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18511\Downloads\"/>
    </mc:Choice>
  </mc:AlternateContent>
  <xr:revisionPtr revIDLastSave="0" documentId="8_{BE6E0C14-14B5-419A-886F-19AB00833495}" xr6:coauthVersionLast="47" xr6:coauthVersionMax="47" xr10:uidLastSave="{00000000-0000-0000-0000-000000000000}"/>
  <bookViews>
    <workbookView xWindow="-120" yWindow="-120" windowWidth="29040" windowHeight="15720" tabRatio="747" xr2:uid="{AF2CB193-D831-4DB6-B928-F7EC4BB8D8B1}"/>
  </bookViews>
  <sheets>
    <sheet name="Candidatura" sheetId="1" r:id="rId1"/>
    <sheet name="Anexo A - Lista Trabalhadores" sheetId="8" r:id="rId2"/>
    <sheet name="Anexo B - Plano de Formação" sheetId="12" r:id="rId3"/>
    <sheet name="Anexo C - Trabalhadores Indepen" sheetId="7" r:id="rId4"/>
    <sheet name="Auxiliar preenchimento" sheetId="9" state="hidden" r:id="rId5"/>
    <sheet name="Visita Prévia" sheetId="11" state="hidden" r:id="rId6"/>
    <sheet name="Tabelas" sheetId="5" state="hidden" r:id="rId7"/>
  </sheets>
  <externalReferences>
    <externalReference r:id="rId8"/>
  </externalReferences>
  <definedNames>
    <definedName name="_xlnm._FilterDatabase" localSheetId="6" hidden="1">Tabelas!$BO$2:$CD$115</definedName>
    <definedName name="abrantes">Tabelas!$KM$4:$KM$16</definedName>
    <definedName name="agueda">Tabelas!$CY$4:$CY$14</definedName>
    <definedName name="aguiardabeira">Tabelas!$HL$4:$HL$13</definedName>
    <definedName name="aguiardabeira_eleg">Tabelas!$OV$5:$OV$11</definedName>
    <definedName name="alandroal">Tabelas!$GH$4:$GH$7</definedName>
    <definedName name="albergaria">Tabelas!$CZ$4:$CZ$9</definedName>
    <definedName name="albufeira">Tabelas!$GV$4:$GV$7</definedName>
    <definedName name="alcacerdosal">Tabelas!$LH$4:$LH$7</definedName>
    <definedName name="alcanena">Tabelas!$KN$4:$KN$10</definedName>
    <definedName name="alcobaça">Tabelas!$HZ$4:$HZ$16</definedName>
    <definedName name="alcochete">Tabelas!$LI$4:$LI$6</definedName>
    <definedName name="alcoutim">Tabelas!$GW$4:$GW$7</definedName>
    <definedName name="alenquer">Tabelas!$IP$4:$IP$14</definedName>
    <definedName name="Alentejo" localSheetId="6">Tabelas!$S$2:$S$12</definedName>
    <definedName name="alfandegadafe">Tabelas!$ET$4:$ET$15</definedName>
    <definedName name="alfandegadafe_eleg">Tabelas!$OC$5:$OC$9</definedName>
    <definedName name="Algarve" localSheetId="6">Tabelas!$T$2:$T$6</definedName>
    <definedName name="alijo">Tabelas!$ME$4:$ME$17</definedName>
    <definedName name="aljustrel">Tabelas!$DR$4:$DR$7</definedName>
    <definedName name="almada">Tabelas!$LJ$4:$LJ$8</definedName>
    <definedName name="almeida">Tabelas!$HM$4:$HM$19</definedName>
    <definedName name="almeida_eleg">Tabelas!$OW$5:$OW$7</definedName>
    <definedName name="almeirim">Tabelas!$KO$4:$KO$7</definedName>
    <definedName name="almodovar">Tabelas!$DS$4:$DS$9</definedName>
    <definedName name="alpiarça">Tabelas!$KP$4:$KP$4</definedName>
    <definedName name="alterdochao">Tabelas!$JF$4:$JF$7</definedName>
    <definedName name="alvaiazere">Tabelas!$IA$4:$IA$8</definedName>
    <definedName name="alvito">Tabelas!$DT$4:$DT$5</definedName>
    <definedName name="alzejur">Tabelas!$GX$4:$GX$7</definedName>
    <definedName name="amadora">Tabelas!$JE$4:$JE$9</definedName>
    <definedName name="amarante">Tabelas!$JU$4:$JU$29</definedName>
    <definedName name="amarante_eleg">Tabelas!$PM$5:$PM$6</definedName>
    <definedName name="amares">Tabelas!$EF$4:$EF$19</definedName>
    <definedName name="anadia">Tabelas!$DA$4:$DA$13</definedName>
    <definedName name="ansiao">Tabelas!$IB$4:$IB$9</definedName>
    <definedName name="arcosdevaldevez">Tabelas!$LU$4:$LU$39</definedName>
    <definedName name="arcosdevaldevez_eleg">Tabelas!$PT$5:$PT$11</definedName>
    <definedName name="_xlnm.Print_Area" localSheetId="1">'Anexo A - Lista Trabalhadores'!$B$2:$BE$195</definedName>
    <definedName name="_xlnm.Print_Area" localSheetId="2">'Anexo B - Plano de Formação'!$B$2:$BE$49</definedName>
    <definedName name="_xlnm.Print_Area" localSheetId="3">'Anexo C - Trabalhadores Indepen'!$B$2:$BE$55</definedName>
    <definedName name="_xlnm.Print_Area" localSheetId="0">Candidatura!$B$2:$BE$126</definedName>
    <definedName name="_xlnm.Print_Area" localSheetId="5">'Visita Prévia'!$B$2:$BE$54</definedName>
    <definedName name="arganil">Tabelas!$FQ$4:$FQ$17</definedName>
    <definedName name="arganil_eleg">Tabelas!$OP$5:$OP$11</definedName>
    <definedName name="armamar">Tabelas!$MS$4:$MS$17</definedName>
    <definedName name="arouca">Tabelas!$DB$4:$DB$19</definedName>
    <definedName name="arouca_eleg">Tabelas!$NU$5:$NU$9</definedName>
    <definedName name="arraiolos">Tabelas!$GI$4:$GI$8</definedName>
    <definedName name="arronches">Tabelas!$JG$4:$JG$6</definedName>
    <definedName name="arrudadosvinhos">Tabelas!$IQ$4:$IQ$7</definedName>
    <definedName name="aveiro">Tabelas!$CF$3:$CF$21</definedName>
    <definedName name="aveiro_freg">Tabelas!$DC$4:$DC$13</definedName>
    <definedName name="avis">Tabelas!$JH$4:$JH$9</definedName>
    <definedName name="avis_eleg">Tabelas!$PI$5</definedName>
    <definedName name="azambuja">Tabelas!$IR$4:$IR$10</definedName>
    <definedName name="baiao">Tabelas!$JV$4:$JV$17</definedName>
    <definedName name="barcelos">Tabelas!$EG$4:$EG$64</definedName>
    <definedName name="barrancos">Tabelas!$DU$4:$DU$4</definedName>
    <definedName name="barreiro">Tabelas!$LK$4:$LK$7</definedName>
    <definedName name="batalha">Tabelas!$IC$4:$IC$7</definedName>
    <definedName name="beja">Tabelas!$CG$3:$CG$16</definedName>
    <definedName name="beja_freg">Tabelas!$DV$4:$DV$15</definedName>
    <definedName name="belmonte">Tabelas!$FF$4:$FF$7</definedName>
    <definedName name="benavente">Tabelas!$KQ$4:$KQ$7</definedName>
    <definedName name="bombarral">Tabelas!$ID$4:$ID$7</definedName>
    <definedName name="borba">Tabelas!$GJ$4:$GJ$7</definedName>
    <definedName name="boticas">Tabelas!$MF$4:$MF$13</definedName>
    <definedName name="braga">Tabelas!$CH$3:$CH$16</definedName>
    <definedName name="braga_freg">Tabelas!$EH$4:$EH$40</definedName>
    <definedName name="bragança">Tabelas!$CI$3:$CI$14</definedName>
    <definedName name="bragança_freg">Tabelas!$EU$4:$EU$42</definedName>
    <definedName name="cabeceirasdebasto">Tabelas!$EI$4:$EI$15</definedName>
    <definedName name="cadaval">Tabelas!$IS$4:$IS$10</definedName>
    <definedName name="cae">Tabelas!$NS$3:$NS$846</definedName>
    <definedName name="caldasdarainha">Tabelas!$IE$4:$IE$15</definedName>
    <definedName name="caminha">Tabelas!$LV$4:$LV$17</definedName>
    <definedName name="campomaior">Tabelas!$JI$4:$JI$6</definedName>
    <definedName name="cantanhede">Tabelas!$FR$4:$FR$17</definedName>
    <definedName name="carrazedadeansiaes">Tabelas!$EV$4:$EV$17</definedName>
    <definedName name="carrazedadeansiaes_eleg">Tabelas!$OD$5:$OD$7</definedName>
    <definedName name="carregaldosal">Tabelas!$MT$4:$MT$8</definedName>
    <definedName name="cartaxo">Tabelas!$KR$4:$KR$9</definedName>
    <definedName name="cascais">Tabelas!$IT$4:$IT$7</definedName>
    <definedName name="castanheiradepera">Tabelas!$IF$4:$IF$4</definedName>
    <definedName name="castelobranco">Tabelas!$CJ$3:$CJ$13</definedName>
    <definedName name="castelobranco_eleg">Tabelas!$OK$5:$OK$7</definedName>
    <definedName name="castelobranco_freg">Tabelas!$FG$4:$FG$22</definedName>
    <definedName name="castelodepaiva">Tabelas!$DD$4:$DD$9</definedName>
    <definedName name="castelodepaiva_eleg">Tabelas!$NV$5:$NV$7</definedName>
    <definedName name="castelodevide">Tabelas!$JJ$4:$JJ$7</definedName>
    <definedName name="castelodevide_eleg">Tabelas!$PJ$5:$PJ$6</definedName>
    <definedName name="castrodaire">Tabelas!$MU$4:$MU$19</definedName>
    <definedName name="castrodaire_eleg">Tabelas!$QE$5</definedName>
    <definedName name="castromarim">Tabelas!$GY$4:$GY$7</definedName>
    <definedName name="castroverde">Tabelas!$DW$4:$DW$7</definedName>
    <definedName name="celoricodabeira">Tabelas!$HN$4:$HN$19</definedName>
    <definedName name="celoricodabeira_eleg">Tabelas!$OX$5:$OX$7</definedName>
    <definedName name="celoricodebasto">Tabelas!$EJ$4:$EJ$18</definedName>
    <definedName name="celoricodebasto_eleg">Tabelas!$NZ$5:$NZ$11</definedName>
    <definedName name="Centro" localSheetId="6">Tabelas!$Q$2:$Q$19</definedName>
    <definedName name="chamusca">Tabelas!$KS$4:$KS$8</definedName>
    <definedName name="chaves">Tabelas!$MG$4:$MG$42</definedName>
    <definedName name="chaves_eleg">Tabelas!$PX$5:$PX$12</definedName>
    <definedName name="cinfaes">Tabelas!$MV$4:$MV$17</definedName>
    <definedName name="cinfaes_eleg">Tabelas!$QF$5:$QF$13</definedName>
    <definedName name="CIRS">Tabelas!$QT$4:$QT$93</definedName>
    <definedName name="coimbra">Tabelas!$CK$3:$CK$19</definedName>
    <definedName name="coimbra_freg">Tabelas!$FS$4:$FS$21</definedName>
    <definedName name="CONCELHOS">Tabelas!$CY$3:$NP$3</definedName>
    <definedName name="concelhos_eleg">Tabelas!$NV$24:$NV$96</definedName>
    <definedName name="condeixaanova">Tabelas!$FT$4:$FT$10</definedName>
    <definedName name="constancia">Tabelas!$KT$4:$KT$6</definedName>
    <definedName name="converte_freg">Tabelas!$CY$68:$CZ$345</definedName>
    <definedName name="converte_freg_eleg">Tabelas!$NV$24:$NW$96</definedName>
    <definedName name="coruche">Tabelas!$KU$4:$KU$9</definedName>
    <definedName name="covilha">Tabelas!$FH$4:$FH$24</definedName>
    <definedName name="covilha_eleg">Tabelas!$OL$5:$OL$16</definedName>
    <definedName name="crato">Tabelas!$JK$4:$JK$7</definedName>
    <definedName name="cuba">Tabelas!$DX$4:$DX$7</definedName>
    <definedName name="cuba_eleg">Tabelas!$NW$5</definedName>
    <definedName name="d">Tabelas!$P$44</definedName>
    <definedName name="Delegacoes" localSheetId="6">Tabelas!$P$44:$P$48</definedName>
    <definedName name="DELS" localSheetId="6">Tabelas!$P$1:$T$1</definedName>
    <definedName name="DISTRITOS">Tabelas!$CF$2:$CW$2</definedName>
    <definedName name="DR" localSheetId="6">Tabelas!$E$5:$E$9</definedName>
    <definedName name="DRA" localSheetId="6">Tabelas!$S$2:$S$12</definedName>
    <definedName name="DRAlentejo" localSheetId="6">Tabelas!$S$2:$S$12</definedName>
    <definedName name="DRAlgarve" localSheetId="6">Tabelas!$T$2:$T$6</definedName>
    <definedName name="DRC" localSheetId="6">Tabelas!$Q$2:$Q$19</definedName>
    <definedName name="DRCentro" localSheetId="6">Tabelas!$Q$2:$Q$19</definedName>
    <definedName name="DRG" localSheetId="6">Tabelas!$T$2:$T$6</definedName>
    <definedName name="DRLVT" localSheetId="6">Tabelas!$R$2:$R$22</definedName>
    <definedName name="DRN" localSheetId="6">Tabelas!$P$2:$P$29</definedName>
    <definedName name="DRNorte" localSheetId="6">Tabelas!$P$2:$P$29</definedName>
    <definedName name="elvas">Tabelas!$JL$4:$JL$10</definedName>
    <definedName name="entroncamento">Tabelas!$KV$4:$KV$5</definedName>
    <definedName name="espinho">Tabelas!$DE$4:$DE$7</definedName>
    <definedName name="esposende">Tabelas!$EK$4:$EK$12</definedName>
    <definedName name="estarreja">Tabelas!$DF$4:$DF$8</definedName>
    <definedName name="estarreja_eleg">Tabelas!#REF!</definedName>
    <definedName name="estremoz">Tabelas!$GK$4:$GK$12</definedName>
    <definedName name="evora">Tabelas!$CL$3:$CL$16</definedName>
    <definedName name="evora_freg">Tabelas!$GL$4:$GL$15</definedName>
    <definedName name="fafe_eleg">Tabelas!$OA$5:$OA$6</definedName>
    <definedName name="fafe_freg">Tabelas!$EL$4:$EL$28</definedName>
    <definedName name="faro">Tabelas!$CM$3:$CM$18</definedName>
    <definedName name="faro_freg">Tabelas!$GZ$4:$GZ$7</definedName>
    <definedName name="felgueiras">Tabelas!$JW$4:$JW$23</definedName>
    <definedName name="feriados" localSheetId="6">Tabelas!$B$12:$B$118</definedName>
    <definedName name="ferreiradoalentejo">Tabelas!$DY$4:$DY$7</definedName>
    <definedName name="ferreiradoalentejo_eleg">Tabelas!$NX$5:$NX$6</definedName>
    <definedName name="ferreiradozezere">Tabelas!$KW$4:$KW$10</definedName>
    <definedName name="figueiradafoz">Tabelas!$FU$4:$FU$17</definedName>
    <definedName name="figueiradecastelorodrigo">Tabelas!$HO$4:$HO$13</definedName>
    <definedName name="figueiradecastelorodrigo_eleg">Tabelas!$OY$5:$OY$8</definedName>
    <definedName name="figueirodosvinhos">Tabelas!$IG$4:$IG$7</definedName>
    <definedName name="fornosdealgodres">Tabelas!$HP$4:$HP$15</definedName>
    <definedName name="fornosdealgodres_eleg">Tabelas!$OZ$5:$OZ$6</definedName>
    <definedName name="freixodeespadaacinta">Tabelas!$EW$4:$EW$7</definedName>
    <definedName name="freixodeespadaacinta_eleg">Tabelas!$OE$5:$OE$6</definedName>
    <definedName name="fronteira">Tabelas!$JM$4:$JM$6</definedName>
    <definedName name="fundao">Tabelas!$FI$4:$FI$26</definedName>
    <definedName name="fundao_eleg">Tabelas!$OM$5:$OM$16</definedName>
    <definedName name="gaviao">Tabelas!$JN$4:$JN$7</definedName>
    <definedName name="gois">Tabelas!$FV$4:$FV$7</definedName>
    <definedName name="gois_eleg">Tabelas!$OQ$5</definedName>
    <definedName name="golega">Tabelas!$KX$4:$KX$6</definedName>
    <definedName name="gondomar">Tabelas!$JX$4:$JX$10</definedName>
    <definedName name="gondomar_eleg">Tabelas!$PN$5</definedName>
    <definedName name="gouveia">Tabelas!$HQ$4:$HQ$19</definedName>
    <definedName name="grandola">Tabelas!$LL$4:$LL$7</definedName>
    <definedName name="grandola_eleg">Tabelas!$PR$5</definedName>
    <definedName name="guard">Tabelas!$CN$3:$CN$16</definedName>
    <definedName name="guarda">Tabelas!$CN$3:$CN$16</definedName>
    <definedName name="guarda_eleg">Tabelas!$PA$5:$PA$14</definedName>
    <definedName name="guarda_freg">Tabelas!$HR$4:$HR$46</definedName>
    <definedName name="guimaraes">Tabelas!$EM$4:$EM$51</definedName>
    <definedName name="idanhaanova">Tabelas!$FJ$4:$FJ$16</definedName>
    <definedName name="idanhaanova_eleg">Tabelas!$ON$5:$ON$6</definedName>
    <definedName name="ilhavo">Tabelas!$DH$4:$DH$7</definedName>
    <definedName name="lagoa">Tabelas!$HA$4:$HA$7</definedName>
    <definedName name="lagos">Tabelas!$HB$4:$HB$7</definedName>
    <definedName name="lamego">Tabelas!$MW$4:$MW$21</definedName>
    <definedName name="leiria">Tabelas!$CO$3:$CO$18</definedName>
    <definedName name="leiria_freg">Tabelas!$IH$4:$IH$21</definedName>
    <definedName name="lisboa">Tabelas!$CP$3:$CP$18</definedName>
    <definedName name="Lisboa_e_Vale_do_Tejo" localSheetId="6">Tabelas!$R$2:$R$22</definedName>
    <definedName name="lisboa_freg">Tabelas!$IU$4:$IU$27</definedName>
    <definedName name="Lisboa_Vale_do_Tejo" localSheetId="6">Tabelas!$R$2:$R$22</definedName>
    <definedName name="loule">Tabelas!$HC$4:$HC$12</definedName>
    <definedName name="loures">Tabelas!$IV$4:$IV$13</definedName>
    <definedName name="lourinha">Tabelas!$IW$4:$IW$11</definedName>
    <definedName name="lousa">Tabelas!$FW$4:$FW$7</definedName>
    <definedName name="lousa_eleg">Tabelas!$OR$5:$OR$6</definedName>
    <definedName name="lousada">Tabelas!$JY$4:$JY$18</definedName>
    <definedName name="maçao">Tabelas!$KY$4:$KY$9</definedName>
    <definedName name="macedodecavaleiros">Tabelas!$EX$4:$EX$33</definedName>
    <definedName name="mafra">Tabelas!$IX$4:$IX$14</definedName>
    <definedName name="maia">Tabelas!$JZ$4:$JZ$13</definedName>
    <definedName name="MaisTabelas">[1]Feriados!$A$3:$A$82</definedName>
    <definedName name="mangualde">Tabelas!$MX$4:$MX$15</definedName>
    <definedName name="mangualde_eleg">Tabelas!$QG$5:$QG$6</definedName>
    <definedName name="manteigas">Tabelas!$HS$4:$HS$7</definedName>
    <definedName name="marcodecanavezes">Tabelas!$KA$4:$KA$19</definedName>
    <definedName name="marinhagrande">Tabelas!$II$4:$II$6</definedName>
    <definedName name="marvao">Tabelas!$JO$4:$JO$7</definedName>
    <definedName name="matosinhos">Tabelas!$KB$4:$KB$7</definedName>
    <definedName name="mealhada">Tabelas!$DI$4:$DI$9</definedName>
    <definedName name="meda">Tabelas!$HT$4:$HT$14</definedName>
    <definedName name="meda_eleg">Tabelas!$PB$5:$PB$14</definedName>
    <definedName name="melgaço">Tabelas!$LW$4:$LW$16</definedName>
    <definedName name="mertola">Tabelas!$DZ$4:$DZ$10</definedName>
    <definedName name="mesaofrio">Tabelas!$MH$4:$MH$8</definedName>
    <definedName name="mira">Tabelas!$FX$4:$FX$7</definedName>
    <definedName name="mirandadocorvo">Tabelas!$FY$4:$FY$7</definedName>
    <definedName name="mirandadodouro">Tabelas!$EY$4:$EY$16</definedName>
    <definedName name="mirandela">Tabelas!$EZ$4:$EZ$33</definedName>
    <definedName name="mirandela_eleg">Tabelas!$OF$5:$OF$9</definedName>
    <definedName name="mogadouro_eleg">Tabelas!$OG$5:$OG$6</definedName>
    <definedName name="moimentadabeira">Tabelas!$MY$4:$MY$19</definedName>
    <definedName name="moimentadabeira_eleg">Tabelas!$QH$5:$QH$10</definedName>
    <definedName name="moita">Tabelas!$LM$4:$LM$7</definedName>
    <definedName name="monçao">Tabelas!$LX$4:$LX$27</definedName>
    <definedName name="moncao_eleg">Tabelas!$PU$5:$PU$7</definedName>
    <definedName name="monchique">Tabelas!$HD$4:$HD$6</definedName>
    <definedName name="mondimdebasto">Tabelas!$MI$4:$MI$9</definedName>
    <definedName name="mondimdebasto_eleg">Tabelas!$PY$5:$PY$6</definedName>
    <definedName name="monforte">Tabelas!$JP$4:$JP$7</definedName>
    <definedName name="montalegre">Tabelas!$MJ$4:$MJ$28</definedName>
    <definedName name="montalegre_eleg">Tabelas!$PZ$5:$PZ$6</definedName>
    <definedName name="montemoronovo">Tabelas!$GM$4:$GM$10</definedName>
    <definedName name="montemorovelho">Tabelas!$FZ$4:$FZ$14</definedName>
    <definedName name="montijo">Tabelas!$LN$4:$LN$8</definedName>
    <definedName name="mora">Tabelas!$GN$4:$GN$7</definedName>
    <definedName name="mortagua">Tabelas!$MZ$4:$MZ$10</definedName>
    <definedName name="mougadouro">Tabelas!$FA$4:$FA$24</definedName>
    <definedName name="moura">Tabelas!$EA$4:$EA$8</definedName>
    <definedName name="mourao">Tabelas!$GO$4:$GO$6</definedName>
    <definedName name="murça">Tabelas!$MK$4:$MK$10</definedName>
    <definedName name="murtosa">Tabelas!$DJ$4:$DJ$7</definedName>
    <definedName name="nazare">Tabelas!$IJ$4:$IJ$6</definedName>
    <definedName name="nelas">Tabelas!$NA$4:$NA$10</definedName>
    <definedName name="nisa">Tabelas!$JQ$4:$JQ$10</definedName>
    <definedName name="nisa_eleg">Tabelas!$PK$5</definedName>
    <definedName name="Norte" localSheetId="6">Tabelas!$P$2:$P$29</definedName>
    <definedName name="obidos">Tabelas!$IK$4:$IK$10</definedName>
    <definedName name="odemira">Tabelas!$EB$4:$EB$16</definedName>
    <definedName name="oeiras">Tabelas!$IZ$4:$IZ$8</definedName>
    <definedName name="oleiros">Tabelas!$FK$4:$FK$13</definedName>
    <definedName name="olhao">Tabelas!$HE$4:$HE$7</definedName>
    <definedName name="oliveiradeazemeis">Tabelas!$DK$4:$DK$15</definedName>
    <definedName name="oliveiradefrades">Tabelas!$NB$4:$NB$11</definedName>
    <definedName name="oliveiradobairro">Tabelas!$DL$4:$DL$7</definedName>
    <definedName name="oliveiradohospital">Tabelas!$GA$4:$GA$19</definedName>
    <definedName name="oliveiradohospital_eleg">Tabelas!$OS$5:$OS$12</definedName>
    <definedName name="oudivelas">Tabelas!$IY$4:$IY$6</definedName>
    <definedName name="ourem">Tabelas!$LG$4:$LG$16</definedName>
    <definedName name="ourique">Tabelas!$EC$4:$EC$7</definedName>
    <definedName name="ovar">Tabelas!$DM$4:$DM$8</definedName>
    <definedName name="pacosdeferreira">Tabelas!$KC$4:$KC$15</definedName>
    <definedName name="palmela">Tabelas!$LO$4:$LO$7</definedName>
    <definedName name="pampilhosadaserra">Tabelas!$GB$4:$GB$11</definedName>
    <definedName name="pampilhosadaserra_eleg">Tabelas!$OT$5:$OT$8</definedName>
    <definedName name="paredes">Tabelas!$KD$4:$KD$21</definedName>
    <definedName name="paredes_eleg">Tabelas!$PO$5:$PO$7</definedName>
    <definedName name="paredesdecoura">Tabelas!$LY$4:$LY$19</definedName>
    <definedName name="pedrogaogrande">Tabelas!$IL$4:$IL$6</definedName>
    <definedName name="pedrogaogrande_eleg">Tabelas!$PH$5:$PH$6</definedName>
    <definedName name="penacova">Tabelas!$GC$4:$GC$11</definedName>
    <definedName name="penafiel">Tabelas!$KE$4:$KE$31</definedName>
    <definedName name="penafiel_eleg">Tabelas!$PP$5:$PP$7</definedName>
    <definedName name="penalvadocastelo">Tabelas!$NC$4:$NC$14</definedName>
    <definedName name="penamacor">Tabelas!$FL$4:$FL$12</definedName>
    <definedName name="penamacor_eleg">Tabelas!$OO$5:$OO$8</definedName>
    <definedName name="penedono">Tabelas!$ND$4:$ND$10</definedName>
    <definedName name="penedono_eleg">Tabelas!$QI$5:$QI$11</definedName>
    <definedName name="penela">Tabelas!$GD$4:$GD$7</definedName>
    <definedName name="peniche">Tabelas!$IM$4:$IM$7</definedName>
    <definedName name="pesodaregua">Tabelas!$ML$4:$ML$11</definedName>
    <definedName name="pinhel">Tabelas!$HU$4:$HU$21</definedName>
    <definedName name="pinhel_eleg">Tabelas!$PC$5:$PC$10</definedName>
    <definedName name="pombal">Tabelas!$IN$4:$IN$16</definedName>
    <definedName name="pontedabarca">Tabelas!$LZ$4:$LZ$20</definedName>
    <definedName name="pontedabarca_eleg">Tabelas!$PV$5:$PV$8</definedName>
    <definedName name="pontedelima">Tabelas!$MA$4:$MA$42</definedName>
    <definedName name="pontedelima_eleg">Tabelas!$PW$5:$PW$10</definedName>
    <definedName name="pontedesor">Tabelas!$JR$4:$JR$8</definedName>
    <definedName name="portalegre">Tabelas!$CQ$3:$CQ$17</definedName>
    <definedName name="portalegre_eleg">Tabelas!$PL$5</definedName>
    <definedName name="portalegre_freg">Tabelas!$JS$4:$JS$10</definedName>
    <definedName name="portel">Tabelas!$GP$4:$GP$9</definedName>
    <definedName name="portimao">Tabelas!$HF$4:$HF$6</definedName>
    <definedName name="porto">Tabelas!$CR$3:$CR$20</definedName>
    <definedName name="porto_freg">Tabelas!$KF$4:$KF$10</definedName>
    <definedName name="portodemos">Tabelas!$IO$4:$IO$13</definedName>
    <definedName name="povoadelanhoso">Tabelas!$EN$4:$EN$25</definedName>
    <definedName name="povoadovarzim">Tabelas!$KG$4:$KG$10</definedName>
    <definedName name="proençaanova">Tabelas!$FM$4:$FM$7</definedName>
    <definedName name="redondo">Tabelas!$GQ$4:$GQ$5</definedName>
    <definedName name="regimeIVA">Tabelas!$B$27:$B$35</definedName>
    <definedName name="reguengosdemonsaraz">Tabelas!$GR$4:$GR$7</definedName>
    <definedName name="resende">Tabelas!$NE$4:$NE$14</definedName>
    <definedName name="ribeiradepena">Tabelas!$MM$4:$MM$8</definedName>
    <definedName name="ribeiradepena_eleg">Tabelas!$QA$5:$QA$7</definedName>
    <definedName name="riomaior">Tabelas!$KZ$4:$KZ$13</definedName>
    <definedName name="sabrosa">Tabelas!$MN$4:$MN$15</definedName>
    <definedName name="sabrosa_eleg">Tabelas!$QB$5:$QB$7</definedName>
    <definedName name="sabugal">Tabelas!$HV$4:$HV$33</definedName>
    <definedName name="sabugal_eleg">Tabelas!$PD$5:$PD$21</definedName>
    <definedName name="salvaterrademagos">Tabelas!$LA$4:$LA$7</definedName>
    <definedName name="santacombadao">Tabelas!$NF$4:$NF$9</definedName>
    <definedName name="santamariadafeira">Tabelas!$DG$4:$DG$24</definedName>
    <definedName name="santamartadepenaguiao">Tabelas!$MO$4:$MO$10</definedName>
    <definedName name="santarem">Tabelas!$CS$3:$CS$23</definedName>
    <definedName name="santarem_eleg">Tabelas!$PQ$5</definedName>
    <definedName name="santarem_freg">Tabelas!$LB$4:$LB$21</definedName>
    <definedName name="santiagodocacem">Tabelas!$LP$4:$LP$11</definedName>
    <definedName name="santiagodocacem_eleg">Tabelas!$PS$5</definedName>
    <definedName name="santotirso">Tabelas!$KH$4:$KH$17</definedName>
    <definedName name="saobrasdealportel">Tabelas!$HG$4:$HG$4</definedName>
    <definedName name="saojoadapesqueira_eleg">Tabelas!$QJ$5:$QJ$9</definedName>
    <definedName name="saojoaodapesqueira">Tabelas!$NG$4:$NG$14</definedName>
    <definedName name="saopedrodosul">Tabelas!$NH$4:$NH$17</definedName>
    <definedName name="sardoal">Tabelas!$LC$4:$LC$7</definedName>
    <definedName name="satao">Tabelas!$NI$4:$NI$12</definedName>
    <definedName name="satao_eleg">Tabelas!$QK$5:$QK$7</definedName>
    <definedName name="seia">Tabelas!$HW$4:$HW$24</definedName>
    <definedName name="seia_eleg">Tabelas!$PE$5:$PE$11</definedName>
    <definedName name="seixal">Tabelas!$LQ$4:$LQ$7</definedName>
    <definedName name="sernancelhe">Tabelas!$NJ$4:$NJ$16</definedName>
    <definedName name="sernancelhe_eleg">Tabelas!$QL$5:$QL$17</definedName>
    <definedName name="serpa">Tabelas!$ED$4:$ED$8</definedName>
    <definedName name="serta">Tabelas!$FN$4:$FN$13</definedName>
    <definedName name="sesimbra">Tabelas!$LR$4:$LR$6</definedName>
    <definedName name="setubal">Tabelas!$CT$3:$CT$15</definedName>
    <definedName name="setubal_freg">Tabelas!$LS$4:$LS$8</definedName>
    <definedName name="severdovouga">Tabelas!$DO$4:$DO$10</definedName>
    <definedName name="silves">Tabelas!$HH$4:$HH$9</definedName>
    <definedName name="SimNao" localSheetId="6">Tabelas!$B$5:$B$8</definedName>
    <definedName name="sines">Tabelas!$LT$4:$LT$5</definedName>
    <definedName name="sintra">Tabelas!$JA$4:$JA$14</definedName>
    <definedName name="soajoaodamadeira">Tabelas!$DN$4:$DN$4</definedName>
    <definedName name="sobralmonteagraço">Tabelas!$JB$4:$JB$6</definedName>
    <definedName name="soure">Tabelas!$GE$4:$GE$13</definedName>
    <definedName name="sousel">Tabelas!$JT$4:$JT$7</definedName>
    <definedName name="tabua">Tabelas!$GF$4:$GF$14</definedName>
    <definedName name="tabua_eleg">Tabelas!$OU$5</definedName>
    <definedName name="tabuaço">Tabelas!$NK$4:$NK$16</definedName>
    <definedName name="tabuaco_eleg">Tabelas!$QM$5:$QM$8</definedName>
    <definedName name="tarouca">Tabelas!$NL$4:$NL$10</definedName>
    <definedName name="tarouca_eleg">Tabelas!$QN$5:$QN$6</definedName>
    <definedName name="tavira">Tabelas!$HI$4:$HI$9</definedName>
    <definedName name="terrasdebouro">Tabelas!$EO$4:$EO$17</definedName>
    <definedName name="terrasdebouro_eleg">Tabelas!$OB$5:$OB$6</definedName>
    <definedName name="tomar">Tabelas!$LD$4:$LD$14</definedName>
    <definedName name="tondela">Tabelas!$NM$4:$NM$22</definedName>
    <definedName name="torrdemoncorvo">Tabelas!$FB$4:$FB$16</definedName>
    <definedName name="torresdemoncorvo_eleg">Tabelas!$OH$5:$OH$6</definedName>
    <definedName name="torresnovas">Tabelas!$LE$4:$LE$13</definedName>
    <definedName name="torresvedras">Tabelas!$JC$4:$JC$16</definedName>
    <definedName name="trancoso">Tabelas!$HX$4:$HX$24</definedName>
    <definedName name="trancoso_eleg">Tabelas!$PF$5:$PF$20</definedName>
    <definedName name="trofa">Tabelas!$KL$4:$KL$8</definedName>
    <definedName name="vagos">Tabelas!$DP$4:$DP$11</definedName>
    <definedName name="valedecambra">Tabelas!$DQ$4:$DQ$10</definedName>
    <definedName name="valença">Tabelas!$MB$4:$MB$14</definedName>
    <definedName name="valongo">Tabelas!$KI$4:$KI$7</definedName>
    <definedName name="valpaços">Tabelas!$MP$4:$MP$28</definedName>
    <definedName name="vendasnovas">Tabelas!$GS$4:$GS$5</definedName>
    <definedName name="vianadoalentejo">Tabelas!$GT$4:$GT$6</definedName>
    <definedName name="vianadocastelo">Tabelas!$CU$3:$CU$12</definedName>
    <definedName name="vianadocastelo_freg">Tabelas!$MC$4:$MC$30</definedName>
    <definedName name="vidigueira">Tabelas!$EE$4:$EE$8</definedName>
    <definedName name="vidigueira_eleg">Tabelas!$NY$5</definedName>
    <definedName name="vieiradominho">Tabelas!$EP$4:$EP$19</definedName>
    <definedName name="viladerei">Tabelas!$FO$4:$FO$6</definedName>
    <definedName name="viladobispo">Tabelas!$HJ$4:$HJ$7</definedName>
    <definedName name="viladoconde">Tabelas!$KJ$4:$KJ$24</definedName>
    <definedName name="vilaflor">Tabelas!$FC$4:$FC$17</definedName>
    <definedName name="vilaflor_eleg">Tabelas!$OI$5:$OI$9</definedName>
    <definedName name="vilafrancadexira">Tabelas!$JD$4:$JD$9</definedName>
    <definedName name="vilanovadabarquinha">Tabelas!$LF$4:$LF$7</definedName>
    <definedName name="vilanovadecerveira">Tabelas!$MD$4:$MD$14</definedName>
    <definedName name="vilanovadefamalicao">Tabelas!$EQ$4:$EQ$37</definedName>
    <definedName name="vilanovadefozcoa">Tabelas!$HY$4:$HY$17</definedName>
    <definedName name="vilanovadefozcoa_eleg">Tabelas!$PG$5:$PG$6</definedName>
    <definedName name="vilanovadegaia">Tabelas!$KK$4:$KK$18</definedName>
    <definedName name="vilanovadepaiva">Tabelas!$NN$4:$NN$8</definedName>
    <definedName name="vilanovadepaiva_eleg">Tabelas!$QO$5</definedName>
    <definedName name="vilanovadepoiares">Tabelas!$GG$4:$GG$7</definedName>
    <definedName name="vilapoucadeaguiar">Tabelas!$MQ$4:$MQ$17</definedName>
    <definedName name="vilapoucadeaguiar_eleg">Tabelas!$QC$5</definedName>
    <definedName name="vilareal">Tabelas!$CV$3:$CV$16</definedName>
    <definedName name="vilareal_eleg">Tabelas!$QD$5:$QD$13</definedName>
    <definedName name="vilareal_freg">Tabelas!$MR$4:$MR$23</definedName>
    <definedName name="vilarealdesantoantonio">Tabelas!$HK$4:$HK$6</definedName>
    <definedName name="vilavelhaderodao">Tabelas!$FP$4:$FP$7</definedName>
    <definedName name="vilaverde">Tabelas!$ER$4:$ER$37</definedName>
    <definedName name="vilaviçosa">Tabelas!$GU$4:$GU$7</definedName>
    <definedName name="vimioso">Tabelas!$FD$4:$FD$13</definedName>
    <definedName name="vinais">Tabelas!$FE$4:$FE$29</definedName>
    <definedName name="vinhas_eleg">Tabelas!$OJ$5</definedName>
    <definedName name="viseu">Tabelas!$CW$3:$CW$26</definedName>
    <definedName name="viseu_freg">Tabelas!$NO$4:$NO$28</definedName>
    <definedName name="vizela">Tabelas!$ES$4:$ES$8</definedName>
    <definedName name="vouzela">Tabelas!$NP$4:$NP$12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8" i="7" l="1"/>
  <c r="AQ8" i="12"/>
  <c r="AX9" i="8"/>
  <c r="BD5" i="1"/>
  <c r="B5" i="1"/>
  <c r="AV3" i="5" l="1" a="1"/>
  <c r="AV3" i="5" s="1"/>
  <c r="AV4" i="5" a="1"/>
  <c r="AV4" i="5" s="1"/>
  <c r="AV5" i="5" a="1"/>
  <c r="AV5" i="5"/>
  <c r="AV6" i="5" a="1"/>
  <c r="AV6" i="5"/>
  <c r="AV7" i="5" a="1"/>
  <c r="AV7" i="5" s="1"/>
  <c r="AV8" i="5" a="1"/>
  <c r="AV8" i="5" s="1"/>
  <c r="AV9" i="5" a="1"/>
  <c r="AV9" i="5" s="1"/>
  <c r="AV10" i="5" a="1"/>
  <c r="AV10" i="5" s="1"/>
  <c r="AV11" i="5" a="1"/>
  <c r="AV11" i="5"/>
  <c r="AV12" i="5" a="1"/>
  <c r="AV12" i="5" s="1"/>
  <c r="AV13" i="5" a="1"/>
  <c r="AV13" i="5" s="1"/>
  <c r="AV14" i="5" a="1"/>
  <c r="AV14" i="5" s="1"/>
  <c r="AV15" i="5" a="1"/>
  <c r="AV15" i="5" s="1"/>
  <c r="AV16" i="5" a="1"/>
  <c r="AV16" i="5" s="1"/>
  <c r="AV17" i="5" a="1"/>
  <c r="AV17" i="5" s="1"/>
  <c r="AV18" i="5" a="1"/>
  <c r="AV18" i="5" s="1"/>
  <c r="AV19" i="5" a="1"/>
  <c r="AV19" i="5" s="1"/>
  <c r="AV20" i="5" a="1"/>
  <c r="AV20" i="5" s="1"/>
  <c r="AV21" i="5" a="1"/>
  <c r="AV21" i="5"/>
  <c r="AV22" i="5" a="1"/>
  <c r="AV22" i="5"/>
  <c r="AV23" i="5" a="1"/>
  <c r="AV23" i="5"/>
  <c r="AV24" i="5" a="1"/>
  <c r="AV24" i="5" s="1"/>
  <c r="AV25" i="5" a="1"/>
  <c r="AV25" i="5" s="1"/>
  <c r="AV26" i="5" a="1"/>
  <c r="AV26" i="5" s="1"/>
  <c r="AV27" i="5" a="1"/>
  <c r="AV27" i="5" s="1"/>
  <c r="AV28" i="5" a="1"/>
  <c r="AV28" i="5" s="1"/>
  <c r="AV29" i="5" a="1"/>
  <c r="AV29" i="5"/>
  <c r="AV30" i="5" a="1"/>
  <c r="AV30" i="5"/>
  <c r="AV31" i="5" a="1"/>
  <c r="AV31" i="5"/>
  <c r="AV32" i="5" a="1"/>
  <c r="AV32" i="5" s="1"/>
  <c r="AV33" i="5" a="1"/>
  <c r="AV33" i="5" s="1"/>
  <c r="AV34" i="5" a="1"/>
  <c r="AV34" i="5" s="1"/>
  <c r="AV35" i="5" a="1"/>
  <c r="AV35" i="5" s="1"/>
  <c r="AV36" i="5" a="1"/>
  <c r="AV36" i="5" s="1"/>
  <c r="AV37" i="5" a="1"/>
  <c r="AV37" i="5"/>
  <c r="AV38" i="5" a="1"/>
  <c r="AV38" i="5"/>
  <c r="AV39" i="5" a="1"/>
  <c r="AV39" i="5"/>
  <c r="AV40" i="5" a="1"/>
  <c r="AV40" i="5" s="1"/>
  <c r="AV41" i="5" a="1"/>
  <c r="AV41" i="5" s="1"/>
  <c r="AV42" i="5" a="1"/>
  <c r="AV42" i="5" s="1"/>
  <c r="AV43" i="5" a="1"/>
  <c r="AV43" i="5" s="1"/>
  <c r="AV44" i="5" a="1"/>
  <c r="AV44" i="5" s="1"/>
  <c r="AV45" i="5" a="1"/>
  <c r="AV45" i="5"/>
  <c r="AV46" i="5" a="1"/>
  <c r="AV46" i="5"/>
  <c r="AV47" i="5" a="1"/>
  <c r="AV47" i="5"/>
  <c r="AV48" i="5" a="1"/>
  <c r="AV48" i="5" s="1"/>
  <c r="AV49" i="5" a="1"/>
  <c r="AV49" i="5" s="1"/>
  <c r="AV50" i="5" a="1"/>
  <c r="AV50" i="5" s="1"/>
  <c r="AV51" i="5" a="1"/>
  <c r="AV51" i="5" s="1"/>
  <c r="AV52" i="5" a="1"/>
  <c r="AV52" i="5" s="1"/>
  <c r="AV53" i="5" a="1"/>
  <c r="AV53" i="5"/>
  <c r="AV54" i="5" a="1"/>
  <c r="AV54" i="5"/>
  <c r="AV55" i="5" a="1"/>
  <c r="AV55" i="5"/>
  <c r="AV56" i="5" a="1"/>
  <c r="AV56" i="5" s="1"/>
  <c r="AV57" i="5" a="1"/>
  <c r="AV57" i="5" s="1"/>
  <c r="AV58" i="5" a="1"/>
  <c r="AV58" i="5" s="1"/>
  <c r="AV59" i="5" a="1"/>
  <c r="AV59" i="5" s="1"/>
  <c r="AV60" i="5" a="1"/>
  <c r="AV60" i="5" s="1"/>
  <c r="AV61" i="5" a="1"/>
  <c r="AV61" i="5"/>
  <c r="AV62" i="5" a="1"/>
  <c r="AV62" i="5"/>
  <c r="AV63" i="5" a="1"/>
  <c r="AV63" i="5"/>
  <c r="AV64" i="5" a="1"/>
  <c r="AV64" i="5" s="1"/>
  <c r="AV65" i="5" a="1"/>
  <c r="AV65" i="5" s="1"/>
  <c r="AV66" i="5" a="1"/>
  <c r="AV66" i="5" s="1"/>
  <c r="AV67" i="5" a="1"/>
  <c r="AV67" i="5" s="1"/>
  <c r="AV68" i="5" a="1"/>
  <c r="AV68" i="5" s="1"/>
  <c r="AV69" i="5" a="1"/>
  <c r="AV69" i="5"/>
  <c r="AV70" i="5" a="1"/>
  <c r="AV70" i="5"/>
  <c r="AV71" i="5" a="1"/>
  <c r="AV71" i="5"/>
  <c r="AV72" i="5" a="1"/>
  <c r="AV72" i="5" s="1"/>
  <c r="AV73" i="5" a="1"/>
  <c r="AV73" i="5" s="1"/>
  <c r="AV74" i="5" a="1"/>
  <c r="AV74" i="5" s="1"/>
  <c r="AV75" i="5" a="1"/>
  <c r="AV75" i="5" s="1"/>
  <c r="AV76" i="5" a="1"/>
  <c r="AV76" i="5" s="1"/>
  <c r="AV77" i="5" a="1"/>
  <c r="AV77" i="5"/>
  <c r="AV78" i="5" a="1"/>
  <c r="AV78" i="5"/>
  <c r="AV79" i="5" a="1"/>
  <c r="AV79" i="5"/>
  <c r="AV80" i="5" a="1"/>
  <c r="AV80" i="5" s="1"/>
  <c r="AV81" i="5" a="1"/>
  <c r="AV81" i="5" s="1"/>
  <c r="AV82" i="5" a="1"/>
  <c r="AV82" i="5" s="1"/>
  <c r="AV83" i="5" a="1"/>
  <c r="AV83" i="5" s="1"/>
  <c r="AV84" i="5" a="1"/>
  <c r="AV84" i="5" s="1"/>
  <c r="AV85" i="5" a="1"/>
  <c r="AV85" i="5"/>
  <c r="AV86" i="5" a="1"/>
  <c r="AV86" i="5"/>
  <c r="AV87" i="5" a="1"/>
  <c r="AV87" i="5"/>
  <c r="AV88" i="5" a="1"/>
  <c r="AV88" i="5" s="1"/>
  <c r="AV89" i="5" a="1"/>
  <c r="AV89" i="5" s="1"/>
  <c r="AV90" i="5" a="1"/>
  <c r="AV90" i="5" s="1"/>
  <c r="AV91" i="5" a="1"/>
  <c r="AV91" i="5" s="1"/>
  <c r="AV92" i="5" a="1"/>
  <c r="AV92" i="5" s="1"/>
  <c r="AV93" i="5" a="1"/>
  <c r="AV93" i="5"/>
  <c r="AV94" i="5" a="1"/>
  <c r="AV94" i="5"/>
  <c r="AV95" i="5" a="1"/>
  <c r="AV95" i="5"/>
  <c r="AV96" i="5" a="1"/>
  <c r="AV96" i="5" s="1"/>
  <c r="AV97" i="5" a="1"/>
  <c r="AV97" i="5" s="1"/>
  <c r="AV98" i="5" a="1"/>
  <c r="AV98" i="5" s="1"/>
  <c r="AV99" i="5" a="1"/>
  <c r="AV99" i="5" s="1"/>
  <c r="AV100" i="5" a="1"/>
  <c r="AV100" i="5" s="1"/>
  <c r="AV101" i="5" a="1"/>
  <c r="AV101" i="5"/>
  <c r="AV102" i="5" a="1"/>
  <c r="AV102" i="5"/>
  <c r="AV103" i="5" a="1"/>
  <c r="AV103" i="5"/>
  <c r="AV104" i="5" a="1"/>
  <c r="AV104" i="5" s="1"/>
  <c r="AV105" i="5" a="1"/>
  <c r="AV105" i="5" s="1"/>
  <c r="AV106" i="5" a="1"/>
  <c r="AV106" i="5" s="1"/>
  <c r="AV107" i="5" a="1"/>
  <c r="AV107" i="5" s="1"/>
  <c r="AV108" i="5" a="1"/>
  <c r="AV108" i="5" s="1"/>
  <c r="AV109" i="5" a="1"/>
  <c r="AV109" i="5"/>
  <c r="AV110" i="5" a="1"/>
  <c r="AV110" i="5"/>
  <c r="AV111" i="5" a="1"/>
  <c r="AV111" i="5"/>
  <c r="AV112" i="5" a="1"/>
  <c r="AV112" i="5" s="1"/>
  <c r="AV113" i="5" a="1"/>
  <c r="AV113" i="5" s="1"/>
  <c r="AV114" i="5" a="1"/>
  <c r="AV114" i="5" s="1"/>
  <c r="AV115" i="5" a="1"/>
  <c r="AV115" i="5" s="1"/>
  <c r="AV116" i="5" a="1"/>
  <c r="AV116" i="5" s="1"/>
  <c r="AV117" i="5" a="1"/>
  <c r="AV117" i="5"/>
  <c r="AV118" i="5" a="1"/>
  <c r="AV118" i="5"/>
  <c r="AV119" i="5" a="1"/>
  <c r="AV119" i="5"/>
  <c r="AV120" i="5" a="1"/>
  <c r="AV120" i="5" s="1"/>
  <c r="AV121" i="5" a="1"/>
  <c r="AV121" i="5" s="1"/>
  <c r="AV122" i="5" a="1"/>
  <c r="AV122" i="5" s="1"/>
  <c r="AV123" i="5" a="1"/>
  <c r="AV123" i="5" s="1"/>
  <c r="AV124" i="5" a="1"/>
  <c r="AV124" i="5" s="1"/>
  <c r="AV125" i="5" a="1"/>
  <c r="AV125" i="5"/>
  <c r="AV126" i="5" a="1"/>
  <c r="AV126" i="5"/>
  <c r="AV127" i="5" a="1"/>
  <c r="AV127" i="5"/>
  <c r="AV128" i="5" a="1"/>
  <c r="AV128" i="5" s="1"/>
  <c r="AV129" i="5" a="1"/>
  <c r="AV129" i="5" s="1"/>
  <c r="AV130" i="5" a="1"/>
  <c r="AV130" i="5" s="1"/>
  <c r="AV131" i="5" a="1"/>
  <c r="AV131" i="5" s="1"/>
  <c r="AV132" i="5" a="1"/>
  <c r="AV132" i="5" s="1"/>
  <c r="AV133" i="5" a="1"/>
  <c r="AV133" i="5"/>
  <c r="AV134" i="5" a="1"/>
  <c r="AV134" i="5"/>
  <c r="AV135" i="5" a="1"/>
  <c r="AV135" i="5"/>
  <c r="AV136" i="5" a="1"/>
  <c r="AV136" i="5" s="1"/>
  <c r="AV137" i="5" a="1"/>
  <c r="AV137" i="5" s="1"/>
  <c r="AV138" i="5" a="1"/>
  <c r="AV138" i="5" s="1"/>
  <c r="AV139" i="5" a="1"/>
  <c r="AV139" i="5" s="1"/>
  <c r="AV140" i="5" a="1"/>
  <c r="AV140" i="5" s="1"/>
  <c r="AV141" i="5" a="1"/>
  <c r="AV141" i="5"/>
  <c r="AV142" i="5" a="1"/>
  <c r="AV142" i="5"/>
  <c r="AV143" i="5" a="1"/>
  <c r="AV143" i="5"/>
  <c r="AV144" i="5" a="1"/>
  <c r="AV144" i="5" s="1"/>
  <c r="AV145" i="5" a="1"/>
  <c r="AV145" i="5" s="1"/>
  <c r="AV146" i="5" a="1"/>
  <c r="AV146" i="5" s="1"/>
  <c r="AV147" i="5" a="1"/>
  <c r="AV147" i="5" s="1"/>
  <c r="AV148" i="5" a="1"/>
  <c r="AV148" i="5" s="1"/>
  <c r="AV149" i="5" a="1"/>
  <c r="AV149" i="5"/>
  <c r="AV150" i="5" a="1"/>
  <c r="AV150" i="5"/>
  <c r="AV151" i="5" a="1"/>
  <c r="AV151" i="5"/>
  <c r="AV152" i="5" a="1"/>
  <c r="AV152" i="5" s="1"/>
  <c r="AV153" i="5" a="1"/>
  <c r="AV153" i="5" s="1"/>
  <c r="AV154" i="5" a="1"/>
  <c r="AV154" i="5" s="1"/>
  <c r="AV155" i="5" a="1"/>
  <c r="AV155" i="5" s="1"/>
  <c r="AV156" i="5" a="1"/>
  <c r="AV156" i="5" s="1"/>
  <c r="AV157" i="5" a="1"/>
  <c r="AV157" i="5"/>
  <c r="AV158" i="5" a="1"/>
  <c r="AV158" i="5"/>
  <c r="AV159" i="5" a="1"/>
  <c r="AV159" i="5"/>
  <c r="AV160" i="5" a="1"/>
  <c r="AV160" i="5" s="1"/>
  <c r="AV161" i="5" a="1"/>
  <c r="AV161" i="5" s="1"/>
  <c r="AV162" i="5" a="1"/>
  <c r="AV162" i="5" s="1"/>
  <c r="AV163" i="5" a="1"/>
  <c r="AV163" i="5" s="1"/>
  <c r="AV164" i="5" a="1"/>
  <c r="AV164" i="5" s="1"/>
  <c r="AV165" i="5" a="1"/>
  <c r="AV165" i="5"/>
  <c r="AV166" i="5" a="1"/>
  <c r="AV166" i="5"/>
  <c r="AV167" i="5" a="1"/>
  <c r="AV167" i="5"/>
  <c r="AV168" i="5" a="1"/>
  <c r="AV168" i="5" s="1"/>
  <c r="AV169" i="5" a="1"/>
  <c r="AV169" i="5"/>
  <c r="AV170" i="5" a="1"/>
  <c r="AV170" i="5" s="1"/>
  <c r="AV171" i="5" a="1"/>
  <c r="AV171" i="5" s="1"/>
  <c r="AV172" i="5" a="1"/>
  <c r="AV172" i="5" s="1"/>
  <c r="AV173" i="5" a="1"/>
  <c r="AV173" i="5"/>
  <c r="AV174" i="5" a="1"/>
  <c r="AV174" i="5"/>
  <c r="AV175" i="5" a="1"/>
  <c r="AV175" i="5"/>
  <c r="AV176" i="5" a="1"/>
  <c r="AV176" i="5" s="1"/>
  <c r="AV177" i="5" a="1"/>
  <c r="AV177" i="5" s="1"/>
  <c r="AV178" i="5" a="1"/>
  <c r="AV178" i="5"/>
  <c r="AV179" i="5" a="1"/>
  <c r="AV179" i="5" s="1"/>
  <c r="AV180" i="5" a="1"/>
  <c r="AV180" i="5" s="1"/>
  <c r="AV181" i="5" a="1"/>
  <c r="AV181" i="5"/>
  <c r="AV182" i="5" a="1"/>
  <c r="AV182" i="5"/>
  <c r="AV183" i="5" a="1"/>
  <c r="AV183" i="5"/>
  <c r="AV184" i="5" a="1"/>
  <c r="AV184" i="5" s="1"/>
  <c r="AV185" i="5" a="1"/>
  <c r="AV185" i="5" s="1"/>
  <c r="AV186" i="5" a="1"/>
  <c r="AV186" i="5" s="1"/>
  <c r="AV187" i="5" a="1"/>
  <c r="AV187" i="5"/>
  <c r="AV188" i="5" a="1"/>
  <c r="AV188" i="5" s="1"/>
  <c r="AV189" i="5" a="1"/>
  <c r="AV189" i="5"/>
  <c r="AV190" i="5" a="1"/>
  <c r="AV190" i="5"/>
  <c r="AV191" i="5" a="1"/>
  <c r="AV191" i="5"/>
  <c r="AV192" i="5" a="1"/>
  <c r="AV192" i="5" s="1"/>
  <c r="AV193" i="5" a="1"/>
  <c r="AV193" i="5" s="1"/>
  <c r="AV194" i="5" a="1"/>
  <c r="AV194" i="5" s="1"/>
  <c r="AV195" i="5" a="1"/>
  <c r="AV195" i="5" s="1"/>
  <c r="AV196" i="5" a="1"/>
  <c r="AV196" i="5" s="1"/>
  <c r="AV197" i="5" a="1"/>
  <c r="AV197" i="5"/>
  <c r="AV198" i="5" a="1"/>
  <c r="AV198" i="5"/>
  <c r="AV199" i="5" a="1"/>
  <c r="AV199" i="5"/>
  <c r="AV200" i="5" a="1"/>
  <c r="AV200" i="5" s="1"/>
  <c r="AV201" i="5" a="1"/>
  <c r="AV201" i="5"/>
  <c r="AV202" i="5" a="1"/>
  <c r="AV202" i="5" s="1"/>
  <c r="AV203" i="5" a="1"/>
  <c r="AV203" i="5" s="1"/>
  <c r="AV204" i="5" a="1"/>
  <c r="AV204" i="5" s="1"/>
  <c r="AV205" i="5" a="1"/>
  <c r="AV205" i="5"/>
  <c r="AV206" i="5" a="1"/>
  <c r="AV206" i="5"/>
  <c r="AV207" i="5" a="1"/>
  <c r="AV207" i="5"/>
  <c r="AV208" i="5" a="1"/>
  <c r="AV208" i="5" s="1"/>
  <c r="AV209" i="5" a="1"/>
  <c r="AV209" i="5" s="1"/>
  <c r="AV210" i="5" a="1"/>
  <c r="AV210" i="5"/>
  <c r="AV211" i="5" a="1"/>
  <c r="AV211" i="5" s="1"/>
  <c r="AV212" i="5" a="1"/>
  <c r="AV212" i="5" s="1"/>
  <c r="AV213" i="5" a="1"/>
  <c r="AV213" i="5"/>
  <c r="AV214" i="5" a="1"/>
  <c r="AV214" i="5"/>
  <c r="AV215" i="5" a="1"/>
  <c r="AV215" i="5"/>
  <c r="AV216" i="5" a="1"/>
  <c r="AV216" i="5" s="1"/>
  <c r="AV217" i="5" a="1"/>
  <c r="AV217" i="5" s="1"/>
  <c r="AV218" i="5" a="1"/>
  <c r="AV218" i="5" s="1"/>
  <c r="AV219" i="5" a="1"/>
  <c r="AV219" i="5"/>
  <c r="AV220" i="5" a="1"/>
  <c r="AV220" i="5" s="1"/>
  <c r="AV221" i="5" a="1"/>
  <c r="AV221" i="5"/>
  <c r="AV222" i="5" a="1"/>
  <c r="AV222" i="5"/>
  <c r="AV223" i="5" a="1"/>
  <c r="AV223" i="5"/>
  <c r="AV224" i="5" a="1"/>
  <c r="AV224" i="5" s="1"/>
  <c r="AV225" i="5" a="1"/>
  <c r="AV225" i="5" s="1"/>
  <c r="AV226" i="5" a="1"/>
  <c r="AV226" i="5" s="1"/>
  <c r="AV227" i="5" a="1"/>
  <c r="AV227" i="5" s="1"/>
  <c r="AV228" i="5" a="1"/>
  <c r="AV228" i="5" s="1"/>
  <c r="AV229" i="5" a="1"/>
  <c r="AV229" i="5"/>
  <c r="AV230" i="5" a="1"/>
  <c r="AV230" i="5"/>
  <c r="AV231" i="5" a="1"/>
  <c r="AV231" i="5"/>
  <c r="AV232" i="5" a="1"/>
  <c r="AV232" i="5" s="1"/>
  <c r="AV233" i="5" a="1"/>
  <c r="AV233" i="5"/>
  <c r="AV234" i="5" a="1"/>
  <c r="AV234" i="5" s="1"/>
  <c r="AV235" i="5" a="1"/>
  <c r="AV235" i="5" s="1"/>
  <c r="AV236" i="5" a="1"/>
  <c r="AV236" i="5" s="1"/>
  <c r="AV237" i="5" a="1"/>
  <c r="AV237" i="5"/>
  <c r="AV238" i="5" a="1"/>
  <c r="AV238" i="5"/>
  <c r="AV239" i="5" a="1"/>
  <c r="AV239" i="5"/>
  <c r="AV240" i="5" a="1"/>
  <c r="AV240" i="5" s="1"/>
  <c r="AV241" i="5" a="1"/>
  <c r="AV241" i="5" s="1"/>
  <c r="AV242" i="5" a="1"/>
  <c r="AV242" i="5"/>
  <c r="AV243" i="5" a="1"/>
  <c r="AV243" i="5" s="1"/>
  <c r="AV244" i="5" a="1"/>
  <c r="AV244" i="5" s="1"/>
  <c r="AV245" i="5" a="1"/>
  <c r="AV245" i="5"/>
  <c r="AV246" i="5" a="1"/>
  <c r="AV246" i="5"/>
  <c r="AV247" i="5" a="1"/>
  <c r="AV247" i="5"/>
  <c r="AV248" i="5" a="1"/>
  <c r="AV248" i="5" s="1"/>
  <c r="AV249" i="5" a="1"/>
  <c r="AV249" i="5" s="1"/>
  <c r="AV250" i="5" a="1"/>
  <c r="AV250" i="5" s="1"/>
  <c r="AV251" i="5" a="1"/>
  <c r="AV251" i="5"/>
  <c r="AV252" i="5" a="1"/>
  <c r="AV252" i="5" s="1"/>
  <c r="AV253" i="5" a="1"/>
  <c r="AV253" i="5"/>
  <c r="AV254" i="5" a="1"/>
  <c r="AV254" i="5"/>
  <c r="AV255" i="5" a="1"/>
  <c r="AV255" i="5"/>
  <c r="AV256" i="5" a="1"/>
  <c r="AV256" i="5" s="1"/>
  <c r="AV257" i="5" a="1"/>
  <c r="AV257" i="5" s="1"/>
  <c r="AV258" i="5" a="1"/>
  <c r="AV258" i="5" s="1"/>
  <c r="AV259" i="5" a="1"/>
  <c r="AV259" i="5" s="1"/>
  <c r="AV260" i="5" a="1"/>
  <c r="AV260" i="5" s="1"/>
  <c r="AV261" i="5" a="1"/>
  <c r="AV261" i="5"/>
  <c r="AV262" i="5" a="1"/>
  <c r="AV262" i="5"/>
  <c r="AV263" i="5" a="1"/>
  <c r="AV263" i="5"/>
  <c r="AV264" i="5" a="1"/>
  <c r="AV264" i="5" s="1"/>
  <c r="AV265" i="5" a="1"/>
  <c r="AV265" i="5"/>
  <c r="AV266" i="5" a="1"/>
  <c r="AV266" i="5" s="1"/>
  <c r="AV267" i="5" a="1"/>
  <c r="AV267" i="5" s="1"/>
  <c r="AV268" i="5" a="1"/>
  <c r="AV268" i="5" s="1"/>
  <c r="AV269" i="5" a="1"/>
  <c r="AV269" i="5"/>
  <c r="AV270" i="5" a="1"/>
  <c r="AV270" i="5"/>
  <c r="AV271" i="5" a="1"/>
  <c r="AV271" i="5"/>
  <c r="AV272" i="5" a="1"/>
  <c r="AV272" i="5" s="1"/>
  <c r="AV273" i="5" a="1"/>
  <c r="AV273" i="5" s="1"/>
  <c r="AV274" i="5" a="1"/>
  <c r="AV274" i="5"/>
  <c r="AV275" i="5" a="1"/>
  <c r="AV275" i="5" s="1"/>
  <c r="AV276" i="5" a="1"/>
  <c r="AV276" i="5" s="1"/>
  <c r="AV277" i="5" a="1"/>
  <c r="AV277" i="5"/>
  <c r="AV278" i="5" a="1"/>
  <c r="AV278" i="5"/>
  <c r="AV279" i="5" a="1"/>
  <c r="AV279" i="5"/>
  <c r="AV280" i="5" a="1"/>
  <c r="AV280" i="5" s="1"/>
  <c r="AV281" i="5" a="1"/>
  <c r="AV281" i="5" s="1"/>
  <c r="AV282" i="5" a="1"/>
  <c r="AV282" i="5" s="1"/>
  <c r="AV283" i="5" a="1"/>
  <c r="AV283" i="5"/>
  <c r="AV284" i="5" a="1"/>
  <c r="AV284" i="5" s="1"/>
  <c r="AV285" i="5" a="1"/>
  <c r="AV285" i="5"/>
  <c r="AV286" i="5" a="1"/>
  <c r="AV286" i="5"/>
  <c r="AV287" i="5" a="1"/>
  <c r="AV287" i="5"/>
  <c r="AV288" i="5" a="1"/>
  <c r="AV288" i="5" s="1"/>
  <c r="AV289" i="5" a="1"/>
  <c r="AV289" i="5" s="1"/>
  <c r="AV290" i="5" a="1"/>
  <c r="AV290" i="5" s="1"/>
  <c r="AV291" i="5" a="1"/>
  <c r="AV291" i="5" s="1"/>
  <c r="AV292" i="5" a="1"/>
  <c r="AV292" i="5" s="1"/>
  <c r="AV293" i="5" a="1"/>
  <c r="AV293" i="5"/>
  <c r="AV294" i="5" a="1"/>
  <c r="AV294" i="5"/>
  <c r="AV295" i="5" a="1"/>
  <c r="AV295" i="5"/>
  <c r="AV296" i="5" a="1"/>
  <c r="AV296" i="5" s="1"/>
  <c r="AV297" i="5" a="1"/>
  <c r="AV297" i="5"/>
  <c r="AV298" i="5" a="1"/>
  <c r="AV298" i="5" s="1"/>
  <c r="AV299" i="5" a="1"/>
  <c r="AV299" i="5" s="1"/>
  <c r="AV300" i="5" a="1"/>
  <c r="AV300" i="5" s="1"/>
  <c r="AV301" i="5" a="1"/>
  <c r="AV301" i="5"/>
  <c r="AV302" i="5" a="1"/>
  <c r="AV302" i="5"/>
  <c r="AV303" i="5" a="1"/>
  <c r="AV303" i="5"/>
  <c r="AV304" i="5" a="1"/>
  <c r="AV304" i="5" s="1"/>
  <c r="AV305" i="5" a="1"/>
  <c r="AV305" i="5" s="1"/>
  <c r="AV306" i="5" a="1"/>
  <c r="AV306" i="5"/>
  <c r="AV307" i="5" a="1"/>
  <c r="AV307" i="5" s="1"/>
  <c r="AV308" i="5" a="1"/>
  <c r="AV308" i="5" s="1"/>
  <c r="AV309" i="5" a="1"/>
  <c r="AV309" i="5"/>
  <c r="AV310" i="5" a="1"/>
  <c r="AV310" i="5"/>
  <c r="AV311" i="5" a="1"/>
  <c r="AV311" i="5" s="1"/>
  <c r="AV312" i="5" a="1"/>
  <c r="AV312" i="5" s="1"/>
  <c r="AV313" i="5" a="1"/>
  <c r="AV313" i="5" s="1"/>
  <c r="AV314" i="5" a="1"/>
  <c r="AV314" i="5" s="1"/>
  <c r="AV315" i="5" a="1"/>
  <c r="AV315" i="5"/>
  <c r="AV316" i="5" a="1"/>
  <c r="AV316" i="5" s="1"/>
  <c r="AV317" i="5" a="1"/>
  <c r="AV317" i="5"/>
  <c r="AV318" i="5" a="1"/>
  <c r="AV318" i="5"/>
  <c r="AV319" i="5" a="1"/>
  <c r="AV319" i="5"/>
  <c r="AV320" i="5" a="1"/>
  <c r="AV320" i="5" s="1"/>
  <c r="AV321" i="5" a="1"/>
  <c r="AV321" i="5" s="1"/>
  <c r="AV322" i="5" a="1"/>
  <c r="AV322" i="5" s="1"/>
  <c r="AV323" i="5" a="1"/>
  <c r="AV323" i="5" s="1"/>
  <c r="AV324" i="5" a="1"/>
  <c r="AV324" i="5" s="1"/>
  <c r="AV325" i="5" a="1"/>
  <c r="AV325" i="5"/>
  <c r="AV326" i="5" a="1"/>
  <c r="AV326" i="5"/>
  <c r="AV327" i="5" a="1"/>
  <c r="AV327" i="5"/>
  <c r="AV328" i="5" a="1"/>
  <c r="AV328" i="5" s="1"/>
  <c r="AV329" i="5" a="1"/>
  <c r="AV329" i="5"/>
  <c r="AV330" i="5" a="1"/>
  <c r="AV330" i="5" s="1"/>
  <c r="AV331" i="5" a="1"/>
  <c r="AV331" i="5" s="1"/>
  <c r="AV332" i="5" a="1"/>
  <c r="AV332" i="5" s="1"/>
  <c r="AV333" i="5" a="1"/>
  <c r="AV333" i="5"/>
  <c r="AV334" i="5" a="1"/>
  <c r="AV334" i="5" s="1"/>
  <c r="AV335" i="5" a="1"/>
  <c r="AV335" i="5"/>
  <c r="AV336" i="5" a="1"/>
  <c r="AV336" i="5" s="1"/>
  <c r="AV337" i="5" a="1"/>
  <c r="AV337" i="5" s="1"/>
  <c r="AV338" i="5" a="1"/>
  <c r="AV338" i="5"/>
  <c r="AV339" i="5" a="1"/>
  <c r="AV339" i="5" s="1"/>
  <c r="AV340" i="5" a="1"/>
  <c r="AV340" i="5" s="1"/>
  <c r="AV341" i="5" a="1"/>
  <c r="AV341" i="5"/>
  <c r="AV342" i="5" a="1"/>
  <c r="AV342" i="5"/>
  <c r="AV343" i="5" a="1"/>
  <c r="AV343" i="5"/>
  <c r="AV344" i="5" a="1"/>
  <c r="AV344" i="5"/>
  <c r="AV345" i="5" a="1"/>
  <c r="AV345" i="5"/>
  <c r="AV346" i="5" a="1"/>
  <c r="AV346" i="5"/>
  <c r="AV347" i="5" a="1"/>
  <c r="AV347" i="5"/>
  <c r="AV348" i="5" a="1"/>
  <c r="AV348" i="5"/>
  <c r="AV349" i="5" a="1"/>
  <c r="AV349" i="5"/>
  <c r="AV350" i="5" a="1"/>
  <c r="AV350" i="5"/>
  <c r="AV351" i="5" a="1"/>
  <c r="AV351" i="5"/>
  <c r="AV352" i="5" a="1"/>
  <c r="AV352" i="5"/>
  <c r="AV353" i="5" a="1"/>
  <c r="AV353" i="5"/>
  <c r="AV354" i="5" a="1"/>
  <c r="AV354" i="5"/>
  <c r="AV355" i="5" a="1"/>
  <c r="AV355" i="5"/>
  <c r="AV356" i="5" a="1"/>
  <c r="AV356" i="5"/>
  <c r="AV357" i="5" a="1"/>
  <c r="AV357" i="5"/>
  <c r="AV358" i="5" a="1"/>
  <c r="AV358" i="5"/>
  <c r="AV359" i="5" a="1"/>
  <c r="AV359" i="5"/>
  <c r="AV360" i="5" a="1"/>
  <c r="AV360" i="5"/>
  <c r="AV361" i="5" a="1"/>
  <c r="AV361" i="5"/>
  <c r="AV362" i="5" a="1"/>
  <c r="AV362" i="5"/>
  <c r="AV363" i="5" a="1"/>
  <c r="AV363" i="5"/>
  <c r="AV364" i="5" a="1"/>
  <c r="AV364" i="5"/>
  <c r="AV365" i="5" a="1"/>
  <c r="AV365" i="5"/>
  <c r="AV366" i="5" a="1"/>
  <c r="AV366" i="5"/>
  <c r="AV367" i="5" a="1"/>
  <c r="AV367" i="5"/>
  <c r="AV368" i="5" a="1"/>
  <c r="AV368" i="5"/>
  <c r="AV369" i="5" a="1"/>
  <c r="AV369" i="5"/>
  <c r="AV370" i="5" a="1"/>
  <c r="AV370" i="5"/>
  <c r="AV371" i="5" a="1"/>
  <c r="AV371" i="5"/>
  <c r="AV372" i="5" a="1"/>
  <c r="AV372" i="5"/>
  <c r="AV373" i="5" a="1"/>
  <c r="AV373" i="5" s="1"/>
  <c r="AV374" i="5" a="1"/>
  <c r="AV374" i="5"/>
  <c r="AV375" i="5" a="1"/>
  <c r="AV375" i="5"/>
  <c r="AV376" i="5" a="1"/>
  <c r="AV376" i="5"/>
  <c r="AV377" i="5" a="1"/>
  <c r="AV377" i="5" s="1"/>
  <c r="AV378" i="5" a="1"/>
  <c r="AV378" i="5"/>
  <c r="AV379" i="5" a="1"/>
  <c r="AV379" i="5" s="1"/>
  <c r="AV380" i="5" a="1"/>
  <c r="AV380" i="5"/>
  <c r="AV381" i="5" a="1"/>
  <c r="AV381" i="5" s="1"/>
  <c r="AV382" i="5" a="1"/>
  <c r="AV382" i="5"/>
  <c r="AV383" i="5" a="1"/>
  <c r="AV383" i="5" s="1"/>
  <c r="AV384" i="5" a="1"/>
  <c r="AV384" i="5"/>
  <c r="AV385" i="5" a="1"/>
  <c r="AV385" i="5" s="1"/>
  <c r="AV386" i="5" a="1"/>
  <c r="AV386" i="5"/>
  <c r="AV387" i="5" a="1"/>
  <c r="AV387" i="5"/>
  <c r="AV388" i="5" a="1"/>
  <c r="AV388" i="5" s="1"/>
  <c r="AV389" i="5" a="1"/>
  <c r="AV389" i="5" s="1"/>
  <c r="AV390" i="5" a="1"/>
  <c r="AV390" i="5"/>
  <c r="AV391" i="5" a="1"/>
  <c r="AV391" i="5"/>
  <c r="AV392" i="5" a="1"/>
  <c r="AV392" i="5" s="1"/>
  <c r="AV393" i="5" a="1"/>
  <c r="AV393" i="5" s="1"/>
  <c r="AV394" i="5" a="1"/>
  <c r="AV394" i="5"/>
  <c r="AV395" i="5" a="1"/>
  <c r="AV395" i="5" s="1"/>
  <c r="AV396" i="5" a="1"/>
  <c r="AV396" i="5"/>
  <c r="AV397" i="5" a="1"/>
  <c r="AV397" i="5" s="1"/>
  <c r="AV398" i="5" a="1"/>
  <c r="AV398" i="5" s="1"/>
  <c r="AV399" i="5" a="1"/>
  <c r="AV399" i="5"/>
  <c r="AV400" i="5" a="1"/>
  <c r="AV400" i="5" s="1"/>
  <c r="AV401" i="5" a="1"/>
  <c r="AV401" i="5" s="1"/>
  <c r="AV402" i="5" a="1"/>
  <c r="AV402" i="5" s="1"/>
  <c r="AV403" i="5" a="1"/>
  <c r="AV403" i="5" s="1"/>
  <c r="AV404" i="5" a="1"/>
  <c r="AV404" i="5"/>
  <c r="AV405" i="5" a="1"/>
  <c r="AV405" i="5" s="1"/>
  <c r="AV406" i="5" a="1"/>
  <c r="AV406" i="5" s="1"/>
  <c r="AV407" i="5" a="1"/>
  <c r="AV407" i="5"/>
  <c r="AV408" i="5" a="1"/>
  <c r="AV408" i="5" s="1"/>
  <c r="AV409" i="5" a="1"/>
  <c r="AV409" i="5" s="1"/>
  <c r="AV410" i="5" a="1"/>
  <c r="AV410" i="5" s="1"/>
  <c r="AV411" i="5" a="1"/>
  <c r="AV411" i="5" s="1"/>
  <c r="AV412" i="5" a="1"/>
  <c r="AV412" i="5"/>
  <c r="AV413" i="5" a="1"/>
  <c r="AV413" i="5" s="1"/>
  <c r="AV414" i="5" a="1"/>
  <c r="AV414" i="5" s="1"/>
  <c r="AV415" i="5" a="1"/>
  <c r="AV415" i="5"/>
  <c r="AV416" i="5" a="1"/>
  <c r="AV416" i="5" s="1"/>
  <c r="AV417" i="5" a="1"/>
  <c r="AV417" i="5" s="1"/>
  <c r="AV418" i="5" a="1"/>
  <c r="AV418" i="5" s="1"/>
  <c r="AV419" i="5" a="1"/>
  <c r="AV419" i="5" s="1"/>
  <c r="AV420" i="5" a="1"/>
  <c r="AV420" i="5"/>
  <c r="AV421" i="5" a="1"/>
  <c r="AV421" i="5" s="1"/>
  <c r="AV422" i="5" a="1"/>
  <c r="AV422" i="5" s="1"/>
  <c r="AV423" i="5" a="1"/>
  <c r="AV423" i="5"/>
  <c r="AV424" i="5" a="1"/>
  <c r="AV424" i="5" s="1"/>
  <c r="AV425" i="5" a="1"/>
  <c r="AV425" i="5" s="1"/>
  <c r="AV426" i="5" a="1"/>
  <c r="AV426" i="5" s="1"/>
  <c r="AV427" i="5" a="1"/>
  <c r="AV427" i="5" s="1"/>
  <c r="AV428" i="5" a="1"/>
  <c r="AV428" i="5"/>
  <c r="AV429" i="5" a="1"/>
  <c r="AV429" i="5" s="1"/>
  <c r="AV430" i="5" a="1"/>
  <c r="AV430" i="5" s="1"/>
  <c r="AV431" i="5" a="1"/>
  <c r="AV431" i="5"/>
  <c r="AV432" i="5" a="1"/>
  <c r="AV432" i="5" s="1"/>
  <c r="AV433" i="5" a="1"/>
  <c r="AV433" i="5" s="1"/>
  <c r="AV434" i="5" a="1"/>
  <c r="AV434" i="5" s="1"/>
  <c r="AV435" i="5" a="1"/>
  <c r="AV435" i="5" s="1"/>
  <c r="AV436" i="5" a="1"/>
  <c r="AV436" i="5"/>
  <c r="AV437" i="5" a="1"/>
  <c r="AV437" i="5" s="1"/>
  <c r="AV438" i="5" a="1"/>
  <c r="AV438" i="5" s="1"/>
  <c r="AV439" i="5" a="1"/>
  <c r="AV439" i="5"/>
  <c r="AV440" i="5" a="1"/>
  <c r="AV440" i="5" s="1"/>
  <c r="AV441" i="5" a="1"/>
  <c r="AV441" i="5" s="1"/>
  <c r="AV442" i="5" a="1"/>
  <c r="AV442" i="5" s="1"/>
  <c r="AV443" i="5" a="1"/>
  <c r="AV443" i="5" s="1"/>
  <c r="AV444" i="5" a="1"/>
  <c r="AV444" i="5"/>
  <c r="AV445" i="5" a="1"/>
  <c r="AV445" i="5" s="1"/>
  <c r="AV446" i="5" a="1"/>
  <c r="AV446" i="5" s="1"/>
  <c r="AV447" i="5" a="1"/>
  <c r="AV447" i="5"/>
  <c r="AV448" i="5" a="1"/>
  <c r="AV448" i="5" s="1"/>
  <c r="AV449" i="5" a="1"/>
  <c r="AV449" i="5" s="1"/>
  <c r="AV450" i="5" a="1"/>
  <c r="AV450" i="5" s="1"/>
  <c r="AV451" i="5" a="1"/>
  <c r="AV451" i="5" s="1"/>
  <c r="AV452" i="5" a="1"/>
  <c r="AV452" i="5"/>
  <c r="AV453" i="5" a="1"/>
  <c r="AV453" i="5" s="1"/>
  <c r="AV454" i="5" a="1"/>
  <c r="AV454" i="5" s="1"/>
  <c r="AV455" i="5" a="1"/>
  <c r="AV455" i="5"/>
  <c r="AV456" i="5" a="1"/>
  <c r="AV456" i="5" s="1"/>
  <c r="AV457" i="5" a="1"/>
  <c r="AV457" i="5" s="1"/>
  <c r="AV458" i="5" a="1"/>
  <c r="AV458" i="5" s="1"/>
  <c r="AV459" i="5" a="1"/>
  <c r="AV459" i="5" s="1"/>
  <c r="AV460" i="5" a="1"/>
  <c r="AV460" i="5"/>
  <c r="AV461" i="5" a="1"/>
  <c r="AV461" i="5" s="1"/>
  <c r="AV462" i="5" a="1"/>
  <c r="AV462" i="5" s="1"/>
  <c r="AV463" i="5" a="1"/>
  <c r="AV463" i="5"/>
  <c r="AV464" i="5" a="1"/>
  <c r="AV464" i="5" s="1"/>
  <c r="AV465" i="5" a="1"/>
  <c r="AV465" i="5" s="1"/>
  <c r="AV466" i="5" a="1"/>
  <c r="AV466" i="5" s="1"/>
  <c r="AV467" i="5" a="1"/>
  <c r="AV467" i="5" s="1"/>
  <c r="AV468" i="5" a="1"/>
  <c r="AV468" i="5"/>
  <c r="AV469" i="5" a="1"/>
  <c r="AV469" i="5" s="1"/>
  <c r="AV470" i="5" a="1"/>
  <c r="AV470" i="5" s="1"/>
  <c r="AV471" i="5" a="1"/>
  <c r="AV471" i="5"/>
  <c r="AV472" i="5" a="1"/>
  <c r="AV472" i="5" s="1"/>
  <c r="AV473" i="5" a="1"/>
  <c r="AV473" i="5" s="1"/>
  <c r="AV474" i="5" a="1"/>
  <c r="AV474" i="5" s="1"/>
  <c r="AV475" i="5" a="1"/>
  <c r="AV475" i="5" s="1"/>
  <c r="AV476" i="5" a="1"/>
  <c r="AV476" i="5"/>
  <c r="AV477" i="5" a="1"/>
  <c r="AV477" i="5" s="1"/>
  <c r="AV478" i="5" a="1"/>
  <c r="AV478" i="5" s="1"/>
  <c r="AV479" i="5" a="1"/>
  <c r="AV479" i="5"/>
  <c r="AV480" i="5" a="1"/>
  <c r="AV480" i="5" s="1"/>
  <c r="AV481" i="5" a="1"/>
  <c r="AV481" i="5" s="1"/>
  <c r="AV482" i="5" a="1"/>
  <c r="AV482" i="5" s="1"/>
  <c r="AV483" i="5" a="1"/>
  <c r="AV483" i="5" s="1"/>
  <c r="AV484" i="5" a="1"/>
  <c r="AV484" i="5"/>
  <c r="AV485" i="5" a="1"/>
  <c r="AV485" i="5" s="1"/>
  <c r="AV486" i="5" a="1"/>
  <c r="AV486" i="5" s="1"/>
  <c r="AV487" i="5" a="1"/>
  <c r="AV487" i="5"/>
  <c r="AV488" i="5" a="1"/>
  <c r="AV488" i="5" s="1"/>
  <c r="AV489" i="5" a="1"/>
  <c r="AV489" i="5" s="1"/>
  <c r="AV490" i="5" a="1"/>
  <c r="AV490" i="5" s="1"/>
  <c r="AV491" i="5" a="1"/>
  <c r="AV491" i="5" s="1"/>
  <c r="AV492" i="5" a="1"/>
  <c r="AV492" i="5"/>
  <c r="AV493" i="5" a="1"/>
  <c r="AV493" i="5" s="1"/>
  <c r="AV494" i="5" a="1"/>
  <c r="AV494" i="5" s="1"/>
  <c r="AV495" i="5" a="1"/>
  <c r="AV495" i="5"/>
  <c r="AV496" i="5" a="1"/>
  <c r="AV496" i="5" s="1"/>
  <c r="AV497" i="5" a="1"/>
  <c r="AV497" i="5" s="1"/>
  <c r="AV498" i="5" a="1"/>
  <c r="AV498" i="5" s="1"/>
  <c r="AV499" i="5" a="1"/>
  <c r="AV499" i="5" s="1"/>
  <c r="AV500" i="5" a="1"/>
  <c r="AV500" i="5"/>
  <c r="AV501" i="5" a="1"/>
  <c r="AV501" i="5" s="1"/>
  <c r="AV502" i="5" a="1"/>
  <c r="AV502" i="5" s="1"/>
  <c r="AV503" i="5" a="1"/>
  <c r="AV503" i="5"/>
  <c r="AV504" i="5" a="1"/>
  <c r="AV504" i="5" s="1"/>
  <c r="AV505" i="5" a="1"/>
  <c r="AV505" i="5" s="1"/>
  <c r="AV506" i="5" a="1"/>
  <c r="AV506" i="5" s="1"/>
  <c r="AV507" i="5" a="1"/>
  <c r="AV507" i="5" s="1"/>
  <c r="AV508" i="5" a="1"/>
  <c r="AV508" i="5"/>
  <c r="AV509" i="5" a="1"/>
  <c r="AV509" i="5" s="1"/>
  <c r="AV510" i="5" a="1"/>
  <c r="AV510" i="5" s="1"/>
  <c r="AV511" i="5" a="1"/>
  <c r="AV511" i="5" s="1"/>
  <c r="AV512" i="5" a="1"/>
  <c r="AV512" i="5" s="1"/>
  <c r="AV513" i="5" a="1"/>
  <c r="AV513" i="5" s="1"/>
  <c r="AV514" i="5" a="1"/>
  <c r="AV514" i="5" s="1"/>
  <c r="AV515" i="5" a="1"/>
  <c r="AV515" i="5" s="1"/>
  <c r="AV516" i="5" a="1"/>
  <c r="AV516" i="5" s="1"/>
  <c r="AV517" i="5" a="1"/>
  <c r="AV517" i="5" s="1"/>
  <c r="AV518" i="5" a="1"/>
  <c r="AV518" i="5" s="1"/>
  <c r="AV519" i="5" a="1"/>
  <c r="AV519" i="5"/>
  <c r="AV520" i="5" a="1"/>
  <c r="AV520" i="5" s="1"/>
  <c r="AV521" i="5" a="1"/>
  <c r="AV521" i="5" s="1"/>
  <c r="AV522" i="5" a="1"/>
  <c r="AV522" i="5" s="1"/>
  <c r="AV523" i="5" a="1"/>
  <c r="AV523" i="5" s="1"/>
  <c r="AV524" i="5" a="1"/>
  <c r="AV524" i="5"/>
  <c r="AV525" i="5" a="1"/>
  <c r="AV525" i="5" s="1"/>
  <c r="AV526" i="5" a="1"/>
  <c r="AV526" i="5" s="1"/>
  <c r="AV527" i="5" a="1"/>
  <c r="AV527" i="5" s="1"/>
  <c r="AV528" i="5" a="1"/>
  <c r="AV528" i="5" s="1"/>
  <c r="AV529" i="5" a="1"/>
  <c r="AV529" i="5" s="1"/>
  <c r="AV530" i="5" a="1"/>
  <c r="AV530" i="5" s="1"/>
  <c r="AV531" i="5" a="1"/>
  <c r="AV531" i="5" s="1"/>
  <c r="AV532" i="5" a="1"/>
  <c r="AV532" i="5" s="1"/>
  <c r="AV533" i="5" a="1"/>
  <c r="AV533" i="5" s="1"/>
  <c r="AV534" i="5" a="1"/>
  <c r="AV534" i="5" s="1"/>
  <c r="AV535" i="5" a="1"/>
  <c r="AV535" i="5" s="1"/>
  <c r="AV536" i="5" a="1"/>
  <c r="AV536" i="5" s="1"/>
  <c r="AV537" i="5" a="1"/>
  <c r="AV537" i="5" s="1"/>
  <c r="AV538" i="5" a="1"/>
  <c r="AV538" i="5" s="1"/>
  <c r="AV539" i="5" a="1"/>
  <c r="AV539" i="5" s="1"/>
  <c r="AV540" i="5" a="1"/>
  <c r="AV540" i="5" s="1"/>
  <c r="AV541" i="5" a="1"/>
  <c r="AV541" i="5" s="1"/>
  <c r="AV542" i="5" a="1"/>
  <c r="AV542" i="5" s="1"/>
  <c r="AV543" i="5" a="1"/>
  <c r="AV543" i="5" s="1"/>
  <c r="AV544" i="5" a="1"/>
  <c r="AV544" i="5" s="1"/>
  <c r="AV545" i="5" a="1"/>
  <c r="AV545" i="5" s="1"/>
  <c r="AV546" i="5" a="1"/>
  <c r="AV546" i="5" s="1"/>
  <c r="AV547" i="5" a="1"/>
  <c r="AV547" i="5" s="1"/>
  <c r="AV548" i="5" a="1"/>
  <c r="AV548" i="5" s="1"/>
  <c r="AV549" i="5" a="1"/>
  <c r="AV549" i="5" s="1"/>
  <c r="AV550" i="5" a="1"/>
  <c r="AV550" i="5" s="1"/>
  <c r="AV551" i="5" a="1"/>
  <c r="AV551" i="5" s="1"/>
  <c r="AV552" i="5" a="1"/>
  <c r="AV552" i="5" s="1"/>
  <c r="AV553" i="5" a="1"/>
  <c r="AV553" i="5" s="1"/>
  <c r="AV554" i="5" a="1"/>
  <c r="AV554" i="5" s="1"/>
  <c r="AV555" i="5" a="1"/>
  <c r="AV555" i="5" s="1"/>
  <c r="AV556" i="5" a="1"/>
  <c r="AV556" i="5" s="1"/>
  <c r="AV557" i="5" a="1"/>
  <c r="AV557" i="5" s="1"/>
  <c r="AV558" i="5" a="1"/>
  <c r="AV558" i="5" s="1"/>
  <c r="AV559" i="5" a="1"/>
  <c r="AV559" i="5" s="1"/>
  <c r="AV560" i="5" a="1"/>
  <c r="AV560" i="5" s="1"/>
  <c r="AV561" i="5" a="1"/>
  <c r="AV561" i="5" s="1"/>
  <c r="AV562" i="5" a="1"/>
  <c r="AV562" i="5" s="1"/>
  <c r="AV563" i="5" a="1"/>
  <c r="AV563" i="5" s="1"/>
  <c r="AV564" i="5" a="1"/>
  <c r="AV564" i="5" s="1"/>
  <c r="AV565" i="5" a="1"/>
  <c r="AV565" i="5" s="1"/>
  <c r="AV566" i="5" a="1"/>
  <c r="AV566" i="5" s="1"/>
  <c r="AV567" i="5" a="1"/>
  <c r="AV567" i="5" s="1"/>
  <c r="AV568" i="5" a="1"/>
  <c r="AV568" i="5" s="1"/>
  <c r="AV569" i="5" a="1"/>
  <c r="AV569" i="5" s="1"/>
  <c r="AV570" i="5" a="1"/>
  <c r="AV570" i="5" s="1"/>
  <c r="AV571" i="5" a="1"/>
  <c r="AV571" i="5" s="1"/>
  <c r="AV572" i="5" a="1"/>
  <c r="AV572" i="5" s="1"/>
  <c r="AV573" i="5" a="1"/>
  <c r="AV573" i="5" s="1"/>
  <c r="AV574" i="5" a="1"/>
  <c r="AV574" i="5" s="1"/>
  <c r="AV575" i="5" a="1"/>
  <c r="AV575" i="5" s="1"/>
  <c r="AV576" i="5" a="1"/>
  <c r="AV576" i="5" s="1"/>
  <c r="AV577" i="5" a="1"/>
  <c r="AV577" i="5" s="1"/>
  <c r="AV578" i="5" a="1"/>
  <c r="AV578" i="5" s="1"/>
  <c r="AV579" i="5" a="1"/>
  <c r="AV579" i="5" s="1"/>
  <c r="AV580" i="5" a="1"/>
  <c r="AV580" i="5" s="1"/>
  <c r="AV581" i="5" a="1"/>
  <c r="AV581" i="5" s="1"/>
  <c r="AV582" i="5" a="1"/>
  <c r="AV582" i="5" s="1"/>
  <c r="AV583" i="5" a="1"/>
  <c r="AV583" i="5" s="1"/>
  <c r="AV584" i="5" a="1"/>
  <c r="AV584" i="5" s="1"/>
  <c r="AV585" i="5" a="1"/>
  <c r="AV585" i="5" s="1"/>
  <c r="AV586" i="5" a="1"/>
  <c r="AV586" i="5" s="1"/>
  <c r="AV587" i="5" a="1"/>
  <c r="AV587" i="5" s="1"/>
  <c r="AV588" i="5" a="1"/>
  <c r="AV588" i="5" s="1"/>
  <c r="AV589" i="5" a="1"/>
  <c r="AV589" i="5" s="1"/>
  <c r="AV590" i="5" a="1"/>
  <c r="AV590" i="5" s="1"/>
  <c r="AV591" i="5" a="1"/>
  <c r="AV591" i="5" s="1"/>
  <c r="AV592" i="5" a="1"/>
  <c r="AV592" i="5" s="1"/>
  <c r="AV593" i="5" a="1"/>
  <c r="AV593" i="5" s="1"/>
  <c r="AV594" i="5" a="1"/>
  <c r="AV594" i="5" s="1"/>
  <c r="AV595" i="5" a="1"/>
  <c r="AV595" i="5" s="1"/>
  <c r="AV596" i="5" a="1"/>
  <c r="AV596" i="5" s="1"/>
  <c r="AV597" i="5" a="1"/>
  <c r="AV597" i="5" s="1"/>
  <c r="AV598" i="5" a="1"/>
  <c r="AV598" i="5" s="1"/>
  <c r="AV599" i="5" a="1"/>
  <c r="AV599" i="5" s="1"/>
  <c r="AV600" i="5" a="1"/>
  <c r="AV600" i="5" s="1"/>
  <c r="AV601" i="5" a="1"/>
  <c r="AV601" i="5" s="1"/>
  <c r="AV602" i="5" a="1"/>
  <c r="AV602" i="5" s="1"/>
  <c r="AV603" i="5" a="1"/>
  <c r="AV603" i="5" s="1"/>
  <c r="AV604" i="5" a="1"/>
  <c r="AV604" i="5" s="1"/>
  <c r="AV605" i="5" a="1"/>
  <c r="AV605" i="5" s="1"/>
  <c r="AV606" i="5" a="1"/>
  <c r="AV606" i="5" s="1"/>
  <c r="AV607" i="5" a="1"/>
  <c r="AV607" i="5" s="1"/>
  <c r="AV608" i="5" a="1"/>
  <c r="AV608" i="5" s="1"/>
  <c r="AV609" i="5" a="1"/>
  <c r="AV609" i="5" s="1"/>
  <c r="AV610" i="5" a="1"/>
  <c r="AV610" i="5" s="1"/>
  <c r="AV611" i="5" a="1"/>
  <c r="AV611" i="5" s="1"/>
  <c r="AV612" i="5" a="1"/>
  <c r="AV612" i="5" s="1"/>
  <c r="AV613" i="5" a="1"/>
  <c r="AV613" i="5" s="1"/>
  <c r="AV614" i="5" a="1"/>
  <c r="AV614" i="5" s="1"/>
  <c r="AV615" i="5" a="1"/>
  <c r="AV615" i="5" s="1"/>
  <c r="AV616" i="5" a="1"/>
  <c r="AV616" i="5" s="1"/>
  <c r="AV617" i="5" a="1"/>
  <c r="AV617" i="5" s="1"/>
  <c r="AV618" i="5" a="1"/>
  <c r="AV618" i="5" s="1"/>
  <c r="AV619" i="5" a="1"/>
  <c r="AV619" i="5" s="1"/>
  <c r="AV620" i="5" a="1"/>
  <c r="AV620" i="5" s="1"/>
  <c r="AV621" i="5" a="1"/>
  <c r="AV621" i="5" s="1"/>
  <c r="AV622" i="5" a="1"/>
  <c r="AV622" i="5" s="1"/>
  <c r="AV623" i="5" a="1"/>
  <c r="AV623" i="5" s="1"/>
  <c r="AV624" i="5" a="1"/>
  <c r="AV624" i="5" s="1"/>
  <c r="AV625" i="5" a="1"/>
  <c r="AV625" i="5" s="1"/>
  <c r="AV626" i="5" a="1"/>
  <c r="AV626" i="5" s="1"/>
  <c r="AV627" i="5" a="1"/>
  <c r="AV627" i="5" s="1"/>
  <c r="AV628" i="5" a="1"/>
  <c r="AV628" i="5" s="1"/>
  <c r="AV629" i="5" a="1"/>
  <c r="AV629" i="5" s="1"/>
  <c r="AV630" i="5" a="1"/>
  <c r="AV630" i="5" s="1"/>
  <c r="AV631" i="5" a="1"/>
  <c r="AV631" i="5" s="1"/>
  <c r="AV632" i="5" a="1"/>
  <c r="AV632" i="5" s="1"/>
  <c r="AV633" i="5" a="1"/>
  <c r="AV633" i="5" s="1"/>
  <c r="AV634" i="5" a="1"/>
  <c r="AV634" i="5" s="1"/>
  <c r="AV635" i="5" a="1"/>
  <c r="AV635" i="5" s="1"/>
  <c r="AV636" i="5" a="1"/>
  <c r="AV636" i="5" s="1"/>
  <c r="AV637" i="5" a="1"/>
  <c r="AV637" i="5" s="1"/>
  <c r="AV638" i="5" a="1"/>
  <c r="AV638" i="5" s="1"/>
  <c r="AV639" i="5" a="1"/>
  <c r="AV639" i="5" s="1"/>
  <c r="AV640" i="5" a="1"/>
  <c r="AV640" i="5" s="1"/>
  <c r="AV641" i="5" a="1"/>
  <c r="AV641" i="5" s="1"/>
  <c r="AV642" i="5" a="1"/>
  <c r="AV642" i="5" s="1"/>
  <c r="AV643" i="5" a="1"/>
  <c r="AV643" i="5" s="1"/>
  <c r="AV644" i="5" a="1"/>
  <c r="AV644" i="5" s="1"/>
  <c r="AV645" i="5" a="1"/>
  <c r="AV645" i="5" s="1"/>
  <c r="AV646" i="5" a="1"/>
  <c r="AV646" i="5" s="1"/>
  <c r="AV647" i="5" a="1"/>
  <c r="AV647" i="5" s="1"/>
  <c r="AV648" i="5" a="1"/>
  <c r="AV648" i="5" s="1"/>
  <c r="AV649" i="5" a="1"/>
  <c r="AV649" i="5" s="1"/>
  <c r="AV650" i="5" a="1"/>
  <c r="AV650" i="5" s="1"/>
  <c r="AV651" i="5" a="1"/>
  <c r="AV651" i="5" s="1"/>
  <c r="AV652" i="5" a="1"/>
  <c r="AV652" i="5" s="1"/>
  <c r="AV653" i="5" a="1"/>
  <c r="AV653" i="5" s="1"/>
  <c r="AV654" i="5" a="1"/>
  <c r="AV654" i="5" s="1"/>
  <c r="AV655" i="5" a="1"/>
  <c r="AV655" i="5" s="1"/>
  <c r="AV656" i="5" a="1"/>
  <c r="AV656" i="5" s="1"/>
  <c r="AV657" i="5" a="1"/>
  <c r="AV657" i="5" s="1"/>
  <c r="AV658" i="5" a="1"/>
  <c r="AV658" i="5" s="1"/>
  <c r="AV659" i="5" a="1"/>
  <c r="AV659" i="5" s="1"/>
  <c r="AV660" i="5" a="1"/>
  <c r="AV660" i="5" s="1"/>
  <c r="AV661" i="5" a="1"/>
  <c r="AV661" i="5" s="1"/>
  <c r="AV662" i="5" a="1"/>
  <c r="AV662" i="5" s="1"/>
  <c r="AV663" i="5" a="1"/>
  <c r="AV663" i="5" s="1"/>
  <c r="AV664" i="5" a="1"/>
  <c r="AV664" i="5" s="1"/>
  <c r="AV665" i="5" a="1"/>
  <c r="AV665" i="5" s="1"/>
  <c r="AV666" i="5" a="1"/>
  <c r="AV666" i="5" s="1"/>
  <c r="AV667" i="5" a="1"/>
  <c r="AV667" i="5" s="1"/>
  <c r="AV668" i="5" a="1"/>
  <c r="AV668" i="5" s="1"/>
  <c r="AV669" i="5" a="1"/>
  <c r="AV669" i="5" s="1"/>
  <c r="AV670" i="5" a="1"/>
  <c r="AV670" i="5" s="1"/>
  <c r="AV671" i="5" a="1"/>
  <c r="AV671" i="5" s="1"/>
  <c r="AV672" i="5" a="1"/>
  <c r="AV672" i="5" s="1"/>
  <c r="AV673" i="5" a="1"/>
  <c r="AV673" i="5" s="1"/>
  <c r="AV674" i="5" a="1"/>
  <c r="AV674" i="5" s="1"/>
  <c r="AV675" i="5" a="1"/>
  <c r="AV675" i="5" s="1"/>
  <c r="AV676" i="5" a="1"/>
  <c r="AV676" i="5" s="1"/>
  <c r="AV677" i="5" a="1"/>
  <c r="AV677" i="5" s="1"/>
  <c r="AV678" i="5" a="1"/>
  <c r="AV678" i="5" s="1"/>
  <c r="AV679" i="5" a="1"/>
  <c r="AV679" i="5" s="1"/>
  <c r="AV680" i="5" a="1"/>
  <c r="AV680" i="5" s="1"/>
  <c r="AV681" i="5" a="1"/>
  <c r="AV681" i="5" s="1"/>
  <c r="AV682" i="5" a="1"/>
  <c r="AV682" i="5" s="1"/>
  <c r="AV683" i="5" a="1"/>
  <c r="AV683" i="5" s="1"/>
  <c r="AV684" i="5" a="1"/>
  <c r="AV684" i="5" s="1"/>
  <c r="AV685" i="5" a="1"/>
  <c r="AV685" i="5" s="1"/>
  <c r="AV686" i="5" a="1"/>
  <c r="AV686" i="5" s="1"/>
  <c r="AV687" i="5" a="1"/>
  <c r="AV687" i="5" s="1"/>
  <c r="AV688" i="5" a="1"/>
  <c r="AV688" i="5" s="1"/>
  <c r="AV689" i="5" a="1"/>
  <c r="AV689" i="5" s="1"/>
  <c r="AV690" i="5" a="1"/>
  <c r="AV690" i="5" s="1"/>
  <c r="AV691" i="5" a="1"/>
  <c r="AV691" i="5" s="1"/>
  <c r="AV692" i="5" a="1"/>
  <c r="AV692" i="5" s="1"/>
  <c r="AV693" i="5" a="1"/>
  <c r="AV693" i="5" s="1"/>
  <c r="AV694" i="5" a="1"/>
  <c r="AV694" i="5" s="1"/>
  <c r="AV695" i="5" a="1"/>
  <c r="AV695" i="5" s="1"/>
  <c r="AV696" i="5" a="1"/>
  <c r="AV696" i="5" s="1"/>
  <c r="AV697" i="5" a="1"/>
  <c r="AV697" i="5" s="1"/>
  <c r="AV698" i="5" a="1"/>
  <c r="AV698" i="5" s="1"/>
  <c r="AV699" i="5" a="1"/>
  <c r="AV699" i="5" s="1"/>
  <c r="AV700" i="5" a="1"/>
  <c r="AV700" i="5" s="1"/>
  <c r="AV701" i="5" a="1"/>
  <c r="AV701" i="5" s="1"/>
  <c r="AV702" i="5" a="1"/>
  <c r="AV702" i="5" s="1"/>
  <c r="AV703" i="5" a="1"/>
  <c r="AV703" i="5" s="1"/>
  <c r="AV704" i="5" a="1"/>
  <c r="AV704" i="5" s="1"/>
  <c r="AV705" i="5" a="1"/>
  <c r="AV705" i="5" s="1"/>
  <c r="AV706" i="5" a="1"/>
  <c r="AV706" i="5" s="1"/>
  <c r="AV707" i="5" a="1"/>
  <c r="AV707" i="5" s="1"/>
  <c r="AV708" i="5" a="1"/>
  <c r="AV708" i="5" s="1"/>
  <c r="AV709" i="5" a="1"/>
  <c r="AV709" i="5" s="1"/>
  <c r="AV710" i="5" a="1"/>
  <c r="AV710" i="5" s="1"/>
  <c r="AV711" i="5" a="1"/>
  <c r="AV711" i="5" s="1"/>
  <c r="AV712" i="5" a="1"/>
  <c r="AV712" i="5"/>
  <c r="AV713" i="5" a="1"/>
  <c r="AV713" i="5" s="1"/>
  <c r="AV714" i="5" a="1"/>
  <c r="AV714" i="5" s="1"/>
  <c r="AV715" i="5" a="1"/>
  <c r="AV715" i="5"/>
  <c r="AV716" i="5" a="1"/>
  <c r="AV716" i="5" s="1"/>
  <c r="AV717" i="5" a="1"/>
  <c r="AV717" i="5" s="1"/>
  <c r="AV718" i="5" a="1"/>
  <c r="AV718" i="5" s="1"/>
  <c r="AV719" i="5" a="1"/>
  <c r="AV719" i="5"/>
  <c r="AV720" i="5" a="1"/>
  <c r="AV720" i="5"/>
  <c r="AV721" i="5" a="1"/>
  <c r="AV721" i="5"/>
  <c r="AV722" i="5" a="1"/>
  <c r="AV722" i="5" s="1"/>
  <c r="AV723" i="5" a="1"/>
  <c r="AV723" i="5" s="1"/>
  <c r="AV724" i="5" a="1"/>
  <c r="AV724" i="5"/>
  <c r="AV725" i="5" a="1"/>
  <c r="AV725" i="5" s="1"/>
  <c r="AV726" i="5" a="1"/>
  <c r="AV726" i="5" s="1"/>
  <c r="AV727" i="5" a="1"/>
  <c r="AV727" i="5" s="1"/>
  <c r="AV728" i="5" a="1"/>
  <c r="AV728" i="5"/>
  <c r="AV729" i="5" a="1"/>
  <c r="AV729" i="5" s="1"/>
  <c r="AV730" i="5" a="1"/>
  <c r="AV730" i="5" s="1"/>
  <c r="AV731" i="5" a="1"/>
  <c r="AV731" i="5" s="1"/>
  <c r="AV732" i="5" a="1"/>
  <c r="AV732" i="5"/>
  <c r="AV733" i="5" a="1"/>
  <c r="AV733" i="5" s="1"/>
  <c r="AV734" i="5" a="1"/>
  <c r="AV734" i="5" s="1"/>
  <c r="AV735" i="5" a="1"/>
  <c r="AV735" i="5" s="1"/>
  <c r="AV736" i="5" a="1"/>
  <c r="AV736" i="5"/>
  <c r="AV737" i="5" a="1"/>
  <c r="AV737" i="5" s="1"/>
  <c r="AV738" i="5" a="1"/>
  <c r="AV738" i="5" s="1"/>
  <c r="AV739" i="5" a="1"/>
  <c r="AV739" i="5" s="1"/>
  <c r="AV740" i="5" a="1"/>
  <c r="AV740" i="5"/>
  <c r="AV741" i="5" a="1"/>
  <c r="AV741" i="5" s="1"/>
  <c r="AV742" i="5" a="1"/>
  <c r="AV742" i="5" s="1"/>
  <c r="AV743" i="5" a="1"/>
  <c r="AV743" i="5" s="1"/>
  <c r="AV744" i="5" a="1"/>
  <c r="AV744" i="5"/>
  <c r="AV745" i="5" a="1"/>
  <c r="AV745" i="5" s="1"/>
  <c r="AV746" i="5" a="1"/>
  <c r="AV746" i="5" s="1"/>
  <c r="AV747" i="5" a="1"/>
  <c r="AV747" i="5" s="1"/>
  <c r="AV748" i="5" a="1"/>
  <c r="AV748" i="5"/>
  <c r="AV749" i="5" a="1"/>
  <c r="AV749" i="5" s="1"/>
  <c r="AV750" i="5" a="1"/>
  <c r="AV750" i="5" s="1"/>
  <c r="AV751" i="5" a="1"/>
  <c r="AV751" i="5" s="1"/>
  <c r="AV752" i="5" a="1"/>
  <c r="AV752" i="5"/>
  <c r="AV753" i="5" a="1"/>
  <c r="AV753" i="5" s="1"/>
  <c r="AV754" i="5" a="1"/>
  <c r="AV754" i="5" s="1"/>
  <c r="AV755" i="5" a="1"/>
  <c r="AV755" i="5" s="1"/>
  <c r="AV756" i="5" a="1"/>
  <c r="AV756" i="5"/>
  <c r="AV757" i="5" a="1"/>
  <c r="AV757" i="5" s="1"/>
  <c r="AV758" i="5" a="1"/>
  <c r="AV758" i="5" s="1"/>
  <c r="AV759" i="5" a="1"/>
  <c r="AV759" i="5" s="1"/>
  <c r="AV760" i="5" a="1"/>
  <c r="AV760" i="5"/>
  <c r="AV761" i="5" a="1"/>
  <c r="AV761" i="5" s="1"/>
  <c r="AV762" i="5" a="1"/>
  <c r="AV762" i="5" s="1"/>
  <c r="AV763" i="5" a="1"/>
  <c r="AV763" i="5" s="1"/>
  <c r="AV764" i="5" a="1"/>
  <c r="AV764" i="5"/>
  <c r="AV765" i="5" a="1"/>
  <c r="AV765" i="5" s="1"/>
  <c r="AV766" i="5" a="1"/>
  <c r="AV766" i="5" s="1"/>
  <c r="AV767" i="5" a="1"/>
  <c r="AV767" i="5" s="1"/>
  <c r="AV768" i="5" a="1"/>
  <c r="AV768" i="5"/>
  <c r="AV769" i="5" a="1"/>
  <c r="AV769" i="5" s="1"/>
  <c r="AV770" i="5" a="1"/>
  <c r="AV770" i="5" s="1"/>
  <c r="AV771" i="5" a="1"/>
  <c r="AV771" i="5" s="1"/>
  <c r="AV772" i="5" a="1"/>
  <c r="AV772" i="5"/>
  <c r="AV773" i="5" a="1"/>
  <c r="AV773" i="5" s="1"/>
  <c r="AV774" i="5" a="1"/>
  <c r="AV774" i="5" s="1"/>
  <c r="AV775" i="5" a="1"/>
  <c r="AV775" i="5" s="1"/>
  <c r="AV776" i="5" a="1"/>
  <c r="AV776" i="5"/>
  <c r="AV777" i="5" a="1"/>
  <c r="AV777" i="5" s="1"/>
  <c r="AV778" i="5" a="1"/>
  <c r="AV778" i="5" s="1"/>
  <c r="AV779" i="5" a="1"/>
  <c r="AV779" i="5" s="1"/>
  <c r="AV780" i="5" a="1"/>
  <c r="AV780" i="5"/>
  <c r="AV781" i="5" a="1"/>
  <c r="AV781" i="5" s="1"/>
  <c r="AV782" i="5" a="1"/>
  <c r="AV782" i="5" s="1"/>
  <c r="AV783" i="5" a="1"/>
  <c r="AV783" i="5" s="1"/>
  <c r="AV784" i="5" a="1"/>
  <c r="AV784" i="5"/>
  <c r="AV785" i="5" a="1"/>
  <c r="AV785" i="5" s="1"/>
  <c r="AV786" i="5" a="1"/>
  <c r="AV786" i="5" s="1"/>
  <c r="AV787" i="5" a="1"/>
  <c r="AV787" i="5" s="1"/>
  <c r="AV788" i="5" a="1"/>
  <c r="AV788" i="5"/>
  <c r="AV789" i="5" a="1"/>
  <c r="AV789" i="5" s="1"/>
  <c r="AV790" i="5" a="1"/>
  <c r="AV790" i="5" s="1"/>
  <c r="AV791" i="5" a="1"/>
  <c r="AV791" i="5" s="1"/>
  <c r="AV792" i="5" a="1"/>
  <c r="AV792" i="5"/>
  <c r="AV793" i="5" a="1"/>
  <c r="AV793" i="5" s="1"/>
  <c r="AV794" i="5" a="1"/>
  <c r="AV794" i="5" s="1"/>
  <c r="AV795" i="5" a="1"/>
  <c r="AV795" i="5" s="1"/>
  <c r="AV796" i="5" a="1"/>
  <c r="AV796" i="5"/>
  <c r="AV797" i="5" a="1"/>
  <c r="AV797" i="5" s="1"/>
  <c r="AV798" i="5" a="1"/>
  <c r="AV798" i="5" s="1"/>
  <c r="AV799" i="5" a="1"/>
  <c r="AV799" i="5" s="1"/>
  <c r="AV800" i="5" a="1"/>
  <c r="AV800" i="5"/>
  <c r="AV801" i="5" a="1"/>
  <c r="AV801" i="5" s="1"/>
  <c r="AV802" i="5" a="1"/>
  <c r="AV802" i="5" s="1"/>
  <c r="AV803" i="5" a="1"/>
  <c r="AV803" i="5" s="1"/>
  <c r="AV804" i="5" a="1"/>
  <c r="AV804" i="5"/>
  <c r="AV805" i="5" a="1"/>
  <c r="AV805" i="5" s="1"/>
  <c r="AV806" i="5" a="1"/>
  <c r="AV806" i="5" s="1"/>
  <c r="AV807" i="5" a="1"/>
  <c r="AV807" i="5" s="1"/>
  <c r="AV808" i="5" a="1"/>
  <c r="AV808" i="5"/>
  <c r="AV809" i="5" a="1"/>
  <c r="AV809" i="5" s="1"/>
  <c r="AV810" i="5" a="1"/>
  <c r="AV810" i="5" s="1"/>
  <c r="AV811" i="5" a="1"/>
  <c r="AV811" i="5" s="1"/>
  <c r="AV812" i="5" a="1"/>
  <c r="AV812" i="5"/>
  <c r="AV813" i="5" a="1"/>
  <c r="AV813" i="5" s="1"/>
  <c r="AV814" i="5" a="1"/>
  <c r="AV814" i="5" s="1"/>
  <c r="AV815" i="5" a="1"/>
  <c r="AV815" i="5" s="1"/>
  <c r="AV816" i="5" a="1"/>
  <c r="AV816" i="5"/>
  <c r="AV817" i="5" a="1"/>
  <c r="AV817" i="5" s="1"/>
  <c r="AV818" i="5" a="1"/>
  <c r="AV818" i="5" s="1"/>
  <c r="AV819" i="5" a="1"/>
  <c r="AV819" i="5" s="1"/>
  <c r="AV820" i="5" a="1"/>
  <c r="AV820" i="5"/>
  <c r="AV821" i="5" a="1"/>
  <c r="AV821" i="5" s="1"/>
  <c r="AV822" i="5" a="1"/>
  <c r="AV822" i="5" s="1"/>
  <c r="AV823" i="5" a="1"/>
  <c r="AV823" i="5" s="1"/>
  <c r="AV824" i="5" a="1"/>
  <c r="AV824" i="5"/>
  <c r="AV825" i="5" a="1"/>
  <c r="AV825" i="5" s="1"/>
  <c r="AV826" i="5" a="1"/>
  <c r="AV826" i="5" s="1"/>
  <c r="AV827" i="5" a="1"/>
  <c r="AV827" i="5" s="1"/>
  <c r="AV828" i="5" a="1"/>
  <c r="AV828" i="5"/>
  <c r="AV829" i="5" a="1"/>
  <c r="AV829" i="5" s="1"/>
  <c r="AV830" i="5" a="1"/>
  <c r="AV830" i="5" s="1"/>
  <c r="AV831" i="5" a="1"/>
  <c r="AV831" i="5" s="1"/>
  <c r="AV832" i="5" a="1"/>
  <c r="AV832" i="5"/>
  <c r="AV833" i="5" a="1"/>
  <c r="AV833" i="5" s="1"/>
  <c r="AV834" i="5" a="1"/>
  <c r="AV834" i="5" s="1"/>
  <c r="AV835" i="5" a="1"/>
  <c r="AV835" i="5" s="1"/>
  <c r="AV836" i="5" a="1"/>
  <c r="AV836" i="5"/>
  <c r="AV837" i="5" a="1"/>
  <c r="AV837" i="5" s="1"/>
  <c r="AV838" i="5" a="1"/>
  <c r="AV838" i="5" s="1"/>
  <c r="AV839" i="5" a="1"/>
  <c r="AV839" i="5" s="1"/>
  <c r="AV840" i="5" a="1"/>
  <c r="AV840" i="5"/>
  <c r="AV841" i="5" a="1"/>
  <c r="AV841" i="5" s="1"/>
  <c r="AV842" i="5" a="1"/>
  <c r="AV842" i="5" s="1"/>
  <c r="AV843" i="5" a="1"/>
  <c r="AV843" i="5" s="1"/>
  <c r="AV844" i="5" a="1"/>
  <c r="AV844" i="5"/>
  <c r="AV845" i="5" a="1"/>
  <c r="AV845" i="5" s="1"/>
  <c r="AV846" i="5" a="1"/>
  <c r="AV846" i="5" s="1"/>
  <c r="AV847" i="5" a="1"/>
  <c r="AV847" i="5" s="1"/>
  <c r="AV848" i="5" a="1"/>
  <c r="AV848" i="5"/>
  <c r="AV849" i="5" a="1"/>
  <c r="AV849" i="5" s="1"/>
  <c r="AV850" i="5" a="1"/>
  <c r="AV850" i="5" s="1"/>
  <c r="AV851" i="5" a="1"/>
  <c r="AV851" i="5" s="1"/>
  <c r="AV852" i="5" a="1"/>
  <c r="AV852" i="5"/>
  <c r="AV853" i="5" a="1"/>
  <c r="AV853" i="5" s="1"/>
  <c r="AV854" i="5" a="1"/>
  <c r="AV854" i="5" s="1"/>
  <c r="AV855" i="5" a="1"/>
  <c r="AV855" i="5" s="1"/>
  <c r="AV856" i="5" a="1"/>
  <c r="AV856" i="5"/>
  <c r="AV857" i="5" a="1"/>
  <c r="AV857" i="5" s="1"/>
  <c r="AV858" i="5" a="1"/>
  <c r="AV858" i="5" s="1"/>
  <c r="AV859" i="5" a="1"/>
  <c r="AV859" i="5" s="1"/>
  <c r="AV860" i="5" a="1"/>
  <c r="AV860" i="5"/>
  <c r="AV861" i="5" a="1"/>
  <c r="AV861" i="5" s="1"/>
  <c r="AV862" i="5" a="1"/>
  <c r="AV862" i="5" s="1"/>
  <c r="AV863" i="5" a="1"/>
  <c r="AV863" i="5" s="1"/>
  <c r="AV864" i="5" a="1"/>
  <c r="AV864" i="5"/>
  <c r="AV865" i="5" a="1"/>
  <c r="AV865" i="5" s="1"/>
  <c r="AV866" i="5" a="1"/>
  <c r="AV866" i="5" s="1"/>
  <c r="AV867" i="5" a="1"/>
  <c r="AV867" i="5" s="1"/>
  <c r="AV868" i="5" a="1"/>
  <c r="AV868" i="5"/>
  <c r="AV869" i="5" a="1"/>
  <c r="AV869" i="5" s="1"/>
  <c r="AV870" i="5" a="1"/>
  <c r="AV870" i="5" s="1"/>
  <c r="AV871" i="5" a="1"/>
  <c r="AV871" i="5" s="1"/>
  <c r="AV872" i="5" a="1"/>
  <c r="AV872" i="5"/>
  <c r="AV873" i="5" a="1"/>
  <c r="AV873" i="5" s="1"/>
  <c r="AV874" i="5" a="1"/>
  <c r="AV874" i="5" s="1"/>
  <c r="AV875" i="5" a="1"/>
  <c r="AV875" i="5" s="1"/>
  <c r="AV876" i="5" a="1"/>
  <c r="AV876" i="5"/>
  <c r="AV877" i="5" a="1"/>
  <c r="AV877" i="5" s="1"/>
  <c r="AV878" i="5" a="1"/>
  <c r="AV878" i="5" s="1"/>
  <c r="AV879" i="5" a="1"/>
  <c r="AV879" i="5" s="1"/>
  <c r="AV880" i="5" a="1"/>
  <c r="AV880" i="5"/>
  <c r="AV881" i="5" a="1"/>
  <c r="AV881" i="5" s="1"/>
  <c r="AV882" i="5" a="1"/>
  <c r="AV882" i="5" s="1"/>
  <c r="AV883" i="5" a="1"/>
  <c r="AV883" i="5" s="1"/>
  <c r="AV884" i="5" a="1"/>
  <c r="AV884" i="5"/>
  <c r="AV885" i="5" a="1"/>
  <c r="AV885" i="5" s="1"/>
  <c r="AV886" i="5" a="1"/>
  <c r="AV886" i="5" s="1"/>
  <c r="AV887" i="5" a="1"/>
  <c r="AV887" i="5" s="1"/>
  <c r="AV888" i="5" a="1"/>
  <c r="AV888" i="5"/>
  <c r="AV889" i="5" a="1"/>
  <c r="AV889" i="5" s="1"/>
  <c r="AV890" i="5" a="1"/>
  <c r="AV890" i="5" s="1"/>
  <c r="AV891" i="5" a="1"/>
  <c r="AV891" i="5" s="1"/>
  <c r="AV892" i="5" a="1"/>
  <c r="AV892" i="5"/>
  <c r="AV893" i="5" a="1"/>
  <c r="AV893" i="5" s="1"/>
  <c r="AV894" i="5" a="1"/>
  <c r="AV894" i="5" s="1"/>
  <c r="AV895" i="5" a="1"/>
  <c r="AV895" i="5"/>
  <c r="AV896" i="5" a="1"/>
  <c r="AV896" i="5" s="1"/>
  <c r="AV897" i="5" a="1"/>
  <c r="AV897" i="5" s="1"/>
  <c r="AV898" i="5" a="1"/>
  <c r="AV898" i="5" s="1"/>
  <c r="AV899" i="5" a="1"/>
  <c r="AV899" i="5" s="1"/>
  <c r="AV900" i="5" a="1"/>
  <c r="AV900" i="5" s="1"/>
  <c r="AV901" i="5" a="1"/>
  <c r="AV901" i="5" s="1"/>
  <c r="AV902" i="5" a="1"/>
  <c r="AV902" i="5" s="1"/>
  <c r="AV903" i="5" a="1"/>
  <c r="AV903" i="5"/>
  <c r="AV904" i="5" a="1"/>
  <c r="AV904" i="5" s="1"/>
  <c r="AV905" i="5" a="1"/>
  <c r="AV905" i="5" s="1"/>
  <c r="AV906" i="5" a="1"/>
  <c r="AV906" i="5" s="1"/>
  <c r="AV907" i="5" a="1"/>
  <c r="AV907" i="5"/>
  <c r="AV908" i="5" a="1"/>
  <c r="AV908" i="5" s="1"/>
  <c r="AV909" i="5" a="1"/>
  <c r="AV909" i="5" s="1"/>
  <c r="AV910" i="5" a="1"/>
  <c r="AV910" i="5" s="1"/>
  <c r="AV911" i="5" a="1"/>
  <c r="AV911" i="5"/>
  <c r="AV912" i="5" a="1"/>
  <c r="AV912" i="5" s="1"/>
  <c r="AV913" i="5" a="1"/>
  <c r="AV913" i="5" s="1"/>
  <c r="AV914" i="5" a="1"/>
  <c r="AV914" i="5" s="1"/>
  <c r="AV915" i="5" a="1"/>
  <c r="AV915" i="5" s="1"/>
  <c r="AV916" i="5" a="1"/>
  <c r="AV916" i="5" s="1"/>
  <c r="AV917" i="5" a="1"/>
  <c r="AV917" i="5" s="1"/>
  <c r="AV918" i="5" a="1"/>
  <c r="AV918" i="5" s="1"/>
  <c r="AV919" i="5" a="1"/>
  <c r="AV919" i="5"/>
  <c r="AV920" i="5" a="1"/>
  <c r="AV920" i="5" s="1"/>
  <c r="AV921" i="5" a="1"/>
  <c r="AV921" i="5" s="1"/>
  <c r="AV922" i="5" a="1"/>
  <c r="AV922" i="5" s="1"/>
  <c r="AV923" i="5" a="1"/>
  <c r="AV923" i="5"/>
  <c r="AV924" i="5" a="1"/>
  <c r="AV924" i="5" s="1"/>
  <c r="AV925" i="5" a="1"/>
  <c r="AV925" i="5" s="1"/>
  <c r="AV926" i="5" a="1"/>
  <c r="AV926" i="5" s="1"/>
  <c r="AV927" i="5" a="1"/>
  <c r="AV927" i="5"/>
  <c r="AV928" i="5" a="1"/>
  <c r="AV928" i="5" s="1"/>
  <c r="AV929" i="5" a="1"/>
  <c r="AV929" i="5" s="1"/>
  <c r="AV930" i="5" a="1"/>
  <c r="AV930" i="5" s="1"/>
  <c r="AV931" i="5" a="1"/>
  <c r="AV931" i="5" s="1"/>
  <c r="AV932" i="5" a="1"/>
  <c r="AV932" i="5" s="1"/>
  <c r="AV933" i="5" a="1"/>
  <c r="AV933" i="5" s="1"/>
  <c r="AV934" i="5" a="1"/>
  <c r="AV934" i="5" s="1"/>
  <c r="AV935" i="5" a="1"/>
  <c r="AV935" i="5"/>
  <c r="AV936" i="5" a="1"/>
  <c r="AV936" i="5" s="1"/>
  <c r="AV937" i="5" a="1"/>
  <c r="AV937" i="5" s="1"/>
  <c r="AV938" i="5" a="1"/>
  <c r="AV938" i="5" s="1"/>
  <c r="AV939" i="5" a="1"/>
  <c r="AV939" i="5"/>
  <c r="AV940" i="5" a="1"/>
  <c r="AV940" i="5" s="1"/>
  <c r="AV941" i="5" a="1"/>
  <c r="AV941" i="5" s="1"/>
  <c r="AV942" i="5" a="1"/>
  <c r="AV942" i="5" s="1"/>
  <c r="AV943" i="5" a="1"/>
  <c r="AV943" i="5"/>
  <c r="AV944" i="5" a="1"/>
  <c r="AV944" i="5" s="1"/>
  <c r="AV945" i="5" a="1"/>
  <c r="AV945" i="5" s="1"/>
  <c r="AV946" i="5" a="1"/>
  <c r="AV946" i="5" s="1"/>
  <c r="AV947" i="5" a="1"/>
  <c r="AV947" i="5" s="1"/>
  <c r="AV948" i="5" a="1"/>
  <c r="AV948" i="5" s="1"/>
  <c r="AV949" i="5" a="1"/>
  <c r="AV949" i="5" s="1"/>
  <c r="AV950" i="5" a="1"/>
  <c r="AV950" i="5" s="1"/>
  <c r="AV951" i="5" a="1"/>
  <c r="AV951" i="5"/>
  <c r="AV952" i="5" a="1"/>
  <c r="AV952" i="5" s="1"/>
  <c r="AV953" i="5" a="1"/>
  <c r="AV953" i="5" s="1"/>
  <c r="AV954" i="5" a="1"/>
  <c r="AV954" i="5" s="1"/>
  <c r="AV955" i="5" a="1"/>
  <c r="AV955" i="5"/>
  <c r="AV956" i="5" a="1"/>
  <c r="AV956" i="5" s="1"/>
  <c r="AV957" i="5" a="1"/>
  <c r="AV957" i="5" s="1"/>
  <c r="AV958" i="5" a="1"/>
  <c r="AV958" i="5" s="1"/>
  <c r="AV959" i="5" a="1"/>
  <c r="AV959" i="5"/>
  <c r="AV960" i="5" a="1"/>
  <c r="AV960" i="5" s="1"/>
  <c r="AV961" i="5" a="1"/>
  <c r="AV961" i="5" s="1"/>
  <c r="AV962" i="5" a="1"/>
  <c r="AV962" i="5" s="1"/>
  <c r="AV963" i="5" a="1"/>
  <c r="AV963" i="5" s="1"/>
  <c r="AV964" i="5" a="1"/>
  <c r="AV964" i="5" s="1"/>
  <c r="AV965" i="5" a="1"/>
  <c r="AV965" i="5" s="1"/>
  <c r="AV966" i="5" a="1"/>
  <c r="AV966" i="5" s="1"/>
  <c r="AV967" i="5" a="1"/>
  <c r="AV967" i="5"/>
  <c r="AV968" i="5" a="1"/>
  <c r="AV968" i="5" s="1"/>
  <c r="AV969" i="5" a="1"/>
  <c r="AV969" i="5" s="1"/>
  <c r="AV970" i="5" a="1"/>
  <c r="AV970" i="5" s="1"/>
  <c r="AV971" i="5" a="1"/>
  <c r="AV971" i="5"/>
  <c r="AV972" i="5" a="1"/>
  <c r="AV972" i="5" s="1"/>
  <c r="AV973" i="5" a="1"/>
  <c r="AV973" i="5" s="1"/>
  <c r="AV974" i="5" a="1"/>
  <c r="AV974" i="5" s="1"/>
  <c r="AV975" i="5" a="1"/>
  <c r="AV975" i="5"/>
  <c r="AV976" i="5" a="1"/>
  <c r="AV976" i="5" s="1"/>
  <c r="AV977" i="5" a="1"/>
  <c r="AV977" i="5" s="1"/>
  <c r="AV978" i="5" a="1"/>
  <c r="AV978" i="5" s="1"/>
  <c r="AV979" i="5" a="1"/>
  <c r="AV979" i="5" s="1"/>
  <c r="AV980" i="5" a="1"/>
  <c r="AV980" i="5" s="1"/>
  <c r="AV981" i="5" a="1"/>
  <c r="AV981" i="5" s="1"/>
  <c r="AV982" i="5" a="1"/>
  <c r="AV982" i="5" s="1"/>
  <c r="AV983" i="5" a="1"/>
  <c r="AV983" i="5"/>
  <c r="AV984" i="5" a="1"/>
  <c r="AV984" i="5" s="1"/>
  <c r="AV985" i="5" a="1"/>
  <c r="AV985" i="5" s="1"/>
  <c r="AV986" i="5" a="1"/>
  <c r="AV986" i="5" s="1"/>
  <c r="AV987" i="5" a="1"/>
  <c r="AV987" i="5"/>
  <c r="AV988" i="5" a="1"/>
  <c r="AV988" i="5" s="1"/>
  <c r="AV989" i="5" a="1"/>
  <c r="AV989" i="5" s="1"/>
  <c r="AV990" i="5" a="1"/>
  <c r="AV990" i="5" s="1"/>
  <c r="AV991" i="5" a="1"/>
  <c r="AV991" i="5"/>
  <c r="AV992" i="5" a="1"/>
  <c r="AV992" i="5" s="1"/>
  <c r="AV993" i="5" a="1"/>
  <c r="AV993" i="5" s="1"/>
  <c r="AV994" i="5" a="1"/>
  <c r="AV994" i="5" s="1"/>
  <c r="AV995" i="5" a="1"/>
  <c r="AV995" i="5" s="1"/>
  <c r="AV996" i="5" a="1"/>
  <c r="AV996" i="5" s="1"/>
  <c r="AV997" i="5" a="1"/>
  <c r="AV997" i="5" s="1"/>
  <c r="AV998" i="5" a="1"/>
  <c r="AV998" i="5" s="1"/>
  <c r="AV999" i="5" a="1"/>
  <c r="AV999" i="5"/>
  <c r="AV1000" i="5" a="1"/>
  <c r="AV1000" i="5" s="1"/>
  <c r="AV1001" i="5" a="1"/>
  <c r="AV1001" i="5" s="1"/>
  <c r="AV1002" i="5" a="1"/>
  <c r="AV1002" i="5" s="1"/>
  <c r="AV1003" i="5" a="1"/>
  <c r="AV1003" i="5"/>
  <c r="AV1004" i="5" a="1"/>
  <c r="AV1004" i="5" s="1"/>
  <c r="AV1005" i="5" a="1"/>
  <c r="AV1005" i="5" s="1"/>
  <c r="AV1006" i="5" a="1"/>
  <c r="AV1006" i="5" s="1"/>
  <c r="AV1007" i="5" a="1"/>
  <c r="AV1007" i="5"/>
  <c r="AV1008" i="5" a="1"/>
  <c r="AV1008" i="5" s="1"/>
  <c r="AV1009" i="5" a="1"/>
  <c r="AV1009" i="5" s="1"/>
  <c r="AV1010" i="5" a="1"/>
  <c r="AV1010" i="5" s="1"/>
  <c r="AV1011" i="5" a="1"/>
  <c r="AV1011" i="5" s="1"/>
  <c r="AV1012" i="5" a="1"/>
  <c r="AV1012" i="5" s="1"/>
  <c r="AV1013" i="5" a="1"/>
  <c r="AV1013" i="5" s="1"/>
  <c r="AV1014" i="5" a="1"/>
  <c r="AV1014" i="5" s="1"/>
  <c r="AV1015" i="5" a="1"/>
  <c r="AV1015" i="5"/>
  <c r="AV1016" i="5" a="1"/>
  <c r="AV1016" i="5" s="1"/>
  <c r="AV1017" i="5" a="1"/>
  <c r="AV1017" i="5" s="1"/>
  <c r="AV1018" i="5" a="1"/>
  <c r="AV1018" i="5" s="1"/>
  <c r="AV1019" i="5" a="1"/>
  <c r="AV1019" i="5"/>
  <c r="AV1020" i="5" a="1"/>
  <c r="AV1020" i="5" s="1"/>
  <c r="AV1021" i="5" a="1"/>
  <c r="AV1021" i="5" s="1"/>
  <c r="AV1022" i="5" a="1"/>
  <c r="AV1022" i="5" s="1"/>
  <c r="AV1023" i="5" a="1"/>
  <c r="AV1023" i="5"/>
  <c r="AV1024" i="5" a="1"/>
  <c r="AV1024" i="5" s="1"/>
  <c r="AV1025" i="5" a="1"/>
  <c r="AV1025" i="5" s="1"/>
  <c r="AV1026" i="5" a="1"/>
  <c r="AV1026" i="5" s="1"/>
  <c r="AV1027" i="5" a="1"/>
  <c r="AV1027" i="5" s="1"/>
  <c r="AV1028" i="5" a="1"/>
  <c r="AV1028" i="5" s="1"/>
  <c r="AV1029" i="5" a="1"/>
  <c r="AV1029" i="5" s="1"/>
  <c r="AV1030" i="5" a="1"/>
  <c r="AV1030" i="5" s="1"/>
  <c r="AV1031" i="5" a="1"/>
  <c r="AV1031" i="5"/>
  <c r="AV1032" i="5" a="1"/>
  <c r="AV1032" i="5" s="1"/>
  <c r="AV1033" i="5" a="1"/>
  <c r="AV1033" i="5" s="1"/>
  <c r="AV1034" i="5" a="1"/>
  <c r="AV1034" i="5" s="1"/>
  <c r="AV1035" i="5" a="1"/>
  <c r="AV1035" i="5"/>
  <c r="AV1036" i="5" a="1"/>
  <c r="AV1036" i="5"/>
  <c r="AV1037" i="5" a="1"/>
  <c r="AV1037" i="5" s="1"/>
  <c r="AV1038" i="5" a="1"/>
  <c r="AV1038" i="5" s="1"/>
  <c r="AV1039" i="5" a="1"/>
  <c r="AV1039" i="5" s="1"/>
  <c r="AV1040" i="5" a="1"/>
  <c r="AV1040" i="5" s="1"/>
  <c r="AV1041" i="5" a="1"/>
  <c r="AV1041" i="5" s="1"/>
  <c r="AV1042" i="5" a="1"/>
  <c r="AV1042" i="5" s="1"/>
  <c r="AV1043" i="5" a="1"/>
  <c r="AV1043" i="5"/>
  <c r="AV1044" i="5" a="1"/>
  <c r="AV1044" i="5"/>
  <c r="AV1045" i="5" a="1"/>
  <c r="AV1045" i="5"/>
  <c r="AV1046" i="5" a="1"/>
  <c r="AV1046" i="5" s="1"/>
  <c r="AV1047" i="5" a="1"/>
  <c r="AV1047" i="5" s="1"/>
  <c r="AV1048" i="5" a="1"/>
  <c r="AV1048" i="5" s="1"/>
  <c r="AV1049" i="5" a="1"/>
  <c r="AV1049" i="5" s="1"/>
  <c r="AV1050" i="5" a="1"/>
  <c r="AV1050" i="5" s="1"/>
  <c r="AV1051" i="5" a="1"/>
  <c r="AV1051" i="5" s="1"/>
  <c r="AV1052" i="5" a="1"/>
  <c r="AV1052" i="5"/>
  <c r="AV1053" i="5" a="1"/>
  <c r="AV1053" i="5"/>
  <c r="AV1054" i="5" a="1"/>
  <c r="AV1054" i="5" s="1"/>
  <c r="AV1055" i="5" a="1"/>
  <c r="AV1055" i="5" s="1"/>
  <c r="AV1056" i="5" a="1"/>
  <c r="AV1056" i="5" s="1"/>
  <c r="AV1057" i="5" a="1"/>
  <c r="AV1057" i="5" s="1"/>
  <c r="AV1058" i="5" a="1"/>
  <c r="AV1058" i="5" s="1"/>
  <c r="AV1059" i="5" a="1"/>
  <c r="AV1059" i="5"/>
  <c r="AV1060" i="5" a="1"/>
  <c r="AV1060" i="5" s="1"/>
  <c r="AV1061" i="5" a="1"/>
  <c r="AV1061" i="5"/>
  <c r="AV1062" i="5" a="1"/>
  <c r="AV1062" i="5" s="1"/>
  <c r="AV1063" i="5" a="1"/>
  <c r="AV1063" i="5" s="1"/>
  <c r="AV1064" i="5" a="1"/>
  <c r="AV1064" i="5" s="1"/>
  <c r="AV1065" i="5" a="1"/>
  <c r="AV1065" i="5" s="1"/>
  <c r="AV1066" i="5" a="1"/>
  <c r="AV1066" i="5" s="1"/>
  <c r="AV1067" i="5" a="1"/>
  <c r="AV1067" i="5"/>
  <c r="AV1068" i="5" a="1"/>
  <c r="AV1068" i="5"/>
  <c r="AV1069" i="5" a="1"/>
  <c r="AV1069" i="5" s="1"/>
  <c r="AV1070" i="5" a="1"/>
  <c r="AV1070" i="5" s="1"/>
  <c r="AV1071" i="5" a="1"/>
  <c r="AV1071" i="5" s="1"/>
  <c r="AV1072" i="5" a="1"/>
  <c r="AV1072" i="5" s="1"/>
  <c r="AV1073" i="5" a="1"/>
  <c r="AV1073" i="5" s="1"/>
  <c r="AV1074" i="5" a="1"/>
  <c r="AV1074" i="5" s="1"/>
  <c r="AV1075" i="5" a="1"/>
  <c r="AV1075" i="5"/>
  <c r="AV1076" i="5" a="1"/>
  <c r="AV1076" i="5"/>
  <c r="AV1077" i="5" a="1"/>
  <c r="AV1077" i="5"/>
  <c r="AV1078" i="5" a="1"/>
  <c r="AV1078" i="5" s="1"/>
  <c r="AV1079" i="5" a="1"/>
  <c r="AV1079" i="5" s="1"/>
  <c r="AV1080" i="5" a="1"/>
  <c r="AV1080" i="5" s="1"/>
  <c r="AV1081" i="5" a="1"/>
  <c r="AV1081" i="5" s="1"/>
  <c r="AV1082" i="5" a="1"/>
  <c r="AV1082" i="5" s="1"/>
  <c r="AV1083" i="5" a="1"/>
  <c r="AV1083" i="5" s="1"/>
  <c r="AV1084" i="5" a="1"/>
  <c r="AV1084" i="5"/>
  <c r="AV1085" i="5" a="1"/>
  <c r="AV1085" i="5"/>
  <c r="AV1086" i="5" a="1"/>
  <c r="AV1086" i="5" s="1"/>
  <c r="AV1087" i="5" a="1"/>
  <c r="AV1087" i="5"/>
  <c r="AV1088" i="5" a="1"/>
  <c r="AV1088" i="5" s="1"/>
  <c r="AV1089" i="5" a="1"/>
  <c r="AV1089" i="5" s="1"/>
  <c r="AV1090" i="5" a="1"/>
  <c r="AV1090" i="5" s="1"/>
  <c r="AV1091" i="5" a="1"/>
  <c r="AV1091" i="5"/>
  <c r="AV1092" i="5" a="1"/>
  <c r="AV1092" i="5" s="1"/>
  <c r="AV1093" i="5" a="1"/>
  <c r="AV1093" i="5"/>
  <c r="AV1094" i="5" a="1"/>
  <c r="AV1094" i="5" s="1"/>
  <c r="AV1095" i="5" a="1"/>
  <c r="AV1095" i="5" s="1"/>
  <c r="AV1096" i="5" a="1"/>
  <c r="AV1096" i="5" s="1"/>
  <c r="AV1097" i="5" a="1"/>
  <c r="AV1097" i="5" s="1"/>
  <c r="AV1098" i="5" a="1"/>
  <c r="AV1098" i="5" s="1"/>
  <c r="AV1099" i="5" a="1"/>
  <c r="AV1099" i="5"/>
  <c r="AV1100" i="5" a="1"/>
  <c r="AV1100" i="5"/>
  <c r="AV1101" i="5" a="1"/>
  <c r="AV1101" i="5" s="1"/>
  <c r="AV1102" i="5" a="1"/>
  <c r="AV1102" i="5" s="1"/>
  <c r="AV1103" i="5" a="1"/>
  <c r="AV1103" i="5" s="1"/>
  <c r="AV1104" i="5" a="1"/>
  <c r="AV1104" i="5" s="1"/>
  <c r="AV1105" i="5" a="1"/>
  <c r="AV1105" i="5"/>
  <c r="AV1106" i="5" a="1"/>
  <c r="AV1106" i="5" s="1"/>
  <c r="AV1107" i="5" a="1"/>
  <c r="AV1107" i="5"/>
  <c r="AV1108" i="5" a="1"/>
  <c r="AV1108" i="5"/>
  <c r="AV1109" i="5" a="1"/>
  <c r="AV1109" i="5"/>
  <c r="AV1110" i="5" a="1"/>
  <c r="AV1110" i="5" s="1"/>
  <c r="AV1111" i="5" a="1"/>
  <c r="AV1111" i="5" s="1"/>
  <c r="AV1112" i="5" a="1"/>
  <c r="AV1112" i="5" s="1"/>
  <c r="AV1113" i="5" a="1"/>
  <c r="AV1113" i="5" s="1"/>
  <c r="AV1114" i="5" a="1"/>
  <c r="AV1114" i="5" s="1"/>
  <c r="AV1115" i="5" a="1"/>
  <c r="AV1115" i="5" s="1"/>
  <c r="AV1116" i="5" a="1"/>
  <c r="AV1116" i="5"/>
  <c r="AV1117" i="5" a="1"/>
  <c r="AV1117" i="5"/>
  <c r="AV1118" i="5" a="1"/>
  <c r="AV1118" i="5" s="1"/>
  <c r="AV1119" i="5" a="1"/>
  <c r="AV1119" i="5" s="1"/>
  <c r="AV1120" i="5" a="1"/>
  <c r="AV1120" i="5" s="1"/>
  <c r="AV1121" i="5" a="1"/>
  <c r="AV1121" i="5" s="1"/>
  <c r="AV1122" i="5" a="1"/>
  <c r="AV1122" i="5" s="1"/>
  <c r="AV1123" i="5" a="1"/>
  <c r="AV1123" i="5"/>
  <c r="AV1124" i="5" a="1"/>
  <c r="AV1124" i="5" s="1"/>
  <c r="AV1125" i="5" a="1"/>
  <c r="AV1125" i="5"/>
  <c r="AV1126" i="5" a="1"/>
  <c r="AV1126" i="5" s="1"/>
  <c r="AV1127" i="5" a="1"/>
  <c r="AV1127" i="5" s="1"/>
  <c r="AV1128" i="5" a="1"/>
  <c r="AV1128" i="5"/>
  <c r="AV1129" i="5" a="1"/>
  <c r="AV1129" i="5" s="1"/>
  <c r="AV1130" i="5" a="1"/>
  <c r="AV1130" i="5" s="1"/>
  <c r="AV1131" i="5" a="1"/>
  <c r="AV1131" i="5"/>
  <c r="AV1132" i="5" a="1"/>
  <c r="AV1132" i="5"/>
  <c r="AV1133" i="5" a="1"/>
  <c r="AV1133" i="5" s="1"/>
  <c r="AV1134" i="5" a="1"/>
  <c r="AV1134" i="5" s="1"/>
  <c r="AV1135" i="5" a="1"/>
  <c r="AV1135" i="5" s="1"/>
  <c r="AV1136" i="5" a="1"/>
  <c r="AV1136" i="5" s="1"/>
  <c r="AV1137" i="5" a="1"/>
  <c r="AV1137" i="5" s="1"/>
  <c r="AV1138" i="5" a="1"/>
  <c r="AV1138" i="5" s="1"/>
  <c r="AV1139" i="5" a="1"/>
  <c r="AV1139" i="5" s="1"/>
  <c r="AV1140" i="5" a="1"/>
  <c r="AV1140" i="5" s="1"/>
  <c r="AV1141" i="5" a="1"/>
  <c r="AV1141" i="5" s="1"/>
  <c r="AV1142" i="5" a="1"/>
  <c r="AV1142" i="5" s="1"/>
  <c r="AV1143" i="5" a="1"/>
  <c r="AV1143" i="5" s="1"/>
  <c r="AV1144" i="5" a="1"/>
  <c r="AV1144" i="5" s="1"/>
  <c r="AV1145" i="5" a="1"/>
  <c r="AV1145" i="5"/>
  <c r="AV1146" i="5" a="1"/>
  <c r="AV1146" i="5" s="1"/>
  <c r="AV1147" i="5" a="1"/>
  <c r="AV1147" i="5" s="1"/>
  <c r="AV1148" i="5" a="1"/>
  <c r="AV1148" i="5" s="1"/>
  <c r="AV1149" i="5" a="1"/>
  <c r="AV1149" i="5" s="1"/>
  <c r="AV1150" i="5" a="1"/>
  <c r="AV1150" i="5" s="1"/>
  <c r="AV1151" i="5" a="1"/>
  <c r="AV1151" i="5" s="1"/>
  <c r="AV1152" i="5" a="1"/>
  <c r="AV1152" i="5" s="1"/>
  <c r="AV1153" i="5" a="1"/>
  <c r="AV1153" i="5"/>
  <c r="AV1154" i="5" a="1"/>
  <c r="AV1154" i="5" s="1"/>
  <c r="AV1155" i="5" a="1"/>
  <c r="AV1155" i="5" s="1"/>
  <c r="AV1156" i="5" a="1"/>
  <c r="AV1156" i="5" s="1"/>
  <c r="AV1157" i="5" a="1"/>
  <c r="AV1157" i="5"/>
  <c r="AV1158" i="5" a="1"/>
  <c r="AV1158" i="5" s="1"/>
  <c r="AV1159" i="5" a="1"/>
  <c r="AV1159" i="5" s="1"/>
  <c r="AV1160" i="5" a="1"/>
  <c r="AV1160" i="5" s="1"/>
  <c r="AV1161" i="5" a="1"/>
  <c r="AV1161" i="5"/>
  <c r="AV1162" i="5" a="1"/>
  <c r="AV1162" i="5" s="1"/>
  <c r="AV1163" i="5" a="1"/>
  <c r="AV1163" i="5" s="1"/>
  <c r="AV1164" i="5" a="1"/>
  <c r="AV1164" i="5" s="1"/>
  <c r="AV1165" i="5" a="1"/>
  <c r="AV1165" i="5"/>
  <c r="AV1166" i="5" a="1"/>
  <c r="AV1166" i="5" s="1"/>
  <c r="AV1167" i="5" a="1"/>
  <c r="AV1167" i="5" s="1"/>
  <c r="AV1168" i="5" a="1"/>
  <c r="AV1168" i="5" s="1"/>
  <c r="AV1169" i="5" a="1"/>
  <c r="AV1169" i="5" s="1"/>
  <c r="AV1170" i="5" a="1"/>
  <c r="AV1170" i="5" s="1"/>
  <c r="AV1171" i="5" a="1"/>
  <c r="AV1171" i="5" s="1"/>
  <c r="AV1172" i="5" a="1"/>
  <c r="AV1172" i="5" s="1"/>
  <c r="AV1173" i="5" a="1"/>
  <c r="AV1173" i="5" s="1"/>
  <c r="AV1174" i="5" a="1"/>
  <c r="AV1174" i="5" s="1"/>
  <c r="AV1175" i="5" a="1"/>
  <c r="AV1175" i="5" s="1"/>
  <c r="AV1176" i="5" a="1"/>
  <c r="AV1176" i="5" s="1"/>
  <c r="AV1177" i="5" a="1"/>
  <c r="AV1177" i="5"/>
  <c r="AV1178" i="5" a="1"/>
  <c r="AV1178" i="5" s="1"/>
  <c r="AV1179" i="5" a="1"/>
  <c r="AV1179" i="5" s="1"/>
  <c r="AV1180" i="5" a="1"/>
  <c r="AV1180" i="5" s="1"/>
  <c r="AV1181" i="5" a="1"/>
  <c r="AV1181" i="5" s="1"/>
  <c r="AV1182" i="5" a="1"/>
  <c r="AV1182" i="5" s="1"/>
  <c r="AV1183" i="5" a="1"/>
  <c r="AV1183" i="5" s="1"/>
  <c r="AV1184" i="5" a="1"/>
  <c r="AV1184" i="5" s="1"/>
  <c r="AV1185" i="5" a="1"/>
  <c r="AV1185" i="5"/>
  <c r="AV1186" i="5" a="1"/>
  <c r="AV1186" i="5" s="1"/>
  <c r="AV1187" i="5" a="1"/>
  <c r="AV1187" i="5" s="1"/>
  <c r="AV1188" i="5" a="1"/>
  <c r="AV1188" i="5" s="1"/>
  <c r="AV1189" i="5" a="1"/>
  <c r="AV1189" i="5"/>
  <c r="AV1190" i="5" a="1"/>
  <c r="AV1190" i="5" s="1"/>
  <c r="AV1191" i="5" a="1"/>
  <c r="AV1191" i="5" s="1"/>
  <c r="AV1192" i="5" a="1"/>
  <c r="AV1192" i="5" s="1"/>
  <c r="AV1193" i="5" a="1"/>
  <c r="AV1193" i="5"/>
  <c r="AV1194" i="5" a="1"/>
  <c r="AV1194" i="5" s="1"/>
  <c r="AV1195" i="5" a="1"/>
  <c r="AV1195" i="5" s="1"/>
  <c r="AV1196" i="5" a="1"/>
  <c r="AV1196" i="5" s="1"/>
  <c r="AV1197" i="5" a="1"/>
  <c r="AV1197" i="5"/>
  <c r="AV1198" i="5" a="1"/>
  <c r="AV1198" i="5" s="1"/>
  <c r="AV1199" i="5" a="1"/>
  <c r="AV1199" i="5" s="1"/>
  <c r="AV1200" i="5" a="1"/>
  <c r="AV1200" i="5" s="1"/>
  <c r="AV1201" i="5" a="1"/>
  <c r="AV1201" i="5" s="1"/>
  <c r="AV1202" i="5" a="1"/>
  <c r="AV1202" i="5" s="1"/>
  <c r="AV1203" i="5" a="1"/>
  <c r="AV1203" i="5" s="1"/>
  <c r="AV1204" i="5" a="1"/>
  <c r="AV1204" i="5" s="1"/>
  <c r="AV1205" i="5" a="1"/>
  <c r="AV1205" i="5" s="1"/>
  <c r="AV1206" i="5" a="1"/>
  <c r="AV1206" i="5" s="1"/>
  <c r="AV1207" i="5" a="1"/>
  <c r="AV1207" i="5" s="1"/>
  <c r="AV1208" i="5" a="1"/>
  <c r="AV1208" i="5" s="1"/>
  <c r="AV1209" i="5" a="1"/>
  <c r="AV1209" i="5"/>
  <c r="AV1210" i="5" a="1"/>
  <c r="AV1210" i="5" s="1"/>
  <c r="AV1211" i="5" a="1"/>
  <c r="AV1211" i="5" s="1"/>
  <c r="AV1212" i="5" a="1"/>
  <c r="AV1212" i="5" s="1"/>
  <c r="AV1213" i="5" a="1"/>
  <c r="AV1213" i="5" s="1"/>
  <c r="AV1214" i="5" a="1"/>
  <c r="AV1214" i="5" s="1"/>
  <c r="AV1215" i="5" a="1"/>
  <c r="AV1215" i="5" s="1"/>
  <c r="AV1216" i="5" a="1"/>
  <c r="AV1216" i="5" s="1"/>
  <c r="AV1217" i="5" a="1"/>
  <c r="AV1217" i="5"/>
  <c r="AV1218" i="5" a="1"/>
  <c r="AV1218" i="5" s="1"/>
  <c r="AV1219" i="5" a="1"/>
  <c r="AV1219" i="5" s="1"/>
  <c r="AV1220" i="5" a="1"/>
  <c r="AV1220" i="5" s="1"/>
  <c r="AV1221" i="5" a="1"/>
  <c r="AV1221" i="5"/>
  <c r="AV1222" i="5" a="1"/>
  <c r="AV1222" i="5" s="1"/>
  <c r="AV1223" i="5" a="1"/>
  <c r="AV1223" i="5" s="1"/>
  <c r="AV1224" i="5" a="1"/>
  <c r="AV1224" i="5" s="1"/>
  <c r="AV1225" i="5" a="1"/>
  <c r="AV1225" i="5"/>
  <c r="AV1226" i="5" a="1"/>
  <c r="AV1226" i="5" s="1"/>
  <c r="AV1227" i="5" a="1"/>
  <c r="AV1227" i="5" s="1"/>
  <c r="AV1228" i="5" a="1"/>
  <c r="AV1228" i="5" s="1"/>
  <c r="AV1229" i="5" a="1"/>
  <c r="AV1229" i="5"/>
  <c r="AV1230" i="5" a="1"/>
  <c r="AV1230" i="5" s="1"/>
  <c r="AV1231" i="5" a="1"/>
  <c r="AV1231" i="5" s="1"/>
  <c r="AV1232" i="5" a="1"/>
  <c r="AV1232" i="5" s="1"/>
  <c r="AV1233" i="5" a="1"/>
  <c r="AV1233" i="5" s="1"/>
  <c r="AV1234" i="5" a="1"/>
  <c r="AV1234" i="5" s="1"/>
  <c r="AV1235" i="5" a="1"/>
  <c r="AV1235" i="5" s="1"/>
  <c r="AV1236" i="5" a="1"/>
  <c r="AV1236" i="5" s="1"/>
  <c r="AV1237" i="5" a="1"/>
  <c r="AV1237" i="5" s="1"/>
  <c r="AV1238" i="5" a="1"/>
  <c r="AV1238" i="5" s="1"/>
  <c r="AV1239" i="5" a="1"/>
  <c r="AV1239" i="5" s="1"/>
  <c r="AV1240" i="5" a="1"/>
  <c r="AV1240" i="5" s="1"/>
  <c r="AV1241" i="5" a="1"/>
  <c r="AV1241" i="5"/>
  <c r="AV1242" i="5" a="1"/>
  <c r="AV1242" i="5" s="1"/>
  <c r="AV1243" i="5" a="1"/>
  <c r="AV1243" i="5" s="1"/>
  <c r="AV1244" i="5" a="1"/>
  <c r="AV1244" i="5" s="1"/>
  <c r="AV1245" i="5" a="1"/>
  <c r="AV1245" i="5" s="1"/>
  <c r="AV1246" i="5" a="1"/>
  <c r="AV1246" i="5" s="1"/>
  <c r="AV1247" i="5" a="1"/>
  <c r="AV1247" i="5" s="1"/>
  <c r="AV1248" i="5" a="1"/>
  <c r="AV1248" i="5" s="1"/>
  <c r="AV1249" i="5" a="1"/>
  <c r="AV1249" i="5"/>
  <c r="AV1250" i="5" a="1"/>
  <c r="AV1250" i="5" s="1"/>
  <c r="AV1251" i="5" a="1"/>
  <c r="AV1251" i="5" s="1"/>
  <c r="AV1252" i="5" a="1"/>
  <c r="AV1252" i="5" s="1"/>
  <c r="AV1253" i="5" a="1"/>
  <c r="AV1253" i="5"/>
  <c r="AV1254" i="5" a="1"/>
  <c r="AV1254" i="5" s="1"/>
  <c r="AV1255" i="5" a="1"/>
  <c r="AV1255" i="5" s="1"/>
  <c r="AV1256" i="5" a="1"/>
  <c r="AV1256" i="5" s="1"/>
  <c r="AV1257" i="5" a="1"/>
  <c r="AV1257" i="5"/>
  <c r="AV1258" i="5" a="1"/>
  <c r="AV1258" i="5" s="1"/>
  <c r="AV1259" i="5" a="1"/>
  <c r="AV1259" i="5" s="1"/>
  <c r="AV1260" i="5" a="1"/>
  <c r="AV1260" i="5" s="1"/>
  <c r="AV1261" i="5" a="1"/>
  <c r="AV1261" i="5"/>
  <c r="AV1262" i="5" a="1"/>
  <c r="AV1262" i="5" s="1"/>
  <c r="AV1263" i="5" a="1"/>
  <c r="AV1263" i="5" s="1"/>
  <c r="AV1264" i="5" a="1"/>
  <c r="AV1264" i="5" s="1"/>
  <c r="AV1265" i="5" a="1"/>
  <c r="AV1265" i="5" s="1"/>
  <c r="AV1266" i="5" a="1"/>
  <c r="AV1266" i="5" s="1"/>
  <c r="AV1267" i="5" a="1"/>
  <c r="AV1267" i="5" s="1"/>
  <c r="AV1268" i="5" a="1"/>
  <c r="AV1268" i="5" s="1"/>
  <c r="AV1269" i="5" a="1"/>
  <c r="AV1269" i="5" s="1"/>
  <c r="AV1270" i="5" a="1"/>
  <c r="AV1270" i="5" s="1"/>
  <c r="AV1271" i="5" a="1"/>
  <c r="AV1271" i="5" s="1"/>
  <c r="AV1272" i="5" a="1"/>
  <c r="AV1272" i="5" s="1"/>
  <c r="AV1273" i="5" a="1"/>
  <c r="AV1273" i="5"/>
  <c r="AV1274" i="5" a="1"/>
  <c r="AV1274" i="5" s="1"/>
  <c r="AV1275" i="5" a="1"/>
  <c r="AV1275" i="5" s="1"/>
  <c r="AV1276" i="5" a="1"/>
  <c r="AV1276" i="5" s="1"/>
  <c r="AV1277" i="5" a="1"/>
  <c r="AV1277" i="5" s="1"/>
  <c r="AV1278" i="5" a="1"/>
  <c r="AV1278" i="5" s="1"/>
  <c r="AV1279" i="5" a="1"/>
  <c r="AV1279" i="5" s="1"/>
  <c r="AV1280" i="5" a="1"/>
  <c r="AV1280" i="5" s="1"/>
  <c r="AV1281" i="5" a="1"/>
  <c r="AV1281" i="5"/>
  <c r="AV1282" i="5" a="1"/>
  <c r="AV1282" i="5" s="1"/>
  <c r="AV1283" i="5" a="1"/>
  <c r="AV1283" i="5" s="1"/>
  <c r="AV1284" i="5" a="1"/>
  <c r="AV1284" i="5" s="1"/>
  <c r="AV1285" i="5" a="1"/>
  <c r="AV1285" i="5"/>
  <c r="AV1286" i="5" a="1"/>
  <c r="AV1286" i="5" s="1"/>
  <c r="AV1287" i="5" a="1"/>
  <c r="AV1287" i="5" s="1"/>
  <c r="AV1288" i="5" a="1"/>
  <c r="AV1288" i="5" s="1"/>
  <c r="AV1289" i="5" a="1"/>
  <c r="AV1289" i="5"/>
  <c r="AV1290" i="5" a="1"/>
  <c r="AV1290" i="5" s="1"/>
  <c r="AV1291" i="5" a="1"/>
  <c r="AV1291" i="5" s="1"/>
  <c r="AV1292" i="5" a="1"/>
  <c r="AV1292" i="5" s="1"/>
  <c r="AV1293" i="5" a="1"/>
  <c r="AV1293" i="5"/>
  <c r="AV1294" i="5" a="1"/>
  <c r="AV1294" i="5" s="1"/>
  <c r="AV1295" i="5" a="1"/>
  <c r="AV1295" i="5" s="1"/>
  <c r="AV1296" i="5" a="1"/>
  <c r="AV1296" i="5" s="1"/>
  <c r="AV1297" i="5" a="1"/>
  <c r="AV1297" i="5" s="1"/>
  <c r="AV1298" i="5" a="1"/>
  <c r="AV1298" i="5" s="1"/>
  <c r="AV1299" i="5" a="1"/>
  <c r="AV1299" i="5" s="1"/>
  <c r="AV1300" i="5" a="1"/>
  <c r="AV1300" i="5" s="1"/>
  <c r="AV1301" i="5" a="1"/>
  <c r="AV1301" i="5" s="1"/>
  <c r="AV1302" i="5" a="1"/>
  <c r="AV1302" i="5" s="1"/>
  <c r="AV1303" i="5" a="1"/>
  <c r="AV1303" i="5" s="1"/>
  <c r="AV1304" i="5" a="1"/>
  <c r="AV1304" i="5" s="1"/>
  <c r="AV1305" i="5" a="1"/>
  <c r="AV1305" i="5"/>
  <c r="AV1306" i="5" a="1"/>
  <c r="AV1306" i="5" s="1"/>
  <c r="AV1307" i="5" a="1"/>
  <c r="AV1307" i="5" s="1"/>
  <c r="AV1308" i="5" a="1"/>
  <c r="AV1308" i="5" s="1"/>
  <c r="AV1309" i="5" a="1"/>
  <c r="AV1309" i="5" s="1"/>
  <c r="AV1310" i="5" a="1"/>
  <c r="AV1310" i="5" s="1"/>
  <c r="AV1311" i="5" a="1"/>
  <c r="AV1311" i="5" s="1"/>
  <c r="AV1312" i="5" a="1"/>
  <c r="AV1312" i="5" s="1"/>
  <c r="AV1313" i="5" a="1"/>
  <c r="AV1313" i="5"/>
  <c r="AV1314" i="5" a="1"/>
  <c r="AV1314" i="5" s="1"/>
  <c r="AV1315" i="5" a="1"/>
  <c r="AV1315" i="5" s="1"/>
  <c r="AV1316" i="5" a="1"/>
  <c r="AV1316" i="5" s="1"/>
  <c r="AV1317" i="5" a="1"/>
  <c r="AV1317" i="5"/>
  <c r="AV1318" i="5" a="1"/>
  <c r="AV1318" i="5" s="1"/>
  <c r="AV1319" i="5" a="1"/>
  <c r="AV1319" i="5" s="1"/>
  <c r="AV1320" i="5" a="1"/>
  <c r="AV1320" i="5" s="1"/>
  <c r="AV1321" i="5" a="1"/>
  <c r="AV1321" i="5"/>
  <c r="AV1322" i="5" a="1"/>
  <c r="AV1322" i="5" s="1"/>
  <c r="AV1323" i="5" a="1"/>
  <c r="AV1323" i="5" s="1"/>
  <c r="AV1324" i="5" a="1"/>
  <c r="AV1324" i="5" s="1"/>
  <c r="AV1325" i="5" a="1"/>
  <c r="AV1325" i="5"/>
  <c r="AV1326" i="5" a="1"/>
  <c r="AV1326" i="5" s="1"/>
  <c r="AV1327" i="5" a="1"/>
  <c r="AV1327" i="5" s="1"/>
  <c r="AV1328" i="5" a="1"/>
  <c r="AV1328" i="5" s="1"/>
  <c r="AV1329" i="5" a="1"/>
  <c r="AV1329" i="5" s="1"/>
  <c r="AV1330" i="5" a="1"/>
  <c r="AV1330" i="5" s="1"/>
  <c r="AV1331" i="5" a="1"/>
  <c r="AV1331" i="5" s="1"/>
  <c r="AV1332" i="5" a="1"/>
  <c r="AV1332" i="5" s="1"/>
  <c r="AV1333" i="5" a="1"/>
  <c r="AV1333" i="5" s="1"/>
  <c r="AV1334" i="5" a="1"/>
  <c r="AV1334" i="5" s="1"/>
  <c r="AV1335" i="5" a="1"/>
  <c r="AV1335" i="5" s="1"/>
  <c r="AV1336" i="5" a="1"/>
  <c r="AV1336" i="5" s="1"/>
  <c r="AV1337" i="5" a="1"/>
  <c r="AV1337" i="5"/>
  <c r="AV1338" i="5" a="1"/>
  <c r="AV1338" i="5" s="1"/>
  <c r="AV1339" i="5" a="1"/>
  <c r="AV1339" i="5" s="1"/>
  <c r="AV1340" i="5" a="1"/>
  <c r="AV1340" i="5" s="1"/>
  <c r="AV1341" i="5" a="1"/>
  <c r="AV1341" i="5" s="1"/>
  <c r="AV1342" i="5" a="1"/>
  <c r="AV1342" i="5" s="1"/>
  <c r="AV1343" i="5" a="1"/>
  <c r="AV1343" i="5" s="1"/>
  <c r="AV1344" i="5" a="1"/>
  <c r="AV1344" i="5" s="1"/>
  <c r="AV1345" i="5" a="1"/>
  <c r="AV1345" i="5"/>
  <c r="AV1346" i="5" a="1"/>
  <c r="AV1346" i="5" s="1"/>
  <c r="AV1347" i="5" a="1"/>
  <c r="AV1347" i="5" s="1"/>
  <c r="AV1348" i="5" a="1"/>
  <c r="AV1348" i="5" s="1"/>
  <c r="AV1349" i="5" a="1"/>
  <c r="AV1349" i="5"/>
  <c r="AV1350" i="5" a="1"/>
  <c r="AV1350" i="5" s="1"/>
  <c r="AV1351" i="5" a="1"/>
  <c r="AV1351" i="5" s="1"/>
  <c r="AV1352" i="5" a="1"/>
  <c r="AV1352" i="5" s="1"/>
  <c r="AV1353" i="5" a="1"/>
  <c r="AV1353" i="5"/>
  <c r="AV1354" i="5" a="1"/>
  <c r="AV1354" i="5" s="1"/>
  <c r="AV1355" i="5" a="1"/>
  <c r="AV1355" i="5" s="1"/>
  <c r="AV1356" i="5" a="1"/>
  <c r="AV1356" i="5" s="1"/>
  <c r="AV1357" i="5" a="1"/>
  <c r="AV1357" i="5"/>
  <c r="AV1358" i="5" a="1"/>
  <c r="AV1358" i="5" s="1"/>
  <c r="AV1359" i="5" a="1"/>
  <c r="AV1359" i="5" s="1"/>
  <c r="AV1360" i="5" a="1"/>
  <c r="AV1360" i="5" s="1"/>
  <c r="AV1361" i="5" a="1"/>
  <c r="AV1361" i="5" s="1"/>
  <c r="AV1362" i="5" a="1"/>
  <c r="AV1362" i="5" s="1"/>
  <c r="AV1363" i="5" a="1"/>
  <c r="AV1363" i="5" s="1"/>
  <c r="AV1364" i="5" a="1"/>
  <c r="AV1364" i="5" s="1"/>
  <c r="AV1365" i="5" a="1"/>
  <c r="AV1365" i="5" s="1"/>
  <c r="AV1366" i="5" a="1"/>
  <c r="AV1366" i="5" s="1"/>
  <c r="AV1367" i="5" a="1"/>
  <c r="AV1367" i="5" s="1"/>
  <c r="AV1368" i="5" a="1"/>
  <c r="AV1368" i="5" s="1"/>
  <c r="AV1369" i="5" a="1"/>
  <c r="AV1369" i="5"/>
  <c r="AV1370" i="5" a="1"/>
  <c r="AV1370" i="5" s="1"/>
  <c r="AV1371" i="5" a="1"/>
  <c r="AV1371" i="5" s="1"/>
  <c r="AV1372" i="5" a="1"/>
  <c r="AV1372" i="5" s="1"/>
  <c r="AV1373" i="5" a="1"/>
  <c r="AV1373" i="5" s="1"/>
  <c r="AV1374" i="5" a="1"/>
  <c r="AV1374" i="5" s="1"/>
  <c r="AV1375" i="5" a="1"/>
  <c r="AV1375" i="5" s="1"/>
  <c r="AV1376" i="5" a="1"/>
  <c r="AV1376" i="5" s="1"/>
  <c r="AV1377" i="5" a="1"/>
  <c r="AV1377" i="5"/>
  <c r="AV1378" i="5" a="1"/>
  <c r="AV1378" i="5" s="1"/>
  <c r="AV1379" i="5" a="1"/>
  <c r="AV1379" i="5" s="1"/>
  <c r="AV1380" i="5" a="1"/>
  <c r="AV1380" i="5" s="1"/>
  <c r="AV1381" i="5" a="1"/>
  <c r="AV1381" i="5"/>
  <c r="AV1382" i="5" a="1"/>
  <c r="AV1382" i="5" s="1"/>
  <c r="AV1383" i="5" a="1"/>
  <c r="AV1383" i="5" s="1"/>
  <c r="AV1384" i="5" a="1"/>
  <c r="AV1384" i="5" s="1"/>
  <c r="AV1385" i="5" a="1"/>
  <c r="AV1385" i="5"/>
  <c r="AV1386" i="5" a="1"/>
  <c r="AV1386" i="5" s="1"/>
  <c r="AV1387" i="5" a="1"/>
  <c r="AV1387" i="5" s="1"/>
  <c r="AV1388" i="5" a="1"/>
  <c r="AV1388" i="5" s="1"/>
  <c r="AV1389" i="5" a="1"/>
  <c r="AV1389" i="5"/>
  <c r="AV1390" i="5" a="1"/>
  <c r="AV1390" i="5" s="1"/>
  <c r="AV1391" i="5" a="1"/>
  <c r="AV1391" i="5" s="1"/>
  <c r="AV1392" i="5" a="1"/>
  <c r="AV1392" i="5" s="1"/>
  <c r="AV1393" i="5" a="1"/>
  <c r="AV1393" i="5" s="1"/>
  <c r="AV1394" i="5" a="1"/>
  <c r="AV1394" i="5" s="1"/>
  <c r="AV1395" i="5" a="1"/>
  <c r="AV1395" i="5" s="1"/>
  <c r="AV1396" i="5" a="1"/>
  <c r="AV1396" i="5" s="1"/>
  <c r="AV1397" i="5" a="1"/>
  <c r="AV1397" i="5" s="1"/>
  <c r="AV1398" i="5" a="1"/>
  <c r="AV1398" i="5" s="1"/>
  <c r="AV1399" i="5" a="1"/>
  <c r="AV1399" i="5" s="1"/>
  <c r="AV1400" i="5" a="1"/>
  <c r="AV1400" i="5" s="1"/>
  <c r="AV1401" i="5" a="1"/>
  <c r="AV1401" i="5"/>
  <c r="AV1402" i="5" a="1"/>
  <c r="AV1402" i="5" s="1"/>
  <c r="AV1403" i="5" a="1"/>
  <c r="AV1403" i="5" s="1"/>
  <c r="AV1404" i="5" a="1"/>
  <c r="AV1404" i="5"/>
  <c r="AV1405" i="5" a="1"/>
  <c r="AV1405" i="5" s="1"/>
  <c r="AV1406" i="5" a="1"/>
  <c r="AV1406" i="5" s="1"/>
  <c r="AV1407" i="5" a="1"/>
  <c r="AV1407" i="5" s="1"/>
  <c r="AV1408" i="5" a="1"/>
  <c r="AV1408" i="5" s="1"/>
  <c r="AV1409" i="5" a="1"/>
  <c r="AV1409" i="5" s="1"/>
  <c r="AV1410" i="5" a="1"/>
  <c r="AV1410" i="5" s="1"/>
  <c r="AV1411" i="5" a="1"/>
  <c r="AV1411" i="5" s="1"/>
  <c r="AV1412" i="5" a="1"/>
  <c r="AV1412" i="5" s="1"/>
  <c r="AV1413" i="5" a="1"/>
  <c r="AV1413" i="5" s="1"/>
  <c r="AV1414" i="5" a="1"/>
  <c r="AV1414" i="5" s="1"/>
  <c r="AV1415" i="5" a="1"/>
  <c r="AV1415" i="5" s="1"/>
  <c r="AV1416" i="5" a="1"/>
  <c r="AV1416" i="5" s="1"/>
  <c r="AV1417" i="5" a="1"/>
  <c r="AV1417" i="5" s="1"/>
  <c r="AV1418" i="5" a="1"/>
  <c r="AV1418" i="5" s="1"/>
  <c r="AV1419" i="5" a="1"/>
  <c r="AV1419" i="5" s="1"/>
  <c r="AV1420" i="5" a="1"/>
  <c r="AV1420" i="5" s="1"/>
  <c r="AV1421" i="5" a="1"/>
  <c r="AV1421" i="5" s="1"/>
  <c r="AV1422" i="5" a="1"/>
  <c r="AV1422" i="5" s="1"/>
  <c r="AV1423" i="5" a="1"/>
  <c r="AV1423" i="5" s="1"/>
  <c r="AV1424" i="5" a="1"/>
  <c r="AV1424" i="5" s="1"/>
  <c r="AV1425" i="5" a="1"/>
  <c r="AV1425" i="5" s="1"/>
  <c r="AV1426" i="5" a="1"/>
  <c r="AV1426" i="5" s="1"/>
  <c r="AV1427" i="5" a="1"/>
  <c r="AV1427" i="5" s="1"/>
  <c r="AV1428" i="5" a="1"/>
  <c r="AV1428" i="5" s="1"/>
  <c r="AV1429" i="5" a="1"/>
  <c r="AV1429" i="5" s="1"/>
  <c r="AV1430" i="5" a="1"/>
  <c r="AV1430" i="5" s="1"/>
  <c r="AV1431" i="5" a="1"/>
  <c r="AV1431" i="5" s="1"/>
  <c r="AV1432" i="5" a="1"/>
  <c r="AV1432" i="5" s="1"/>
  <c r="AV1433" i="5" a="1"/>
  <c r="AV1433" i="5" s="1"/>
  <c r="AV1434" i="5" a="1"/>
  <c r="AV1434" i="5" s="1"/>
  <c r="AV1435" i="5" a="1"/>
  <c r="AV1435" i="5" s="1"/>
  <c r="AV1436" i="5" a="1"/>
  <c r="AV1436" i="5" s="1"/>
  <c r="AV1437" i="5" a="1"/>
  <c r="AV1437" i="5" s="1"/>
  <c r="AV1438" i="5" a="1"/>
  <c r="AV1438" i="5" s="1"/>
  <c r="AV1439" i="5" a="1"/>
  <c r="AV1439" i="5" s="1"/>
  <c r="AV1440" i="5" a="1"/>
  <c r="AV1440" i="5" s="1"/>
  <c r="AV1441" i="5" a="1"/>
  <c r="AV1441" i="5" s="1"/>
  <c r="AV1442" i="5" a="1"/>
  <c r="AV1442" i="5" s="1"/>
  <c r="AV1443" i="5" a="1"/>
  <c r="AV1443" i="5" s="1"/>
  <c r="AV1444" i="5" a="1"/>
  <c r="AV1444" i="5" s="1"/>
  <c r="AV1445" i="5" a="1"/>
  <c r="AV1445" i="5" s="1"/>
  <c r="AV1446" i="5" a="1"/>
  <c r="AV1446" i="5" s="1"/>
  <c r="AV1447" i="5" a="1"/>
  <c r="AV1447" i="5" s="1"/>
  <c r="AV1448" i="5" a="1"/>
  <c r="AV1448" i="5" s="1"/>
  <c r="AV1449" i="5" a="1"/>
  <c r="AV1449" i="5" s="1"/>
  <c r="AV1450" i="5" a="1"/>
  <c r="AV1450" i="5" s="1"/>
  <c r="AV1451" i="5" a="1"/>
  <c r="AV1451" i="5" s="1"/>
  <c r="AV1452" i="5" a="1"/>
  <c r="AV1452" i="5" s="1"/>
  <c r="AV1453" i="5" a="1"/>
  <c r="AV1453" i="5" s="1"/>
  <c r="AV1454" i="5" a="1"/>
  <c r="AV1454" i="5" s="1"/>
  <c r="AV1455" i="5" a="1"/>
  <c r="AV1455" i="5" s="1"/>
  <c r="AV1456" i="5" a="1"/>
  <c r="AV1456" i="5" s="1"/>
  <c r="AV1457" i="5" a="1"/>
  <c r="AV1457" i="5" s="1"/>
  <c r="AV1458" i="5" a="1"/>
  <c r="AV1458" i="5" s="1"/>
  <c r="AV1459" i="5" a="1"/>
  <c r="AV1459" i="5" s="1"/>
  <c r="AV1460" i="5" a="1"/>
  <c r="AV1460" i="5" s="1"/>
  <c r="AV1461" i="5" a="1"/>
  <c r="AV1461" i="5" s="1"/>
  <c r="AV1462" i="5" a="1"/>
  <c r="AV1462" i="5" s="1"/>
  <c r="AV1463" i="5" a="1"/>
  <c r="AV1463" i="5" s="1"/>
  <c r="AV1464" i="5" a="1"/>
  <c r="AV1464" i="5" s="1"/>
  <c r="AV1465" i="5" a="1"/>
  <c r="AV1465" i="5" s="1"/>
  <c r="AV1466" i="5" a="1"/>
  <c r="AV1466" i="5" s="1"/>
  <c r="AV1467" i="5" a="1"/>
  <c r="AV1467" i="5" s="1"/>
  <c r="AV1468" i="5" a="1"/>
  <c r="AV1468" i="5" s="1"/>
  <c r="AV1469" i="5" a="1"/>
  <c r="AV1469" i="5" s="1"/>
  <c r="AV1470" i="5" a="1"/>
  <c r="AV1470" i="5" s="1"/>
  <c r="AV1471" i="5" a="1"/>
  <c r="AV1471" i="5" s="1"/>
  <c r="AV1472" i="5" a="1"/>
  <c r="AV1472" i="5" s="1"/>
  <c r="AV1473" i="5" a="1"/>
  <c r="AV1473" i="5" s="1"/>
  <c r="AV1474" i="5" a="1"/>
  <c r="AV1474" i="5" s="1"/>
  <c r="AV1475" i="5" a="1"/>
  <c r="AV1475" i="5" s="1"/>
  <c r="AV1476" i="5" a="1"/>
  <c r="AV1476" i="5" s="1"/>
  <c r="AV1477" i="5" a="1"/>
  <c r="AV1477" i="5"/>
  <c r="AV1478" i="5" a="1"/>
  <c r="AV1478" i="5" s="1"/>
  <c r="AV1479" i="5" a="1"/>
  <c r="AV1479" i="5" s="1"/>
  <c r="AV1480" i="5" a="1"/>
  <c r="AV1480" i="5" s="1"/>
  <c r="AV1481" i="5" a="1"/>
  <c r="AV1481" i="5" s="1"/>
  <c r="AV1482" i="5" a="1"/>
  <c r="AV1482" i="5" s="1"/>
  <c r="AV1483" i="5" a="1"/>
  <c r="AV1483" i="5" s="1"/>
  <c r="AV1484" i="5" a="1"/>
  <c r="AV1484" i="5" s="1"/>
  <c r="AV1485" i="5" a="1"/>
  <c r="AV1485" i="5" s="1"/>
  <c r="AV1486" i="5" a="1"/>
  <c r="AV1486" i="5" s="1"/>
  <c r="AV1487" i="5" a="1"/>
  <c r="AV1487" i="5" s="1"/>
  <c r="AV1488" i="5" a="1"/>
  <c r="AV1488" i="5" s="1"/>
  <c r="AV1489" i="5" a="1"/>
  <c r="AV1489" i="5" s="1"/>
  <c r="AV1490" i="5" a="1"/>
  <c r="AV1490" i="5" s="1"/>
  <c r="AV1491" i="5" a="1"/>
  <c r="AV1491" i="5" s="1"/>
  <c r="AV1492" i="5" a="1"/>
  <c r="AV1492" i="5" s="1"/>
  <c r="AV1493" i="5" a="1"/>
  <c r="AV1493" i="5"/>
  <c r="AV1494" i="5" a="1"/>
  <c r="AV1494" i="5" s="1"/>
  <c r="AV1495" i="5" a="1"/>
  <c r="AV1495" i="5" s="1"/>
  <c r="AV1496" i="5" a="1"/>
  <c r="AV1496" i="5" s="1"/>
  <c r="AV1497" i="5" a="1"/>
  <c r="AV1497" i="5" s="1"/>
  <c r="AV1498" i="5" a="1"/>
  <c r="AV1498" i="5" s="1"/>
  <c r="AV1499" i="5" a="1"/>
  <c r="AV1499" i="5" s="1"/>
  <c r="AV1500" i="5" a="1"/>
  <c r="AV1500" i="5" s="1"/>
  <c r="AV1501" i="5" a="1"/>
  <c r="AV1501" i="5" s="1"/>
  <c r="AV1502" i="5" a="1"/>
  <c r="AV1502" i="5" s="1"/>
  <c r="AV1503" i="5" a="1"/>
  <c r="AV1503" i="5" s="1"/>
  <c r="AV1504" i="5" a="1"/>
  <c r="AV1504" i="5" s="1"/>
  <c r="AV1505" i="5" a="1"/>
  <c r="AV1505" i="5" s="1"/>
  <c r="AV1506" i="5" a="1"/>
  <c r="AV1506" i="5" s="1"/>
  <c r="AV1507" i="5" a="1"/>
  <c r="AV1507" i="5" s="1"/>
  <c r="AV1508" i="5" a="1"/>
  <c r="AV1508" i="5" s="1"/>
  <c r="AV1509" i="5" a="1"/>
  <c r="AV1509" i="5"/>
  <c r="AV1510" i="5" a="1"/>
  <c r="AV1510" i="5" s="1"/>
  <c r="AV1511" i="5" a="1"/>
  <c r="AV1511" i="5" s="1"/>
  <c r="AV1512" i="5" a="1"/>
  <c r="AV1512" i="5" s="1"/>
  <c r="AV1513" i="5" a="1"/>
  <c r="AV1513" i="5" s="1"/>
  <c r="AV1514" i="5" a="1"/>
  <c r="AV1514" i="5" s="1"/>
  <c r="AV1515" i="5" a="1"/>
  <c r="AV1515" i="5" s="1"/>
  <c r="AV1516" i="5" a="1"/>
  <c r="AV1516" i="5" s="1"/>
  <c r="AV1517" i="5" a="1"/>
  <c r="AV1517" i="5" s="1"/>
  <c r="AV1518" i="5" a="1"/>
  <c r="AV1518" i="5" s="1"/>
  <c r="AV1519" i="5" a="1"/>
  <c r="AV1519" i="5" s="1"/>
  <c r="AV1520" i="5" a="1"/>
  <c r="AV1520" i="5" s="1"/>
  <c r="AV1521" i="5" a="1"/>
  <c r="AV1521" i="5" s="1"/>
  <c r="AV1522" i="5" a="1"/>
  <c r="AV1522" i="5" s="1"/>
  <c r="AV1523" i="5" a="1"/>
  <c r="AV1523" i="5" s="1"/>
  <c r="AV1524" i="5" a="1"/>
  <c r="AV1524" i="5" s="1"/>
  <c r="AV1525" i="5" a="1"/>
  <c r="AV1525" i="5"/>
  <c r="AV1526" i="5" a="1"/>
  <c r="AV1526" i="5" s="1"/>
  <c r="AV1527" i="5" a="1"/>
  <c r="AV1527" i="5" s="1"/>
  <c r="AV1528" i="5" a="1"/>
  <c r="AV1528" i="5" s="1"/>
  <c r="AV1529" i="5" a="1"/>
  <c r="AV1529" i="5" s="1"/>
  <c r="AV1530" i="5" a="1"/>
  <c r="AV1530" i="5" s="1"/>
  <c r="AV1531" i="5" a="1"/>
  <c r="AV1531" i="5" s="1"/>
  <c r="AV1532" i="5" a="1"/>
  <c r="AV1532" i="5" s="1"/>
  <c r="AV1533" i="5" a="1"/>
  <c r="AV1533" i="5"/>
  <c r="AV1534" i="5" a="1"/>
  <c r="AV1534" i="5" s="1"/>
  <c r="AV1535" i="5" a="1"/>
  <c r="AV1535" i="5" s="1"/>
  <c r="AV1536" i="5" a="1"/>
  <c r="AV1536" i="5" s="1"/>
  <c r="AV1537" i="5" a="1"/>
  <c r="AV1537" i="5" s="1"/>
  <c r="AV1538" i="5" a="1"/>
  <c r="AV1538" i="5" s="1"/>
  <c r="AV1539" i="5" a="1"/>
  <c r="AV1539" i="5" s="1"/>
  <c r="AV1540" i="5" a="1"/>
  <c r="AV1540" i="5" s="1"/>
  <c r="AV1541" i="5" a="1"/>
  <c r="AV1541" i="5"/>
  <c r="AV1542" i="5" a="1"/>
  <c r="AV1542" i="5" s="1"/>
  <c r="AV1543" i="5" a="1"/>
  <c r="AV1543" i="5" s="1"/>
  <c r="AV1544" i="5" a="1"/>
  <c r="AV1544" i="5" s="1"/>
  <c r="AV1545" i="5" a="1"/>
  <c r="AV1545" i="5" s="1"/>
  <c r="AV1546" i="5" a="1"/>
  <c r="AV1546" i="5" s="1"/>
  <c r="AV1547" i="5" a="1"/>
  <c r="AV1547" i="5"/>
  <c r="AV1548" i="5" a="1"/>
  <c r="AV1548" i="5" s="1"/>
  <c r="AV1549" i="5" a="1"/>
  <c r="AV1549" i="5" s="1"/>
  <c r="AV1550" i="5" a="1"/>
  <c r="AV1550" i="5" s="1"/>
  <c r="AV1551" i="5" a="1"/>
  <c r="AV1551" i="5"/>
  <c r="AV1552" i="5" a="1"/>
  <c r="AV1552" i="5" s="1"/>
  <c r="AV1553" i="5" a="1"/>
  <c r="AV1553" i="5" s="1"/>
  <c r="AV1554" i="5" a="1"/>
  <c r="AV1554" i="5" s="1"/>
  <c r="AV1555" i="5" a="1"/>
  <c r="AV1555" i="5"/>
  <c r="AV1556" i="5" a="1"/>
  <c r="AV1556" i="5" s="1"/>
  <c r="AV1557" i="5" a="1"/>
  <c r="AV1557" i="5" s="1"/>
  <c r="AV1558" i="5" a="1"/>
  <c r="AV1558" i="5" s="1"/>
  <c r="AV1559" i="5" a="1"/>
  <c r="AV1559" i="5" s="1"/>
  <c r="AV1560" i="5" a="1"/>
  <c r="AV1560" i="5" s="1"/>
  <c r="AV1561" i="5" a="1"/>
  <c r="AV1561" i="5" s="1"/>
  <c r="AV1562" i="5" a="1"/>
  <c r="AV1562" i="5" s="1"/>
  <c r="AV1563" i="5" a="1"/>
  <c r="AV1563" i="5"/>
  <c r="AV1564" i="5" a="1"/>
  <c r="AV1564" i="5" s="1"/>
  <c r="AV1565" i="5" a="1"/>
  <c r="AV1565" i="5" s="1"/>
  <c r="AV1566" i="5" a="1"/>
  <c r="AV1566" i="5" s="1"/>
  <c r="AV1567" i="5" a="1"/>
  <c r="AV1567" i="5" s="1"/>
  <c r="AV1568" i="5" a="1"/>
  <c r="AV1568" i="5" s="1"/>
  <c r="AV1569" i="5" a="1"/>
  <c r="AV1569" i="5" s="1"/>
  <c r="AV1570" i="5" a="1"/>
  <c r="AV1570" i="5" s="1"/>
  <c r="AV1571" i="5" a="1"/>
  <c r="AV1571" i="5"/>
  <c r="AV1572" i="5" a="1"/>
  <c r="AV1572" i="5" s="1"/>
  <c r="AV1573" i="5" a="1"/>
  <c r="AV1573" i="5"/>
  <c r="AV1574" i="5" a="1"/>
  <c r="AV1574" i="5" s="1"/>
  <c r="AV1575" i="5" a="1"/>
  <c r="AV1575" i="5"/>
  <c r="AV1576" i="5" a="1"/>
  <c r="AV1576" i="5" s="1"/>
  <c r="AV1577" i="5" a="1"/>
  <c r="AV1577" i="5" s="1"/>
  <c r="AV1578" i="5" a="1"/>
  <c r="AV1578" i="5" s="1"/>
  <c r="AV1579" i="5" a="1"/>
  <c r="AV1579" i="5"/>
  <c r="AV1580" i="5" a="1"/>
  <c r="AV1580" i="5" s="1"/>
  <c r="AV1581" i="5" a="1"/>
  <c r="AV1581" i="5" s="1"/>
  <c r="AV1582" i="5" a="1"/>
  <c r="AV1582" i="5" s="1"/>
  <c r="AV1583" i="5" a="1"/>
  <c r="AV1583" i="5"/>
  <c r="AV1584" i="5" a="1"/>
  <c r="AV1584" i="5" s="1"/>
  <c r="AV1585" i="5" a="1"/>
  <c r="AV1585" i="5" s="1"/>
  <c r="AV1586" i="5" a="1"/>
  <c r="AV1586" i="5" s="1"/>
  <c r="AV1587" i="5" a="1"/>
  <c r="AV1587" i="5"/>
  <c r="AV1588" i="5" a="1"/>
  <c r="AV1588" i="5" s="1"/>
  <c r="AV1589" i="5" a="1"/>
  <c r="AV1589" i="5"/>
  <c r="AV1590" i="5" a="1"/>
  <c r="AV1590" i="5" s="1"/>
  <c r="AV1591" i="5" a="1"/>
  <c r="AV1591" i="5" s="1"/>
  <c r="AV1592" i="5" a="1"/>
  <c r="AV1592" i="5" s="1"/>
  <c r="AV1593" i="5" a="1"/>
  <c r="AV1593" i="5" s="1"/>
  <c r="AV1594" i="5" a="1"/>
  <c r="AV1594" i="5" s="1"/>
  <c r="AV1595" i="5" a="1"/>
  <c r="AV1595" i="5"/>
  <c r="AV1596" i="5" a="1"/>
  <c r="AV1596" i="5" s="1"/>
  <c r="AV1597" i="5" a="1"/>
  <c r="AV1597" i="5" s="1"/>
  <c r="AV1598" i="5" a="1"/>
  <c r="AV1598" i="5" s="1"/>
  <c r="AV1599" i="5" a="1"/>
  <c r="AV1599" i="5" s="1"/>
  <c r="AV1600" i="5" a="1"/>
  <c r="AV1600" i="5" s="1"/>
  <c r="AV1601" i="5" a="1"/>
  <c r="AV1601" i="5" s="1"/>
  <c r="AV1602" i="5" a="1"/>
  <c r="AV1602" i="5" s="1"/>
  <c r="AV1603" i="5" a="1"/>
  <c r="AV1603" i="5"/>
  <c r="AV1604" i="5" a="1"/>
  <c r="AV1604" i="5" s="1"/>
  <c r="AV1605" i="5" a="1"/>
  <c r="AV1605" i="5"/>
  <c r="AV1606" i="5" a="1"/>
  <c r="AV1606" i="5" s="1"/>
  <c r="AV1607" i="5" a="1"/>
  <c r="AV1607" i="5" s="1"/>
  <c r="AV1608" i="5" a="1"/>
  <c r="AV1608" i="5" s="1"/>
  <c r="AV1609" i="5" a="1"/>
  <c r="AV1609" i="5" s="1"/>
  <c r="AV1610" i="5" a="1"/>
  <c r="AV1610" i="5" s="1"/>
  <c r="AV1611" i="5" a="1"/>
  <c r="AV1611" i="5"/>
  <c r="AV1612" i="5" a="1"/>
  <c r="AV1612" i="5" s="1"/>
  <c r="AV1613" i="5" a="1"/>
  <c r="AV1613" i="5" s="1"/>
  <c r="AV1614" i="5" a="1"/>
  <c r="AV1614" i="5" s="1"/>
  <c r="AV1615" i="5" a="1"/>
  <c r="AV1615" i="5" s="1"/>
  <c r="AV1616" i="5" a="1"/>
  <c r="AV1616" i="5" s="1"/>
  <c r="AV1617" i="5" a="1"/>
  <c r="AV1617" i="5" s="1"/>
  <c r="AV1618" i="5" a="1"/>
  <c r="AV1618" i="5" s="1"/>
  <c r="AV1619" i="5" a="1"/>
  <c r="AV1619" i="5"/>
  <c r="AV1620" i="5" a="1"/>
  <c r="AV1620" i="5" s="1"/>
  <c r="AV1621" i="5" a="1"/>
  <c r="AV1621" i="5"/>
  <c r="AV1622" i="5" a="1"/>
  <c r="AV1622" i="5" s="1"/>
  <c r="AV1623" i="5" a="1"/>
  <c r="AV1623" i="5" s="1"/>
  <c r="AV1624" i="5" a="1"/>
  <c r="AV1624" i="5" s="1"/>
  <c r="AV1625" i="5" a="1"/>
  <c r="AV1625" i="5" s="1"/>
  <c r="AV1626" i="5" a="1"/>
  <c r="AV1626" i="5" s="1"/>
  <c r="AV1627" i="5" a="1"/>
  <c r="AV1627" i="5"/>
  <c r="AV1628" i="5" a="1"/>
  <c r="AV1628" i="5" s="1"/>
  <c r="AV1629" i="5" a="1"/>
  <c r="AV1629" i="5" s="1"/>
  <c r="AV1630" i="5" a="1"/>
  <c r="AV1630" i="5" s="1"/>
  <c r="AV1631" i="5" a="1"/>
  <c r="AV1631" i="5"/>
  <c r="AV1632" i="5" a="1"/>
  <c r="AV1632" i="5" s="1"/>
  <c r="AV1633" i="5" a="1"/>
  <c r="AV1633" i="5" s="1"/>
  <c r="AV1634" i="5" a="1"/>
  <c r="AV1634" i="5" s="1"/>
  <c r="AV1635" i="5" a="1"/>
  <c r="AV1635" i="5"/>
  <c r="AV1636" i="5" a="1"/>
  <c r="AV1636" i="5" s="1"/>
  <c r="AV1637" i="5" a="1"/>
  <c r="AV1637" i="5"/>
  <c r="AV1638" i="5" a="1"/>
  <c r="AV1638" i="5" s="1"/>
  <c r="AV1639" i="5" a="1"/>
  <c r="AV1639" i="5" s="1"/>
  <c r="AV1640" i="5" a="1"/>
  <c r="AV1640" i="5" s="1"/>
  <c r="AV1641" i="5" a="1"/>
  <c r="AV1641" i="5" s="1"/>
  <c r="AV1642" i="5" a="1"/>
  <c r="AV1642" i="5" s="1"/>
  <c r="AV1643" i="5" a="1"/>
  <c r="AV1643" i="5"/>
  <c r="AV1644" i="5" a="1"/>
  <c r="AV1644" i="5" s="1"/>
  <c r="AV1645" i="5" a="1"/>
  <c r="AV1645" i="5" s="1"/>
  <c r="AV1646" i="5" a="1"/>
  <c r="AV1646" i="5" s="1"/>
  <c r="AV1647" i="5" a="1"/>
  <c r="AV1647" i="5"/>
  <c r="AV1648" i="5" a="1"/>
  <c r="AV1648" i="5" s="1"/>
  <c r="AV1649" i="5" a="1"/>
  <c r="AV1649" i="5" s="1"/>
  <c r="AV1650" i="5" a="1"/>
  <c r="AV1650" i="5" s="1"/>
  <c r="AV1651" i="5" a="1"/>
  <c r="AV1651" i="5"/>
  <c r="AV1652" i="5" a="1"/>
  <c r="AV1652" i="5" s="1"/>
  <c r="AV1653" i="5" a="1"/>
  <c r="AV1653" i="5"/>
  <c r="AV1654" i="5" a="1"/>
  <c r="AV1654" i="5" s="1"/>
  <c r="AV1655" i="5" a="1"/>
  <c r="AV1655" i="5" s="1"/>
  <c r="AV1656" i="5" a="1"/>
  <c r="AV1656" i="5" s="1"/>
  <c r="AV1657" i="5" a="1"/>
  <c r="AV1657" i="5" s="1"/>
  <c r="AV1658" i="5" a="1"/>
  <c r="AV1658" i="5" s="1"/>
  <c r="AV1659" i="5" a="1"/>
  <c r="AV1659" i="5"/>
  <c r="AV1660" i="5" a="1"/>
  <c r="AV1660" i="5" s="1"/>
  <c r="AV1661" i="5" a="1"/>
  <c r="AV1661" i="5" s="1"/>
  <c r="AV1662" i="5" a="1"/>
  <c r="AV1662" i="5" s="1"/>
  <c r="AV1663" i="5" a="1"/>
  <c r="AV1663" i="5"/>
  <c r="AV1664" i="5" a="1"/>
  <c r="AV1664" i="5" s="1"/>
  <c r="AV1665" i="5" a="1"/>
  <c r="AV1665" i="5" s="1"/>
  <c r="AV1666" i="5" a="1"/>
  <c r="AV1666" i="5" s="1"/>
  <c r="AV1667" i="5" a="1"/>
  <c r="AV1667" i="5"/>
  <c r="AV1668" i="5" a="1"/>
  <c r="AV1668" i="5" s="1"/>
  <c r="AV1669" i="5" a="1"/>
  <c r="AV1669" i="5"/>
  <c r="AV1670" i="5" a="1"/>
  <c r="AV1670" i="5" s="1"/>
  <c r="AV1671" i="5" a="1"/>
  <c r="AV1671" i="5" s="1"/>
  <c r="AV1672" i="5" a="1"/>
  <c r="AV1672" i="5" s="1"/>
  <c r="AV1673" i="5" a="1"/>
  <c r="AV1673" i="5" s="1"/>
  <c r="AV1674" i="5" a="1"/>
  <c r="AV1674" i="5" s="1"/>
  <c r="AV1675" i="5" a="1"/>
  <c r="AV1675" i="5"/>
  <c r="AV1676" i="5" a="1"/>
  <c r="AV1676" i="5" s="1"/>
  <c r="AV1677" i="5" a="1"/>
  <c r="AV1677" i="5" s="1"/>
  <c r="AV1678" i="5" a="1"/>
  <c r="AV1678" i="5" s="1"/>
  <c r="AV1679" i="5" a="1"/>
  <c r="AV1679" i="5" s="1"/>
  <c r="AV1680" i="5" a="1"/>
  <c r="AV1680" i="5" s="1"/>
  <c r="AV1681" i="5" a="1"/>
  <c r="AV1681" i="5" s="1"/>
  <c r="AV1682" i="5" a="1"/>
  <c r="AV1682" i="5" s="1"/>
  <c r="AV1683" i="5" a="1"/>
  <c r="AV1683" i="5"/>
  <c r="AV1684" i="5" a="1"/>
  <c r="AV1684" i="5" s="1"/>
  <c r="AV1685" i="5" a="1"/>
  <c r="AV1685" i="5"/>
  <c r="AV1686" i="5" a="1"/>
  <c r="AV1686" i="5" s="1"/>
  <c r="AV1687" i="5" a="1"/>
  <c r="AV1687" i="5" s="1"/>
  <c r="AV1688" i="5" a="1"/>
  <c r="AV1688" i="5" s="1"/>
  <c r="AV1689" i="5" a="1"/>
  <c r="AV1689" i="5" s="1"/>
  <c r="AV1690" i="5" a="1"/>
  <c r="AV1690" i="5" s="1"/>
  <c r="AV1691" i="5" a="1"/>
  <c r="AV1691" i="5"/>
  <c r="AV1692" i="5" a="1"/>
  <c r="AV1692" i="5" s="1"/>
  <c r="AV1693" i="5" a="1"/>
  <c r="AV1693" i="5" s="1"/>
  <c r="AV1694" i="5" a="1"/>
  <c r="AV1694" i="5" s="1"/>
  <c r="AV1695" i="5" a="1"/>
  <c r="AV1695" i="5" s="1"/>
  <c r="AV1696" i="5" a="1"/>
  <c r="AV1696" i="5" s="1"/>
  <c r="AV1697" i="5" a="1"/>
  <c r="AV1697" i="5" s="1"/>
  <c r="AV1698" i="5" a="1"/>
  <c r="AV1698" i="5" s="1"/>
  <c r="AV1699" i="5" a="1"/>
  <c r="AV1699" i="5"/>
  <c r="AV1700" i="5" a="1"/>
  <c r="AV1700" i="5" s="1"/>
  <c r="AV1701" i="5" a="1"/>
  <c r="AV1701" i="5"/>
  <c r="AV1702" i="5" a="1"/>
  <c r="AV1702" i="5" s="1"/>
  <c r="AV1703" i="5" a="1"/>
  <c r="AV1703" i="5" s="1"/>
  <c r="AV1704" i="5" a="1"/>
  <c r="AV1704" i="5" s="1"/>
  <c r="AV1705" i="5" a="1"/>
  <c r="AV1705" i="5" s="1"/>
  <c r="AV1706" i="5" a="1"/>
  <c r="AV1706" i="5" s="1"/>
  <c r="AV1707" i="5" a="1"/>
  <c r="AV1707" i="5"/>
  <c r="AV1708" i="5" a="1"/>
  <c r="AV1708" i="5" s="1"/>
  <c r="AV1709" i="5" a="1"/>
  <c r="AV1709" i="5" s="1"/>
  <c r="AV1710" i="5" a="1"/>
  <c r="AV1710" i="5" s="1"/>
  <c r="AV1711" i="5" a="1"/>
  <c r="AV1711" i="5" s="1"/>
  <c r="AV1712" i="5" a="1"/>
  <c r="AV1712" i="5" s="1"/>
  <c r="AV1713" i="5" a="1"/>
  <c r="AV1713" i="5" s="1"/>
  <c r="AV1714" i="5" a="1"/>
  <c r="AV1714" i="5" s="1"/>
  <c r="AV1715" i="5" a="1"/>
  <c r="AV1715" i="5"/>
  <c r="AV1716" i="5" a="1"/>
  <c r="AV1716" i="5" s="1"/>
  <c r="AV1717" i="5" a="1"/>
  <c r="AV1717" i="5"/>
  <c r="AV1718" i="5" a="1"/>
  <c r="AV1718" i="5" s="1"/>
  <c r="AV1719" i="5" a="1"/>
  <c r="AV1719" i="5" s="1"/>
  <c r="AV1720" i="5" a="1"/>
  <c r="AV1720" i="5" s="1"/>
  <c r="AV1721" i="5" a="1"/>
  <c r="AV1721" i="5" s="1"/>
  <c r="AV1722" i="5" a="1"/>
  <c r="AV1722" i="5" s="1"/>
  <c r="AV1723" i="5" a="1"/>
  <c r="AV1723" i="5"/>
  <c r="AV1724" i="5" a="1"/>
  <c r="AV1724" i="5" s="1"/>
  <c r="AV1725" i="5" a="1"/>
  <c r="AV1725" i="5" s="1"/>
  <c r="AV1726" i="5" a="1"/>
  <c r="AV1726" i="5" s="1"/>
  <c r="AV1727" i="5" a="1"/>
  <c r="AV1727" i="5" s="1"/>
  <c r="AV1728" i="5" a="1"/>
  <c r="AV1728" i="5" s="1"/>
  <c r="AV1729" i="5" a="1"/>
  <c r="AV1729" i="5"/>
  <c r="AV1730" i="5" a="1"/>
  <c r="AV1730" i="5" s="1"/>
  <c r="AV1731" i="5" a="1"/>
  <c r="AV1731" i="5"/>
  <c r="AV1732" i="5" a="1"/>
  <c r="AV1732" i="5" s="1"/>
  <c r="AV1733" i="5" a="1"/>
  <c r="AV1733" i="5"/>
  <c r="AV1734" i="5" a="1"/>
  <c r="AV1734" i="5" s="1"/>
  <c r="AV1735" i="5" a="1"/>
  <c r="AV1735" i="5" s="1"/>
  <c r="AV1736" i="5" a="1"/>
  <c r="AV1736" i="5" s="1"/>
  <c r="AV1737" i="5" a="1"/>
  <c r="AV1737" i="5" s="1"/>
  <c r="AV1738" i="5" a="1"/>
  <c r="AV1738" i="5" s="1"/>
  <c r="AV1739" i="5" a="1"/>
  <c r="AV1739" i="5" s="1"/>
  <c r="AV1740" i="5" a="1"/>
  <c r="AV1740" i="5" s="1"/>
  <c r="AV1741" i="5" a="1"/>
  <c r="AV1741" i="5" s="1"/>
  <c r="AV1742" i="5" a="1"/>
  <c r="AV1742" i="5" s="1"/>
  <c r="AV1743" i="5" a="1"/>
  <c r="AV1743" i="5" s="1"/>
  <c r="AV1744" i="5" a="1"/>
  <c r="AV1744" i="5" s="1"/>
  <c r="AV1745" i="5" a="1"/>
  <c r="AV1745" i="5" s="1"/>
  <c r="AV1746" i="5" a="1"/>
  <c r="AV1746" i="5" s="1"/>
  <c r="AV1747" i="5" a="1"/>
  <c r="AV1747" i="5"/>
  <c r="AV1748" i="5" a="1"/>
  <c r="AV1748" i="5" s="1"/>
  <c r="AV1749" i="5" a="1"/>
  <c r="AV1749" i="5"/>
  <c r="AV1750" i="5" a="1"/>
  <c r="AV1750" i="5" s="1"/>
  <c r="AV1751" i="5" a="1"/>
  <c r="AV1751" i="5"/>
  <c r="AV1752" i="5" a="1"/>
  <c r="AV1752" i="5" s="1"/>
  <c r="AV1753" i="5" a="1"/>
  <c r="AV1753" i="5"/>
  <c r="AV1754" i="5" a="1"/>
  <c r="AV1754" i="5" s="1"/>
  <c r="AV1755" i="5" a="1"/>
  <c r="AV1755" i="5"/>
  <c r="AV1756" i="5" a="1"/>
  <c r="AV1756" i="5" s="1"/>
  <c r="AV1757" i="5" a="1"/>
  <c r="AV1757" i="5"/>
  <c r="AV1758" i="5" a="1"/>
  <c r="AV1758" i="5" s="1"/>
  <c r="AV1759" i="5" a="1"/>
  <c r="AV1759" i="5"/>
  <c r="AV1760" i="5" a="1"/>
  <c r="AV1760" i="5" s="1"/>
  <c r="AV1761" i="5" a="1"/>
  <c r="AV1761" i="5" s="1"/>
  <c r="AV1762" i="5" a="1"/>
  <c r="AV1762" i="5" s="1"/>
  <c r="AV1763" i="5" a="1"/>
  <c r="AV1763" i="5"/>
  <c r="AV1764" i="5" a="1"/>
  <c r="AV1764" i="5" s="1"/>
  <c r="AV1765" i="5" a="1"/>
  <c r="AV1765" i="5"/>
  <c r="AV1766" i="5" a="1"/>
  <c r="AV1766" i="5" s="1"/>
  <c r="AV1767" i="5" a="1"/>
  <c r="AV1767" i="5"/>
  <c r="AV1768" i="5" a="1"/>
  <c r="AV1768" i="5" s="1"/>
  <c r="AV1769" i="5" a="1"/>
  <c r="AV1769" i="5"/>
  <c r="AV1770" i="5" a="1"/>
  <c r="AV1770" i="5" s="1"/>
  <c r="AV1771" i="5" a="1"/>
  <c r="AV1771" i="5"/>
  <c r="AV1772" i="5" a="1"/>
  <c r="AV1772" i="5" s="1"/>
  <c r="AV1773" i="5" a="1"/>
  <c r="AV1773" i="5"/>
  <c r="AV1774" i="5" a="1"/>
  <c r="AV1774" i="5" s="1"/>
  <c r="AV1775" i="5" a="1"/>
  <c r="AV1775" i="5"/>
  <c r="AV1776" i="5" a="1"/>
  <c r="AV1776" i="5" s="1"/>
  <c r="AV1777" i="5" a="1"/>
  <c r="AV1777" i="5" s="1"/>
  <c r="AV1778" i="5" a="1"/>
  <c r="AV1778" i="5" s="1"/>
  <c r="AV1779" i="5" a="1"/>
  <c r="AV1779" i="5"/>
  <c r="AV1780" i="5" a="1"/>
  <c r="AV1780" i="5" s="1"/>
  <c r="AV1781" i="5" a="1"/>
  <c r="AV1781" i="5"/>
  <c r="AV1782" i="5" a="1"/>
  <c r="AV1782" i="5" s="1"/>
  <c r="AV1783" i="5" a="1"/>
  <c r="AV1783" i="5"/>
  <c r="AV1784" i="5" a="1"/>
  <c r="AV1784" i="5" s="1"/>
  <c r="AV1785" i="5" a="1"/>
  <c r="AV1785" i="5"/>
  <c r="AV1786" i="5" a="1"/>
  <c r="AV1786" i="5" s="1"/>
  <c r="AV1787" i="5" a="1"/>
  <c r="AV1787" i="5"/>
  <c r="AV1788" i="5" a="1"/>
  <c r="AV1788" i="5" s="1"/>
  <c r="AV1789" i="5" a="1"/>
  <c r="AV1789" i="5"/>
  <c r="AV1790" i="5" a="1"/>
  <c r="AV1790" i="5" s="1"/>
  <c r="AV1791" i="5" a="1"/>
  <c r="AV1791" i="5"/>
  <c r="AV1792" i="5" a="1"/>
  <c r="AV1792" i="5" s="1"/>
  <c r="AV1793" i="5" a="1"/>
  <c r="AV1793" i="5" s="1"/>
  <c r="AV1794" i="5" a="1"/>
  <c r="AV1794" i="5" s="1"/>
  <c r="AV1795" i="5" a="1"/>
  <c r="AV1795" i="5"/>
  <c r="AV1796" i="5" a="1"/>
  <c r="AV1796" i="5" s="1"/>
  <c r="AV1797" i="5" a="1"/>
  <c r="AV1797" i="5"/>
  <c r="AV1798" i="5" a="1"/>
  <c r="AV1798" i="5" s="1"/>
  <c r="AV1799" i="5" a="1"/>
  <c r="AV1799" i="5"/>
  <c r="AV1800" i="5" a="1"/>
  <c r="AV1800" i="5" s="1"/>
  <c r="AV1801" i="5" a="1"/>
  <c r="AV1801" i="5"/>
  <c r="AV1802" i="5" a="1"/>
  <c r="AV1802" i="5" s="1"/>
  <c r="AV1803" i="5" a="1"/>
  <c r="AV1803" i="5"/>
  <c r="AV1804" i="5" a="1"/>
  <c r="AV1804" i="5" s="1"/>
  <c r="AV1805" i="5" a="1"/>
  <c r="AV1805" i="5"/>
  <c r="AV1806" i="5" a="1"/>
  <c r="AV1806" i="5" s="1"/>
  <c r="AV1807" i="5" a="1"/>
  <c r="AV1807" i="5"/>
  <c r="AV1808" i="5" a="1"/>
  <c r="AV1808" i="5" s="1"/>
  <c r="AV1809" i="5" a="1"/>
  <c r="AV1809" i="5" s="1"/>
  <c r="AV1810" i="5" a="1"/>
  <c r="AV1810" i="5" s="1"/>
  <c r="AV1811" i="5" a="1"/>
  <c r="AV1811" i="5" s="1"/>
  <c r="AV1812" i="5" a="1"/>
  <c r="AV1812" i="5" s="1"/>
  <c r="AV1813" i="5" a="1"/>
  <c r="AV1813" i="5"/>
  <c r="AV1814" i="5" a="1"/>
  <c r="AV1814" i="5" s="1"/>
  <c r="AV1815" i="5" a="1"/>
  <c r="AV1815" i="5"/>
  <c r="AV1816" i="5" a="1"/>
  <c r="AV1816" i="5" s="1"/>
  <c r="AV1817" i="5" a="1"/>
  <c r="AV1817" i="5"/>
  <c r="AV1818" i="5" a="1"/>
  <c r="AV1818" i="5" s="1"/>
  <c r="AV1819" i="5" a="1"/>
  <c r="AV1819" i="5" s="1"/>
  <c r="AV1820" i="5" a="1"/>
  <c r="AV1820" i="5" s="1"/>
  <c r="AV1821" i="5" a="1"/>
  <c r="AV1821" i="5"/>
  <c r="AV1822" i="5" a="1"/>
  <c r="AV1822" i="5" s="1"/>
  <c r="AV1823" i="5" a="1"/>
  <c r="AV1823" i="5" s="1"/>
  <c r="AV1824" i="5" a="1"/>
  <c r="AV1824" i="5" s="1"/>
  <c r="AV1825" i="5" a="1"/>
  <c r="AV1825" i="5" s="1"/>
  <c r="AV1826" i="5" a="1"/>
  <c r="AV1826" i="5" s="1"/>
  <c r="AV1827" i="5" a="1"/>
  <c r="AV1827" i="5" s="1"/>
  <c r="AV1828" i="5" a="1"/>
  <c r="AV1828" i="5" s="1"/>
  <c r="AV1829" i="5" a="1"/>
  <c r="AV1829" i="5"/>
  <c r="AV1830" i="5" a="1"/>
  <c r="AV1830" i="5" s="1"/>
  <c r="AV1831" i="5" a="1"/>
  <c r="AV1831" i="5"/>
  <c r="AV1832" i="5" a="1"/>
  <c r="AV1832" i="5" s="1"/>
  <c r="AV1833" i="5" a="1"/>
  <c r="AV1833" i="5"/>
  <c r="AV1834" i="5" a="1"/>
  <c r="AV1834" i="5" s="1"/>
  <c r="AV1835" i="5" a="1"/>
  <c r="AV1835" i="5" s="1"/>
  <c r="AV1836" i="5" a="1"/>
  <c r="AV1836" i="5" s="1"/>
  <c r="AV1837" i="5" a="1"/>
  <c r="AV1837" i="5"/>
  <c r="AV1838" i="5" a="1"/>
  <c r="AV1838" i="5" s="1"/>
  <c r="AV1839" i="5" a="1"/>
  <c r="AV1839" i="5" s="1"/>
  <c r="AV1840" i="5" a="1"/>
  <c r="AV1840" i="5" s="1"/>
  <c r="AV1841" i="5" a="1"/>
  <c r="AV1841" i="5" s="1"/>
  <c r="AV1842" i="5" a="1"/>
  <c r="AV1842" i="5" s="1"/>
  <c r="AV1843" i="5" a="1"/>
  <c r="AV1843" i="5" s="1"/>
  <c r="AV1844" i="5" a="1"/>
  <c r="AV1844" i="5" s="1"/>
  <c r="AV1845" i="5" a="1"/>
  <c r="AV1845" i="5"/>
  <c r="AV1846" i="5" a="1"/>
  <c r="AV1846" i="5" s="1"/>
  <c r="AV1847" i="5" a="1"/>
  <c r="AV1847" i="5"/>
  <c r="AV1848" i="5" a="1"/>
  <c r="AV1848" i="5" s="1"/>
  <c r="AV1849" i="5" a="1"/>
  <c r="AV1849" i="5"/>
  <c r="AV1850" i="5" a="1"/>
  <c r="AV1850" i="5" s="1"/>
  <c r="AV1851" i="5" a="1"/>
  <c r="AV1851" i="5" s="1"/>
  <c r="AV1852" i="5" a="1"/>
  <c r="AV1852" i="5" s="1"/>
  <c r="AV1853" i="5" a="1"/>
  <c r="AV1853" i="5"/>
  <c r="AV1854" i="5" a="1"/>
  <c r="AV1854" i="5" s="1"/>
  <c r="AV1855" i="5" a="1"/>
  <c r="AV1855" i="5" s="1"/>
  <c r="AV1856" i="5" a="1"/>
  <c r="AV1856" i="5" s="1"/>
  <c r="AV1857" i="5" a="1"/>
  <c r="AV1857" i="5" s="1"/>
  <c r="AV1858" i="5" a="1"/>
  <c r="AV1858" i="5" s="1"/>
  <c r="AV1859" i="5" a="1"/>
  <c r="AV1859" i="5" s="1"/>
  <c r="AV1860" i="5" a="1"/>
  <c r="AV1860" i="5" s="1"/>
  <c r="AV1861" i="5" a="1"/>
  <c r="AV1861" i="5"/>
  <c r="AV1862" i="5" a="1"/>
  <c r="AV1862" i="5" s="1"/>
  <c r="AV1863" i="5" a="1"/>
  <c r="AV1863" i="5"/>
  <c r="AV1864" i="5" a="1"/>
  <c r="AV1864" i="5" s="1"/>
  <c r="AV1865" i="5" a="1"/>
  <c r="AV1865" i="5"/>
  <c r="AV1866" i="5" a="1"/>
  <c r="AV1866" i="5" s="1"/>
  <c r="AV1867" i="5" a="1"/>
  <c r="AV1867" i="5" s="1"/>
  <c r="AV1868" i="5" a="1"/>
  <c r="AV1868" i="5" s="1"/>
  <c r="AV1869" i="5" a="1"/>
  <c r="AV1869" i="5"/>
  <c r="AV1870" i="5" a="1"/>
  <c r="AV1870" i="5" s="1"/>
  <c r="AV1871" i="5" a="1"/>
  <c r="AV1871" i="5" s="1"/>
  <c r="AV1872" i="5" a="1"/>
  <c r="AV1872" i="5" s="1"/>
  <c r="AV1873" i="5" a="1"/>
  <c r="AV1873" i="5" s="1"/>
  <c r="AV1874" i="5" a="1"/>
  <c r="AV1874" i="5" s="1"/>
  <c r="AV1875" i="5" a="1"/>
  <c r="AV1875" i="5" s="1"/>
  <c r="AV1876" i="5" a="1"/>
  <c r="AV1876" i="5" s="1"/>
  <c r="AV1877" i="5" a="1"/>
  <c r="AV1877" i="5"/>
  <c r="AV1878" i="5" a="1"/>
  <c r="AV1878" i="5" s="1"/>
  <c r="AV1879" i="5" a="1"/>
  <c r="AV1879" i="5"/>
  <c r="AV1880" i="5" a="1"/>
  <c r="AV1880" i="5" s="1"/>
  <c r="AV1881" i="5" a="1"/>
  <c r="AV1881" i="5"/>
  <c r="AV1882" i="5" a="1"/>
  <c r="AV1882" i="5" s="1"/>
  <c r="AV1883" i="5" a="1"/>
  <c r="AV1883" i="5" s="1"/>
  <c r="AV1884" i="5" a="1"/>
  <c r="AV1884" i="5"/>
  <c r="AV1885" i="5" a="1"/>
  <c r="AV1885" i="5" s="1"/>
  <c r="AV1886" i="5" a="1"/>
  <c r="AV1886" i="5" s="1"/>
  <c r="AV1887" i="5" a="1"/>
  <c r="AV1887" i="5"/>
  <c r="AV1888" i="5" a="1"/>
  <c r="AV1888" i="5" s="1"/>
  <c r="AV1889" i="5" a="1"/>
  <c r="AV1889" i="5"/>
  <c r="AV1890" i="5" a="1"/>
  <c r="AV1890" i="5" s="1"/>
  <c r="AV1891" i="5" a="1"/>
  <c r="AV1891" i="5" s="1"/>
  <c r="AV1892" i="5" a="1"/>
  <c r="AV1892" i="5" s="1"/>
  <c r="AV1893" i="5" a="1"/>
  <c r="AV1893" i="5"/>
  <c r="AV1894" i="5" a="1"/>
  <c r="AV1894" i="5" s="1"/>
  <c r="AV1895" i="5" a="1"/>
  <c r="AV1895" i="5"/>
  <c r="AV1896" i="5" a="1"/>
  <c r="AV1896" i="5"/>
  <c r="AV1897" i="5" a="1"/>
  <c r="AV1897" i="5" s="1"/>
  <c r="AV1898" i="5" a="1"/>
  <c r="AV1898" i="5" s="1"/>
  <c r="AV1899" i="5" a="1"/>
  <c r="AV1899" i="5" s="1"/>
  <c r="AV1900" i="5" a="1"/>
  <c r="AV1900" i="5" s="1"/>
  <c r="AV1901" i="5" a="1"/>
  <c r="AV1901" i="5" s="1"/>
  <c r="AV1902" i="5" a="1"/>
  <c r="AV1902" i="5" s="1"/>
  <c r="AV1903" i="5" a="1"/>
  <c r="AV1903" i="5"/>
  <c r="AV1904" i="5" a="1"/>
  <c r="AV1904" i="5"/>
  <c r="AV1905" i="5" a="1"/>
  <c r="AV1905" i="5"/>
  <c r="AV1906" i="5" a="1"/>
  <c r="AV1906" i="5" s="1"/>
  <c r="AV1907" i="5" a="1"/>
  <c r="AV1907" i="5"/>
  <c r="AV1908" i="5" a="1"/>
  <c r="AV1908" i="5" s="1"/>
  <c r="AV1909" i="5" a="1"/>
  <c r="AV1909" i="5" s="1"/>
  <c r="AV1910" i="5" a="1"/>
  <c r="AV1910" i="5" s="1"/>
  <c r="AV1911" i="5" a="1"/>
  <c r="AV1911" i="5" s="1"/>
  <c r="AV1912" i="5" a="1"/>
  <c r="AV1912" i="5"/>
  <c r="AV1913" i="5" a="1"/>
  <c r="AV1913" i="5"/>
  <c r="AV1914" i="5" a="1"/>
  <c r="AV1914" i="5" s="1"/>
  <c r="AV1915" i="5" a="1"/>
  <c r="AV1915" i="5" s="1"/>
  <c r="AV1916" i="5" a="1"/>
  <c r="AV1916" i="5"/>
  <c r="AV1917" i="5" a="1"/>
  <c r="AV1917" i="5" s="1"/>
  <c r="AV1918" i="5" a="1"/>
  <c r="AV1918" i="5" s="1"/>
  <c r="AV1919" i="5" a="1"/>
  <c r="AV1919" i="5"/>
  <c r="AV1920" i="5" a="1"/>
  <c r="AV1920" i="5" s="1"/>
  <c r="AV1921" i="5" a="1"/>
  <c r="AV1921" i="5"/>
  <c r="AV1922" i="5" a="1"/>
  <c r="AV1922" i="5" s="1"/>
  <c r="AV1923" i="5" a="1"/>
  <c r="AV1923" i="5" s="1"/>
  <c r="AV1924" i="5" a="1"/>
  <c r="AV1924" i="5" s="1"/>
  <c r="AV1925" i="5" a="1"/>
  <c r="AV1925" i="5"/>
  <c r="AV1926" i="5" a="1"/>
  <c r="AV1926" i="5" s="1"/>
  <c r="AV1927" i="5" a="1"/>
  <c r="AV1927" i="5"/>
  <c r="AV1928" i="5" a="1"/>
  <c r="AV1928" i="5"/>
  <c r="AV1929" i="5" a="1"/>
  <c r="AV1929" i="5" s="1"/>
  <c r="AV1930" i="5" a="1"/>
  <c r="AV1930" i="5" s="1"/>
  <c r="AV1931" i="5" a="1"/>
  <c r="AV1931" i="5" s="1"/>
  <c r="AV1932" i="5" a="1"/>
  <c r="AV1932" i="5" s="1"/>
  <c r="AV1933" i="5" a="1"/>
  <c r="AV1933" i="5" s="1"/>
  <c r="AV1934" i="5" a="1"/>
  <c r="AV1934" i="5" s="1"/>
  <c r="AV1935" i="5" a="1"/>
  <c r="AV1935" i="5"/>
  <c r="AV1936" i="5" a="1"/>
  <c r="AV1936" i="5"/>
  <c r="AV1937" i="5" a="1"/>
  <c r="AV1937" i="5"/>
  <c r="AV1938" i="5" a="1"/>
  <c r="AV1938" i="5" s="1"/>
  <c r="AV1939" i="5" a="1"/>
  <c r="AV1939" i="5"/>
  <c r="AV1940" i="5" a="1"/>
  <c r="AV1940" i="5" s="1"/>
  <c r="AV1941" i="5" a="1"/>
  <c r="AV1941" i="5" s="1"/>
  <c r="AV1942" i="5" a="1"/>
  <c r="AV1942" i="5" s="1"/>
  <c r="AV1943" i="5" a="1"/>
  <c r="AV1943" i="5" s="1"/>
  <c r="AV1944" i="5" a="1"/>
  <c r="AV1944" i="5"/>
  <c r="AV1945" i="5" a="1"/>
  <c r="AV1945" i="5"/>
  <c r="AV1946" i="5" a="1"/>
  <c r="AV1946" i="5" s="1"/>
  <c r="AV1947" i="5" a="1"/>
  <c r="AV1947" i="5" s="1"/>
  <c r="AV1948" i="5" a="1"/>
  <c r="AV1948" i="5"/>
  <c r="AV1949" i="5" a="1"/>
  <c r="AV1949" i="5" s="1"/>
  <c r="AV1950" i="5" a="1"/>
  <c r="AV1950" i="5" s="1"/>
  <c r="AV1951" i="5" a="1"/>
  <c r="AV1951" i="5"/>
  <c r="AV1952" i="5" a="1"/>
  <c r="AV1952" i="5" s="1"/>
  <c r="AV1953" i="5" a="1"/>
  <c r="AV1953" i="5"/>
  <c r="AV1954" i="5" a="1"/>
  <c r="AV1954" i="5" s="1"/>
  <c r="AV1955" i="5" a="1"/>
  <c r="AV1955" i="5" s="1"/>
  <c r="AV1956" i="5" a="1"/>
  <c r="AV1956" i="5" s="1"/>
  <c r="AV1957" i="5" a="1"/>
  <c r="AV1957" i="5" s="1"/>
  <c r="AV1958" i="5" a="1"/>
  <c r="AV1958" i="5" s="1"/>
  <c r="AV1959" i="5" a="1"/>
  <c r="AV1959" i="5"/>
  <c r="AV1960" i="5" a="1"/>
  <c r="AV1960" i="5"/>
  <c r="AV1961" i="5" a="1"/>
  <c r="AV1961" i="5" s="1"/>
  <c r="AV1962" i="5" a="1"/>
  <c r="AV1962" i="5" s="1"/>
  <c r="AV1963" i="5" a="1"/>
  <c r="AV1963" i="5" s="1"/>
  <c r="AV1964" i="5" a="1"/>
  <c r="AV1964" i="5" s="1"/>
  <c r="AV1965" i="5" a="1"/>
  <c r="AV1965" i="5" s="1"/>
  <c r="AV1966" i="5" a="1"/>
  <c r="AV1966" i="5" s="1"/>
  <c r="AV1967" i="5" a="1"/>
  <c r="AV1967" i="5"/>
  <c r="AV1968" i="5" a="1"/>
  <c r="AV1968" i="5"/>
  <c r="AV1969" i="5" a="1"/>
  <c r="AV1969" i="5"/>
  <c r="AV1970" i="5" a="1"/>
  <c r="AV1970" i="5" s="1"/>
  <c r="AV1971" i="5" a="1"/>
  <c r="AV1971" i="5" s="1"/>
  <c r="AV1972" i="5" a="1"/>
  <c r="AV1972" i="5" s="1"/>
  <c r="AV1973" i="5" a="1"/>
  <c r="AV1973" i="5" s="1"/>
  <c r="AV1974" i="5" a="1"/>
  <c r="AV1974" i="5" s="1"/>
  <c r="AV1975" i="5" a="1"/>
  <c r="AV1975" i="5" s="1"/>
  <c r="AV1976" i="5" a="1"/>
  <c r="AV1976" i="5"/>
  <c r="AV1977" i="5" a="1"/>
  <c r="AV1977" i="5"/>
  <c r="AV1978" i="5" a="1"/>
  <c r="AV1978" i="5" s="1"/>
  <c r="AV1979" i="5" a="1"/>
  <c r="AV1979" i="5" s="1"/>
  <c r="AV1980" i="5" a="1"/>
  <c r="AV1980" i="5" s="1"/>
  <c r="AV1981" i="5" a="1"/>
  <c r="AV1981" i="5" s="1"/>
  <c r="AV1982" i="5" a="1"/>
  <c r="AV1982" i="5" s="1"/>
  <c r="AV1983" i="5" a="1"/>
  <c r="AV1983" i="5"/>
  <c r="AV1984" i="5" a="1"/>
  <c r="AV1984" i="5" s="1"/>
  <c r="AV1985" i="5" a="1"/>
  <c r="AV1985" i="5"/>
  <c r="AV1986" i="5" a="1"/>
  <c r="AV1986" i="5" s="1"/>
  <c r="AV1987" i="5" a="1"/>
  <c r="AV1987" i="5" s="1"/>
  <c r="AV1988" i="5" a="1"/>
  <c r="AV1988" i="5" s="1"/>
  <c r="AV1989" i="5" a="1"/>
  <c r="AV1989" i="5" s="1"/>
  <c r="AV1990" i="5" a="1"/>
  <c r="AV1990" i="5" s="1"/>
  <c r="AV1991" i="5" a="1"/>
  <c r="AV1991" i="5"/>
  <c r="AV1992" i="5" a="1"/>
  <c r="AV1992" i="5"/>
  <c r="AV1993" i="5" a="1"/>
  <c r="AV1993" i="5" s="1"/>
  <c r="AV1994" i="5" a="1"/>
  <c r="AV1994" i="5" s="1"/>
  <c r="AV1995" i="5" a="1"/>
  <c r="AV1995" i="5" s="1"/>
  <c r="AV1996" i="5" a="1"/>
  <c r="AV1996" i="5" s="1"/>
  <c r="AV1997" i="5" a="1"/>
  <c r="AV1997" i="5" s="1"/>
  <c r="AV1998" i="5" a="1"/>
  <c r="AV1998" i="5" s="1"/>
  <c r="AV1999" i="5" a="1"/>
  <c r="AV1999" i="5"/>
  <c r="AV2000" i="5" a="1"/>
  <c r="AV2000" i="5"/>
  <c r="AV2001" i="5" a="1"/>
  <c r="AV2001" i="5"/>
  <c r="AV2002" i="5" a="1"/>
  <c r="AV2002" i="5" s="1"/>
  <c r="AV2003" i="5" a="1"/>
  <c r="AV2003" i="5" s="1"/>
  <c r="AV2004" i="5" a="1"/>
  <c r="AV2004" i="5" s="1"/>
  <c r="AV2005" i="5" a="1"/>
  <c r="AV2005" i="5" s="1"/>
  <c r="AV2006" i="5" a="1"/>
  <c r="AV2006" i="5" s="1"/>
  <c r="AV2007" i="5" a="1"/>
  <c r="AV2007" i="5" s="1"/>
  <c r="AV2008" i="5" a="1"/>
  <c r="AV2008" i="5"/>
  <c r="AV2009" i="5" a="1"/>
  <c r="AV2009" i="5"/>
  <c r="AV2010" i="5" a="1"/>
  <c r="AV2010" i="5" s="1"/>
  <c r="AV2011" i="5" a="1"/>
  <c r="AV2011" i="5" s="1"/>
  <c r="AV2012" i="5" a="1"/>
  <c r="AV2012" i="5" s="1"/>
  <c r="AV2013" i="5" a="1"/>
  <c r="AV2013" i="5" s="1"/>
  <c r="AV2014" i="5" a="1"/>
  <c r="AV2014" i="5" s="1"/>
  <c r="AV2015" i="5" a="1"/>
  <c r="AV2015" i="5"/>
  <c r="AV2016" i="5" a="1"/>
  <c r="AV2016" i="5" s="1"/>
  <c r="AV2017" i="5" a="1"/>
  <c r="AV2017" i="5"/>
  <c r="AV2018" i="5" a="1"/>
  <c r="AV2018" i="5" s="1"/>
  <c r="AV2019" i="5" a="1"/>
  <c r="AV2019" i="5" s="1"/>
  <c r="AV2020" i="5" a="1"/>
  <c r="AV2020" i="5" s="1"/>
  <c r="AV2021" i="5" a="1"/>
  <c r="AV2021" i="5" s="1"/>
  <c r="AV2022" i="5" a="1"/>
  <c r="AV2022" i="5" s="1"/>
  <c r="AV2023" i="5" a="1"/>
  <c r="AV2023" i="5"/>
  <c r="AV2024" i="5" a="1"/>
  <c r="AV2024" i="5"/>
  <c r="AV2025" i="5" a="1"/>
  <c r="AV2025" i="5"/>
  <c r="AV2026" i="5" a="1"/>
  <c r="AV2026" i="5" s="1"/>
  <c r="AV2027" i="5" a="1"/>
  <c r="AV2027" i="5" s="1"/>
  <c r="AV2028" i="5" a="1"/>
  <c r="AV2028" i="5" s="1"/>
  <c r="AV2029" i="5" a="1"/>
  <c r="AV2029" i="5" s="1"/>
  <c r="AV2030" i="5" a="1"/>
  <c r="AV2030" i="5" s="1"/>
  <c r="AV2031" i="5" a="1"/>
  <c r="AV2031" i="5"/>
  <c r="AV2032" i="5" a="1"/>
  <c r="AV2032" i="5"/>
  <c r="AV2033" i="5" a="1"/>
  <c r="AV2033" i="5"/>
  <c r="AV2034" i="5" a="1"/>
  <c r="AV2034" i="5" s="1"/>
  <c r="AV2035" i="5" a="1"/>
  <c r="AV2035" i="5" s="1"/>
  <c r="AV2036" i="5" a="1"/>
  <c r="AV2036" i="5" s="1"/>
  <c r="AV2037" i="5" a="1"/>
  <c r="AV2037" i="5" s="1"/>
  <c r="AV2038" i="5" a="1"/>
  <c r="AV2038" i="5" s="1"/>
  <c r="AV2039" i="5" a="1"/>
  <c r="AV2039" i="5" s="1"/>
  <c r="AV2040" i="5" a="1"/>
  <c r="AV2040" i="5" s="1"/>
  <c r="AV2041" i="5" a="1"/>
  <c r="AV2041" i="5" s="1"/>
  <c r="AV2042" i="5" a="1"/>
  <c r="AV2042" i="5" s="1"/>
  <c r="AV2043" i="5" a="1"/>
  <c r="AV2043" i="5" s="1"/>
  <c r="AV2044" i="5" a="1"/>
  <c r="AV2044" i="5" s="1"/>
  <c r="AV2045" i="5" a="1"/>
  <c r="AV2045" i="5" s="1"/>
  <c r="AV2046" i="5" a="1"/>
  <c r="AV2046" i="5" s="1"/>
  <c r="AV2047" i="5" a="1"/>
  <c r="AV2047" i="5" s="1"/>
  <c r="AV2048" i="5" a="1"/>
  <c r="AV2048" i="5" s="1"/>
  <c r="AV2049" i="5" a="1"/>
  <c r="AV2049" i="5" s="1"/>
  <c r="AV2050" i="5" a="1"/>
  <c r="AV2050" i="5" s="1"/>
  <c r="AV2051" i="5" a="1"/>
  <c r="AV2051" i="5" s="1"/>
  <c r="AV2052" i="5" a="1"/>
  <c r="AV2052" i="5" s="1"/>
  <c r="AV2053" i="5" a="1"/>
  <c r="AV2053" i="5" s="1"/>
  <c r="AV2054" i="5" a="1"/>
  <c r="AV2054" i="5" s="1"/>
  <c r="AV2055" i="5" a="1"/>
  <c r="AV2055" i="5" s="1"/>
  <c r="AV2056" i="5" a="1"/>
  <c r="AV2056" i="5" s="1"/>
  <c r="AV2057" i="5" a="1"/>
  <c r="AV2057" i="5" s="1"/>
  <c r="AV2058" i="5" a="1"/>
  <c r="AV2058" i="5" s="1"/>
  <c r="AV2059" i="5" a="1"/>
  <c r="AV2059" i="5" s="1"/>
  <c r="AV2060" i="5" a="1"/>
  <c r="AV2060" i="5" s="1"/>
  <c r="AV2061" i="5" a="1"/>
  <c r="AV2061" i="5" s="1"/>
  <c r="AV2062" i="5" a="1"/>
  <c r="AV2062" i="5" s="1"/>
  <c r="AV2063" i="5" a="1"/>
  <c r="AV2063" i="5" s="1"/>
  <c r="AV2064" i="5" a="1"/>
  <c r="AV2064" i="5" s="1"/>
  <c r="AV2065" i="5" a="1"/>
  <c r="AV2065" i="5" s="1"/>
  <c r="AV2066" i="5" a="1"/>
  <c r="AV2066" i="5" s="1"/>
  <c r="AV2067" i="5" a="1"/>
  <c r="AV2067" i="5" s="1"/>
  <c r="AV2068" i="5" a="1"/>
  <c r="AV2068" i="5" s="1"/>
  <c r="AV2069" i="5" a="1"/>
  <c r="AV2069" i="5" s="1"/>
  <c r="AV2070" i="5" a="1"/>
  <c r="AV2070" i="5" s="1"/>
  <c r="AV2071" i="5" a="1"/>
  <c r="AV2071" i="5" s="1"/>
  <c r="AV2072" i="5" a="1"/>
  <c r="AV2072" i="5" s="1"/>
  <c r="AV2073" i="5" a="1"/>
  <c r="AV2073" i="5" s="1"/>
  <c r="AV2074" i="5" a="1"/>
  <c r="AV2074" i="5" s="1"/>
  <c r="AV2075" i="5" a="1"/>
  <c r="AV2075" i="5" s="1"/>
  <c r="AV2076" i="5" a="1"/>
  <c r="AV2076" i="5" s="1"/>
  <c r="AV2077" i="5" a="1"/>
  <c r="AV2077" i="5" s="1"/>
  <c r="AV2078" i="5" a="1"/>
  <c r="AV2078" i="5" s="1"/>
  <c r="AV2079" i="5" a="1"/>
  <c r="AV2079" i="5" s="1"/>
  <c r="AV2080" i="5" a="1"/>
  <c r="AV2080" i="5" s="1"/>
  <c r="AV2081" i="5" a="1"/>
  <c r="AV2081" i="5" s="1"/>
  <c r="AV2082" i="5" a="1"/>
  <c r="AV2082" i="5" s="1"/>
  <c r="AV2083" i="5" a="1"/>
  <c r="AV2083" i="5" s="1"/>
  <c r="AV2084" i="5" a="1"/>
  <c r="AV2084" i="5" s="1"/>
  <c r="AV2085" i="5" a="1"/>
  <c r="AV2085" i="5" s="1"/>
  <c r="AV2086" i="5" a="1"/>
  <c r="AV2086" i="5" s="1"/>
  <c r="AV2087" i="5" a="1"/>
  <c r="AV2087" i="5" s="1"/>
  <c r="AV2088" i="5" a="1"/>
  <c r="AV2088" i="5" s="1"/>
  <c r="AV2089" i="5" a="1"/>
  <c r="AV2089" i="5" s="1"/>
  <c r="AV2090" i="5" a="1"/>
  <c r="AV2090" i="5" s="1"/>
  <c r="AV2091" i="5" a="1"/>
  <c r="AV2091" i="5" s="1"/>
  <c r="AV2092" i="5" a="1"/>
  <c r="AV2092" i="5" s="1"/>
  <c r="AV2093" i="5" a="1"/>
  <c r="AV2093" i="5" s="1"/>
  <c r="AV2094" i="5" a="1"/>
  <c r="AV2094" i="5" s="1"/>
  <c r="AV2095" i="5" a="1"/>
  <c r="AV2095" i="5" s="1"/>
  <c r="AV2096" i="5" a="1"/>
  <c r="AV2096" i="5" s="1"/>
  <c r="AV2097" i="5" a="1"/>
  <c r="AV2097" i="5" s="1"/>
  <c r="AV2098" i="5" a="1"/>
  <c r="AV2098" i="5" s="1"/>
  <c r="AV2099" i="5" a="1"/>
  <c r="AV2099" i="5" s="1"/>
  <c r="AV2100" i="5" a="1"/>
  <c r="AV2100" i="5" s="1"/>
  <c r="AV2101" i="5" a="1"/>
  <c r="AV2101" i="5" s="1"/>
  <c r="AV2102" i="5" a="1"/>
  <c r="AV2102" i="5" s="1"/>
  <c r="AV2103" i="5" a="1"/>
  <c r="AV2103" i="5" s="1"/>
  <c r="AV2104" i="5" a="1"/>
  <c r="AV2104" i="5" s="1"/>
  <c r="AV2105" i="5" a="1"/>
  <c r="AV2105" i="5" s="1"/>
  <c r="AV2106" i="5" a="1"/>
  <c r="AV2106" i="5" s="1"/>
  <c r="AV2107" i="5" a="1"/>
  <c r="AV2107" i="5" s="1"/>
  <c r="AV2108" i="5" a="1"/>
  <c r="AV2108" i="5" s="1"/>
  <c r="AV2109" i="5" a="1"/>
  <c r="AV2109" i="5" s="1"/>
  <c r="AV2110" i="5" a="1"/>
  <c r="AV2110" i="5" s="1"/>
  <c r="AV2111" i="5" a="1"/>
  <c r="AV2111" i="5" s="1"/>
  <c r="AV2112" i="5" a="1"/>
  <c r="AV2112" i="5" s="1"/>
  <c r="AV2113" i="5" a="1"/>
  <c r="AV2113" i="5" s="1"/>
  <c r="AV2114" i="5" a="1"/>
  <c r="AV2114" i="5" s="1"/>
  <c r="AV2115" i="5" a="1"/>
  <c r="AV2115" i="5" s="1"/>
  <c r="AV2116" i="5" a="1"/>
  <c r="AV2116" i="5" s="1"/>
  <c r="AV2117" i="5" a="1"/>
  <c r="AV2117" i="5" s="1"/>
  <c r="AV2118" i="5" a="1"/>
  <c r="AV2118" i="5" s="1"/>
  <c r="AV2119" i="5" a="1"/>
  <c r="AV2119" i="5" s="1"/>
  <c r="AV2120" i="5" a="1"/>
  <c r="AV2120" i="5" s="1"/>
  <c r="AV2121" i="5" a="1"/>
  <c r="AV2121" i="5" s="1"/>
  <c r="AV2122" i="5" a="1"/>
  <c r="AV2122" i="5" s="1"/>
  <c r="AV2123" i="5" a="1"/>
  <c r="AV2123" i="5" s="1"/>
  <c r="AV2124" i="5" a="1"/>
  <c r="AV2124" i="5" s="1"/>
  <c r="AV2125" i="5" a="1"/>
  <c r="AV2125" i="5" s="1"/>
  <c r="AV2126" i="5" a="1"/>
  <c r="AV2126" i="5" s="1"/>
  <c r="AV2127" i="5" a="1"/>
  <c r="AV2127" i="5" s="1"/>
  <c r="AV2128" i="5" a="1"/>
  <c r="AV2128" i="5" s="1"/>
  <c r="AV2129" i="5" a="1"/>
  <c r="AV2129" i="5" s="1"/>
  <c r="AV2130" i="5" a="1"/>
  <c r="AV2130" i="5" s="1"/>
  <c r="AV2131" i="5" a="1"/>
  <c r="AV2131" i="5" s="1"/>
  <c r="AV2132" i="5" a="1"/>
  <c r="AV2132" i="5" s="1"/>
  <c r="AV2133" i="5" a="1"/>
  <c r="AV2133" i="5" s="1"/>
  <c r="AV2134" i="5" a="1"/>
  <c r="AV2134" i="5" s="1"/>
  <c r="AV2135" i="5" a="1"/>
  <c r="AV2135" i="5" s="1"/>
  <c r="AV2136" i="5" a="1"/>
  <c r="AV2136" i="5" s="1"/>
  <c r="AV2137" i="5" a="1"/>
  <c r="AV2137" i="5" s="1"/>
  <c r="AV2138" i="5" a="1"/>
  <c r="AV2138" i="5" s="1"/>
  <c r="AV2139" i="5" a="1"/>
  <c r="AV2139" i="5" s="1"/>
  <c r="AV2140" i="5" a="1"/>
  <c r="AV2140" i="5" s="1"/>
  <c r="AV2141" i="5" a="1"/>
  <c r="AV2141" i="5" s="1"/>
  <c r="AV2142" i="5" a="1"/>
  <c r="AV2142" i="5" s="1"/>
  <c r="AV2143" i="5" a="1"/>
  <c r="AV2143" i="5" s="1"/>
  <c r="AV2144" i="5" a="1"/>
  <c r="AV2144" i="5" s="1"/>
  <c r="AV2145" i="5" a="1"/>
  <c r="AV2145" i="5" s="1"/>
  <c r="AV2146" i="5" a="1"/>
  <c r="AV2146" i="5" s="1"/>
  <c r="AV2147" i="5" a="1"/>
  <c r="AV2147" i="5" s="1"/>
  <c r="AV2148" i="5" a="1"/>
  <c r="AV2148" i="5" s="1"/>
  <c r="AV2149" i="5" a="1"/>
  <c r="AV2149" i="5" s="1"/>
  <c r="AV2150" i="5" a="1"/>
  <c r="AV2150" i="5" s="1"/>
  <c r="AV2151" i="5" a="1"/>
  <c r="AV2151" i="5" s="1"/>
  <c r="AV2152" i="5" a="1"/>
  <c r="AV2152" i="5" s="1"/>
  <c r="AV2153" i="5" a="1"/>
  <c r="AV2153" i="5"/>
  <c r="AV2154" i="5" a="1"/>
  <c r="AV2154" i="5" s="1"/>
  <c r="AV2155" i="5" a="1"/>
  <c r="AV2155" i="5" s="1"/>
  <c r="AV2156" i="5" a="1"/>
  <c r="AV2156" i="5" s="1"/>
  <c r="AV2157" i="5" a="1"/>
  <c r="AV2157" i="5"/>
  <c r="AV2158" i="5" a="1"/>
  <c r="AV2158" i="5" s="1"/>
  <c r="AV2159" i="5" a="1"/>
  <c r="AV2159" i="5" s="1"/>
  <c r="AV2160" i="5" a="1"/>
  <c r="AV2160" i="5" s="1"/>
  <c r="AV2161" i="5" a="1"/>
  <c r="AV2161" i="5"/>
  <c r="AV2162" i="5" a="1"/>
  <c r="AV2162" i="5" s="1"/>
  <c r="AV2163" i="5" a="1"/>
  <c r="AV2163" i="5" s="1"/>
  <c r="AV2164" i="5" a="1"/>
  <c r="AV2164" i="5" s="1"/>
  <c r="AV2165" i="5" a="1"/>
  <c r="AV2165" i="5"/>
  <c r="AV2166" i="5" a="1"/>
  <c r="AV2166" i="5" s="1"/>
  <c r="AV2167" i="5" a="1"/>
  <c r="AV2167" i="5" s="1"/>
  <c r="AV2168" i="5" a="1"/>
  <c r="AV2168" i="5" s="1"/>
  <c r="AV2169" i="5" a="1"/>
  <c r="AV2169" i="5" s="1"/>
  <c r="AV2170" i="5" a="1"/>
  <c r="AV2170" i="5" s="1"/>
  <c r="AV2171" i="5" a="1"/>
  <c r="AV2171" i="5" s="1"/>
  <c r="AV2172" i="5" a="1"/>
  <c r="AV2172" i="5" s="1"/>
  <c r="AV2173" i="5" a="1"/>
  <c r="AV2173" i="5" s="1"/>
  <c r="AV2174" i="5" a="1"/>
  <c r="AV2174" i="5" s="1"/>
  <c r="AV2175" i="5" a="1"/>
  <c r="AV2175" i="5" s="1"/>
  <c r="AV2176" i="5" a="1"/>
  <c r="AV2176" i="5" s="1"/>
  <c r="AV2177" i="5" a="1"/>
  <c r="AV2177" i="5" s="1"/>
  <c r="AV2178" i="5" a="1"/>
  <c r="AV2178" i="5" s="1"/>
  <c r="AV2179" i="5" a="1"/>
  <c r="AV2179" i="5" s="1"/>
  <c r="AV2180" i="5" a="1"/>
  <c r="AV2180" i="5" s="1"/>
  <c r="AV2181" i="5" a="1"/>
  <c r="AV2181" i="5" s="1"/>
  <c r="AV2182" i="5" a="1"/>
  <c r="AV2182" i="5" s="1"/>
  <c r="AV2183" i="5" a="1"/>
  <c r="AV2183" i="5" s="1"/>
  <c r="AV2184" i="5" a="1"/>
  <c r="AV2184" i="5" s="1"/>
  <c r="AV2185" i="5" a="1"/>
  <c r="AV2185" i="5"/>
  <c r="AV2186" i="5" a="1"/>
  <c r="AV2186" i="5" s="1"/>
  <c r="AV2187" i="5" a="1"/>
  <c r="AV2187" i="5" s="1"/>
  <c r="AV2188" i="5" a="1"/>
  <c r="AV2188" i="5" s="1"/>
  <c r="AV2189" i="5" a="1"/>
  <c r="AV2189" i="5"/>
  <c r="AV2190" i="5" a="1"/>
  <c r="AV2190" i="5" s="1"/>
  <c r="AV2191" i="5" a="1"/>
  <c r="AV2191" i="5" s="1"/>
  <c r="AV2192" i="5" a="1"/>
  <c r="AV2192" i="5" s="1"/>
  <c r="AV2193" i="5" a="1"/>
  <c r="AV2193" i="5"/>
  <c r="AV2194" i="5" a="1"/>
  <c r="AV2194" i="5" s="1"/>
  <c r="AV2195" i="5" a="1"/>
  <c r="AV2195" i="5" s="1"/>
  <c r="AV2196" i="5" a="1"/>
  <c r="AV2196" i="5" s="1"/>
  <c r="AV2197" i="5" a="1"/>
  <c r="AV2197" i="5"/>
  <c r="AV2198" i="5" a="1"/>
  <c r="AV2198" i="5" s="1"/>
  <c r="AV2199" i="5" a="1"/>
  <c r="AV2199" i="5" s="1"/>
  <c r="AV2200" i="5" a="1"/>
  <c r="AV2200" i="5" s="1"/>
  <c r="AV2201" i="5" a="1"/>
  <c r="AV2201" i="5" s="1"/>
  <c r="AV2202" i="5" a="1"/>
  <c r="AV2202" i="5" s="1"/>
  <c r="AV2203" i="5" a="1"/>
  <c r="AV2203" i="5" s="1"/>
  <c r="AV2204" i="5" a="1"/>
  <c r="AV2204" i="5" s="1"/>
  <c r="AV2205" i="5" a="1"/>
  <c r="AV2205" i="5" s="1"/>
  <c r="AV2206" i="5" a="1"/>
  <c r="AV2206" i="5" s="1"/>
  <c r="AV2207" i="5" a="1"/>
  <c r="AV2207" i="5" s="1"/>
  <c r="AV2208" i="5" a="1"/>
  <c r="AV2208" i="5" s="1"/>
  <c r="AV2209" i="5" a="1"/>
  <c r="AV2209" i="5" s="1"/>
  <c r="AV2210" i="5" a="1"/>
  <c r="AV2210" i="5" s="1"/>
  <c r="AV2211" i="5" a="1"/>
  <c r="AV2211" i="5" s="1"/>
  <c r="AV2212" i="5" a="1"/>
  <c r="AV2212" i="5" s="1"/>
  <c r="AV2213" i="5" a="1"/>
  <c r="AV2213" i="5" s="1"/>
  <c r="AV2214" i="5" a="1"/>
  <c r="AV2214" i="5" s="1"/>
  <c r="AV2215" i="5" a="1"/>
  <c r="AV2215" i="5" s="1"/>
  <c r="AV2216" i="5" a="1"/>
  <c r="AV2216" i="5" s="1"/>
  <c r="AV2217" i="5" a="1"/>
  <c r="AV2217" i="5"/>
  <c r="AV2218" i="5" a="1"/>
  <c r="AV2218" i="5" s="1"/>
  <c r="AV2219" i="5" a="1"/>
  <c r="AV2219" i="5" s="1"/>
  <c r="AV2220" i="5" a="1"/>
  <c r="AV2220" i="5" s="1"/>
  <c r="AV2221" i="5" a="1"/>
  <c r="AV2221" i="5"/>
  <c r="AV2222" i="5" a="1"/>
  <c r="AV2222" i="5" s="1"/>
  <c r="AV2223" i="5" a="1"/>
  <c r="AV2223" i="5" s="1"/>
  <c r="AV2224" i="5" a="1"/>
  <c r="AV2224" i="5" s="1"/>
  <c r="AV2225" i="5" a="1"/>
  <c r="AV2225" i="5"/>
  <c r="AV2226" i="5" a="1"/>
  <c r="AV2226" i="5" s="1"/>
  <c r="AV2227" i="5" a="1"/>
  <c r="AV2227" i="5" s="1"/>
  <c r="AV2228" i="5" a="1"/>
  <c r="AV2228" i="5" s="1"/>
  <c r="AV2229" i="5" a="1"/>
  <c r="AV2229" i="5"/>
  <c r="AV2230" i="5" a="1"/>
  <c r="AV2230" i="5" s="1"/>
  <c r="AV2231" i="5" a="1"/>
  <c r="AV2231" i="5" s="1"/>
  <c r="AV2232" i="5" a="1"/>
  <c r="AV2232" i="5" s="1"/>
  <c r="AV2233" i="5" a="1"/>
  <c r="AV2233" i="5" s="1"/>
  <c r="AV2234" i="5" a="1"/>
  <c r="AV2234" i="5" s="1"/>
  <c r="AV2235" i="5" a="1"/>
  <c r="AV2235" i="5" s="1"/>
  <c r="AV2236" i="5" a="1"/>
  <c r="AV2236" i="5" s="1"/>
  <c r="AV2237" i="5" a="1"/>
  <c r="AV2237" i="5" s="1"/>
  <c r="AV2238" i="5" a="1"/>
  <c r="AV2238" i="5" s="1"/>
  <c r="AV2239" i="5" a="1"/>
  <c r="AV2239" i="5" s="1"/>
  <c r="AV2240" i="5" a="1"/>
  <c r="AV2240" i="5" s="1"/>
  <c r="AV2241" i="5" a="1"/>
  <c r="AV2241" i="5" s="1"/>
  <c r="AV2242" i="5" a="1"/>
  <c r="AV2242" i="5" s="1"/>
  <c r="AV2243" i="5" a="1"/>
  <c r="AV2243" i="5" s="1"/>
  <c r="AV2244" i="5" a="1"/>
  <c r="AV2244" i="5" s="1"/>
  <c r="AV2245" i="5" a="1"/>
  <c r="AV2245" i="5" s="1"/>
  <c r="AV2246" i="5" a="1"/>
  <c r="AV2246" i="5" s="1"/>
  <c r="AV2247" i="5" a="1"/>
  <c r="AV2247" i="5" s="1"/>
  <c r="AV2248" i="5" a="1"/>
  <c r="AV2248" i="5" s="1"/>
  <c r="AV2249" i="5" a="1"/>
  <c r="AV2249" i="5"/>
  <c r="AV2250" i="5" a="1"/>
  <c r="AV2250" i="5" s="1"/>
  <c r="AV2251" i="5" a="1"/>
  <c r="AV2251" i="5" s="1"/>
  <c r="AV2252" i="5" a="1"/>
  <c r="AV2252" i="5" s="1"/>
  <c r="AV2253" i="5" a="1"/>
  <c r="AV2253" i="5"/>
  <c r="AV2254" i="5" a="1"/>
  <c r="AV2254" i="5" s="1"/>
  <c r="AV2255" i="5" a="1"/>
  <c r="AV2255" i="5" s="1"/>
  <c r="AV2256" i="5" a="1"/>
  <c r="AV2256" i="5" s="1"/>
  <c r="AV2257" i="5" a="1"/>
  <c r="AV2257" i="5"/>
  <c r="AV2258" i="5" a="1"/>
  <c r="AV2258" i="5" s="1"/>
  <c r="AV2259" i="5" a="1"/>
  <c r="AV2259" i="5" s="1"/>
  <c r="AV2260" i="5" a="1"/>
  <c r="AV2260" i="5" s="1"/>
  <c r="AV2261" i="5" a="1"/>
  <c r="AV2261" i="5"/>
  <c r="AV2262" i="5" a="1"/>
  <c r="AV2262" i="5" s="1"/>
  <c r="AV2263" i="5" a="1"/>
  <c r="AV2263" i="5" s="1"/>
  <c r="AV2264" i="5" a="1"/>
  <c r="AV2264" i="5" s="1"/>
  <c r="AV2265" i="5" a="1"/>
  <c r="AV2265" i="5" s="1"/>
  <c r="AV2266" i="5" a="1"/>
  <c r="AV2266" i="5" s="1"/>
  <c r="AV2267" i="5" a="1"/>
  <c r="AV2267" i="5" s="1"/>
  <c r="AV2268" i="5" a="1"/>
  <c r="AV2268" i="5" s="1"/>
  <c r="AV2269" i="5" a="1"/>
  <c r="AV2269" i="5" s="1"/>
  <c r="AV2270" i="5" a="1"/>
  <c r="AV2270" i="5" s="1"/>
  <c r="AV2271" i="5" a="1"/>
  <c r="AV2271" i="5" s="1"/>
  <c r="AV2272" i="5" a="1"/>
  <c r="AV2272" i="5" s="1"/>
  <c r="AV2273" i="5" a="1"/>
  <c r="AV2273" i="5" s="1"/>
  <c r="AV2274" i="5" a="1"/>
  <c r="AV2274" i="5" s="1"/>
  <c r="AV2275" i="5" a="1"/>
  <c r="AV2275" i="5" s="1"/>
  <c r="AV2276" i="5" a="1"/>
  <c r="AV2276" i="5" s="1"/>
  <c r="AV2277" i="5" a="1"/>
  <c r="AV2277" i="5" s="1"/>
  <c r="AV2278" i="5" a="1"/>
  <c r="AV2278" i="5" s="1"/>
  <c r="AV2279" i="5" a="1"/>
  <c r="AV2279" i="5" s="1"/>
  <c r="AV2280" i="5" a="1"/>
  <c r="AV2280" i="5" s="1"/>
  <c r="AV2281" i="5" a="1"/>
  <c r="AV2281" i="5"/>
  <c r="AV2282" i="5" a="1"/>
  <c r="AV2282" i="5" s="1"/>
  <c r="AV2283" i="5" a="1"/>
  <c r="AV2283" i="5" s="1"/>
  <c r="AV2284" i="5" a="1"/>
  <c r="AV2284" i="5" s="1"/>
  <c r="AV2285" i="5" a="1"/>
  <c r="AV2285" i="5"/>
  <c r="AV2286" i="5" a="1"/>
  <c r="AV2286" i="5" s="1"/>
  <c r="AV2287" i="5" a="1"/>
  <c r="AV2287" i="5" s="1"/>
  <c r="AV2288" i="5" a="1"/>
  <c r="AV2288" i="5" s="1"/>
  <c r="AV2289" i="5" a="1"/>
  <c r="AV2289" i="5"/>
  <c r="AV2290" i="5" a="1"/>
  <c r="AV2290" i="5" s="1"/>
  <c r="AV2291" i="5" a="1"/>
  <c r="AV2291" i="5" s="1"/>
  <c r="AV2292" i="5" a="1"/>
  <c r="AV2292" i="5" s="1"/>
  <c r="AV2293" i="5" a="1"/>
  <c r="AV2293" i="5"/>
  <c r="AV2294" i="5" a="1"/>
  <c r="AV2294" i="5"/>
  <c r="AV2295" i="5" a="1"/>
  <c r="AV2295" i="5" s="1"/>
  <c r="AV2296" i="5" a="1"/>
  <c r="AV2296" i="5" s="1"/>
  <c r="AV2297" i="5" a="1"/>
  <c r="AV2297" i="5" s="1"/>
  <c r="AV2298" i="5" a="1"/>
  <c r="AV2298" i="5" s="1"/>
  <c r="AV2299" i="5" a="1"/>
  <c r="AV2299" i="5" s="1"/>
  <c r="AV2300" i="5" a="1"/>
  <c r="AV2300" i="5" s="1"/>
  <c r="AV2301" i="5" a="1"/>
  <c r="AV2301" i="5" s="1"/>
  <c r="AV2302" i="5" a="1"/>
  <c r="AV2302" i="5" s="1"/>
  <c r="AV2303" i="5" a="1"/>
  <c r="AV2303" i="5" s="1"/>
  <c r="AV2304" i="5" a="1"/>
  <c r="AV2304" i="5" s="1"/>
  <c r="AV2305" i="5" a="1"/>
  <c r="AV2305" i="5"/>
  <c r="AV2306" i="5" a="1"/>
  <c r="AV2306" i="5" s="1"/>
  <c r="AV2307" i="5" a="1"/>
  <c r="AV2307" i="5" s="1"/>
  <c r="AV2308" i="5" a="1"/>
  <c r="AV2308" i="5" s="1"/>
  <c r="AV2309" i="5" a="1"/>
  <c r="AV2309" i="5" s="1"/>
  <c r="AV2310" i="5" a="1"/>
  <c r="AV2310" i="5"/>
  <c r="AV2311" i="5" a="1"/>
  <c r="AV2311" i="5" s="1"/>
  <c r="AV2312" i="5" a="1"/>
  <c r="AV2312" i="5" s="1"/>
  <c r="AV2313" i="5" a="1"/>
  <c r="AV2313" i="5" s="1"/>
  <c r="AV2314" i="5" a="1"/>
  <c r="AV2314" i="5" s="1"/>
  <c r="AV2315" i="5" a="1"/>
  <c r="AV2315" i="5" s="1"/>
  <c r="AV2316" i="5" a="1"/>
  <c r="AV2316" i="5" s="1"/>
  <c r="AV2317" i="5" a="1"/>
  <c r="AV2317" i="5" s="1"/>
  <c r="AV2318" i="5" a="1"/>
  <c r="AV2318" i="5" s="1"/>
  <c r="AV2319" i="5" a="1"/>
  <c r="AV2319" i="5" s="1"/>
  <c r="AV2320" i="5" a="1"/>
  <c r="AV2320" i="5" s="1"/>
  <c r="AV2321" i="5" a="1"/>
  <c r="AV2321" i="5"/>
  <c r="AV2322" i="5" a="1"/>
  <c r="AV2322" i="5" s="1"/>
  <c r="AV2323" i="5" a="1"/>
  <c r="AV2323" i="5" s="1"/>
  <c r="AV2324" i="5" a="1"/>
  <c r="AV2324" i="5" s="1"/>
  <c r="AV2325" i="5" a="1"/>
  <c r="AV2325" i="5" s="1"/>
  <c r="AV2326" i="5" a="1"/>
  <c r="AV2326" i="5"/>
  <c r="AV2327" i="5" a="1"/>
  <c r="AV2327" i="5" s="1"/>
  <c r="AV2328" i="5" a="1"/>
  <c r="AV2328" i="5" s="1"/>
  <c r="AV2329" i="5" a="1"/>
  <c r="AV2329" i="5" s="1"/>
  <c r="AV2330" i="5" a="1"/>
  <c r="AV2330" i="5" s="1"/>
  <c r="AV2331" i="5" a="1"/>
  <c r="AV2331" i="5" s="1"/>
  <c r="AV2332" i="5" a="1"/>
  <c r="AV2332" i="5" s="1"/>
  <c r="AV2333" i="5" a="1"/>
  <c r="AV2333" i="5" s="1"/>
  <c r="AV2334" i="5" a="1"/>
  <c r="AV2334" i="5" s="1"/>
  <c r="AV2335" i="5" a="1"/>
  <c r="AV2335" i="5" s="1"/>
  <c r="AV2336" i="5" a="1"/>
  <c r="AV2336" i="5" s="1"/>
  <c r="AV2337" i="5" a="1"/>
  <c r="AV2337" i="5"/>
  <c r="AV2338" i="5" a="1"/>
  <c r="AV2338" i="5" s="1"/>
  <c r="AV2339" i="5" a="1"/>
  <c r="AV2339" i="5" s="1"/>
  <c r="AV2340" i="5" a="1"/>
  <c r="AV2340" i="5" s="1"/>
  <c r="AV2341" i="5" a="1"/>
  <c r="AV2341" i="5" s="1"/>
  <c r="AV2342" i="5" a="1"/>
  <c r="AV2342" i="5"/>
  <c r="AV2343" i="5" a="1"/>
  <c r="AV2343" i="5" s="1"/>
  <c r="AV2344" i="5" a="1"/>
  <c r="AV2344" i="5" s="1"/>
  <c r="AV2345" i="5" a="1"/>
  <c r="AV2345" i="5" s="1"/>
  <c r="AV2346" i="5" a="1"/>
  <c r="AV2346" i="5" s="1"/>
  <c r="AV2347" i="5" a="1"/>
  <c r="AV2347" i="5" s="1"/>
  <c r="AV2348" i="5" a="1"/>
  <c r="AV2348" i="5" s="1"/>
  <c r="AV2349" i="5" a="1"/>
  <c r="AV2349" i="5" s="1"/>
  <c r="AV2350" i="5" a="1"/>
  <c r="AV2350" i="5" s="1"/>
  <c r="AV2351" i="5" a="1"/>
  <c r="AV2351" i="5" s="1"/>
  <c r="AV2352" i="5" a="1"/>
  <c r="AV2352" i="5" s="1"/>
  <c r="AV2353" i="5" a="1"/>
  <c r="AV2353" i="5"/>
  <c r="AV2354" i="5" a="1"/>
  <c r="AV2354" i="5" s="1"/>
  <c r="AV2355" i="5" a="1"/>
  <c r="AV2355" i="5" s="1"/>
  <c r="AV2356" i="5" a="1"/>
  <c r="AV2356" i="5" s="1"/>
  <c r="AV2357" i="5" a="1"/>
  <c r="AV2357" i="5" s="1"/>
  <c r="AV2358" i="5" a="1"/>
  <c r="AV2358" i="5"/>
  <c r="AV2359" i="5" a="1"/>
  <c r="AV2359" i="5" s="1"/>
  <c r="AV2360" i="5" a="1"/>
  <c r="AV2360" i="5" s="1"/>
  <c r="AV2361" i="5" a="1"/>
  <c r="AV2361" i="5" s="1"/>
  <c r="AV2362" i="5" a="1"/>
  <c r="AV2362" i="5" s="1"/>
  <c r="AV2363" i="5" a="1"/>
  <c r="AV2363" i="5" s="1"/>
  <c r="AV2364" i="5" a="1"/>
  <c r="AV2364" i="5" s="1"/>
  <c r="AV2365" i="5" a="1"/>
  <c r="AV2365" i="5" s="1"/>
  <c r="AV2366" i="5" a="1"/>
  <c r="AV2366" i="5" s="1"/>
  <c r="AV2367" i="5" a="1"/>
  <c r="AV2367" i="5" s="1"/>
  <c r="AV2368" i="5" a="1"/>
  <c r="AV2368" i="5" s="1"/>
  <c r="AV2369" i="5" a="1"/>
  <c r="AV2369" i="5"/>
  <c r="AV2370" i="5" a="1"/>
  <c r="AV2370" i="5" s="1"/>
  <c r="AV2371" i="5" a="1"/>
  <c r="AV2371" i="5" s="1"/>
  <c r="AV2372" i="5" a="1"/>
  <c r="AV2372" i="5" s="1"/>
  <c r="AV2373" i="5" a="1"/>
  <c r="AV2373" i="5" s="1"/>
  <c r="AV2374" i="5" a="1"/>
  <c r="AV2374" i="5"/>
  <c r="AV2375" i="5" a="1"/>
  <c r="AV2375" i="5" s="1"/>
  <c r="AV2376" i="5" a="1"/>
  <c r="AV2376" i="5" s="1"/>
  <c r="AV2377" i="5" a="1"/>
  <c r="AV2377" i="5" s="1"/>
  <c r="AV2378" i="5" a="1"/>
  <c r="AV2378" i="5" s="1"/>
  <c r="AV2379" i="5" a="1"/>
  <c r="AV2379" i="5" s="1"/>
  <c r="AV2380" i="5" a="1"/>
  <c r="AV2380" i="5" s="1"/>
  <c r="AV2381" i="5" a="1"/>
  <c r="AV2381" i="5" s="1"/>
  <c r="AV2382" i="5" a="1"/>
  <c r="AV2382" i="5" s="1"/>
  <c r="AV2383" i="5" a="1"/>
  <c r="AV2383" i="5" s="1"/>
  <c r="AV2384" i="5" a="1"/>
  <c r="AV2384" i="5" s="1"/>
  <c r="AV2385" i="5" a="1"/>
  <c r="AV2385" i="5"/>
  <c r="AV2386" i="5" a="1"/>
  <c r="AV2386" i="5" s="1"/>
  <c r="AV2387" i="5" a="1"/>
  <c r="AV2387" i="5" s="1"/>
  <c r="AV2388" i="5" a="1"/>
  <c r="AV2388" i="5" s="1"/>
  <c r="AV2389" i="5" a="1"/>
  <c r="AV2389" i="5" s="1"/>
  <c r="AV2390" i="5" a="1"/>
  <c r="AV2390" i="5"/>
  <c r="AV2391" i="5" a="1"/>
  <c r="AV2391" i="5" s="1"/>
  <c r="AV2392" i="5" a="1"/>
  <c r="AV2392" i="5" s="1"/>
  <c r="AV2393" i="5" a="1"/>
  <c r="AV2393" i="5" s="1"/>
  <c r="AV2394" i="5" a="1"/>
  <c r="AV2394" i="5" s="1"/>
  <c r="AV2395" i="5" a="1"/>
  <c r="AV2395" i="5" s="1"/>
  <c r="AV2396" i="5" a="1"/>
  <c r="AV2396" i="5" s="1"/>
  <c r="AV2397" i="5" a="1"/>
  <c r="AV2397" i="5" s="1"/>
  <c r="AV2398" i="5" a="1"/>
  <c r="AV2398" i="5" s="1"/>
  <c r="AV2399" i="5" a="1"/>
  <c r="AV2399" i="5" s="1"/>
  <c r="AV2400" i="5" a="1"/>
  <c r="AV2400" i="5" s="1"/>
  <c r="AV2401" i="5" a="1"/>
  <c r="AV2401" i="5"/>
  <c r="AV2402" i="5" a="1"/>
  <c r="AV2402" i="5" s="1"/>
  <c r="AV2403" i="5" a="1"/>
  <c r="AV2403" i="5" s="1"/>
  <c r="AV2404" i="5" a="1"/>
  <c r="AV2404" i="5" s="1"/>
  <c r="AV2405" i="5" a="1"/>
  <c r="AV2405" i="5" s="1"/>
  <c r="AV2406" i="5" a="1"/>
  <c r="AV2406" i="5"/>
  <c r="AV2407" i="5" a="1"/>
  <c r="AV2407" i="5" s="1"/>
  <c r="AV2408" i="5" a="1"/>
  <c r="AV2408" i="5" s="1"/>
  <c r="AV2409" i="5" a="1"/>
  <c r="AV2409" i="5" s="1"/>
  <c r="AV2410" i="5" a="1"/>
  <c r="AV2410" i="5" s="1"/>
  <c r="AV2411" i="5" a="1"/>
  <c r="AV2411" i="5" s="1"/>
  <c r="AV2412" i="5" a="1"/>
  <c r="AV2412" i="5" s="1"/>
  <c r="AV2413" i="5" a="1"/>
  <c r="AV2413" i="5" s="1"/>
  <c r="AV2414" i="5" a="1"/>
  <c r="AV2414" i="5" s="1"/>
  <c r="AV2415" i="5" a="1"/>
  <c r="AV2415" i="5" s="1"/>
  <c r="AV2416" i="5" a="1"/>
  <c r="AV2416" i="5" s="1"/>
  <c r="AV2417" i="5" a="1"/>
  <c r="AV2417" i="5"/>
  <c r="AV2418" i="5" a="1"/>
  <c r="AV2418" i="5" s="1"/>
  <c r="AV2419" i="5" a="1"/>
  <c r="AV2419" i="5" s="1"/>
  <c r="AV2420" i="5" a="1"/>
  <c r="AV2420" i="5" s="1"/>
  <c r="AV2421" i="5" a="1"/>
  <c r="AV2421" i="5" s="1"/>
  <c r="AV2422" i="5" a="1"/>
  <c r="AV2422" i="5"/>
  <c r="AV2423" i="5" a="1"/>
  <c r="AV2423" i="5" s="1"/>
  <c r="AV2424" i="5" a="1"/>
  <c r="AV2424" i="5" s="1"/>
  <c r="AV2425" i="5" a="1"/>
  <c r="AV2425" i="5" s="1"/>
  <c r="AV2426" i="5" a="1"/>
  <c r="AV2426" i="5" s="1"/>
  <c r="AV2427" i="5" a="1"/>
  <c r="AV2427" i="5" s="1"/>
  <c r="AV2428" i="5" a="1"/>
  <c r="AV2428" i="5" s="1"/>
  <c r="AV2429" i="5" a="1"/>
  <c r="AV2429" i="5" s="1"/>
  <c r="AV2430" i="5" a="1"/>
  <c r="AV2430" i="5" s="1"/>
  <c r="AV2431" i="5" a="1"/>
  <c r="AV2431" i="5" s="1"/>
  <c r="AV2432" i="5" a="1"/>
  <c r="AV2432" i="5" s="1"/>
  <c r="AV2433" i="5" a="1"/>
  <c r="AV2433" i="5"/>
  <c r="AV2434" i="5" a="1"/>
  <c r="AV2434" i="5" s="1"/>
  <c r="AV2435" i="5" a="1"/>
  <c r="AV2435" i="5" s="1"/>
  <c r="AV2436" i="5" a="1"/>
  <c r="AV2436" i="5" s="1"/>
  <c r="AV2437" i="5" a="1"/>
  <c r="AV2437" i="5" s="1"/>
  <c r="AV2438" i="5" a="1"/>
  <c r="AV2438" i="5"/>
  <c r="AV2439" i="5" a="1"/>
  <c r="AV2439" i="5" s="1"/>
  <c r="AV2440" i="5" a="1"/>
  <c r="AV2440" i="5" s="1"/>
  <c r="AV2441" i="5" a="1"/>
  <c r="AV2441" i="5" s="1"/>
  <c r="AV2442" i="5" a="1"/>
  <c r="AV2442" i="5" s="1"/>
  <c r="AV2443" i="5" a="1"/>
  <c r="AV2443" i="5" s="1"/>
  <c r="AV2444" i="5" a="1"/>
  <c r="AV2444" i="5" s="1"/>
  <c r="AV2445" i="5" a="1"/>
  <c r="AV2445" i="5" s="1"/>
  <c r="AV2446" i="5" a="1"/>
  <c r="AV2446" i="5" s="1"/>
  <c r="AV2447" i="5" a="1"/>
  <c r="AV2447" i="5" s="1"/>
  <c r="AV2448" i="5" a="1"/>
  <c r="AV2448" i="5" s="1"/>
  <c r="AV2449" i="5" a="1"/>
  <c r="AV2449" i="5"/>
  <c r="AV2450" i="5" a="1"/>
  <c r="AV2450" i="5" s="1"/>
  <c r="AV2451" i="5" a="1"/>
  <c r="AV2451" i="5" s="1"/>
  <c r="AV2452" i="5" a="1"/>
  <c r="AV2452" i="5" s="1"/>
  <c r="AV2453" i="5" a="1"/>
  <c r="AV2453" i="5" s="1"/>
  <c r="AV2454" i="5" a="1"/>
  <c r="AV2454" i="5"/>
  <c r="AV2455" i="5" a="1"/>
  <c r="AV2455" i="5" s="1"/>
  <c r="AV2456" i="5" a="1"/>
  <c r="AV2456" i="5" s="1"/>
  <c r="AV2457" i="5" a="1"/>
  <c r="AV2457" i="5" s="1"/>
  <c r="AV2458" i="5" a="1"/>
  <c r="AV2458" i="5" s="1"/>
  <c r="AV2459" i="5" a="1"/>
  <c r="AV2459" i="5" s="1"/>
  <c r="AV2460" i="5" a="1"/>
  <c r="AV2460" i="5" s="1"/>
  <c r="AV2461" i="5" a="1"/>
  <c r="AV2461" i="5" s="1"/>
  <c r="AV2462" i="5" a="1"/>
  <c r="AV2462" i="5" s="1"/>
  <c r="AV2463" i="5" a="1"/>
  <c r="AV2463" i="5" s="1"/>
  <c r="AV2464" i="5" a="1"/>
  <c r="AV2464" i="5" s="1"/>
  <c r="AV2465" i="5" a="1"/>
  <c r="AV2465" i="5"/>
  <c r="AV2466" i="5" a="1"/>
  <c r="AV2466" i="5" s="1"/>
  <c r="AV2467" i="5" a="1"/>
  <c r="AV2467" i="5" s="1"/>
  <c r="AV2468" i="5" a="1"/>
  <c r="AV2468" i="5" s="1"/>
  <c r="AV2469" i="5" a="1"/>
  <c r="AV2469" i="5" s="1"/>
  <c r="AV2470" i="5" a="1"/>
  <c r="AV2470" i="5"/>
  <c r="AV2471" i="5" a="1"/>
  <c r="AV2471" i="5" s="1"/>
  <c r="AV2472" i="5" a="1"/>
  <c r="AV2472" i="5" s="1"/>
  <c r="AV2473" i="5" a="1"/>
  <c r="AV2473" i="5" s="1"/>
  <c r="AV2474" i="5" a="1"/>
  <c r="AV2474" i="5" s="1"/>
  <c r="AV2475" i="5" a="1"/>
  <c r="AV2475" i="5" s="1"/>
  <c r="AV2476" i="5" a="1"/>
  <c r="AV2476" i="5" s="1"/>
  <c r="AV2477" i="5" a="1"/>
  <c r="AV2477" i="5" s="1"/>
  <c r="AV2478" i="5" a="1"/>
  <c r="AV2478" i="5" s="1"/>
  <c r="AV2479" i="5" a="1"/>
  <c r="AV2479" i="5" s="1"/>
  <c r="AV2480" i="5" a="1"/>
  <c r="AV2480" i="5" s="1"/>
  <c r="AV2481" i="5" a="1"/>
  <c r="AV2481" i="5"/>
  <c r="AV2482" i="5" a="1"/>
  <c r="AV2482" i="5" s="1"/>
  <c r="AV2483" i="5" a="1"/>
  <c r="AV2483" i="5" s="1"/>
  <c r="AV2484" i="5" a="1"/>
  <c r="AV2484" i="5" s="1"/>
  <c r="AV2485" i="5" a="1"/>
  <c r="AV2485" i="5" s="1"/>
  <c r="AV2486" i="5" a="1"/>
  <c r="AV2486" i="5"/>
  <c r="AV2487" i="5" a="1"/>
  <c r="AV2487" i="5" s="1"/>
  <c r="AV2488" i="5" a="1"/>
  <c r="AV2488" i="5" s="1"/>
  <c r="AV2489" i="5" a="1"/>
  <c r="AV2489" i="5" s="1"/>
  <c r="AV2490" i="5" a="1"/>
  <c r="AV2490" i="5" s="1"/>
  <c r="AV2491" i="5" a="1"/>
  <c r="AV2491" i="5" s="1"/>
  <c r="AV2492" i="5" a="1"/>
  <c r="AV2492" i="5" s="1"/>
  <c r="AV2493" i="5" a="1"/>
  <c r="AV2493" i="5" s="1"/>
  <c r="AV2494" i="5" a="1"/>
  <c r="AV2494" i="5" s="1"/>
  <c r="AV2495" i="5" a="1"/>
  <c r="AV2495" i="5" s="1"/>
  <c r="AV2496" i="5" a="1"/>
  <c r="AV2496" i="5" s="1"/>
  <c r="AV2497" i="5" a="1"/>
  <c r="AV2497" i="5"/>
  <c r="AV2498" i="5" a="1"/>
  <c r="AV2498" i="5" s="1"/>
  <c r="AV2499" i="5" a="1"/>
  <c r="AV2499" i="5" s="1"/>
  <c r="AV2500" i="5" a="1"/>
  <c r="AV2500" i="5" s="1"/>
  <c r="AV2501" i="5" a="1"/>
  <c r="AV2501" i="5" s="1"/>
  <c r="AV2502" i="5" a="1"/>
  <c r="AV2502" i="5"/>
  <c r="AV2503" i="5" a="1"/>
  <c r="AV2503" i="5" s="1"/>
  <c r="AV2504" i="5" a="1"/>
  <c r="AV2504" i="5" s="1"/>
  <c r="AV2505" i="5" a="1"/>
  <c r="AV2505" i="5" s="1"/>
  <c r="AV2506" i="5" a="1"/>
  <c r="AV2506" i="5" s="1"/>
  <c r="AV2507" i="5" a="1"/>
  <c r="AV2507" i="5" s="1"/>
  <c r="AV2508" i="5" a="1"/>
  <c r="AV2508" i="5" s="1"/>
  <c r="AV2509" i="5" a="1"/>
  <c r="AV2509" i="5" s="1"/>
  <c r="AV2510" i="5" a="1"/>
  <c r="AV2510" i="5" s="1"/>
  <c r="AV2511" i="5" a="1"/>
  <c r="AV2511" i="5" s="1"/>
  <c r="AV2512" i="5" a="1"/>
  <c r="AV2512" i="5" s="1"/>
  <c r="AV2513" i="5" a="1"/>
  <c r="AV2513" i="5"/>
  <c r="AV2514" i="5" a="1"/>
  <c r="AV2514" i="5" s="1"/>
  <c r="AV2515" i="5" a="1"/>
  <c r="AV2515" i="5" s="1"/>
  <c r="AV2516" i="5" a="1"/>
  <c r="AV2516" i="5" s="1"/>
  <c r="AV2517" i="5" a="1"/>
  <c r="AV2517" i="5" s="1"/>
  <c r="AV2518" i="5" a="1"/>
  <c r="AV2518" i="5"/>
  <c r="AV2519" i="5" a="1"/>
  <c r="AV2519" i="5" s="1"/>
  <c r="AV2520" i="5" a="1"/>
  <c r="AV2520" i="5" s="1"/>
  <c r="AV2521" i="5" a="1"/>
  <c r="AV2521" i="5" s="1"/>
  <c r="AV2522" i="5" a="1"/>
  <c r="AV2522" i="5" s="1"/>
  <c r="AV2523" i="5" a="1"/>
  <c r="AV2523" i="5" s="1"/>
  <c r="AV2524" i="5" a="1"/>
  <c r="AV2524" i="5" s="1"/>
  <c r="AV2525" i="5" a="1"/>
  <c r="AV2525" i="5" s="1"/>
  <c r="AV2526" i="5" a="1"/>
  <c r="AV2526" i="5" s="1"/>
  <c r="AV2527" i="5" a="1"/>
  <c r="AV2527" i="5" s="1"/>
  <c r="AV2528" i="5" a="1"/>
  <c r="AV2528" i="5" s="1"/>
  <c r="AV2529" i="5" a="1"/>
  <c r="AV2529" i="5"/>
  <c r="AV2530" i="5" a="1"/>
  <c r="AV2530" i="5" s="1"/>
  <c r="AV2531" i="5" a="1"/>
  <c r="AV2531" i="5" s="1"/>
  <c r="AV2532" i="5" a="1"/>
  <c r="AV2532" i="5" s="1"/>
  <c r="AV2533" i="5" a="1"/>
  <c r="AV2533" i="5" s="1"/>
  <c r="AV2534" i="5" a="1"/>
  <c r="AV2534" i="5"/>
  <c r="AV2535" i="5" a="1"/>
  <c r="AV2535" i="5" s="1"/>
  <c r="AV2536" i="5" a="1"/>
  <c r="AV2536" i="5" s="1"/>
  <c r="AV2537" i="5" a="1"/>
  <c r="AV2537" i="5" s="1"/>
  <c r="AV2538" i="5" a="1"/>
  <c r="AV2538" i="5" s="1"/>
  <c r="AV2539" i="5" a="1"/>
  <c r="AV2539" i="5" s="1"/>
  <c r="AV2540" i="5" a="1"/>
  <c r="AV2540" i="5" s="1"/>
  <c r="AV2541" i="5" a="1"/>
  <c r="AV2541" i="5" s="1"/>
  <c r="AV2542" i="5" a="1"/>
  <c r="AV2542" i="5" s="1"/>
  <c r="AV2543" i="5" a="1"/>
  <c r="AV2543" i="5" s="1"/>
  <c r="AV2544" i="5" a="1"/>
  <c r="AV2544" i="5" s="1"/>
  <c r="AV2545" i="5" a="1"/>
  <c r="AV2545" i="5"/>
  <c r="AV2546" i="5" a="1"/>
  <c r="AV2546" i="5" s="1"/>
  <c r="AV2547" i="5" a="1"/>
  <c r="AV2547" i="5" s="1"/>
  <c r="AV2548" i="5" a="1"/>
  <c r="AV2548" i="5" s="1"/>
  <c r="AV2549" i="5" a="1"/>
  <c r="AV2549" i="5" s="1"/>
  <c r="AV2550" i="5" a="1"/>
  <c r="AV2550" i="5"/>
  <c r="AV2551" i="5" a="1"/>
  <c r="AV2551" i="5" s="1"/>
  <c r="AV2552" i="5" a="1"/>
  <c r="AV2552" i="5" s="1"/>
  <c r="AV2553" i="5" a="1"/>
  <c r="AV2553" i="5" s="1"/>
  <c r="AV2554" i="5" a="1"/>
  <c r="AV2554" i="5" s="1"/>
  <c r="AV2555" i="5" a="1"/>
  <c r="AV2555" i="5" s="1"/>
  <c r="AV2556" i="5" a="1"/>
  <c r="AV2556" i="5" s="1"/>
  <c r="AV2557" i="5" a="1"/>
  <c r="AV2557" i="5" s="1"/>
  <c r="AV2558" i="5" a="1"/>
  <c r="AV2558" i="5" s="1"/>
  <c r="AV2559" i="5" a="1"/>
  <c r="AV2559" i="5" s="1"/>
  <c r="AV2560" i="5" a="1"/>
  <c r="AV2560" i="5" s="1"/>
  <c r="AV2561" i="5" a="1"/>
  <c r="AV2561" i="5"/>
  <c r="AV2562" i="5" a="1"/>
  <c r="AV2562" i="5" s="1"/>
  <c r="AV2563" i="5" a="1"/>
  <c r="AV2563" i="5" s="1"/>
  <c r="AV2564" i="5" a="1"/>
  <c r="AV2564" i="5" s="1"/>
  <c r="AV2565" i="5" a="1"/>
  <c r="AV2565" i="5" s="1"/>
  <c r="AV2566" i="5" a="1"/>
  <c r="AV2566" i="5"/>
  <c r="AV2567" i="5" a="1"/>
  <c r="AV2567" i="5" s="1"/>
  <c r="AV2568" i="5" a="1"/>
  <c r="AV2568" i="5" s="1"/>
  <c r="AV2569" i="5" a="1"/>
  <c r="AV2569" i="5" s="1"/>
  <c r="AV2570" i="5" a="1"/>
  <c r="AV2570" i="5" s="1"/>
  <c r="AV2571" i="5" a="1"/>
  <c r="AV2571" i="5" s="1"/>
  <c r="AV2572" i="5" a="1"/>
  <c r="AV2572" i="5" s="1"/>
  <c r="AV2573" i="5" a="1"/>
  <c r="AV2573" i="5" s="1"/>
  <c r="AV2574" i="5" a="1"/>
  <c r="AV2574" i="5" s="1"/>
  <c r="AV2575" i="5" a="1"/>
  <c r="AV2575" i="5" s="1"/>
  <c r="AV2576" i="5" a="1"/>
  <c r="AV2576" i="5" s="1"/>
  <c r="AV2577" i="5" a="1"/>
  <c r="AV2577" i="5"/>
  <c r="AV2578" i="5" a="1"/>
  <c r="AV2578" i="5" s="1"/>
  <c r="AV2579" i="5" a="1"/>
  <c r="AV2579" i="5" s="1"/>
  <c r="AV2580" i="5" a="1"/>
  <c r="AV2580" i="5" s="1"/>
  <c r="AV2581" i="5" a="1"/>
  <c r="AV2581" i="5" s="1"/>
  <c r="AV2582" i="5" a="1"/>
  <c r="AV2582" i="5"/>
  <c r="AV2583" i="5" a="1"/>
  <c r="AV2583" i="5" s="1"/>
  <c r="AV2584" i="5" a="1"/>
  <c r="AV2584" i="5" s="1"/>
  <c r="AV2585" i="5" a="1"/>
  <c r="AV2585" i="5" s="1"/>
  <c r="AV2586" i="5" a="1"/>
  <c r="AV2586" i="5" s="1"/>
  <c r="AV2587" i="5" a="1"/>
  <c r="AV2587" i="5" s="1"/>
  <c r="AV2588" i="5" a="1"/>
  <c r="AV2588" i="5" s="1"/>
  <c r="AV2589" i="5" a="1"/>
  <c r="AV2589" i="5" s="1"/>
  <c r="AV2590" i="5" a="1"/>
  <c r="AV2590" i="5" s="1"/>
  <c r="AV2591" i="5" a="1"/>
  <c r="AV2591" i="5" s="1"/>
  <c r="AV2592" i="5" a="1"/>
  <c r="AV2592" i="5" s="1"/>
  <c r="AV2593" i="5" a="1"/>
  <c r="AV2593" i="5"/>
  <c r="AV2594" i="5" a="1"/>
  <c r="AV2594" i="5" s="1"/>
  <c r="AV2595" i="5" a="1"/>
  <c r="AV2595" i="5" s="1"/>
  <c r="AV2596" i="5" a="1"/>
  <c r="AV2596" i="5" s="1"/>
  <c r="AV2597" i="5" a="1"/>
  <c r="AV2597" i="5" s="1"/>
  <c r="AV2598" i="5" a="1"/>
  <c r="AV2598" i="5"/>
  <c r="AV2599" i="5" a="1"/>
  <c r="AV2599" i="5" s="1"/>
  <c r="AV2600" i="5" a="1"/>
  <c r="AV2600" i="5" s="1"/>
  <c r="AV2601" i="5" a="1"/>
  <c r="AV2601" i="5" s="1"/>
  <c r="AV2602" i="5" a="1"/>
  <c r="AV2602" i="5" s="1"/>
  <c r="AV2603" i="5" a="1"/>
  <c r="AV2603" i="5" s="1"/>
  <c r="AV2604" i="5" a="1"/>
  <c r="AV2604" i="5" s="1"/>
  <c r="AV2605" i="5" a="1"/>
  <c r="AV2605" i="5" s="1"/>
  <c r="AV2606" i="5" a="1"/>
  <c r="AV2606" i="5" s="1"/>
  <c r="AV2607" i="5" a="1"/>
  <c r="AV2607" i="5" s="1"/>
  <c r="AV2608" i="5" a="1"/>
  <c r="AV2608" i="5" s="1"/>
  <c r="AV2609" i="5" a="1"/>
  <c r="AV2609" i="5"/>
  <c r="AV2610" i="5" a="1"/>
  <c r="AV2610" i="5" s="1"/>
  <c r="AV2611" i="5" a="1"/>
  <c r="AV2611" i="5" s="1"/>
  <c r="AV2612" i="5" a="1"/>
  <c r="AV2612" i="5" s="1"/>
  <c r="AV2613" i="5" a="1"/>
  <c r="AV2613" i="5" s="1"/>
  <c r="AV2614" i="5" a="1"/>
  <c r="AV2614" i="5"/>
  <c r="AV2615" i="5" a="1"/>
  <c r="AV2615" i="5" s="1"/>
  <c r="AV2616" i="5" a="1"/>
  <c r="AV2616" i="5" s="1"/>
  <c r="AV2617" i="5" a="1"/>
  <c r="AV2617" i="5" s="1"/>
  <c r="AV2618" i="5" a="1"/>
  <c r="AV2618" i="5" s="1"/>
  <c r="AV2619" i="5" a="1"/>
  <c r="AV2619" i="5" s="1"/>
  <c r="AV2620" i="5" a="1"/>
  <c r="AV2620" i="5" s="1"/>
  <c r="AV2621" i="5" a="1"/>
  <c r="AV2621" i="5" s="1"/>
  <c r="AV2622" i="5" a="1"/>
  <c r="AV2622" i="5" s="1"/>
  <c r="AV2623" i="5" a="1"/>
  <c r="AV2623" i="5" s="1"/>
  <c r="AV2624" i="5" a="1"/>
  <c r="AV2624" i="5" s="1"/>
  <c r="AV2625" i="5" a="1"/>
  <c r="AV2625" i="5"/>
  <c r="AV2626" i="5" a="1"/>
  <c r="AV2626" i="5" s="1"/>
  <c r="AV2627" i="5" a="1"/>
  <c r="AV2627" i="5" s="1"/>
  <c r="AV2628" i="5" a="1"/>
  <c r="AV2628" i="5" s="1"/>
  <c r="AV2629" i="5" a="1"/>
  <c r="AV2629" i="5" s="1"/>
  <c r="AV2630" i="5" a="1"/>
  <c r="AV2630" i="5" s="1"/>
  <c r="AV2631" i="5" a="1"/>
  <c r="AV2631" i="5" s="1"/>
  <c r="AV2632" i="5" a="1"/>
  <c r="AV2632" i="5" s="1"/>
  <c r="AV2633" i="5" a="1"/>
  <c r="AV2633" i="5" s="1"/>
  <c r="AV2634" i="5" a="1"/>
  <c r="AV2634" i="5" s="1"/>
  <c r="AV2635" i="5" a="1"/>
  <c r="AV2635" i="5" s="1"/>
  <c r="AV2636" i="5" a="1"/>
  <c r="AV2636" i="5" s="1"/>
  <c r="AV2637" i="5" a="1"/>
  <c r="AV2637" i="5" s="1"/>
  <c r="AV2638" i="5" a="1"/>
  <c r="AV2638" i="5" s="1"/>
  <c r="AV2639" i="5" a="1"/>
  <c r="AV2639" i="5" s="1"/>
  <c r="AV2640" i="5" a="1"/>
  <c r="AV2640" i="5"/>
  <c r="AV2641" i="5" a="1"/>
  <c r="AV2641" i="5"/>
  <c r="AV2642" i="5" a="1"/>
  <c r="AV2642" i="5"/>
  <c r="AV2643" i="5" a="1"/>
  <c r="AV2643" i="5"/>
  <c r="AV2644" i="5" a="1"/>
  <c r="AV2644" i="5"/>
  <c r="AV2645" i="5" a="1"/>
  <c r="AV2645" i="5"/>
  <c r="AV2646" i="5" a="1"/>
  <c r="AV2646" i="5"/>
  <c r="AV2647" i="5" a="1"/>
  <c r="AV2647" i="5"/>
  <c r="AV2648" i="5" a="1"/>
  <c r="AV2648" i="5"/>
  <c r="AV2649" i="5" a="1"/>
  <c r="AV2649" i="5"/>
  <c r="AV2650" i="5" a="1"/>
  <c r="AV2650" i="5"/>
  <c r="AV2651" i="5" a="1"/>
  <c r="AV2651" i="5"/>
  <c r="AV2652" i="5" a="1"/>
  <c r="AV2652" i="5"/>
  <c r="AV2653" i="5" a="1"/>
  <c r="AV2653" i="5"/>
  <c r="AV2654" i="5" a="1"/>
  <c r="AV2654" i="5"/>
  <c r="AV2655" i="5" a="1"/>
  <c r="AV2655" i="5"/>
  <c r="AV2656" i="5" a="1"/>
  <c r="AV2656" i="5"/>
  <c r="AV2657" i="5" a="1"/>
  <c r="AV2657" i="5"/>
  <c r="AV2658" i="5" a="1"/>
  <c r="AV2658" i="5"/>
  <c r="AV2659" i="5" a="1"/>
  <c r="AV2659" i="5"/>
  <c r="AV2660" i="5" a="1"/>
  <c r="AV2660" i="5"/>
  <c r="AV2661" i="5" a="1"/>
  <c r="AV2661" i="5"/>
  <c r="AV2662" i="5" a="1"/>
  <c r="AV2662" i="5"/>
  <c r="AV2663" i="5" a="1"/>
  <c r="AV2663" i="5"/>
  <c r="AV2664" i="5" a="1"/>
  <c r="AV2664" i="5"/>
  <c r="AV2665" i="5" a="1"/>
  <c r="AV2665" i="5"/>
  <c r="AV2666" i="5" a="1"/>
  <c r="AV2666" i="5"/>
  <c r="AV2667" i="5" a="1"/>
  <c r="AV2667" i="5"/>
  <c r="AV2668" i="5" a="1"/>
  <c r="AV2668" i="5"/>
  <c r="AV2669" i="5" a="1"/>
  <c r="AV2669" i="5"/>
  <c r="AV2670" i="5" a="1"/>
  <c r="AV2670" i="5"/>
  <c r="AV2671" i="5" a="1"/>
  <c r="AV2671" i="5"/>
  <c r="AV2672" i="5" a="1"/>
  <c r="AV2672" i="5"/>
  <c r="AV2673" i="5" a="1"/>
  <c r="AV2673" i="5"/>
  <c r="AV2674" i="5" a="1"/>
  <c r="AV2674" i="5"/>
  <c r="AV2675" i="5" a="1"/>
  <c r="AV2675" i="5"/>
  <c r="AV2676" i="5" a="1"/>
  <c r="AV2676" i="5"/>
  <c r="AV2677" i="5" a="1"/>
  <c r="AV2677" i="5"/>
  <c r="AV2678" i="5" a="1"/>
  <c r="AV2678" i="5"/>
  <c r="AV2679" i="5" a="1"/>
  <c r="AV2679" i="5"/>
  <c r="AV2680" i="5" a="1"/>
  <c r="AV2680" i="5"/>
  <c r="AV2681" i="5" a="1"/>
  <c r="AV2681" i="5"/>
  <c r="AV2682" i="5" a="1"/>
  <c r="AV2682" i="5"/>
  <c r="AV2683" i="5" a="1"/>
  <c r="AV2683" i="5"/>
  <c r="AV2684" i="5" a="1"/>
  <c r="AV2684" i="5"/>
  <c r="AV2685" i="5" a="1"/>
  <c r="AV2685" i="5"/>
  <c r="AV2686" i="5" a="1"/>
  <c r="AV2686" i="5"/>
  <c r="AV2687" i="5" a="1"/>
  <c r="AV2687" i="5"/>
  <c r="AV2688" i="5" a="1"/>
  <c r="AV2688" i="5"/>
  <c r="AV2689" i="5" a="1"/>
  <c r="AV2689" i="5"/>
  <c r="AV2690" i="5" a="1"/>
  <c r="AV2690" i="5"/>
  <c r="AV2691" i="5" a="1"/>
  <c r="AV2691" i="5"/>
  <c r="AV2692" i="5" a="1"/>
  <c r="AV2692" i="5"/>
  <c r="AV2693" i="5" a="1"/>
  <c r="AV2693" i="5"/>
  <c r="AV2694" i="5" a="1"/>
  <c r="AV2694" i="5"/>
  <c r="AV2695" i="5" a="1"/>
  <c r="AV2695" i="5"/>
  <c r="AV2696" i="5" a="1"/>
  <c r="AV2696" i="5"/>
  <c r="AV2697" i="5" a="1"/>
  <c r="AV2697" i="5"/>
  <c r="AV2698" i="5" a="1"/>
  <c r="AV2698" i="5"/>
  <c r="AV2699" i="5" a="1"/>
  <c r="AV2699" i="5"/>
  <c r="AV2700" i="5" a="1"/>
  <c r="AV2700" i="5"/>
  <c r="AV2701" i="5" a="1"/>
  <c r="AV2701" i="5"/>
  <c r="AV2702" i="5" a="1"/>
  <c r="AV2702" i="5"/>
  <c r="AV2703" i="5" a="1"/>
  <c r="AV2703" i="5"/>
  <c r="AV2704" i="5" a="1"/>
  <c r="AV2704" i="5"/>
  <c r="AV2705" i="5" a="1"/>
  <c r="AV2705" i="5"/>
  <c r="AV2706" i="5" a="1"/>
  <c r="AV2706" i="5"/>
  <c r="AV2707" i="5" a="1"/>
  <c r="AV2707" i="5"/>
  <c r="AV2708" i="5" a="1"/>
  <c r="AV2708" i="5"/>
  <c r="AV2709" i="5" a="1"/>
  <c r="AV2709" i="5"/>
  <c r="AV2710" i="5" a="1"/>
  <c r="AV2710" i="5"/>
  <c r="AV2711" i="5" a="1"/>
  <c r="AV2711" i="5"/>
  <c r="AV2712" i="5" a="1"/>
  <c r="AV2712" i="5"/>
  <c r="AV2713" i="5" a="1"/>
  <c r="AV2713" i="5"/>
  <c r="AV2714" i="5" a="1"/>
  <c r="AV2714" i="5"/>
  <c r="AV2715" i="5" a="1"/>
  <c r="AV2715" i="5"/>
  <c r="AV2716" i="5" a="1"/>
  <c r="AV2716" i="5"/>
  <c r="AV2717" i="5" a="1"/>
  <c r="AV2717" i="5"/>
  <c r="AV2718" i="5" a="1"/>
  <c r="AV2718" i="5"/>
  <c r="AV2719" i="5" a="1"/>
  <c r="AV2719" i="5"/>
  <c r="AV2720" i="5" a="1"/>
  <c r="AV2720" i="5"/>
  <c r="AV2721" i="5" a="1"/>
  <c r="AV2721" i="5"/>
  <c r="AV2722" i="5" a="1"/>
  <c r="AV2722" i="5"/>
  <c r="AV2723" i="5" a="1"/>
  <c r="AV2723" i="5"/>
  <c r="AV2724" i="5" a="1"/>
  <c r="AV2724" i="5"/>
  <c r="AV2725" i="5" a="1"/>
  <c r="AV2725" i="5" s="1"/>
  <c r="AV2726" i="5" a="1"/>
  <c r="AV2726" i="5"/>
  <c r="AV2727" i="5" a="1"/>
  <c r="AV2727" i="5"/>
  <c r="AV2728" i="5" a="1"/>
  <c r="AV2728" i="5"/>
  <c r="AV2729" i="5" a="1"/>
  <c r="AV2729" i="5" s="1"/>
  <c r="AV2730" i="5" a="1"/>
  <c r="AV2730" i="5"/>
  <c r="AV2731" i="5" a="1"/>
  <c r="AV2731" i="5"/>
  <c r="AV2732" i="5" a="1"/>
  <c r="AV2732" i="5"/>
  <c r="AV2733" i="5" a="1"/>
  <c r="AV2733" i="5" s="1"/>
  <c r="AV2734" i="5" a="1"/>
  <c r="AV2734" i="5"/>
  <c r="AV2735" i="5" a="1"/>
  <c r="AV2735" i="5"/>
  <c r="AV2736" i="5" a="1"/>
  <c r="AV2736" i="5"/>
  <c r="AV2737" i="5" a="1"/>
  <c r="AV2737" i="5" s="1"/>
  <c r="AV2738" i="5" a="1"/>
  <c r="AV2738" i="5"/>
  <c r="AV2739" i="5" a="1"/>
  <c r="AV2739" i="5"/>
  <c r="AV2740" i="5" a="1"/>
  <c r="AV2740" i="5"/>
  <c r="AV2741" i="5" a="1"/>
  <c r="AV2741" i="5" s="1"/>
  <c r="AV2742" i="5" a="1"/>
  <c r="AV2742" i="5"/>
  <c r="AV2743" i="5" a="1"/>
  <c r="AV2743" i="5"/>
  <c r="AV2744" i="5" a="1"/>
  <c r="AV2744" i="5"/>
  <c r="AV2745" i="5" a="1"/>
  <c r="AV2745" i="5" s="1"/>
  <c r="AV2746" i="5" a="1"/>
  <c r="AV2746" i="5"/>
  <c r="AV2747" i="5" a="1"/>
  <c r="AV2747" i="5"/>
  <c r="AV2748" i="5" a="1"/>
  <c r="AV2748" i="5"/>
  <c r="AV2749" i="5" a="1"/>
  <c r="AV2749" i="5" s="1"/>
  <c r="AV2750" i="5" a="1"/>
  <c r="AV2750" i="5"/>
  <c r="AV2751" i="5" a="1"/>
  <c r="AV2751" i="5"/>
  <c r="AV2752" i="5" a="1"/>
  <c r="AV2752" i="5"/>
  <c r="AV2753" i="5" a="1"/>
  <c r="AV2753" i="5" s="1"/>
  <c r="AV2754" i="5" a="1"/>
  <c r="AV2754" i="5"/>
  <c r="AV2755" i="5" a="1"/>
  <c r="AV2755" i="5"/>
  <c r="AV2756" i="5" a="1"/>
  <c r="AV2756" i="5"/>
  <c r="AV2757" i="5" a="1"/>
  <c r="AV2757" i="5" s="1"/>
  <c r="AV2758" i="5" a="1"/>
  <c r="AV2758" i="5"/>
  <c r="AV2759" i="5" a="1"/>
  <c r="AV2759" i="5"/>
  <c r="AV2760" i="5" a="1"/>
  <c r="AV2760" i="5"/>
  <c r="AV2761" i="5" a="1"/>
  <c r="AV2761" i="5" s="1"/>
  <c r="AV2762" i="5" a="1"/>
  <c r="AV2762" i="5"/>
  <c r="AV2763" i="5" a="1"/>
  <c r="AV2763" i="5"/>
  <c r="AV2764" i="5" a="1"/>
  <c r="AV2764" i="5"/>
  <c r="AV2765" i="5" a="1"/>
  <c r="AV2765" i="5" s="1"/>
  <c r="AV2766" i="5" a="1"/>
  <c r="AV2766" i="5"/>
  <c r="AV2767" i="5" a="1"/>
  <c r="AV2767" i="5"/>
  <c r="AV2768" i="5" a="1"/>
  <c r="AV2768" i="5"/>
  <c r="AV2769" i="5" a="1"/>
  <c r="AV2769" i="5" s="1"/>
  <c r="AV2770" i="5" a="1"/>
  <c r="AV2770" i="5"/>
  <c r="AV2771" i="5" a="1"/>
  <c r="AV2771" i="5"/>
  <c r="AV2772" i="5" a="1"/>
  <c r="AV2772" i="5"/>
  <c r="AV2773" i="5" a="1"/>
  <c r="AV2773" i="5" s="1"/>
  <c r="AV2774" i="5" a="1"/>
  <c r="AV2774" i="5"/>
  <c r="AV2775" i="5" a="1"/>
  <c r="AV2775" i="5"/>
  <c r="AV2776" i="5" a="1"/>
  <c r="AV2776" i="5"/>
  <c r="AV2777" i="5" a="1"/>
  <c r="AV2777" i="5" s="1"/>
  <c r="AV2778" i="5" a="1"/>
  <c r="AV2778" i="5"/>
  <c r="AV2779" i="5" a="1"/>
  <c r="AV2779" i="5"/>
  <c r="AV2780" i="5" a="1"/>
  <c r="AV2780" i="5"/>
  <c r="AV2781" i="5" a="1"/>
  <c r="AV2781" i="5" s="1"/>
  <c r="AV2782" i="5" a="1"/>
  <c r="AV2782" i="5"/>
  <c r="AV2783" i="5" a="1"/>
  <c r="AV2783" i="5"/>
  <c r="AV2784" i="5" a="1"/>
  <c r="AV2784" i="5"/>
  <c r="AV2785" i="5" a="1"/>
  <c r="AV2785" i="5" s="1"/>
  <c r="AV2786" i="5" a="1"/>
  <c r="AV2786" i="5"/>
  <c r="AV2787" i="5" a="1"/>
  <c r="AV2787" i="5"/>
  <c r="AV2788" i="5" a="1"/>
  <c r="AV2788" i="5" s="1"/>
  <c r="AV2789" i="5" a="1"/>
  <c r="AV2789" i="5" s="1"/>
  <c r="AV2790" i="5" a="1"/>
  <c r="AV2790" i="5"/>
  <c r="AV2791" i="5" a="1"/>
  <c r="AV2791" i="5"/>
  <c r="AV2792" i="5" a="1"/>
  <c r="AV2792" i="5" s="1"/>
  <c r="AV2793" i="5" a="1"/>
  <c r="AV2793" i="5" s="1"/>
  <c r="AV2794" i="5" a="1"/>
  <c r="AV2794" i="5"/>
  <c r="AV2795" i="5" a="1"/>
  <c r="AV2795" i="5"/>
  <c r="AV2796" i="5" a="1"/>
  <c r="AV2796" i="5" s="1"/>
  <c r="AV2797" i="5" a="1"/>
  <c r="AV2797" i="5" s="1"/>
  <c r="AV2798" i="5" a="1"/>
  <c r="AV2798" i="5"/>
  <c r="AV2799" i="5" a="1"/>
  <c r="AV2799" i="5"/>
  <c r="AV2800" i="5" a="1"/>
  <c r="AV2800" i="5" s="1"/>
  <c r="AV2801" i="5" a="1"/>
  <c r="AV2801" i="5" s="1"/>
  <c r="AV2802" i="5" a="1"/>
  <c r="AV2802" i="5"/>
  <c r="AV2803" i="5" a="1"/>
  <c r="AV2803" i="5"/>
  <c r="AV2804" i="5" a="1"/>
  <c r="AV2804" i="5" s="1"/>
  <c r="AV2805" i="5" a="1"/>
  <c r="AV2805" i="5" s="1"/>
  <c r="AV2806" i="5" a="1"/>
  <c r="AV2806" i="5"/>
  <c r="AV2807" i="5" a="1"/>
  <c r="AV2807" i="5"/>
  <c r="AV2808" i="5" a="1"/>
  <c r="AV2808" i="5" s="1"/>
  <c r="AV2809" i="5" a="1"/>
  <c r="AV2809" i="5" s="1"/>
  <c r="AV2810" i="5" a="1"/>
  <c r="AV2810" i="5"/>
  <c r="AV2811" i="5" a="1"/>
  <c r="AV2811" i="5"/>
  <c r="AV2812" i="5" a="1"/>
  <c r="AV2812" i="5" s="1"/>
  <c r="AV2813" i="5" a="1"/>
  <c r="AV2813" i="5" s="1"/>
  <c r="AV2814" i="5" a="1"/>
  <c r="AV2814" i="5"/>
  <c r="AV2815" i="5" a="1"/>
  <c r="AV2815" i="5"/>
  <c r="AV2816" i="5" a="1"/>
  <c r="AV2816" i="5" s="1"/>
  <c r="AV2817" i="5" a="1"/>
  <c r="AV2817" i="5" s="1"/>
  <c r="AV2818" i="5" a="1"/>
  <c r="AV2818" i="5"/>
  <c r="AV2819" i="5" a="1"/>
  <c r="AV2819" i="5"/>
  <c r="AV2820" i="5" a="1"/>
  <c r="AV2820" i="5" s="1"/>
  <c r="AV2821" i="5" a="1"/>
  <c r="AV2821" i="5" s="1"/>
  <c r="AV2822" i="5" a="1"/>
  <c r="AV2822" i="5" s="1"/>
  <c r="AV2823" i="5" a="1"/>
  <c r="AV2823" i="5"/>
  <c r="AV2824" i="5" a="1"/>
  <c r="AV2824" i="5" s="1"/>
  <c r="AV2825" i="5" a="1"/>
  <c r="AV2825" i="5" s="1"/>
  <c r="AV2826" i="5" a="1"/>
  <c r="AV2826" i="5" s="1"/>
  <c r="AV2827" i="5" a="1"/>
  <c r="AV2827" i="5" s="1"/>
  <c r="AV2828" i="5" a="1"/>
  <c r="AV2828" i="5" s="1"/>
  <c r="AV2829" i="5" a="1"/>
  <c r="AV2829" i="5" s="1"/>
  <c r="AV2830" i="5" a="1"/>
  <c r="AV2830" i="5" s="1"/>
  <c r="AV2831" i="5" a="1"/>
  <c r="AV2831" i="5" s="1"/>
  <c r="AV2832" i="5" a="1"/>
  <c r="AV2832" i="5" s="1"/>
  <c r="AV2833" i="5" a="1"/>
  <c r="AV2833" i="5" s="1"/>
  <c r="AV2834" i="5" a="1"/>
  <c r="AV2834" i="5" s="1"/>
  <c r="AV2835" i="5" a="1"/>
  <c r="AV2835" i="5" s="1"/>
  <c r="AV2836" i="5" a="1"/>
  <c r="AV2836" i="5" s="1"/>
  <c r="AV2837" i="5" a="1"/>
  <c r="AV2837" i="5" s="1"/>
  <c r="AV2838" i="5" a="1"/>
  <c r="AV2838" i="5" s="1"/>
  <c r="AV2839" i="5" a="1"/>
  <c r="AV2839" i="5" s="1"/>
  <c r="AV2840" i="5" a="1"/>
  <c r="AV2840" i="5" s="1"/>
  <c r="AV2841" i="5" a="1"/>
  <c r="AV2841" i="5" s="1"/>
  <c r="AV2842" i="5" a="1"/>
  <c r="AV2842" i="5" s="1"/>
  <c r="AV2843" i="5" a="1"/>
  <c r="AV2843" i="5" s="1"/>
  <c r="AV2844" i="5" a="1"/>
  <c r="AV2844" i="5" s="1"/>
  <c r="AV2845" i="5" a="1"/>
  <c r="AV2845" i="5" s="1"/>
  <c r="AV2846" i="5" a="1"/>
  <c r="AV2846" i="5" s="1"/>
  <c r="AV2847" i="5" a="1"/>
  <c r="AV2847" i="5" s="1"/>
  <c r="AV2848" i="5" a="1"/>
  <c r="AV2848" i="5" s="1"/>
  <c r="AV2849" i="5" a="1"/>
  <c r="AV2849" i="5" s="1"/>
  <c r="AV2850" i="5" a="1"/>
  <c r="AV2850" i="5" s="1"/>
  <c r="AV2851" i="5" a="1"/>
  <c r="AV2851" i="5" s="1"/>
  <c r="AV2852" i="5" a="1"/>
  <c r="AV2852" i="5" s="1"/>
  <c r="AV2853" i="5" a="1"/>
  <c r="AV2853" i="5" s="1"/>
  <c r="AV2854" i="5" a="1"/>
  <c r="AV2854" i="5" s="1"/>
  <c r="AV2855" i="5" a="1"/>
  <c r="AV2855" i="5" s="1"/>
  <c r="AV2856" i="5" a="1"/>
  <c r="AV2856" i="5" s="1"/>
  <c r="AV2857" i="5" a="1"/>
  <c r="AV2857" i="5" s="1"/>
  <c r="AV2858" i="5" a="1"/>
  <c r="AV2858" i="5" s="1"/>
  <c r="AV2859" i="5" a="1"/>
  <c r="AV2859" i="5" s="1"/>
  <c r="AV2860" i="5" a="1"/>
  <c r="AV2860" i="5" s="1"/>
  <c r="AV2861" i="5" a="1"/>
  <c r="AV2861" i="5" s="1"/>
  <c r="AV2862" i="5" a="1"/>
  <c r="AV2862" i="5" s="1"/>
  <c r="AV2863" i="5" a="1"/>
  <c r="AV2863" i="5" s="1"/>
  <c r="AV2864" i="5" a="1"/>
  <c r="AV2864" i="5" s="1"/>
  <c r="AV2865" i="5" a="1"/>
  <c r="AV2865" i="5" s="1"/>
  <c r="AV2866" i="5" a="1"/>
  <c r="AV2866" i="5" s="1"/>
  <c r="AV2867" i="5" a="1"/>
  <c r="AV2867" i="5" s="1"/>
  <c r="AV2868" i="5" a="1"/>
  <c r="AV2868" i="5" s="1"/>
  <c r="AV2869" i="5" a="1"/>
  <c r="AV2869" i="5" s="1"/>
  <c r="AV2870" i="5" a="1"/>
  <c r="AV2870" i="5" s="1"/>
  <c r="AV2871" i="5" a="1"/>
  <c r="AV2871" i="5" s="1"/>
  <c r="AV2872" i="5" a="1"/>
  <c r="AV2872" i="5" s="1"/>
  <c r="AV2873" i="5" a="1"/>
  <c r="AV2873" i="5" s="1"/>
  <c r="AV2874" i="5" a="1"/>
  <c r="AV2874" i="5" s="1"/>
  <c r="AV2875" i="5" a="1"/>
  <c r="AV2875" i="5" s="1"/>
  <c r="AV2876" i="5" a="1"/>
  <c r="AV2876" i="5" s="1"/>
  <c r="AV2877" i="5" a="1"/>
  <c r="AV2877" i="5" s="1"/>
  <c r="AV2878" i="5" a="1"/>
  <c r="AV2878" i="5" s="1"/>
  <c r="AV2879" i="5" a="1"/>
  <c r="AV2879" i="5" s="1"/>
  <c r="AV2880" i="5" a="1"/>
  <c r="AV2880" i="5" s="1"/>
  <c r="AV2881" i="5" a="1"/>
  <c r="AV2881" i="5" s="1"/>
  <c r="AV2882" i="5" a="1"/>
  <c r="AV2882" i="5" s="1"/>
  <c r="AV2883" i="5" a="1"/>
  <c r="AV2883" i="5" s="1"/>
  <c r="AV2884" i="5" a="1"/>
  <c r="AV2884" i="5" s="1"/>
  <c r="AV2885" i="5" a="1"/>
  <c r="AV2885" i="5" s="1"/>
  <c r="AV2886" i="5" a="1"/>
  <c r="AV2886" i="5" s="1"/>
  <c r="AV2887" i="5" a="1"/>
  <c r="AV2887" i="5" s="1"/>
  <c r="AV2888" i="5" a="1"/>
  <c r="AV2888" i="5" s="1"/>
  <c r="AV2889" i="5" a="1"/>
  <c r="AV2889" i="5" s="1"/>
  <c r="AV2890" i="5" a="1"/>
  <c r="AV2890" i="5" s="1"/>
  <c r="AV2891" i="5" a="1"/>
  <c r="AV2891" i="5" s="1"/>
  <c r="AV2892" i="5" a="1"/>
  <c r="AV2892" i="5" s="1"/>
  <c r="AV2893" i="5" a="1"/>
  <c r="AV2893" i="5" s="1"/>
  <c r="AV2894" i="5" a="1"/>
  <c r="AV2894" i="5" s="1"/>
  <c r="AV2895" i="5" a="1"/>
  <c r="AV2895" i="5" s="1"/>
  <c r="AV2896" i="5" a="1"/>
  <c r="AV2896" i="5" s="1"/>
  <c r="AV2897" i="5" a="1"/>
  <c r="AV2897" i="5" s="1"/>
  <c r="AV2898" i="5" a="1"/>
  <c r="AV2898" i="5" s="1"/>
  <c r="AV2899" i="5" a="1"/>
  <c r="AV2899" i="5" s="1"/>
  <c r="AV2900" i="5" a="1"/>
  <c r="AV2900" i="5" s="1"/>
  <c r="AV2901" i="5" a="1"/>
  <c r="AV2901" i="5" s="1"/>
  <c r="AV2902" i="5" a="1"/>
  <c r="AV2902" i="5" s="1"/>
  <c r="AV2903" i="5" a="1"/>
  <c r="AV2903" i="5" s="1"/>
  <c r="AV2904" i="5" a="1"/>
  <c r="AV2904" i="5" s="1"/>
  <c r="AV2905" i="5" a="1"/>
  <c r="AV2905" i="5" s="1"/>
  <c r="AV2906" i="5" a="1"/>
  <c r="AV2906" i="5" s="1"/>
  <c r="AV2907" i="5" a="1"/>
  <c r="AV2907" i="5" s="1"/>
  <c r="AV2908" i="5" a="1"/>
  <c r="AV2908" i="5" s="1"/>
  <c r="AV2909" i="5" a="1"/>
  <c r="AV2909" i="5" s="1"/>
  <c r="AV2910" i="5" a="1"/>
  <c r="AV2910" i="5" s="1"/>
  <c r="AV2911" i="5" a="1"/>
  <c r="AV2911" i="5" s="1"/>
  <c r="AV2912" i="5" a="1"/>
  <c r="AV2912" i="5" s="1"/>
  <c r="AV2913" i="5" a="1"/>
  <c r="AV2913" i="5" s="1"/>
  <c r="AV2914" i="5" a="1"/>
  <c r="AV2914" i="5" s="1"/>
  <c r="AV2915" i="5" a="1"/>
  <c r="AV2915" i="5" s="1"/>
  <c r="AV2916" i="5" a="1"/>
  <c r="AV2916" i="5" s="1"/>
  <c r="AV2917" i="5" a="1"/>
  <c r="AV2917" i="5" s="1"/>
  <c r="AV2918" i="5" a="1"/>
  <c r="AV2918" i="5" s="1"/>
  <c r="AV2919" i="5" a="1"/>
  <c r="AV2919" i="5" s="1"/>
  <c r="AV2920" i="5" a="1"/>
  <c r="AV2920" i="5" s="1"/>
  <c r="AV2921" i="5" a="1"/>
  <c r="AV2921" i="5" s="1"/>
  <c r="AV2922" i="5" a="1"/>
  <c r="AV2922" i="5" s="1"/>
  <c r="AV2923" i="5" a="1"/>
  <c r="AV2923" i="5" s="1"/>
  <c r="AV2924" i="5" a="1"/>
  <c r="AV2924" i="5" s="1"/>
  <c r="AV2925" i="5" a="1"/>
  <c r="AV2925" i="5" s="1"/>
  <c r="AV2926" i="5" a="1"/>
  <c r="AV2926" i="5" s="1"/>
  <c r="AV2927" i="5" a="1"/>
  <c r="AV2927" i="5" s="1"/>
  <c r="AV2928" i="5" a="1"/>
  <c r="AV2928" i="5" s="1"/>
  <c r="AV2929" i="5" a="1"/>
  <c r="AV2929" i="5" s="1"/>
  <c r="AV2930" i="5" a="1"/>
  <c r="AV2930" i="5" s="1"/>
  <c r="AV2931" i="5" a="1"/>
  <c r="AV2931" i="5" s="1"/>
  <c r="AV2932" i="5" a="1"/>
  <c r="AV2932" i="5" s="1"/>
  <c r="AV2933" i="5" a="1"/>
  <c r="AV2933" i="5" s="1"/>
  <c r="AV2934" i="5" a="1"/>
  <c r="AV2934" i="5" s="1"/>
  <c r="AV2935" i="5" a="1"/>
  <c r="AV2935" i="5" s="1"/>
  <c r="AV2936" i="5" a="1"/>
  <c r="AV2936" i="5" s="1"/>
  <c r="AV2937" i="5" a="1"/>
  <c r="AV2937" i="5" s="1"/>
  <c r="AV2938" i="5" a="1"/>
  <c r="AV2938" i="5" s="1"/>
  <c r="AV2939" i="5" a="1"/>
  <c r="AV2939" i="5" s="1"/>
  <c r="AV2940" i="5" a="1"/>
  <c r="AV2940" i="5" s="1"/>
  <c r="AV2941" i="5" a="1"/>
  <c r="AV2941" i="5" s="1"/>
  <c r="AV2942" i="5" a="1"/>
  <c r="AV2942" i="5" s="1"/>
  <c r="AV2943" i="5" a="1"/>
  <c r="AV2943" i="5" s="1"/>
  <c r="AV2944" i="5" a="1"/>
  <c r="AV2944" i="5" s="1"/>
  <c r="AV2945" i="5" a="1"/>
  <c r="AV2945" i="5" s="1"/>
  <c r="AV2946" i="5" a="1"/>
  <c r="AV2946" i="5" s="1"/>
  <c r="AV2947" i="5" a="1"/>
  <c r="AV2947" i="5" s="1"/>
  <c r="AV2948" i="5" a="1"/>
  <c r="AV2948" i="5" s="1"/>
  <c r="AV2949" i="5" a="1"/>
  <c r="AV2949" i="5" s="1"/>
  <c r="AV2950" i="5" a="1"/>
  <c r="AV2950" i="5" s="1"/>
  <c r="AV2951" i="5" a="1"/>
  <c r="AV2951" i="5" s="1"/>
  <c r="AV2952" i="5" a="1"/>
  <c r="AV2952" i="5" s="1"/>
  <c r="AV2953" i="5" a="1"/>
  <c r="AV2953" i="5" s="1"/>
  <c r="AV2954" i="5" a="1"/>
  <c r="AV2954" i="5" s="1"/>
  <c r="AV2955" i="5" a="1"/>
  <c r="AV2955" i="5" s="1"/>
  <c r="AV2956" i="5" a="1"/>
  <c r="AV2956" i="5" s="1"/>
  <c r="AV2957" i="5" a="1"/>
  <c r="AV2957" i="5" s="1"/>
  <c r="AV2958" i="5" a="1"/>
  <c r="AV2958" i="5" s="1"/>
  <c r="AV2959" i="5" a="1"/>
  <c r="AV2959" i="5" s="1"/>
  <c r="AV2960" i="5" a="1"/>
  <c r="AV2960" i="5" s="1"/>
  <c r="AV2961" i="5" a="1"/>
  <c r="AV2961" i="5" s="1"/>
  <c r="AV2962" i="5" a="1"/>
  <c r="AV2962" i="5" s="1"/>
  <c r="AV2963" i="5" a="1"/>
  <c r="AV2963" i="5" s="1"/>
  <c r="AV2964" i="5" a="1"/>
  <c r="AV2964" i="5" s="1"/>
  <c r="AV2965" i="5" a="1"/>
  <c r="AV2965" i="5" s="1"/>
  <c r="AV2966" i="5" a="1"/>
  <c r="AV2966" i="5" s="1"/>
  <c r="AV2967" i="5" a="1"/>
  <c r="AV2967" i="5" s="1"/>
  <c r="AV2968" i="5" a="1"/>
  <c r="AV2968" i="5" s="1"/>
  <c r="AV2969" i="5" a="1"/>
  <c r="AV2969" i="5" s="1"/>
  <c r="AV2970" i="5" a="1"/>
  <c r="AV2970" i="5" s="1"/>
  <c r="AV2971" i="5" a="1"/>
  <c r="AV2971" i="5" s="1"/>
  <c r="AV2972" i="5" a="1"/>
  <c r="AV2972" i="5" s="1"/>
  <c r="AV2973" i="5" a="1"/>
  <c r="AV2973" i="5" s="1"/>
  <c r="AV2974" i="5" a="1"/>
  <c r="AV2974" i="5" s="1"/>
  <c r="AV2975" i="5" a="1"/>
  <c r="AV2975" i="5" s="1"/>
  <c r="AV2976" i="5" a="1"/>
  <c r="AV2976" i="5" s="1"/>
  <c r="AV2977" i="5" a="1"/>
  <c r="AV2977" i="5" s="1"/>
  <c r="AV2978" i="5" a="1"/>
  <c r="AV2978" i="5" s="1"/>
  <c r="AV2979" i="5" a="1"/>
  <c r="AV2979" i="5" s="1"/>
  <c r="AV2980" i="5" a="1"/>
  <c r="AV2980" i="5" s="1"/>
  <c r="AV2981" i="5" a="1"/>
  <c r="AV2981" i="5" s="1"/>
  <c r="AV2982" i="5" a="1"/>
  <c r="AV2982" i="5" s="1"/>
  <c r="AV2983" i="5" a="1"/>
  <c r="AV2983" i="5" s="1"/>
  <c r="AV2984" i="5" a="1"/>
  <c r="AV2984" i="5" s="1"/>
  <c r="AV2985" i="5" a="1"/>
  <c r="AV2985" i="5" s="1"/>
  <c r="AV2986" i="5" a="1"/>
  <c r="AV2986" i="5" s="1"/>
  <c r="AV2987" i="5" a="1"/>
  <c r="AV2987" i="5" s="1"/>
  <c r="AV2988" i="5" a="1"/>
  <c r="AV2988" i="5" s="1"/>
  <c r="AV2989" i="5" a="1"/>
  <c r="AV2989" i="5" s="1"/>
  <c r="AV2990" i="5" a="1"/>
  <c r="AV2990" i="5" s="1"/>
  <c r="AV2991" i="5" a="1"/>
  <c r="AV2991" i="5" s="1"/>
  <c r="AV2992" i="5" a="1"/>
  <c r="AV2992" i="5" s="1"/>
  <c r="AV2993" i="5" a="1"/>
  <c r="AV2993" i="5" s="1"/>
  <c r="AV2994" i="5" a="1"/>
  <c r="AV2994" i="5" s="1"/>
  <c r="AV2995" i="5" a="1"/>
  <c r="AV2995" i="5" s="1"/>
  <c r="AV2996" i="5" a="1"/>
  <c r="AV2996" i="5" s="1"/>
  <c r="AV2997" i="5" a="1"/>
  <c r="AV2997" i="5" s="1"/>
  <c r="AV2998" i="5" a="1"/>
  <c r="AV2998" i="5" s="1"/>
  <c r="AV2999" i="5" a="1"/>
  <c r="AV2999" i="5" s="1"/>
  <c r="AV3000" i="5" a="1"/>
  <c r="AV3000" i="5" s="1"/>
  <c r="AV3001" i="5" a="1"/>
  <c r="AV3001" i="5" s="1"/>
  <c r="AV3002" i="5" a="1"/>
  <c r="AV3002" i="5" s="1"/>
  <c r="AV3003" i="5" a="1"/>
  <c r="AV3003" i="5" s="1"/>
  <c r="AV3004" i="5" a="1"/>
  <c r="AV3004" i="5" s="1"/>
  <c r="AV3005" i="5" a="1"/>
  <c r="AV3005" i="5" s="1"/>
  <c r="AV3006" i="5" a="1"/>
  <c r="AV3006" i="5" s="1"/>
  <c r="AV3007" i="5" a="1"/>
  <c r="AV3007" i="5" s="1"/>
  <c r="AV3008" i="5" a="1"/>
  <c r="AV3008" i="5" s="1"/>
  <c r="AV3009" i="5" a="1"/>
  <c r="AV3009" i="5" s="1"/>
  <c r="AV3010" i="5" a="1"/>
  <c r="AV3010" i="5" s="1"/>
  <c r="AV3011" i="5" a="1"/>
  <c r="AV3011" i="5" s="1"/>
  <c r="AV3012" i="5" a="1"/>
  <c r="AV3012" i="5" s="1"/>
  <c r="AV3013" i="5" a="1"/>
  <c r="AV3013" i="5" s="1"/>
  <c r="AV3014" i="5" a="1"/>
  <c r="AV3014" i="5" s="1"/>
  <c r="AV3015" i="5" a="1"/>
  <c r="AV3015" i="5" s="1"/>
  <c r="AV3016" i="5" a="1"/>
  <c r="AV3016" i="5" s="1"/>
  <c r="AV3017" i="5" a="1"/>
  <c r="AV3017" i="5" s="1"/>
  <c r="AV3018" i="5" a="1"/>
  <c r="AV3018" i="5" s="1"/>
  <c r="AV3019" i="5" a="1"/>
  <c r="AV3019" i="5" s="1"/>
  <c r="AV3020" i="5" a="1"/>
  <c r="AV3020" i="5" s="1"/>
  <c r="AV3021" i="5" a="1"/>
  <c r="AV3021" i="5" s="1"/>
  <c r="AV3022" i="5" a="1"/>
  <c r="AV3022" i="5" s="1"/>
  <c r="AV3023" i="5" a="1"/>
  <c r="AV3023" i="5" s="1"/>
  <c r="AV3024" i="5" a="1"/>
  <c r="AV3024" i="5" s="1"/>
  <c r="AV3025" i="5" a="1"/>
  <c r="AV3025" i="5" s="1"/>
  <c r="AV3026" i="5" a="1"/>
  <c r="AV3026" i="5" s="1"/>
  <c r="AV3027" i="5" a="1"/>
  <c r="AV3027" i="5" s="1"/>
  <c r="AV3028" i="5" a="1"/>
  <c r="AV3028" i="5" s="1"/>
  <c r="AV3029" i="5" a="1"/>
  <c r="AV3029" i="5" s="1"/>
  <c r="AV3030" i="5" a="1"/>
  <c r="AV3030" i="5" s="1"/>
  <c r="AV3031" i="5" a="1"/>
  <c r="AV3031" i="5" s="1"/>
  <c r="AV3032" i="5" a="1"/>
  <c r="AV3032" i="5" s="1"/>
  <c r="AV3033" i="5" a="1"/>
  <c r="AV3033" i="5" s="1"/>
  <c r="AV3034" i="5" a="1"/>
  <c r="AV3034" i="5" s="1"/>
  <c r="AV3035" i="5" a="1"/>
  <c r="AV3035" i="5" s="1"/>
  <c r="AV3036" i="5" a="1"/>
  <c r="AV3036" i="5" s="1"/>
  <c r="AV3037" i="5" a="1"/>
  <c r="AV3037" i="5" s="1"/>
  <c r="AV3038" i="5" a="1"/>
  <c r="AV3038" i="5" s="1"/>
  <c r="AV3039" i="5" a="1"/>
  <c r="AV3039" i="5" s="1"/>
  <c r="AV3040" i="5" a="1"/>
  <c r="AV3040" i="5" s="1"/>
  <c r="AV3041" i="5" a="1"/>
  <c r="AV3041" i="5" s="1"/>
  <c r="AV3042" i="5" a="1"/>
  <c r="AV3042" i="5" s="1"/>
  <c r="AV3043" i="5" a="1"/>
  <c r="AV3043" i="5" s="1"/>
  <c r="AV3044" i="5" a="1"/>
  <c r="AV3044" i="5" s="1"/>
  <c r="AV3045" i="5" a="1"/>
  <c r="AV3045" i="5" s="1"/>
  <c r="AV3046" i="5" a="1"/>
  <c r="AV3046" i="5" s="1"/>
  <c r="AV3047" i="5" a="1"/>
  <c r="AV3047" i="5" s="1"/>
  <c r="AV3048" i="5" a="1"/>
  <c r="AV3048" i="5" s="1"/>
  <c r="AV3049" i="5" a="1"/>
  <c r="AV3049" i="5" s="1"/>
  <c r="AV3050" i="5" a="1"/>
  <c r="AV3050" i="5" s="1"/>
  <c r="AV3051" i="5" a="1"/>
  <c r="AV3051" i="5" s="1"/>
  <c r="AV3052" i="5" a="1"/>
  <c r="AV3052" i="5" s="1"/>
  <c r="AV3053" i="5" a="1"/>
  <c r="AV3053" i="5" s="1"/>
  <c r="AV3054" i="5" a="1"/>
  <c r="AV3054" i="5" s="1"/>
  <c r="AV3055" i="5" a="1"/>
  <c r="AV3055" i="5" s="1"/>
  <c r="AV3056" i="5" a="1"/>
  <c r="AV3056" i="5" s="1"/>
  <c r="AV3057" i="5" a="1"/>
  <c r="AV3057" i="5" s="1"/>
  <c r="AV3058" i="5" a="1"/>
  <c r="AV3058" i="5" s="1"/>
  <c r="AV3059" i="5" a="1"/>
  <c r="AV3059" i="5" s="1"/>
  <c r="AV3060" i="5" a="1"/>
  <c r="AV3060" i="5" s="1"/>
  <c r="AV3061" i="5" a="1"/>
  <c r="AV3061" i="5" s="1"/>
  <c r="AV3062" i="5" a="1"/>
  <c r="AV3062" i="5" s="1"/>
  <c r="AV3063" i="5" a="1"/>
  <c r="AV3063" i="5" s="1"/>
  <c r="AV3064" i="5" a="1"/>
  <c r="AV3064" i="5" s="1"/>
  <c r="AV3065" i="5" a="1"/>
  <c r="AV3065" i="5" s="1"/>
  <c r="AV3066" i="5" a="1"/>
  <c r="AV3066" i="5" s="1"/>
  <c r="AV3067" i="5" a="1"/>
  <c r="AV3067" i="5" s="1"/>
  <c r="AV3068" i="5" a="1"/>
  <c r="AV3068" i="5" s="1"/>
  <c r="AV3069" i="5" a="1"/>
  <c r="AV3069" i="5" s="1"/>
  <c r="AV3070" i="5" a="1"/>
  <c r="AV3070" i="5" s="1"/>
  <c r="AV3071" i="5" a="1"/>
  <c r="AV3071" i="5" s="1"/>
  <c r="AV3072" i="5" a="1"/>
  <c r="AV3072" i="5" s="1"/>
  <c r="AV3073" i="5" a="1"/>
  <c r="AV3073" i="5" s="1"/>
  <c r="AV3074" i="5" a="1"/>
  <c r="AV3074" i="5" s="1"/>
  <c r="AV3075" i="5" a="1"/>
  <c r="AV3075" i="5" s="1"/>
  <c r="AV3076" i="5" a="1"/>
  <c r="AV3076" i="5" s="1"/>
  <c r="AV3077" i="5" a="1"/>
  <c r="AV3077" i="5" s="1"/>
  <c r="AV3078" i="5" a="1"/>
  <c r="AV3078" i="5" s="1"/>
  <c r="AV3079" i="5" a="1"/>
  <c r="AV3079" i="5" s="1"/>
  <c r="AV3080" i="5" a="1"/>
  <c r="AV3080" i="5" s="1"/>
  <c r="AV3081" i="5" a="1"/>
  <c r="AV3081" i="5" s="1"/>
  <c r="AV3082" i="5" a="1"/>
  <c r="AV3082" i="5" s="1"/>
  <c r="AV3083" i="5" a="1"/>
  <c r="AV3083" i="5" s="1"/>
  <c r="AV3084" i="5" a="1"/>
  <c r="AV3084" i="5" s="1"/>
  <c r="AV3085" i="5" a="1"/>
  <c r="AV3085" i="5" s="1"/>
  <c r="AV3086" i="5" a="1"/>
  <c r="AV3086" i="5" s="1"/>
  <c r="AV3087" i="5" a="1"/>
  <c r="AV3087" i="5" s="1"/>
  <c r="AV3088" i="5" a="1"/>
  <c r="AV3088" i="5" s="1"/>
  <c r="AV3089" i="5" a="1"/>
  <c r="AV3089" i="5" s="1"/>
  <c r="AV3090" i="5" a="1"/>
  <c r="AV3090" i="5" s="1"/>
  <c r="AV3091" i="5" a="1"/>
  <c r="AV3091" i="5" s="1"/>
  <c r="AV3092" i="5" a="1"/>
  <c r="AV3092" i="5" s="1"/>
  <c r="AV3093" i="5" a="1"/>
  <c r="AV3093" i="5" s="1"/>
  <c r="AV3094" i="5" a="1"/>
  <c r="AV3094" i="5" s="1"/>
  <c r="AV3095" i="5" a="1"/>
  <c r="AV3095" i="5" s="1"/>
  <c r="AV3096" i="5" a="1"/>
  <c r="AV3096" i="5" s="1"/>
  <c r="AV3097" i="5" a="1"/>
  <c r="AV3097" i="5" s="1"/>
  <c r="AV3098" i="5" a="1"/>
  <c r="AV3098" i="5" s="1"/>
  <c r="AV3099" i="5" a="1"/>
  <c r="AV3099" i="5" s="1"/>
  <c r="AV3100" i="5" a="1"/>
  <c r="AV3100" i="5" s="1"/>
  <c r="AV3101" i="5" a="1"/>
  <c r="AV3101" i="5" s="1"/>
  <c r="AV3102" i="5" a="1"/>
  <c r="AV3102" i="5" s="1"/>
  <c r="AV3103" i="5" a="1"/>
  <c r="AV3103" i="5" s="1"/>
  <c r="AV3104" i="5" a="1"/>
  <c r="AV3104" i="5" s="1"/>
  <c r="AV3105" i="5" a="1"/>
  <c r="AV3105" i="5" s="1"/>
  <c r="AV3106" i="5" a="1"/>
  <c r="AV3106" i="5" s="1"/>
  <c r="AV3107" i="5" a="1"/>
  <c r="AV3107" i="5" s="1"/>
  <c r="AV3108" i="5" a="1"/>
  <c r="AV3108" i="5" s="1"/>
  <c r="AV3109" i="5" a="1"/>
  <c r="AV3109" i="5" s="1"/>
  <c r="AV3110" i="5" a="1"/>
  <c r="AV3110" i="5" s="1"/>
  <c r="AV3111" i="5" a="1"/>
  <c r="AV3111" i="5" s="1"/>
  <c r="AV3112" i="5" a="1"/>
  <c r="AV3112" i="5" s="1"/>
  <c r="AV3113" i="5" a="1"/>
  <c r="AV3113" i="5" s="1"/>
  <c r="AV3114" i="5" a="1"/>
  <c r="AV3114" i="5" s="1"/>
  <c r="AV3115" i="5" a="1"/>
  <c r="AV3115" i="5" s="1"/>
  <c r="AV3116" i="5" a="1"/>
  <c r="AV3116" i="5" s="1"/>
  <c r="AV3117" i="5" a="1"/>
  <c r="AV3117" i="5" s="1"/>
  <c r="AV3118" i="5" a="1"/>
  <c r="AV3118" i="5" s="1"/>
  <c r="AV3119" i="5" a="1"/>
  <c r="AV3119" i="5" s="1"/>
  <c r="AV3120" i="5" a="1"/>
  <c r="AV3120" i="5" s="1"/>
  <c r="AV3121" i="5" a="1"/>
  <c r="AV3121" i="5" s="1"/>
  <c r="AV3122" i="5" a="1"/>
  <c r="AV3122" i="5" s="1"/>
  <c r="AV3123" i="5" a="1"/>
  <c r="AV3123" i="5" s="1"/>
  <c r="AV3124" i="5" a="1"/>
  <c r="AV3124" i="5" s="1"/>
  <c r="AV3125" i="5" a="1"/>
  <c r="AV3125" i="5" s="1"/>
  <c r="AV3126" i="5" a="1"/>
  <c r="AV3126" i="5" s="1"/>
  <c r="AV3127" i="5" a="1"/>
  <c r="AV3127" i="5" s="1"/>
  <c r="AV3128" i="5" a="1"/>
  <c r="AV3128" i="5" s="1"/>
  <c r="AV3129" i="5" a="1"/>
  <c r="AV3129" i="5" s="1"/>
  <c r="AV3130" i="5" a="1"/>
  <c r="AV3130" i="5" s="1"/>
  <c r="AV3131" i="5" a="1"/>
  <c r="AV3131" i="5" s="1"/>
  <c r="AV3132" i="5" a="1"/>
  <c r="AV3132" i="5" s="1"/>
  <c r="AV3133" i="5" a="1"/>
  <c r="AV3133" i="5" s="1"/>
  <c r="AV3134" i="5" a="1"/>
  <c r="AV3134" i="5" s="1"/>
  <c r="AV3135" i="5" a="1"/>
  <c r="AV3135" i="5" s="1"/>
  <c r="AV3136" i="5" a="1"/>
  <c r="AV3136" i="5" s="1"/>
  <c r="AV3137" i="5" a="1"/>
  <c r="AV3137" i="5" s="1"/>
  <c r="AV3138" i="5" a="1"/>
  <c r="AV3138" i="5" s="1"/>
  <c r="AV3139" i="5" a="1"/>
  <c r="AV3139" i="5" s="1"/>
  <c r="AV3140" i="5" a="1"/>
  <c r="AV3140" i="5" s="1"/>
  <c r="AV3141" i="5" a="1"/>
  <c r="AV3141" i="5" s="1"/>
  <c r="AV3142" i="5" a="1"/>
  <c r="AV3142" i="5" s="1"/>
  <c r="AV3143" i="5" a="1"/>
  <c r="AV3143" i="5" s="1"/>
  <c r="AV3144" i="5" a="1"/>
  <c r="AV3144" i="5" s="1"/>
  <c r="AV3145" i="5" a="1"/>
  <c r="AV3145" i="5" s="1"/>
  <c r="AV3146" i="5" a="1"/>
  <c r="AV3146" i="5" s="1"/>
  <c r="AV3147" i="5" a="1"/>
  <c r="AV3147" i="5" s="1"/>
  <c r="AV3148" i="5" a="1"/>
  <c r="AV3148" i="5" s="1"/>
  <c r="AV3149" i="5" a="1"/>
  <c r="AV3149" i="5" s="1"/>
  <c r="AV3150" i="5" a="1"/>
  <c r="AV3150" i="5" s="1"/>
  <c r="AV3151" i="5" a="1"/>
  <c r="AV3151" i="5" s="1"/>
  <c r="AV3152" i="5" a="1"/>
  <c r="AV3152" i="5" s="1"/>
  <c r="AV3153" i="5" a="1"/>
  <c r="AV3153" i="5" s="1"/>
  <c r="AV3154" i="5" a="1"/>
  <c r="AV3154" i="5" s="1"/>
  <c r="AV3155" i="5" a="1"/>
  <c r="AV3155" i="5" s="1"/>
  <c r="AV3156" i="5" a="1"/>
  <c r="AV3156" i="5" s="1"/>
  <c r="AV3157" i="5" a="1"/>
  <c r="AV3157" i="5" s="1"/>
  <c r="AV3158" i="5" a="1"/>
  <c r="AV3158" i="5" s="1"/>
  <c r="AV3159" i="5" a="1"/>
  <c r="AV3159" i="5" s="1"/>
  <c r="AV3160" i="5" a="1"/>
  <c r="AV3160" i="5" s="1"/>
  <c r="AV3161" i="5" a="1"/>
  <c r="AV3161" i="5" s="1"/>
  <c r="AV3162" i="5" a="1"/>
  <c r="AV3162" i="5" s="1"/>
  <c r="AV3163" i="5" a="1"/>
  <c r="AV3163" i="5" s="1"/>
  <c r="AV3164" i="5" a="1"/>
  <c r="AV3164" i="5" s="1"/>
  <c r="AV3165" i="5" a="1"/>
  <c r="AV3165" i="5" s="1"/>
  <c r="AV3166" i="5" a="1"/>
  <c r="AV3166" i="5" s="1"/>
  <c r="AV3167" i="5" a="1"/>
  <c r="AV3167" i="5" s="1"/>
  <c r="AV3168" i="5" a="1"/>
  <c r="AV3168" i="5" s="1"/>
  <c r="AV3169" i="5" a="1"/>
  <c r="AV3169" i="5" s="1"/>
  <c r="AV3170" i="5" a="1"/>
  <c r="AV3170" i="5" s="1"/>
  <c r="AV3171" i="5" a="1"/>
  <c r="AV3171" i="5" s="1"/>
  <c r="AV3172" i="5" a="1"/>
  <c r="AV3172" i="5" s="1"/>
  <c r="AV3173" i="5" a="1"/>
  <c r="AV3173" i="5" s="1"/>
  <c r="AV3174" i="5" a="1"/>
  <c r="AV3174" i="5" s="1"/>
  <c r="AV3175" i="5" a="1"/>
  <c r="AV3175" i="5" s="1"/>
  <c r="AV3176" i="5" a="1"/>
  <c r="AV3176" i="5" s="1"/>
  <c r="AV3177" i="5" a="1"/>
  <c r="AV3177" i="5" s="1"/>
  <c r="AV3178" i="5" a="1"/>
  <c r="AV3178" i="5" s="1"/>
  <c r="AV3179" i="5" a="1"/>
  <c r="AV3179" i="5" s="1"/>
  <c r="AV3180" i="5" a="1"/>
  <c r="AV3180" i="5" s="1"/>
  <c r="AV3181" i="5" a="1"/>
  <c r="AV3181" i="5" s="1"/>
  <c r="AV3182" i="5" a="1"/>
  <c r="AV3182" i="5" s="1"/>
  <c r="AV3183" i="5" a="1"/>
  <c r="AV3183" i="5" s="1"/>
  <c r="AV3184" i="5" a="1"/>
  <c r="AV3184" i="5" s="1"/>
  <c r="AV3185" i="5" a="1"/>
  <c r="AV3185" i="5" s="1"/>
  <c r="AV3186" i="5" a="1"/>
  <c r="AV3186" i="5" s="1"/>
  <c r="AV3187" i="5" a="1"/>
  <c r="AV3187" i="5" s="1"/>
  <c r="AV3188" i="5" a="1"/>
  <c r="AV3188" i="5" s="1"/>
  <c r="AV3189" i="5" a="1"/>
  <c r="AV3189" i="5" s="1"/>
  <c r="AV3190" i="5" a="1"/>
  <c r="AV3190" i="5" s="1"/>
  <c r="AV3191" i="5" a="1"/>
  <c r="AV3191" i="5" s="1"/>
  <c r="AV3192" i="5" a="1"/>
  <c r="AV3192" i="5" s="1"/>
  <c r="AV3193" i="5" a="1"/>
  <c r="AV3193" i="5" s="1"/>
  <c r="AV3194" i="5" a="1"/>
  <c r="AV3194" i="5" s="1"/>
  <c r="AV3195" i="5" a="1"/>
  <c r="AV3195" i="5" s="1"/>
  <c r="AV3196" i="5" a="1"/>
  <c r="AV3196" i="5" s="1"/>
  <c r="AV3197" i="5" a="1"/>
  <c r="AV3197" i="5" s="1"/>
  <c r="AV3198" i="5" a="1"/>
  <c r="AV3198" i="5" s="1"/>
  <c r="AV3199" i="5" a="1"/>
  <c r="AV3199" i="5" s="1"/>
  <c r="AV3200" i="5" a="1"/>
  <c r="AV3200" i="5" s="1"/>
  <c r="AV3201" i="5" a="1"/>
  <c r="AV3201" i="5" s="1"/>
  <c r="AV3202" i="5" a="1"/>
  <c r="AV3202" i="5" s="1"/>
  <c r="AV3203" i="5" a="1"/>
  <c r="AV3203" i="5" s="1"/>
  <c r="AV3204" i="5" a="1"/>
  <c r="AV3204" i="5" s="1"/>
  <c r="AV3205" i="5" a="1"/>
  <c r="AV3205" i="5" s="1"/>
  <c r="AV3206" i="5" a="1"/>
  <c r="AV3206" i="5" s="1"/>
  <c r="AV3207" i="5" a="1"/>
  <c r="AV3207" i="5" s="1"/>
  <c r="AV3208" i="5" a="1"/>
  <c r="AV3208" i="5" s="1"/>
  <c r="AV3209" i="5" a="1"/>
  <c r="AV3209" i="5" s="1"/>
  <c r="AV3210" i="5" a="1"/>
  <c r="AV3210" i="5" s="1"/>
  <c r="AV3211" i="5" a="1"/>
  <c r="AV3211" i="5" s="1"/>
  <c r="AV3212" i="5" a="1"/>
  <c r="AV3212" i="5" s="1"/>
  <c r="AV3213" i="5" a="1"/>
  <c r="AV3213" i="5" s="1"/>
  <c r="AV3214" i="5" a="1"/>
  <c r="AV3214" i="5" s="1"/>
  <c r="AV3215" i="5" a="1"/>
  <c r="AV3215" i="5" s="1"/>
  <c r="AV3216" i="5" a="1"/>
  <c r="AV3216" i="5" s="1"/>
  <c r="AV3217" i="5" a="1"/>
  <c r="AV3217" i="5" s="1"/>
  <c r="AV3218" i="5" a="1"/>
  <c r="AV3218" i="5" s="1"/>
  <c r="AV3219" i="5" a="1"/>
  <c r="AV3219" i="5" s="1"/>
  <c r="AV3220" i="5" a="1"/>
  <c r="AV3220" i="5" s="1"/>
  <c r="AV3221" i="5" a="1"/>
  <c r="AV3221" i="5" s="1"/>
  <c r="AV3222" i="5" a="1"/>
  <c r="AV3222" i="5" s="1"/>
  <c r="AV3223" i="5" a="1"/>
  <c r="AV3223" i="5" s="1"/>
  <c r="AV3224" i="5" a="1"/>
  <c r="AV3224" i="5" s="1"/>
  <c r="AV3225" i="5" a="1"/>
  <c r="AV3225" i="5" s="1"/>
  <c r="AV3226" i="5" a="1"/>
  <c r="AV3226" i="5" s="1"/>
  <c r="AV3227" i="5" a="1"/>
  <c r="AV3227" i="5" s="1"/>
  <c r="AV3228" i="5" a="1"/>
  <c r="AV3228" i="5" s="1"/>
  <c r="AV3229" i="5" a="1"/>
  <c r="AV3229" i="5" s="1"/>
  <c r="AV3230" i="5" a="1"/>
  <c r="AV3230" i="5" s="1"/>
  <c r="AV3231" i="5" a="1"/>
  <c r="AV3231" i="5" s="1"/>
  <c r="AV3232" i="5" a="1"/>
  <c r="AV3232" i="5" s="1"/>
  <c r="AV3233" i="5" a="1"/>
  <c r="AV3233" i="5" s="1"/>
  <c r="AV3234" i="5" a="1"/>
  <c r="AV3234" i="5" s="1"/>
  <c r="AV3235" i="5" a="1"/>
  <c r="AV3235" i="5" s="1"/>
  <c r="AV3236" i="5" a="1"/>
  <c r="AV3236" i="5" s="1"/>
  <c r="AV3237" i="5" a="1"/>
  <c r="AV3237" i="5" s="1"/>
  <c r="AV3238" i="5" a="1"/>
  <c r="AV3238" i="5" s="1"/>
  <c r="AV3239" i="5" a="1"/>
  <c r="AV3239" i="5" s="1"/>
  <c r="AV3240" i="5" a="1"/>
  <c r="AV3240" i="5" s="1"/>
  <c r="AV3241" i="5" a="1"/>
  <c r="AV3241" i="5" s="1"/>
  <c r="AV3242" i="5" a="1"/>
  <c r="AV3242" i="5" s="1"/>
  <c r="AV3243" i="5" a="1"/>
  <c r="AV3243" i="5" s="1"/>
  <c r="AV3244" i="5" a="1"/>
  <c r="AV3244" i="5" s="1"/>
  <c r="AV3245" i="5" a="1"/>
  <c r="AV3245" i="5" s="1"/>
  <c r="AV3246" i="5" a="1"/>
  <c r="AV3246" i="5" s="1"/>
  <c r="AV3247" i="5" a="1"/>
  <c r="AV3247" i="5" s="1"/>
  <c r="AV3248" i="5" a="1"/>
  <c r="AV3248" i="5" s="1"/>
  <c r="AV3249" i="5" a="1"/>
  <c r="AV3249" i="5" s="1"/>
  <c r="AV3250" i="5" a="1"/>
  <c r="AV3250" i="5" s="1"/>
  <c r="AV3251" i="5" a="1"/>
  <c r="AV3251" i="5" s="1"/>
  <c r="AV3252" i="5" a="1"/>
  <c r="AV3252" i="5" s="1"/>
  <c r="AV3253" i="5" a="1"/>
  <c r="AV3253" i="5" s="1"/>
  <c r="AV3254" i="5" a="1"/>
  <c r="AV3254" i="5" s="1"/>
  <c r="AV3255" i="5" a="1"/>
  <c r="AV3255" i="5" s="1"/>
  <c r="AV3256" i="5" a="1"/>
  <c r="AV3256" i="5" s="1"/>
  <c r="AV3257" i="5" a="1"/>
  <c r="AV3257" i="5" s="1"/>
  <c r="AV3258" i="5" a="1"/>
  <c r="AV3258" i="5" s="1"/>
  <c r="AV3259" i="5" a="1"/>
  <c r="AV3259" i="5" s="1"/>
  <c r="AV3260" i="5" a="1"/>
  <c r="AV3260" i="5" s="1"/>
  <c r="AV3261" i="5" a="1"/>
  <c r="AV3261" i="5" s="1"/>
  <c r="AV3262" i="5" a="1"/>
  <c r="AV3262" i="5" s="1"/>
  <c r="AV3263" i="5" a="1"/>
  <c r="AV3263" i="5" s="1"/>
  <c r="AV3264" i="5" a="1"/>
  <c r="AV3264" i="5" s="1"/>
  <c r="AV3265" i="5" a="1"/>
  <c r="AV3265" i="5" s="1"/>
  <c r="AV3266" i="5" a="1"/>
  <c r="AV3266" i="5" s="1"/>
  <c r="AV3267" i="5" a="1"/>
  <c r="AV3267" i="5" s="1"/>
  <c r="AV3268" i="5" a="1"/>
  <c r="AV3268" i="5" s="1"/>
  <c r="AV3269" i="5" a="1"/>
  <c r="AV3269" i="5" s="1"/>
  <c r="AV3270" i="5" a="1"/>
  <c r="AV3270" i="5" s="1"/>
  <c r="AV3271" i="5" a="1"/>
  <c r="AV3271" i="5" s="1"/>
  <c r="AV3272" i="5" a="1"/>
  <c r="AV3272" i="5" s="1"/>
  <c r="AV3273" i="5" a="1"/>
  <c r="AV3273" i="5" s="1"/>
  <c r="AV3274" i="5" a="1"/>
  <c r="AV3274" i="5" s="1"/>
  <c r="AV3275" i="5" a="1"/>
  <c r="AV3275" i="5" s="1"/>
  <c r="AV3276" i="5" a="1"/>
  <c r="AV3276" i="5" s="1"/>
  <c r="AV3277" i="5" a="1"/>
  <c r="AV3277" i="5" s="1"/>
  <c r="AV3278" i="5" a="1"/>
  <c r="AV3278" i="5" s="1"/>
  <c r="AV3279" i="5" a="1"/>
  <c r="AV3279" i="5" s="1"/>
  <c r="AV3280" i="5" a="1"/>
  <c r="AV3280" i="5" s="1"/>
  <c r="AV3281" i="5" a="1"/>
  <c r="AV3281" i="5" s="1"/>
  <c r="AV3282" i="5" a="1"/>
  <c r="AV3282" i="5" s="1"/>
  <c r="AV3283" i="5" a="1"/>
  <c r="AV3283" i="5" s="1"/>
  <c r="AV3284" i="5" a="1"/>
  <c r="AV3284" i="5" s="1"/>
  <c r="AV3285" i="5" a="1"/>
  <c r="AV3285" i="5" s="1"/>
  <c r="AV3286" i="5" a="1"/>
  <c r="AV3286" i="5" s="1"/>
  <c r="AV3287" i="5" a="1"/>
  <c r="AV3287" i="5" s="1"/>
  <c r="AV3288" i="5" a="1"/>
  <c r="AV3288" i="5" s="1"/>
  <c r="AV3289" i="5" a="1"/>
  <c r="AV3289" i="5" s="1"/>
  <c r="AV3290" i="5" a="1"/>
  <c r="AV3290" i="5" s="1"/>
  <c r="AV3291" i="5" a="1"/>
  <c r="AV3291" i="5" s="1"/>
  <c r="AV3292" i="5" a="1"/>
  <c r="AV3292" i="5" s="1"/>
  <c r="AV3293" i="5" a="1"/>
  <c r="AV3293" i="5" s="1"/>
  <c r="AV3294" i="5" a="1"/>
  <c r="AV3294" i="5" s="1"/>
  <c r="AV3295" i="5" a="1"/>
  <c r="AV3295" i="5" s="1"/>
  <c r="AV3296" i="5" a="1"/>
  <c r="AV3296" i="5" s="1"/>
  <c r="AV3297" i="5" a="1"/>
  <c r="AV3297" i="5" s="1"/>
  <c r="AV3298" i="5" a="1"/>
  <c r="AV3298" i="5" s="1"/>
  <c r="AV3299" i="5" a="1"/>
  <c r="AV3299" i="5" s="1"/>
  <c r="AV3300" i="5" a="1"/>
  <c r="AV3300" i="5" s="1"/>
  <c r="AV3301" i="5" a="1"/>
  <c r="AV3301" i="5" s="1"/>
  <c r="AV3302" i="5" a="1"/>
  <c r="AV3302" i="5" s="1"/>
  <c r="AV3303" i="5" a="1"/>
  <c r="AV3303" i="5" s="1"/>
  <c r="AV3304" i="5" a="1"/>
  <c r="AV3304" i="5" s="1"/>
  <c r="AV3305" i="5" a="1"/>
  <c r="AV3305" i="5" s="1"/>
  <c r="AV3306" i="5" a="1"/>
  <c r="AV3306" i="5" s="1"/>
  <c r="AV3307" i="5" a="1"/>
  <c r="AV3307" i="5" s="1"/>
  <c r="AV3308" i="5" a="1"/>
  <c r="AV3308" i="5" s="1"/>
  <c r="AV3309" i="5" a="1"/>
  <c r="AV3309" i="5" s="1"/>
  <c r="AV3310" i="5" a="1"/>
  <c r="AV3310" i="5" s="1"/>
  <c r="AV3311" i="5" a="1"/>
  <c r="AV3311" i="5" s="1"/>
  <c r="AV3312" i="5" a="1"/>
  <c r="AV3312" i="5" s="1"/>
  <c r="AV3313" i="5" a="1"/>
  <c r="AV3313" i="5" s="1"/>
  <c r="AV3314" i="5" a="1"/>
  <c r="AV3314" i="5" s="1"/>
  <c r="AV3315" i="5" a="1"/>
  <c r="AV3315" i="5" s="1"/>
  <c r="AV3316" i="5" a="1"/>
  <c r="AV3316" i="5" s="1"/>
  <c r="AV3317" i="5" a="1"/>
  <c r="AV3317" i="5" s="1"/>
  <c r="AV3318" i="5" a="1"/>
  <c r="AV3318" i="5" s="1"/>
  <c r="AV3319" i="5" a="1"/>
  <c r="AV3319" i="5" s="1"/>
  <c r="AV3320" i="5" a="1"/>
  <c r="AV3320" i="5" s="1"/>
  <c r="AV3321" i="5" a="1"/>
  <c r="AV3321" i="5" s="1"/>
  <c r="AV3322" i="5" a="1"/>
  <c r="AV3322" i="5" s="1"/>
  <c r="AV3323" i="5" a="1"/>
  <c r="AV3323" i="5" s="1"/>
  <c r="AV3324" i="5" a="1"/>
  <c r="AV3324" i="5" s="1"/>
  <c r="AV3325" i="5" a="1"/>
  <c r="AV3325" i="5" s="1"/>
  <c r="AV3326" i="5" a="1"/>
  <c r="AV3326" i="5" s="1"/>
  <c r="AV3327" i="5" a="1"/>
  <c r="AV3327" i="5" s="1"/>
  <c r="AV3328" i="5" a="1"/>
  <c r="AV3328" i="5" s="1"/>
  <c r="AV3329" i="5" a="1"/>
  <c r="AV3329" i="5" s="1"/>
  <c r="AV3330" i="5" a="1"/>
  <c r="AV3330" i="5" s="1"/>
  <c r="AV3331" i="5" a="1"/>
  <c r="AV3331" i="5" s="1"/>
  <c r="AV3332" i="5" a="1"/>
  <c r="AV3332" i="5" s="1"/>
  <c r="AV3333" i="5" a="1"/>
  <c r="AV3333" i="5" s="1"/>
  <c r="AV3334" i="5" a="1"/>
  <c r="AV3334" i="5" s="1"/>
  <c r="AV3335" i="5" a="1"/>
  <c r="AV3335" i="5" s="1"/>
  <c r="AV3336" i="5" a="1"/>
  <c r="AV3336" i="5" s="1"/>
  <c r="AV3337" i="5" a="1"/>
  <c r="AV3337" i="5" s="1"/>
  <c r="AV3338" i="5" a="1"/>
  <c r="AV3338" i="5" s="1"/>
  <c r="AV3339" i="5" a="1"/>
  <c r="AV3339" i="5" s="1"/>
  <c r="AV3340" i="5" a="1"/>
  <c r="AV3340" i="5" s="1"/>
  <c r="AV3341" i="5" a="1"/>
  <c r="AV3341" i="5" s="1"/>
  <c r="AV3342" i="5" a="1"/>
  <c r="AV3342" i="5" s="1"/>
  <c r="AV3343" i="5" a="1"/>
  <c r="AV3343" i="5" s="1"/>
  <c r="AV3344" i="5" a="1"/>
  <c r="AV3344" i="5" s="1"/>
  <c r="AV3345" i="5" a="1"/>
  <c r="AV3345" i="5" s="1"/>
  <c r="AV3346" i="5" a="1"/>
  <c r="AV3346" i="5" s="1"/>
  <c r="AV3347" i="5" a="1"/>
  <c r="AV3347" i="5" s="1"/>
  <c r="AV3348" i="5" a="1"/>
  <c r="AV3348" i="5" s="1"/>
  <c r="AV3349" i="5" a="1"/>
  <c r="AV3349" i="5" s="1"/>
  <c r="AV3350" i="5" a="1"/>
  <c r="AV3350" i="5" s="1"/>
  <c r="AV3351" i="5" a="1"/>
  <c r="AV3351" i="5" s="1"/>
  <c r="AV3352" i="5" a="1"/>
  <c r="AV3352" i="5" s="1"/>
  <c r="AV3353" i="5" a="1"/>
  <c r="AV3353" i="5" s="1"/>
  <c r="AV3354" i="5" a="1"/>
  <c r="AV3354" i="5" s="1"/>
  <c r="AV3355" i="5" a="1"/>
  <c r="AV3355" i="5" s="1"/>
  <c r="AV3356" i="5" a="1"/>
  <c r="AV3356" i="5" s="1"/>
  <c r="AV3357" i="5" a="1"/>
  <c r="AV3357" i="5" s="1"/>
  <c r="AV3358" i="5" a="1"/>
  <c r="AV3358" i="5" s="1"/>
  <c r="AV3359" i="5" a="1"/>
  <c r="AV3359" i="5" s="1"/>
  <c r="AV3360" i="5" a="1"/>
  <c r="AV3360" i="5" s="1"/>
  <c r="AV3361" i="5" a="1"/>
  <c r="AV3361" i="5" s="1"/>
  <c r="AV3362" i="5" a="1"/>
  <c r="AV3362" i="5" s="1"/>
  <c r="AV3363" i="5" a="1"/>
  <c r="AV3363" i="5" s="1"/>
  <c r="AV3364" i="5" a="1"/>
  <c r="AV3364" i="5" s="1"/>
  <c r="AV3365" i="5" a="1"/>
  <c r="AV3365" i="5" s="1"/>
  <c r="AV3366" i="5" a="1"/>
  <c r="AV3366" i="5" s="1"/>
  <c r="AV3367" i="5" a="1"/>
  <c r="AV3367" i="5" s="1"/>
  <c r="AV3368" i="5" a="1"/>
  <c r="AV3368" i="5" s="1"/>
  <c r="AV3369" i="5" a="1"/>
  <c r="AV3369" i="5" s="1"/>
  <c r="AV3370" i="5" a="1"/>
  <c r="AV3370" i="5" s="1"/>
  <c r="AV3371" i="5" a="1"/>
  <c r="AV3371" i="5" s="1"/>
  <c r="AV3372" i="5" a="1"/>
  <c r="AV3372" i="5" s="1"/>
  <c r="AV3373" i="5" a="1"/>
  <c r="AV3373" i="5" s="1"/>
  <c r="AV3374" i="5" a="1"/>
  <c r="AV3374" i="5" s="1"/>
  <c r="AV3375" i="5" a="1"/>
  <c r="AV3375" i="5" s="1"/>
  <c r="AV3376" i="5" a="1"/>
  <c r="AV3376" i="5" s="1"/>
  <c r="AV3377" i="5" a="1"/>
  <c r="AV3377" i="5" s="1"/>
  <c r="AV3378" i="5" a="1"/>
  <c r="AV3378" i="5" s="1"/>
  <c r="AV3379" i="5" a="1"/>
  <c r="AV3379" i="5" s="1"/>
  <c r="AV3380" i="5" a="1"/>
  <c r="AV3380" i="5" s="1"/>
  <c r="AV3381" i="5" a="1"/>
  <c r="AV3381" i="5" s="1"/>
  <c r="AV3382" i="5" a="1"/>
  <c r="AV3382" i="5" s="1"/>
  <c r="AV3383" i="5" a="1"/>
  <c r="AV3383" i="5" s="1"/>
  <c r="AV3384" i="5" a="1"/>
  <c r="AV3384" i="5" s="1"/>
  <c r="AV3385" i="5" a="1"/>
  <c r="AV3385" i="5"/>
  <c r="AV3386" i="5" a="1"/>
  <c r="AV3386" i="5" s="1"/>
  <c r="AV3387" i="5" a="1"/>
  <c r="AV3387" i="5" s="1"/>
  <c r="AV3388" i="5" a="1"/>
  <c r="AV3388" i="5" s="1"/>
  <c r="AV3389" i="5" a="1"/>
  <c r="AV3389" i="5" s="1"/>
  <c r="AV3390" i="5" a="1"/>
  <c r="AV3390" i="5" s="1"/>
  <c r="AV3391" i="5" a="1"/>
  <c r="AV3391" i="5" s="1"/>
  <c r="AV3392" i="5" a="1"/>
  <c r="AV3392" i="5" s="1"/>
  <c r="AV3393" i="5" a="1"/>
  <c r="AV3393" i="5"/>
  <c r="AV3394" i="5" a="1"/>
  <c r="AV3394" i="5" s="1"/>
  <c r="AV3395" i="5" a="1"/>
  <c r="AV3395" i="5" s="1"/>
  <c r="AV3396" i="5" a="1"/>
  <c r="AV3396" i="5" s="1"/>
  <c r="AV3397" i="5" a="1"/>
  <c r="AV3397" i="5" s="1"/>
  <c r="AV3398" i="5" a="1"/>
  <c r="AV3398" i="5" s="1"/>
  <c r="AV3399" i="5" a="1"/>
  <c r="AV3399" i="5" s="1"/>
  <c r="AV3400" i="5" a="1"/>
  <c r="AV3400" i="5" s="1"/>
  <c r="AV3401" i="5" a="1"/>
  <c r="AV3401" i="5"/>
  <c r="AV3402" i="5" a="1"/>
  <c r="AV3402" i="5" s="1"/>
  <c r="AW48" i="12" l="1"/>
  <c r="AN48" i="12"/>
  <c r="BA47" i="12"/>
  <c r="BA46" i="12"/>
  <c r="BA45" i="12"/>
  <c r="BA44" i="12"/>
  <c r="BA43" i="12"/>
  <c r="BA42" i="12"/>
  <c r="BA41" i="12"/>
  <c r="BA40" i="12"/>
  <c r="BA39" i="12"/>
  <c r="BA38" i="12"/>
  <c r="BA37" i="12"/>
  <c r="BA36" i="12"/>
  <c r="BA35" i="12"/>
  <c r="BA34" i="12"/>
  <c r="BA33" i="12"/>
  <c r="BA32" i="12"/>
  <c r="BA31" i="12"/>
  <c r="BA30" i="12"/>
  <c r="BA29" i="12"/>
  <c r="BA28" i="12"/>
  <c r="BA27" i="12"/>
  <c r="BA26" i="12"/>
  <c r="BA25" i="12"/>
  <c r="BA24" i="12"/>
  <c r="BA23" i="12"/>
  <c r="BA22" i="12"/>
  <c r="BA21" i="12"/>
  <c r="BA20" i="12"/>
  <c r="BA19" i="12"/>
  <c r="BA18" i="12"/>
  <c r="BA17" i="12"/>
  <c r="BA16" i="12"/>
  <c r="BA15" i="12"/>
  <c r="BA48" i="12" s="1"/>
  <c r="AT48" i="12"/>
  <c r="BD48" i="12"/>
  <c r="AL8" i="12" l="1"/>
  <c r="E8" i="12"/>
  <c r="T5" i="12"/>
  <c r="AV34" i="7" l="1"/>
  <c r="BG54" i="1"/>
  <c r="AR29" i="7" a="1"/>
  <c r="AR29" i="7" s="1"/>
  <c r="BA37" i="7" a="1"/>
  <c r="BA37" i="7" s="1"/>
  <c r="AQ29" i="7"/>
  <c r="AZ28" i="7"/>
  <c r="AN34" i="7"/>
  <c r="AN33" i="7"/>
  <c r="AN32" i="7"/>
  <c r="Q2" i="7" l="1"/>
  <c r="Q2" i="8"/>
  <c r="E51" i="5"/>
  <c r="E46" i="5"/>
  <c r="E45" i="5"/>
  <c r="E44" i="5"/>
  <c r="E50" i="5"/>
  <c r="E43" i="5"/>
  <c r="E42" i="5"/>
  <c r="E41" i="5"/>
  <c r="D58" i="1" a="1"/>
  <c r="D58" i="1" s="1"/>
  <c r="AV9" i="7"/>
  <c r="BB9" i="7" s="1" a="1"/>
  <c r="BB9" i="7" s="1"/>
  <c r="AD8" i="7"/>
  <c r="N144" i="1" l="1"/>
  <c r="AF54" i="1"/>
  <c r="AF42" i="11" s="1"/>
  <c r="B50" i="5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C42" i="11"/>
  <c r="BC40" i="11"/>
  <c r="AF40" i="11"/>
  <c r="Q42" i="11"/>
  <c r="Q40" i="11"/>
  <c r="AV35" i="11"/>
  <c r="AA35" i="11"/>
  <c r="E35" i="11"/>
  <c r="AV33" i="11"/>
  <c r="AL33" i="11"/>
  <c r="AA33" i="11"/>
  <c r="E33" i="11"/>
  <c r="BD27" i="11"/>
  <c r="BA25" i="11"/>
  <c r="AQ29" i="11"/>
  <c r="AQ28" i="11"/>
  <c r="AQ27" i="11"/>
  <c r="AQ26" i="11"/>
  <c r="AQ25" i="11"/>
  <c r="U29" i="11"/>
  <c r="U28" i="11"/>
  <c r="U27" i="11"/>
  <c r="U26" i="11"/>
  <c r="U25" i="11"/>
  <c r="E29" i="11"/>
  <c r="E28" i="11"/>
  <c r="E27" i="11"/>
  <c r="E26" i="11"/>
  <c r="E25" i="11"/>
  <c r="AL20" i="11"/>
  <c r="AV20" i="11"/>
  <c r="E20" i="11"/>
  <c r="AV17" i="11"/>
  <c r="AQ17" i="11"/>
  <c r="AL17" i="11"/>
  <c r="Q17" i="11"/>
  <c r="E17" i="11"/>
  <c r="AA15" i="11"/>
  <c r="E15" i="11"/>
  <c r="AV13" i="11"/>
  <c r="AL13" i="11"/>
  <c r="AA13" i="11"/>
  <c r="E13" i="11"/>
  <c r="BA11" i="11"/>
  <c r="AV11" i="11"/>
  <c r="AQ11" i="11"/>
  <c r="AL11" i="11"/>
  <c r="E11" i="11"/>
  <c r="AQ9" i="7"/>
  <c r="AL9" i="7"/>
  <c r="U13" i="7"/>
  <c r="T131" i="8"/>
  <c r="AQ9" i="8"/>
  <c r="AQ135" i="8" s="1"/>
  <c r="AL9" i="8"/>
  <c r="AL135" i="8" s="1"/>
  <c r="D9" i="8"/>
  <c r="D135" i="8" s="1"/>
  <c r="D9" i="7"/>
  <c r="T5" i="11"/>
  <c r="BD2" i="11"/>
  <c r="T5" i="7"/>
  <c r="BD128" i="8"/>
  <c r="T5" i="8"/>
  <c r="T5" i="1"/>
  <c r="D18" i="7" l="1" a="1"/>
  <c r="D18" i="7" s="1"/>
  <c r="BA36" i="7" s="1"/>
  <c r="B43" i="7" s="1" a="1"/>
  <c r="B43" i="7" s="1"/>
  <c r="D21" i="7" a="1"/>
  <c r="D21" i="7" s="1"/>
  <c r="AQ36" i="1"/>
  <c r="AQ35" i="11" s="1"/>
  <c r="R44" i="7" l="1" a="1"/>
  <c r="R44" i="7" s="1"/>
  <c r="BJ2" i="1"/>
  <c r="AV15" i="1" l="1"/>
  <c r="AV15" i="11" s="1"/>
  <c r="AL15" i="1"/>
  <c r="AL15" i="11" s="1"/>
  <c r="AZ15" i="7" l="1"/>
  <c r="AA15" i="7"/>
  <c r="AL36" i="1"/>
  <c r="AL35" i="11" s="1"/>
  <c r="NX24" i="5"/>
  <c r="DA68" i="5"/>
  <c r="F18" i="7" l="1"/>
  <c r="AK62" i="1"/>
  <c r="AZ38" i="7" l="1"/>
  <c r="D38" i="7" s="1" a="1"/>
  <c r="D38" i="7" s="1"/>
  <c r="BI10" i="8"/>
  <c r="BI9" i="8"/>
  <c r="BG10" i="8"/>
  <c r="BG9" i="8"/>
  <c r="BJ4" i="1"/>
  <c r="B5" i="12"/>
  <c r="BG4" i="1"/>
  <c r="BG3" i="1"/>
  <c r="Y44" i="7" l="1"/>
  <c r="AF44" i="7"/>
  <c r="B5" i="7"/>
  <c r="B5" i="8"/>
  <c r="B131" i="8" s="1"/>
  <c r="B5" i="11"/>
  <c r="BJ3" i="1"/>
  <c r="AQ135" i="1" s="1"/>
  <c r="BJ5" i="1"/>
  <c r="BK5" i="1"/>
  <c r="O135" i="1" s="1"/>
  <c r="AQ138" i="1" l="1"/>
  <c r="M42" i="7" l="1" a="1"/>
  <c r="M42" i="7" s="1"/>
  <c r="AF66" i="1"/>
  <c r="R66" i="1"/>
  <c r="Y66" i="1"/>
  <c r="AK66" i="1" l="1"/>
  <c r="AK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<sst xmlns="http://schemas.openxmlformats.org/spreadsheetml/2006/main" count="82698" uniqueCount="7580">
  <si>
    <r>
      <rPr>
        <b/>
        <sz val="9"/>
        <color theme="1"/>
        <rFont val="Aptos "/>
      </rPr>
      <t>APOIOS INCÊNDIOS 2025</t>
    </r>
    <r>
      <rPr>
        <sz val="9"/>
        <color theme="1"/>
        <rFont val="Aptos "/>
      </rPr>
      <t xml:space="preserve">
Portaria n.º 307/2025/1, de 11 de setembro</t>
    </r>
  </si>
  <si>
    <t>CANDIDATURA Nº</t>
  </si>
  <si>
    <t>HOJE É DIA</t>
  </si>
  <si>
    <t>AVISO DE ABERTURA</t>
  </si>
  <si>
    <r>
      <rPr>
        <b/>
        <sz val="14"/>
        <color theme="0"/>
        <rFont val="Wingdings"/>
        <charset val="2"/>
      </rPr>
      <t>à</t>
    </r>
    <r>
      <rPr>
        <b/>
        <sz val="16"/>
        <color theme="0"/>
        <rFont val="Wingdings"/>
        <charset val="2"/>
      </rPr>
      <t xml:space="preserve">
</t>
    </r>
    <r>
      <rPr>
        <b/>
        <sz val="8"/>
        <color theme="0"/>
        <rFont val="Aptos Display"/>
        <family val="2"/>
        <scheme val="major"/>
      </rPr>
      <t>LOCAL DE ENTREGA DA SUA CANDIDATURA</t>
    </r>
  </si>
  <si>
    <t>IF</t>
  </si>
  <si>
    <r>
      <t>FORMULÁRIO DE CANDIDATURA</t>
    </r>
    <r>
      <rPr>
        <sz val="8"/>
        <color theme="1"/>
        <rFont val="Aptos Display"/>
        <family val="2"/>
        <scheme val="major"/>
      </rPr>
      <t xml:space="preserve">  v1.0</t>
    </r>
  </si>
  <si>
    <t>1</t>
  </si>
  <si>
    <t>IDENTIFICAÇÃO DA ENTIDADE</t>
  </si>
  <si>
    <t>INSTRUÇÕES</t>
  </si>
  <si>
    <t>1.1. DADOS GERAIS</t>
  </si>
  <si>
    <t>Os campos a cor LARANJA são obrigatórios</t>
  </si>
  <si>
    <t>O preenchimernto deste formulário não dispensa a leitura atenta do guia de candidatura, disponível no site do IEFP.</t>
  </si>
  <si>
    <t>Os campos a cor CINZA são de preenchimento facultativo, se aplicáveis</t>
  </si>
  <si>
    <t>NOME OU DESIGNAÇÃO SOCIAL</t>
  </si>
  <si>
    <t>NÍMERO FISCAL (NIF OU NIPC)</t>
  </si>
  <si>
    <t>NISS</t>
  </si>
  <si>
    <t>TELEFONE</t>
  </si>
  <si>
    <t>TELEMÓVEL</t>
  </si>
  <si>
    <t>MORADA SEDE SOCIAL</t>
  </si>
  <si>
    <t>LOCALIDADE</t>
  </si>
  <si>
    <t>CÓDIGO POSTAL</t>
  </si>
  <si>
    <t>EMAIL</t>
  </si>
  <si>
    <t>CONCELHO</t>
  </si>
  <si>
    <t>FREGUESIA</t>
  </si>
  <si>
    <t>DISTRITO</t>
  </si>
  <si>
    <t>REGIÃO NUT III</t>
  </si>
  <si>
    <r>
      <rPr>
        <b/>
        <vertAlign val="superscript"/>
        <sz val="11"/>
        <color rgb="FF000000"/>
        <rFont val="Aptos Display"/>
        <family val="2"/>
        <scheme val="major"/>
      </rPr>
      <t>(1)</t>
    </r>
    <r>
      <rPr>
        <sz val="8"/>
        <color indexed="8"/>
        <rFont val="Aptos Display"/>
        <family val="2"/>
        <scheme val="major"/>
      </rPr>
      <t xml:space="preserve"> DIMENSÃO DA EMPRESA</t>
    </r>
  </si>
  <si>
    <t>MICRO EMPRESA</t>
  </si>
  <si>
    <t>empresa que emprega menos de 10 pessoas e cujo volume de negócios anual ou balanço total anual não excede 2M€</t>
  </si>
  <si>
    <r>
      <t xml:space="preserve">DIMENSÃO DA EMPRESA </t>
    </r>
    <r>
      <rPr>
        <b/>
        <vertAlign val="superscript"/>
        <sz val="10"/>
        <rFont val="Aptos Display"/>
        <family val="2"/>
        <scheme val="major"/>
      </rPr>
      <t>(1)</t>
    </r>
  </si>
  <si>
    <t>CARACTERIZAÇÃO JURÍDICA</t>
  </si>
  <si>
    <t>DATA DE CONSTITUIÇÃO</t>
  </si>
  <si>
    <t>DATA INÍCIO DE ATIVIDADE</t>
  </si>
  <si>
    <t>URL - PÁGINA WEB DA ENTIDADE</t>
  </si>
  <si>
    <t>1.2. RESPONSÁVEL (pessoa de contato)</t>
  </si>
  <si>
    <t>PEQUENA EMPRESA</t>
  </si>
  <si>
    <t>empresa não micro que emprega menos de 50 pessoas e cujo volume de negócios anual ou balanço total anual não excede 10M€</t>
  </si>
  <si>
    <t>MÉDIA EMPRESA</t>
  </si>
  <si>
    <t>empresa não pequena que emprega menos de 250 pessoas e cujo volume de negócios anual não excede 50M€ ou cujo balanço total anual não excede 43M€</t>
  </si>
  <si>
    <t>NOME</t>
  </si>
  <si>
    <t>FUNÇÃO</t>
  </si>
  <si>
    <t>GRANDE EMPRESA</t>
  </si>
  <si>
    <t>empresa não PME.</t>
  </si>
  <si>
    <t>1.3. ATIVIDADES ECONÓMICAS</t>
  </si>
  <si>
    <t>ATIVIDADE(S)</t>
  </si>
  <si>
    <t>CAE ver.4</t>
  </si>
  <si>
    <r>
      <t>Código IRS</t>
    </r>
    <r>
      <rPr>
        <b/>
        <vertAlign val="superscript"/>
        <sz val="14"/>
        <color rgb="FF000000"/>
        <rFont val="Aptos Display"/>
        <family val="2"/>
        <scheme val="major"/>
      </rPr>
      <t xml:space="preserve"> (2)</t>
    </r>
  </si>
  <si>
    <r>
      <rPr>
        <b/>
        <sz val="10"/>
        <color rgb="FF000000"/>
        <rFont val="Aptos Display"/>
        <family val="2"/>
        <scheme val="major"/>
      </rPr>
      <t xml:space="preserve">(2) </t>
    </r>
    <r>
      <rPr>
        <sz val="10"/>
        <color indexed="8"/>
        <rFont val="Aptos Display"/>
        <family val="2"/>
        <scheme val="major"/>
      </rPr>
      <t>Apenas para trabalhadores independentes ou empresários em nome individual</t>
    </r>
  </si>
  <si>
    <r>
      <t>REGIME DE IVA</t>
    </r>
    <r>
      <rPr>
        <b/>
        <sz val="12"/>
        <color rgb="FF000000"/>
        <rFont val="Aptos Display"/>
        <family val="2"/>
        <scheme val="major"/>
      </rPr>
      <t xml:space="preserve"> </t>
    </r>
    <r>
      <rPr>
        <b/>
        <vertAlign val="superscript"/>
        <sz val="14"/>
        <color rgb="FF000000"/>
        <rFont val="Aptos Display"/>
        <family val="2"/>
        <scheme val="major"/>
      </rPr>
      <t>(2)</t>
    </r>
  </si>
  <si>
    <t>TEM CONTABILIDADE ORGANIZADA?</t>
  </si>
  <si>
    <t>LOCALIZAÇÃO DO ESTABELECIMENTO AFETADO E DATA DO INCÊNDIO</t>
  </si>
  <si>
    <r>
      <rPr>
        <b/>
        <vertAlign val="superscript"/>
        <sz val="14"/>
        <rFont val="Aptos Display"/>
        <family val="2"/>
        <scheme val="major"/>
      </rPr>
      <t xml:space="preserve">(3) </t>
    </r>
    <r>
      <rPr>
        <sz val="8"/>
        <rFont val="Aptos Display"/>
        <family val="2"/>
        <scheme val="major"/>
      </rPr>
      <t>CONCELHOS E FREGUESIAS ELEGÍVEIS, de acordo com lista a Resolução do concelho de Ministros nº 126-A/2025, de 28 de agosto.</t>
    </r>
  </si>
  <si>
    <r>
      <rPr>
        <b/>
        <vertAlign val="superscript"/>
        <sz val="14"/>
        <color rgb="FF000000"/>
        <rFont val="Aptos Display"/>
        <family val="2"/>
        <scheme val="major"/>
      </rPr>
      <t>(4)</t>
    </r>
    <r>
      <rPr>
        <sz val="8"/>
        <color indexed="8"/>
        <rFont val="Aptos Display"/>
        <family val="2"/>
        <scheme val="major"/>
      </rPr>
      <t xml:space="preserve"> Em alternativa, pode ser disponibilizado um link para partilha da georreferenciação através de um serviço de mapas online, e. g. Google Maps.</t>
    </r>
  </si>
  <si>
    <t>MORADA</t>
  </si>
  <si>
    <t>DATA DO INCÊNDIO</t>
  </si>
  <si>
    <r>
      <rPr>
        <sz val="8"/>
        <color theme="1"/>
        <rFont val="Aptos Display"/>
        <family val="2"/>
        <scheme val="major"/>
      </rPr>
      <t>CONCELHO</t>
    </r>
    <r>
      <rPr>
        <vertAlign val="superscript"/>
        <sz val="12"/>
        <color theme="1"/>
        <rFont val="Aptos Display"/>
        <family val="2"/>
        <scheme val="major"/>
      </rPr>
      <t xml:space="preserve"> </t>
    </r>
    <r>
      <rPr>
        <b/>
        <vertAlign val="superscript"/>
        <sz val="12"/>
        <color theme="1"/>
        <rFont val="Aptos Display"/>
        <family val="2"/>
        <scheme val="major"/>
      </rPr>
      <t>(3)</t>
    </r>
  </si>
  <si>
    <r>
      <rPr>
        <sz val="8"/>
        <color theme="1"/>
        <rFont val="Aptos Display"/>
        <family val="2"/>
        <scheme val="major"/>
      </rPr>
      <t>FREGUESIA</t>
    </r>
    <r>
      <rPr>
        <sz val="10"/>
        <color theme="1"/>
        <rFont val="Aptos Display"/>
        <family val="2"/>
        <scheme val="major"/>
      </rPr>
      <t xml:space="preserve"> </t>
    </r>
    <r>
      <rPr>
        <b/>
        <vertAlign val="superscript"/>
        <sz val="12"/>
        <color theme="1"/>
        <rFont val="Aptos Display"/>
        <family val="2"/>
        <scheme val="major"/>
      </rPr>
      <t>(3)</t>
    </r>
  </si>
  <si>
    <r>
      <t xml:space="preserve">Latitude </t>
    </r>
    <r>
      <rPr>
        <b/>
        <vertAlign val="superscript"/>
        <sz val="12"/>
        <color theme="1"/>
        <rFont val="Aptos Display"/>
        <family val="2"/>
        <scheme val="major"/>
      </rPr>
      <t>(4)</t>
    </r>
  </si>
  <si>
    <r>
      <t>Longitude</t>
    </r>
    <r>
      <rPr>
        <b/>
        <sz val="10"/>
        <color theme="1"/>
        <rFont val="Aptos Display"/>
        <family val="2"/>
        <scheme val="major"/>
      </rPr>
      <t xml:space="preserve"> </t>
    </r>
    <r>
      <rPr>
        <b/>
        <vertAlign val="superscript"/>
        <sz val="12"/>
        <color theme="1"/>
        <rFont val="Aptos Display"/>
        <family val="2"/>
        <scheme val="major"/>
      </rPr>
      <t>(4)</t>
    </r>
  </si>
  <si>
    <t>ENQUADRAMENTO</t>
  </si>
  <si>
    <t>A LABORAÇÃO FOI AFETADA:</t>
  </si>
  <si>
    <t>FUNDAMENTAÇÃO DO PEDIDO DE APOIO FINANCEIRO:</t>
  </si>
  <si>
    <t>ABRANGÊNCIA DO APOIO</t>
  </si>
  <si>
    <t>N.º de meses de duração do apoio</t>
  </si>
  <si>
    <t>Data de início</t>
  </si>
  <si>
    <t>N.º de trabalhadores para os quais é solicitado apoio: (lista em anexo)</t>
  </si>
  <si>
    <t>Data de fim</t>
  </si>
  <si>
    <t>(cálculo automático)</t>
  </si>
  <si>
    <t>N.º de trabalhadores a abranger em qualificação profissional</t>
  </si>
  <si>
    <t>5</t>
  </si>
  <si>
    <t>APOIO FINANCEIRO SOLICITADO</t>
  </si>
  <si>
    <t>ENTIDADES EMPREGADORAS – OBRIGAÇÕES RETRIBUTIVAS</t>
  </si>
  <si>
    <t>TOTAL DE ENCARGOS RETRIBUTIVOS</t>
  </si>
  <si>
    <t>TOTAL</t>
  </si>
  <si>
    <t>Retribuição normal ilíquida do trabalhador, deduzida a contribuição para a segurança social a seu cargo (ex. 11%), ao qual poder acrescer o valor do subsídio de Natal. Em ambos os casos (retribuição e subsídio de Natal), o montante do apoio não pode ultrapassar, por trabalhador, o valor de duas vezes a retribuição mínima mensal garantida(RMMG).</t>
  </si>
  <si>
    <t>MÊS 1</t>
  </si>
  <si>
    <t>MÊS 2</t>
  </si>
  <si>
    <t>MÊS 3</t>
  </si>
  <si>
    <t>TRABALHADOR/A  INDEPENDENTE</t>
  </si>
  <si>
    <t>O apoio financeiro tem o valor mensal correspondente a 1 duodécimo do rendimento anual tributável, referente a 2024, com o limite de 2 vezes a RMMG. Com atividade por período inferior a 12 meses em 2024 ou iniciada em 2025, considera-se o valor dos rendimentos auferidos até ao mês anterior ao do incêndio, dividido pelo número de meses de exercício de atividade.</t>
  </si>
  <si>
    <r>
      <t>INDEMNIZAÇÃO / COMPENSAÇÃO</t>
    </r>
    <r>
      <rPr>
        <sz val="10"/>
        <rFont val="Aptos Display"/>
        <family val="2"/>
        <scheme val="major"/>
      </rPr>
      <t xml:space="preserve"> (QUANDO APLICÁVEL)</t>
    </r>
  </si>
  <si>
    <t>Nº</t>
  </si>
  <si>
    <t>DESCRIÇÃO / SEGURADORA</t>
  </si>
  <si>
    <t>TIPO</t>
  </si>
  <si>
    <t>VALOR (€)</t>
  </si>
  <si>
    <t>DATA</t>
  </si>
  <si>
    <t>Nº APÓLICE</t>
  </si>
  <si>
    <t>OBSERVAÇÕES</t>
  </si>
  <si>
    <t>6</t>
  </si>
  <si>
    <t>INFORMAÇÃO COMPLEMENTAR</t>
  </si>
  <si>
    <t>6.1. CONSULTA ONLINE PELOS SERVIÇOS DO IEFP</t>
  </si>
  <si>
    <t>6.2. DADOS PARA TRANSFERÊNCIA DO INCENTIVO APROVADO</t>
  </si>
  <si>
    <r>
      <t xml:space="preserve">O consentimento é dado indicando o Número de Identificação Fiscal (NIPC) do IEFP - </t>
    </r>
    <r>
      <rPr>
        <b/>
        <sz val="10"/>
        <color rgb="FF000000"/>
        <rFont val="Aptos"/>
        <family val="2"/>
      </rPr>
      <t>501 442 600</t>
    </r>
    <r>
      <rPr>
        <sz val="9"/>
        <color indexed="8"/>
        <rFont val="Aptos"/>
        <family val="2"/>
      </rPr>
      <t xml:space="preserve"> - e autorizar.</t>
    </r>
  </si>
  <si>
    <r>
      <t xml:space="preserve">O consentimento é dado indicando o Número de Identificação de Segurança Social (NISS) do IEFP – </t>
    </r>
    <r>
      <rPr>
        <b/>
        <sz val="10"/>
        <color rgb="FF000000"/>
        <rFont val="Aptos"/>
        <family val="2"/>
      </rPr>
      <t>20004566133</t>
    </r>
    <r>
      <rPr>
        <sz val="9"/>
        <color indexed="8"/>
        <rFont val="Aptos"/>
        <family val="2"/>
      </rPr>
      <t xml:space="preserve"> - e confirmar. </t>
    </r>
  </si>
  <si>
    <t>Autoriza o IEFP a consultar dados da Segurança social?</t>
  </si>
  <si>
    <t>IBAN</t>
  </si>
  <si>
    <t>Autoriza o IEFP a consultar dados da AT?</t>
  </si>
  <si>
    <r>
      <t xml:space="preserve">Para aceder ao portal da </t>
    </r>
    <r>
      <rPr>
        <b/>
        <sz val="8"/>
        <rFont val="Arial"/>
        <family val="2"/>
      </rPr>
      <t>Segurança Social</t>
    </r>
    <r>
      <rPr>
        <sz val="8"/>
        <rFont val="Arial"/>
        <family val="2"/>
      </rPr>
      <t xml:space="preserve"> [http://www2.seg-social.pt/consultas/ssdirecta/], deve registar-se previamente, caso ainda não o tenha feito.</t>
    </r>
  </si>
  <si>
    <t>6.3. NOTIFICAÇÃO POR CORREIO ELECTRÓNICO</t>
  </si>
  <si>
    <r>
      <t xml:space="preserve">Para aceder ao portal da </t>
    </r>
    <r>
      <rPr>
        <b/>
        <sz val="8"/>
        <rFont val="Arial"/>
        <family val="2"/>
      </rPr>
      <t>Autoridade Tributária e Aduaneira</t>
    </r>
    <r>
      <rPr>
        <sz val="8"/>
        <rFont val="Arial"/>
        <family val="2"/>
      </rPr>
      <t xml:space="preserve"> [www.portaldasfinancas.gov.pt], deve registar-se previamente, caso ainda não o tenha feito.</t>
    </r>
  </si>
  <si>
    <t>O(s) subscritor(es) declara(m) que autoriza(m) o envio de notificações referentes a esta Medida por correio electrónico:</t>
  </si>
  <si>
    <t>Através do seguinte correio eletrónico:</t>
  </si>
  <si>
    <t>7</t>
  </si>
  <si>
    <t>DOCUMENTOS APRESENTADOS</t>
  </si>
  <si>
    <t xml:space="preserve">      SINALIZE, POR FAVOR, OS DOCUMENTOS QUE ANEXA À SUA CANDIDATURA</t>
  </si>
  <si>
    <r>
      <t xml:space="preserve">SINALIZAR </t>
    </r>
    <r>
      <rPr>
        <sz val="9"/>
        <rFont val="Wingdings"/>
        <charset val="2"/>
      </rPr>
      <t>â</t>
    </r>
  </si>
  <si>
    <r>
      <rPr>
        <sz val="10"/>
        <color theme="0"/>
        <rFont val="Aptos"/>
        <family val="2"/>
      </rPr>
      <t>0</t>
    </r>
    <r>
      <rPr>
        <sz val="10"/>
        <color indexed="8"/>
        <rFont val="Aptos"/>
        <family val="2"/>
      </rPr>
      <t xml:space="preserve">1. Comprovativos de não dívida à Administração Tributária </t>
    </r>
    <r>
      <rPr>
        <sz val="8"/>
        <color rgb="FF000000"/>
        <rFont val="Aptos"/>
        <family val="2"/>
      </rPr>
      <t>….................................….................................….............................................................................</t>
    </r>
  </si>
  <si>
    <r>
      <rPr>
        <sz val="10"/>
        <color theme="0"/>
        <rFont val="Aptos"/>
        <family val="2"/>
      </rPr>
      <t>0</t>
    </r>
    <r>
      <rPr>
        <sz val="10"/>
        <color indexed="8"/>
        <rFont val="Aptos"/>
        <family val="2"/>
      </rPr>
      <t>2. Comprovativos de não dívida à Segurança Social</t>
    </r>
    <r>
      <rPr>
        <sz val="8"/>
        <color rgb="FF000000"/>
        <rFont val="Aptos"/>
        <family val="2"/>
      </rPr>
      <t xml:space="preserve"> .........................….........................................................................................….........................................................................................…................................................................</t>
    </r>
  </si>
  <si>
    <r>
      <rPr>
        <sz val="10"/>
        <color theme="0"/>
        <rFont val="Aptos"/>
        <family val="2"/>
      </rPr>
      <t>0</t>
    </r>
    <r>
      <rPr>
        <sz val="10"/>
        <color indexed="8"/>
        <rFont val="Aptos"/>
        <family val="2"/>
      </rPr>
      <t>3. Cópia da apólices de seguro e da participação à seguradora</t>
    </r>
    <r>
      <rPr>
        <sz val="8"/>
        <color rgb="FF000000"/>
        <rFont val="Aptos"/>
        <family val="2"/>
      </rPr>
      <t xml:space="preserve"> ….................................…......................................................................….................................</t>
    </r>
  </si>
  <si>
    <r>
      <rPr>
        <sz val="10"/>
        <color theme="0"/>
        <rFont val="Aptos"/>
        <family val="2"/>
      </rPr>
      <t>0</t>
    </r>
    <r>
      <rPr>
        <sz val="10"/>
        <rFont val="Aptos"/>
        <family val="2"/>
      </rPr>
      <t>4. Cópia das declarações de remunerações apresentadas à segurança social no mês anterior ao do incêndio</t>
    </r>
    <r>
      <rPr>
        <sz val="8"/>
        <rFont val="Aptos"/>
        <family val="2"/>
      </rPr>
      <t xml:space="preserve"> …...................................................................</t>
    </r>
  </si>
  <si>
    <r>
      <rPr>
        <sz val="10"/>
        <color theme="0"/>
        <rFont val="Aptos"/>
        <family val="2"/>
      </rPr>
      <t>0</t>
    </r>
    <r>
      <rPr>
        <sz val="10"/>
        <color indexed="8"/>
        <rFont val="Aptos"/>
        <family val="2"/>
      </rPr>
      <t>5. Comprovativo da AT da atividade independente</t>
    </r>
    <r>
      <rPr>
        <sz val="8"/>
        <color rgb="FF000000"/>
        <rFont val="Aptos"/>
        <family val="2"/>
      </rPr>
      <t xml:space="preserve"> .........................................................................................................................................................................</t>
    </r>
  </si>
  <si>
    <r>
      <rPr>
        <sz val="10"/>
        <color theme="0"/>
        <rFont val="Aptos"/>
        <family val="2"/>
      </rPr>
      <t>0</t>
    </r>
    <r>
      <rPr>
        <sz val="10"/>
        <color indexed="8"/>
        <rFont val="Aptos"/>
        <family val="2"/>
      </rPr>
      <t>6. Documentos comprovativos CIRE, RERE ou SIREVE</t>
    </r>
    <r>
      <rPr>
        <sz val="9"/>
        <color rgb="FF000000"/>
        <rFont val="Aptos"/>
        <family val="2"/>
      </rPr>
      <t xml:space="preserve"> …............................................................................…..................................................….................................</t>
    </r>
  </si>
  <si>
    <r>
      <rPr>
        <sz val="10"/>
        <color theme="0"/>
        <rFont val="Aptos"/>
        <family val="2"/>
      </rPr>
      <t>0</t>
    </r>
    <r>
      <rPr>
        <sz val="10"/>
        <color indexed="8"/>
        <rFont val="Aptos"/>
        <family val="2"/>
      </rPr>
      <t xml:space="preserve">7. Comprovativos de rendimentos trabalho independente - listagem de faturas / recibos </t>
    </r>
    <r>
      <rPr>
        <sz val="8"/>
        <color rgb="FF000000"/>
        <rFont val="Aptos"/>
        <family val="2"/>
      </rPr>
      <t>….................................….................................….................................….................................................</t>
    </r>
  </si>
  <si>
    <r>
      <rPr>
        <sz val="10"/>
        <color theme="0"/>
        <rFont val="Aptos"/>
        <family val="2"/>
      </rPr>
      <t>0</t>
    </r>
    <r>
      <rPr>
        <sz val="10"/>
        <color indexed="8"/>
        <rFont val="Aptos"/>
        <family val="2"/>
      </rPr>
      <t xml:space="preserve">8. Comprovativos de rendimentos trabalho independente – declaração trimestral de IVA </t>
    </r>
    <r>
      <rPr>
        <sz val="8"/>
        <color rgb="FF000000"/>
        <rFont val="Aptos"/>
        <family val="2"/>
      </rPr>
      <t>…...................................................................................................</t>
    </r>
  </si>
  <si>
    <r>
      <rPr>
        <sz val="10"/>
        <color theme="0"/>
        <rFont val="Aptos"/>
        <family val="2"/>
      </rPr>
      <t>0</t>
    </r>
    <r>
      <rPr>
        <sz val="10"/>
        <color indexed="8"/>
        <rFont val="Aptos"/>
        <family val="2"/>
      </rPr>
      <t xml:space="preserve">9. Comprovativos de rendimentos trabalho independente - declaração do contabilista certificado </t>
    </r>
    <r>
      <rPr>
        <sz val="8"/>
        <color rgb="FF000000"/>
        <rFont val="Aptos"/>
        <family val="2"/>
      </rPr>
      <t>…....................................................................................</t>
    </r>
  </si>
  <si>
    <r>
      <t xml:space="preserve">10. Comprovativos de rendimentos trabalho independente - cópia da declaração Modelo 3 de IRS de 2024 </t>
    </r>
    <r>
      <rPr>
        <sz val="8"/>
        <color rgb="FF000000"/>
        <rFont val="Aptos"/>
        <family val="2"/>
      </rPr>
      <t>…...............................................................</t>
    </r>
  </si>
  <si>
    <r>
      <t xml:space="preserve">11. Comprovativo do pagamento de contribuições para a segurança social </t>
    </r>
    <r>
      <rPr>
        <sz val="8"/>
        <color rgb="FF000000"/>
        <rFont val="Aptos"/>
        <family val="2"/>
      </rPr>
      <t>….............................................................................................................................</t>
    </r>
  </si>
  <si>
    <r>
      <t xml:space="preserve">12. Cópia do certificado de incapacidade temporária para o trabalho/baixa médica (trabalhador independente) </t>
    </r>
    <r>
      <rPr>
        <sz val="8"/>
        <color rgb="FF000000"/>
        <rFont val="Aptos"/>
        <family val="2"/>
      </rPr>
      <t>…............................................................</t>
    </r>
  </si>
  <si>
    <r>
      <t>13. Comprovativo impedimento para o trabalho (licença parentalidade, etc.) (trabalhador independente)</t>
    </r>
    <r>
      <rPr>
        <sz val="10"/>
        <color rgb="FF000000"/>
        <rFont val="Aptos"/>
        <family val="2"/>
      </rPr>
      <t xml:space="preserve"> </t>
    </r>
    <r>
      <rPr>
        <sz val="8"/>
        <color rgb="FF000000"/>
        <rFont val="Aptos"/>
        <family val="2"/>
      </rPr>
      <t>…......................................................................</t>
    </r>
  </si>
  <si>
    <r>
      <t>14. Proposta de plano de qualificação e formação profissional extraordinário</t>
    </r>
    <r>
      <rPr>
        <sz val="10"/>
        <color rgb="FF000000"/>
        <rFont val="Aptos"/>
        <family val="2"/>
      </rPr>
      <t xml:space="preserve"> </t>
    </r>
    <r>
      <rPr>
        <sz val="8"/>
        <color rgb="FF000000"/>
        <rFont val="Aptos"/>
        <family val="2"/>
      </rPr>
      <t>…..............................................................................................................................</t>
    </r>
  </si>
  <si>
    <r>
      <t xml:space="preserve">15. Documento comprovativo do município ou da CCDR, I.P. dos danos sofridos com o incêndio </t>
    </r>
    <r>
      <rPr>
        <sz val="8"/>
        <color rgb="FF000000"/>
        <rFont val="Aptos Display"/>
        <family val="2"/>
        <scheme val="major"/>
      </rPr>
      <t>......................................................................................</t>
    </r>
  </si>
  <si>
    <t>8</t>
  </si>
  <si>
    <t>DECLARAÇÃO</t>
  </si>
  <si>
    <t>A entidade declara que:</t>
  </si>
  <si>
    <t>a)</t>
  </si>
  <si>
    <t>Iniciou atividade em data anterior ao mês do incêndio</t>
  </si>
  <si>
    <t>b)</t>
  </si>
  <si>
    <t>Se encontra regularmente constituída e devidamente registada</t>
  </si>
  <si>
    <t>c)</t>
  </si>
  <si>
    <t>Preenche os requisitos legais exigidos para o exercício da atividade ou iniciou o processo aplicável</t>
  </si>
  <si>
    <t>d)</t>
  </si>
  <si>
    <t>Dispõe de contabilidade organizada, quando aplicável</t>
  </si>
  <si>
    <t>e)</t>
  </si>
  <si>
    <t>Tem a situação regularizada junto da Autoridade Tributária e Aduaneira, da Segurança Social, do Instituto do Emprego e Formação Profissional, I.P. e dos fundos europeus</t>
  </si>
  <si>
    <t>f)</t>
  </si>
  <si>
    <t>Não foi condenada em processo-crime ou contraordenacional grave ou muito grave por violação de legislação de trabalho, nos dois anos anteriores à data da candidatura, ou em prazo superior caso tenham sido condenada em sanção que ultrapasse aquele prazo, caso em que se aplica o prazo da respetiva sanção</t>
  </si>
  <si>
    <t>g)</t>
  </si>
  <si>
    <t>Demonstra ter acionado os seguros contratualizados para cobrir riscos relacionados com a situação adversa, autorizando por via declarativa a recolha de informação relativa aos mesmos junto das respetivas companhias de seguros</t>
  </si>
  <si>
    <t>h)</t>
  </si>
  <si>
    <t>Garante o cumprimento das obrigações retributivas devidas aos trabalhadores e manutenção dos postos de trabalho, quando aplicável</t>
  </si>
  <si>
    <t>i)</t>
  </si>
  <si>
    <t>Não efetuou, após o início do mês em que ocorreu o incêndio, despedimentos ou iniciou os respetivos procedimentos, exceto por facto imputável ao trabalhador, bem como não celebrou  acordos de revogação fundamentados em motivo que permita o despedimento coletivo ou extinção de posto de trabalho, nos termos do disposto no n.º 4 do artigo 10.º do Decreto-Lei n.º 220/2006, de 3 de novembro, na sua redação atual, quando aplicável</t>
  </si>
  <si>
    <t>j)</t>
  </si>
  <si>
    <t>Autoriza os serviços competentes da segurança social e o IEFP, I.P. a comunicar entre si informação relevante para efeitos de concessão dos apoios requeridos, incluindo sobre a sua situação contributiva regularizada</t>
  </si>
  <si>
    <t>k)</t>
  </si>
  <si>
    <t>Reúne as condições necessárias à atribuição dos apoios</t>
  </si>
  <si>
    <t>l)</t>
  </si>
  <si>
    <t>As informações constantes do presente formulário e respetivos anexos, que dele fazem parte integrante, correspondem à verdade.</t>
  </si>
  <si>
    <t>DATA DE PREENCHIMENTO</t>
  </si>
  <si>
    <t>ASSINATURA</t>
  </si>
  <si>
    <t>CARGO</t>
  </si>
  <si>
    <t>ENTREGA DA CANDIDATURA</t>
  </si>
  <si>
    <t>COMO SE ENTREGA?</t>
  </si>
  <si>
    <t>SE TIVER ASSINATURA DIGITAL QUALIFICADA</t>
  </si>
  <si>
    <t>SE NÃO TIVER ASSINATURA DIGITAL QUALIFICADA</t>
  </si>
  <si>
    <t>1.</t>
  </si>
  <si>
    <t>GRAVE ESTE FORMULÁRIO E O ANEXO APLICÁVEL (A OU B) EM FORMATO PDF (OU IMPRIMA COMO PDF) E ASSINE-OS DIGITALMENTE;</t>
  </si>
  <si>
    <t>IMPRIMA ESTE FORMULÁRIO E O ANEXO APLICÁVEL (A OU B) E ASSINE-OS MANUALMENTE;</t>
  </si>
  <si>
    <t>2.</t>
  </si>
  <si>
    <t>- FORMULÁRIO ASSINADO DIGITALMENTE</t>
  </si>
  <si>
    <t>- ANEXO ASSINADO DIGITALMENTE</t>
  </si>
  <si>
    <t>3.</t>
  </si>
  <si>
    <t>- TODOS OS DOCUMENTOS SOLICITADOS</t>
  </si>
  <si>
    <t>- ESTE FICHEIRO EXCEL EM QUE EFETUOU A CANDIDATURA</t>
  </si>
  <si>
    <r>
      <rPr>
        <sz val="8"/>
        <color theme="0"/>
        <rFont val="Aptos Display"/>
        <family val="2"/>
        <scheme val="major"/>
      </rPr>
      <t>ANEXO</t>
    </r>
    <r>
      <rPr>
        <sz val="28"/>
        <color theme="0"/>
        <rFont val="Aptos Display"/>
        <family val="2"/>
        <scheme val="major"/>
      </rPr>
      <t xml:space="preserve"> </t>
    </r>
    <r>
      <rPr>
        <b/>
        <sz val="28"/>
        <color theme="0"/>
        <rFont val="Aptos Display"/>
        <family val="2"/>
        <scheme val="major"/>
      </rPr>
      <t>A</t>
    </r>
  </si>
  <si>
    <t>TRABALHADORES POR CONTA DE OUTREM AFETADOS</t>
  </si>
  <si>
    <t>IDENTIFICAÇÃO DO PROMOTOR</t>
  </si>
  <si>
    <t>(1)</t>
  </si>
  <si>
    <t>VÍNCULO COM ENTIDADE EMPREGADORA</t>
  </si>
  <si>
    <t>(2)</t>
  </si>
  <si>
    <t>Número de Identificação da Segurança Social</t>
  </si>
  <si>
    <t>-</t>
  </si>
  <si>
    <t>Nº 
ORDEM</t>
  </si>
  <si>
    <r>
      <rPr>
        <b/>
        <sz val="9"/>
        <color theme="1"/>
        <rFont val="Aptos Display"/>
        <family val="2"/>
        <scheme val="major"/>
      </rPr>
      <t>TRABALHADOR</t>
    </r>
    <r>
      <rPr>
        <sz val="8"/>
        <color theme="1"/>
        <rFont val="Aptos Display"/>
        <family val="2"/>
        <scheme val="major"/>
      </rPr>
      <t xml:space="preserve">
NOME</t>
    </r>
  </si>
  <si>
    <r>
      <t>VÍNCULO COM 
ENTIDADE EMPREGADORA</t>
    </r>
    <r>
      <rPr>
        <b/>
        <vertAlign val="superscript"/>
        <sz val="10"/>
        <color theme="1"/>
        <rFont val="Aptos Display"/>
        <family val="2"/>
        <scheme val="major"/>
      </rPr>
      <t xml:space="preserve"> (1)</t>
    </r>
  </si>
  <si>
    <r>
      <t>NISS</t>
    </r>
    <r>
      <rPr>
        <b/>
        <vertAlign val="superscript"/>
        <sz val="12"/>
        <color theme="1"/>
        <rFont val="Aptos Display"/>
        <family val="2"/>
        <scheme val="major"/>
      </rPr>
      <t xml:space="preserve"> (2)</t>
    </r>
  </si>
  <si>
    <r>
      <t>RETRIBUIÇÃO ILÍQUIDA DO MÊS ANTERIOR AO DO INCÊNDIO</t>
    </r>
    <r>
      <rPr>
        <b/>
        <vertAlign val="superscript"/>
        <sz val="12"/>
        <rFont val="Aptos Display"/>
        <family val="2"/>
        <scheme val="major"/>
      </rPr>
      <t xml:space="preserve"> (3)</t>
    </r>
  </si>
  <si>
    <r>
      <t>SUBSÍDIO DE NATAL</t>
    </r>
    <r>
      <rPr>
        <b/>
        <vertAlign val="superscript"/>
        <sz val="12"/>
        <rFont val="Aptos Display"/>
        <family val="2"/>
        <scheme val="major"/>
      </rPr>
      <t xml:space="preserve"> (4)</t>
    </r>
  </si>
  <si>
    <t>NECESSITA DE PLANO DE QUALIFICAÇÃO PROFISSIONAL?</t>
  </si>
  <si>
    <t>(3)</t>
  </si>
  <si>
    <t>Retribuição normal ilíquida do trabalhador, deduzida a contribuição para a segurança social a seu cargo (ex. 11%).</t>
  </si>
  <si>
    <t>(4)</t>
  </si>
  <si>
    <t>Subsídio de Natal ilíquido do trabalhador, deduzida a contribuição para a segurança social a seu cargo (ex. 11%).</t>
  </si>
  <si>
    <t>VALOR ANUAL</t>
  </si>
  <si>
    <t>PAGAMENTO EM DUODÉCIMOS?</t>
  </si>
  <si>
    <r>
      <t xml:space="preserve">MÊS DE PAGAMENTO (se duodécimos for </t>
    </r>
    <r>
      <rPr>
        <b/>
        <u/>
        <sz val="8"/>
        <rFont val="Aptos Display"/>
        <family val="2"/>
        <scheme val="major"/>
      </rPr>
      <t>não</t>
    </r>
    <r>
      <rPr>
        <sz val="8"/>
        <rFont val="Aptos Display"/>
        <family val="2"/>
        <scheme val="major"/>
      </rPr>
      <t>)</t>
    </r>
  </si>
  <si>
    <r>
      <rPr>
        <b/>
        <sz val="9"/>
        <color theme="1"/>
        <rFont val="Aptos Display"/>
        <family val="2"/>
        <scheme val="major"/>
      </rPr>
      <t xml:space="preserve">ATRIBUIÇÃO DOS APOIOS IMEDIATOS ÀS POPULAÇÕES E EMPRESAS AFETADAS PELOS INCÊNDIOS OCORRIDOS ENTRE 26 DE JULHO E 27 DE AGOSTO DE 2025
</t>
    </r>
    <r>
      <rPr>
        <sz val="9"/>
        <color theme="1"/>
        <rFont val="Aptos Display"/>
        <family val="2"/>
        <scheme val="major"/>
      </rPr>
      <t>Portaria n.º 307/2025/1, de 11 de setembro</t>
    </r>
  </si>
  <si>
    <r>
      <rPr>
        <sz val="8"/>
        <color theme="0"/>
        <rFont val="Aptos Display"/>
        <family val="2"/>
        <scheme val="major"/>
      </rPr>
      <t>ANEXO</t>
    </r>
    <r>
      <rPr>
        <sz val="28"/>
        <color theme="0"/>
        <rFont val="Aptos Display"/>
        <family val="2"/>
        <scheme val="major"/>
      </rPr>
      <t xml:space="preserve"> B</t>
    </r>
  </si>
  <si>
    <t>TRABALHADORES INDEPENDENTES / EMPRESÁRIOS EM NOME INDIVIDUAL</t>
  </si>
  <si>
    <t>DATA DE INCÊNDIO</t>
  </si>
  <si>
    <t>MÊS DO INCÊNDIO</t>
  </si>
  <si>
    <t>APURAMENTO DE RENDIMENTOS ANTES DOS INCÊNDIOS</t>
  </si>
  <si>
    <t>(SE.S(
U13="";"";
U13&lt;=DATA(2023;12;31);"PREENCHER RENDIMENTOS DE 2024";
E(U13&gt;=DATA(2024;1;1);U13&lt;DATA(2025;1;1));"PREENCHER RENDIMENTOS  DE 2024 NO QUADRO 1.1. E RENDIMENTOS DE 2025 NO QUADRO 1.2., PARA MESES APRESENTADOS";
U13&gt;=DATA(2025;1;1);"PREENCHER RENDIMENTOS DE 2025 NOS MESES APRESENTADOS")
)</t>
  </si>
  <si>
    <t>DATA DE INÍCIO DE ATIVIDADE</t>
  </si>
  <si>
    <t>1.1.</t>
  </si>
  <si>
    <t>1.2.</t>
  </si>
  <si>
    <t>DATA DE INÍCIO DE ATIVIDADE:</t>
  </si>
  <si>
    <t>RENDIMENTOS TOTAIS</t>
  </si>
  <si>
    <t xml:space="preserve">
RENDIMENTOS MENSAIS </t>
  </si>
  <si>
    <t>JANEIRO</t>
  </si>
  <si>
    <t>O valor médio mensal é um duodécimo do total de rendimentos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</si>
  <si>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</si>
  <si>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</si>
  <si>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</si>
  <si>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</si>
  <si>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</si>
  <si>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</si>
  <si>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</si>
  <si>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</si>
  <si>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</si>
  <si>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</si>
  <si>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2</t>
  </si>
  <si>
    <t>VERIFICAÇÃO DA PERDA ACENTUADA DE RENDIMENTO</t>
  </si>
  <si>
    <t>MÊS</t>
  </si>
  <si>
    <t>VALOR AUFERIDOS</t>
  </si>
  <si>
    <t>ESCOLHA OS MESES DE REFERÊNCIA PARA CÁLCULO DO VALOR MENSAL DE RENDIMENTOS:</t>
  </si>
  <si>
    <t>MÉDIA DE RENDIMENTOS AUFERIDOS</t>
  </si>
  <si>
    <t>MÉDIA MENSAL DOS MESES DE REFERÊNCIA</t>
  </si>
  <si>
    <t>% PERDA DE RENDIMENTO MÉDIO</t>
  </si>
  <si>
    <t>3</t>
  </si>
  <si>
    <r>
      <t>APOIO FINANCEIRO SOLICITADO</t>
    </r>
    <r>
      <rPr>
        <sz val="11"/>
        <color theme="9" tint="-0.499984740745262"/>
        <rFont val="Aptos Display"/>
        <family val="2"/>
        <scheme val="major"/>
      </rPr>
      <t xml:space="preserve"> [A VALIDAR NA ANÁLISE PELOS SERVIÇOS DO IEFP]</t>
    </r>
  </si>
  <si>
    <t>VALOR MENSAL</t>
  </si>
  <si>
    <t>4</t>
  </si>
  <si>
    <t>INFORMAÇÕES ADICIONAIS</t>
  </si>
  <si>
    <t>5.1.</t>
  </si>
  <si>
    <t>No período a partir da data do incêndio até ao presente verificou-se impedimento para o trabalho, nomeadamente por doença ou licença no âmbito da parentalidade, com atribuição de subsídio?</t>
  </si>
  <si>
    <t>SE RESPONDER SIM, INDIQUE</t>
  </si>
  <si>
    <t>PERÍODO</t>
  </si>
  <si>
    <t>INÍCIO</t>
  </si>
  <si>
    <t>FIM</t>
  </si>
  <si>
    <t>5.2.</t>
  </si>
  <si>
    <t>Beneficia ou solicitou isenção do pagamento de contribuições à Segurança Social?</t>
  </si>
  <si>
    <t>PROPOSTA DE PLANO DE QUALIFICAÇÃO E FORMAÇÃO PROFISSIONAL EXTRAORDINÁRIO</t>
  </si>
  <si>
    <r>
      <t>INDIQUE O SERVIÇO DE FORMAÇÃO PROFISSIONAL PRETENDIDO</t>
    </r>
    <r>
      <rPr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Wingdings"/>
        <charset val="2"/>
      </rPr>
      <t>à</t>
    </r>
  </si>
  <si>
    <r>
      <t xml:space="preserve">Código CNQ / Extra CNQ  </t>
    </r>
    <r>
      <rPr>
        <b/>
        <vertAlign val="superscript"/>
        <sz val="10"/>
        <rFont val="Aptos Narrow"/>
        <family val="2"/>
        <scheme val="minor"/>
      </rPr>
      <t>1</t>
    </r>
  </si>
  <si>
    <t>Designação da UFCD / UC /Unidade Extra-Catálogo 2E17:J41</t>
  </si>
  <si>
    <r>
      <t xml:space="preserve">Duração
</t>
    </r>
    <r>
      <rPr>
        <sz val="10"/>
        <rFont val="Aptos Narrow"/>
        <family val="2"/>
        <scheme val="minor"/>
      </rPr>
      <t>(em horas)</t>
    </r>
  </si>
  <si>
    <r>
      <t xml:space="preserve">Regime
(presencial / a distância / misto) 
</t>
    </r>
    <r>
      <rPr>
        <sz val="8"/>
        <rFont val="Aptos Narrow"/>
        <family val="2"/>
        <scheme val="minor"/>
      </rPr>
      <t xml:space="preserve">escolher da lista </t>
    </r>
    <r>
      <rPr>
        <vertAlign val="superscript"/>
        <sz val="10"/>
        <rFont val="Aptos Narrow"/>
        <family val="2"/>
        <scheme val="minor"/>
      </rPr>
      <t>3</t>
    </r>
  </si>
  <si>
    <r>
      <t xml:space="preserve">Nível de Qualificação
</t>
    </r>
    <r>
      <rPr>
        <sz val="8"/>
        <rFont val="Aptos Narrow"/>
        <family val="2"/>
        <scheme val="minor"/>
      </rPr>
      <t xml:space="preserve">(apenas para UFCD/UC do CNQ) </t>
    </r>
    <r>
      <rPr>
        <vertAlign val="superscript"/>
        <sz val="8"/>
        <rFont val="Aptos Narrow"/>
        <family val="2"/>
        <scheme val="minor"/>
      </rPr>
      <t>4</t>
    </r>
  </si>
  <si>
    <t>N.º de formandos  previstos</t>
  </si>
  <si>
    <t>Volume de formação</t>
  </si>
  <si>
    <t>Auxiliar de preenchimento</t>
  </si>
  <si>
    <t>CAMPO</t>
  </si>
  <si>
    <t>DESCRIÇÃO</t>
  </si>
  <si>
    <t>DIGITAR</t>
  </si>
  <si>
    <t>REQUERIMENTO DE APOIO</t>
  </si>
  <si>
    <t>Dados gerais de identificação</t>
  </si>
  <si>
    <t>São pré-preenchidos, com base na informação que é recolhida pelo serviço de emprego na realização da visita prévia</t>
  </si>
  <si>
    <t>Não se aplica 2025</t>
  </si>
  <si>
    <t>Paralisação total/parcial da atividade</t>
  </si>
  <si>
    <t>Data do incêndio</t>
  </si>
  <si>
    <t>Indicar a data</t>
  </si>
  <si>
    <t>Tempo estimado 
para retoma integral da atividade</t>
  </si>
  <si>
    <t>Informação pré-preenchida, com base na recolha de elementos do serviço de emprego durante a realização da visita prévia</t>
  </si>
  <si>
    <t>ESTE ERA DE 2017</t>
  </si>
  <si>
    <t>Período para o qual é solicitado o apoio</t>
  </si>
  <si>
    <t>Indicar o número de meses, até um máximo de 3 meses</t>
  </si>
  <si>
    <t>N.º trabalhadores para os quais é solicitado apoio</t>
  </si>
  <si>
    <t>Indicar o número de trabalhadores a abranger. Será o total dos trabalhadores da entidade se a paralisação da atividade for total</t>
  </si>
  <si>
    <t>N.º de trabalhadores a encaminhar para qualificação profissional</t>
  </si>
  <si>
    <t xml:space="preserve">Indicar o número de trabalhadores a encaminhar a qualificação profissional, seja a tempo inteiro ou a tempo parcial. </t>
  </si>
  <si>
    <t>Indicar a data de início e a data de fim para a qual é solicitado o apoio. O período considerado não pode ser superior a 3 meses</t>
  </si>
  <si>
    <t>Data e assinatura</t>
  </si>
  <si>
    <t>Digitar a data, imprimir o modelo e assinar pelos representantes da entidade requerente</t>
  </si>
  <si>
    <t>LISTA DE TRABALHADORES ABRANGIDOS</t>
  </si>
  <si>
    <t>Nome</t>
  </si>
  <si>
    <t>Digitar o nome do trabalhador. A identificação é individual. Usar tantas linhas quanto as necessárias para identificar todos os trabalhadores</t>
  </si>
  <si>
    <t>Digitar o NISS do trabalhador</t>
  </si>
  <si>
    <t>Retribuição normal ilíquida</t>
  </si>
  <si>
    <t>está em nota ao lado do campo</t>
  </si>
  <si>
    <t>Número de dias úteis de trabalho no período do apoio</t>
  </si>
  <si>
    <t>Indicar o total de dias úteis de trabalho no período de apoio</t>
  </si>
  <si>
    <t>eliminar</t>
  </si>
  <si>
    <t>Pagamento subsídio de Natal</t>
  </si>
  <si>
    <t>Assinalar Sim ou Não consoante o caso, conforme o praticado pela entidade, para o trabalhador em questão</t>
  </si>
  <si>
    <t>Qualificação profissional</t>
  </si>
  <si>
    <t>Assinalar Sim ou Não consoante o caso, tendo em conta o encaminhamento para qualificação profissional do trabalhador em questão.</t>
  </si>
  <si>
    <t>PEDIDO DE PAGAMENTO MENSAL</t>
  </si>
  <si>
    <t>não está aqui?</t>
  </si>
  <si>
    <t>São pré-preenchidos, com base na informação retirada da análise do pedido e decisão de aprovação.</t>
  </si>
  <si>
    <t>Datas de início e fim do apoio</t>
  </si>
  <si>
    <t>São pré-preenchidas, com base na informação retirada da análise da candidatura e decisão de aprovação.</t>
  </si>
  <si>
    <t>Mês do pedido</t>
  </si>
  <si>
    <t>No espaço destinado ao efeito, digitar o mês relativo ao pedido. Em anexo ao pedido de pagamento devem ser incluídas cópias das declarações de remuneração e dos recibos de vencimento do mês em causa.</t>
  </si>
  <si>
    <t>Redução do número de trabalhadores ao serviço</t>
  </si>
  <si>
    <t>Indicar no pedido, no campo disponível, o número de trabalhadores que estão ausentes mais de 30 dias (por exemplo iniciaram licença de maternidade) ou que cessaram contrato (por exemplo, cujo contrato a termo caducou). A aplicar apenas nos casos em que a situação ocorreu.</t>
  </si>
  <si>
    <t>LISTA DE TRABALHADORES QUE SAÍRAM DA ENTIDADE NO PERÍODO DE APOIO</t>
  </si>
  <si>
    <t>não está aqui</t>
  </si>
  <si>
    <t>Indicar o nome do trabalhador que terminou contrato de trabalho</t>
  </si>
  <si>
    <t>Indicar o NISS do trabalhador que terminou contrato de trabalho</t>
  </si>
  <si>
    <t>Data de Saída</t>
  </si>
  <si>
    <t>Indicar a data de saída do trabalhador que terminou contrato de trabalho</t>
  </si>
  <si>
    <t>Motivo</t>
  </si>
  <si>
    <t>Indicar o motivo da saída (abreviado)</t>
  </si>
  <si>
    <t>V</t>
  </si>
  <si>
    <r>
      <t>FICHA DE DIAGNÓSTICO LOCAL</t>
    </r>
    <r>
      <rPr>
        <sz val="8"/>
        <color theme="1"/>
        <rFont val="Aptos Display"/>
        <family val="2"/>
        <scheme val="major"/>
      </rPr>
      <t xml:space="preserve">  v1.0</t>
    </r>
  </si>
  <si>
    <t>ENTIDADE</t>
  </si>
  <si>
    <t>DIMENSÃO DA EMPRESA</t>
  </si>
  <si>
    <t>RESPONSÁVEL (pessoa de contato)</t>
  </si>
  <si>
    <t>1.2. ATIVIDADES ECONÓMICAS</t>
  </si>
  <si>
    <t>Código IRS</t>
  </si>
  <si>
    <t>REGIME DE IVA</t>
  </si>
  <si>
    <t>TEM SNC ?</t>
  </si>
  <si>
    <t>1.3. LOCALIZAÇÃO DO ESTABELECIMENTO AFETADO</t>
  </si>
  <si>
    <r>
      <t xml:space="preserve">Concelho </t>
    </r>
    <r>
      <rPr>
        <b/>
        <sz val="10"/>
        <color theme="1"/>
        <rFont val="Aptos Display"/>
        <family val="2"/>
        <scheme val="major"/>
      </rPr>
      <t>(3)</t>
    </r>
  </si>
  <si>
    <r>
      <t xml:space="preserve">Freguesia </t>
    </r>
    <r>
      <rPr>
        <b/>
        <sz val="10"/>
        <color theme="1"/>
        <rFont val="Aptos Display"/>
        <family val="2"/>
        <scheme val="major"/>
      </rPr>
      <t>(3)</t>
    </r>
  </si>
  <si>
    <t>REGIOA NUT III</t>
  </si>
  <si>
    <t>INÍCIO / FIM?</t>
  </si>
  <si>
    <t>BREVE SÍNTESE DA SITUAÇÃO</t>
  </si>
  <si>
    <t>N.º de trabalhadores para os quais é solicitado apoio:</t>
  </si>
  <si>
    <t>POSTOS DE TRABALHO</t>
  </si>
  <si>
    <t>NA DATA DE OCORRÊNCIA</t>
  </si>
  <si>
    <t>NA DATA DA VISITA</t>
  </si>
  <si>
    <t>Nº DE TRABALHADORES …..................................................................................</t>
  </si>
  <si>
    <t>….....................</t>
  </si>
  <si>
    <t>O PROMOTOR TEM ALGUM SEGURO QUE CUBRA O PAGAMENTO DE SALÁRIOS?...............</t>
  </si>
  <si>
    <t>Nº DE TRABALHADORES COM POSTOS DE TRABALHO AFETADOS ….................</t>
  </si>
  <si>
    <t>…....................</t>
  </si>
  <si>
    <t>A ENTIDADE TEM RETRIBUIÇÕES POR REGULARIZAR?...............................................................................</t>
  </si>
  <si>
    <t>NOTAS</t>
  </si>
  <si>
    <t>RELATÓRIO</t>
  </si>
  <si>
    <t>do Norte</t>
  </si>
  <si>
    <t>do Centro</t>
  </si>
  <si>
    <t>de Lisboa e Vale do Tejo</t>
  </si>
  <si>
    <t>do Alentejo</t>
  </si>
  <si>
    <t>do Algarve</t>
  </si>
  <si>
    <t>Todas as freguesias do país</t>
  </si>
  <si>
    <t>Login</t>
  </si>
  <si>
    <t>DR</t>
  </si>
  <si>
    <t>DR2</t>
  </si>
  <si>
    <t>Serviço</t>
  </si>
  <si>
    <t>Servico DAb</t>
  </si>
  <si>
    <t>E Mail</t>
  </si>
  <si>
    <t>FREGUESIAS POR CONCELHO</t>
  </si>
  <si>
    <t>Tabelas</t>
  </si>
  <si>
    <t>de Braga</t>
  </si>
  <si>
    <t>da Covilhã</t>
  </si>
  <si>
    <t>da Amadora</t>
  </si>
  <si>
    <t>de Beja</t>
  </si>
  <si>
    <t>de Faro</t>
  </si>
  <si>
    <t>CodSEFP</t>
  </si>
  <si>
    <t>SEFP</t>
  </si>
  <si>
    <t>CodFreguesia</t>
  </si>
  <si>
    <t>Freguesia</t>
  </si>
  <si>
    <t>PNCT</t>
  </si>
  <si>
    <t>Concelho</t>
  </si>
  <si>
    <t>Distrito</t>
  </si>
  <si>
    <t>dDicofre</t>
  </si>
  <si>
    <t>NUT II</t>
  </si>
  <si>
    <t>NUT III</t>
  </si>
  <si>
    <t>CodSEFP2</t>
  </si>
  <si>
    <t>SEFP3</t>
  </si>
  <si>
    <t>Serviço de Emprego deFP32</t>
  </si>
  <si>
    <t>SEFP SIGLA</t>
  </si>
  <si>
    <t>SEFP MORADA</t>
  </si>
  <si>
    <t>SEFP COD PASTAL</t>
  </si>
  <si>
    <t>SEFP LOCALIDADE</t>
  </si>
  <si>
    <t>SEFP EMAIL</t>
  </si>
  <si>
    <t>SEFP TELEFONE</t>
  </si>
  <si>
    <t>SEFP DIRIGENTE</t>
  </si>
  <si>
    <t>SEFP COORDENADOR</t>
  </si>
  <si>
    <t>CE COD</t>
  </si>
  <si>
    <t>CE DESC</t>
  </si>
  <si>
    <t>CE SIGLA</t>
  </si>
  <si>
    <t>DR COD</t>
  </si>
  <si>
    <t>DR DESC</t>
  </si>
  <si>
    <t>DR SIGLA</t>
  </si>
  <si>
    <t>DR DIRIGENTE</t>
  </si>
  <si>
    <t>DR MORADA</t>
  </si>
  <si>
    <t>DR COD POSTAL</t>
  </si>
  <si>
    <t>DR LOCALIDADE</t>
  </si>
  <si>
    <t>DR TELEFONE</t>
  </si>
  <si>
    <t>DR EMAIL</t>
  </si>
  <si>
    <t>DR DIRIGENTE2</t>
  </si>
  <si>
    <t>CodFreguesia2</t>
  </si>
  <si>
    <t>Freguesia3</t>
  </si>
  <si>
    <t>PNCT4</t>
  </si>
  <si>
    <t>Concelho5</t>
  </si>
  <si>
    <t>Distrito6</t>
  </si>
  <si>
    <t>dDicofre7</t>
  </si>
  <si>
    <t>NUT II8</t>
  </si>
  <si>
    <t>NUT III9</t>
  </si>
  <si>
    <t>Delegação</t>
  </si>
  <si>
    <t>DDR</t>
  </si>
  <si>
    <t>Número</t>
  </si>
  <si>
    <t>Centros</t>
  </si>
  <si>
    <t>Serviços</t>
  </si>
  <si>
    <t>Dcentro Ab</t>
  </si>
  <si>
    <t>Sigla</t>
  </si>
  <si>
    <t>Endereco</t>
  </si>
  <si>
    <t>Localidade</t>
  </si>
  <si>
    <t>CPostal</t>
  </si>
  <si>
    <t>DCPostal</t>
  </si>
  <si>
    <t>Telefone</t>
  </si>
  <si>
    <t>Email</t>
  </si>
  <si>
    <t>AVEIRO</t>
  </si>
  <si>
    <t>BEJA</t>
  </si>
  <si>
    <t>BRAGA</t>
  </si>
  <si>
    <t>BRANGANÇA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</si>
  <si>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</si>
  <si>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</si>
  <si>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</si>
  <si>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</si>
  <si>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</si>
  <si>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</si>
  <si>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</si>
  <si>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</si>
  <si>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</si>
  <si>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</si>
  <si>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</si>
  <si>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</si>
  <si>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</si>
  <si>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</si>
  <si>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&lt;</t>
  </si>
  <si>
    <t>ELEGÍVEIS 2025 - FREGUESIAS POR CONCELHO E DISTRITO</t>
  </si>
  <si>
    <t>CÓDIGO IRS</t>
  </si>
  <si>
    <t>tabela de actividades do artº 151.º do Código do IRS (CIRS), Portaria n.º 1011/200, de 21 de Agosto, com redação da Portaria n.º 23/2022, de 7 de janeiro
de 7 de janeiro
Portaria n.º 1011/2001
de 21 de Agosto</t>
  </si>
  <si>
    <t>Centro de Formação e Reabilitação Profissional de Alcoitão</t>
  </si>
  <si>
    <t>da Maia</t>
  </si>
  <si>
    <t>da Figueira da Foz</t>
  </si>
  <si>
    <t>de Abrantes</t>
  </si>
  <si>
    <t>de Elvas</t>
  </si>
  <si>
    <t>de Lagos</t>
  </si>
  <si>
    <t>SE Viana do Castelo</t>
  </si>
  <si>
    <t>ÂNCORA</t>
  </si>
  <si>
    <t>N</t>
  </si>
  <si>
    <t>CAMINHA</t>
  </si>
  <si>
    <t>Norte</t>
  </si>
  <si>
    <t>Alto Minho</t>
  </si>
  <si>
    <t>Serviço de Emprego de Viana do Castelo</t>
  </si>
  <si>
    <t>N-EFVC</t>
  </si>
  <si>
    <t>Rua Pedro Homem de Melo, 52</t>
  </si>
  <si>
    <t>se.vianacastelo@iefp.pt</t>
  </si>
  <si>
    <t>DELEGAÇÃO REGIONAL DO NORTE</t>
  </si>
  <si>
    <t>CTEF Viana do Castelo</t>
  </si>
  <si>
    <t>Viana do Castelo</t>
  </si>
  <si>
    <t>4904861</t>
  </si>
  <si>
    <t>258026700</t>
  </si>
  <si>
    <t>ÁGUEDA</t>
  </si>
  <si>
    <t>ALJUSTREL</t>
  </si>
  <si>
    <t>AMARES</t>
  </si>
  <si>
    <t>ALFÂNDEGA DA FÉ</t>
  </si>
  <si>
    <t>BELMONTE</t>
  </si>
  <si>
    <t>ARGANIL</t>
  </si>
  <si>
    <t>ALANDROAL</t>
  </si>
  <si>
    <t>ALBUFEIRA</t>
  </si>
  <si>
    <t>AGUIAR DA BEIRA</t>
  </si>
  <si>
    <t>ALCOBAÇA</t>
  </si>
  <si>
    <t>ALENQUER</t>
  </si>
  <si>
    <t>ALTER DO CHÃO</t>
  </si>
  <si>
    <t>AMARANTE</t>
  </si>
  <si>
    <t>ABRANTES</t>
  </si>
  <si>
    <t>ALCÁCER DO SAL</t>
  </si>
  <si>
    <t>ARCOS DE VALDEVEZ</t>
  </si>
  <si>
    <t>ALIJÓ</t>
  </si>
  <si>
    <t>ARMAMAR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</si>
  <si>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</si>
  <si>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</si>
  <si>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</si>
  <si>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</si>
  <si>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</si>
  <si>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</si>
  <si>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</si>
  <si>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</si>
  <si>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</si>
  <si>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</si>
  <si>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AZEMEIS</t>
  </si>
  <si>
    <t>OLIVEIRA DO BAIRRO</t>
  </si>
  <si>
    <t>OVAR</t>
  </si>
  <si>
    <t>SÃO JOÃO DA MADEIRA</t>
  </si>
  <si>
    <t>SEVER DO VOUGA</t>
  </si>
  <si>
    <t>VAGOS</t>
  </si>
  <si>
    <t>VALE DE CAMBRA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</si>
  <si>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</si>
  <si>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</si>
  <si>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</si>
  <si>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</si>
  <si>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</si>
  <si>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</si>
  <si>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</si>
  <si>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</si>
  <si>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</si>
  <si>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</si>
  <si>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</si>
  <si>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</si>
  <si>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</si>
  <si>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</si>
  <si>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</si>
  <si>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</si>
  <si>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</si>
  <si>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</si>
  <si>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</si>
  <si>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</si>
  <si>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</si>
  <si>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</si>
  <si>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</si>
  <si>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</si>
  <si>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BRAGANÇA</t>
  </si>
  <si>
    <t>CARRAZEDA DE ANSIÃES</t>
  </si>
  <si>
    <t>FREIXO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</si>
  <si>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</si>
  <si>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</si>
  <si>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</si>
  <si>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</si>
  <si>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</si>
  <si>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</si>
  <si>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</si>
  <si>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</si>
  <si>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</si>
  <si>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</si>
  <si>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</si>
  <si>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</si>
  <si>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</si>
  <si>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</si>
  <si>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</si>
  <si>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</si>
  <si>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RODÃO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</si>
  <si>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</si>
  <si>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</si>
  <si>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</si>
  <si>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</si>
  <si>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</si>
  <si>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</si>
  <si>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</si>
  <si>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</si>
  <si>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</si>
  <si>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</si>
  <si>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</si>
  <si>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</si>
  <si>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</si>
  <si>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</si>
  <si>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</si>
  <si>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</si>
  <si>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</si>
  <si>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</si>
  <si>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</si>
  <si>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</si>
  <si>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</si>
  <si>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</si>
  <si>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</si>
  <si>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</si>
  <si>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</si>
  <si>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</si>
  <si>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</si>
  <si>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</si>
  <si>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</si>
  <si>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</si>
  <si>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</si>
  <si>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</si>
  <si>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</si>
  <si>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</si>
  <si>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</si>
  <si>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</si>
  <si>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</si>
  <si>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</si>
  <si>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</si>
  <si>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</si>
  <si>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</si>
  <si>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</si>
  <si>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</si>
  <si>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</si>
  <si>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</si>
  <si>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</si>
  <si>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</si>
  <si>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</si>
  <si>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</si>
  <si>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</si>
  <si>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</si>
  <si>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</si>
  <si>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</si>
  <si>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ALVAIÁZERE</t>
  </si>
  <si>
    <t>ANSIÃO</t>
  </si>
  <si>
    <t>BATALHA</t>
  </si>
  <si>
    <t>BOMBARRAL</t>
  </si>
  <si>
    <t>CALDAS DA RAINHA</t>
  </si>
  <si>
    <t>CASTANHEIRA DE PERA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</si>
  <si>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</si>
  <si>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</si>
  <si>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</si>
  <si>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</si>
  <si>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</si>
  <si>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</si>
  <si>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</si>
  <si>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</si>
  <si>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ARRUDA DOS VINHOS</t>
  </si>
  <si>
    <t>AZAMBUJA</t>
  </si>
  <si>
    <t>CADAVAL</t>
  </si>
  <si>
    <t>CASCAIS</t>
  </si>
  <si>
    <t>LOURES</t>
  </si>
  <si>
    <t>LOURINHÃ</t>
  </si>
  <si>
    <t>MAFRA</t>
  </si>
  <si>
    <t>ODIVELAS</t>
  </si>
  <si>
    <t>OEIRAS</t>
  </si>
  <si>
    <t>SINTRA</t>
  </si>
  <si>
    <t>SOBRAL MONTE AGRAÇO</t>
  </si>
  <si>
    <t>TORRES VEDRAS</t>
  </si>
  <si>
    <t>VILA FRANCA DE XIRA</t>
  </si>
  <si>
    <t>AMADORA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</si>
  <si>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</si>
  <si>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</si>
  <si>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</si>
  <si>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</si>
  <si>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</si>
  <si>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</si>
  <si>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</si>
  <si>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</si>
  <si>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</si>
  <si>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</si>
  <si>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</si>
  <si>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SÔR</t>
  </si>
  <si>
    <t>SOUSEL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</si>
  <si>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</si>
  <si>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</si>
  <si>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</si>
  <si>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</si>
  <si>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</si>
  <si>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</si>
  <si>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</si>
  <si>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</si>
  <si>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</si>
  <si>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</si>
  <si>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</si>
  <si>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</si>
  <si>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</si>
  <si>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</si>
  <si>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</si>
  <si>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</si>
  <si>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</si>
  <si>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</si>
  <si>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</si>
  <si>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</si>
  <si>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</si>
  <si>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</si>
  <si>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</si>
  <si>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</si>
  <si>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</si>
  <si>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</si>
  <si>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</si>
  <si>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</si>
  <si>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</si>
  <si>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</si>
  <si>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</si>
  <si>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</si>
  <si>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</si>
  <si>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</si>
  <si>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</si>
  <si>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</si>
  <si>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</si>
  <si>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</si>
  <si>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</si>
  <si>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</si>
  <si>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</si>
  <si>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</si>
  <si>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</si>
  <si>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</si>
  <si>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</si>
  <si>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</si>
  <si>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</si>
  <si>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</si>
  <si>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</si>
  <si>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</si>
  <si>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</si>
  <si>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</si>
  <si>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</si>
  <si>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</si>
  <si>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</si>
  <si>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</si>
  <si>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</si>
  <si>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</si>
  <si>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</si>
  <si>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</si>
  <si>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</si>
  <si>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</si>
  <si>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</si>
  <si>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</si>
  <si>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</si>
  <si>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</si>
  <si>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</si>
  <si>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</si>
  <si>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</si>
  <si>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</si>
  <si>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</si>
  <si>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</si>
  <si>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</si>
  <si>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</si>
  <si>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</si>
  <si>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</si>
  <si>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</si>
  <si>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</si>
  <si>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</si>
  <si>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</si>
  <si>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</si>
  <si>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</si>
  <si>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</si>
  <si>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</si>
  <si>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</si>
  <si>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</si>
  <si>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</si>
  <si>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10110 - Processamento e conservação de carne, exceto carne de aves</t>
  </si>
  <si>
    <t>1 - Arquitectos, engenheiros e técnicos similares:</t>
  </si>
  <si>
    <t>Serviço de Emprego e Formação Profissional da Guarda</t>
  </si>
  <si>
    <t>Sim/Não</t>
  </si>
  <si>
    <t>DNatureza Juridica</t>
  </si>
  <si>
    <t>Tipo Entidade</t>
  </si>
  <si>
    <t>CONSERVATÓRIAS</t>
  </si>
  <si>
    <t>da Póvoa de Varzim/Vila do Conde</t>
  </si>
  <si>
    <t>da Lousã</t>
  </si>
  <si>
    <t>de Alcobaça</t>
  </si>
  <si>
    <t>de Estremoz</t>
  </si>
  <si>
    <t>de Loulé</t>
  </si>
  <si>
    <t>ARGELA</t>
  </si>
  <si>
    <t>CTEF Braga</t>
  </si>
  <si>
    <t>Serviço de Emprego de Braga</t>
  </si>
  <si>
    <t>SE Braga</t>
  </si>
  <si>
    <t>N-EFBG</t>
  </si>
  <si>
    <t>Rua Dr. Felicíssimo Campos, 127</t>
  </si>
  <si>
    <t>Braga</t>
  </si>
  <si>
    <t>4700224</t>
  </si>
  <si>
    <t>253469750</t>
  </si>
  <si>
    <t>se.braga@iefp.pt</t>
  </si>
  <si>
    <t>AGUADA DE CIMA</t>
  </si>
  <si>
    <t>ALQUERUBIM</t>
  </si>
  <si>
    <t>AVELÃS DE CAMINHO</t>
  </si>
  <si>
    <t>ALVARENGA</t>
  </si>
  <si>
    <t>ARADAS</t>
  </si>
  <si>
    <t>FORNOS</t>
  </si>
  <si>
    <t>AVANCA</t>
  </si>
  <si>
    <t>ARGONCILHE</t>
  </si>
  <si>
    <t>GAFANHA DA ENCARNAÇÃO</t>
  </si>
  <si>
    <t>BARCOUÇO</t>
  </si>
  <si>
    <t>BUNHEIRO</t>
  </si>
  <si>
    <t>CARREGOSA</t>
  </si>
  <si>
    <t>OIÃ</t>
  </si>
  <si>
    <t>CORTEGAÇA</t>
  </si>
  <si>
    <t>COUTO DE ESTEVES</t>
  </si>
  <si>
    <t>CALVÃO</t>
  </si>
  <si>
    <t>ARÕES</t>
  </si>
  <si>
    <t>ERVIDEL</t>
  </si>
  <si>
    <t>ROSÁRIO</t>
  </si>
  <si>
    <t>U.F. DE ALBERNOA E TRINDADE</t>
  </si>
  <si>
    <t>ENTRADAS</t>
  </si>
  <si>
    <t>FIGUEIRA DOS CAVALEIROS</t>
  </si>
  <si>
    <t>ALCARIA RUIVA</t>
  </si>
  <si>
    <t>AMARELEJA</t>
  </si>
  <si>
    <t>RELÍQUIAS</t>
  </si>
  <si>
    <t>BRINCHES</t>
  </si>
  <si>
    <t>PEDRÓGÃO</t>
  </si>
  <si>
    <t>BARREIROS</t>
  </si>
  <si>
    <t>ABADE DE NEIVA</t>
  </si>
  <si>
    <t>ADAÚFE</t>
  </si>
  <si>
    <t>ABADIM</t>
  </si>
  <si>
    <t>AGILDE</t>
  </si>
  <si>
    <t>ANTAS</t>
  </si>
  <si>
    <t>ARMIL</t>
  </si>
  <si>
    <t>ALDÃO</t>
  </si>
  <si>
    <t>COVELAS</t>
  </si>
  <si>
    <t>BALANÇA</t>
  </si>
  <si>
    <t>CANTELÃES</t>
  </si>
  <si>
    <t>BAIRRO</t>
  </si>
  <si>
    <t>ATIÃES</t>
  </si>
  <si>
    <t>SANTA EULÁLIA</t>
  </si>
  <si>
    <t>ALFAIÃO</t>
  </si>
  <si>
    <t>LIGARES</t>
  </si>
  <si>
    <t>AMENDOEIRA</t>
  </si>
  <si>
    <t>DUAS IGREJAS</t>
  </si>
  <si>
    <t>ABAMBRES</t>
  </si>
  <si>
    <t>AZINHOSO</t>
  </si>
  <si>
    <t>AÇOREIRA</t>
  </si>
  <si>
    <t>BENLHEVAI</t>
  </si>
  <si>
    <t>ARGOZELO</t>
  </si>
  <si>
    <t>AGROCHÃO</t>
  </si>
  <si>
    <t>CARIA</t>
  </si>
  <si>
    <t>ALCAINS</t>
  </si>
  <si>
    <t>ALDEIA DE SÃO FRANCISCO DE ASSIS</t>
  </si>
  <si>
    <t>ALCAIDE</t>
  </si>
  <si>
    <t>ALDEIA DE SANTA MARGARIDA</t>
  </si>
  <si>
    <t>ÁLVARO</t>
  </si>
  <si>
    <t>ARANHAS</t>
  </si>
  <si>
    <t>MONTES DA SENHORA</t>
  </si>
  <si>
    <t>CABEÇUDO</t>
  </si>
  <si>
    <t>FUNDADA</t>
  </si>
  <si>
    <t>FRATEL</t>
  </si>
  <si>
    <t>ANÇÃ</t>
  </si>
  <si>
    <t>ALMALAGUÊS</t>
  </si>
  <si>
    <t>ANOBRA</t>
  </si>
  <si>
    <t>ALQUEIDÃO</t>
  </si>
  <si>
    <t>ALVARES</t>
  </si>
  <si>
    <t>SERPINS</t>
  </si>
  <si>
    <t>LAMAS</t>
  </si>
  <si>
    <t>ARAZEDE</t>
  </si>
  <si>
    <t>ALDEIA DAS DEZ</t>
  </si>
  <si>
    <t>CABRIL</t>
  </si>
  <si>
    <t>CARVALHO</t>
  </si>
  <si>
    <t>CUMEEIRA</t>
  </si>
  <si>
    <t>ALFARELOS</t>
  </si>
  <si>
    <t>CANDOSA</t>
  </si>
  <si>
    <t>ARRIFANA</t>
  </si>
  <si>
    <t>SANTIAGO MAIOR</t>
  </si>
  <si>
    <t>BORBA (MATRIZ)</t>
  </si>
  <si>
    <t>ARCOS</t>
  </si>
  <si>
    <t>NOSSA SENHORA DA GRAÇA DO DIVOR</t>
  </si>
  <si>
    <t>CABRELA</t>
  </si>
  <si>
    <t>BROTAS</t>
  </si>
  <si>
    <t>GRANJA</t>
  </si>
  <si>
    <t>MONTE DO TRIGO</t>
  </si>
  <si>
    <t>MONTOITO</t>
  </si>
  <si>
    <t>CORVAL</t>
  </si>
  <si>
    <t>ALCÁÇOVAS</t>
  </si>
  <si>
    <t>BENCATEL</t>
  </si>
  <si>
    <t>GUIA</t>
  </si>
  <si>
    <t>GIÕES</t>
  </si>
  <si>
    <t>AZINHAL</t>
  </si>
  <si>
    <t>SANTA BÁRBARA DE NEXE</t>
  </si>
  <si>
    <t>FERRAGUDO</t>
  </si>
  <si>
    <t>LUZ</t>
  </si>
  <si>
    <t>ALMANCIL</t>
  </si>
  <si>
    <t>ALFERCE</t>
  </si>
  <si>
    <t>ALVOR</t>
  </si>
  <si>
    <t>ARMAÇÃO DE PÊRA</t>
  </si>
  <si>
    <t>CACHOPO</t>
  </si>
  <si>
    <t>BARÃO DE SÃO MIGUEL</t>
  </si>
  <si>
    <t>VILA NOVA DE CACELA</t>
  </si>
  <si>
    <t>CARAPITO</t>
  </si>
  <si>
    <t>BARAÇAL</t>
  </si>
  <si>
    <t>CASTELO RODRIGO</t>
  </si>
  <si>
    <t>ALGODRES</t>
  </si>
  <si>
    <t>ARCOZELO</t>
  </si>
  <si>
    <t>ALDEIA DO BISPO</t>
  </si>
  <si>
    <t>SAMEIRO</t>
  </si>
  <si>
    <t>AVELOSO</t>
  </si>
  <si>
    <t>ERVEDOSA</t>
  </si>
  <si>
    <t>ÁGUAS BELAS</t>
  </si>
  <si>
    <t>ALVOCO DA SERRA</t>
  </si>
  <si>
    <t>ALDEIA NOVA</t>
  </si>
  <si>
    <t>ALMENDRA</t>
  </si>
  <si>
    <t>ALFEIZERÃO</t>
  </si>
  <si>
    <t>ALMOSTER</t>
  </si>
  <si>
    <t>ALVORGE</t>
  </si>
  <si>
    <t>CARVALHAL</t>
  </si>
  <si>
    <t>A DOS FRANCOS</t>
  </si>
  <si>
    <t>U.F. DE CASTANHEIRA DE PÊRA E COENTRAL</t>
  </si>
  <si>
    <t>AGUDA</t>
  </si>
  <si>
    <t>AMOR</t>
  </si>
  <si>
    <t>FAMALICÃO</t>
  </si>
  <si>
    <t>A DOS NEGROS</t>
  </si>
  <si>
    <t>GRAÇA</t>
  </si>
  <si>
    <t>ATOUGUIA DA BALEIA</t>
  </si>
  <si>
    <t>ABIUL</t>
  </si>
  <si>
    <t>ALQUEIDÃO DA SERRA</t>
  </si>
  <si>
    <t>CARNOTA</t>
  </si>
  <si>
    <t>ARRANHÓ</t>
  </si>
  <si>
    <t>ALCOENTRE</t>
  </si>
  <si>
    <t>ALGUBER</t>
  </si>
  <si>
    <t>ALCABIDECHE</t>
  </si>
  <si>
    <t>AJUDA</t>
  </si>
  <si>
    <t>BUCELAS</t>
  </si>
  <si>
    <t>MOITA DOS FERREIROS</t>
  </si>
  <si>
    <t>CARVOEIRA</t>
  </si>
  <si>
    <t>U.F. de Póvoa de Santo Adrião e Olival Basto</t>
  </si>
  <si>
    <t>BARCARENA</t>
  </si>
  <si>
    <t>ALGUEIRÃO-MEM MARTINS</t>
  </si>
  <si>
    <t>SANTO QUINTINO</t>
  </si>
  <si>
    <t>FREIRIA</t>
  </si>
  <si>
    <t>VIALONGA</t>
  </si>
  <si>
    <t>ALFRAGIDE</t>
  </si>
  <si>
    <t>ASSUNÇÃO</t>
  </si>
  <si>
    <t>ALDEIA VELHA</t>
  </si>
  <si>
    <t>NOSSA SENHORA DA EXPECTAÇÃO</t>
  </si>
  <si>
    <t>NOSSA SENHORA DA GRAÇA DE PÓVOA E MEADAS</t>
  </si>
  <si>
    <t>ALDEIA DA MATA</t>
  </si>
  <si>
    <t>CABEÇO DE VIDE</t>
  </si>
  <si>
    <t>BELVER</t>
  </si>
  <si>
    <t>BEIRÃ</t>
  </si>
  <si>
    <t>ASSUMAR</t>
  </si>
  <si>
    <t>ALPALHÃO</t>
  </si>
  <si>
    <t>GALVEIAS</t>
  </si>
  <si>
    <t>ALAGOA</t>
  </si>
  <si>
    <t>CANO</t>
  </si>
  <si>
    <t>ANSIÃES</t>
  </si>
  <si>
    <t>FRENDE</t>
  </si>
  <si>
    <t>AIÃO</t>
  </si>
  <si>
    <t>LOMBA</t>
  </si>
  <si>
    <t>AVELEDA</t>
  </si>
  <si>
    <t>ÁGUAS SANTAS</t>
  </si>
  <si>
    <t>BANHO E CARVALHOSA</t>
  </si>
  <si>
    <t>U.F. DE CUSTÓIAS, LEÇA DO BALIO E GUIFÕES</t>
  </si>
  <si>
    <t>CARVALHOSA</t>
  </si>
  <si>
    <t>AGUIAR DE SOUSA</t>
  </si>
  <si>
    <t>ABRAGÃO</t>
  </si>
  <si>
    <t>BONFIM</t>
  </si>
  <si>
    <t>BALAZAR</t>
  </si>
  <si>
    <t>AGRELA</t>
  </si>
  <si>
    <t>ALFENA</t>
  </si>
  <si>
    <t>ÁRVORE</t>
  </si>
  <si>
    <t>BEMPOSTA</t>
  </si>
  <si>
    <t>BUGALHOS</t>
  </si>
  <si>
    <t>PONTÉVEL</t>
  </si>
  <si>
    <t>ULME</t>
  </si>
  <si>
    <t>COUÇO</t>
  </si>
  <si>
    <t>SÃO JOÃO BAPTISTA</t>
  </si>
  <si>
    <t>AZINHAGA</t>
  </si>
  <si>
    <t>AMÊNDOA</t>
  </si>
  <si>
    <t>ALCOBERTAS</t>
  </si>
  <si>
    <t>MARINHAIS</t>
  </si>
  <si>
    <t>ABITUREIRAS</t>
  </si>
  <si>
    <t>ALCARAVELA</t>
  </si>
  <si>
    <t>ASSEICEIRA</t>
  </si>
  <si>
    <t>ASSENTIZ</t>
  </si>
  <si>
    <t>ATALAIA</t>
  </si>
  <si>
    <t>ALBURITEL</t>
  </si>
  <si>
    <t>TORRÃO</t>
  </si>
  <si>
    <t>COSTA DA CAPARICA</t>
  </si>
  <si>
    <t>SANTO ANTÓNIO DA CHARNECA</t>
  </si>
  <si>
    <t>AZINHEIRA DOS BARROS E SÃO MAMEDE DO SÁDÃO</t>
  </si>
  <si>
    <t>ALHOS VEDROS</t>
  </si>
  <si>
    <t>CANHA</t>
  </si>
  <si>
    <t>ABELA</t>
  </si>
  <si>
    <t>AMORA</t>
  </si>
  <si>
    <t>SESIMBRA (CASTELO)</t>
  </si>
  <si>
    <t>SETÚBAL (SÃO SEBASTIÃO)</t>
  </si>
  <si>
    <t>ABOIM DAS CHOÇAS</t>
  </si>
  <si>
    <t>ALVAREDO</t>
  </si>
  <si>
    <t>ABEDIM</t>
  </si>
  <si>
    <t>AGUALONGA</t>
  </si>
  <si>
    <t>AZIAS</t>
  </si>
  <si>
    <t>ANAIS</t>
  </si>
  <si>
    <t>BOIVÃO</t>
  </si>
  <si>
    <t>AFIFE</t>
  </si>
  <si>
    <t>CORNES</t>
  </si>
  <si>
    <t>BEÇA</t>
  </si>
  <si>
    <t>ÁGUAS FRIAS</t>
  </si>
  <si>
    <t>BARQUEIROS</t>
  </si>
  <si>
    <t>ATEI</t>
  </si>
  <si>
    <t>CANDEDO</t>
  </si>
  <si>
    <t>FONTELAS</t>
  </si>
  <si>
    <t>ALVADIA</t>
  </si>
  <si>
    <t>CELEIRÓS</t>
  </si>
  <si>
    <t>ALVAÇÕES DO CORGO</t>
  </si>
  <si>
    <t>ÁGUA REVÉS E CRASTO</t>
  </si>
  <si>
    <t>ALFARELA DE JALES</t>
  </si>
  <si>
    <t>ABAÇAS</t>
  </si>
  <si>
    <t>ALDEIAS</t>
  </si>
  <si>
    <t>BEIJÓS</t>
  </si>
  <si>
    <t>ALMOFALA</t>
  </si>
  <si>
    <t>AVÕES</t>
  </si>
  <si>
    <t>ABRUNHOSA-A-VELHA</t>
  </si>
  <si>
    <t>ALVITE</t>
  </si>
  <si>
    <t>CERCOSA</t>
  </si>
  <si>
    <t>CANAS DE SENHORIM</t>
  </si>
  <si>
    <t>ARCOZELO DAS MAIAS</t>
  </si>
  <si>
    <t>CASTELO DE PENALVA</t>
  </si>
  <si>
    <t>BESELGA</t>
  </si>
  <si>
    <t>BARRÔ</t>
  </si>
  <si>
    <t>PINHEIRO DE ÁZERE</t>
  </si>
  <si>
    <t>CASTANHEIRO DO SUL</t>
  </si>
  <si>
    <t>BORDONHOS</t>
  </si>
  <si>
    <t>AVELAL</t>
  </si>
  <si>
    <t>ARNAS</t>
  </si>
  <si>
    <t>ADORIGO</t>
  </si>
  <si>
    <t>MONDIM DA BEIRA</t>
  </si>
  <si>
    <t>CAMPO DE BESTEIROS</t>
  </si>
  <si>
    <t>PENDILHE</t>
  </si>
  <si>
    <t>ABRAVESES</t>
  </si>
  <si>
    <t>ALCOFRA</t>
  </si>
  <si>
    <t>10120 - Processamento e conservação de carne de aves</t>
  </si>
  <si>
    <t>1000 Agentes técnicos de engenharia e arquitectura:</t>
  </si>
  <si>
    <t>1001 - Arquitectos</t>
  </si>
  <si>
    <t>Serviço de Emprego e Formação Profissional de Arganil</t>
  </si>
  <si>
    <t>SIM</t>
  </si>
  <si>
    <t>AGRUPAMENTO COMPLEMENTAR DE EMPRESAS</t>
  </si>
  <si>
    <t>ASSOCIAÇÃO</t>
  </si>
  <si>
    <t> Registo Civil Predial Comercial de Penedono</t>
  </si>
  <si>
    <t>de Amarante</t>
  </si>
  <si>
    <t>da Marinha Grande</t>
  </si>
  <si>
    <t>de Almada</t>
  </si>
  <si>
    <t>de Évora</t>
  </si>
  <si>
    <t>de Portimão</t>
  </si>
  <si>
    <t>CAMINHA (FREG.N/CODIFICADA)</t>
  </si>
  <si>
    <t>UNIÃO DAS FREGUESIAS DE CAMINHA (MATRIZ) E VILARELHO</t>
  </si>
  <si>
    <t>CTE Médio Ave</t>
  </si>
  <si>
    <t>Serviço de Emprego de Fafe</t>
  </si>
  <si>
    <t>SE Fafe</t>
  </si>
  <si>
    <t>N-EMMV</t>
  </si>
  <si>
    <t>Rua José Cardoso Vieira de Castro, 529</t>
  </si>
  <si>
    <t>Fafe</t>
  </si>
  <si>
    <t>4820269</t>
  </si>
  <si>
    <t>253469840</t>
  </si>
  <si>
    <t>se.fafe@iefp.pt</t>
  </si>
  <si>
    <t>FERMENTELOS</t>
  </si>
  <si>
    <t>ANGEJA</t>
  </si>
  <si>
    <t>AVELÃS DE CIMA</t>
  </si>
  <si>
    <t>CHAVE</t>
  </si>
  <si>
    <t>CACIA</t>
  </si>
  <si>
    <t>REAL</t>
  </si>
  <si>
    <t>PARAMOS</t>
  </si>
  <si>
    <t>PARDILHÓ</t>
  </si>
  <si>
    <t>GAFANHA DA NAZARÉ</t>
  </si>
  <si>
    <t>CASAL COMBA</t>
  </si>
  <si>
    <t>MONTE</t>
  </si>
  <si>
    <t>CESAR</t>
  </si>
  <si>
    <t>ESMORIZ</t>
  </si>
  <si>
    <t>PESSEGUEIRO DO VOUGA</t>
  </si>
  <si>
    <t>GAFANHA DA BOA HORA</t>
  </si>
  <si>
    <t>SÃO PEDRO DE CASTELÕES</t>
  </si>
  <si>
    <t>MESSEJANA</t>
  </si>
  <si>
    <t>SANTA CRUZ</t>
  </si>
  <si>
    <t>VILA NOVA DA BARONIA</t>
  </si>
  <si>
    <t>BALEIZÃO</t>
  </si>
  <si>
    <t>SANTA BÁRBARA DE PADRÕES</t>
  </si>
  <si>
    <t>FARO DO ALENTEJO</t>
  </si>
  <si>
    <t>CORTE DO PINTO</t>
  </si>
  <si>
    <t>PÓVOA DE SÃO MIGUEL</t>
  </si>
  <si>
    <t>SABÓIA</t>
  </si>
  <si>
    <t>SANTANA DA SERRA</t>
  </si>
  <si>
    <t>PIAS</t>
  </si>
  <si>
    <t>SELMES</t>
  </si>
  <si>
    <t>BICO</t>
  </si>
  <si>
    <t>ABORIM</t>
  </si>
  <si>
    <t>BASTO</t>
  </si>
  <si>
    <t>ARNÓIA</t>
  </si>
  <si>
    <t>FORJÃES</t>
  </si>
  <si>
    <t>ESTORÃOS</t>
  </si>
  <si>
    <t>AZURÉM</t>
  </si>
  <si>
    <t>FERREIROS</t>
  </si>
  <si>
    <t>CAMPO DO GERÊS</t>
  </si>
  <si>
    <t>EIRA VEDRA</t>
  </si>
  <si>
    <t>BRUFE</t>
  </si>
  <si>
    <t>CABANELAS</t>
  </si>
  <si>
    <t>INFIAS</t>
  </si>
  <si>
    <t>CEREJAIS</t>
  </si>
  <si>
    <t>BABE</t>
  </si>
  <si>
    <t>FONTE LONGA</t>
  </si>
  <si>
    <t>POIARES</t>
  </si>
  <si>
    <t>ARCAS</t>
  </si>
  <si>
    <t>GENÍSIO</t>
  </si>
  <si>
    <t>ABREIRO</t>
  </si>
  <si>
    <t>CABEÇA BOA</t>
  </si>
  <si>
    <t>FREIXIEL</t>
  </si>
  <si>
    <t>CARÇÃO</t>
  </si>
  <si>
    <t>INGUIAS</t>
  </si>
  <si>
    <t>ALMACEDA</t>
  </si>
  <si>
    <t>BOIDOBRA</t>
  </si>
  <si>
    <t>ALCARIA</t>
  </si>
  <si>
    <t>LADOEIRO</t>
  </si>
  <si>
    <t>CAMBAS</t>
  </si>
  <si>
    <t>BENQUERENÇA</t>
  </si>
  <si>
    <t>SÃO PEDRO DO ESTEVAL</t>
  </si>
  <si>
    <t>SÃO JOÃO DO PESO</t>
  </si>
  <si>
    <t>PERAIS</t>
  </si>
  <si>
    <t>BENFEITA</t>
  </si>
  <si>
    <t>CADIMA</t>
  </si>
  <si>
    <t>BRASFEMES</t>
  </si>
  <si>
    <t>EGA</t>
  </si>
  <si>
    <t>MAIORCA</t>
  </si>
  <si>
    <t>GÂNDARAS</t>
  </si>
  <si>
    <t>SEIXO</t>
  </si>
  <si>
    <t>CARAPINHEIRA</t>
  </si>
  <si>
    <t>ALVOCO DAS VÁRZEAS</t>
  </si>
  <si>
    <t>DORNELAS DO ZÊZERE</t>
  </si>
  <si>
    <t>FIGUEIRA DE LORVÃO</t>
  </si>
  <si>
    <t>ESPINHAL</t>
  </si>
  <si>
    <t>FIGUEIRÓ DO CAMPO</t>
  </si>
  <si>
    <t>CARAPINHA</t>
  </si>
  <si>
    <t>LAVEGADAS</t>
  </si>
  <si>
    <t>CAPELINS (SANTO ANTÓNIO)</t>
  </si>
  <si>
    <t>IGREJINHA</t>
  </si>
  <si>
    <t>ORADA</t>
  </si>
  <si>
    <t>GLÓRIA</t>
  </si>
  <si>
    <t>NOSSA SENHORA DE MACHEDE</t>
  </si>
  <si>
    <t>SANTIAGO DO ESCOURAL</t>
  </si>
  <si>
    <t>CABEÇÃO</t>
  </si>
  <si>
    <t>MONSARAZ</t>
  </si>
  <si>
    <t>LANDEIRA</t>
  </si>
  <si>
    <t>CILADAS</t>
  </si>
  <si>
    <t>PADERNE</t>
  </si>
  <si>
    <t>MARTIM LONGO</t>
  </si>
  <si>
    <t>BORDEIRA</t>
  </si>
  <si>
    <t>MONTENEGRO</t>
  </si>
  <si>
    <t>PORCHES</t>
  </si>
  <si>
    <t>ODIÁXERE</t>
  </si>
  <si>
    <t>ALTE</t>
  </si>
  <si>
    <t>MARMELETE</t>
  </si>
  <si>
    <t>PECHÃO</t>
  </si>
  <si>
    <t>MEXILHOEIRA GRANDE</t>
  </si>
  <si>
    <t>SÃO BARTOLOMEU DE MESSINES</t>
  </si>
  <si>
    <t>SANTA CATARINA DA FONTE DO BISPO</t>
  </si>
  <si>
    <t>BUDENS</t>
  </si>
  <si>
    <t>CORTIÇADA</t>
  </si>
  <si>
    <t>CASTELO BOM</t>
  </si>
  <si>
    <t>CARRAPICHANA</t>
  </si>
  <si>
    <t>ESCALHÃO</t>
  </si>
  <si>
    <t>CASAL VASCO</t>
  </si>
  <si>
    <t>CATIVELOS</t>
  </si>
  <si>
    <t>ALDEIA VIÇOSA</t>
  </si>
  <si>
    <t>MANTEIGAS (SANTA MARIA)</t>
  </si>
  <si>
    <t>BARREIRA</t>
  </si>
  <si>
    <t>FREIXEDAS</t>
  </si>
  <si>
    <t>GIRABOLHOS</t>
  </si>
  <si>
    <t>CASTANHEIRA</t>
  </si>
  <si>
    <t>CASTELO MELHOR</t>
  </si>
  <si>
    <t>BÁRRIO</t>
  </si>
  <si>
    <t>MAÇÃS DE DONA MARIA</t>
  </si>
  <si>
    <t>AVELAR</t>
  </si>
  <si>
    <t>REGUENGO DO FETAL</t>
  </si>
  <si>
    <t>ROLIÇA</t>
  </si>
  <si>
    <t>ALVORNINHA</t>
  </si>
  <si>
    <t>AREGA</t>
  </si>
  <si>
    <t>ARRABAL</t>
  </si>
  <si>
    <t>VIEIRA DE LEIRIA</t>
  </si>
  <si>
    <t>AMOREIRA</t>
  </si>
  <si>
    <t>SERRA D'EL-REI</t>
  </si>
  <si>
    <t>ALMAGREIRA</t>
  </si>
  <si>
    <t>CALVARIA DE CIMA</t>
  </si>
  <si>
    <t>MECA</t>
  </si>
  <si>
    <t>AVEIRAS DE BAIXO</t>
  </si>
  <si>
    <t>PERAL</t>
  </si>
  <si>
    <t>SÃO DOMINGOS DE RANA</t>
  </si>
  <si>
    <t>ALCÂNTARA</t>
  </si>
  <si>
    <t>FANHÕES</t>
  </si>
  <si>
    <t>REGUENGO GRANDE</t>
  </si>
  <si>
    <t>ENCARNAÇÃO</t>
  </si>
  <si>
    <t>U.F. de Ramada e Caneças</t>
  </si>
  <si>
    <t>PORTO SALVO</t>
  </si>
  <si>
    <t>COLARES</t>
  </si>
  <si>
    <t>SAPATARIA</t>
  </si>
  <si>
    <t>PONTE DO ROL</t>
  </si>
  <si>
    <t>ÁGUAS LIVRES</t>
  </si>
  <si>
    <t>CHANCELARIA</t>
  </si>
  <si>
    <t>ESPERANÇA</t>
  </si>
  <si>
    <t>NOSSA SENHORA DA GRAÇA DOS DEGOLADOS</t>
  </si>
  <si>
    <t>SANTA MARIA DA DEVESA</t>
  </si>
  <si>
    <t>GÁFETE</t>
  </si>
  <si>
    <t>SÃO BRÁS E SÃO LOURENÇO</t>
  </si>
  <si>
    <t>COMENDA</t>
  </si>
  <si>
    <t>SANTA MARIA DE MARVÃO</t>
  </si>
  <si>
    <t>MONTALVÃO</t>
  </si>
  <si>
    <t>MONTARGIL</t>
  </si>
  <si>
    <t>ALEGRETE</t>
  </si>
  <si>
    <t>CASA BRANCA</t>
  </si>
  <si>
    <t>CANDEMIL</t>
  </si>
  <si>
    <t>GESTAÇÔ</t>
  </si>
  <si>
    <t>AIRÃES</t>
  </si>
  <si>
    <t>RIO TINTO</t>
  </si>
  <si>
    <t>CAÍDE DE REI</t>
  </si>
  <si>
    <t>FOLGOSA</t>
  </si>
  <si>
    <t>CONSTANCE</t>
  </si>
  <si>
    <t>U.F. DE MATOSINHOS E LEÇA DA PALMEIRA</t>
  </si>
  <si>
    <t>EIRIZ</t>
  </si>
  <si>
    <t>ASTROMIL</t>
  </si>
  <si>
    <t>BOELHE</t>
  </si>
  <si>
    <t>CAMPANHÃ</t>
  </si>
  <si>
    <t>ESTELA</t>
  </si>
  <si>
    <t>ÁGUA LONGA</t>
  </si>
  <si>
    <t>ERMESINDE</t>
  </si>
  <si>
    <t>AVINTES</t>
  </si>
  <si>
    <t>MURO</t>
  </si>
  <si>
    <t>MARTINCHEL</t>
  </si>
  <si>
    <t>MINDE</t>
  </si>
  <si>
    <t>BENFICA DO RIBATEJO</t>
  </si>
  <si>
    <t>SAMORA CORREIA</t>
  </si>
  <si>
    <t>VALADA</t>
  </si>
  <si>
    <t>VALE DE CAVALOS</t>
  </si>
  <si>
    <t>MONTALVO</t>
  </si>
  <si>
    <t>SÃO JOSÉ DA LAMAROSA</t>
  </si>
  <si>
    <t>NOSSA SENHORA DE FÁTIMA</t>
  </si>
  <si>
    <t>BECO</t>
  </si>
  <si>
    <t>CARDIGOS</t>
  </si>
  <si>
    <t>ARROUQUELAS</t>
  </si>
  <si>
    <t>MUGE</t>
  </si>
  <si>
    <t>ABRÃ</t>
  </si>
  <si>
    <t>SANTIAGO DE MONTALEGRE</t>
  </si>
  <si>
    <t>CARREGUEIROS</t>
  </si>
  <si>
    <t>PRAIA DO RIBATEJO</t>
  </si>
  <si>
    <t>ATOUGUIA</t>
  </si>
  <si>
    <t>SÃO MARTINHO</t>
  </si>
  <si>
    <t>SAMOUCO</t>
  </si>
  <si>
    <t>U.F. ALMADA, COVA DA PIEDADE, PRAGAL E CACILHAS</t>
  </si>
  <si>
    <t>U.F. ALTO DO SEIXALINHO, SANTO ANDRÉ E VERDERENA</t>
  </si>
  <si>
    <t>MELIDES</t>
  </si>
  <si>
    <t>SARILHOS GRANDES</t>
  </si>
  <si>
    <t>PINHAL NOVO</t>
  </si>
  <si>
    <t>ALVALADE</t>
  </si>
  <si>
    <t>CORROIOS</t>
  </si>
  <si>
    <t>SESIMBRA (SANTIAGO)</t>
  </si>
  <si>
    <t>GÂMBIA-PONTES-ALTO DA GUERRA</t>
  </si>
  <si>
    <t>PORTO COVO</t>
  </si>
  <si>
    <t>AGUIÃ</t>
  </si>
  <si>
    <t>COUSSO</t>
  </si>
  <si>
    <t>BARBEITA</t>
  </si>
  <si>
    <t>BOIVÃES</t>
  </si>
  <si>
    <t>SÃO PEDRO D'ARCOS</t>
  </si>
  <si>
    <t>CERDAL</t>
  </si>
  <si>
    <t>ALVARÃES</t>
  </si>
  <si>
    <t>COVAS</t>
  </si>
  <si>
    <t>FAVAIOS</t>
  </si>
  <si>
    <t>COVAS DO BARROSO</t>
  </si>
  <si>
    <t>ANELHE</t>
  </si>
  <si>
    <t>CIDADELHE</t>
  </si>
  <si>
    <t>BILHÓ</t>
  </si>
  <si>
    <t>CERVOS</t>
  </si>
  <si>
    <t>FIOLHOSO</t>
  </si>
  <si>
    <t>LOUREIRO</t>
  </si>
  <si>
    <t>CANEDO</t>
  </si>
  <si>
    <t>COVAS DO DOURO</t>
  </si>
  <si>
    <t>CUMIEIRA</t>
  </si>
  <si>
    <t>ALGERIZ</t>
  </si>
  <si>
    <t>BORNES DE AGUIAR</t>
  </si>
  <si>
    <t>ANDRÃES</t>
  </si>
  <si>
    <t>CIMBRES</t>
  </si>
  <si>
    <t>CABANAS DE VIRIATO</t>
  </si>
  <si>
    <t>ESPADANEDO</t>
  </si>
  <si>
    <t>BRITIANDE</t>
  </si>
  <si>
    <t>ALCAFACHE</t>
  </si>
  <si>
    <t>ARCOZELOS</t>
  </si>
  <si>
    <t>PINHEIRO</t>
  </si>
  <si>
    <t>ESMOLFE</t>
  </si>
  <si>
    <t>CASTAINÇO</t>
  </si>
  <si>
    <t>CÁRQUERE</t>
  </si>
  <si>
    <t>SÃO JOANINHO</t>
  </si>
  <si>
    <t>ERVEDOSA DO DOURO</t>
  </si>
  <si>
    <t>FIGUEIREDO DE ALVA</t>
  </si>
  <si>
    <t>FERREIRA DE AVES</t>
  </si>
  <si>
    <t>CARREGAL</t>
  </si>
  <si>
    <t>SALZEDAS</t>
  </si>
  <si>
    <t>CANAS DE SANTA MARIA</t>
  </si>
  <si>
    <t>QUEIRIGA</t>
  </si>
  <si>
    <t>BODIOSA</t>
  </si>
  <si>
    <t>CAMPIA</t>
  </si>
  <si>
    <t>10130 - Fabricação de produtos à base de carne</t>
  </si>
  <si>
    <t>VILA ALVA</t>
  </si>
  <si>
    <t>VILA DE FRADES</t>
  </si>
  <si>
    <t>QUINCHÃES</t>
  </si>
  <si>
    <t>U.F. DE FREIXO DE ESPADA À CINTA E MAZOUCO</t>
  </si>
  <si>
    <t>CARAVELAS</t>
  </si>
  <si>
    <t>CARVIÇAIS</t>
  </si>
  <si>
    <t>U.F. DE QUIRÁS E PINHEIRO NOVO</t>
  </si>
  <si>
    <t>MEDELIM</t>
  </si>
  <si>
    <t>U.F. DE COVAS E VILA NOVA DE OLIVEIRINHA</t>
  </si>
  <si>
    <t>FORNO TELHEIRO</t>
  </si>
  <si>
    <t>QUEIRIZ</t>
  </si>
  <si>
    <t>AVELÃS DA RIBEIRA</t>
  </si>
  <si>
    <t>CEDOVIM</t>
  </si>
  <si>
    <t>U.F. DE BENAVILA E VALONGO</t>
  </si>
  <si>
    <t>U.F. ESPÍRITO SANTO,NOSSA SENHORA DA GRAÇA,SÃO SIMÃO</t>
  </si>
  <si>
    <t>U.F. DE RIBEIRA DE NISA E CARREIRAS</t>
  </si>
  <si>
    <t>FRIDÃO</t>
  </si>
  <si>
    <t>U.F. DE MELRES E MEDAS</t>
  </si>
  <si>
    <t>CANELAS</t>
  </si>
  <si>
    <t>ALCANEDE</t>
  </si>
  <si>
    <t>ERMIDAS-SADO</t>
  </si>
  <si>
    <t>CABANA MAIOR</t>
  </si>
  <si>
    <t>BRITELO</t>
  </si>
  <si>
    <t>SEARA</t>
  </si>
  <si>
    <t>BUSTELO</t>
  </si>
  <si>
    <t>São Cristóvão de Mondim de Basto</t>
  </si>
  <si>
    <t>SANTO ANDRÉ</t>
  </si>
  <si>
    <t>PAÇOS</t>
  </si>
  <si>
    <t>ALVÃO</t>
  </si>
  <si>
    <t>FORNOS DE MACEIRA DÃO</t>
  </si>
  <si>
    <t>PAREDES DA BEIRA</t>
  </si>
  <si>
    <t>CHAVÃES</t>
  </si>
  <si>
    <t>SÃO JOÃO DE TAROUCA</t>
  </si>
  <si>
    <t>TOURO</t>
  </si>
  <si>
    <t>1001 Arquitectos;</t>
  </si>
  <si>
    <t>1002 - Desenhadores</t>
  </si>
  <si>
    <t>Serviço de Emprego e Formação Profissional de Seia</t>
  </si>
  <si>
    <t>NÃO</t>
  </si>
  <si>
    <t>AGRUPAMENTO EUROPEU DE INTERESSE ECONÓMICO CIVIL</t>
  </si>
  <si>
    <t>ASSOCIAÇÃO DE DESENVOLVIMENTO</t>
  </si>
  <si>
    <t> Registo Civil Predial Comercial e Automóvel de Horta</t>
  </si>
  <si>
    <t>de Arcos de Valdevez</t>
  </si>
  <si>
    <t>da Sertã</t>
  </si>
  <si>
    <t>de Benfica</t>
  </si>
  <si>
    <t>de Montemor-o-Novo</t>
  </si>
  <si>
    <t>de Vila Real de Santo António</t>
  </si>
  <si>
    <t>DEM</t>
  </si>
  <si>
    <t>S</t>
  </si>
  <si>
    <t>Serviço de Emprego de Guimarães</t>
  </si>
  <si>
    <t>SE Guimarães</t>
  </si>
  <si>
    <t>Av. Alberto Sampaio, 210 (frente às muralhas)</t>
  </si>
  <si>
    <t>Guimarães</t>
  </si>
  <si>
    <t>4810250</t>
  </si>
  <si>
    <t>253469800</t>
  </si>
  <si>
    <t>se.guimaraes@iefp.pt</t>
  </si>
  <si>
    <t>MACINHATA DO VOUGA</t>
  </si>
  <si>
    <t>BRANCA</t>
  </si>
  <si>
    <t>ESCARIZ</t>
  </si>
  <si>
    <t>ESGUEIRA</t>
  </si>
  <si>
    <t>SANTA MARIA DE SARDOURA</t>
  </si>
  <si>
    <t>SILVALDE</t>
  </si>
  <si>
    <t>SALREU</t>
  </si>
  <si>
    <t>ESCAPÃES</t>
  </si>
  <si>
    <t>GAFANHA DO CARMO</t>
  </si>
  <si>
    <t>LUSO</t>
  </si>
  <si>
    <t>FAJÕES</t>
  </si>
  <si>
    <t>PALHAÇA</t>
  </si>
  <si>
    <t>MACEDA</t>
  </si>
  <si>
    <t>ROCAS DO VOUGA</t>
  </si>
  <si>
    <t>OUCA</t>
  </si>
  <si>
    <t>CEPELOS</t>
  </si>
  <si>
    <t>SÃO JOÃO DE NEGRILHOS</t>
  </si>
  <si>
    <t>SÃO BARNABÉ</t>
  </si>
  <si>
    <t>U.F. de Beja (Salvador e Santa Maria da Feira)</t>
  </si>
  <si>
    <t>SÃO MARCOS DA ATABOEIRA</t>
  </si>
  <si>
    <t>U.F. DE ALFUNDÃO E PEROGUARDA</t>
  </si>
  <si>
    <t>ESPÍRITO SANTO</t>
  </si>
  <si>
    <t>SOBRAL DA ADIÇA</t>
  </si>
  <si>
    <t>SÃO LUÍS</t>
  </si>
  <si>
    <t>U.F. DE GARVÃO E SANTA LUZIA</t>
  </si>
  <si>
    <t>VILA VERDE DE FICALHO</t>
  </si>
  <si>
    <t>CAIRES</t>
  </si>
  <si>
    <t>ADÃES</t>
  </si>
  <si>
    <t>ESPORÕES</t>
  </si>
  <si>
    <t>BUCOS</t>
  </si>
  <si>
    <t>BORBA DE MONTANHA</t>
  </si>
  <si>
    <t>GEMESES</t>
  </si>
  <si>
    <t>BARCO</t>
  </si>
  <si>
    <t>GALEGOS</t>
  </si>
  <si>
    <t>CARVALHEIRA</t>
  </si>
  <si>
    <t>GUILHOFREI</t>
  </si>
  <si>
    <t>CASTELÕES</t>
  </si>
  <si>
    <t>CERVÃES</t>
  </si>
  <si>
    <t>VIZELA (SANTO ADRIÃO)</t>
  </si>
  <si>
    <t>SAMBADE</t>
  </si>
  <si>
    <t>BAÇAL</t>
  </si>
  <si>
    <t>LINHARES</t>
  </si>
  <si>
    <t>CARRAPATAS</t>
  </si>
  <si>
    <t>MALHADAS</t>
  </si>
  <si>
    <t>AGUIEIRAS</t>
  </si>
  <si>
    <t>BRUÇÓ</t>
  </si>
  <si>
    <t>ROIOS</t>
  </si>
  <si>
    <t>MATELA</t>
  </si>
  <si>
    <t>CELAS</t>
  </si>
  <si>
    <t>MAÇAINHAS</t>
  </si>
  <si>
    <t>BENQUERENÇAS</t>
  </si>
  <si>
    <t>CORTES DO MEIO</t>
  </si>
  <si>
    <t>ALCONGOSTA</t>
  </si>
  <si>
    <t>ISNA</t>
  </si>
  <si>
    <t>MEIMÃO</t>
  </si>
  <si>
    <t>U.F. DE PROENÇA-A-NOVA E PERAL</t>
  </si>
  <si>
    <t>CASTELO</t>
  </si>
  <si>
    <t>SARNADAS DE RÓDÃO</t>
  </si>
  <si>
    <t>CELAVISA</t>
  </si>
  <si>
    <t>CORDINHÃ</t>
  </si>
  <si>
    <t>CEIRA</t>
  </si>
  <si>
    <t>FURADOURO</t>
  </si>
  <si>
    <t>MARINHA DAS ONDAS</t>
  </si>
  <si>
    <t>VILA NOVA DO CEIRA</t>
  </si>
  <si>
    <t>U.F. DE FOZ DE AROUCE E CASAL DE ERMIO</t>
  </si>
  <si>
    <t>CARAPELHOS</t>
  </si>
  <si>
    <t>VILA NOVA</t>
  </si>
  <si>
    <t>LICEIA</t>
  </si>
  <si>
    <t>AVÔ</t>
  </si>
  <si>
    <t>JANEIRO DE BAIXO</t>
  </si>
  <si>
    <t>LORVÃO</t>
  </si>
  <si>
    <t>PODENTES</t>
  </si>
  <si>
    <t>GRANJA DO ULMEIRO</t>
  </si>
  <si>
    <t>MIDÕES</t>
  </si>
  <si>
    <t>POIARES (SANTO ANDRÉ)</t>
  </si>
  <si>
    <t>TERENA (SÃO PEDRO)</t>
  </si>
  <si>
    <t>VIMIEIRO</t>
  </si>
  <si>
    <t>RIO DE MOINHOS</t>
  </si>
  <si>
    <t>ÉVORA MONTE (SANTA MARIA)</t>
  </si>
  <si>
    <t>SÃO BENTO DO MATO</t>
  </si>
  <si>
    <t>SÃO CRISTÓVÃO</t>
  </si>
  <si>
    <t>SANTANA</t>
  </si>
  <si>
    <t>AGUIAR</t>
  </si>
  <si>
    <t>PARDAIS</t>
  </si>
  <si>
    <t>FERREIRAS</t>
  </si>
  <si>
    <t>VAQUEIROS</t>
  </si>
  <si>
    <t>ODECEIXE</t>
  </si>
  <si>
    <t>ODELEITE</t>
  </si>
  <si>
    <t>U.F. DE CONCEIÇÃO E ESTOI</t>
  </si>
  <si>
    <t>U.F. DE ESTÔMBAR E PARCHAL</t>
  </si>
  <si>
    <t>U.F. DE BENSAFRIM E BARÃO DE SÃO JOÃO</t>
  </si>
  <si>
    <t>AMEIXIAL</t>
  </si>
  <si>
    <t>QUELFES</t>
  </si>
  <si>
    <t>SÃO MARCOS DA SERRA</t>
  </si>
  <si>
    <t>SANTA LUZIA</t>
  </si>
  <si>
    <t>SAGRES</t>
  </si>
  <si>
    <t>MONTE GORDO</t>
  </si>
  <si>
    <t>DORNELAS</t>
  </si>
  <si>
    <t>FREINEDA</t>
  </si>
  <si>
    <t>FIGUEIRÓ DA GRANJA</t>
  </si>
  <si>
    <t>FOLGOSINHO</t>
  </si>
  <si>
    <t>ALVENDRE</t>
  </si>
  <si>
    <t>MANTEIGAS (SÃO PEDRO)</t>
  </si>
  <si>
    <t>CORISCADA</t>
  </si>
  <si>
    <t>LAMEGAL</t>
  </si>
  <si>
    <t>ALDEIA DA PONTE</t>
  </si>
  <si>
    <t>LORIGA</t>
  </si>
  <si>
    <t>COGULA</t>
  </si>
  <si>
    <t>BENEDITA</t>
  </si>
  <si>
    <t>PELMÁ</t>
  </si>
  <si>
    <t>CHÃO DE COUCE</t>
  </si>
  <si>
    <t>SÃO MAMEDE</t>
  </si>
  <si>
    <t>PÓ</t>
  </si>
  <si>
    <t>CARVALHAL BENFEITO</t>
  </si>
  <si>
    <t>CAMPELO</t>
  </si>
  <si>
    <t>CARANGUEJEIRA</t>
  </si>
  <si>
    <t>VALADO DOS FRADES</t>
  </si>
  <si>
    <t>OLHO MARINHO</t>
  </si>
  <si>
    <t>VILA FACAIA</t>
  </si>
  <si>
    <t>FERREL</t>
  </si>
  <si>
    <t>CARNIDE</t>
  </si>
  <si>
    <t>JUNCAL</t>
  </si>
  <si>
    <t>OLHALVO</t>
  </si>
  <si>
    <t>CARDOSAS</t>
  </si>
  <si>
    <t>AVEIRAS DE CIMA</t>
  </si>
  <si>
    <t>VERMELHA</t>
  </si>
  <si>
    <t>U.F. DE CARCAVELOS E PAREDE</t>
  </si>
  <si>
    <t>BEATO</t>
  </si>
  <si>
    <t>SANTA BÁRBARA</t>
  </si>
  <si>
    <t>ERICEIRA</t>
  </si>
  <si>
    <t>Odivelas</t>
  </si>
  <si>
    <t>U.F. ALGÉS, LINDA-A-VELHA E CRUZ QUEBRADA-DAFUNDO</t>
  </si>
  <si>
    <t>RIO DE MOURO</t>
  </si>
  <si>
    <t>SOBRAL DE MONTE AGRAÇO</t>
  </si>
  <si>
    <t>RAMALHAL</t>
  </si>
  <si>
    <t>U.F. ALHANDRA, SÃO JOÃO DOS MONTES E CALHANDRIZ</t>
  </si>
  <si>
    <t>ENCOSTA DO SOL</t>
  </si>
  <si>
    <t>SEDA</t>
  </si>
  <si>
    <t>MOSTEIROS</t>
  </si>
  <si>
    <t>ERVEDAL</t>
  </si>
  <si>
    <t>MONTE DA PEDRA</t>
  </si>
  <si>
    <t>SÃO VICENTE E VENTOSA</t>
  </si>
  <si>
    <t>SÃO SATURNINO</t>
  </si>
  <si>
    <t>MARGEM</t>
  </si>
  <si>
    <t>SANTO ANTÓNIO DAS AREIAS</t>
  </si>
  <si>
    <t>SANTO ALEIXO</t>
  </si>
  <si>
    <t>FOROS DE ARRÃO</t>
  </si>
  <si>
    <t>FORTIOS</t>
  </si>
  <si>
    <t>SANTO AMARO</t>
  </si>
  <si>
    <t>FREGIM</t>
  </si>
  <si>
    <t>GOVE</t>
  </si>
  <si>
    <t>FRIANDE</t>
  </si>
  <si>
    <t>BAGUIM DO MONTE (RIO TINTO)</t>
  </si>
  <si>
    <t>LODARES</t>
  </si>
  <si>
    <t>MILHEIRÓS</t>
  </si>
  <si>
    <t>SOALHÃES</t>
  </si>
  <si>
    <t>U.F. PERAFITA, LAVRA E SANTA CRUZ DO BISPO</t>
  </si>
  <si>
    <t>FERREIRA</t>
  </si>
  <si>
    <t>BALTAR</t>
  </si>
  <si>
    <t>PARANHOS</t>
  </si>
  <si>
    <t>LAUNDOS</t>
  </si>
  <si>
    <t>AVES</t>
  </si>
  <si>
    <t>AZURARA</t>
  </si>
  <si>
    <t>U.F. DE ALVARELHOS E GUIDÕES</t>
  </si>
  <si>
    <t>MOURISCAS</t>
  </si>
  <si>
    <t>MOITAS VENDA</t>
  </si>
  <si>
    <t>FAZENDAS DE ALMEIRIM</t>
  </si>
  <si>
    <t>SANTO ESTÊVÃO</t>
  </si>
  <si>
    <t>VILA CHÃ DE OURIQUE</t>
  </si>
  <si>
    <t>CARREGUEIRA</t>
  </si>
  <si>
    <t>SANTA MARGARIDA DA COUTADA</t>
  </si>
  <si>
    <t>CHÃOS</t>
  </si>
  <si>
    <t>POMBALINHO</t>
  </si>
  <si>
    <t>CARVOEIRO</t>
  </si>
  <si>
    <t>FRÁGUAS</t>
  </si>
  <si>
    <t>U.F. DE GLÓRIA DO RIBATEJO E GRANHO</t>
  </si>
  <si>
    <t>OLALHAS</t>
  </si>
  <si>
    <t>MEIA VIA</t>
  </si>
  <si>
    <t>TANCOS</t>
  </si>
  <si>
    <t>CAXARIAS</t>
  </si>
  <si>
    <t>COMPORTA</t>
  </si>
  <si>
    <t>SÃO FRANCISCO</t>
  </si>
  <si>
    <t>U.F. DE CAPARICA E TRAFARIA</t>
  </si>
  <si>
    <t>U.F. DE BARREIRO E LAVRADIO</t>
  </si>
  <si>
    <t>U.F. DE BAIXA DA BANHEIRA E VALE DA AMOREIRA</t>
  </si>
  <si>
    <t>U.F. DE ATALAIA E ALTO ESTANQUEIRO-JARDIA</t>
  </si>
  <si>
    <t>QUINTA DO ANJO</t>
  </si>
  <si>
    <t>CERCAL</t>
  </si>
  <si>
    <t>FERNÃO FERRO</t>
  </si>
  <si>
    <t>QUINTA DO CONDE</t>
  </si>
  <si>
    <t>SADO</t>
  </si>
  <si>
    <t>ÁZERE</t>
  </si>
  <si>
    <t>CRISTOVAL</t>
  </si>
  <si>
    <t>BARROÇAS E TAIAS</t>
  </si>
  <si>
    <t>COURA</t>
  </si>
  <si>
    <t>BRAVÃES</t>
  </si>
  <si>
    <t>FONTOURA</t>
  </si>
  <si>
    <t>AMONDE</t>
  </si>
  <si>
    <t>GONDARÉM</t>
  </si>
  <si>
    <t>PEGARINHOS</t>
  </si>
  <si>
    <t>OLIVEIRA</t>
  </si>
  <si>
    <t>CHÃ</t>
  </si>
  <si>
    <t>JOU</t>
  </si>
  <si>
    <t>SEDIELOS</t>
  </si>
  <si>
    <t>SANTA MARINHA</t>
  </si>
  <si>
    <t>GOUVINHAS</t>
  </si>
  <si>
    <t>FONTES</t>
  </si>
  <si>
    <t>BOUÇOÃES</t>
  </si>
  <si>
    <t>BRAGADO</t>
  </si>
  <si>
    <t>ARROIOS</t>
  </si>
  <si>
    <t>OLIVEIRA DO CONDE</t>
  </si>
  <si>
    <t>FERREIROS DE TENDAIS</t>
  </si>
  <si>
    <t>CAMBRES</t>
  </si>
  <si>
    <t>CUNHA BAIXA</t>
  </si>
  <si>
    <t>BALDOS</t>
  </si>
  <si>
    <t>MARMELEIRA</t>
  </si>
  <si>
    <t>SENHORIM</t>
  </si>
  <si>
    <t>RIBEIRADIO</t>
  </si>
  <si>
    <t>GERMIL</t>
  </si>
  <si>
    <t>PENELA DA BEIRA</t>
  </si>
  <si>
    <t>PAUS</t>
  </si>
  <si>
    <t>SÃO JOÃO DE AREIAS</t>
  </si>
  <si>
    <t>NAGOZELO DO DOURO</t>
  </si>
  <si>
    <t>MANHOUCE</t>
  </si>
  <si>
    <t>MIOMA</t>
  </si>
  <si>
    <t>CHOSENDO</t>
  </si>
  <si>
    <t>CALDE</t>
  </si>
  <si>
    <t>FORNELO DO MONTE</t>
  </si>
  <si>
    <t>10201 - Preparação de produtos da pesca e da aquicultura</t>
  </si>
  <si>
    <t>U.F. DE RAIVA, PEDORIDO E PARAÍSO</t>
  </si>
  <si>
    <t>U.F. DE FERREIRA DO ALENTEJO E CANHESTROS</t>
  </si>
  <si>
    <t>CODEÇOSO</t>
  </si>
  <si>
    <t>SÃO GENS</t>
  </si>
  <si>
    <t>U.F. DE CIBÕES E BRUFE</t>
  </si>
  <si>
    <t>VILARELHOS</t>
  </si>
  <si>
    <t>SEIXO DE ANSIÃES</t>
  </si>
  <si>
    <t>U.F. DE LAGOAÇA E FORNOS</t>
  </si>
  <si>
    <t>FRECHAS</t>
  </si>
  <si>
    <t>MEIRINHOS</t>
  </si>
  <si>
    <t>MÓS</t>
  </si>
  <si>
    <t>SANTA COMBA DE VILARIÇA</t>
  </si>
  <si>
    <t>LOURIÇAL DO CAMPO</t>
  </si>
  <si>
    <t>ALPEDRINHA</t>
  </si>
  <si>
    <t>PROENÇA-A-VELHA</t>
  </si>
  <si>
    <t>VALE DA SENHORA DA PÓVOA</t>
  </si>
  <si>
    <t>FOLQUES</t>
  </si>
  <si>
    <t>U.F. DE LOUSÃ E VILARINHO</t>
  </si>
  <si>
    <t>EIRADO</t>
  </si>
  <si>
    <t>U.F. DE AZINHAL, PEVA E VALVERDE</t>
  </si>
  <si>
    <t>MAÇAL DO CHÃO</t>
  </si>
  <si>
    <t>MATA DE LOBOS</t>
  </si>
  <si>
    <t>U.F. DE SOBRAL PICHORRO E FUINHAS</t>
  </si>
  <si>
    <t>BENESPERA</t>
  </si>
  <si>
    <t>SOURO PIRES</t>
  </si>
  <si>
    <t>HORTA</t>
  </si>
  <si>
    <t>REBORDELO</t>
  </si>
  <si>
    <t>RECAREI</t>
  </si>
  <si>
    <t>CAPELA</t>
  </si>
  <si>
    <t>RIO FRIO</t>
  </si>
  <si>
    <t>PORTELA</t>
  </si>
  <si>
    <t>LINDOSO</t>
  </si>
  <si>
    <t>REBORDÕES (SOUTO)</t>
  </si>
  <si>
    <t>ERVEDEDO</t>
  </si>
  <si>
    <t>U.F. DE ERMELO E PARDELHAS</t>
  </si>
  <si>
    <t>U.F. DE VILAR DE PERDIZES E MEIXIDE</t>
  </si>
  <si>
    <t>U.F. DE CERVA E LIMÕES</t>
  </si>
  <si>
    <t>SOUTO MAIOR</t>
  </si>
  <si>
    <t>LORDELO</t>
  </si>
  <si>
    <t>FORNELOS</t>
  </si>
  <si>
    <t>U.F. DE MANGUALDE, MESQUITELA E CUNHA ALTA</t>
  </si>
  <si>
    <t>RIODADES</t>
  </si>
  <si>
    <t>U.F. DE ÁGUAS BOAS E FORLES</t>
  </si>
  <si>
    <t>U.F. DE TAROUCA E DÁLVARES</t>
  </si>
  <si>
    <t>1002 Desenhadores;</t>
  </si>
  <si>
    <t>1003 - Engenheiros</t>
  </si>
  <si>
    <t>Serviço de Formação Profissional da Amadora</t>
  </si>
  <si>
    <t>N/A</t>
  </si>
  <si>
    <t>AGRUPAMENTO EUROPEU DE INTERESSE ECONÓMICO COMERCIAL</t>
  </si>
  <si>
    <t>ASSOCIAÇÃO DE SOLIDARIEDADE NO DOMÍNIO DA EDUCAÇÃO</t>
  </si>
  <si>
    <t> Registo Civil Predial Comercial e Automóvel de Nisa</t>
  </si>
  <si>
    <t>de Barcelos</t>
  </si>
  <si>
    <t>de Águeda</t>
  </si>
  <si>
    <t>de Caldas da Rainha</t>
  </si>
  <si>
    <t>de Moura</t>
  </si>
  <si>
    <t>R. Dr. Cândido Guerreiro, 45 - 1º Edíficio Nascente 8000 - 318 FARO</t>
  </si>
  <si>
    <t>LANHELAS</t>
  </si>
  <si>
    <t>CTE Vila Nova de Famalicão</t>
  </si>
  <si>
    <t>Serviço de Emprego de Vila Nova de Famalicão</t>
  </si>
  <si>
    <t>SE Vila Nova de Famalicão</t>
  </si>
  <si>
    <t>N-EMVF</t>
  </si>
  <si>
    <t>Alameda Padre Manuel Simões, 222</t>
  </si>
  <si>
    <t>Vila Nova de Famalicão</t>
  </si>
  <si>
    <t>4760286</t>
  </si>
  <si>
    <t>252219640</t>
  </si>
  <si>
    <t>se.famalicao@iefp.pt</t>
  </si>
  <si>
    <t>VALONGO DO VOUGA</t>
  </si>
  <si>
    <t>RIBEIRA DE FRÁGUAS</t>
  </si>
  <si>
    <t>SANGALHOS</t>
  </si>
  <si>
    <t>FERMEDO</t>
  </si>
  <si>
    <t>OLIVEIRINHA</t>
  </si>
  <si>
    <t>SÃO MARTINHO DE SARDOURA</t>
  </si>
  <si>
    <t>U.F. DE ANTA E GUETIM</t>
  </si>
  <si>
    <t>U.F. DE BEDUÍDO E VEIROS</t>
  </si>
  <si>
    <t>FIÃES</t>
  </si>
  <si>
    <t>ÍLHAVO (SÃO SALVADOR)</t>
  </si>
  <si>
    <t>PAMPILHOSA</t>
  </si>
  <si>
    <t>TORREIRA</t>
  </si>
  <si>
    <t>U.F. DE BUSTOS, TROVISCAL E MAMARROSA</t>
  </si>
  <si>
    <t>VÁLEGA</t>
  </si>
  <si>
    <t>SOSA</t>
  </si>
  <si>
    <t>JUNQUEIRA</t>
  </si>
  <si>
    <t>U.F. DE ALJUSTREL E RIO DE MOINHOS</t>
  </si>
  <si>
    <t>ALDEIA DOS FERNANDES</t>
  </si>
  <si>
    <t>U.F. de Beja (Santiago Maior e São João Baptista)</t>
  </si>
  <si>
    <t>U.F. DE CASTRO VERDE E CASÉVEL</t>
  </si>
  <si>
    <t>VILA RUIVA</t>
  </si>
  <si>
    <t xml:space="preserve">U.F. DE MOURA </t>
  </si>
  <si>
    <t>SÃO MARTINHO DAS AMOREIRAS</t>
  </si>
  <si>
    <t>U.F. DE PANOIAS E CONCEIÇÃO</t>
  </si>
  <si>
    <t>U.F. DE SERPA (SALVADOR E SANTA MARIA)</t>
  </si>
  <si>
    <t>CARRAZEDO</t>
  </si>
  <si>
    <t>AIRÓ</t>
  </si>
  <si>
    <t>FIGUEIREDO</t>
  </si>
  <si>
    <t>VILA CHÃ</t>
  </si>
  <si>
    <t>BRITO</t>
  </si>
  <si>
    <t>GARFE</t>
  </si>
  <si>
    <t>COVIDE</t>
  </si>
  <si>
    <t>LOUREDO</t>
  </si>
  <si>
    <t>CRUZ</t>
  </si>
  <si>
    <t>COUCIEIRO</t>
  </si>
  <si>
    <t xml:space="preserve">U.F. DE CALDAS DE VIZELA </t>
  </si>
  <si>
    <t>VILAR CHÃO</t>
  </si>
  <si>
    <t>CARRAGOSA</t>
  </si>
  <si>
    <t>MARZAGÃO</t>
  </si>
  <si>
    <t>CHACIM</t>
  </si>
  <si>
    <t>ALVITES</t>
  </si>
  <si>
    <t>BRUNHOSO</t>
  </si>
  <si>
    <t>CASTEDO</t>
  </si>
  <si>
    <t>SAMÕES</t>
  </si>
  <si>
    <t>PINELO</t>
  </si>
  <si>
    <t>EDRAL</t>
  </si>
  <si>
    <t>U.F. DE BELMONTE E COLMEAL DA TORRE</t>
  </si>
  <si>
    <t>DOMINGUIZO</t>
  </si>
  <si>
    <t>OLEDO</t>
  </si>
  <si>
    <t>MADEIRÃ</t>
  </si>
  <si>
    <t>MEIMOA</t>
  </si>
  <si>
    <t>U.F. DE SOBREIRA FORMOSA E ALVITO DA BEIRA</t>
  </si>
  <si>
    <t>PEDRÓGÃO PEQUENO</t>
  </si>
  <si>
    <t>VILA VELHA DE RÓDÃO</t>
  </si>
  <si>
    <t>FEBRES</t>
  </si>
  <si>
    <t>CERNACHE</t>
  </si>
  <si>
    <t>ZAMBUJAL</t>
  </si>
  <si>
    <t>TAVAREDE</t>
  </si>
  <si>
    <t>U.F. DE CADAFAZ E COLMEAL</t>
  </si>
  <si>
    <t>PRAIA DE MIRA</t>
  </si>
  <si>
    <t>U.F. DE SEMIDE E RIO VIDE</t>
  </si>
  <si>
    <t>MEÃS DO CAMPO</t>
  </si>
  <si>
    <t>BOBADELA</t>
  </si>
  <si>
    <t>U.F. DE SÃO MIGUEL, SANTA EUFÉMIA E RABAÇAL</t>
  </si>
  <si>
    <t>SAMUEL</t>
  </si>
  <si>
    <t>MOURONHO</t>
  </si>
  <si>
    <t>SÃO MIGUEL DE POIARES</t>
  </si>
  <si>
    <t xml:space="preserve">U.F. DE ALANDROAL </t>
  </si>
  <si>
    <t>U.F. DE GAFANHOEIRA (SÃO PEDRO) E SABUGUEIRO</t>
  </si>
  <si>
    <t>BORBA (SÃO BARTOLOMEU)</t>
  </si>
  <si>
    <t>SÃO DOMINGOS DE ANA LOURA</t>
  </si>
  <si>
    <t>SÃO MIGUEL DE MACHEDE</t>
  </si>
  <si>
    <t>CIBORRO</t>
  </si>
  <si>
    <t>PAVIA</t>
  </si>
  <si>
    <t>VERA CRUZ</t>
  </si>
  <si>
    <t>U.F. DE CAMPO E CAMPINHO</t>
  </si>
  <si>
    <t>NOSSA SENHORA DA CONCEIÇÃO E SÃO BARTOLOMEU</t>
  </si>
  <si>
    <t>ALBUFEIRA E OLHOS DE ÁGUA</t>
  </si>
  <si>
    <t>U.F. DE ALCOUTIM E PEREIRO</t>
  </si>
  <si>
    <t>ROGIL</t>
  </si>
  <si>
    <t>ALTURA</t>
  </si>
  <si>
    <t>U.F. DE FARO (SÉ E SÃO PEDRO)</t>
  </si>
  <si>
    <t>U.F. DE LAGOA E CARVOEIRO</t>
  </si>
  <si>
    <t>São Gonçalo de Lagos</t>
  </si>
  <si>
    <t>BOLIQUEIME</t>
  </si>
  <si>
    <t>U.F. DE MONCARAPACHO E FUSETA</t>
  </si>
  <si>
    <t>U.F. DE CONCEIÇÃO E CABANAS DE TAVIRA</t>
  </si>
  <si>
    <t>VILA DO BISPO E RAPOSEIRA</t>
  </si>
  <si>
    <t>FREIXO</t>
  </si>
  <si>
    <t>LAJEOSA DO MONDEGO</t>
  </si>
  <si>
    <t>NESPEREIRA</t>
  </si>
  <si>
    <t>VALE DE AMOREIRA</t>
  </si>
  <si>
    <t>LONGROIVA</t>
  </si>
  <si>
    <t>LAMEIRAS</t>
  </si>
  <si>
    <t>CÓTIMOS</t>
  </si>
  <si>
    <t>CHÃS</t>
  </si>
  <si>
    <t>CELA</t>
  </si>
  <si>
    <t>POUSAFLORES</t>
  </si>
  <si>
    <t>GOLPILHEIRA</t>
  </si>
  <si>
    <t>U.F. DO BOMBARRAL E VALE COVO</t>
  </si>
  <si>
    <t>FOZ DO ARELHO</t>
  </si>
  <si>
    <t>U.F. DE FIGUEIRÓ DOS VINHOS E BAIRRADAS</t>
  </si>
  <si>
    <t>COIMBRÃO</t>
  </si>
  <si>
    <t>VAU</t>
  </si>
  <si>
    <t>CARRIÇO</t>
  </si>
  <si>
    <t>MIRA DE AIRE</t>
  </si>
  <si>
    <t>OTA</t>
  </si>
  <si>
    <t>SANTIAGO DOS VELHOS</t>
  </si>
  <si>
    <t>VILAR</t>
  </si>
  <si>
    <t>U.F. DE CASCAIS E ESTORIL</t>
  </si>
  <si>
    <t>BENFICA</t>
  </si>
  <si>
    <t>LOUSA</t>
  </si>
  <si>
    <t>VIMEIRO</t>
  </si>
  <si>
    <t>U.F. DE CARNAXIDE E QUEIJAS</t>
  </si>
  <si>
    <t>CASAL DE CAMBRA</t>
  </si>
  <si>
    <t>SÃO PEDRO DA CADEIRA</t>
  </si>
  <si>
    <t>U.F. DE ALVERCA DO RIBATEJO E SOBRALINHO</t>
  </si>
  <si>
    <t>FALAGUEIRA-VENDA NOVA</t>
  </si>
  <si>
    <t>CUNHEIRA</t>
  </si>
  <si>
    <t>FIGUEIRA E BARROS</t>
  </si>
  <si>
    <t>U.F. CRATO E MÁRTIRES, FLOR DA ROSA E VALE DO PESO</t>
  </si>
  <si>
    <t>ASSUNÇÃO, AJUDA, SALVADOR E SANTO ILDEFONSO</t>
  </si>
  <si>
    <t>U.F. DE GAVIÃO E ATALAIA</t>
  </si>
  <si>
    <t>SÃO SALVADOR DA ARAMENHA</t>
  </si>
  <si>
    <t>VAIAMONTE</t>
  </si>
  <si>
    <t>SÃO MATIAS</t>
  </si>
  <si>
    <t>LONGOMEL</t>
  </si>
  <si>
    <t>URRA</t>
  </si>
  <si>
    <t>GRILO</t>
  </si>
  <si>
    <t>IDÃES</t>
  </si>
  <si>
    <t>U.F. DE FÂNZERES E SÃO PEDRO DA COVA</t>
  </si>
  <si>
    <t>MACIEIRA</t>
  </si>
  <si>
    <t>MOREIRA</t>
  </si>
  <si>
    <t>SOBRETÂMEGA</t>
  </si>
  <si>
    <t>U.F. SÃO MAMEDE DE INFESTA E SENHORA DA HORA</t>
  </si>
  <si>
    <t>FIGUEIRÓ</t>
  </si>
  <si>
    <t>BEIRE</t>
  </si>
  <si>
    <t>CABEÇA SANTA</t>
  </si>
  <si>
    <t>RAMALDE</t>
  </si>
  <si>
    <t>RATES</t>
  </si>
  <si>
    <t>MONTE CÓRDOVA</t>
  </si>
  <si>
    <t>U.F. DE CAMPO E SOBRADO</t>
  </si>
  <si>
    <t>FAJOZES</t>
  </si>
  <si>
    <t>CANIDELO</t>
  </si>
  <si>
    <t>U.F. DE BOUGADO (SÃO MARTINHO E SANTIAGO)</t>
  </si>
  <si>
    <t>PEGO</t>
  </si>
  <si>
    <t>MONSANTO</t>
  </si>
  <si>
    <t>RAPOSA</t>
  </si>
  <si>
    <t>BARROSA</t>
  </si>
  <si>
    <t>VALE DA PEDRA</t>
  </si>
  <si>
    <t>U.F. DA CHAMUSCA E PINHEIRO GRANDE</t>
  </si>
  <si>
    <t>BISCAINHO</t>
  </si>
  <si>
    <t>ENVENDOS</t>
  </si>
  <si>
    <t>U.F. SALVATERRA DE MAGOS E FOROS DE SALVATERRA</t>
  </si>
  <si>
    <t>ALCANHÕES</t>
  </si>
  <si>
    <t>VALHASCOS</t>
  </si>
  <si>
    <t>PAIALVO</t>
  </si>
  <si>
    <t>ESPITE</t>
  </si>
  <si>
    <t xml:space="preserve">U.F. DE ALCÁCER DO SAL </t>
  </si>
  <si>
    <t>U.F. DE CHARNECA DE CAPARICA E SOBREDA</t>
  </si>
  <si>
    <t>U.F. DE PALHAIS E COINA</t>
  </si>
  <si>
    <t>U.F. DE GRÂNDOLA E SANTA MARGARIDA DA SERRA</t>
  </si>
  <si>
    <t>U.F. DE GAIO-ROSÁRIO E SARILHOS PEQUENOS</t>
  </si>
  <si>
    <t>U.F. DE MONTIJO E AFONSOEIRO</t>
  </si>
  <si>
    <t>U.F. DE POCEIRÃO E MARATECA</t>
  </si>
  <si>
    <t>U.F. SEIXAL, ARRENTELA E ALDEIA DE PAIO PIRES</t>
  </si>
  <si>
    <t>U.F. DE AZEITÃO (SÃO LOURENÇO E SÃO SIMÃO)</t>
  </si>
  <si>
    <t>BELA</t>
  </si>
  <si>
    <t>CUNHA</t>
  </si>
  <si>
    <t>BEIRAL DO LIMA</t>
  </si>
  <si>
    <t>FRIESTAS</t>
  </si>
  <si>
    <t>ANHA</t>
  </si>
  <si>
    <t>LOIVO</t>
  </si>
  <si>
    <t>PINHÃO</t>
  </si>
  <si>
    <t>PINHO</t>
  </si>
  <si>
    <t>CIMO DE VILA DA CASTANHEIRA</t>
  </si>
  <si>
    <t>VILA MARIM</t>
  </si>
  <si>
    <t>VILAR DE FERREIROS</t>
  </si>
  <si>
    <t>COVELO DO GERÊS</t>
  </si>
  <si>
    <t>VILARINHO DOS FREIRES</t>
  </si>
  <si>
    <t>PARADA DE PINHÃO</t>
  </si>
  <si>
    <t>MEDRÕES</t>
  </si>
  <si>
    <t>CANAVESES</t>
  </si>
  <si>
    <t>CAPELUDOS</t>
  </si>
  <si>
    <t>CAMPEÃ</t>
  </si>
  <si>
    <t>FONTELO</t>
  </si>
  <si>
    <t>PARADA</t>
  </si>
  <si>
    <t>CUJÓ</t>
  </si>
  <si>
    <t>FERREIRIM</t>
  </si>
  <si>
    <t>CABAÇOS</t>
  </si>
  <si>
    <t>PALA</t>
  </si>
  <si>
    <t>VILAR SECO</t>
  </si>
  <si>
    <t>SÃO JOÃO DA SERRA</t>
  </si>
  <si>
    <t>ÍNSUA</t>
  </si>
  <si>
    <t>PÓVOA DE PENELA</t>
  </si>
  <si>
    <t>U.F. DE OVOA E VIMIEIRO</t>
  </si>
  <si>
    <t>PINDELO DOS MILAGRES</t>
  </si>
  <si>
    <t>DESEJOSA</t>
  </si>
  <si>
    <t>VÁRZEA DA SERRA</t>
  </si>
  <si>
    <t>DARDAVAZ</t>
  </si>
  <si>
    <t>VILA COVA À COELHEIRA</t>
  </si>
  <si>
    <t>QUEIRÃ</t>
  </si>
  <si>
    <t>10202 - Congelação de produtos da pesca e da aquicultura</t>
  </si>
  <si>
    <t>TROPEÇO</t>
  </si>
  <si>
    <t>U.F. DE SOBRADO E BAIRROS</t>
  </si>
  <si>
    <t>VALE DE BOURO</t>
  </si>
  <si>
    <t>VILARES DE VILARIÇA</t>
  </si>
  <si>
    <t>U.F. DE LAVANDEIRA, BEIRA GRANDE E SELORES</t>
  </si>
  <si>
    <t>SÃO SALVADOR</t>
  </si>
  <si>
    <t>TRINDADE</t>
  </si>
  <si>
    <t>SÃO VICENTE DA BEIRA</t>
  </si>
  <si>
    <t>BARROCA</t>
  </si>
  <si>
    <t>U.F. ALDEIA DO BISPO, ÁGUAS E ALDEIA DE JOÃO PIRES</t>
  </si>
  <si>
    <t>PIÓDÃO</t>
  </si>
  <si>
    <t>UNHAIS-O-VELHO</t>
  </si>
  <si>
    <t>PENA VERDE</t>
  </si>
  <si>
    <t>U.F. DE MIUZELA E PORTO DE OVELHA</t>
  </si>
  <si>
    <t>MINHOCAL</t>
  </si>
  <si>
    <t>U.F. DE ALMOFALA E ESCARIGO</t>
  </si>
  <si>
    <t>CODESSEIRO</t>
  </si>
  <si>
    <t>AGREGAÇÃO DAS FREGUESIAS SUL DE PINHEL</t>
  </si>
  <si>
    <t>BENDADA</t>
  </si>
  <si>
    <t>PINHANÇOS</t>
  </si>
  <si>
    <t>SOBREIRA</t>
  </si>
  <si>
    <t>RIO MAU</t>
  </si>
  <si>
    <t>SENHAREI</t>
  </si>
  <si>
    <t>U.F. DE ANHÕES E LUZIO</t>
  </si>
  <si>
    <t>U.F. DE ENTRE AMBOS-OS-RIOS, ERMIDA E GERMIL</t>
  </si>
  <si>
    <t>FACHA</t>
  </si>
  <si>
    <t>OUTEIRO SECO</t>
  </si>
  <si>
    <t>U.F. de Ribeira de Pena (Salvador) e Santo Aleixo de Além-Tâmega</t>
  </si>
  <si>
    <t>U.F. SÃO MARTINHO DE ANTAS E PARADELA DE GUIÃES</t>
  </si>
  <si>
    <t>MONDRÕES</t>
  </si>
  <si>
    <t>MOIMENTA</t>
  </si>
  <si>
    <t>U.F. SÃO JOÃO DA PESQUEIRA E VÁRZEA DE TREVÕES</t>
  </si>
  <si>
    <t>U.F. DE ROMÃS, DECERMILO E VILA LONGA</t>
  </si>
  <si>
    <t>U.F. DE PARADELA E GRANJINHA</t>
  </si>
  <si>
    <t>1003 Engenheiros;</t>
  </si>
  <si>
    <t>1004 - Engenheiros técnicos</t>
  </si>
  <si>
    <t>Serviço de Formação Profissional de Águeda</t>
  </si>
  <si>
    <t>ASSOCIAÇÃO DE SOLIDARIEDADE SOCIAL DE ACTIVIDADES ECONÓMICAS</t>
  </si>
  <si>
    <t> Registo Civil Predial Comercial e Automóvel de Peso da Régua</t>
  </si>
  <si>
    <t>de Basto</t>
  </si>
  <si>
    <t>de Aveiro</t>
  </si>
  <si>
    <t>de Cascais</t>
  </si>
  <si>
    <t>de Ourique</t>
  </si>
  <si>
    <t>Telefone / Fax 
28 915 26 00 / 289 89 01 01</t>
  </si>
  <si>
    <t>RIBA DE ÂNCORA</t>
  </si>
  <si>
    <t>CTE Tâmega e Sousa</t>
  </si>
  <si>
    <t>Serviço de Emprego de Amarante</t>
  </si>
  <si>
    <t>SE Amarante</t>
  </si>
  <si>
    <t>N-EMTS</t>
  </si>
  <si>
    <t>Rua João Pinto Ribeiro, 52</t>
  </si>
  <si>
    <t>Amarante</t>
  </si>
  <si>
    <t>4600084</t>
  </si>
  <si>
    <t>255131430</t>
  </si>
  <si>
    <t>se.amarante@iefp.pt</t>
  </si>
  <si>
    <t>U.F. DE ÁGUEDA E BORRALHA</t>
  </si>
  <si>
    <t>ALBERGARIA-A-VELHA E VALMAIOR</t>
  </si>
  <si>
    <t>SÃO LOURENÇO DO BAIRRO</t>
  </si>
  <si>
    <t>MANSORES</t>
  </si>
  <si>
    <t>SÃO BERNARDO</t>
  </si>
  <si>
    <t>U.F. DE CANELAS E FERMELÃ</t>
  </si>
  <si>
    <t>VACARIÇA</t>
  </si>
  <si>
    <t>MACIEIRA DE SARNES</t>
  </si>
  <si>
    <t>U.F. OVAR,S.JOÃO,ARADA,S.VICENTE DE PEREIRA JUSÃ</t>
  </si>
  <si>
    <t>TALHADAS</t>
  </si>
  <si>
    <t>SANTO ANDRÉ DE VAGOS</t>
  </si>
  <si>
    <t>MACIEIRA DE CAMBRA</t>
  </si>
  <si>
    <t>U.F. DE ALMODÔVAR E GRAÇA DOS PADRÕES</t>
  </si>
  <si>
    <t>BERINGEL</t>
  </si>
  <si>
    <t>SANTANA DE CAMBAS</t>
  </si>
  <si>
    <t>U.F. DE SAFARA E SANTO ALEIXO DA RESTAURAÇÃO</t>
  </si>
  <si>
    <t>VILA NOVA DE MILFONTES</t>
  </si>
  <si>
    <t>U.F. VILA NOVA DE SÃO BENTO E VALE DE VARGO</t>
  </si>
  <si>
    <t>ALDREU</t>
  </si>
  <si>
    <t>GUALTAR</t>
  </si>
  <si>
    <t>CAVEZ</t>
  </si>
  <si>
    <t>FERVENÇA</t>
  </si>
  <si>
    <t>U.F. DE APÚLIA E FÃO</t>
  </si>
  <si>
    <t>GOLÃES</t>
  </si>
  <si>
    <t>CALDELAS</t>
  </si>
  <si>
    <t>GERAZ DO MINHO</t>
  </si>
  <si>
    <t>GONDORIZ</t>
  </si>
  <si>
    <t>MOSTEIRO</t>
  </si>
  <si>
    <t>DELÃES</t>
  </si>
  <si>
    <t>DOSSÃOS</t>
  </si>
  <si>
    <t>U.F. DE TAGILDE E VIZELA (SÃO PAIO)</t>
  </si>
  <si>
    <t>CASTRO DE AVELÃS</t>
  </si>
  <si>
    <t>PARAMBOS</t>
  </si>
  <si>
    <t>CORTIÇOS</t>
  </si>
  <si>
    <t>PALAÇOULO</t>
  </si>
  <si>
    <t>BOUÇA</t>
  </si>
  <si>
    <t>HORTA DA VILARIÇA</t>
  </si>
  <si>
    <t>SAMPAIO</t>
  </si>
  <si>
    <t>SANTULHÃO</t>
  </si>
  <si>
    <t>EDROSA</t>
  </si>
  <si>
    <t>LARDOSA</t>
  </si>
  <si>
    <t>ERADA</t>
  </si>
  <si>
    <t>PENHA GARCIA</t>
  </si>
  <si>
    <t>MURTEDE</t>
  </si>
  <si>
    <t>SANTO ANTÓNIO DOS OLIVAIS</t>
  </si>
  <si>
    <t>U.F. DE CONDEIXA-A-VELHA E CONDEIXA-A-NOVA</t>
  </si>
  <si>
    <t>PEREIRA</t>
  </si>
  <si>
    <t>LAGARES</t>
  </si>
  <si>
    <t>PESSEGUEIRO</t>
  </si>
  <si>
    <t>SAZES DO LORVÃO</t>
  </si>
  <si>
    <t>PÓVOA DE MIDÕES</t>
  </si>
  <si>
    <t>U.F. DE SÃO GREGÓRIO E SANTA JUSTA</t>
  </si>
  <si>
    <t>VEIROS</t>
  </si>
  <si>
    <t>TORRE DE COELHEIROS</t>
  </si>
  <si>
    <t>FOROS DE VALE DE FIGUEIRA</t>
  </si>
  <si>
    <t>U.F. DE AMIEIRA E ALQUEVA</t>
  </si>
  <si>
    <t>QUARTEIRA</t>
  </si>
  <si>
    <t>U.F. DE ALCANTARILHA E PÊRA</t>
  </si>
  <si>
    <t>U.F. DE LUZ DE TAVIRA E SANTO ESTÊVÃO</t>
  </si>
  <si>
    <t>FORNINHOS</t>
  </si>
  <si>
    <t>MALHADA SORDA</t>
  </si>
  <si>
    <t>VERMIOSA</t>
  </si>
  <si>
    <t>PAÇOS DA SERRA</t>
  </si>
  <si>
    <t>MARIALVA</t>
  </si>
  <si>
    <t>MANIGOTO</t>
  </si>
  <si>
    <t>ALFAIATES</t>
  </si>
  <si>
    <t>CUSTÓIAS</t>
  </si>
  <si>
    <t>ÉVORA DE ALCOBAÇA</t>
  </si>
  <si>
    <t>PUSSOS SÃO PEDRO</t>
  </si>
  <si>
    <t>SANTIAGO DA GUARDA</t>
  </si>
  <si>
    <t>LANDAL</t>
  </si>
  <si>
    <t>MACEIRA</t>
  </si>
  <si>
    <t>GAEIRAS</t>
  </si>
  <si>
    <t>LOURIÇAL</t>
  </si>
  <si>
    <t>PEDREIRAS</t>
  </si>
  <si>
    <t>VENTOSA</t>
  </si>
  <si>
    <t>VALE DO PARAÍSO</t>
  </si>
  <si>
    <t>U.F. DO CADAVAL E PÊRO MONIZ</t>
  </si>
  <si>
    <t>CAMPOLIDE</t>
  </si>
  <si>
    <t>U.F. DE MOSCAVIDE E PORTELA</t>
  </si>
  <si>
    <t>RIBAMAR</t>
  </si>
  <si>
    <t>MILHARADO</t>
  </si>
  <si>
    <t>U.F. OEIRAS,SÃO JULIÃO DA BARRA,PAÇO DE ARCOS E CAXIAS</t>
  </si>
  <si>
    <t>U.F. DE AGUALVA E MIRA-SINTRA</t>
  </si>
  <si>
    <t>SILVEIRA</t>
  </si>
  <si>
    <t>U.F. DE CASTANHEIRA DO RIBATEJO E CACHOEIRAS</t>
  </si>
  <si>
    <t>MINA DE ÁGUA</t>
  </si>
  <si>
    <t>U.F. DE ALCÓRREGO E MARANHÃO</t>
  </si>
  <si>
    <t>CAIA, SÃO PEDRO E ALCÁÇOVA</t>
  </si>
  <si>
    <t>TOLOSA</t>
  </si>
  <si>
    <t>U.F. DE PONTE DE SOR, TRAMAGA E VALE DE AÇOR</t>
  </si>
  <si>
    <t>U.F. DA SÉ E SÃO LOURENÇO</t>
  </si>
  <si>
    <t>GONDAR</t>
  </si>
  <si>
    <t>LOIVOS DO MONTE</t>
  </si>
  <si>
    <t>JUGUEIROS</t>
  </si>
  <si>
    <t>U.F. DE FOZ DO SOUSA E COVELO</t>
  </si>
  <si>
    <t>MEINEDO</t>
  </si>
  <si>
    <t>SÃO PEDRO FINS</t>
  </si>
  <si>
    <t>TABUADO</t>
  </si>
  <si>
    <t>FREAMUNDE</t>
  </si>
  <si>
    <t>CETE</t>
  </si>
  <si>
    <t>U.F. DE ALDOAR, FOZ DO DOURO E NEVOGILDE</t>
  </si>
  <si>
    <t>U.F. DE AVER-O-MAR, AMORIM E TERROSO</t>
  </si>
  <si>
    <t>REBORDÕES</t>
  </si>
  <si>
    <t>GIÃO</t>
  </si>
  <si>
    <t>MADALENA</t>
  </si>
  <si>
    <t>U.F. DE CORONADO (SÃO ROMÃO E SÃO MAMEDE)</t>
  </si>
  <si>
    <t>SERRA DE SANTO ANTÓNIO</t>
  </si>
  <si>
    <t>U.F. DO CARTAXO E VALE DA PINTA</t>
  </si>
  <si>
    <t>U.F. DE PARREIRA E CHOUTO</t>
  </si>
  <si>
    <t>SANTANA DO MATO</t>
  </si>
  <si>
    <t>IGREJA NOVA DO SOBRAL</t>
  </si>
  <si>
    <t>ORTIGA</t>
  </si>
  <si>
    <t>SÃO PEDRO DE TOMAR</t>
  </si>
  <si>
    <t>RIACHOS</t>
  </si>
  <si>
    <t>FÁTIMA</t>
  </si>
  <si>
    <t>U.F. DE LARANJEIRO E FEIJÓ</t>
  </si>
  <si>
    <t>U.F. DE PEGÕES</t>
  </si>
  <si>
    <t>U.F. DE SETÚBAL</t>
  </si>
  <si>
    <t>CABREIRO</t>
  </si>
  <si>
    <t>GAVE</t>
  </si>
  <si>
    <t>CAMBESES</t>
  </si>
  <si>
    <t>INFESTA</t>
  </si>
  <si>
    <t>CUIDE DE VILA VERDE</t>
  </si>
  <si>
    <t>BERTIANDOS</t>
  </si>
  <si>
    <t>GANFEI</t>
  </si>
  <si>
    <t>AREOSA</t>
  </si>
  <si>
    <t>MENTRESTIDO</t>
  </si>
  <si>
    <t>SANFINS DO DOURO</t>
  </si>
  <si>
    <t>SAPIÃOS</t>
  </si>
  <si>
    <t>CURALHA</t>
  </si>
  <si>
    <t>MESÃO FRIO (SANTO ANDRÉ)</t>
  </si>
  <si>
    <t>U.F. DE CAMPANHÓ E PARADANÇA</t>
  </si>
  <si>
    <t>FERRAL</t>
  </si>
  <si>
    <t>VALONGO DE MILHAIS</t>
  </si>
  <si>
    <t>U.F. DE GALAFURA E COVELINHAS</t>
  </si>
  <si>
    <t>SEVER</t>
  </si>
  <si>
    <t>ERVÕES</t>
  </si>
  <si>
    <t>SOUTELO DE AGUIAR</t>
  </si>
  <si>
    <t>FOLHADELA</t>
  </si>
  <si>
    <t>QUEIMADA</t>
  </si>
  <si>
    <t>U.F. DE CURRELOS, PAPÍZIOS E SOBRAL</t>
  </si>
  <si>
    <t>GOSENDE</t>
  </si>
  <si>
    <t>FERREIROS DE AVÕES</t>
  </si>
  <si>
    <t>SOBRAL</t>
  </si>
  <si>
    <t>LAPA DO LOBO</t>
  </si>
  <si>
    <t>SÃO VICENTE DE LAFÕES</t>
  </si>
  <si>
    <t>LUSINDE</t>
  </si>
  <si>
    <t>SOUTO</t>
  </si>
  <si>
    <t>SÃO CIPRIANO</t>
  </si>
  <si>
    <t>U.F. DE SANTA COMBA DÃO E COUTO DO MOSTEIRO</t>
  </si>
  <si>
    <t>SÃO MIGUEL DE VILA BOA</t>
  </si>
  <si>
    <t>FAIA</t>
  </si>
  <si>
    <t>GRANJA DO TEDO</t>
  </si>
  <si>
    <t>U.F. DE GOUVIÃES E UCANHA</t>
  </si>
  <si>
    <t>FERREIRÓS DO DÃO</t>
  </si>
  <si>
    <t>U.F. DE VILA NOVA DE PAIVA, ALHAIS E FRÁGUAS</t>
  </si>
  <si>
    <t>CAVERNÃES</t>
  </si>
  <si>
    <t>SÃO MIGUEL DO MATO</t>
  </si>
  <si>
    <t>10203 - Conservação de produtos da pesca e da aquicultura em azeite e outros óleos vegetais e outros molhos</t>
  </si>
  <si>
    <t>U.F. DE AROUCA E BURGO</t>
  </si>
  <si>
    <t>U.F. DE BRITELO, GÉMEOS E OURILHE</t>
  </si>
  <si>
    <t>U.F. DE EUCISIA, GOUVEIA E VALVERDE</t>
  </si>
  <si>
    <t>U.F. BARCEL, MARMELOS E VALVERDE DA GESTOSA</t>
  </si>
  <si>
    <t>VALE FRECHOSO</t>
  </si>
  <si>
    <t>BOGAS DE CIMA</t>
  </si>
  <si>
    <t>U.F. DE PEDRÓGÃO DE SÃO PEDRO E BEMPOSTA</t>
  </si>
  <si>
    <t>POMARES</t>
  </si>
  <si>
    <t>LOUROSA</t>
  </si>
  <si>
    <t>FAJÃO-VIDUAL</t>
  </si>
  <si>
    <t>U.F. DE CINCO VILAS E REIGADA</t>
  </si>
  <si>
    <t>MARMELEIRO</t>
  </si>
  <si>
    <t>ALVERCA DA BEIRA/BOUÇA COVA</t>
  </si>
  <si>
    <t>BISMULA</t>
  </si>
  <si>
    <t>SANTA COMBA</t>
  </si>
  <si>
    <t>SOAJO</t>
  </si>
  <si>
    <t xml:space="preserve">U.F. DE VILA CHÃ </t>
  </si>
  <si>
    <t>CORRELHÃ</t>
  </si>
  <si>
    <t>TORGUEDA</t>
  </si>
  <si>
    <t>LEOMIL</t>
  </si>
  <si>
    <t>U.F. DE TREVÕES E ESPINHOSA</t>
  </si>
  <si>
    <t>U.F. DE TÁVORA E PEREIRO</t>
  </si>
  <si>
    <t>1004 Engenheiros técnicos;</t>
  </si>
  <si>
    <t>1005 - Geólogos</t>
  </si>
  <si>
    <t>Serviço de Formação Profissional de Aljustrel</t>
  </si>
  <si>
    <t>ASSOCIAÇÃO DE REGANTES E BENEFICIÁRIOS</t>
  </si>
  <si>
    <t>ASSOCIAÇÃO EMPRESARIAL</t>
  </si>
  <si>
    <t> Registo Civil Predial Comercial e Cartório Notarial de Crato</t>
  </si>
  <si>
    <t>de Bragança</t>
  </si>
  <si>
    <t>de Castelo Branco</t>
  </si>
  <si>
    <t>de Loures</t>
  </si>
  <si>
    <t>de Portalegre</t>
  </si>
  <si>
    <t>Email 
delegacao.algarve@iefp.pt</t>
  </si>
  <si>
    <t>SEIXAS</t>
  </si>
  <si>
    <t>CTE Matosinhos</t>
  </si>
  <si>
    <t>Serviço de Emprego de Matosinhos</t>
  </si>
  <si>
    <t>SE Matosinhos</t>
  </si>
  <si>
    <t>N-EMMT</t>
  </si>
  <si>
    <t>Rua António Carneiro nº 97</t>
  </si>
  <si>
    <t>Matosinhos</t>
  </si>
  <si>
    <t>4450047</t>
  </si>
  <si>
    <t>220989230</t>
  </si>
  <si>
    <t>ce.matosinhos@iefp.pt</t>
  </si>
  <si>
    <t>U.F. DE BARRÔ E AGUADA DE BAIXO</t>
  </si>
  <si>
    <t>SÃO JOÃO DE LOURE E FROSSOS</t>
  </si>
  <si>
    <t>VILA NOVA DE MONSARROS</t>
  </si>
  <si>
    <t>MOLDES</t>
  </si>
  <si>
    <t>SÃO JACINTO</t>
  </si>
  <si>
    <t>U.F. DA MEALHADA, VENTOSA DO BAIRRO E ANTES</t>
  </si>
  <si>
    <t>OSSELA</t>
  </si>
  <si>
    <t>U.F. DE CEDRIM E PARADELA</t>
  </si>
  <si>
    <t>U.F. DE FONTE DE ANGEÃO E COVÃO DO LOBO</t>
  </si>
  <si>
    <t>ROGE</t>
  </si>
  <si>
    <t>U.F. DE SANTA CLARA-A-NOVA E GOMES AIRES</t>
  </si>
  <si>
    <t>CABEÇA GORDA</t>
  </si>
  <si>
    <t>SÃO JOÃO DOS CALDEIREIROS</t>
  </si>
  <si>
    <t>LUZIANES-GARE</t>
  </si>
  <si>
    <t>FISCAL</t>
  </si>
  <si>
    <t>ALVELOS</t>
  </si>
  <si>
    <t>MOREIRA DO CASTELO</t>
  </si>
  <si>
    <t>U.F. DE BELINHO E MAR</t>
  </si>
  <si>
    <t>MEDELO</t>
  </si>
  <si>
    <t>COSTA</t>
  </si>
  <si>
    <t>LANHOSO</t>
  </si>
  <si>
    <t>PARADA DO BOURO</t>
  </si>
  <si>
    <t>FRADELOS</t>
  </si>
  <si>
    <t>FREIRIZ</t>
  </si>
  <si>
    <t>COELHOSO</t>
  </si>
  <si>
    <t>PEREIROS</t>
  </si>
  <si>
    <t>CORUJAS</t>
  </si>
  <si>
    <t>PICOTE</t>
  </si>
  <si>
    <t>CASTRO VICENTE</t>
  </si>
  <si>
    <t>LARINHO</t>
  </si>
  <si>
    <t>FERRO</t>
  </si>
  <si>
    <t>ORVALHO</t>
  </si>
  <si>
    <t>SALVADOR</t>
  </si>
  <si>
    <t>TROVISCAL</t>
  </si>
  <si>
    <t>OURENTÃ</t>
  </si>
  <si>
    <t>SÃO JOÃO DO CAMPO</t>
  </si>
  <si>
    <t>U.F. DE SEBAL E BELIDE</t>
  </si>
  <si>
    <t>SÃO PEDRO</t>
  </si>
  <si>
    <t>SANTO VARÃO</t>
  </si>
  <si>
    <t>U.F. DE FRIÚMES E PARADELA</t>
  </si>
  <si>
    <t>TAPÉUS</t>
  </si>
  <si>
    <t>SÃO JOÃO DA BOA VISTA</t>
  </si>
  <si>
    <t>U.F. DE ESTREMOZ (SANTA MARIA E SANTO ANDRÉ)</t>
  </si>
  <si>
    <t>CANAVIAIS</t>
  </si>
  <si>
    <t>U.F. DE CORTIÇADAS DE LAVRE E LAVRE</t>
  </si>
  <si>
    <t>U.F. DE SÃO BARTOLOMEU DO OUTEIRO E ORIOLA</t>
  </si>
  <si>
    <t>SALIR</t>
  </si>
  <si>
    <t>U.F. DE ALGOZ E TUNES</t>
  </si>
  <si>
    <t>U.F. DE TAVIRA (SANTA MARIA E SANTIAGO)</t>
  </si>
  <si>
    <t>NAVE DE HAVER</t>
  </si>
  <si>
    <t>U.F. ALGODRES, VALE DE AFONSINHO E VILAR DE AMARGO</t>
  </si>
  <si>
    <t>RIBAMONDEGO</t>
  </si>
  <si>
    <t>POÇO DO CANTO</t>
  </si>
  <si>
    <t>SABUGUEIRO</t>
  </si>
  <si>
    <t>MAIORGA</t>
  </si>
  <si>
    <t>NADADOURO</t>
  </si>
  <si>
    <t>MILAGRES</t>
  </si>
  <si>
    <t>USSEIRA</t>
  </si>
  <si>
    <t>PELARIGA</t>
  </si>
  <si>
    <t>SÃO BENTO</t>
  </si>
  <si>
    <t>VILA VERDE DOS FRANCOS</t>
  </si>
  <si>
    <t>VILA NOVA DA RAINHA</t>
  </si>
  <si>
    <t>U.F. DE LAMAS E CERCAL</t>
  </si>
  <si>
    <t>U.F. DE SACAVÉM E PRIOR VELHO</t>
  </si>
  <si>
    <t>U.F. DE LOURINHÃ E ATALAIA</t>
  </si>
  <si>
    <t>SANTO ISIDORO</t>
  </si>
  <si>
    <t>U.F. ALMARGEM DO BISPO, PÊRO PINHEIRO E MONTELAVAR</t>
  </si>
  <si>
    <t>TURCIFAL</t>
  </si>
  <si>
    <t>U.F. DE PÓVOA DE SANTA IRIA E FORTE DA CASA</t>
  </si>
  <si>
    <t>VENTEIRA</t>
  </si>
  <si>
    <t>U.F. DE BARBACENA E VILA FERNANDO</t>
  </si>
  <si>
    <t>U.F. DE AREZ E AMIEIRA DO TEJO</t>
  </si>
  <si>
    <t>U.F. DE REGUENGO E SÃO JULIÃO</t>
  </si>
  <si>
    <t>JAZENTE</t>
  </si>
  <si>
    <t>SANTA MARINHA DO ZÊZERE</t>
  </si>
  <si>
    <t>U.F. DE GONDOMAR (SÃO COSME), VALBOM E JOVIM</t>
  </si>
  <si>
    <t>NEVOGILDE</t>
  </si>
  <si>
    <t>VILA NOVA DA TELHA</t>
  </si>
  <si>
    <t>VILA BOA DO BISPO</t>
  </si>
  <si>
    <t>MEIXOMIL</t>
  </si>
  <si>
    <t>CRISTELO</t>
  </si>
  <si>
    <t>U.F. CEDOFEITA,S.ILDEFONSO,SÉ,MIRAGAIA,S.NICOLAU,VITÓR</t>
  </si>
  <si>
    <t>U.F. DE AGUÇADOURA E NAVAIS</t>
  </si>
  <si>
    <t>REGUENGA</t>
  </si>
  <si>
    <t>GUILHABREU</t>
  </si>
  <si>
    <t>OLIVEIRA DO DOURO</t>
  </si>
  <si>
    <t>TRAMAGAL</t>
  </si>
  <si>
    <t>U.F. DE ALCANENA E VILA MOREIRA</t>
  </si>
  <si>
    <t>U.F. DE EREIRA E LAPA</t>
  </si>
  <si>
    <t>U.F. DE CORUCHE, FAJARDA E ERRA</t>
  </si>
  <si>
    <t>NOSSA SENHORA DO PRANTO</t>
  </si>
  <si>
    <t>U.F. DE MAÇÃO, PENHASCOSO E ABOBOREIRA</t>
  </si>
  <si>
    <t>SÃO SEBASTIÃO</t>
  </si>
  <si>
    <t>AMIAIS DE BAIXO</t>
  </si>
  <si>
    <t>SABACHEIRA</t>
  </si>
  <si>
    <t>U.F. BROGUEIRA, PARCEIROS DE IGREJA E ALCOROCHEL</t>
  </si>
  <si>
    <t>NOSSA SENHORA DAS MISERICÓRDIAS</t>
  </si>
  <si>
    <t>SÃO FRANCISCO DA SERRA</t>
  </si>
  <si>
    <t>CENDUFE</t>
  </si>
  <si>
    <t>LARA</t>
  </si>
  <si>
    <t>MOZELOS</t>
  </si>
  <si>
    <t>LAVRADAS</t>
  </si>
  <si>
    <t>BOALHOSA</t>
  </si>
  <si>
    <t>SÃO PEDRO DA TORRE</t>
  </si>
  <si>
    <t>CARREÇO</t>
  </si>
  <si>
    <t>SAPARDOS</t>
  </si>
  <si>
    <t>SANTA EUGÉNIA</t>
  </si>
  <si>
    <t>ALTURAS DO BARROSO E CERDEDO</t>
  </si>
  <si>
    <t>GRALHAS</t>
  </si>
  <si>
    <t>U.F. DE CARVA E VILARES</t>
  </si>
  <si>
    <t>U.F. DE MOURA MORTA E VINHÓS</t>
  </si>
  <si>
    <t xml:space="preserve">U.F. DE LOBRIGOS </t>
  </si>
  <si>
    <t>FORNOS DO PINHAL</t>
  </si>
  <si>
    <t>TELÕES</t>
  </si>
  <si>
    <t>GUIÃES</t>
  </si>
  <si>
    <t>QUEIMADELA</t>
  </si>
  <si>
    <t>MÕES</t>
  </si>
  <si>
    <t>FIGUEIRA</t>
  </si>
  <si>
    <t>FREIXIOSA</t>
  </si>
  <si>
    <t>TREZÓI</t>
  </si>
  <si>
    <t>U.F. DE CARVALHAL REDONDO E AGUIEIRA</t>
  </si>
  <si>
    <t>U.F. DE ARCA E VARZIELAS</t>
  </si>
  <si>
    <t>PINDO</t>
  </si>
  <si>
    <t>U.F. DE ANTAS E OUROZINHO</t>
  </si>
  <si>
    <t>SÃO JOÃO DE FONTOURA</t>
  </si>
  <si>
    <t>U.F. DE TREIXEDO E NAGOZELA</t>
  </si>
  <si>
    <t>SOUTELO DO DOURO</t>
  </si>
  <si>
    <t>SÃO FÉLIX</t>
  </si>
  <si>
    <t>GRANJAL</t>
  </si>
  <si>
    <t>LONGA</t>
  </si>
  <si>
    <t>U.F. DE GRANJA NOVA E VILA CHÃ DA BEIRA</t>
  </si>
  <si>
    <t>GUARDÃO</t>
  </si>
  <si>
    <t>COTA</t>
  </si>
  <si>
    <t>10204 - Salga, secagem e outras atividades de transformação de produtos da pesca e aquicultura</t>
  </si>
  <si>
    <t>U.F. DE CANELAS E ESPIUNCA</t>
  </si>
  <si>
    <t>U.F. DE CAÇARILHE E INFESTA</t>
  </si>
  <si>
    <t>U.F. DE POMBAL E VALES</t>
  </si>
  <si>
    <t>U.F. DE FREIXEDA E VILA VERDE</t>
  </si>
  <si>
    <t>U.F. DE ASSARES E LODÕES</t>
  </si>
  <si>
    <t>PAUL</t>
  </si>
  <si>
    <t>CASTELEJO</t>
  </si>
  <si>
    <t>U.F. DE CEPOS E TEIXEIRA</t>
  </si>
  <si>
    <t>NOGUEIRA DO CRAVO</t>
  </si>
  <si>
    <t>U.F. DE AGUIAR DA BEIRA E CORUCHE</t>
  </si>
  <si>
    <t>PEGA</t>
  </si>
  <si>
    <t>TERRAS DE MASSUEIME</t>
  </si>
  <si>
    <t>CASTELEIRO</t>
  </si>
  <si>
    <t>TEIXEIRA</t>
  </si>
  <si>
    <t>GUILHEIRO</t>
  </si>
  <si>
    <t>VALE</t>
  </si>
  <si>
    <t>CABAÇOS E FOJO LOBAL</t>
  </si>
  <si>
    <t>U.F. DE SANTA CRUZ/TRINDADE E SANJURGE</t>
  </si>
  <si>
    <t>SANTIAGO DE PIÃES</t>
  </si>
  <si>
    <t>U.F. DE PÊRA VELHA, ALDEIA DE NACOMBA E ARIZ</t>
  </si>
  <si>
    <t>U.F. DE VILAROUCO E PEREIROS</t>
  </si>
  <si>
    <t>1005 Geólogos;</t>
  </si>
  <si>
    <t>1006 - Topógrafos</t>
  </si>
  <si>
    <t>Serviço de Formação Profissional de Alverca</t>
  </si>
  <si>
    <t>ASSOCIAÇÃO ESTRANGEIRA</t>
  </si>
  <si>
    <t>ASSOCIAÇÃO RECREATIVA, CULTURAL OU DESPORTIVA</t>
  </si>
  <si>
    <t> Registo Civil Predial Comercial e Cartório Notarial de Mesão Frio</t>
  </si>
  <si>
    <t>de Chaves</t>
  </si>
  <si>
    <t>de Coimbra</t>
  </si>
  <si>
    <t>de Odivelas</t>
  </si>
  <si>
    <t>de Sines</t>
  </si>
  <si>
    <t>Coordenadas GPS
N 37° 1.1605', W 7° 55.7523'</t>
  </si>
  <si>
    <t>U.F. DE ARGA (BAIXO, CIMA E SÃO JOÃO)</t>
  </si>
  <si>
    <t>UNIÃO DAS FREGUESIAS DE ARGA (BAIXO, CIMA E SÃO JOÃO)</t>
  </si>
  <si>
    <t>CTE Penafiel</t>
  </si>
  <si>
    <t>Serviço de Emprego de Penafiel</t>
  </si>
  <si>
    <t>SE Penafiel</t>
  </si>
  <si>
    <t>N-EMPE</t>
  </si>
  <si>
    <t>Av. Sacadura Cabral, 62 - R/ch, Ed. Brasilia</t>
  </si>
  <si>
    <t>Penafiel</t>
  </si>
  <si>
    <t>4560480</t>
  </si>
  <si>
    <t>255131460</t>
  </si>
  <si>
    <t>ce.penafiel@iefp.pt</t>
  </si>
  <si>
    <t>U.F. BELAZAIMA DO CHÃO, CASTANHEIRA DO VOUGA E AGADÃO</t>
  </si>
  <si>
    <t>VILARINHO DO BAIRRO</t>
  </si>
  <si>
    <t>ROSSAS</t>
  </si>
  <si>
    <t>SANTA JOANA</t>
  </si>
  <si>
    <t>MILHEIRÓS DE POIARES</t>
  </si>
  <si>
    <t>SÃO MARTINHO DA GÂNDARA</t>
  </si>
  <si>
    <t>U.F. DE SILVA ESCURA E DORNELAS</t>
  </si>
  <si>
    <t>U.F. DE PONTE DE VAGOS E SANTA CATARINA</t>
  </si>
  <si>
    <t>U.F. VILA CHÃ, CODAL E VILA COVA DE PERRINHO</t>
  </si>
  <si>
    <t>NOSSA SENHORA DAS NEVES</t>
  </si>
  <si>
    <t>U.F. S.MIGUEL PINHEIRO,S.PEDRO SOLIS,S.SEBAST. CARROS</t>
  </si>
  <si>
    <t>U.F. de Moura (Santo Agostinho e São João Baptista) e Santo Amador</t>
  </si>
  <si>
    <t>BOAVISTA DOS PINHEIROS</t>
  </si>
  <si>
    <t>GOÃES</t>
  </si>
  <si>
    <t>MIRE DE TIBÃES</t>
  </si>
  <si>
    <t>PEDRAÇA</t>
  </si>
  <si>
    <t>REGO</t>
  </si>
  <si>
    <t>U.F. DE ESPOSENDE, MARINHAS E GANDRA</t>
  </si>
  <si>
    <t>PASSOS</t>
  </si>
  <si>
    <t>CREIXOMIL</t>
  </si>
  <si>
    <t>MONSUL</t>
  </si>
  <si>
    <t>RIBEIRA</t>
  </si>
  <si>
    <t>GÊME</t>
  </si>
  <si>
    <t>U.F. DE AGROBOM, SALDONHA E VALE PEREIRO</t>
  </si>
  <si>
    <t>DONAI</t>
  </si>
  <si>
    <t>PINHAL DO NORTE</t>
  </si>
  <si>
    <t>PÓVOA</t>
  </si>
  <si>
    <t>SEIXO DE MANHOSES</t>
  </si>
  <si>
    <t>PAÇÓ</t>
  </si>
  <si>
    <t>MALPICA DO TEJO</t>
  </si>
  <si>
    <t>ORJAIS</t>
  </si>
  <si>
    <t>CAPINHA</t>
  </si>
  <si>
    <t>ROSMANINHAL</t>
  </si>
  <si>
    <t>SARNADAS DE SÃO SIMÃO</t>
  </si>
  <si>
    <t>VÁRZEA DOS CAVALEIROS</t>
  </si>
  <si>
    <t>POMBEIRO DA BEIRA</t>
  </si>
  <si>
    <t>TOCHA</t>
  </si>
  <si>
    <t>SÃO SILVESTRE</t>
  </si>
  <si>
    <t>U.F. DE VILA SECA E BEM DA FÉ</t>
  </si>
  <si>
    <t>BOM SUCESSO</t>
  </si>
  <si>
    <t>SEIXO DE GATÕES</t>
  </si>
  <si>
    <t>MERUGE</t>
  </si>
  <si>
    <t>U.F. OLIVEIRA DO MONDEGO E TRAVANCA DO MONDEGO</t>
  </si>
  <si>
    <t>VILA NOVA DE ANÇOS</t>
  </si>
  <si>
    <t>U.F. DE SÃO BENTO DO CORTIÇO E SANTO ESTÊVÃO</t>
  </si>
  <si>
    <t>U.F. DE BACELO E SENHORA DA SAÚDE</t>
  </si>
  <si>
    <t>U.F. NOSSA SENHORA VILA,NOSSA SENHORA BISPO,SILVEIRAS</t>
  </si>
  <si>
    <t>LOULÉ (SÃO CLEMENTE)</t>
  </si>
  <si>
    <t>SÃO PEDRO DE RIO SECO</t>
  </si>
  <si>
    <t>MESQUITELA</t>
  </si>
  <si>
    <t>MATANÇA</t>
  </si>
  <si>
    <t>SÃO PAIO</t>
  </si>
  <si>
    <t>CASAL DE CINZA</t>
  </si>
  <si>
    <t>RABAÇAL</t>
  </si>
  <si>
    <t>SANDOMIL</t>
  </si>
  <si>
    <t>MUXAGATA</t>
  </si>
  <si>
    <t>SÃO MARTINHO DO PORTO</t>
  </si>
  <si>
    <t>SALIR DE MATOS</t>
  </si>
  <si>
    <t>REGUEIRA DE PONTES</t>
  </si>
  <si>
    <t>SANTA MARIA, SÃO PEDRO E SOBRAL DA LAGOA</t>
  </si>
  <si>
    <t>SERRO VENTOSO</t>
  </si>
  <si>
    <t>U.F. DE ABRIGADA E CABANAS DE TORRES</t>
  </si>
  <si>
    <t>U.F. MANIQUE INTENDENTE,VILA NOVA DE SÃO PEDRO,MAÇUSSA</t>
  </si>
  <si>
    <t>U.F. DE PAINHO E FIGUEIROS</t>
  </si>
  <si>
    <t>LUMIAR</t>
  </si>
  <si>
    <t>U.F. SANTA IRIA DE AZOIA, SÃO JOÃO DA TALHA E BOBADELA</t>
  </si>
  <si>
    <t>U.F. DE MIRAGAIA E MARTELEIRA</t>
  </si>
  <si>
    <t>U.F. DE AZUEIRA E SOBRAL DA ABELHEIRA</t>
  </si>
  <si>
    <t>U.F. DO CACÉM E SÃO MARCOS</t>
  </si>
  <si>
    <t>U.F. DE TERRUGEM E VILA BOIM</t>
  </si>
  <si>
    <t>VALADARES</t>
  </si>
  <si>
    <t>SOUSELA</t>
  </si>
  <si>
    <t>PEDROUÇOS</t>
  </si>
  <si>
    <t>ALPENDORADA, VÁRZEA E TORRÃO</t>
  </si>
  <si>
    <t>PENAMAIOR</t>
  </si>
  <si>
    <t>U.F. DE LORDELO DO OURO E MASSARELOS</t>
  </si>
  <si>
    <t>U.F. DA PÓVOA DE VARZIM, BEIRIZ E ARGIVAI</t>
  </si>
  <si>
    <t>RORIZ</t>
  </si>
  <si>
    <t>SÃO FÉLIX DA MARINHA</t>
  </si>
  <si>
    <t>U.F. DE MALHOU, LOURICEIRA E ESPINHEIRO</t>
  </si>
  <si>
    <t>U.F. DE AREIAS E PIAS</t>
  </si>
  <si>
    <t>U.F. DE AZAMBUJEIRA E MALAQUEIJO</t>
  </si>
  <si>
    <t>ARNEIRO DAS MILHARIÇAS</t>
  </si>
  <si>
    <t>U.F. DE ALÉM DA RIBEIRA E PEDREIRA</t>
  </si>
  <si>
    <t>U.F. DE OLAIA E PAÇO</t>
  </si>
  <si>
    <t>SEIÇA</t>
  </si>
  <si>
    <t>U.F. SANTIAGO CACÉM,SANTA CRUZ,SÃO BARTOLOMEU DA SERRA</t>
  </si>
  <si>
    <t>COUTO</t>
  </si>
  <si>
    <t>VILA PRAIA DE ÂNCORA</t>
  </si>
  <si>
    <t>PENSO</t>
  </si>
  <si>
    <t>LONGOS VALES</t>
  </si>
  <si>
    <t>PADORNELO</t>
  </si>
  <si>
    <t>BRANDARA</t>
  </si>
  <si>
    <t>VERDOEJO</t>
  </si>
  <si>
    <t>CASTELO DO NEIVA</t>
  </si>
  <si>
    <t>SOPO</t>
  </si>
  <si>
    <t>SÃO MAMEDE DE RIBATUA</t>
  </si>
  <si>
    <t>ARDÃOS E BOBADELA</t>
  </si>
  <si>
    <t>FAIÕES</t>
  </si>
  <si>
    <t>MORGADE</t>
  </si>
  <si>
    <t>U.F. DE NOURA E PALHEIROS</t>
  </si>
  <si>
    <t>U.F. DE PESO DA RÉGUA E GODIM</t>
  </si>
  <si>
    <t>SÃO LOURENÇO DE RIBAPINHÃO</t>
  </si>
  <si>
    <t>U.F. DE LOUREDO E FORNELOS</t>
  </si>
  <si>
    <t>FRIÕES</t>
  </si>
  <si>
    <t>TRESMINAS</t>
  </si>
  <si>
    <t>MOLEDO</t>
  </si>
  <si>
    <t>LALIM</t>
  </si>
  <si>
    <t>QUINTELA DE AZURARA</t>
  </si>
  <si>
    <t>U.F. MORTÁGUA, VALE DE REMÍGIO, CORTEGAÇA E ALMAÇA</t>
  </si>
  <si>
    <t>U.F. DE SANTAR E MOREIRA</t>
  </si>
  <si>
    <t>U.F. DE DESTRIZ E REIGOSO</t>
  </si>
  <si>
    <t>U.F. DE PENEDONO E GRANJA</t>
  </si>
  <si>
    <t>SÃO MARTINHO DE MOUROS</t>
  </si>
  <si>
    <t>VALE DE FIGUEIRA</t>
  </si>
  <si>
    <t>SERRAZES</t>
  </si>
  <si>
    <t>SILVÃ DE CIMA</t>
  </si>
  <si>
    <t>LAMOSA</t>
  </si>
  <si>
    <t>SENDIM</t>
  </si>
  <si>
    <t>LAJEOSA DO DÃO</t>
  </si>
  <si>
    <t>FRAGOSELA</t>
  </si>
  <si>
    <t>U.F. DE CAMBRA E CARVALHAL DE VERMILHAS</t>
  </si>
  <si>
    <t>10310 - Processamento e conservação de batatas</t>
  </si>
  <si>
    <t>U.F. DE CARVALHO E BASTO (SANTA TECLA)</t>
  </si>
  <si>
    <t>SÃO JORGE DA BEIRA</t>
  </si>
  <si>
    <t>CASTELO NOVO</t>
  </si>
  <si>
    <t>U.F. DE CERDEIRA E MOURA DA SERRA</t>
  </si>
  <si>
    <t>U.F. OLIVEIRA DO HOSPITAL E SÃO PAIO DE GRAMAÇOS</t>
  </si>
  <si>
    <t>U.F. DE SEQUEIROS E GRADIZ</t>
  </si>
  <si>
    <t>PÊRA DO MOÇO</t>
  </si>
  <si>
    <t>ALTO DO PALURDO</t>
  </si>
  <si>
    <t>CERDEIRA</t>
  </si>
  <si>
    <t>U.F. DE TOURAIS E LAJES</t>
  </si>
  <si>
    <t>MOIMENTINHA</t>
  </si>
  <si>
    <t>U.F. DE SÃO JORGE E ERMELO</t>
  </si>
  <si>
    <t>NAVIÓ E VITORINO DOS PIÃES</t>
  </si>
  <si>
    <t>VILA VERDE DA RAIA</t>
  </si>
  <si>
    <t>U.F. DE ADOUFE E VILARINHO DE SAMARDÃ</t>
  </si>
  <si>
    <t>SÃO CRISTÓVÃO DE NOGUEIRA</t>
  </si>
  <si>
    <t>VILA DA RUA</t>
  </si>
  <si>
    <t>1006 Topógrafos.</t>
  </si>
  <si>
    <t>2010 - Artistas de teatro, bailado, cinema, rádio e televisão</t>
  </si>
  <si>
    <t>Serviço de Formação Profissional de Aveiro</t>
  </si>
  <si>
    <t>TIPO EMPRESA</t>
  </si>
  <si>
    <t>CONFEDERAÇÃO DE COOPERATIVAS</t>
  </si>
  <si>
    <t>ASSOCIAÇÃO SINDICAL</t>
  </si>
  <si>
    <t> Registo Civil Predial Comercial e Cartório Notarial de Mourão</t>
  </si>
  <si>
    <t>de Fafe</t>
  </si>
  <si>
    <t>de Figueiró dos Vinhos</t>
  </si>
  <si>
    <t>de Picoas</t>
  </si>
  <si>
    <t>e Formação de Alcácer do Sal</t>
  </si>
  <si>
    <t>U.F. DE CAMINHA (MATRIZ) E VILARELHO</t>
  </si>
  <si>
    <t>CTEF Porto</t>
  </si>
  <si>
    <t>Serviço de Emprego do Porto</t>
  </si>
  <si>
    <t>SE Porto</t>
  </si>
  <si>
    <t>N-EFPO</t>
  </si>
  <si>
    <t>Rua Guedes de Azevedo, 212</t>
  </si>
  <si>
    <t>Porto</t>
  </si>
  <si>
    <t>4049008</t>
  </si>
  <si>
    <t>220989280</t>
  </si>
  <si>
    <t>se.porto@iefp.pt</t>
  </si>
  <si>
    <t>U.F. DE RECARDÃES E ESPINHEL</t>
  </si>
  <si>
    <t>U.F. AMOREIRA DA GÂNDARA, PAREDES DO BAIRRO E ANCAS</t>
  </si>
  <si>
    <t>EIXO E EIROL</t>
  </si>
  <si>
    <t>SÃO ROQUE</t>
  </si>
  <si>
    <t>U.F. DE VAGOS E SANTO ANTÓNIO</t>
  </si>
  <si>
    <t>U.F. DE SALVADA E QUINTOS</t>
  </si>
  <si>
    <t>LONGUEIRA/ALMOGRAVE</t>
  </si>
  <si>
    <t>LAGO</t>
  </si>
  <si>
    <t>AREIAS</t>
  </si>
  <si>
    <t>PADIM DA GRAÇA</t>
  </si>
  <si>
    <t>RIO DOURO</t>
  </si>
  <si>
    <t>RIBAS</t>
  </si>
  <si>
    <t>U.F. DE FONTE BOA E RIO TINTO</t>
  </si>
  <si>
    <t>FERMENTÕES</t>
  </si>
  <si>
    <t>PÓVOA DE LANHOSO (NOSSA SENHORA DO AMPARO)</t>
  </si>
  <si>
    <t>RIO CALDO</t>
  </si>
  <si>
    <t>JOANE</t>
  </si>
  <si>
    <t>LAGE</t>
  </si>
  <si>
    <t>ESPINHOSELA</t>
  </si>
  <si>
    <t>GRIJÓ</t>
  </si>
  <si>
    <t>SÃO MARTINHO DE ANGUEIRA</t>
  </si>
  <si>
    <t>CARVALHAIS</t>
  </si>
  <si>
    <t>PARADELA</t>
  </si>
  <si>
    <t>U.F. DE ALGOSO, CAMPO DE VÍBORAS E UVA</t>
  </si>
  <si>
    <t>PENHAS JUNTAS</t>
  </si>
  <si>
    <t>MONFORTE DA BEIRA</t>
  </si>
  <si>
    <t>SÃO MIGUEL DE ACHA</t>
  </si>
  <si>
    <t>U.F. CERNACHE DO BONJARDIM, NESPERAL E PALHAIS</t>
  </si>
  <si>
    <t>SÃO MARTINHO DA CORTIÇA</t>
  </si>
  <si>
    <t>SÃO CAETANO</t>
  </si>
  <si>
    <t>TORRES DO MONDEGO</t>
  </si>
  <si>
    <t>MOINHOS DA GÂNDARA</t>
  </si>
  <si>
    <t>TENTÚGAL</t>
  </si>
  <si>
    <t>PORTELA DO FOJO-MACHIO</t>
  </si>
  <si>
    <t>U.F. SÃO PEDRO DE ALVA E SÃO PAIO DE MONDEGO</t>
  </si>
  <si>
    <t>VINHA DA RAINHA</t>
  </si>
  <si>
    <t>U.F. DE ÁZERE E COVELO</t>
  </si>
  <si>
    <t>U.F. S.LOURENÇO MAMPORCÃO,S.BENTO ANA LOURA</t>
  </si>
  <si>
    <t xml:space="preserve">U.F. DE ÉVORA </t>
  </si>
  <si>
    <t>LOULÉ (SÃO SEBASTIÃO)</t>
  </si>
  <si>
    <t>VALE DA MULA</t>
  </si>
  <si>
    <t>VILA CORTÊS DA SERRA</t>
  </si>
  <si>
    <t>RANHADOS</t>
  </si>
  <si>
    <t>PÍNZIO</t>
  </si>
  <si>
    <t>NUMÃO</t>
  </si>
  <si>
    <t>TURQUEL</t>
  </si>
  <si>
    <t>SANTA CATARINA</t>
  </si>
  <si>
    <t>BAJOUCA</t>
  </si>
  <si>
    <t>REDINHA</t>
  </si>
  <si>
    <t>PORTO DE MÓS - SÃO JOÃO BAPTISTA E SÃO PEDRO</t>
  </si>
  <si>
    <t>U.F. ALDEIA GALEGA DA MERCEANA E ALDEIA GAVINHA</t>
  </si>
  <si>
    <t>MARVILA</t>
  </si>
  <si>
    <t>U.F. DE SANTO ANTÃO E SÃO JULIÃO DO TOJAL</t>
  </si>
  <si>
    <t>U.F. DE SÃO BARTOLOMEU DOS GALEGOS E MOLEDO</t>
  </si>
  <si>
    <t>U.F. ENXARA DO BISPO, GRADIL E VILA FRANCA DO ROSÁRIO</t>
  </si>
  <si>
    <t>U.F. DE MASSAMÁ E MONTE ABRAÃO</t>
  </si>
  <si>
    <t>U.F. DE A DOS CUNHADOS E MACEIRA</t>
  </si>
  <si>
    <t>VIARIZ</t>
  </si>
  <si>
    <t>POMBEIRO DE RIBAVIZELA</t>
  </si>
  <si>
    <t>TORNO</t>
  </si>
  <si>
    <t>CASTÊLO DA MAIA</t>
  </si>
  <si>
    <t>AVESSADAS E ROSÉM</t>
  </si>
  <si>
    <t>RAIMONDA</t>
  </si>
  <si>
    <t>GANDRA</t>
  </si>
  <si>
    <t>CROCA</t>
  </si>
  <si>
    <t>NEGRELOS (SÃO TOMÉ)</t>
  </si>
  <si>
    <t>LABRUGE</t>
  </si>
  <si>
    <t>VILAR DE ANDORINHO</t>
  </si>
  <si>
    <t>U.F. DE MARMELEIRA E ASSENTIZ</t>
  </si>
  <si>
    <t>MOÇARRIA</t>
  </si>
  <si>
    <t>U.F. DE CASAIS E ALVIOBEIRA</t>
  </si>
  <si>
    <t>U.F. de Torres Novas (Santa Maria, Salvador e Santiago)</t>
  </si>
  <si>
    <t>URQUEIRA</t>
  </si>
  <si>
    <t>U.F. DE SÃO DOMINGOS E VALE DE ÁGUA</t>
  </si>
  <si>
    <t>GAVIEIRA</t>
  </si>
  <si>
    <t>VILAR DE MOUROS</t>
  </si>
  <si>
    <t>MERUFE</t>
  </si>
  <si>
    <t>NOGUEIRA</t>
  </si>
  <si>
    <t>CALHEIROS</t>
  </si>
  <si>
    <t>U.F. DE GANDRA E TAIÃO</t>
  </si>
  <si>
    <t>DARQUE</t>
  </si>
  <si>
    <t>U.F. DE CAMPOS E VILA MEÃ</t>
  </si>
  <si>
    <t>BOTICAS E GRANJA</t>
  </si>
  <si>
    <t>LAMA DE ARCOS</t>
  </si>
  <si>
    <t>NEGRÕES</t>
  </si>
  <si>
    <t>U.F. DE POIARES E CANELAS</t>
  </si>
  <si>
    <t>PADRELA E TAZEM</t>
  </si>
  <si>
    <t>VALOURA</t>
  </si>
  <si>
    <t>MATEUS</t>
  </si>
  <si>
    <t>SÃO COSMADO</t>
  </si>
  <si>
    <t>MONTEIRAS</t>
  </si>
  <si>
    <t>LAZARIM</t>
  </si>
  <si>
    <t>SÃO JOÃO DA FRESTA</t>
  </si>
  <si>
    <t>U.F. OLIVEIRA DE FRADES, SOUTO DE LAFÕES E SEJÃES</t>
  </si>
  <si>
    <t>SEZURES</t>
  </si>
  <si>
    <t>U.F. DE ANREADE E SÃO ROMÃO DE AREGOS</t>
  </si>
  <si>
    <t>VALONGO DOS AZEITES</t>
  </si>
  <si>
    <t>SUL</t>
  </si>
  <si>
    <t>QUINTELA</t>
  </si>
  <si>
    <t>LOBÃO DA BEIRA</t>
  </si>
  <si>
    <t>LORDOSA</t>
  </si>
  <si>
    <t>U.F. DE FATAUNÇOS E FIGUEIREDO DAS DONAS</t>
  </si>
  <si>
    <t>10320 - Fabricação de sumos de frutos e de produtos hortícolas</t>
  </si>
  <si>
    <t>U.F. DE VEADE, GAGOS E MOLARES</t>
  </si>
  <si>
    <t>SOBRAL DE SÃO MIGUEL</t>
  </si>
  <si>
    <t>LAVACOLHOS</t>
  </si>
  <si>
    <t>U.F. DE VILA COVA DE ALVA E ANSERIZ</t>
  </si>
  <si>
    <t>U.F. PENALVA DE ALVA E SÃO SEBASTIÃO DA FEIRA</t>
  </si>
  <si>
    <t>U.F. DE SOUTO DE AGUIAR DA BEIRA E VALVERDE</t>
  </si>
  <si>
    <t>VILA FRANCA DO DEÃO</t>
  </si>
  <si>
    <t>QUINTAS DE SÃO BARTOLOMEU</t>
  </si>
  <si>
    <t>U.F. DE VIDE E CABEÇA</t>
  </si>
  <si>
    <t>MOREIRA DE REI</t>
  </si>
  <si>
    <t>U.F. DE PORTELA E EXTREMO</t>
  </si>
  <si>
    <t>VILARELHO DA RAIA</t>
  </si>
  <si>
    <t>U.F. DE BORBELA E LAMAS DE OLO</t>
  </si>
  <si>
    <t>TAROUQUELA</t>
  </si>
  <si>
    <t>2 - Artistas plásticos e assimilados, actores e músicos:</t>
  </si>
  <si>
    <t>2011 - Artistas de circo</t>
  </si>
  <si>
    <t>Serviço de Formação Profissional de Beja</t>
  </si>
  <si>
    <t>emprega menos de 10 pessoas e volume de negócios anual ou balanço total anual não excede 2M€</t>
  </si>
  <si>
    <t>COOPERATIVA DE RESPONSABILIDADE ILIMITADA</t>
  </si>
  <si>
    <t>ASSOCIAÇÕES DE ESTUDANTES</t>
  </si>
  <si>
    <t> Registo Civil Predial Comercial e Cartório Notarial de Redondo</t>
  </si>
  <si>
    <t>de Felgueiras</t>
  </si>
  <si>
    <t>de Leiria</t>
  </si>
  <si>
    <t>de Salvaterra de Magos</t>
  </si>
  <si>
    <t>e Formação Profissional de Ponte de Sôr</t>
  </si>
  <si>
    <t>U.F. DE GONDAR E ORBACÉM</t>
  </si>
  <si>
    <t>UNIÃO DAS FREGUESIAS DE GONDAR E ORBACÉM</t>
  </si>
  <si>
    <t>CTE Póvoa de Varzim</t>
  </si>
  <si>
    <t>Serviço de Emprego da Póvoa de Varzim</t>
  </si>
  <si>
    <t>SE Póvoa de Varzim/Vila do Conde</t>
  </si>
  <si>
    <t>N-EMPV</t>
  </si>
  <si>
    <t>Av. Vasco da Gama - Edif. Coimbra I - R/ch</t>
  </si>
  <si>
    <t>Póvoa de Varzim</t>
  </si>
  <si>
    <t>4490410</t>
  </si>
  <si>
    <t>252219600</t>
  </si>
  <si>
    <t>ce.povoavarzim@iefp.pt</t>
  </si>
  <si>
    <t>U.F. DE TRAVASSÔ E ÓIS DA RIBEIRA</t>
  </si>
  <si>
    <t>U.F. DE ARCOS E MOGOFORES</t>
  </si>
  <si>
    <t>REQUEIXO, NOSSA SENHORA DE FÁTIMA E NARIZ</t>
  </si>
  <si>
    <t>NOGUEIRA DA REGEDOURA</t>
  </si>
  <si>
    <t>VILA DE CUCUJÃES</t>
  </si>
  <si>
    <t>SANTA CLARA DE LOUREDO</t>
  </si>
  <si>
    <t>COLOS</t>
  </si>
  <si>
    <t>RENDUFE</t>
  </si>
  <si>
    <t>BALUGÃES</t>
  </si>
  <si>
    <t>PALMEIRA</t>
  </si>
  <si>
    <t>U.F. DE ALVITE E PASSOS</t>
  </si>
  <si>
    <t>BASTO (SÃO CLEMENTE)</t>
  </si>
  <si>
    <t>U.F. DE PALMEIRA DE FARO E CURVOS</t>
  </si>
  <si>
    <t>REGADAS</t>
  </si>
  <si>
    <t>GONÇA</t>
  </si>
  <si>
    <t>RENDUFINHO</t>
  </si>
  <si>
    <t>SALAMONDE</t>
  </si>
  <si>
    <t>LANDIM</t>
  </si>
  <si>
    <t>LANHAS</t>
  </si>
  <si>
    <t>U.F. DE FERRADOSA E SENDIM DA SERRA</t>
  </si>
  <si>
    <t>FRANÇA</t>
  </si>
  <si>
    <t>VILA CHÃ DE BRACIOSA</t>
  </si>
  <si>
    <t>CEDÃES</t>
  </si>
  <si>
    <t>PENAS ROIAS</t>
  </si>
  <si>
    <t>U.F. DE CAÇARELHOS E ANGUEIRA</t>
  </si>
  <si>
    <t>SALGUEIRO DO CAMPO</t>
  </si>
  <si>
    <t>PERABOA</t>
  </si>
  <si>
    <t>TOULÕES</t>
  </si>
  <si>
    <t>ESTREITO-VILAR BARROCO</t>
  </si>
  <si>
    <t>U.F. DE CUMEADA E MARMELEIRO</t>
  </si>
  <si>
    <t>SARZEDO</t>
  </si>
  <si>
    <t>SANGUINHEIRA</t>
  </si>
  <si>
    <t>U.F. DE ANTUZEDE E VIL DE MATOS</t>
  </si>
  <si>
    <t>ALHADAS</t>
  </si>
  <si>
    <t>EREIRA</t>
  </si>
  <si>
    <t>SÃO GIÃO</t>
  </si>
  <si>
    <t>U.F. DE DEGRACIAS E POMBALINHO</t>
  </si>
  <si>
    <t>U.F. DO AMEIXIAL (SANTA VITÓRIA E SÃO BENTO)</t>
  </si>
  <si>
    <t>U.F. DE MALAGUEIRA E HORTA DAS FIGUEIRAS</t>
  </si>
  <si>
    <t>U.F. DE QUERENÇA, TÔR E BENAFIM</t>
  </si>
  <si>
    <t>VILAR FORMOSO</t>
  </si>
  <si>
    <t>PRADOS</t>
  </si>
  <si>
    <t>U.F. FREIXEDA TORRÃO,QUINTÃ PÊRO MARTINS,PENHA ÁGUIA</t>
  </si>
  <si>
    <t>VILA FRANCA DA SERRA</t>
  </si>
  <si>
    <t>CAVADOUDE</t>
  </si>
  <si>
    <t>U.F. DE MÊDA, OUTEIRO DE GATOS E FONTE LONGA</t>
  </si>
  <si>
    <t>SANTIAGO</t>
  </si>
  <si>
    <t>VIDAIS</t>
  </si>
  <si>
    <t>BIDOEIRA DE CIMA</t>
  </si>
  <si>
    <t>VERMOIL</t>
  </si>
  <si>
    <t>U.F. DE ALVADOS E ALCARIA</t>
  </si>
  <si>
    <t>U.F. DE ALENQUER (SANTO ESTÊVÃO E TRIANA)</t>
  </si>
  <si>
    <t>OLIVAIS</t>
  </si>
  <si>
    <t>U.F. SANTO ANTÓNIO DOS CAVALEIROS E FRIELAS</t>
  </si>
  <si>
    <t>U.F. DE IGREJA NOVA E CHELEIROS</t>
  </si>
  <si>
    <t>U.F. DE QUELUZ E BELAS</t>
  </si>
  <si>
    <t>U.F. DE CAMPELOS E OUTEIRO DA CABEÇA</t>
  </si>
  <si>
    <t>LUFREI</t>
  </si>
  <si>
    <t>U.F. DE ANCEDE E RIBADOURO</t>
  </si>
  <si>
    <t>REFONTOURA</t>
  </si>
  <si>
    <t>VILAR DO TORNO E ALENTÉM</t>
  </si>
  <si>
    <t>CIDADE DA MAIA</t>
  </si>
  <si>
    <t>BEM VIVER</t>
  </si>
  <si>
    <t>SEROA</t>
  </si>
  <si>
    <t>VILARINHO</t>
  </si>
  <si>
    <t>MACIEIRA DA MAIA</t>
  </si>
  <si>
    <t>U.F. DE GRIJÓ E SERMONDE</t>
  </si>
  <si>
    <t xml:space="preserve">U.F. DE ABRANTES </t>
  </si>
  <si>
    <t>U.F. OUTEIRO DA CORTIÇADA E ARRUDA DOS PISÕES</t>
  </si>
  <si>
    <t>PERNES</t>
  </si>
  <si>
    <t>U.F. DE MADALENA E BESELGA</t>
  </si>
  <si>
    <t>U.F. de Torres Novas (São Pedro), Lapas e Ribeira Branca</t>
  </si>
  <si>
    <t>NOSSA SENHORA DA PIEDADE</t>
  </si>
  <si>
    <t>VILE</t>
  </si>
  <si>
    <t>U.F. DE CASTRO LABOREIRO E LAMAS DE MOURO</t>
  </si>
  <si>
    <t>ROMARIGÃES</t>
  </si>
  <si>
    <t>CALVELO</t>
  </si>
  <si>
    <t>U.F. DE GONDOMIL E SANFINS</t>
  </si>
  <si>
    <t>FREIXIEIRO DE SOUTELO</t>
  </si>
  <si>
    <t>U.F. DE CANDEMIL E GONDAR</t>
  </si>
  <si>
    <t>CODESSOSO, CURROS E FIÃES DO TÂMEGA</t>
  </si>
  <si>
    <t>MAIROS</t>
  </si>
  <si>
    <t>OUTEIRO</t>
  </si>
  <si>
    <t>TORRE DO PINHÃO</t>
  </si>
  <si>
    <t>POSSACOS</t>
  </si>
  <si>
    <t>SÃO MARTINHO DAS CHÃS</t>
  </si>
  <si>
    <t>PEPIM</t>
  </si>
  <si>
    <t>PENAJÓIA</t>
  </si>
  <si>
    <t>PASSÔ</t>
  </si>
  <si>
    <t>TRANCOZELOS</t>
  </si>
  <si>
    <t>U.F. DE FELGUEIRAS E FEIRÃO</t>
  </si>
  <si>
    <t>VILA DA PONTE</t>
  </si>
  <si>
    <t>VALENÇA DO DOURO</t>
  </si>
  <si>
    <t>MOLELOS</t>
  </si>
  <si>
    <t>SILGUEIROS</t>
  </si>
  <si>
    <t>U.F. DE VOUZELA E PAÇOS DE VILHARIGUES</t>
  </si>
  <si>
    <t>10391 - Congelação de frutos e de produtos hortícolas</t>
  </si>
  <si>
    <t>TORTOSENDO</t>
  </si>
  <si>
    <t>SILVARES</t>
  </si>
  <si>
    <t>U.F. DE SANTA OVAIA E VILA POUCA DA BEIRA</t>
  </si>
  <si>
    <t>U.F. DE AVELÃS DE AMBOM E ROCAMONDO</t>
  </si>
  <si>
    <t>RAPOULA DO CÔA</t>
  </si>
  <si>
    <t>PALHAIS</t>
  </si>
  <si>
    <t>VILELA SECA</t>
  </si>
  <si>
    <t>U.F. DE CONSTANTIM E VALE DE NOGUEIRAS</t>
  </si>
  <si>
    <t>TENDAIS</t>
  </si>
  <si>
    <t>2010 Artistas de teatro, bailado, cinema, rádio e televisão;</t>
  </si>
  <si>
    <t>2019 - Cantores</t>
  </si>
  <si>
    <t>Serviço de Formação Profissional de Braga</t>
  </si>
  <si>
    <t>COOPERATIVA DE RESPONSABILIDADE LIMITADA</t>
  </si>
  <si>
    <t>AUTARQUIA LOCAL</t>
  </si>
  <si>
    <t> Registo Civil Predial Comercial e Cartório Notarial de Santa Cruz da Graciosa</t>
  </si>
  <si>
    <t>de Gondomar</t>
  </si>
  <si>
    <t>de Pinhel</t>
  </si>
  <si>
    <t>de Santarém</t>
  </si>
  <si>
    <t>Rua do Menino Jesus, 47 - 51 7000 - 601 ÉVORA</t>
  </si>
  <si>
    <t>U.F. DE MOLEDO E CRISTELO</t>
  </si>
  <si>
    <t>UNIÃO DAS FREGUESIAS DE MOLEDO E CRISTELO</t>
  </si>
  <si>
    <t>CTE Santo Tirso</t>
  </si>
  <si>
    <t>Serviço de Emprego de Santo Tirso</t>
  </si>
  <si>
    <t>SE Santo Tirso</t>
  </si>
  <si>
    <t>N-EMST</t>
  </si>
  <si>
    <t>Av. São Rosendo, 127</t>
  </si>
  <si>
    <t>S. Tirso</t>
  </si>
  <si>
    <t>4780364</t>
  </si>
  <si>
    <t>252219690</t>
  </si>
  <si>
    <t>se.santotirso@iefp.pt</t>
  </si>
  <si>
    <t>U.F. DE TROFA, SEGADÃES E LAMAS DO VOUGA</t>
  </si>
  <si>
    <t>U.F. DE TAMENGOS, AGUIM E ÓIS DO BAIRRO</t>
  </si>
  <si>
    <t>U.F. DE GLÓRIA E VERA CRUZ</t>
  </si>
  <si>
    <t>SÃO PAIO DE OLEIROS</t>
  </si>
  <si>
    <t>U.F. DE NOGUEIRA DO CRAVO E PINDELO</t>
  </si>
  <si>
    <t>U.F. DE SANTA VITÓRIA E MOMBEJA</t>
  </si>
  <si>
    <t>SANTA CLARA-A-VELHA</t>
  </si>
  <si>
    <t>BOURO (SANTA MARIA)</t>
  </si>
  <si>
    <t>BARCELINHOS</t>
  </si>
  <si>
    <t>PEDRALVA</t>
  </si>
  <si>
    <t>U.F. DE ARCO DE BAÚLHE E VILA NUNE</t>
  </si>
  <si>
    <t>REVELHE</t>
  </si>
  <si>
    <t>SANTO EMILIÃO</t>
  </si>
  <si>
    <t>VALDOSENDE</t>
  </si>
  <si>
    <t>TABUAÇAS</t>
  </si>
  <si>
    <t>LOURO</t>
  </si>
  <si>
    <t>LOUREIRA</t>
  </si>
  <si>
    <t>U.F. DE GEBELIM E SOEIMA</t>
  </si>
  <si>
    <t>GIMONDE</t>
  </si>
  <si>
    <t>VILARINHO DA CASTANHEIRA</t>
  </si>
  <si>
    <t>LAMALONGA</t>
  </si>
  <si>
    <t>U.F. DE CONSTANTIM E CICOURO</t>
  </si>
  <si>
    <t>COBRO</t>
  </si>
  <si>
    <t>PEREDO DA BEMPOSTA</t>
  </si>
  <si>
    <t>U.F. DE ADEGANHA E CARDANHA</t>
  </si>
  <si>
    <t>U.F. DE VALE DE FRADES E AVELANOSO</t>
  </si>
  <si>
    <t>SANTALHA</t>
  </si>
  <si>
    <t>SANTO ANDRÉ DAS TOJEIRAS</t>
  </si>
  <si>
    <t>FATELA</t>
  </si>
  <si>
    <t>U.F. DE IDANHA-A-NOVA E ALCAFOZES</t>
  </si>
  <si>
    <t>OLEIROS-AMIEIRA</t>
  </si>
  <si>
    <t>U.F. DE ERMIDA E FIGUEIREDO</t>
  </si>
  <si>
    <t>SECARIAS</t>
  </si>
  <si>
    <t>U.F. DE CANTANHEDE E POCARIÇA</t>
  </si>
  <si>
    <t>U.F. DE ASSAFARGE E ANTANHOL</t>
  </si>
  <si>
    <t>BUARCOS</t>
  </si>
  <si>
    <t>U.F. ABRUNHEIRA, VERRIDE E VILA NOVA DA BARCA</t>
  </si>
  <si>
    <t>SEIXO DA BEIRA</t>
  </si>
  <si>
    <t>U.F. DE GESTEIRA E BRUNHÓS</t>
  </si>
  <si>
    <t>U.F. DE ESPARIZ E SINDE</t>
  </si>
  <si>
    <t>U.F. NOSSA SENHORA TOUREGA,NOSSA SENHORA GUADALUPE</t>
  </si>
  <si>
    <t>U.F. DE AMOREIRA, PARADA E CABREIRA</t>
  </si>
  <si>
    <t>RATOEIRA</t>
  </si>
  <si>
    <t>U.F. DO COLMEAL E VILAR TORPIM</t>
  </si>
  <si>
    <t>U.F. DE CORTIÇÔ E VILA CHÃ</t>
  </si>
  <si>
    <t>VILA NOVA DE TAZEM</t>
  </si>
  <si>
    <t>U.F. DE PROVA E CASTEIÇÃO</t>
  </si>
  <si>
    <t>VASCOVEIRO</t>
  </si>
  <si>
    <t>SAZES DA BEIRA</t>
  </si>
  <si>
    <t>SEBADELHE</t>
  </si>
  <si>
    <t>ALJUBARROTA</t>
  </si>
  <si>
    <t>U.F. CALDAS DA RAINHA-N.SENHORA PÓPULO,COTO,S.GREGÓRIO</t>
  </si>
  <si>
    <t>U.F. DE COLMEIAS E MEMÓRIA</t>
  </si>
  <si>
    <t>VILA CÃ</t>
  </si>
  <si>
    <t>U.F. DE ARRIMAL E MENDIGA</t>
  </si>
  <si>
    <t>U.F. DE CARREGADO E CADAFAIS</t>
  </si>
  <si>
    <t>SÃO DOMINGOS DE BENFICA</t>
  </si>
  <si>
    <t>U.F. DE CAMARATE, UNHOS E APELAÇÃO</t>
  </si>
  <si>
    <t>U.F. DE MALVEIRA E SÃO MIGUEL DE ALCAINÇA</t>
  </si>
  <si>
    <t>U.F. DE SÃO JOÃO DAS LAMPAS E TERRUGEM</t>
  </si>
  <si>
    <t>U.F. DE CARVOEIRA E CARMÕES</t>
  </si>
  <si>
    <t>MANCELOS</t>
  </si>
  <si>
    <t>U.F. DE BAIÃO (SANTA LEOCÁDIA) E MESQUINHATA</t>
  </si>
  <si>
    <t>REGILDE</t>
  </si>
  <si>
    <t xml:space="preserve">U.F. DE CERNADELO E LOUSADA </t>
  </si>
  <si>
    <t>NOGUEIRA E SILVA ESCURA</t>
  </si>
  <si>
    <t>LIVRAÇÃO</t>
  </si>
  <si>
    <t>FRAZÃO ARREIGADA</t>
  </si>
  <si>
    <t>EJA</t>
  </si>
  <si>
    <t>U.F. DE AREIAS, SEQUEIRÓ, LAMA E PALMEIRA</t>
  </si>
  <si>
    <t>MINDELO</t>
  </si>
  <si>
    <t>U.F. DE GULPILHARES E VALADARES</t>
  </si>
  <si>
    <t>U.F. DE ALDEIA DO MATO E SOUTO</t>
  </si>
  <si>
    <t>U.F. SÃO JOÃO DA RIBEIRA E RIBEIRA DE SÃO JOÃO</t>
  </si>
  <si>
    <t>PÓVOA DA ISENTA</t>
  </si>
  <si>
    <t>U.F. DE SERRA E JUNCEIRA</t>
  </si>
  <si>
    <t>ZIBREIRA</t>
  </si>
  <si>
    <t>U.F. FREIXIANDA, RIBEIRA DO FÁRRIO E FORMIGAIS</t>
  </si>
  <si>
    <t>JOLDA (SÃO PAIO)</t>
  </si>
  <si>
    <t>U.F. DE CHAVIÃES E PAÇOS</t>
  </si>
  <si>
    <t>RUBIÃES</t>
  </si>
  <si>
    <t>SAMPRIZ</t>
  </si>
  <si>
    <t>U.F. DE SÃO JULIÃO E SILVA</t>
  </si>
  <si>
    <t>LANHESES</t>
  </si>
  <si>
    <t>U.F. DE REBOREDA E NOGUEIRA</t>
  </si>
  <si>
    <t>VILAR DE MAÇADA</t>
  </si>
  <si>
    <t>VILAR E VIVEIRO</t>
  </si>
  <si>
    <t>MOREIRAS</t>
  </si>
  <si>
    <t>PITÕES DAS JUNIAS</t>
  </si>
  <si>
    <t>VILARINHO DE SÃO ROMÃO</t>
  </si>
  <si>
    <t>RIO TORTO</t>
  </si>
  <si>
    <t>VREIA DE BORNES</t>
  </si>
  <si>
    <t>PARADA DE CUNHOS</t>
  </si>
  <si>
    <t>VACALAR</t>
  </si>
  <si>
    <t>SOUSELO</t>
  </si>
  <si>
    <t>PENUDE</t>
  </si>
  <si>
    <t>U.F. MOIMENTA DE MACEIRA DÃO E LOBELHE DO MATO</t>
  </si>
  <si>
    <t>U.F. DE ANTAS E MATELA</t>
  </si>
  <si>
    <t>U.F. DE FREIGIL E MIOMÃES</t>
  </si>
  <si>
    <t>VILA MAIOR</t>
  </si>
  <si>
    <t>U.F. DE FERREIRIM E MACIEIRA</t>
  </si>
  <si>
    <t>U.F. DE BARCOS E SANTA LEOCÁDIA</t>
  </si>
  <si>
    <t>PARADA DE GONTA</t>
  </si>
  <si>
    <t>MUNDÃO</t>
  </si>
  <si>
    <t>10392 - Secagem e desidratação de frutos e de produtos hortícolas</t>
  </si>
  <si>
    <t>UNHAIS DA SERRA</t>
  </si>
  <si>
    <t>SOALHEIRA</t>
  </si>
  <si>
    <t>U.F. DE ROCHOSO E MONTE MARGARIDA</t>
  </si>
  <si>
    <t>RENDO</t>
  </si>
  <si>
    <t>REBOLEIRO</t>
  </si>
  <si>
    <t>U.F. DE PENA, QUINTÃ E VILA COVA</t>
  </si>
  <si>
    <t>TRAVANCA</t>
  </si>
  <si>
    <t>2011 Artistas de circo;</t>
  </si>
  <si>
    <t>2012 - Escultores</t>
  </si>
  <si>
    <t>Serviço de Formação Profissional de Bragança</t>
  </si>
  <si>
    <t>COOPERATIVA EM COMANDITA</t>
  </si>
  <si>
    <t>BOMBEIROS</t>
  </si>
  <si>
    <t> Registo Civil Predial Comercial e Cartório Notarial de Santa Cruz das Flores</t>
  </si>
  <si>
    <t>de Guimarães</t>
  </si>
  <si>
    <t>de São Pedro do Sul</t>
  </si>
  <si>
    <t>de Setúbal</t>
  </si>
  <si>
    <t>Telefone / Fax 
266 093 700 / 266 093 762</t>
  </si>
  <si>
    <t>U.F. DE VENADE E AZEVEDO</t>
  </si>
  <si>
    <t>UNIÃO DAS FREGUESIAS DE VENADE E AZEVEDO</t>
  </si>
  <si>
    <t>CTEF Vila Nova de Gaia</t>
  </si>
  <si>
    <t>Serviço de Emprego e Formação Profissional Vila Nova de Gaia</t>
  </si>
  <si>
    <t>SEF Vila Nova de Gaia</t>
  </si>
  <si>
    <t>N-EFVG</t>
  </si>
  <si>
    <t>Av. da República, 1786 - R/ch, Edifício Europa</t>
  </si>
  <si>
    <t>Mafamude</t>
  </si>
  <si>
    <t>4430194</t>
  </si>
  <si>
    <t>220989480</t>
  </si>
  <si>
    <t>ce.gaia@iefp.pt</t>
  </si>
  <si>
    <t>U.F. DO PRÉSTIMO E MACIEIRA DE ALCOBA</t>
  </si>
  <si>
    <t>URRÔ</t>
  </si>
  <si>
    <t>PAÇOS DE BRANDÃO</t>
  </si>
  <si>
    <t>U.F. OLIVEIRA AZ.,SANT.RIBA-UL,UL,MACINH.SEIXA,MADAIL</t>
  </si>
  <si>
    <t>SÃO SALVADOR E SANTA MARIA</t>
  </si>
  <si>
    <t>BOURO (SANTA MARTA)</t>
  </si>
  <si>
    <t>PRISCOS</t>
  </si>
  <si>
    <t>U.F. DE GONDIÃES E VILAR DE CUNHAS</t>
  </si>
  <si>
    <t>RIBEIROS</t>
  </si>
  <si>
    <t>GUARDIZELA</t>
  </si>
  <si>
    <t>SÃO JOÃO DE REI</t>
  </si>
  <si>
    <t>VILAR DA VEIGA</t>
  </si>
  <si>
    <t>LOUSADO</t>
  </si>
  <si>
    <t>MOURE</t>
  </si>
  <si>
    <t>U.F. DE PARADA E SENDIM DA RIBEIRA</t>
  </si>
  <si>
    <t>GONDESENDE</t>
  </si>
  <si>
    <t>U.F. DE AMEDO E ZEDES</t>
  </si>
  <si>
    <t>U.F. DE IFANES E PARADELA</t>
  </si>
  <si>
    <t>FRADIZELA</t>
  </si>
  <si>
    <t>SALDANHA</t>
  </si>
  <si>
    <t>U.F. DE FELGAR E SOUTO DA VELHA</t>
  </si>
  <si>
    <t>U.F. DE CANDOSO E CARVALHO DE EGAS</t>
  </si>
  <si>
    <t>TUIZELO</t>
  </si>
  <si>
    <t>U.F. DE MONFORTINHO E SALVATERRA DO EXTREMO</t>
  </si>
  <si>
    <t>U.F. DE COVÕES E CAMARNEIRA</t>
  </si>
  <si>
    <t xml:space="preserve">U.F. DE COIMBRA </t>
  </si>
  <si>
    <t>FERREIRA-A-NOVA</t>
  </si>
  <si>
    <t>U.F. DE MONTEMOR-O-VELHO E GATÕES</t>
  </si>
  <si>
    <t>TRAVANCA DE LAGOS</t>
  </si>
  <si>
    <t>U.F. DE PINHEIRO DE COJA E MEDA DE MOUROS</t>
  </si>
  <si>
    <t>U.F. DE SÃO MANÇOS E SÃO VICENTE DO PIGEIRO</t>
  </si>
  <si>
    <t>VALE DE AZARES</t>
  </si>
  <si>
    <t>U.F. JUNCAIS, VILA RUIVA E VILA SOEIRO DO CHÃO</t>
  </si>
  <si>
    <t>U.F. DE ALDEIAS E MANGUALDE DA SERRA</t>
  </si>
  <si>
    <t>U.F. DE VALE FLOR, CARVALHAL E PAI PENELA</t>
  </si>
  <si>
    <t>FÓIOS</t>
  </si>
  <si>
    <t>PÓVOA DO CONCELHO</t>
  </si>
  <si>
    <t>U.F. DE ALCOBAÇA E VESTIARIA</t>
  </si>
  <si>
    <t>U.F. CALDAS DA RAINHA - SANTO ONOFRE E SERRA DO BOURO</t>
  </si>
  <si>
    <t>U.F. DE LEIRIA, POUSOS, BARREIRA E CORTES</t>
  </si>
  <si>
    <t>MEIRINHAS</t>
  </si>
  <si>
    <t>U.F. DE RIBAFRIA E PEREIRO DE PALHACANA</t>
  </si>
  <si>
    <t>U.F. VENDA DO PINHEIRO E SANTO ESTÊVÃO DAS GALÉS</t>
  </si>
  <si>
    <t xml:space="preserve">U.F. DE SINTRA </t>
  </si>
  <si>
    <t>U.F. DE DOIS PORTOS E RUNA</t>
  </si>
  <si>
    <t>PADRONELO</t>
  </si>
  <si>
    <t>U.F. DE CAMPELO E OVIL</t>
  </si>
  <si>
    <t>REVINHADE</t>
  </si>
  <si>
    <t>U.F. DE CRISTELOS, BOIM E ORDEM</t>
  </si>
  <si>
    <t>MARCO</t>
  </si>
  <si>
    <t>PARADA DE TODEIA</t>
  </si>
  <si>
    <t>FONTE ARCADA</t>
  </si>
  <si>
    <t>Vila Nova do Campo</t>
  </si>
  <si>
    <t>MODIVAS</t>
  </si>
  <si>
    <t>U.F. DE MAFAMUDE E VILAR DO PARAÍSO</t>
  </si>
  <si>
    <t>U.F. DE ALVEGA E CONCAVADA</t>
  </si>
  <si>
    <t>VALE DE SANTARÉM</t>
  </si>
  <si>
    <t xml:space="preserve">U.F. DE TOMAR </t>
  </si>
  <si>
    <t>U.F. DE GONDEMARIA E OLIVAL</t>
  </si>
  <si>
    <t>MIRANDA</t>
  </si>
  <si>
    <t>U.F. DE PARADA DO MONTE E CUBALHÃO</t>
  </si>
  <si>
    <t>PINHEIROS</t>
  </si>
  <si>
    <t>VASCÕES</t>
  </si>
  <si>
    <t>VADE (SÃO PEDRO)</t>
  </si>
  <si>
    <t>U.F. DE VALENÇA, CRISTELO COVO E ARÃO</t>
  </si>
  <si>
    <t>MONTARIA</t>
  </si>
  <si>
    <t>U.F. DE VILA NOVA DE CERVEIRA E LOVELHE</t>
  </si>
  <si>
    <t>U.F. DE CARLÃO E AMIEIRO</t>
  </si>
  <si>
    <t>NOGUEIRA DA MONTANHA</t>
  </si>
  <si>
    <t>REIGOSO</t>
  </si>
  <si>
    <t>U.F. PROVESENDE,GOUVÃES DO DOURO,SÃO CRISTÓVÃO DOURO</t>
  </si>
  <si>
    <t>SANTA MARIA DE EMERES</t>
  </si>
  <si>
    <t>VREIA DE JALES</t>
  </si>
  <si>
    <t>SAMODÃES</t>
  </si>
  <si>
    <t>U.F. SANTIAGO DE CASSURRÃES E PÓVOA DE CERVÃES</t>
  </si>
  <si>
    <t>U.F. DE VILA COVA DO COVELO/MARECO</t>
  </si>
  <si>
    <t>U.F. DE OVADAS E PANCHORRA</t>
  </si>
  <si>
    <t>U.F. DE CARVALHAIS E CANDAL</t>
  </si>
  <si>
    <t>U.F. DE FONTE ARCADA E ESCURQUELA</t>
  </si>
  <si>
    <t>SANTIAGO DE BESTEIROS</t>
  </si>
  <si>
    <t>ORGENS</t>
  </si>
  <si>
    <t>10393 - Fabricação de doces, compotas, geleias e marmelada</t>
  </si>
  <si>
    <t>U.F. DE BARCO E COUTADA</t>
  </si>
  <si>
    <t>SOUTO DA CASA</t>
  </si>
  <si>
    <t>ADÃO</t>
  </si>
  <si>
    <t>SORTELHA</t>
  </si>
  <si>
    <t>RIO DE MEL</t>
  </si>
  <si>
    <t>2019 Cantores;</t>
  </si>
  <si>
    <t>2013 - Músicos</t>
  </si>
  <si>
    <t>Serviço de Formação Profissional de Castelo Branco</t>
  </si>
  <si>
    <t>EMPRESA PÚBLICA</t>
  </si>
  <si>
    <t>CAMARAS MUNICIPAIS</t>
  </si>
  <si>
    <t> Registo Civil Predial Comercial e Cartório Notarial de Viana do Alentejo</t>
  </si>
  <si>
    <t>de Lamego</t>
  </si>
  <si>
    <t>de Tondela</t>
  </si>
  <si>
    <t>de Sintra</t>
  </si>
  <si>
    <t>Email 
delegacao.alentejo@iefp.pt</t>
  </si>
  <si>
    <t>CTEF Vila Real</t>
  </si>
  <si>
    <t>Serviço de Emprego de Vila Real</t>
  </si>
  <si>
    <t>SE Vila Real</t>
  </si>
  <si>
    <t>N-EFVR</t>
  </si>
  <si>
    <t>Rua D. Pedro de Castro, 110 - Edífício da Seg. Social</t>
  </si>
  <si>
    <t>Vila Real</t>
  </si>
  <si>
    <t>5000669</t>
  </si>
  <si>
    <t>259096700</t>
  </si>
  <si>
    <t>se.vila_real@iefp.pt</t>
  </si>
  <si>
    <t>VÁRZEA</t>
  </si>
  <si>
    <t>RIO MEÃO</t>
  </si>
  <si>
    <t>U.F. PINHEIRO DA BEMPOSTA, TRAVANCA E PALMAZ</t>
  </si>
  <si>
    <t>U.F. DE TRIGACHES E SÃO BRISSOS</t>
  </si>
  <si>
    <t>SÃO TEOTÓNIO</t>
  </si>
  <si>
    <t>U.F. DE AMARES E FIGUEIREDO</t>
  </si>
  <si>
    <t>RUILHE</t>
  </si>
  <si>
    <t>U.F. DE REFOJOS DE BASTO, OUTEIRO E PAINZELA</t>
  </si>
  <si>
    <t>ARÕES (SANTA CRISTINA)</t>
  </si>
  <si>
    <t>INFANTAS</t>
  </si>
  <si>
    <t>SERZEDELO</t>
  </si>
  <si>
    <t>U.F. DE CHAMOIM E VILAR</t>
  </si>
  <si>
    <t>U.F. DE ANISSÓ E SOUTELO</t>
  </si>
  <si>
    <t>MOGEGE</t>
  </si>
  <si>
    <t>GOSTEI</t>
  </si>
  <si>
    <t>U.F. DE BELVER E MOGO DE MALTA</t>
  </si>
  <si>
    <t>LOMBO</t>
  </si>
  <si>
    <t>U.F. DE SENDIM E ATENOR</t>
  </si>
  <si>
    <t>SÃO MARTINHO DO PESO</t>
  </si>
  <si>
    <t>U.F. DE FELGUEIRAS E MAÇORES</t>
  </si>
  <si>
    <t>U.F. DE VALTORNO E MOURÃO</t>
  </si>
  <si>
    <t>VALE DAS FONTES</t>
  </si>
  <si>
    <t>SARZEDAS</t>
  </si>
  <si>
    <t>ORCA</t>
  </si>
  <si>
    <t>U.F. DE MONSANTO E IDANHA-A-VELHA</t>
  </si>
  <si>
    <t>U.F. DE PORTUNHOS E OUTIL</t>
  </si>
  <si>
    <t>U.F. DE EIRAS E SÃO PAULO DE FRADES</t>
  </si>
  <si>
    <t>LAVOS</t>
  </si>
  <si>
    <t>U.F. DE ERVEDAL E VILA FRANCA DA BEIRA</t>
  </si>
  <si>
    <t>U.F. S.SEBASTIÃO GIESTEIRA,NOSSA SENHORA BOA FÉ</t>
  </si>
  <si>
    <t>U.F. CASTELO MENDO, ADE, MONTEPEROBOLSO E MESQUITELA</t>
  </si>
  <si>
    <t>CASAS DO SOEIRO</t>
  </si>
  <si>
    <t>U.F. DE FIGUEIRÓ DA SERRA E FREIXO DA SERRA</t>
  </si>
  <si>
    <t>MALCATA</t>
  </si>
  <si>
    <t>TRAVANCINHA</t>
  </si>
  <si>
    <t>TOUÇA</t>
  </si>
  <si>
    <t>U.F. DE COZ, ALPEDRIZ E MONTES</t>
  </si>
  <si>
    <t>U.F. DE TORNADA E SALIR DO PORTO</t>
  </si>
  <si>
    <t>U.F. DE MARRAZES E BAROSA</t>
  </si>
  <si>
    <t>U.F. DE GUIA, ILHA E MATA MOURISCA</t>
  </si>
  <si>
    <t>AREEIRO</t>
  </si>
  <si>
    <t>U.F. DE MAXIAL E MONTE REDONDO</t>
  </si>
  <si>
    <t>U.F. DE LOIVOS DA RIBEIRA E TRESOURAS</t>
  </si>
  <si>
    <t>U.F. DE FIGUEIRAS E COVAS</t>
  </si>
  <si>
    <t>PAREDES DE VIADORES E MANHUNCELOS</t>
  </si>
  <si>
    <t>SANFINS LAMOSO CODESSOS</t>
  </si>
  <si>
    <t>REBORDOSA</t>
  </si>
  <si>
    <t>U.F. DE CARREIRA E REFOJOS DE RIBA DE AVE</t>
  </si>
  <si>
    <t>U.F. DE PEDROSO E SEIXEZELO</t>
  </si>
  <si>
    <t>U.F. DE SÃO FACUNDO E VALE DAS MÓS</t>
  </si>
  <si>
    <t>GANÇARIA</t>
  </si>
  <si>
    <t>U.F. DE MATAS E CERCAL</t>
  </si>
  <si>
    <t>MONTE REDONDO</t>
  </si>
  <si>
    <t>U.F. DE PRADO E REMOÃES</t>
  </si>
  <si>
    <t>PODAME</t>
  </si>
  <si>
    <t>U.F. DE BICO E CRISTELO</t>
  </si>
  <si>
    <t>VADE (SÃO TOMÉ)</t>
  </si>
  <si>
    <t>MUJÃES</t>
  </si>
  <si>
    <t>U.F. DE CASTEDO E COTAS</t>
  </si>
  <si>
    <t>OURA</t>
  </si>
  <si>
    <t>SALTO</t>
  </si>
  <si>
    <t>SANTA VALHA</t>
  </si>
  <si>
    <t>SABROSO DE AGUIAR</t>
  </si>
  <si>
    <t>U.F. DE ARICERA E GOUJOIM</t>
  </si>
  <si>
    <t>U.F. DE MAMOUROS, ALVA E RIBOLHOS</t>
  </si>
  <si>
    <t>SANDE</t>
  </si>
  <si>
    <t>U.F. DE TAVARES (CHÃS, VÁRZEA E TRAVANCA)</t>
  </si>
  <si>
    <t>U.F. DE PARADINHA E NAGOSA</t>
  </si>
  <si>
    <t>U.F. SANTA CRUZ DA TRAPA E SÃO CRISTÓVÃO DE LAFÕES</t>
  </si>
  <si>
    <t>U.F. DE PENSO E FREIXINHO</t>
  </si>
  <si>
    <t>U.F. DE PINHEIROS E VALE DE FIGUEIRA</t>
  </si>
  <si>
    <t>TONDA</t>
  </si>
  <si>
    <t>POVOLIDE</t>
  </si>
  <si>
    <t>10394 - Descasque e transformação de frutos de casca rija comestíveis</t>
  </si>
  <si>
    <t>U.F. DE CASEGAS E OURONDO</t>
  </si>
  <si>
    <t>TELHADO</t>
  </si>
  <si>
    <t>VILA DO TOURO</t>
  </si>
  <si>
    <t>VALDUJO</t>
  </si>
  <si>
    <t>2012 Escultores;</t>
  </si>
  <si>
    <t>2014 - Pintores</t>
  </si>
  <si>
    <t>Serviço de Formação Profissional de Chaves</t>
  </si>
  <si>
    <t>Não Aplicável</t>
  </si>
  <si>
    <t>EMPRESA PÚBLICA ESTRANGEIRA</t>
  </si>
  <si>
    <t>CASA DO POVO</t>
  </si>
  <si>
    <t> Registo Civil Predial e Comercial de Condeixa-a-Nova</t>
  </si>
  <si>
    <t>de Macedo de Cavaleiros</t>
  </si>
  <si>
    <t>de Viseu</t>
  </si>
  <si>
    <t>de Tomar</t>
  </si>
  <si>
    <t>Coordenadas GPS
N 38° 34.4204', W 7° 54.4535'</t>
  </si>
  <si>
    <t>CTEF Alto Tâmega</t>
  </si>
  <si>
    <t>Serviço de Emprego de Chaves</t>
  </si>
  <si>
    <t>SE Chaves</t>
  </si>
  <si>
    <t>N-EFAT</t>
  </si>
  <si>
    <t>Rua Bispo Idácio, 50-54</t>
  </si>
  <si>
    <t>Chaves</t>
  </si>
  <si>
    <t>5400303</t>
  </si>
  <si>
    <t>276095730</t>
  </si>
  <si>
    <t>se.chaves@iefp.pt</t>
  </si>
  <si>
    <t>ROMARIZ</t>
  </si>
  <si>
    <t>VALE DE SANTIAGO</t>
  </si>
  <si>
    <t>U.F. DE CALDELAS, SEQUEIROS E PARANHOS</t>
  </si>
  <si>
    <t>CARAPEÇOS</t>
  </si>
  <si>
    <t>BRAGA (SÃO VICENTE)</t>
  </si>
  <si>
    <t>U.F. DE CANEDO DE BASTO E CORGO</t>
  </si>
  <si>
    <t>LONGOS</t>
  </si>
  <si>
    <t>SOBRADELO DA GOMA</t>
  </si>
  <si>
    <t>U.F. DE CHORENSE E MONTE</t>
  </si>
  <si>
    <t>U.F. DE ANJOS E VILAR DO CHÃO</t>
  </si>
  <si>
    <t>NINE</t>
  </si>
  <si>
    <t>PARADA DE GATIM</t>
  </si>
  <si>
    <t>GRIJÓ DE PARADA</t>
  </si>
  <si>
    <t>U.F. DE CASTANHEIRO DO NORTE E RIBALONGA</t>
  </si>
  <si>
    <t>U.F. DE SILVA E ÁGUAS VIVAS</t>
  </si>
  <si>
    <t>LAMAS DE ORELHÃO</t>
  </si>
  <si>
    <t>TÓ</t>
  </si>
  <si>
    <t>U.F. DE URROS E PEREDO DOS CASTELHANOS</t>
  </si>
  <si>
    <t>U.F. DE VILA FLOR E NABO</t>
  </si>
  <si>
    <t>VILA BOA DE OUSILHÃO</t>
  </si>
  <si>
    <t>TINALHAS</t>
  </si>
  <si>
    <t>PÊRO VISEU</t>
  </si>
  <si>
    <t>U.F. DE ZEBREIRA E SEGURA</t>
  </si>
  <si>
    <t>U.F. DE CÔJA E BARRIL DE ALVA</t>
  </si>
  <si>
    <t>U.F. DE SEPINS E BOLHO</t>
  </si>
  <si>
    <t>U.F. DE SANTA CLARA E CASTELO VIEGAS</t>
  </si>
  <si>
    <t>PAIÃO</t>
  </si>
  <si>
    <t>U.F. DE LAGOS DA BEIRA E LAJEOSA</t>
  </si>
  <si>
    <t>U.F. DE JUNÇA E NAVES</t>
  </si>
  <si>
    <t>U.F. DE AÇORES E VELOSA</t>
  </si>
  <si>
    <t>U.F. DE GOUVEIA (SÃO PEDRO E SÃO JULIÃO)</t>
  </si>
  <si>
    <t>FERNÃO JOANES</t>
  </si>
  <si>
    <t>NAVE</t>
  </si>
  <si>
    <t>VALEZIM</t>
  </si>
  <si>
    <t>FREIXO DE NUMÃO</t>
  </si>
  <si>
    <t>U.F. DE PATAIAS E MARTINGANÇA</t>
  </si>
  <si>
    <t>U.F. DE MONTE REAL E CARVIDE</t>
  </si>
  <si>
    <t>U.F. SANTIAGO,SÃO SIMÃO DE LITÉM,ALBERGARIA DOS DOZE</t>
  </si>
  <si>
    <t>U.F. DE TORRES VEDRAS (Santa Maria, São Pedro e Matacães)</t>
  </si>
  <si>
    <t>SALVADOR DO MONTE</t>
  </si>
  <si>
    <t>U.F. SANTA CRUZ DO DOURO E SÃO TOMÉ DE COVELAS</t>
  </si>
  <si>
    <t>U.F. DE MACIEIRA DA LIXA E CARAMOS</t>
  </si>
  <si>
    <t>U.F. DE LUSTOSA E BARROSAS (SANTO ESTÊVÃO)</t>
  </si>
  <si>
    <t>PENHALONGA E PAÇOS DE GAIOLO</t>
  </si>
  <si>
    <t>IRIVO</t>
  </si>
  <si>
    <t>U.F. DE LAMELAS E GUIMAREI</t>
  </si>
  <si>
    <t>U.F. DE SANDIM, OLIVAL, LEVER E CRESTUMA</t>
  </si>
  <si>
    <t>U.F. SÃO MIGUEL DO RIO TORTO E ROSSIO AO SUL DO TEJO</t>
  </si>
  <si>
    <t>U.F. ACHETE, AZOIA DE BAIXO E PÓVOA DE SANTARÉM</t>
  </si>
  <si>
    <t>U.F. DE RIO DE COUROS E CASAL DOS BERNARDOS</t>
  </si>
  <si>
    <t>U.F. DE VILA E ROUSSAS</t>
  </si>
  <si>
    <t>U.F. DE COSSOURADO E LINHARES</t>
  </si>
  <si>
    <t>U.F. DE CRASTO, RUIVOS E GROVELAS</t>
  </si>
  <si>
    <t>FEITOSA</t>
  </si>
  <si>
    <t>SÃO ROMÃO DE NEIVA</t>
  </si>
  <si>
    <t>U.F. DE PÓPULO E RIBALONGA</t>
  </si>
  <si>
    <t>SANTIAGO DA RIBEIRA DE ALHARIZ</t>
  </si>
  <si>
    <t>U.F. DE SÃO ROMÃO E SANTIAGO</t>
  </si>
  <si>
    <t>U.F. DE MEZIO E MOURA MORTA</t>
  </si>
  <si>
    <t>VÁRZEA DE ABRUNHAIS</t>
  </si>
  <si>
    <t>U.F. SÃO MARTINHO DAS MOITAS E COVAS DO RIO</t>
  </si>
  <si>
    <t>U.F. DE SERNANCELHE E SARZEDA</t>
  </si>
  <si>
    <t>U.F. DE BARREIRO DE BESTEIROS E TOURIGO</t>
  </si>
  <si>
    <t>10395 - Preparação e conservação de frutos e de produtos hortícolas por outros processos</t>
  </si>
  <si>
    <t>U.F. DE PESO E VALES DO RIO</t>
  </si>
  <si>
    <t>U.F. DE JANEIRO DE CIMA E BOGAS DE BAIXO</t>
  </si>
  <si>
    <t>U.F. ALDEIA DA RIBEIRA, VILAR MAIOR E BADAMALOS</t>
  </si>
  <si>
    <t>U.F. DE FRECHES E TORRES</t>
  </si>
  <si>
    <t>2013 Músicos;</t>
  </si>
  <si>
    <t>2015 - Outros artistas</t>
  </si>
  <si>
    <t>Serviço de Formação Profissional de Coimbra</t>
  </si>
  <si>
    <t>PÓLOS TURÍSTICOS</t>
  </si>
  <si>
    <t>IAS</t>
  </si>
  <si>
    <t>EMPRESÁRIO INDIVIDUAL</t>
  </si>
  <si>
    <t>CENTRO DE DIA OU OUTRO DE INTERESSE SOCIAL</t>
  </si>
  <si>
    <t> Registo Civil Predial e Comercial de Lagoa</t>
  </si>
  <si>
    <t>de Matosinhos</t>
  </si>
  <si>
    <t>e Formação Profissional da Guarda</t>
  </si>
  <si>
    <t>de Torres Novas</t>
  </si>
  <si>
    <t>CTEF Bragança</t>
  </si>
  <si>
    <t>Serviço de Emprego de Bragança</t>
  </si>
  <si>
    <t>SE Bragança</t>
  </si>
  <si>
    <t>N-EFBR</t>
  </si>
  <si>
    <t>Av. D. Sancho I</t>
  </si>
  <si>
    <t>Bragança</t>
  </si>
  <si>
    <t>5300125</t>
  </si>
  <si>
    <t>273093740</t>
  </si>
  <si>
    <t>se.braganca@iefp.pt</t>
  </si>
  <si>
    <t>U.F. DE CABREIROS E ALBERGARIA DA SERRA</t>
  </si>
  <si>
    <t>SANGUEDO</t>
  </si>
  <si>
    <t>U.F. DE FERREIROS, PROZELO E BESTEIROS</t>
  </si>
  <si>
    <t>BRAGA (SÃO VÍTOR)</t>
  </si>
  <si>
    <t>SILVARES (SÃO MARTINHO)</t>
  </si>
  <si>
    <t>TAÍDE</t>
  </si>
  <si>
    <t>U.F. DE CANIÇADA E SOENGAS</t>
  </si>
  <si>
    <t>PEDOME</t>
  </si>
  <si>
    <t>PICO</t>
  </si>
  <si>
    <t>MACEDO DO MATO</t>
  </si>
  <si>
    <t>MORAIS</t>
  </si>
  <si>
    <t>MASCARENHAS</t>
  </si>
  <si>
    <t>U.F. DE VILAS BOAS E VILARINHO DAS AZENHAS</t>
  </si>
  <si>
    <t>U.F. DE CEBOLAIS DE CIMA E RETAXO</t>
  </si>
  <si>
    <t>VERDELHOS</t>
  </si>
  <si>
    <t>U.F. DE VILAMAR E CORTICEIRO DE CIMA</t>
  </si>
  <si>
    <t>U.F. DE SÃO MARTINHO DE ÁRVORE E LAMAROSA</t>
  </si>
  <si>
    <t>QUIAIOS</t>
  </si>
  <si>
    <t>U.F. DE LEOMIL, MIDO, SENOURAS E ALDEIA NOVA</t>
  </si>
  <si>
    <t xml:space="preserve">U.F. DE CELORICO </t>
  </si>
  <si>
    <t>U.F. DE MELO E NABAIS</t>
  </si>
  <si>
    <t>GONÇALO BOCAS</t>
  </si>
  <si>
    <t>VALBOM/BOGALHAL</t>
  </si>
  <si>
    <t>QUADRAZAIS</t>
  </si>
  <si>
    <t>TAMANHOS</t>
  </si>
  <si>
    <t>U.F. DE MONTE REDONDO E CARREIRA</t>
  </si>
  <si>
    <t>AVENIDAS NOVAS</t>
  </si>
  <si>
    <t>GOUVEIA (SÃO SIMÃO)</t>
  </si>
  <si>
    <t>U.F. DE TEIXEIRA E TEIXEIRÓ</t>
  </si>
  <si>
    <t xml:space="preserve">U.F. DE MARGARIDE </t>
  </si>
  <si>
    <t>U.F. DE NESPEREIRA E CASAIS</t>
  </si>
  <si>
    <t>SANDE E SÃO LOURENÇO</t>
  </si>
  <si>
    <t>OLDRÕES</t>
  </si>
  <si>
    <t xml:space="preserve">U.F. DE SANTO TIRSO, COUTO </t>
  </si>
  <si>
    <t>VILAR DE PINHEIRO</t>
  </si>
  <si>
    <t>U.F. DE SANTA MARINHA E SÃO PEDRO DA AFURADA</t>
  </si>
  <si>
    <t>U.F. DE AZOIA DE CIMA E TREMÊS</t>
  </si>
  <si>
    <t>PAÇÔ</t>
  </si>
  <si>
    <t>RIBA DE MOURO</t>
  </si>
  <si>
    <t>U.F. DE FORMARIZ E FERREIRA</t>
  </si>
  <si>
    <t>FONTÃO</t>
  </si>
  <si>
    <t>U.F. VALE DE MENDIZ,CASAL DE LOIVOS,VILARINHO DE COTAS</t>
  </si>
  <si>
    <t>SARRAQUINHOS</t>
  </si>
  <si>
    <t>SÃO JOÃO DA CORVEIRA</t>
  </si>
  <si>
    <t>U.F. DE PENSALVOS E PARADA DE MONTEIROS</t>
  </si>
  <si>
    <t>U.F. DE VILA SECA E SANTO ADRIÃO</t>
  </si>
  <si>
    <t>U.F. DE PARADA DE ESTER E ESTER</t>
  </si>
  <si>
    <t>U.F. DE ALHÕES, BUSTELO, GRALHEIRA E RAMIRES</t>
  </si>
  <si>
    <t>VILA NOVA DE SOUTO D'EL-REI</t>
  </si>
  <si>
    <t>U.F. DE PEVA E SEGÕES</t>
  </si>
  <si>
    <t>U.F. DE SÃO PEDRO DO SUL, VÁRZEA E BAIÕES</t>
  </si>
  <si>
    <t>U.F. DE CAPARROSA E SILVARES</t>
  </si>
  <si>
    <t>RIBAFEITA</t>
  </si>
  <si>
    <t>10411 - Produção de óleos e gorduras animais brutos</t>
  </si>
  <si>
    <t>U.F. POUSAFOLES DO BISPO, PENA LOBO E LOMBA</t>
  </si>
  <si>
    <t>U.F. TORRE DO TERRENHO, SEBADELHE DA SERRA E TERRENHO</t>
  </si>
  <si>
    <t>2014 Pintores;</t>
  </si>
  <si>
    <t>2016 - Mediador cultural e artístico</t>
  </si>
  <si>
    <t>Serviço de Formação Profissional de Évora</t>
  </si>
  <si>
    <t>ENTIDADE EQUIPARADA A P.C.</t>
  </si>
  <si>
    <t>CENTRO DE SAÚDE</t>
  </si>
  <si>
    <t> Registo Civil Predial e Comercial de Madalena </t>
  </si>
  <si>
    <t>de Mirandela</t>
  </si>
  <si>
    <t>e Formação Profissional de Arganil</t>
  </si>
  <si>
    <t>de Torres Vedras</t>
  </si>
  <si>
    <t>Serviço de Emprego de Macedo de Cavaleiros</t>
  </si>
  <si>
    <t>SE Macedo de Cavaleiros</t>
  </si>
  <si>
    <t>Av. D. Nuno Álvares Pereira</t>
  </si>
  <si>
    <t>Macedo de Cavaleiros</t>
  </si>
  <si>
    <t>5340202</t>
  </si>
  <si>
    <t>278095700</t>
  </si>
  <si>
    <t>se.macedocavaleiros@iefp.pt</t>
  </si>
  <si>
    <t>SANTA MARIA DE LAMAS</t>
  </si>
  <si>
    <t>U.F. DE TORRE E PORTELA</t>
  </si>
  <si>
    <t>CARVALHAS</t>
  </si>
  <si>
    <t>SEQUEIRA</t>
  </si>
  <si>
    <t>ARÕES (SÃO ROMÃO)</t>
  </si>
  <si>
    <t>TRAVASSOS</t>
  </si>
  <si>
    <t>U.F. DE RUIVÃES E CAMPOS</t>
  </si>
  <si>
    <t>POUSADA DE SARAMAGOS</t>
  </si>
  <si>
    <t>PONTE</t>
  </si>
  <si>
    <t>OLMOS</t>
  </si>
  <si>
    <t>URRÓS</t>
  </si>
  <si>
    <t>VILAR DE OSSOS</t>
  </si>
  <si>
    <t>U.F. DE ESCALOS DE BAIXO E MATA</t>
  </si>
  <si>
    <t>U.F. SÃO MARTINHO DO BISPO E RIBEIRA DE FRADES</t>
  </si>
  <si>
    <t>U.F. DE MALPARTIDA E VALE DE COELHA</t>
  </si>
  <si>
    <t>U.F. CORTIÇÔ DA SERRA, VIDE ENTRE VINHAS E SALGUEIRAIS</t>
  </si>
  <si>
    <t>U.F. DE MOIMENTA DA SERRA E VINHÓ</t>
  </si>
  <si>
    <t>JOÃO ANTÃO</t>
  </si>
  <si>
    <t>U.F. DE CARRAGOZELA E VÁRZEA DE MERUGE</t>
  </si>
  <si>
    <t>U.F. DE PARCEIROS E AZOIA</t>
  </si>
  <si>
    <t>BELÉM</t>
  </si>
  <si>
    <t>U.F. DE PEDREIRA, RANDE E SERNANDE</t>
  </si>
  <si>
    <t>U.F. DE SILVARES, PIAS, NOGUEIRA E ALVARENGA</t>
  </si>
  <si>
    <t>VÁRZEA, ALIVIADA E FOLHADA</t>
  </si>
  <si>
    <t>SOBROSA</t>
  </si>
  <si>
    <t>PAÇO DE SOUSA</t>
  </si>
  <si>
    <t>U.F. BAGUNTE, FERREIRÓ, OUTEIRO MAIOR E PARADA</t>
  </si>
  <si>
    <t>U.F. DE SERZEDO E PEROSINHO</t>
  </si>
  <si>
    <t>U.F. DE CASÉVEL E VAQUEIROS</t>
  </si>
  <si>
    <t>PADROSO</t>
  </si>
  <si>
    <t>SEGUDE</t>
  </si>
  <si>
    <t>U.F. DE INSALDE E PORREIRAS</t>
  </si>
  <si>
    <t>U.F. PONTE BARCA,VILA NOVA MUÍA,PAÇO VEDRO MAGALHÃES</t>
  </si>
  <si>
    <t>FRIASTELAS</t>
  </si>
  <si>
    <t>PERRE</t>
  </si>
  <si>
    <t>Planalto de Monforte (U.F. de Oucidres e Bobadela)</t>
  </si>
  <si>
    <t>SOLVEIRA</t>
  </si>
  <si>
    <t>SÃO PEDRO DE VEIGA DE LILA</t>
  </si>
  <si>
    <t>U.F. DE PICÃO E ERMIDA</t>
  </si>
  <si>
    <t>LAMEGO (ALMACAVE E SÉ)</t>
  </si>
  <si>
    <t>U.F. DE MOURAZ E VILA NOVA DA RAINHA</t>
  </si>
  <si>
    <t>RIO DE LOBA</t>
  </si>
  <si>
    <t>10412 - Produção de azeite</t>
  </si>
  <si>
    <t>U.F. DE RUVINA, RUIVÓS E VALE DAS ÉGUAS</t>
  </si>
  <si>
    <t xml:space="preserve">U.F. DE TRANCOSO </t>
  </si>
  <si>
    <t>2015 Outros artistas;</t>
  </si>
  <si>
    <t>2017 - Técnico de apoio à atividade cultural e artística</t>
  </si>
  <si>
    <t>Serviço de Formação Profissional de Faro</t>
  </si>
  <si>
    <t>Douro</t>
  </si>
  <si>
    <t>ENTIDADE EQUIPARADA ESTRANGEIRA</t>
  </si>
  <si>
    <t>COOPERATIVAS</t>
  </si>
  <si>
    <t> Registo Civil Predial e Comercial de Miranda do Corvo</t>
  </si>
  <si>
    <t>de Penafiel</t>
  </si>
  <si>
    <t>e Formação Profissional de Seia</t>
  </si>
  <si>
    <t>de Vila Franca de Xira</t>
  </si>
  <si>
    <t>ARCA E PONTE DE LIMA</t>
  </si>
  <si>
    <t>Serviço de Emprego de Mirandela</t>
  </si>
  <si>
    <t>SE Mirandela</t>
  </si>
  <si>
    <t>Praceta Coronel Eduardo Faria - Edif. Variante, Bloco 3 R/ch</t>
  </si>
  <si>
    <t>Mirandela</t>
  </si>
  <si>
    <t>5370285</t>
  </si>
  <si>
    <t>278095720</t>
  </si>
  <si>
    <t>se.mirandela@iefp.pt</t>
  </si>
  <si>
    <t>U.F. DE COVELO DE PAIVÓ E JANARDE</t>
  </si>
  <si>
    <t>SÃO JOÃO DE VER</t>
  </si>
  <si>
    <t>U.F. DE VILELA, SERAMIL E PAREDES SECAS</t>
  </si>
  <si>
    <t>COSSOURADO</t>
  </si>
  <si>
    <t>SOBREPOSTA</t>
  </si>
  <si>
    <t>TRAVASSÓS</t>
  </si>
  <si>
    <t>MOREIRA DE CÓNEGOS</t>
  </si>
  <si>
    <t>VILELA</t>
  </si>
  <si>
    <t>U.F. DE VENTOSA E COVA</t>
  </si>
  <si>
    <t>REQUIÃO</t>
  </si>
  <si>
    <t>SABARIZ</t>
  </si>
  <si>
    <t>PEREDO</t>
  </si>
  <si>
    <t>MÚRIAS</t>
  </si>
  <si>
    <t>VALE DA MADRE</t>
  </si>
  <si>
    <t>VILAR DE PEREGRINOS</t>
  </si>
  <si>
    <t>U.F. DE ESCALOS DE CIMA E LOUSA</t>
  </si>
  <si>
    <t>U.F. DE CANTAR-GALO E VILA DO CARVALHO</t>
  </si>
  <si>
    <t>U.F. DE SOUSELAS E BOTÃO</t>
  </si>
  <si>
    <t>U.F. DE RAPA E CADAFAZ</t>
  </si>
  <si>
    <t>U.F. DE RIO TORTO E LAGARINHOS</t>
  </si>
  <si>
    <t>VALE DO CÔA</t>
  </si>
  <si>
    <t>U.F. DE SAMEICE E SANTA EULÁLIA</t>
  </si>
  <si>
    <t>U.F. DE SANTA CATARINA DA SERRA E CHAINÇA</t>
  </si>
  <si>
    <t>CAMPO DE OURIQUE</t>
  </si>
  <si>
    <t>U.F. DE TORRADOS E SOUSA</t>
  </si>
  <si>
    <t>VILA BOA DE QUIRES E MAURELES</t>
  </si>
  <si>
    <t>VANDOMA</t>
  </si>
  <si>
    <t>PEROZELO</t>
  </si>
  <si>
    <t>U.F. DE FORNELO E VAIRÃO</t>
  </si>
  <si>
    <t>U.F. DE ROMEIRA E VÁRZEA</t>
  </si>
  <si>
    <t>PROZELO</t>
  </si>
  <si>
    <t>TANGIL</t>
  </si>
  <si>
    <t>U.F. DE PAREDES DE COURA E RESENDE</t>
  </si>
  <si>
    <t>U.F. DE TOUVEDO (SÃO LOURENÇO E SALVADOR)</t>
  </si>
  <si>
    <t>SANTA MARTA DE PORTUZELO</t>
  </si>
  <si>
    <t>REDONDELO</t>
  </si>
  <si>
    <t>TOURÉM</t>
  </si>
  <si>
    <t>SERAPICOS</t>
  </si>
  <si>
    <t>U.F. DE MOUÇÓS E LAMARES</t>
  </si>
  <si>
    <t>U.F. DE RERIZ E GAFANHÃO</t>
  </si>
  <si>
    <t>U.F. DE BIGORNE, MAGUEIJA E PRETAROUCA</t>
  </si>
  <si>
    <t>U.F. DE SÃO JOÃO DO MONTE E MOSTEIRINHO</t>
  </si>
  <si>
    <t>SANTOS EVOS</t>
  </si>
  <si>
    <t>10413 - Produção de óleos vegetais brutos (exceto azeite)</t>
  </si>
  <si>
    <t>U.F. DO SABUGAL E ALDEIA DE SANTO ANTÓNIO</t>
  </si>
  <si>
    <t>U.F. DE VILA FRANCA DAS NAVES E FEITAL</t>
  </si>
  <si>
    <t>2016 Mediador cultural e artístico;</t>
  </si>
  <si>
    <t>3010 - Toureiros</t>
  </si>
  <si>
    <t>Serviço de Formação Profissional de Leiria</t>
  </si>
  <si>
    <t>Serra da Estrela</t>
  </si>
  <si>
    <t>RMMG</t>
  </si>
  <si>
    <t>EST IND DE RESPONSABILIDADE LIMITADA</t>
  </si>
  <si>
    <t>COOPERATIVAS DE ACTIVIDADES AGRÍCOLAS</t>
  </si>
  <si>
    <t> Registo Civil Predial e Comercial de Moimenta da Beira</t>
  </si>
  <si>
    <t>de Santo Tirso</t>
  </si>
  <si>
    <t>Av. Fernão de Magalhães, 660 3000-174 COIMBRA</t>
  </si>
  <si>
    <t>do Barreiro</t>
  </si>
  <si>
    <t>Serviço de Emprego de Torre de Moncorvo</t>
  </si>
  <si>
    <t>SE Torre de Moncorvo</t>
  </si>
  <si>
    <t>Avenida Combatentes da Grande Guerra s/n</t>
  </si>
  <si>
    <t>Torre de Moncorvo</t>
  </si>
  <si>
    <t>5160217</t>
  </si>
  <si>
    <t>279095700</t>
  </si>
  <si>
    <t>se.torremoncorvo@iefp.pt</t>
  </si>
  <si>
    <t>U.F. DE CALDAS DE SÃO JORGE E PIGEIROS</t>
  </si>
  <si>
    <t>TADIM</t>
  </si>
  <si>
    <t>VINHÓS</t>
  </si>
  <si>
    <t>U.F. DE ÁGUAS SANTAS E MOURE</t>
  </si>
  <si>
    <t>RIBA DE AVE</t>
  </si>
  <si>
    <t>VILA DE PRADO</t>
  </si>
  <si>
    <t>SALSELAS</t>
  </si>
  <si>
    <t>VILA DE ALA</t>
  </si>
  <si>
    <t>VILAR SECO DE LOMBA</t>
  </si>
  <si>
    <t>U.F. DE FREIXIAL E JUNCAL DO CAMPO</t>
  </si>
  <si>
    <t>U.F. DE TAVEIRO, AMEAL E ARZILA</t>
  </si>
  <si>
    <t>VALE DO MASSUEIME</t>
  </si>
  <si>
    <t>REBOLOSA</t>
  </si>
  <si>
    <t>U.F. DE SANTA MARINHA E SÃO MARTINHO</t>
  </si>
  <si>
    <t>U.F. DE SANTA EUFÉMIA E BOA VISTA</t>
  </si>
  <si>
    <t>ESTRELA</t>
  </si>
  <si>
    <t>VILA CAIZ</t>
  </si>
  <si>
    <t>U.F. DE UNHÃO E LORDELO</t>
  </si>
  <si>
    <t>RANS</t>
  </si>
  <si>
    <t>U.F. DE MALTA E CANIDELO</t>
  </si>
  <si>
    <t xml:space="preserve">U.F. DE SANTARÉM </t>
  </si>
  <si>
    <t>TRUTE</t>
  </si>
  <si>
    <t>GEMIEIRA</t>
  </si>
  <si>
    <t>VILA FRANCA</t>
  </si>
  <si>
    <t>SANFINS</t>
  </si>
  <si>
    <t>VALES</t>
  </si>
  <si>
    <t>U.F. DE NOGUEIRA E ERMIDA</t>
  </si>
  <si>
    <t>U.F. DE CEPÕES, MEIJINHOS E MELCÕES</t>
  </si>
  <si>
    <t>U.F. DE SÃO MIGUEL DO OUTEIRO E SABUGOSA</t>
  </si>
  <si>
    <t>SÃO JOÃO DE LOUROSA</t>
  </si>
  <si>
    <t>10414 - Refinação de azeite, óleos e gorduras</t>
  </si>
  <si>
    <t>U.F. DE SANTO ESTÊVÃO E MOITA</t>
  </si>
  <si>
    <t>U.F. DE VILARES E CARNICÃES</t>
  </si>
  <si>
    <t>2017 Técnico de apoio à atividade cultural e artística.</t>
  </si>
  <si>
    <t>3019 - Outros artistas tauromáquicos</t>
  </si>
  <si>
    <t>Serviço de Formação Profissional de Lisboa</t>
  </si>
  <si>
    <t>Oeste</t>
  </si>
  <si>
    <t>FEDERAÇÃO DE COOPERATIVAS</t>
  </si>
  <si>
    <t>COOPERATIVAS DE ACTIVIDADES DE RECREIO, CULTURA E DESPORTO</t>
  </si>
  <si>
    <t> Registo Civil Predial e Comercial de Mondim de Basto</t>
  </si>
  <si>
    <t>de São João da Madeira</t>
  </si>
  <si>
    <t>Telefone / Fax 
23 915 87 00 / 23 986 08 01</t>
  </si>
  <si>
    <t>do Montijo</t>
  </si>
  <si>
    <t>ARDEGÃO, FREIXO E MATO</t>
  </si>
  <si>
    <t>Serviço de Emprego de Felgueiras</t>
  </si>
  <si>
    <t>SE Felgueiras</t>
  </si>
  <si>
    <t>Loja Cidadão de Felgueiras - Rua Leonor Rosa da Silva, 101</t>
  </si>
  <si>
    <t>Felgueiras</t>
  </si>
  <si>
    <t>4610195</t>
  </si>
  <si>
    <t>255131400</t>
  </si>
  <si>
    <t>se.felgueiras@iefp.pt</t>
  </si>
  <si>
    <t>U.F. DE CANEDO, VALE E VILA MAIOR</t>
  </si>
  <si>
    <t>TEBOSA</t>
  </si>
  <si>
    <t>U.F. DE ABOIM, FELGUEIRAS, GONTIM E PEDRAÍDO</t>
  </si>
  <si>
    <t>PENCELO</t>
  </si>
  <si>
    <t>U.F. DE CALVOS E FRADES</t>
  </si>
  <si>
    <t>RIBEIRÃO</t>
  </si>
  <si>
    <t>PRADO (SÃO MIGUEL)</t>
  </si>
  <si>
    <t>PARÂMIO</t>
  </si>
  <si>
    <t>SEZULFE</t>
  </si>
  <si>
    <t>SÃO PEDRO VELHO</t>
  </si>
  <si>
    <t>U.F. DE BRUNHOZINHO, CASTANHEIRA E SANHOANE</t>
  </si>
  <si>
    <t>U.F. DE NINHO DO AÇOR E SOBRAL DO CAMPO</t>
  </si>
  <si>
    <t>U.F. DE COVILHÃ E CANHOSO</t>
  </si>
  <si>
    <t>ENXAMES</t>
  </si>
  <si>
    <t>U.F. DE TROUXEMIL E TORRE DE VILELA</t>
  </si>
  <si>
    <t>MEIOS</t>
  </si>
  <si>
    <t>U.F. DE ATALAIA E SAFURDÃO</t>
  </si>
  <si>
    <t>U.F. DE SEIA, SÃO ROMÃO E LAPA DOS DINHEIROS</t>
  </si>
  <si>
    <t>U.F. DE SOUTO DA CARPALHOSA E ORTIGOSA</t>
  </si>
  <si>
    <t>MISERICÓRDIA</t>
  </si>
  <si>
    <t>VILA CHÃ DO MARÃO</t>
  </si>
  <si>
    <t>U.F. DE VILA COVA DA LIXA E BORBA DE GODIM</t>
  </si>
  <si>
    <t>U.F. DE RETORTA E TOUGUES</t>
  </si>
  <si>
    <t>U.F. SÃO VICENTE DO PAUL E VALE DE FIGUEIRA</t>
  </si>
  <si>
    <t>GONDUFE</t>
  </si>
  <si>
    <t>VILA DE PUNHE</t>
  </si>
  <si>
    <t>SANTA LEOCÁDIA</t>
  </si>
  <si>
    <t>U.F. DE CAMBESES DO RIO, DONÕES E MOURILHE</t>
  </si>
  <si>
    <t>VASSAL</t>
  </si>
  <si>
    <t>U.F. DE PARADA DO BISPO E VALDIGEM</t>
  </si>
  <si>
    <t>U.F. DE TONDELA E NANDUFE</t>
  </si>
  <si>
    <t>SÃO PEDRO DE FRANCE</t>
  </si>
  <si>
    <t>10420 - Fabricação de margarinas e de gorduras alimentares similares</t>
  </si>
  <si>
    <t>U.F. DE SEIXO DO CÔA E VALE LONGO</t>
  </si>
  <si>
    <t>3 - Artistas tauromáquicos:</t>
  </si>
  <si>
    <t>4010 - Actuários</t>
  </si>
  <si>
    <t>Serviço de Formação Profissional de Portalegre</t>
  </si>
  <si>
    <t>Alqueva</t>
  </si>
  <si>
    <t>FUNDAÇÃO</t>
  </si>
  <si>
    <t>COOPERATIVAS DE APOIO À CRIANÇA E EDUCAÇÃO</t>
  </si>
  <si>
    <t> Registo Civil Predial e Comercial de Nazaré</t>
  </si>
  <si>
    <t>de Torre de Moncorvo</t>
  </si>
  <si>
    <t>Email 
delegacao.centro@iefp.pt</t>
  </si>
  <si>
    <t>do Seixal</t>
  </si>
  <si>
    <t>ASSOCIAÇÃO DE FREGUESIAS DO VALE DO NEIVA</t>
  </si>
  <si>
    <t>Serviço de Emprego de Basto</t>
  </si>
  <si>
    <t>SE Basto</t>
  </si>
  <si>
    <t>Lugar do Casal</t>
  </si>
  <si>
    <t>Arco de Baúlhe - Cabeceiras de Basto</t>
  </si>
  <si>
    <t>4860068</t>
  </si>
  <si>
    <t>ARCO DE BAÚLHE</t>
  </si>
  <si>
    <t>253469600</t>
  </si>
  <si>
    <t>se.basto@iefp.pt</t>
  </si>
  <si>
    <t>U.F. DE LOBÃO, GIÃO, LOUREDO E GUISANDE</t>
  </si>
  <si>
    <t>FRAGOSO</t>
  </si>
  <si>
    <t>U.F. DE ARENTIM E CUNHA</t>
  </si>
  <si>
    <t>U.F. DE AGRELA E SERAFÃO</t>
  </si>
  <si>
    <t>U.F. DE CAMPOS E LOUREDO</t>
  </si>
  <si>
    <t>OLIVEIRA (SANTA MARIA)</t>
  </si>
  <si>
    <t>SOUTELO</t>
  </si>
  <si>
    <t>PINELA</t>
  </si>
  <si>
    <t>TALHAS</t>
  </si>
  <si>
    <t>U.F. MOGADOURO, VALVERDE, VALE DE PORCO E VILAR DE REI</t>
  </si>
  <si>
    <t>U.F. DE CUROPOS E VALE DE JANEIRO</t>
  </si>
  <si>
    <t>U.F. DE PÓVOA DE RIO DE MOINHOS E CAFEDE</t>
  </si>
  <si>
    <t>TRÊS POVOS</t>
  </si>
  <si>
    <t>PANOIAS DE CIMA</t>
  </si>
  <si>
    <t>U.F. DE TORROZELO E FOLHADOSA</t>
  </si>
  <si>
    <t>U.F. DE VALE DO SEIXO E VILA GARCIA</t>
  </si>
  <si>
    <t>PARQUE DAS NAÇÕES</t>
  </si>
  <si>
    <t>U.F. DE ABOADELA, SANCHE E VÁRZEA</t>
  </si>
  <si>
    <t>U.F. DE VILA FRIA E VIZELA (SÃO JORGE)</t>
  </si>
  <si>
    <t>RECEZINHOS (SÃO MAMEDE)</t>
  </si>
  <si>
    <t>U.F. DE RIO MAU E ARCOS</t>
  </si>
  <si>
    <t>SABADIM</t>
  </si>
  <si>
    <t>U.F. DE CEIVÃES E BADIM</t>
  </si>
  <si>
    <t>LABRUJA</t>
  </si>
  <si>
    <t>CHAFÉ</t>
  </si>
  <si>
    <t>SANTA MARIA MAIOR</t>
  </si>
  <si>
    <t>U.F. DE MEIXEDO E PADORNELOS</t>
  </si>
  <si>
    <t>VEIGA DE LILA</t>
  </si>
  <si>
    <t>U.F. DE SÃO TOMÉ DO CASTELO E JUSTES</t>
  </si>
  <si>
    <t>U.F. VILAR DE BESTEIROS E MOSTEIRO DE FRÁGUAS</t>
  </si>
  <si>
    <t>U.F. DE BARREIROS E CEPÕES</t>
  </si>
  <si>
    <t>10510 - Indústria de laticínios</t>
  </si>
  <si>
    <t>3010 Toureiros;</t>
  </si>
  <si>
    <t>4011 - Auditores</t>
  </si>
  <si>
    <t>Serviço de Formação Profissional de Rio Meão</t>
  </si>
  <si>
    <t>Litoral Alentejano</t>
  </si>
  <si>
    <t>FUNDAÇÃO ESTRANGEIRA</t>
  </si>
  <si>
    <t>COOPERATIVAS DE CONSUMO E HABITAÇÃO</t>
  </si>
  <si>
    <t> Registo Civil Predial e Comercial de Reguengos de Monsaraz</t>
  </si>
  <si>
    <t>de Valença</t>
  </si>
  <si>
    <t>Coordenadas GPS
N 40° 12.9994', W 8° 26.1883'</t>
  </si>
  <si>
    <t>R. das Picoas, 14 1069 - 003 LISBOA</t>
  </si>
  <si>
    <t>BÁRRIO E CEPÕES</t>
  </si>
  <si>
    <t>CTE Lamego</t>
  </si>
  <si>
    <t>Serviço de Emprego de Lamego</t>
  </si>
  <si>
    <t>SE Lamego</t>
  </si>
  <si>
    <t>N-EMLA</t>
  </si>
  <si>
    <t>Av. Visconde Guedes Teixeira, 25 - R/ch</t>
  </si>
  <si>
    <t>Lamego</t>
  </si>
  <si>
    <t>5100073</t>
  </si>
  <si>
    <t>254095700</t>
  </si>
  <si>
    <t>ce.lamego@iefp.pt</t>
  </si>
  <si>
    <t>U.F. SANTA MARIA DA FEIRA, TRAVANCA, SANFINS E ESPARGO</t>
  </si>
  <si>
    <t>GILMONDE</t>
  </si>
  <si>
    <t>U.F. DE BRAGA (MAXIMINOS, SÉ E CIVIDADE)</t>
  </si>
  <si>
    <t>U.F. DE ANTIME E SILVARES (SÃO CLEMENTE)</t>
  </si>
  <si>
    <t>POLVOREIRA</t>
  </si>
  <si>
    <t>U.F. DE ESPERANÇA E BRUNHAIS</t>
  </si>
  <si>
    <t>VALE (SÃO MARTINHO)</t>
  </si>
  <si>
    <t>TURIZ</t>
  </si>
  <si>
    <t>QUINTANILHA</t>
  </si>
  <si>
    <t>VALE BENFEITO</t>
  </si>
  <si>
    <t>SUÇÃES</t>
  </si>
  <si>
    <t>U.F. DE REMONDES E SOUTELO</t>
  </si>
  <si>
    <t>U.F. DE MOIMENTA E MONTOUTO</t>
  </si>
  <si>
    <t>U.F. DE TEIXOSO E SARZEDO</t>
  </si>
  <si>
    <t>PENHA DE FRANÇA</t>
  </si>
  <si>
    <t xml:space="preserve">U.F. DE AMARANTE </t>
  </si>
  <si>
    <t>U.F. DE VILA VERDE E SANTÃO</t>
  </si>
  <si>
    <t>RECEZINHOS (SÃO MARTINHO)</t>
  </si>
  <si>
    <t>U.F. DE TOUGUINHA E TOUGUINHÓ</t>
  </si>
  <si>
    <t>U.F. DE MAZEDO E CORTES</t>
  </si>
  <si>
    <t>U.F. DE BARROSELAS E CARVOEIRO</t>
  </si>
  <si>
    <t>SANTO ANTÓNIO DE MONFORTE</t>
  </si>
  <si>
    <t>U.F. DE MONTALEGRE E PADROSO</t>
  </si>
  <si>
    <t>VILARANDELO</t>
  </si>
  <si>
    <t xml:space="preserve">U.F. DE VILA REAL </t>
  </si>
  <si>
    <t>U.F. DE BOA ALDEIA, FARMINHÃO E TORREDEITA</t>
  </si>
  <si>
    <t>10520 - Fabricação de gelados e sorvetes</t>
  </si>
  <si>
    <t>DISTRITOS ELEGÍVEIS</t>
  </si>
  <si>
    <t>CONCELHOS ELEGÍVEIS</t>
  </si>
  <si>
    <t>3019 Outros artistas tauromáquicos.</t>
  </si>
  <si>
    <t>4012 - Consultores fiscais</t>
  </si>
  <si>
    <t>Serviço de Formação Profissional de Santarém</t>
  </si>
  <si>
    <t>Porto Santo</t>
  </si>
  <si>
    <t>DEZEMBRO</t>
  </si>
  <si>
    <t>MÚTUA DE SEGUROS</t>
  </si>
  <si>
    <t>COOPERATIVAS DE SOLIDARIEDADE</t>
  </si>
  <si>
    <t> Registo Civil Predial e Comercial de Rio Maior</t>
  </si>
  <si>
    <t>de Valongo</t>
  </si>
  <si>
    <t>Telefone / Fax 
21 580 20 00 / 21 580 20 93</t>
  </si>
  <si>
    <t>CTEF Entre Douro e Vouga</t>
  </si>
  <si>
    <t>Serviço de Emprego de São João da Madeira</t>
  </si>
  <si>
    <t>SE São João da Madeira</t>
  </si>
  <si>
    <t xml:space="preserve">N-EFDV </t>
  </si>
  <si>
    <t>Avenida Benjamim Araújo, 375</t>
  </si>
  <si>
    <t>S. João da Madeira</t>
  </si>
  <si>
    <t>3700061</t>
  </si>
  <si>
    <t>256029750</t>
  </si>
  <si>
    <t>se.sjmadeira@iefp.pt</t>
  </si>
  <si>
    <t>U.F. DE SÃO MIGUEL DO SOUTO E MOSTEIRÔ</t>
  </si>
  <si>
    <t>LAMA</t>
  </si>
  <si>
    <t xml:space="preserve">U.F. DE BRAGA </t>
  </si>
  <si>
    <t>U.F. DE ARDEGÃO, ARNOZELA E SEIDÕES</t>
  </si>
  <si>
    <t>U.F. DE FONTE ARCADA E OLIVEIRA</t>
  </si>
  <si>
    <t>OLIVEIRA (SÃO MATEUS)</t>
  </si>
  <si>
    <t>VALDREU</t>
  </si>
  <si>
    <t>QUINTELA DE LAMPAÇAS</t>
  </si>
  <si>
    <t>VALE DA PORCA</t>
  </si>
  <si>
    <t>TORRE DE DONA CHAMA</t>
  </si>
  <si>
    <t>U.F. DE VILARINHO DOS GALEGOS E VENTOZELO</t>
  </si>
  <si>
    <t>U.F. DE NUNES E OUSILHÃO</t>
  </si>
  <si>
    <t>U.F. DE VALE FORMOSO E ALDEIA DO SOUTO</t>
  </si>
  <si>
    <t>U.F. FUNDÃO,VALVERDE,DONAS,ALDEIA JOANES,ALDEIA N.CABO</t>
  </si>
  <si>
    <t>VALE DE ESPINHO</t>
  </si>
  <si>
    <t>SANTA CLARA</t>
  </si>
  <si>
    <t>U.F. DE BUSTELO, CARNEIRO E CARVALHO DE REI</t>
  </si>
  <si>
    <t>SEBOLIDO</t>
  </si>
  <si>
    <t>U.F. DE VILAR E MOSTEIRÓ</t>
  </si>
  <si>
    <t>SISTELO</t>
  </si>
  <si>
    <t>U.F. DE MESSEGÃES, VALADARES E SÁ</t>
  </si>
  <si>
    <t>REFÓIOS DO LIMA</t>
  </si>
  <si>
    <t>U.F. DE CARDIELOS E SERRELEIS</t>
  </si>
  <si>
    <t>U.F. DE PARADELA, CONTIM E FIÃES</t>
  </si>
  <si>
    <t>CARRAZEDO DE MONTENEGRO E CURROS</t>
  </si>
  <si>
    <t>U.F. DE COUTO DE BAIXO E COUTO DE CIMA</t>
  </si>
  <si>
    <t>10611 - Moagem de cereais</t>
  </si>
  <si>
    <t>aguiardabeira_eleg</t>
  </si>
  <si>
    <t>4 - Economistas, contabilistas, actuários e técnicos similares:</t>
  </si>
  <si>
    <t>4013 - Contabilistas</t>
  </si>
  <si>
    <t>Serviço de Formação Profissional de Setúbal</t>
  </si>
  <si>
    <t>Região Açores</t>
  </si>
  <si>
    <t>NÃO APLICÁVEL</t>
  </si>
  <si>
    <t>ORGANISMO DA ADMINISTRAÇÃO PÚBLICA</t>
  </si>
  <si>
    <t>CRECHE OU JARDIM DE INFÂNCIA</t>
  </si>
  <si>
    <t> Registo Civil Predial e Comercial de São João da Pesqueira</t>
  </si>
  <si>
    <t>de Viana do Castelo</t>
  </si>
  <si>
    <t>Email 
delegacao.lisboa@iefp.pt</t>
  </si>
  <si>
    <t>CTE Alto Minho</t>
  </si>
  <si>
    <t>Serviço de Emprego de Arcos de Valdevez</t>
  </si>
  <si>
    <t>SE Arcos de Valdevez</t>
  </si>
  <si>
    <t>N-EMAM</t>
  </si>
  <si>
    <t>Estrada da Cepa (N303), nº 6</t>
  </si>
  <si>
    <t>Arcos de Valdevez</t>
  </si>
  <si>
    <t>4970446</t>
  </si>
  <si>
    <t>258026781</t>
  </si>
  <si>
    <t>se.arcos_valdevez@iefp.pt</t>
  </si>
  <si>
    <t>LIJÓ</t>
  </si>
  <si>
    <t>U.F. DE CABREIROS E PASSOS (SÃO JULIÃO)</t>
  </si>
  <si>
    <t>U.F. DE CEPÃES E FAREJA</t>
  </si>
  <si>
    <t>RONFE</t>
  </si>
  <si>
    <t>U.F. DE VERIM, FRIANDE E AJUDE</t>
  </si>
  <si>
    <t>VERMOIM</t>
  </si>
  <si>
    <t>ABOIM DA NÓBREGA E GONDOMAR</t>
  </si>
  <si>
    <t>RABAL</t>
  </si>
  <si>
    <t>VALE DE PRADOS</t>
  </si>
  <si>
    <t>VALE DE ASNES</t>
  </si>
  <si>
    <t>U.F. DE PÓVOA DE ATALAIA E ATALAIA DO CAMPO</t>
  </si>
  <si>
    <t>PORTO DA CARNE</t>
  </si>
  <si>
    <t>VILA BOA</t>
  </si>
  <si>
    <t>U.F. DE FIGUEIRÓ (SANTIAGO E SANTA CRISTINA)</t>
  </si>
  <si>
    <t>VALPEDRE</t>
  </si>
  <si>
    <t>U.F. DE MONÇÃO E TROVISCOSO</t>
  </si>
  <si>
    <t xml:space="preserve">U.F. DE GERAZ DO LIMA </t>
  </si>
  <si>
    <t>SÃO PEDRO DE AGOSTÉM</t>
  </si>
  <si>
    <t>U.F. DE SEZELHE E COVELÃES</t>
  </si>
  <si>
    <t>LEBUÇÃO, FIÃES E NOZELOS</t>
  </si>
  <si>
    <t>U.F. DE FAÍL E VILA CHÃ DE SÁ</t>
  </si>
  <si>
    <t>10612 - Descasque, branqueamento e outros tratamentos do arroz</t>
  </si>
  <si>
    <t>alfandegadafe_eleg</t>
  </si>
  <si>
    <t>4010 Actuários;</t>
  </si>
  <si>
    <t>4014 - Economistas</t>
  </si>
  <si>
    <t>Serviço de Formação Profissional de Sintra</t>
  </si>
  <si>
    <t>REGIME IVA</t>
  </si>
  <si>
    <t>OUTROS</t>
  </si>
  <si>
    <t>EMPRESA</t>
  </si>
  <si>
    <t> Registo Civil Predial e Comercial de Vila Nova de Poiares</t>
  </si>
  <si>
    <t>de Vila Nova de Famalicão</t>
  </si>
  <si>
    <t>Coordenadas GPS
N 38° 44.0612', W 9° 8.8202'</t>
  </si>
  <si>
    <t>CTE Barcelos</t>
  </si>
  <si>
    <t>Serviço de Emprego de Barcelos</t>
  </si>
  <si>
    <t>SE Barcelos</t>
  </si>
  <si>
    <t>N-EMBA</t>
  </si>
  <si>
    <t>Av. Paulo Felisberto, 200</t>
  </si>
  <si>
    <t>Barcelos</t>
  </si>
  <si>
    <t>4750194</t>
  </si>
  <si>
    <t>253469640</t>
  </si>
  <si>
    <t>ce.barcelos@iefp.pt</t>
  </si>
  <si>
    <t>MACIEIRA DE RATES</t>
  </si>
  <si>
    <t>U.F. DE CELEIRÓS, AVELEDA E VIMIEIRO</t>
  </si>
  <si>
    <t>U.F. DE FREITAS E VILA COVA</t>
  </si>
  <si>
    <t>PRAZINS (SANTA EUFÉMIA)</t>
  </si>
  <si>
    <t>VILARINHO DAS CAMBAS</t>
  </si>
  <si>
    <t>U.F. DA RIBEIRA DO NEIVA</t>
  </si>
  <si>
    <t>REBORDÃOS</t>
  </si>
  <si>
    <t>VILARINHO DE AGROCHÃO</t>
  </si>
  <si>
    <t>VALE DE GOUVINHAS</t>
  </si>
  <si>
    <t>U.F. DE SOBREIRO DE BAIXO E ALVAREDOS</t>
  </si>
  <si>
    <t>U.F. DE VALE DE PRAZERES E MATA DA RAINHA</t>
  </si>
  <si>
    <t>RAMELA</t>
  </si>
  <si>
    <t>SANTO ANTÓNIO</t>
  </si>
  <si>
    <t>U.F. DE FREIXO DE CIMA E DE BAIXO</t>
  </si>
  <si>
    <t>U.F. DE ALVORA E LOUREDA</t>
  </si>
  <si>
    <t>U.F. DE SAGO, LORDELO E PARADA</t>
  </si>
  <si>
    <t>SÁ</t>
  </si>
  <si>
    <t>U.F. DE MAZAREFES E VILA FRIA</t>
  </si>
  <si>
    <t>SÃO VICENTE</t>
  </si>
  <si>
    <t>U.F. DE VENDA NOVA E PONDRAS</t>
  </si>
  <si>
    <t>SONIM E BARREIROS</t>
  </si>
  <si>
    <t>U.F. DE REPESES E SÃO SALVADOR</t>
  </si>
  <si>
    <t>10613 - Transformação de cereais e leguminosas, n.e.</t>
  </si>
  <si>
    <t>almeida_eleg</t>
  </si>
  <si>
    <t>4011 Auditores;</t>
  </si>
  <si>
    <t>4015 - Técnicos oficiais de contas</t>
  </si>
  <si>
    <t>Serviço de Formação Profissional de Tomar</t>
  </si>
  <si>
    <t>P.C. DE DIREITO PÚBLICO</t>
  </si>
  <si>
    <t>EMPRESA PRIVADA</t>
  </si>
  <si>
    <t> Registo Comercial de Sintra      </t>
  </si>
  <si>
    <t>de Vila Real</t>
  </si>
  <si>
    <t>CTE Maia</t>
  </si>
  <si>
    <t>Serviço de Emprego da Maia</t>
  </si>
  <si>
    <t>SE Maia</t>
  </si>
  <si>
    <t>N-EMMA</t>
  </si>
  <si>
    <t>Rua Dr. Carlos Felgueiras, 418</t>
  </si>
  <si>
    <t>Maia</t>
  </si>
  <si>
    <t>4470157</t>
  </si>
  <si>
    <t>220989190</t>
  </si>
  <si>
    <t>ce.maia@iefp.pt</t>
  </si>
  <si>
    <t>MANHENTE</t>
  </si>
  <si>
    <t>U.F. DE CRESPOS E POUSADA</t>
  </si>
  <si>
    <t>U.F. DE MONTE E QUEIMADELA</t>
  </si>
  <si>
    <t>SELHO (SÃO CRISTÓVÃO)</t>
  </si>
  <si>
    <t>U.F. DE ANTAS E ABADE DE VERMOIM</t>
  </si>
  <si>
    <t xml:space="preserve">U.F. DE CARREIRAS </t>
  </si>
  <si>
    <t>SALSAS</t>
  </si>
  <si>
    <t>VINHAS</t>
  </si>
  <si>
    <t>VALE DE SALGUEIRO</t>
  </si>
  <si>
    <t>U.F. DE SOEIRA, FRESULFE E MOFREITA</t>
  </si>
  <si>
    <t>SANTANA DA AZINHA</t>
  </si>
  <si>
    <t>U.F. DE OLO E CANADELO</t>
  </si>
  <si>
    <t>U.F. de Arcos de Valdevez (Salvador), Vila Fonche e Parada</t>
  </si>
  <si>
    <t>U.F. DE TROPORIZ E LAPELA</t>
  </si>
  <si>
    <t>U.F. DE NOGUEIRA, MEIXEDO E VILAR DE MURTEDA</t>
  </si>
  <si>
    <t>TRONCO</t>
  </si>
  <si>
    <t>U.F. DE VIADE DE BAIXO E FERVIDELAS</t>
  </si>
  <si>
    <t>TINHELA E ALVARELHOS</t>
  </si>
  <si>
    <t>U.F. DE SÃO CIPRIANO E VIL DE SOUTO</t>
  </si>
  <si>
    <t>10620 - Fabricação de amidos, féculas e produtos afins</t>
  </si>
  <si>
    <t>amarante_eleg</t>
  </si>
  <si>
    <t>4012 Consultores fiscais;</t>
  </si>
  <si>
    <t>4016 - Técnicos similares</t>
  </si>
  <si>
    <t>Serviço de Formação Profissional de Viana do Castelo</t>
  </si>
  <si>
    <t>Regime de isenção - Negócio com um volume anual inferior a 13.500 € – Isenção de IVA – Artigo 53º do CIVA</t>
  </si>
  <si>
    <t>PESSOA COLECTIVA INTERNACIONAL</t>
  </si>
  <si>
    <t> Registo Comercial de Vila Nova de Gaia</t>
  </si>
  <si>
    <t>do Porto</t>
  </si>
  <si>
    <t>CTE Valongo</t>
  </si>
  <si>
    <t>Serviço de Emprego de Valongo</t>
  </si>
  <si>
    <t>SE Valongo</t>
  </si>
  <si>
    <t>N-EMVA</t>
  </si>
  <si>
    <t>Rua Conde de Ferreira, 256</t>
  </si>
  <si>
    <t>Valongo</t>
  </si>
  <si>
    <t>4440544</t>
  </si>
  <si>
    <t>220989440</t>
  </si>
  <si>
    <t>ce.valongo@iefp.pt</t>
  </si>
  <si>
    <t>MARTIM</t>
  </si>
  <si>
    <t xml:space="preserve">U.F. DE ESCUDEIROS E PENSO </t>
  </si>
  <si>
    <t>U.F. DE MOREIRA DO REI E VÁRZEA COVA</t>
  </si>
  <si>
    <t>SELHO (SÃO JORGE)</t>
  </si>
  <si>
    <t xml:space="preserve">U.F. DE ARNOSO </t>
  </si>
  <si>
    <t xml:space="preserve">U.F. DE ESCARIZ </t>
  </si>
  <si>
    <t>SAMIL</t>
  </si>
  <si>
    <t>U.F. DE ALA E VILARINHO DO MONTE</t>
  </si>
  <si>
    <t>VALE DE TELHAS</t>
  </si>
  <si>
    <t>U.F. DE TRAVANCA E SANTA CRUZ</t>
  </si>
  <si>
    <t>SOBRAL DA SERRA</t>
  </si>
  <si>
    <t>U.F. DE LAJEOSA E FORCALHOS</t>
  </si>
  <si>
    <t>U.F. DE REAL, ATAÍDE E OLIVEIRA</t>
  </si>
  <si>
    <t>LUZIM E VILA COVA</t>
  </si>
  <si>
    <t>U.F. DE ARCOS DE VALDEVEZ (SÃO PAIO) E GIELA</t>
  </si>
  <si>
    <t>SANTA CRUZ DO LIMA</t>
  </si>
  <si>
    <t>U.F. DE SUBPORTELA, DEOCRISTE E PORTELA SUSÃ</t>
  </si>
  <si>
    <t>U.F. DA MADALENA E SAMAIÕES</t>
  </si>
  <si>
    <t>VALPAÇOS E SANFINS</t>
  </si>
  <si>
    <t>U.F. DE VISEU</t>
  </si>
  <si>
    <t>10711 - Panificação</t>
  </si>
  <si>
    <t>arcosdevaldevez_eleg</t>
  </si>
  <si>
    <t>4013 Contabilistas;</t>
  </si>
  <si>
    <t>5010 - Enfermeiros</t>
  </si>
  <si>
    <t>Serviço de Formação Profissional de Vila Nova de Santo André</t>
  </si>
  <si>
    <t>Regime de isenção - Profissional de uma área técnica específica – Artigo 9º do CIVA</t>
  </si>
  <si>
    <t>PESSOA COLECTIVA RELIGIOSA</t>
  </si>
  <si>
    <t>EMPRESAS MUNICIPAIS</t>
  </si>
  <si>
    <t> Registo da Ribeira Grande</t>
  </si>
  <si>
    <t>e Formação Profissional de Vila Nova de Gaia</t>
  </si>
  <si>
    <t>CABRAÇÃO E MOREIRA DO LIMA</t>
  </si>
  <si>
    <t>CTE Gondomar</t>
  </si>
  <si>
    <t>Serviço de Emprego de Gondomar</t>
  </si>
  <si>
    <t>SE Gondomar</t>
  </si>
  <si>
    <t>N-EMGO</t>
  </si>
  <si>
    <t>Rua Padre Augusto Maia, 26</t>
  </si>
  <si>
    <t>Gondomar</t>
  </si>
  <si>
    <t>4420245</t>
  </si>
  <si>
    <t>220989140</t>
  </si>
  <si>
    <t>ce.gondomar@iefp.pt</t>
  </si>
  <si>
    <t>U.F. DE ESTE (SÃO PEDRO E SÃO MAMEDE)</t>
  </si>
  <si>
    <t>CANDOSO (SÃO MARTINHO)</t>
  </si>
  <si>
    <t>U.F. DE AVIDOS E LAGOA</t>
  </si>
  <si>
    <t>U.F. DE ESQUEIROS, NEVOGILDE E TRAVASSÓS</t>
  </si>
  <si>
    <t>SANTA COMBA DE ROSSAS</t>
  </si>
  <si>
    <t>U.F. DE BORNES E BURGA</t>
  </si>
  <si>
    <t>U.F. DE AVANTOS E ROMEU</t>
  </si>
  <si>
    <t>U.F. DE VILAR DE LOMBA E SÃO JOMIL</t>
  </si>
  <si>
    <t>VALE DE ESTRELA</t>
  </si>
  <si>
    <t>U.F. DE VILA GARCIA, ABOIM E CHAPA</t>
  </si>
  <si>
    <t>GUILHUFE E URRÔ</t>
  </si>
  <si>
    <t>U.F. DE EIRAS E MEI</t>
  </si>
  <si>
    <t>REBORDÕES (SANTA MARIA)</t>
  </si>
  <si>
    <t>U.F. DE TORRE E VILA MOU</t>
  </si>
  <si>
    <t>U.F. DE CALVÃO E SOUTELINHO DA RAIA</t>
  </si>
  <si>
    <t>10712 - Pastelaria fresca</t>
  </si>
  <si>
    <t>arganil_eleg</t>
  </si>
  <si>
    <t>4014 Economistas;</t>
  </si>
  <si>
    <t>5012 - Fisioterapeutas</t>
  </si>
  <si>
    <t>Serviço de Formação Profissional de Vila Real</t>
  </si>
  <si>
    <t>Regime de tributação dos combustíveis líquidos aplicável aos revendedores</t>
  </si>
  <si>
    <t>REP DE PESSOA COLECTIVA INTERNACIONAL</t>
  </si>
  <si>
    <t>ENTIDADE RELIGIOSA OU CENTRO PAROQUIAL</t>
  </si>
  <si>
    <t> Registo de Monção</t>
  </si>
  <si>
    <t>Rua Engº Ezequiel Campos, 488 4149 - 004 PORTO</t>
  </si>
  <si>
    <t>Serviço de Emprego de Valença</t>
  </si>
  <si>
    <t>SE Valença</t>
  </si>
  <si>
    <t>Av. Miguel Dantas - Edif.Tróias, Bloco Nascente - R/ch</t>
  </si>
  <si>
    <t>Valença</t>
  </si>
  <si>
    <t>4930678</t>
  </si>
  <si>
    <t>251095700</t>
  </si>
  <si>
    <t>se.valenca@iefp.pt</t>
  </si>
  <si>
    <t>U.F. DE FERREIROS E GONDIZALVES</t>
  </si>
  <si>
    <t>SANDE (SÃO MARTINHO)</t>
  </si>
  <si>
    <t>U.F. DE CARREIRA E BENTE</t>
  </si>
  <si>
    <t>U.F. DE MARRANCOS E ARCOZELO</t>
  </si>
  <si>
    <t>SÃO PEDRO DE SARRACENOS</t>
  </si>
  <si>
    <t>U.F. DE CASTELÃOS E VILAR DO MONTE</t>
  </si>
  <si>
    <t>U.F. DE AVIDAGOS, NAVALHO E PEREIRA</t>
  </si>
  <si>
    <t>VALHELHAS</t>
  </si>
  <si>
    <t>LAGARES E FIGUEIRA</t>
  </si>
  <si>
    <t>U.F. DE GRADE E CARRALCOVA</t>
  </si>
  <si>
    <t>U.F. de Viana do Castelo (Santa Maria Maior e Monserrate) e Meadela</t>
  </si>
  <si>
    <t>U.F. DE LOIVOS E PÓVOA DE AGRAÇÕES</t>
  </si>
  <si>
    <t>10720 - Fabricação de bolachas, biscoitos, tostas e pastelaria de conservação</t>
  </si>
  <si>
    <t>arouca_eleg</t>
  </si>
  <si>
    <t>4015 Técnicos oficiais de contas;</t>
  </si>
  <si>
    <t>5013 - Nutricionistas</t>
  </si>
  <si>
    <t>Serviço de Formação Profissional de Viseu</t>
  </si>
  <si>
    <t>Regime especial de tributação em IVA dos bens em segunda mão, objetos de arte, de coleção e antiguidades (Regime de Margem)</t>
  </si>
  <si>
    <t>SOC ANÓNIMA</t>
  </si>
  <si>
    <t>ENTIDADES PÚBLICAS</t>
  </si>
  <si>
    <t> Registo de Monchique</t>
  </si>
  <si>
    <t>Telefone / Fax 22 098 90 00 / 22 617 15 13</t>
  </si>
  <si>
    <t>Serviço de Formação Profissional Vila Nova de Gaia</t>
  </si>
  <si>
    <t>Rua Valente Perfeito, 322</t>
  </si>
  <si>
    <t>Vila Nova de Gaia</t>
  </si>
  <si>
    <t>4400330</t>
  </si>
  <si>
    <t>220989540</t>
  </si>
  <si>
    <t>PALME</t>
  </si>
  <si>
    <t>U.F. DE GUISANDE E OLIVEIRA (SÃO PEDRO)</t>
  </si>
  <si>
    <t>SÃO TORCATO</t>
  </si>
  <si>
    <t>U.F. DE ESMERIZ E CABEÇUDOS</t>
  </si>
  <si>
    <t xml:space="preserve">U.F. DE ORIZ </t>
  </si>
  <si>
    <t>SENDAS</t>
  </si>
  <si>
    <t>U.F. ESPADANEDO, EDROSO, MURÇÓS E SOUTELO MOURISCO</t>
  </si>
  <si>
    <t>VELA</t>
  </si>
  <si>
    <t>TERMAS DE SÃO VICENTE</t>
  </si>
  <si>
    <t>U.F. DE GUILHADESES E SANTAR</t>
  </si>
  <si>
    <t>SERDEDELO</t>
  </si>
  <si>
    <t>10730 - Fabricação de produtos à base de farinha</t>
  </si>
  <si>
    <t>avis_eleg</t>
  </si>
  <si>
    <t>4016 Técnicos similares.</t>
  </si>
  <si>
    <t>5014 - Parteiras</t>
  </si>
  <si>
    <t>Serviço de Formação Profissional do Porto</t>
  </si>
  <si>
    <t>Regime especial do IVA aplicável ao ouro para investimento</t>
  </si>
  <si>
    <t>SOC CIVIL COM PERSONALIDADE JURÍDICA</t>
  </si>
  <si>
    <t>ENTIDADES PÚBLICAS  - ADMINISTRAÇÃO INTERNA</t>
  </si>
  <si>
    <t> Registo de Montalegre</t>
  </si>
  <si>
    <t>Email: delegacao.norte@iefp.pt</t>
  </si>
  <si>
    <t>SF Viana do Castelo</t>
  </si>
  <si>
    <t>Rua do Grupo Folclórico de Santa Marta de Portuzelo</t>
  </si>
  <si>
    <t>4925179</t>
  </si>
  <si>
    <t>258026730</t>
  </si>
  <si>
    <t>sfp.vianacastelo@iefp.pt</t>
  </si>
  <si>
    <t>PANQUE</t>
  </si>
  <si>
    <t>U.F. DE LOMAR E ARCOS</t>
  </si>
  <si>
    <t>U.F. DE GONDIFELOS, CAVALÕES E OUTIZ</t>
  </si>
  <si>
    <t>U.F. DE PICO DE REGALADOS, GONDIÃES E MÓS</t>
  </si>
  <si>
    <t>U.F. DE PODENCE E SANTA COMBINHA</t>
  </si>
  <si>
    <t>U.F. DE FRANCO E VILA BOA</t>
  </si>
  <si>
    <t>VIDEMONTE</t>
  </si>
  <si>
    <t>U.F. DE JOLDA (MADALENA) E RIO CABRÃO</t>
  </si>
  <si>
    <t>U.F. DE SOUTELO E SEARA VELHA</t>
  </si>
  <si>
    <t>10810 - Indústria do açúcar</t>
  </si>
  <si>
    <t>carrazedadeansiaes_eleg</t>
  </si>
  <si>
    <t>5 - Enfermeiros, parteiras e outros técnicos paramédicos:</t>
  </si>
  <si>
    <t>5015 - Terapeutas da fala</t>
  </si>
  <si>
    <t>Regime especial dos pequenos retalhistas</t>
  </si>
  <si>
    <t>SOC CIVIL ESTRANGEIRA</t>
  </si>
  <si>
    <t>ENTIDADES PÚBLICAS  - AMBIENTE</t>
  </si>
  <si>
    <t> Registo de Montemor-o-Velho</t>
  </si>
  <si>
    <t>Coordenadas GPS
N 41° 10.4453', W 8° 39.2215'</t>
  </si>
  <si>
    <t>SF Chaves</t>
  </si>
  <si>
    <t>Av. da Cocanha, Zona Industrial</t>
  </si>
  <si>
    <t>Outeiro Seco</t>
  </si>
  <si>
    <t>5400674</t>
  </si>
  <si>
    <t>SANTA CRUZ-TRINDADE</t>
  </si>
  <si>
    <t>276095700</t>
  </si>
  <si>
    <t>sfp.chaves@iefp.pt</t>
  </si>
  <si>
    <t xml:space="preserve">U.F. DE MERELIM </t>
  </si>
  <si>
    <t>U.F. DE LEMENHE, MOUQUIM E JESUFREI</t>
  </si>
  <si>
    <t>U.F. DE SANDE, VILARINHO, BARROS E GOMIDE</t>
  </si>
  <si>
    <t>SORTES</t>
  </si>
  <si>
    <t>U.F. DE TALHINHAS E BAGUEIXE</t>
  </si>
  <si>
    <t>VILA CORTÊS DO MONDEGO</t>
  </si>
  <si>
    <t>U.F. DE PADREIRO (SALVADOR E SANTA CRISTINA)</t>
  </si>
  <si>
    <t>VITORINO DAS DONAS</t>
  </si>
  <si>
    <t>U.F. DE TRAVANCAS E RORIZ</t>
  </si>
  <si>
    <t>10821 - Fabricação de cacau e de chocolate</t>
  </si>
  <si>
    <t>castelobranco_eleg</t>
  </si>
  <si>
    <t>5010 Enfermeiros;</t>
  </si>
  <si>
    <t>5016 - Terapeutas ocupacionais</t>
  </si>
  <si>
    <t>Serviço de Formação Profissional do Seixal</t>
  </si>
  <si>
    <t>Regime especial para agentes de viagens e organizadores de circuitos turísticos</t>
  </si>
  <si>
    <t>SOC CIVIL SOB FORMA COMERCIAL ESTRANGEIRA</t>
  </si>
  <si>
    <t>ENTIDADES PÚBLICAS  - ECONOMIA</t>
  </si>
  <si>
    <t> Registo de Mortágua</t>
  </si>
  <si>
    <t>SF Vila Real</t>
  </si>
  <si>
    <t>Zona Industrial</t>
  </si>
  <si>
    <t>Constantim VRL</t>
  </si>
  <si>
    <t>5000082</t>
  </si>
  <si>
    <t>CONSTANTIM VRL</t>
  </si>
  <si>
    <t>259096720</t>
  </si>
  <si>
    <t>sfp.vilareal@iefp.pt</t>
  </si>
  <si>
    <t>U.F. DE MERELIM (SÃO PEDRO) E FROSSOS</t>
  </si>
  <si>
    <t>URGEZES</t>
  </si>
  <si>
    <t>U.F. DE RUIVÃES E NOVAIS</t>
  </si>
  <si>
    <t xml:space="preserve">U.F. DE VALBOM </t>
  </si>
  <si>
    <t>ZOIO</t>
  </si>
  <si>
    <t>VILA FERNANDO</t>
  </si>
  <si>
    <t>U.F. EIRAS, SÃO JULIÃO DE MONTENEGRO E CELA</t>
  </si>
  <si>
    <t>10822 - Fabricação de produtos de confeitaria</t>
  </si>
  <si>
    <t>castelodepaiva_eleg</t>
  </si>
  <si>
    <t>5012 Fisioterapeutas;</t>
  </si>
  <si>
    <t>5019 - Outros técnicos paramédicos</t>
  </si>
  <si>
    <t>Regime Geral de IVA</t>
  </si>
  <si>
    <t>SOC COMERCIAL ESTRANGEIRA</t>
  </si>
  <si>
    <t>ENTIDADES PÚBLICAS - AGRICULTURA / DESENVOLVIMENTO RURAL</t>
  </si>
  <si>
    <t> Registo de Paredes de Coura</t>
  </si>
  <si>
    <t>SF Rio Meão</t>
  </si>
  <si>
    <t>Av. de Santiago, 88</t>
  </si>
  <si>
    <t>Rio Meão</t>
  </si>
  <si>
    <t>4520462</t>
  </si>
  <si>
    <t>256029700</t>
  </si>
  <si>
    <t>sfp.riomeao@iefp.pt</t>
  </si>
  <si>
    <t>PERELHAL</t>
  </si>
  <si>
    <t>U.F. DE MORREIRA E TRANDEIRAS</t>
  </si>
  <si>
    <t>U.F. DE ABAÇÃO E GÉMEOS</t>
  </si>
  <si>
    <t>U.F. DE SEIDE</t>
  </si>
  <si>
    <t>U.F. DO VADE</t>
  </si>
  <si>
    <t>U.F. DE AVELEDA E RIO DE ONOR</t>
  </si>
  <si>
    <t>VALE DE ANTA</t>
  </si>
  <si>
    <t>10830 - Indústria do café e do chá</t>
  </si>
  <si>
    <t>castelodevide_eleg</t>
  </si>
  <si>
    <t>5013 Nutricionistas;</t>
  </si>
  <si>
    <t>6 -  - - Juristas e solicitadores:</t>
  </si>
  <si>
    <t>SOC EM COMANDITA</t>
  </si>
  <si>
    <t>ENTIDADES PÚBLICAS - CULTURA (MUSEUS, PALÁCIOS¿)</t>
  </si>
  <si>
    <t> Registo Predial Comercial e Automóvel de Paredes</t>
  </si>
  <si>
    <t>SF Porto</t>
  </si>
  <si>
    <t>R. Ciríaco Cardoso, 180</t>
  </si>
  <si>
    <t>4150212</t>
  </si>
  <si>
    <t>220989392</t>
  </si>
  <si>
    <t>sfp.porto@iefp.pt</t>
  </si>
  <si>
    <t>POUSA</t>
  </si>
  <si>
    <t>U.F. DE NOGUEIRA, FRAIÃO E LAMAÇÃES</t>
  </si>
  <si>
    <t>U.F. AIRÃO SANTA MARIA, AIRÃO SÃO JOÃO E VERMIL</t>
  </si>
  <si>
    <t>U.F. DE VALE (SÃO COSME), TELHADO E PORTELA</t>
  </si>
  <si>
    <t>VILA VERDE E BARBUDO</t>
  </si>
  <si>
    <t>U.F. DE CASTRELOS E CARRAZEDO</t>
  </si>
  <si>
    <t>VILA GARCIA</t>
  </si>
  <si>
    <t>U.F. DE SOUTO E TABAÇÔ</t>
  </si>
  <si>
    <t>Vidago (U.F. de Vidago, Arcossó, Selhariz e Vilarinho das Paranheiras)</t>
  </si>
  <si>
    <t>10840 - Fabricação de condimentos e temperos</t>
  </si>
  <si>
    <t>castrodaire_eleg</t>
  </si>
  <si>
    <t>5014 Parteiras;</t>
  </si>
  <si>
    <t>6010 - Advogados</t>
  </si>
  <si>
    <t>TCO</t>
  </si>
  <si>
    <t>TRABALHADOR POR CONTA DE OUTREM</t>
  </si>
  <si>
    <t>SOC EM NOME COLECTIVO</t>
  </si>
  <si>
    <t>ENTIDADES PÚBLICAS - EDUCAÇÃO</t>
  </si>
  <si>
    <t> Registo de Mangualde</t>
  </si>
  <si>
    <t>FORNELOS E QUEIJADA</t>
  </si>
  <si>
    <t>SF Porto (Cerco)</t>
  </si>
  <si>
    <t>R. Peso da Régua</t>
  </si>
  <si>
    <t>4300409</t>
  </si>
  <si>
    <t>220989331</t>
  </si>
  <si>
    <t>REMELHE</t>
  </si>
  <si>
    <t>U.F. DE NOGUEIRÓ E TENÕES</t>
  </si>
  <si>
    <t>U.F. DE AROSA E CASTELÕES</t>
  </si>
  <si>
    <t>U.F. DE VILA NOVA DE FAMALICÃO E CALENDÁRIO</t>
  </si>
  <si>
    <t>U.F. DE IZEDA, CALVELHE E PARADINHA NOVA</t>
  </si>
  <si>
    <t>GONÇALO</t>
  </si>
  <si>
    <t>U.F. DE TÁVORA (SANTA MARIA E SÃO VICENTE)</t>
  </si>
  <si>
    <t>10850 - Fabricação de refeições e pratos pré-cozinhados</t>
  </si>
  <si>
    <t>celoricodabeira_eleg</t>
  </si>
  <si>
    <t>5015 Terapeutas da fala;</t>
  </si>
  <si>
    <t>6011 - Jurisconsultos</t>
  </si>
  <si>
    <t>MOE</t>
  </si>
  <si>
    <t>MEMBRO DE ORGÃO ESTATUTÁRIO</t>
  </si>
  <si>
    <t>SOC POR QUOTAS</t>
  </si>
  <si>
    <t>ENTIDADES PÚBLICAS - IPJ</t>
  </si>
  <si>
    <t>1.º  Registo Predial de Vila Nova de Gaia</t>
  </si>
  <si>
    <t>SF Bragança</t>
  </si>
  <si>
    <t>Av. 22 de Maio, Bairro Forte de São João de Deus</t>
  </si>
  <si>
    <t>5300449</t>
  </si>
  <si>
    <t>273093700</t>
  </si>
  <si>
    <t>sfp.braganca@iefp.pt</t>
  </si>
  <si>
    <t>U.F. DE REAL, DUME E SEMELHE</t>
  </si>
  <si>
    <t>U.F. DE ATÃES E RENDUFE</t>
  </si>
  <si>
    <t>U.F. DE PARADA E FAÍLDE</t>
  </si>
  <si>
    <t>U.F. DE VILELA, SÃO COSME E SÃO DAMIÃO E SÁ</t>
  </si>
  <si>
    <t>VILAR DE NANTES</t>
  </si>
  <si>
    <t>10860 - Fabricação de alimentos homogeneizados e dietéticos</t>
  </si>
  <si>
    <t>celoricodebasto_eleg</t>
  </si>
  <si>
    <t>5016 Terapeutas ocupacionais;</t>
  </si>
  <si>
    <t>6012 - Solicitadores</t>
  </si>
  <si>
    <t>SOC UNIPESSOAL POR QUOTAS</t>
  </si>
  <si>
    <t>ENTIDADES PÚBLICAS - JUSTIÇA</t>
  </si>
  <si>
    <t>1.º  Registo Predial e Comercial de Vila Franca de Xira</t>
  </si>
  <si>
    <t>SF Braga</t>
  </si>
  <si>
    <t>Rua de Mazagão - Aveleda</t>
  </si>
  <si>
    <t>4705074</t>
  </si>
  <si>
    <t>AVELEDA BRG</t>
  </si>
  <si>
    <t>253469670</t>
  </si>
  <si>
    <t>sfp.braga@iefp.pt</t>
  </si>
  <si>
    <t>RIO COVO (SANTA EUGÉNIA)</t>
  </si>
  <si>
    <t>U.F. DE SANTA LUCRÉCIA DE ALGERIZ E NAVARRA</t>
  </si>
  <si>
    <t>U.F. DE BRITEIROS SANTO ESTÊVÃO E DONIM</t>
  </si>
  <si>
    <t>U.F. DE REBORDAINHOS E POMBARES</t>
  </si>
  <si>
    <t>JARMELO SÃO MIGUEL</t>
  </si>
  <si>
    <t>10891 - Fabricação de fermentos, leveduras e adjuvantes para panificação e pastelaria</t>
  </si>
  <si>
    <t>chaves_eleg</t>
  </si>
  <si>
    <t>5019 Outros técnicos paramédicos.</t>
  </si>
  <si>
    <t>7010 - Dentistas</t>
  </si>
  <si>
    <t>isento</t>
  </si>
  <si>
    <t>MESES DE REFERÊNCIA</t>
  </si>
  <si>
    <t>SOCIEDADE CIVIL</t>
  </si>
  <si>
    <t>ENTIDADES PÚBLICAS - SAÚDE</t>
  </si>
  <si>
    <t>1.º Cartório Notarial de Competência Especializada de Aveiro</t>
  </si>
  <si>
    <t>Centro</t>
  </si>
  <si>
    <t>CTEF Aveiro</t>
  </si>
  <si>
    <t>Serviço de Emprego de Aveiro</t>
  </si>
  <si>
    <t>SE Aveiro</t>
  </si>
  <si>
    <t>C-EFAV</t>
  </si>
  <si>
    <t>Cais da Fonte Nova</t>
  </si>
  <si>
    <t>Aveiro</t>
  </si>
  <si>
    <t>3810200</t>
  </si>
  <si>
    <t>234093380</t>
  </si>
  <si>
    <t>se.aveiro@iefp.pt</t>
  </si>
  <si>
    <t>GALEGOS (SANTA MARIA)</t>
  </si>
  <si>
    <t>U.F. DE VILAÇA E FRADELOS</t>
  </si>
  <si>
    <t>U.F. BRITEIROS SÃO SALVADOR E BRITEIROS SANTA LEOCÁDIA</t>
  </si>
  <si>
    <t>U.F. DE RIO FRIO E MILHÃO</t>
  </si>
  <si>
    <t>JARMELO SÃO PEDRO</t>
  </si>
  <si>
    <t>VILAS BOAS</t>
  </si>
  <si>
    <t>10892 - Fabricação de caldos, sopas e sobremesas</t>
  </si>
  <si>
    <t>cinfaes_eleg</t>
  </si>
  <si>
    <t>6 - Juristas e solicitadores:</t>
  </si>
  <si>
    <t>7011 - Médicos analistas</t>
  </si>
  <si>
    <t>mensal</t>
  </si>
  <si>
    <t>SOCIEDADE IRREGULAR</t>
  </si>
  <si>
    <t>ENTIDADES PÚBLICAS - SEGURANÇA SOCIAL</t>
  </si>
  <si>
    <t>1.º Cartório Notarial de Competência Especializada do Porto     </t>
  </si>
  <si>
    <t>CTEF Águeda</t>
  </si>
  <si>
    <t>Serviço de Emprego de Águeda</t>
  </si>
  <si>
    <t>SE Águeda</t>
  </si>
  <si>
    <t>C-EFAG</t>
  </si>
  <si>
    <t>Rua do Rio Grande, 13</t>
  </si>
  <si>
    <t>Águeda</t>
  </si>
  <si>
    <t>3750137</t>
  </si>
  <si>
    <t>234093350</t>
  </si>
  <si>
    <t>se.agueda@iefp.pt</t>
  </si>
  <si>
    <t>GALEGOS (SÃO MARTINHO)</t>
  </si>
  <si>
    <t>U.F. DE CANDOSO SÃO TIAGO E MASCOTELOS</t>
  </si>
  <si>
    <t>U.F. DE SÃO JULIÃO DE PALÁCIOS E DEILÃO</t>
  </si>
  <si>
    <t>LABRUJÓ, RENDUFE E VILAR DO MONTE</t>
  </si>
  <si>
    <t>VILELA DO TÂMEGA</t>
  </si>
  <si>
    <t>10893 - Fabricação de suplementos alimentares</t>
  </si>
  <si>
    <t>covilha_eleg</t>
  </si>
  <si>
    <t>6010 Advogados;</t>
  </si>
  <si>
    <t>7012 - Médicos cirurgiões</t>
  </si>
  <si>
    <t>trimestral</t>
  </si>
  <si>
    <t>UNIÃO DE COOPERATIVAS</t>
  </si>
  <si>
    <t>ESCOLA DO ENSINO SUPERIOR/UNIVERSIDADE</t>
  </si>
  <si>
    <t>1.º Registo Predial de Braga        </t>
  </si>
  <si>
    <t>CTEF Coimbra</t>
  </si>
  <si>
    <t>Serviço de Emprego de Coimbra</t>
  </si>
  <si>
    <t>SE Coimbra</t>
  </si>
  <si>
    <t>C-EFCO</t>
  </si>
  <si>
    <t>Av. Fernão de Magalhães, 660-D</t>
  </si>
  <si>
    <t>Coimbra</t>
  </si>
  <si>
    <t>3000174</t>
  </si>
  <si>
    <t>239158820</t>
  </si>
  <si>
    <t>se.coimbra@iefp.pt</t>
  </si>
  <si>
    <t>TAMEL (SÃO VERÍSSIMO)</t>
  </si>
  <si>
    <t>U.F. DE CONDE E GANDARELA</t>
  </si>
  <si>
    <t>U.F. DE SÉ, SANTA MARIA E MEIXEDO</t>
  </si>
  <si>
    <t>U.F. DE CORUJEIRA E TRINTA</t>
  </si>
  <si>
    <t>10894 - Fabricação de produtos alternativos aos produtos lácteos</t>
  </si>
  <si>
    <t>cuba_eleg</t>
  </si>
  <si>
    <t>6011 Jurisconsultos;</t>
  </si>
  <si>
    <t>7013 - Médicos de bordo em navios</t>
  </si>
  <si>
    <t>ESCOLA PROFISSIONAL/TECNOLÓGICA</t>
  </si>
  <si>
    <t>1.º Registo Predial e Automóvel de Setúbal         </t>
  </si>
  <si>
    <t>CTE Figueira do Foz</t>
  </si>
  <si>
    <t>Serviço de Emprego da Figueira da Foz</t>
  </si>
  <si>
    <t>SE Figueira da Foz</t>
  </si>
  <si>
    <t>C-EMFF</t>
  </si>
  <si>
    <t>Rua de Coimbra, 1 - Edif. Portas da Cidade</t>
  </si>
  <si>
    <t>Figueira da Foz</t>
  </si>
  <si>
    <t>3080047</t>
  </si>
  <si>
    <t>233095900</t>
  </si>
  <si>
    <t>ce.figueirafoz@iefp.pt</t>
  </si>
  <si>
    <t>SILVA</t>
  </si>
  <si>
    <t>U.F. DE LEITÕES, OLEIROS E FIGUEIREDO</t>
  </si>
  <si>
    <t>U.F. DE MIZARELA, PÊRO SOARES E VILA SOEIRO</t>
  </si>
  <si>
    <t>10895 - Fabricação de outros produtos alimentares diversos, n.e.</t>
  </si>
  <si>
    <t>fafe_eleg</t>
  </si>
  <si>
    <t>6012 Solicitadores.</t>
  </si>
  <si>
    <t>7014 - Médicos de clínica geral</t>
  </si>
  <si>
    <t>Parcialmente</t>
  </si>
  <si>
    <t>Pessoa coletiva de direito privado, com fins lucrativos</t>
  </si>
  <si>
    <t>ESCOLAS</t>
  </si>
  <si>
    <t>1.º Registo Predial da Maia</t>
  </si>
  <si>
    <t>CTEF Pinhal Interior Norte</t>
  </si>
  <si>
    <t>Serviço de Emprego da Lousã</t>
  </si>
  <si>
    <t>SE Lousã</t>
  </si>
  <si>
    <t>C-EFPI</t>
  </si>
  <si>
    <t>Rua Dr. Pires de Carvalho, 47 - R/ch</t>
  </si>
  <si>
    <t>Lousã</t>
  </si>
  <si>
    <t>3200238</t>
  </si>
  <si>
    <t>239158950</t>
  </si>
  <si>
    <t>se.lousa@iefp.pt</t>
  </si>
  <si>
    <t>UCHA</t>
  </si>
  <si>
    <t>U.F. DE OLIVEIRA, SÃO PAIO E SÃO SEBASTIÃO</t>
  </si>
  <si>
    <t>U.F. DE POUSADE E ALBARDO</t>
  </si>
  <si>
    <t>10911 - Fabricação de pré-misturas</t>
  </si>
  <si>
    <t>ferreiradoalentejo_eleg</t>
  </si>
  <si>
    <t>7015 - Médicos dentistas</t>
  </si>
  <si>
    <t>Totalmente</t>
  </si>
  <si>
    <t>Cooperativa</t>
  </si>
  <si>
    <t>ESCOLAS DO ENSINO SECUNDÁRIO</t>
  </si>
  <si>
    <t>1.º Registo Predial de Cascais</t>
  </si>
  <si>
    <t>CTEF Leiria</t>
  </si>
  <si>
    <t>Serviço de Emprego de Leiria</t>
  </si>
  <si>
    <t>SE Leiria</t>
  </si>
  <si>
    <t>C-EFLE</t>
  </si>
  <si>
    <t>Rua de S. Miguel, Lote 1</t>
  </si>
  <si>
    <t>Leiria</t>
  </si>
  <si>
    <t>2410170</t>
  </si>
  <si>
    <t>244239700</t>
  </si>
  <si>
    <t>se.leiria@iefp.pt</t>
  </si>
  <si>
    <t>U.F. DE PRAZINS SANTO TIRSO E CORVITE</t>
  </si>
  <si>
    <t>10912 - Fabricação de alimentos para animais de criação (exceto para aquicultura)</t>
  </si>
  <si>
    <t>figueiradecastelorodrigo_eleg</t>
  </si>
  <si>
    <t>7 - Médicos e dentistas:</t>
  </si>
  <si>
    <t>7016 - Médicos estomatologistas</t>
  </si>
  <si>
    <t>Trabalhador independente</t>
  </si>
  <si>
    <t>1.º Registo Predial de Coimbra</t>
  </si>
  <si>
    <t>PONTE DE LIMA (FREG.N/CODIFICADA)</t>
  </si>
  <si>
    <t>Serviço de Emprego da Marinha Grande</t>
  </si>
  <si>
    <t>SE Marinha Grande</t>
  </si>
  <si>
    <t>Rua Tenente Cabeleira Filipe, nº 28</t>
  </si>
  <si>
    <t>Marinha Grande</t>
  </si>
  <si>
    <t>2430306</t>
  </si>
  <si>
    <t>244239800</t>
  </si>
  <si>
    <t>se.marinhagrande@iefp.pt</t>
  </si>
  <si>
    <t>VILA SECA</t>
  </si>
  <si>
    <t>U.F. DE SANDE SÃO LOURENÇO E BALAZAR</t>
  </si>
  <si>
    <t>10913 - Fabricação de alimentos para aquicultura</t>
  </si>
  <si>
    <t>fornosdealgodres_eleg</t>
  </si>
  <si>
    <t>7010 Dentistas;</t>
  </si>
  <si>
    <t>7017 - Médicos fisiatras</t>
  </si>
  <si>
    <t>Empresário nome individual</t>
  </si>
  <si>
    <t>HOSPITAL</t>
  </si>
  <si>
    <t>1.º Registo Predial de Oeiras     </t>
  </si>
  <si>
    <t>CTE Dão-Lafões</t>
  </si>
  <si>
    <t>Serviço de Emprego de São Pedro do Sul</t>
  </si>
  <si>
    <t>SE São Pedro do Sul</t>
  </si>
  <si>
    <t>C-EMDL</t>
  </si>
  <si>
    <t>Rua Serpa Pinto, nº 978</t>
  </si>
  <si>
    <t>S.Pedro do Sul</t>
  </si>
  <si>
    <t>3660512</t>
  </si>
  <si>
    <t>232093950</t>
  </si>
  <si>
    <t>se.spedrosul@iefp.pt</t>
  </si>
  <si>
    <t>U.F. DE ALHEIRA E IGREJA NOVA</t>
  </si>
  <si>
    <t>U.F. DE SANDE VILA NOVA E SANDE SÃO CLEMENTE</t>
  </si>
  <si>
    <t>10920 - Fabricação de alimentos para animais de estimação</t>
  </si>
  <si>
    <t>freixoespadaacinta_eleg</t>
  </si>
  <si>
    <t>7011 Médicos analistas;</t>
  </si>
  <si>
    <t>7018 - Médicos gastroenterologistas</t>
  </si>
  <si>
    <t>DATA INCÊNDIO</t>
  </si>
  <si>
    <t>IEFP - CENTRO DE EMPREGO</t>
  </si>
  <si>
    <t>1.º Registo Predial de Sintra       </t>
  </si>
  <si>
    <t>CTEF Viseu</t>
  </si>
  <si>
    <t>Serviço de Emprego de Viseu</t>
  </si>
  <si>
    <t>SE Viseu</t>
  </si>
  <si>
    <t>C-EFVI</t>
  </si>
  <si>
    <t>Rua D. José da Cruz Moreira Pinto, Lt. 6</t>
  </si>
  <si>
    <t>Viseu</t>
  </si>
  <si>
    <t>3514505</t>
  </si>
  <si>
    <t>232093870</t>
  </si>
  <si>
    <t>se.viseu@iefp.pt</t>
  </si>
  <si>
    <t xml:space="preserve">U.F. DE ALVITO </t>
  </si>
  <si>
    <t>U.F. DE SELHO SÃO LOURENÇO E GOMINHÃES</t>
  </si>
  <si>
    <t>11011 - Fabricação de aguardentes preparadas</t>
  </si>
  <si>
    <t>fundao_eleg</t>
  </si>
  <si>
    <t>7012 Médicos cirurgiões;</t>
  </si>
  <si>
    <t>7019 - Médicos oftalmologistas</t>
  </si>
  <si>
    <t>IEFP - CENTRO DE FORMAÇÃO DE GESTÃO DIRECTA</t>
  </si>
  <si>
    <t>1.º Registo Predial e Comercial de Loures           </t>
  </si>
  <si>
    <t>CTEF Guarda</t>
  </si>
  <si>
    <t>SE Guarda</t>
  </si>
  <si>
    <t>C-EFGU</t>
  </si>
  <si>
    <t>Av. Estádio Municipal</t>
  </si>
  <si>
    <t>Guarda</t>
  </si>
  <si>
    <t>6300705</t>
  </si>
  <si>
    <t>271093900</t>
  </si>
  <si>
    <t>sefp.guarda@iefp.pt</t>
  </si>
  <si>
    <t>U.F. DE AREIAS DE VILAR E ENCOURADOS</t>
  </si>
  <si>
    <t>U.F. DE SERZEDO E CALVOS</t>
  </si>
  <si>
    <t>11012 - Fabricação de aguardentes não preparadas</t>
  </si>
  <si>
    <t>gois_eleg</t>
  </si>
  <si>
    <t>7013 Médicos de bordo em navios;</t>
  </si>
  <si>
    <t>7020 - Médicos ortopedistas</t>
  </si>
  <si>
    <t>IEFP - CENTRO DE FORMAÇÃO DE GESTÃO PARTICIPADA</t>
  </si>
  <si>
    <t>1º Registo Predial e Comercial de Almada</t>
  </si>
  <si>
    <t>CTEF Castelo Branco</t>
  </si>
  <si>
    <t>Serviço de Emprego de Castelo Branco</t>
  </si>
  <si>
    <t>SE Castelo Branco</t>
  </si>
  <si>
    <t>C-EFCB</t>
  </si>
  <si>
    <t>Av. Pedro Alvares Cabral, 6 - R/ch</t>
  </si>
  <si>
    <t>Castelo Branco</t>
  </si>
  <si>
    <t>6000084</t>
  </si>
  <si>
    <t>272093870</t>
  </si>
  <si>
    <t>se.castelobranco@iefp.pt</t>
  </si>
  <si>
    <t xml:space="preserve">U.F. DE BARCELOS, VILA BOA, VILA FRESCAINHA </t>
  </si>
  <si>
    <t>U.F. SOUTO SANTA MARIA, SOUTO SÃO SALVADOR E GONDOMAR</t>
  </si>
  <si>
    <t>11013 - Produção de licores e de outras bebidas destiladas</t>
  </si>
  <si>
    <t>gondomar_eleg</t>
  </si>
  <si>
    <t>7014 Médicos de clínica geral;</t>
  </si>
  <si>
    <t>7021 - Médicos otorrinolaringologistas</t>
  </si>
  <si>
    <t>IEFP - DELEGAÇÃO REGIONAL</t>
  </si>
  <si>
    <t>1º  Registo Predial e Comercial de Leiria             </t>
  </si>
  <si>
    <t>CTE Covilhã</t>
  </si>
  <si>
    <t>Serviço de Emprego da Covilhã</t>
  </si>
  <si>
    <t>SE Covilhã</t>
  </si>
  <si>
    <t>C-EMCV</t>
  </si>
  <si>
    <t>Av. 25 de Abril, 66</t>
  </si>
  <si>
    <t>Covilhã</t>
  </si>
  <si>
    <t>6201014</t>
  </si>
  <si>
    <t>275094400</t>
  </si>
  <si>
    <t>ce.covilha@iefp.pt</t>
  </si>
  <si>
    <t>U.F. DE CAMPO E TAMEL (SÃO PEDRO FINS)</t>
  </si>
  <si>
    <t>U.F. DE TABUADELO E SÃO FAUSTINO</t>
  </si>
  <si>
    <t>11021 - Produção de vinhos comuns e licorosos</t>
  </si>
  <si>
    <t>grândola_eleg</t>
  </si>
  <si>
    <t>7015 Médicos dentistas;</t>
  </si>
  <si>
    <t>7022 - Médicos pediatras</t>
  </si>
  <si>
    <t>IPSS</t>
  </si>
  <si>
    <t>2.º  Registo Predial de Vila Franca de Xira</t>
  </si>
  <si>
    <t>SE Arganil</t>
  </si>
  <si>
    <t>Av. das Forças Armadas - Edif. Argogest</t>
  </si>
  <si>
    <t>Arganil</t>
  </si>
  <si>
    <t>3300011</t>
  </si>
  <si>
    <t>235095900</t>
  </si>
  <si>
    <t>sefp.arganil@iefp.pt</t>
  </si>
  <si>
    <t>U.F. DE CARREIRA E FONTE COBERTA</t>
  </si>
  <si>
    <t>11022 - Produção de vinhos espumantes e espumosos</t>
  </si>
  <si>
    <t>guarda_eleg</t>
  </si>
  <si>
    <t>7016 Médicos estomatologistas;</t>
  </si>
  <si>
    <t>7023 - Médicos radiologistas</t>
  </si>
  <si>
    <t>JUNTAS DE FREGUESIA</t>
  </si>
  <si>
    <t>2.º Registo Predial de Braga        </t>
  </si>
  <si>
    <t>Serviço de Emprego de Figueiró dos Vinhos</t>
  </si>
  <si>
    <t>SE Figueiró dos Vinhos</t>
  </si>
  <si>
    <t>Av. José Malhoa</t>
  </si>
  <si>
    <t>Figueiro dos Vinhos</t>
  </si>
  <si>
    <t>3260402</t>
  </si>
  <si>
    <t>236095800</t>
  </si>
  <si>
    <t>se.figueirovinhos@iefp.pt</t>
  </si>
  <si>
    <t>U.F. CHORENTE, GÓIOS, COUREL, PEDRA FURADA E GUERAL</t>
  </si>
  <si>
    <t>11030 - Fabricação de sidra e outras bebidas fermentadas de frutos</t>
  </si>
  <si>
    <t>idanhaanova_eleg</t>
  </si>
  <si>
    <t>7017 Médicos fisiatras;</t>
  </si>
  <si>
    <t>7024 - Médicos de outras especialidades</t>
  </si>
  <si>
    <t>LAR DE IDOSOS OU OUTROS</t>
  </si>
  <si>
    <t>2.º Registo Predial e Comercial de Setúbal           </t>
  </si>
  <si>
    <t>Serviço de Emprego de Tondela</t>
  </si>
  <si>
    <t>SE Tondela</t>
  </si>
  <si>
    <t>Praceta Teófilo da Cruz</t>
  </si>
  <si>
    <t>Tondela</t>
  </si>
  <si>
    <t>3460589</t>
  </si>
  <si>
    <t>232093920</t>
  </si>
  <si>
    <t>se.tondela@iefp.pt</t>
  </si>
  <si>
    <t>U.F. DE CREIXOMIL E MARIZ</t>
  </si>
  <si>
    <t>11040 - Fabricação de vermutes e de outras bebidas fermentadas não destiladas</t>
  </si>
  <si>
    <t>lousa_eleg</t>
  </si>
  <si>
    <t>7018 Médicos gastroenterologistas;</t>
  </si>
  <si>
    <t>8010 - Explicadores</t>
  </si>
  <si>
    <t>MISERICÓRDIAS</t>
  </si>
  <si>
    <t>2.º  Registo Predial de Vila Nova de Gaia</t>
  </si>
  <si>
    <t>SE Seia</t>
  </si>
  <si>
    <t>Av. 1º de Maio</t>
  </si>
  <si>
    <t>Seia</t>
  </si>
  <si>
    <t>6270479</t>
  </si>
  <si>
    <t>238095900</t>
  </si>
  <si>
    <t>sefp.seia@iefp.pt</t>
  </si>
  <si>
    <t>U.F. DE DURRÃES E TREGOSA</t>
  </si>
  <si>
    <t>11050 - Fabricação de cerveja</t>
  </si>
  <si>
    <t>mangualde_eleg</t>
  </si>
  <si>
    <t>7019 Médicos oftalmologistas;</t>
  </si>
  <si>
    <t>8011 - Formadores</t>
  </si>
  <si>
    <t>OUTRAS ENTIDADES</t>
  </si>
  <si>
    <t>2.º Registo Predial de Cascais </t>
  </si>
  <si>
    <t>Serviço de Emprego da Sertã</t>
  </si>
  <si>
    <t>SE Sertã</t>
  </si>
  <si>
    <t>Travessa do Ramalhosa</t>
  </si>
  <si>
    <t>Sertã</t>
  </si>
  <si>
    <t>6100773</t>
  </si>
  <si>
    <t>274095800</t>
  </si>
  <si>
    <t>se.serta@iefp.pt</t>
  </si>
  <si>
    <t>U.F. DE GAMIL E MIDÕES</t>
  </si>
  <si>
    <t>11060 - Fabricação de malte</t>
  </si>
  <si>
    <t>meda_eleg</t>
  </si>
  <si>
    <t>7020 Médicos ortopedistas;</t>
  </si>
  <si>
    <t>8012 - Professores</t>
  </si>
  <si>
    <t>OUTRAS ENTIDADES PRIVADAS COM FINS LUCRATIVOS</t>
  </si>
  <si>
    <t>2.º Registo Predial de Coimbra </t>
  </si>
  <si>
    <t>Serviço de Emprego de Pinhel</t>
  </si>
  <si>
    <t>SE Pinhel</t>
  </si>
  <si>
    <t>Rua Silva Gouveia, 22</t>
  </si>
  <si>
    <t>Pinhel</t>
  </si>
  <si>
    <t>6400455</t>
  </si>
  <si>
    <t>271093960</t>
  </si>
  <si>
    <t>se.pinhel@iefp.pt</t>
  </si>
  <si>
    <t>U.F. DE MILHAZES, VILAR DE FIGOS E FARIA</t>
  </si>
  <si>
    <t>11071 - Engarrafamento de águas minerais naturais e de nascente</t>
  </si>
  <si>
    <t>mirandela_eleg</t>
  </si>
  <si>
    <t>7021 Médicos otorrinolaringologistas;</t>
  </si>
  <si>
    <t>8013 - Professores ou educadores artísticos</t>
  </si>
  <si>
    <t>OUTRAS ENTIDADES PRIVADAS SEM FINS LUCRATIVOS</t>
  </si>
  <si>
    <t>2.º Registo Predial de Loures     </t>
  </si>
  <si>
    <t>SF Leiria</t>
  </si>
  <si>
    <t>Rua de S. Francisco, nº32 - 2º Esq.</t>
  </si>
  <si>
    <t>2400230</t>
  </si>
  <si>
    <t>244239750</t>
  </si>
  <si>
    <t>sfp.leiria@iefp.pt</t>
  </si>
  <si>
    <t>U.F. DE NEGREIROS E CHAVÃO</t>
  </si>
  <si>
    <t>11072 - Fabricação de refrigerantes e de outras bebidas não alcoólicas, n.e.</t>
  </si>
  <si>
    <t>mogadouro_eleg</t>
  </si>
  <si>
    <t>7022 Médicos pediatras;</t>
  </si>
  <si>
    <t>9010 - Revisores oficiais de contas</t>
  </si>
  <si>
    <t>2.º Registo Predial de Oeiras</t>
  </si>
  <si>
    <t>SF Aveiro</t>
  </si>
  <si>
    <t>sfp.aveiro@iefp.pt</t>
  </si>
  <si>
    <t>U.F. DE QUINTIÃES E AGUIAR</t>
  </si>
  <si>
    <t>12000 - Indústria do tabaco</t>
  </si>
  <si>
    <t>moimentadabeira_eleg</t>
  </si>
  <si>
    <t>7023 Médicos radiologistas;</t>
  </si>
  <si>
    <t>9011 - Notários</t>
  </si>
  <si>
    <t>PARTICULAR / EMPRESÁRIO EM NOME INDIVIDUAL</t>
  </si>
  <si>
    <t>2.º Registo Predial de Sintra       </t>
  </si>
  <si>
    <t>SF Viseu</t>
  </si>
  <si>
    <t>Parque Industrial de Coimbrões</t>
  </si>
  <si>
    <t>3500999</t>
  </si>
  <si>
    <t>232093800</t>
  </si>
  <si>
    <t>sfp.viseu@iefp.pt</t>
  </si>
  <si>
    <t xml:space="preserve">U.F. DE SEQUEADE E BASTUÇO </t>
  </si>
  <si>
    <t>13101 - Preparação e fiação de fibras do tipo algodão, lã, seda, linho e outras fibras têxteis; preparação e texturização de filamentos sintéticos e artificiais</t>
  </si>
  <si>
    <t>monçao_eleg</t>
  </si>
  <si>
    <t>7024 Médicos de outras especialidades.</t>
  </si>
  <si>
    <t>1010 - Psicólogos</t>
  </si>
  <si>
    <t>2º Registo Predial de Almada</t>
  </si>
  <si>
    <t>SF Castelo Branco</t>
  </si>
  <si>
    <t>Rua D - Zona Industrial</t>
  </si>
  <si>
    <t>6000459</t>
  </si>
  <si>
    <t>272093800</t>
  </si>
  <si>
    <t>sfp.castelobranco@iefp.pt</t>
  </si>
  <si>
    <t>U.F. DE SILVEIROS E RIO COVO (SANTA EULÁLIA)</t>
  </si>
  <si>
    <t>13102 - Fabricação de linhas de costura</t>
  </si>
  <si>
    <t>mondimdebasto_eleg</t>
  </si>
  <si>
    <t>8 - Professores e técnicos similares:</t>
  </si>
  <si>
    <t>1011 - Sociólogos</t>
  </si>
  <si>
    <t>2º  Registo Predial de Leiria        </t>
  </si>
  <si>
    <t>SF Coimbra</t>
  </si>
  <si>
    <t>Rua António Sérgio, n.º 19 - Pedrulha</t>
  </si>
  <si>
    <t>3025041</t>
  </si>
  <si>
    <t>239158860</t>
  </si>
  <si>
    <t>sfp.coimbra@iefp.pt</t>
  </si>
  <si>
    <t xml:space="preserve">U.F. DE TAMEL </t>
  </si>
  <si>
    <t>13200 - Tecelagem de têxteis</t>
  </si>
  <si>
    <t>montalegre_eleg</t>
  </si>
  <si>
    <t>8010 Explicadores;</t>
  </si>
  <si>
    <t>1110 - Analistas</t>
  </si>
  <si>
    <t>Arquivo Central do Porto           </t>
  </si>
  <si>
    <t>SF Águeda</t>
  </si>
  <si>
    <t>Rua 5, 112 - Alagoa</t>
  </si>
  <si>
    <t>3750171</t>
  </si>
  <si>
    <t>234093300</t>
  </si>
  <si>
    <t>sfp.agueda@iefp.pt</t>
  </si>
  <si>
    <t>U.F. VIATODOS, GRIMANCELOS, MINHOTÃES E MONTE FRALÃES</t>
  </si>
  <si>
    <t>13301 - Branqueamento e tingimento</t>
  </si>
  <si>
    <t>nisa_eleg</t>
  </si>
  <si>
    <t>8011 Formadores;</t>
  </si>
  <si>
    <t>1210 - Sacerdotes de qualquer religião</t>
  </si>
  <si>
    <t>Balcão Nacionalidade - Centro Nacional de Apoio ao Imigrante</t>
  </si>
  <si>
    <t>Lisboa VT</t>
  </si>
  <si>
    <t>CTE Oeste Norte</t>
  </si>
  <si>
    <t>Serviço de Emprego de Caldas da Rainha</t>
  </si>
  <si>
    <t>SE Caldas da Rainha</t>
  </si>
  <si>
    <t>L-EMON</t>
  </si>
  <si>
    <t>Hemiciclo João Paulo II, 11</t>
  </si>
  <si>
    <t>Caldas da Rainha</t>
  </si>
  <si>
    <t>2500212</t>
  </si>
  <si>
    <t>262095100</t>
  </si>
  <si>
    <t>se.caldasrainha@iefp.pt</t>
  </si>
  <si>
    <t>U.F. DE VILA COVA E FEITOS</t>
  </si>
  <si>
    <t>13302 - Estampagem</t>
  </si>
  <si>
    <t>oliveiradohospital_eleg</t>
  </si>
  <si>
    <t>8012 Professores;</t>
  </si>
  <si>
    <t>1310 - Administradores de bens</t>
  </si>
  <si>
    <t>Cartório Notarial de Protesto de Letras do Porto            </t>
  </si>
  <si>
    <t>CTEF Médio Tejo</t>
  </si>
  <si>
    <t>Serviço de Emprego de Abrantes</t>
  </si>
  <si>
    <t>SE Abrantes</t>
  </si>
  <si>
    <t>L-EFMT</t>
  </si>
  <si>
    <t>Rua D. António Prior do Crato, 151</t>
  </si>
  <si>
    <t>Abrantes</t>
  </si>
  <si>
    <t>2200086</t>
  </si>
  <si>
    <t>241095900</t>
  </si>
  <si>
    <t>se.abrantes@iefp.pt</t>
  </si>
  <si>
    <t>13303 - Acabamento de fios, tecidos e artigos têxteis, n.e.</t>
  </si>
  <si>
    <t>pampilhosadaserra_eleg</t>
  </si>
  <si>
    <t>8013 Professores ou educadores artísticos.</t>
  </si>
  <si>
    <t>1311 - Ajudantes familiares</t>
  </si>
  <si>
    <t>Centro de Entregas da Fontes Pereira de Melo</t>
  </si>
  <si>
    <t>CTEF Santarém</t>
  </si>
  <si>
    <t>Serviço de Emprego de Santarém</t>
  </si>
  <si>
    <t>SE Santarém</t>
  </si>
  <si>
    <t>L-EFSA</t>
  </si>
  <si>
    <t>Praceta Alves Redol, 22</t>
  </si>
  <si>
    <t>Santarém</t>
  </si>
  <si>
    <t>2000182</t>
  </si>
  <si>
    <t>243152870</t>
  </si>
  <si>
    <t>se.santarem@iefp.pt</t>
  </si>
  <si>
    <t>13910 - Fabricação de tecidos de malha</t>
  </si>
  <si>
    <t>paredes_eleg</t>
  </si>
  <si>
    <t>9 - Profissionais dependentes de nomeação oficial:</t>
  </si>
  <si>
    <t>1312 - Amas</t>
  </si>
  <si>
    <t>Centro de Preenchimento Orientado do Registo Central do Beneficiário Efetivo (RCBE) </t>
  </si>
  <si>
    <t>Serviço de Emprego de Tomar</t>
  </si>
  <si>
    <t>SE Tomar</t>
  </si>
  <si>
    <t>Rua de Santa Iria, 38 e 40</t>
  </si>
  <si>
    <t>Tomar</t>
  </si>
  <si>
    <t>2300473</t>
  </si>
  <si>
    <t>249146850</t>
  </si>
  <si>
    <t>se.tomar@iefp.pt</t>
  </si>
  <si>
    <t>13920 - Fabricação de têxteis para uso doméstico e de artigos têxteis de decoração confecionados</t>
  </si>
  <si>
    <t>pedrogaogrande_eleg</t>
  </si>
  <si>
    <t>9010 Revisores oficiais de contas;</t>
  </si>
  <si>
    <t>1313 - Analistas de sistemas</t>
  </si>
  <si>
    <t>Departamento de Identificação Civil - Boa Hora (Baixa de Lisboa)</t>
  </si>
  <si>
    <t>Serviço de Emprego de Torres Novas</t>
  </si>
  <si>
    <t>SE Torres Novas</t>
  </si>
  <si>
    <t>Rua 25 de Abril, 4 e 6</t>
  </si>
  <si>
    <t>Torres Novas</t>
  </si>
  <si>
    <t>2350774</t>
  </si>
  <si>
    <t>249146880</t>
  </si>
  <si>
    <t>se.torresnovas@iefp.pt</t>
  </si>
  <si>
    <t>agueda</t>
  </si>
  <si>
    <t>13930 - Fabricação de tapetes e carpetes</t>
  </si>
  <si>
    <t>penafiel_eleg</t>
  </si>
  <si>
    <t>9011 Notários.</t>
  </si>
  <si>
    <t>1314 - Arqueólogos</t>
  </si>
  <si>
    <t>Departamento de Identificação Civil - Campus de Justiça (Parque das Nações)             </t>
  </si>
  <si>
    <t>CTEF Amadora</t>
  </si>
  <si>
    <t>Serviço de Emprego da Amadora</t>
  </si>
  <si>
    <t>SE Amadora</t>
  </si>
  <si>
    <t>L-EFAM</t>
  </si>
  <si>
    <t>Av. D. Nuno Álvares Pereira, 1-A</t>
  </si>
  <si>
    <t>Amadora</t>
  </si>
  <si>
    <t>2700253</t>
  </si>
  <si>
    <t>215802320</t>
  </si>
  <si>
    <t>se.amadora@iefp.pt</t>
  </si>
  <si>
    <t>albergaria</t>
  </si>
  <si>
    <t>13941 - Fabricação de cordoaria</t>
  </si>
  <si>
    <t>penamacor_eleg</t>
  </si>
  <si>
    <t>10 - Psicólogos e sociólogos:</t>
  </si>
  <si>
    <t>1315 - Assistentes sociais</t>
  </si>
  <si>
    <t>Departamento de Identificação Civil - Coimbra </t>
  </si>
  <si>
    <t>CTE Cascais</t>
  </si>
  <si>
    <t>Serviço de Emprego de Cascais</t>
  </si>
  <si>
    <t>SE Cascais</t>
  </si>
  <si>
    <t>L-EMCA</t>
  </si>
  <si>
    <t>Av. Valbom, 17 - 1º</t>
  </si>
  <si>
    <t>Cascais</t>
  </si>
  <si>
    <t>2750508</t>
  </si>
  <si>
    <t>215802520</t>
  </si>
  <si>
    <t>ce.cascais@iefp.pt</t>
  </si>
  <si>
    <t>anadia</t>
  </si>
  <si>
    <t>13942 - Fabricação de redes</t>
  </si>
  <si>
    <t>penedono_eleg</t>
  </si>
  <si>
    <t>1010 Psicólogos;</t>
  </si>
  <si>
    <t>1316 - Astrólogos</t>
  </si>
  <si>
    <t>Departamento de Identificação Civil - Marvila </t>
  </si>
  <si>
    <t>CTEF Lisboa</t>
  </si>
  <si>
    <t>Serviço de Emprego das Picoas</t>
  </si>
  <si>
    <t>SE Lisboa - Picoas</t>
  </si>
  <si>
    <t>L-EFLI</t>
  </si>
  <si>
    <t>Av. 5 de Outubro, 24</t>
  </si>
  <si>
    <t>Lisboa</t>
  </si>
  <si>
    <t>1050057</t>
  </si>
  <si>
    <t>215802100</t>
  </si>
  <si>
    <t>se.picoas@iefp.pt</t>
  </si>
  <si>
    <t>arouca</t>
  </si>
  <si>
    <t>13950 - Fabricação de têxteis não tecidos e respetivos artigos</t>
  </si>
  <si>
    <t>pinhel_eleg</t>
  </si>
  <si>
    <t>1011 Sociólogos.</t>
  </si>
  <si>
    <t>1317 - Parapsicólogos</t>
  </si>
  <si>
    <t>Departamento de Identificação Civil - Porto     </t>
  </si>
  <si>
    <t>CTE Loures-Odivelas</t>
  </si>
  <si>
    <t>Serviço de Emprego de Loures</t>
  </si>
  <si>
    <t>SE Loures</t>
  </si>
  <si>
    <t>L-EMLO</t>
  </si>
  <si>
    <t>Rua de Goa, 9-A</t>
  </si>
  <si>
    <t>Loures</t>
  </si>
  <si>
    <t>2670437</t>
  </si>
  <si>
    <t>215802570</t>
  </si>
  <si>
    <t>se.loures@iefp.pt</t>
  </si>
  <si>
    <t>aveiro_freg</t>
  </si>
  <si>
    <t>13961 - Fabricação de passamanarias e sirgarias</t>
  </si>
  <si>
    <t>pontedabarca_eleg</t>
  </si>
  <si>
    <t>11 - Químicos:</t>
  </si>
  <si>
    <t>1318 - Biólogos</t>
  </si>
  <si>
    <t>Espaço de Registo Autónomo de Odivelas         </t>
  </si>
  <si>
    <t>CTE Torres Vedras</t>
  </si>
  <si>
    <t>Serviço de Emprego de Torres Vedras</t>
  </si>
  <si>
    <t>SE Torres Vedras</t>
  </si>
  <si>
    <t>L-EMTV</t>
  </si>
  <si>
    <t>Rua Santos Bernardes, 25 - R/ch</t>
  </si>
  <si>
    <t>Torres Vedras</t>
  </si>
  <si>
    <t>2560362</t>
  </si>
  <si>
    <t>261146900</t>
  </si>
  <si>
    <t>ce.torresvedras@iefp.pt</t>
  </si>
  <si>
    <t>castelodepaiva</t>
  </si>
  <si>
    <t>13962 - Fabricação de outros têxteis para uso técnico e industrial, n.e.</t>
  </si>
  <si>
    <t>pontedelima_eleg</t>
  </si>
  <si>
    <t>1110 Analistas.</t>
  </si>
  <si>
    <t>1319 - Comissionistas</t>
  </si>
  <si>
    <t>Espaço de Registos Autónomo de Santa Maria da Feira</t>
  </si>
  <si>
    <t>CTEF Vila Franca de Xira</t>
  </si>
  <si>
    <t>Serviço de Emprego de Vila Franca de Xira</t>
  </si>
  <si>
    <t>SE Vila Franca de Xira</t>
  </si>
  <si>
    <t>L-EFVF</t>
  </si>
  <si>
    <t>Rua Dr. Manuel de Arriaga, 33</t>
  </si>
  <si>
    <t>Vila Franca de Xira</t>
  </si>
  <si>
    <t>2600186</t>
  </si>
  <si>
    <t>263146930</t>
  </si>
  <si>
    <t>se.vilafranca@iefp.pt</t>
  </si>
  <si>
    <t>espinho</t>
  </si>
  <si>
    <t>13991 - Fabricação de bordados</t>
  </si>
  <si>
    <t>portalegre_eleg</t>
  </si>
  <si>
    <t>12 - Sacerdotes:</t>
  </si>
  <si>
    <t>1320 - Consultores</t>
  </si>
  <si>
    <t>Espaço de Registos de Alcobaça</t>
  </si>
  <si>
    <t>UNIÃO DAS FREGUESIAS DE BARROSELAS E CARVOEIRO</t>
  </si>
  <si>
    <t>CTE Almada</t>
  </si>
  <si>
    <t>Serviço de Emprego de Almada</t>
  </si>
  <si>
    <t>SE Almada</t>
  </si>
  <si>
    <t>L-EMAL</t>
  </si>
  <si>
    <t>Rua D. João IV, 18-A</t>
  </si>
  <si>
    <t>Almada</t>
  </si>
  <si>
    <t>2804538</t>
  </si>
  <si>
    <t>215802280</t>
  </si>
  <si>
    <t>ce.almada@iefp.pt</t>
  </si>
  <si>
    <t>estarreja</t>
  </si>
  <si>
    <t>13992 - Fabricação de rendas</t>
  </si>
  <si>
    <t>ribeiradepena_eleg</t>
  </si>
  <si>
    <t>1210 Sacerdotes de qualquer religião.</t>
  </si>
  <si>
    <t>1321 - Dactilógrafos</t>
  </si>
  <si>
    <t>Espaço de Registos de Cantanhede</t>
  </si>
  <si>
    <t>UNIÃO DAS FREGUESIAS DE CARDIELOS E SERRELEIS</t>
  </si>
  <si>
    <t>CTE Sul Tejo</t>
  </si>
  <si>
    <t>Serviço de Emprego do Barreiro</t>
  </si>
  <si>
    <t>SE Barreiro</t>
  </si>
  <si>
    <t>L-EMST</t>
  </si>
  <si>
    <t>Rua José Elias Garcia, 35</t>
  </si>
  <si>
    <t>Barreiro</t>
  </si>
  <si>
    <t>2830349</t>
  </si>
  <si>
    <t>215802430</t>
  </si>
  <si>
    <t>se.barreiro@iefp.pt</t>
  </si>
  <si>
    <t>santamariadafeira</t>
  </si>
  <si>
    <t>13993 - Fabricação de outros têxteis diversos, n.e.</t>
  </si>
  <si>
    <t>sabrosa_eleg</t>
  </si>
  <si>
    <t>13 - Outras pessoas exercendo profissões liberais, técnicos e assimilados:</t>
  </si>
  <si>
    <t>1322 - Decoradores</t>
  </si>
  <si>
    <t>Espaço de Registos de Portalegre</t>
  </si>
  <si>
    <t>UNIÃO DAS FREGUESIAS DE GERAZ DO LIMA (SANTA MARIA, SANTA LEOCÁDIA E MOREIRA) E DEÃO</t>
  </si>
  <si>
    <t>Serviço de Emprego do Montijo</t>
  </si>
  <si>
    <t>SE Montijo</t>
  </si>
  <si>
    <t>Rua D. Jorge Mestre Santiago N.º 4</t>
  </si>
  <si>
    <t>Montijo</t>
  </si>
  <si>
    <t>2870310</t>
  </si>
  <si>
    <t>215802480</t>
  </si>
  <si>
    <t>se.montijo@iefp.pt</t>
  </si>
  <si>
    <t>ilhavo</t>
  </si>
  <si>
    <t>14101 - Fabricação de meias e similares de malha</t>
  </si>
  <si>
    <t>sabugal_eleg</t>
  </si>
  <si>
    <t>1310 Administradores de bens;</t>
  </si>
  <si>
    <t>1323 - Desportistas</t>
  </si>
  <si>
    <t>Espaço de Registos de Azambuja</t>
  </si>
  <si>
    <t>UNIÃO DAS FREGUESIAS DE MAZAREFES E VILA FRIA</t>
  </si>
  <si>
    <t>CTEF Setúbal</t>
  </si>
  <si>
    <t>Serviço de Emprego de Setúbal</t>
  </si>
  <si>
    <t>SE Setúbal</t>
  </si>
  <si>
    <t>L-EFSE</t>
  </si>
  <si>
    <t>Rua António José Batista, 88-A</t>
  </si>
  <si>
    <t>Setúbal</t>
  </si>
  <si>
    <t>2910397</t>
  </si>
  <si>
    <t>265146870</t>
  </si>
  <si>
    <t>se.setubal@iefp.pt</t>
  </si>
  <si>
    <t>mealhada</t>
  </si>
  <si>
    <t>14102 - Fabricação de outro vestuário de malha</t>
  </si>
  <si>
    <t>santarém_eleg</t>
  </si>
  <si>
    <t>1311 Ajudantes familiares;</t>
  </si>
  <si>
    <t>1324 - Engomadores</t>
  </si>
  <si>
    <t>Espaço Registos da Maia</t>
  </si>
  <si>
    <t>UNIÃO DAS FREGUESIAS DE NOGUEIRA, MEIXEDO E VILAR DE MURTEDA</t>
  </si>
  <si>
    <t>Serviço de Emprego de Salvaterra de Magos</t>
  </si>
  <si>
    <t>SE Salvaterra de Magos</t>
  </si>
  <si>
    <t>Urbanização Pinhal da Vila - Rua Capitão Salgueiro Maia</t>
  </si>
  <si>
    <t>Salvaterra de Magos</t>
  </si>
  <si>
    <t>2120080</t>
  </si>
  <si>
    <t>263146900</t>
  </si>
  <si>
    <t>se.salvaterra@iefp.pt</t>
  </si>
  <si>
    <t>murtosa</t>
  </si>
  <si>
    <t>14211 - Confeção de vestuário exterior em série</t>
  </si>
  <si>
    <t>santiagodocacém_eleg</t>
  </si>
  <si>
    <t>1312 Amas;</t>
  </si>
  <si>
    <t>1325 - Esteticistas, manicuras e pedicuras</t>
  </si>
  <si>
    <t>Espaço Registos de Alenquer</t>
  </si>
  <si>
    <t>UNIÃO DAS FREGUESIAS DE SUBPORTELA, DEOCRISTE E PORTELA SUSÃ</t>
  </si>
  <si>
    <t>Serviço de Emprego de Alcobaça</t>
  </si>
  <si>
    <t>SE Alcobaça</t>
  </si>
  <si>
    <t>Largo 5 de Outubro, 18</t>
  </si>
  <si>
    <t>Alcobaça</t>
  </si>
  <si>
    <t>2460019</t>
  </si>
  <si>
    <t>262095140</t>
  </si>
  <si>
    <t>se.alcobaca@iefp.pt</t>
  </si>
  <si>
    <t>oliveiradeazemeis</t>
  </si>
  <si>
    <t>14212 - Confeção de vestuário exterior por medida</t>
  </si>
  <si>
    <t>saojoaodapesqueira_eleg</t>
  </si>
  <si>
    <t>1313 Analistas de sistemas;</t>
  </si>
  <si>
    <t>1326 - Guias-intérpretes</t>
  </si>
  <si>
    <t>Espaço Registos de Amarante</t>
  </si>
  <si>
    <t>UNIÃO DAS FREGUESIAS DE TORRE E VILA MOU</t>
  </si>
  <si>
    <t>CTEF Sintra</t>
  </si>
  <si>
    <t>Serviço de Emprego de Sintra</t>
  </si>
  <si>
    <t>SE Sintra</t>
  </si>
  <si>
    <t>L-EFSI</t>
  </si>
  <si>
    <t>Av. Heliodoro Salgado, 58-a/c</t>
  </si>
  <si>
    <t>Sintra</t>
  </si>
  <si>
    <t>2710575</t>
  </si>
  <si>
    <t>215802830</t>
  </si>
  <si>
    <t>se.sintra@iefp.pt</t>
  </si>
  <si>
    <t>oliveiradobairro</t>
  </si>
  <si>
    <t>14213 - Atividades de acabamento de artigos de vestuário</t>
  </si>
  <si>
    <t>sátao_eleg</t>
  </si>
  <si>
    <t>1314 Arqueólogos;</t>
  </si>
  <si>
    <t>1327 - Jornalistas e repórteres</t>
  </si>
  <si>
    <t>Espaço Registos de Anadia</t>
  </si>
  <si>
    <t xml:space="preserve">U.F. DE VIANA DO CASTELO </t>
  </si>
  <si>
    <t>UNIÃO DAS FREGUESIAS DE VIANA DO CASTELO (SANTA MARIA MAIOR E MONSERRATE) E MEADELA</t>
  </si>
  <si>
    <t>Serviço de Emprego de Benfica</t>
  </si>
  <si>
    <t>SE Benfica</t>
  </si>
  <si>
    <t>Rua das Pedralvas, 15-A</t>
  </si>
  <si>
    <t>1500487</t>
  </si>
  <si>
    <t>215802190</t>
  </si>
  <si>
    <t>se.benfica@iefp.pt</t>
  </si>
  <si>
    <t>ovar</t>
  </si>
  <si>
    <t>14220 - Confeção de vestuário interior</t>
  </si>
  <si>
    <t>seia_eleg</t>
  </si>
  <si>
    <t>1315 Assistentes sociais;</t>
  </si>
  <si>
    <t>1328 - Louvados</t>
  </si>
  <si>
    <t>Espaço Registos de Arcos de Valdevez</t>
  </si>
  <si>
    <t>VIANA DO CASTELO (FREG.N/CODIFICADA)</t>
  </si>
  <si>
    <t>CTEF Seixal</t>
  </si>
  <si>
    <t>Serviço de Emprego do Seixal</t>
  </si>
  <si>
    <t>SE Seixal</t>
  </si>
  <si>
    <t>L-EFSX</t>
  </si>
  <si>
    <t>Av. Marcos Portugal, 90</t>
  </si>
  <si>
    <t>Seixal</t>
  </si>
  <si>
    <t>2845545</t>
  </si>
  <si>
    <t>215802740</t>
  </si>
  <si>
    <t>se.seixal@iefp.pt</t>
  </si>
  <si>
    <t>saojoaodamadeira</t>
  </si>
  <si>
    <t>14230 - Confeção de vestuário de trabalho</t>
  </si>
  <si>
    <t>sernancelhe_eleg</t>
  </si>
  <si>
    <t>1316 Astrólogos;</t>
  </si>
  <si>
    <t>1329 - Massagistas</t>
  </si>
  <si>
    <t>Espaço Registos de Avis</t>
  </si>
  <si>
    <t>Serviço de Emprego de Odivelas</t>
  </si>
  <si>
    <t>SE Odivelas</t>
  </si>
  <si>
    <t>Av. D. Dinis, nº 74 A</t>
  </si>
  <si>
    <t>2675328</t>
  </si>
  <si>
    <t>se.odivelas@iefp.pt</t>
  </si>
  <si>
    <t>severdovouga</t>
  </si>
  <si>
    <t>14241 - Confeção de vestuário em couro</t>
  </si>
  <si>
    <t>tábua_eleg</t>
  </si>
  <si>
    <t>1317 Parapsicólogos;</t>
  </si>
  <si>
    <t>1330 - Mediadores imobiliários</t>
  </si>
  <si>
    <t>Espaço Registos de Barcelos</t>
  </si>
  <si>
    <t>SF Sintra</t>
  </si>
  <si>
    <t>Quinta da Bela Vista - Ranholas</t>
  </si>
  <si>
    <t>2710691</t>
  </si>
  <si>
    <t>215802770</t>
  </si>
  <si>
    <t>sfp.sintra@iefp.pt</t>
  </si>
  <si>
    <t>vagos</t>
  </si>
  <si>
    <t>14242 - Confeção de artigos de peles com pelo</t>
  </si>
  <si>
    <t>tabuaço_eleg</t>
  </si>
  <si>
    <t>1318 Biólogos;</t>
  </si>
  <si>
    <t>1331 - Peritos-avaliadores</t>
  </si>
  <si>
    <t>Espaço Registos de Batalha</t>
  </si>
  <si>
    <t>Cávado</t>
  </si>
  <si>
    <t>SF Tomar</t>
  </si>
  <si>
    <t>R. Prof. Gomes Correia - Marmelais de Baixo</t>
  </si>
  <si>
    <t>2300401</t>
  </si>
  <si>
    <t>249146800</t>
  </si>
  <si>
    <t>sfp.tomar@iefp.pt</t>
  </si>
  <si>
    <t>valdecambra</t>
  </si>
  <si>
    <t>14290 - Confeção de outros artigos e acessórios de vestuário, n.e.</t>
  </si>
  <si>
    <t>tarouca_eleg</t>
  </si>
  <si>
    <t>1319 Comissionistas;</t>
  </si>
  <si>
    <t>1332 - Programadores informáticos</t>
  </si>
  <si>
    <t>Espaço Registos de Beja</t>
  </si>
  <si>
    <t>SF Setúbal</t>
  </si>
  <si>
    <t>R. António José Baptista, 86</t>
  </si>
  <si>
    <t>265146800</t>
  </si>
  <si>
    <t>sfp.setubal@iefp.pt</t>
  </si>
  <si>
    <t>aljustrel</t>
  </si>
  <si>
    <t>15111 - Curtimenta, acabamento e tingimento de peles sem pelo</t>
  </si>
  <si>
    <t>terrasdebouro_eleg</t>
  </si>
  <si>
    <t>1320 Consultores;</t>
  </si>
  <si>
    <t>1333 - Publicitários</t>
  </si>
  <si>
    <t>Espaço Registos de Belmonte</t>
  </si>
  <si>
    <t>SF Amadora</t>
  </si>
  <si>
    <t>R. Latino Coelho, 10</t>
  </si>
  <si>
    <t>2704503</t>
  </si>
  <si>
    <t>215802360</t>
  </si>
  <si>
    <t>sfp.amadora@iefp.pt</t>
  </si>
  <si>
    <t>almodovar</t>
  </si>
  <si>
    <t>15112 - Fabricação de couro reconstituído</t>
  </si>
  <si>
    <t>torredemoncorvo_eleg</t>
  </si>
  <si>
    <t>1321 Dactilógrafos;</t>
  </si>
  <si>
    <t>1334 - Tradutores</t>
  </si>
  <si>
    <t>Espaço Registos de Bombarral</t>
  </si>
  <si>
    <t>SF Santarém</t>
  </si>
  <si>
    <t>Quinta do Mocho - Zona Industrial, En 114</t>
  </si>
  <si>
    <t>2005002</t>
  </si>
  <si>
    <t>VÁRZEA STR</t>
  </si>
  <si>
    <t>243152800</t>
  </si>
  <si>
    <t>sfp.santarem@iefp.pt</t>
  </si>
  <si>
    <t>alvito</t>
  </si>
  <si>
    <t>15113 - Curtimenta e acabamento de peles com pelo</t>
  </si>
  <si>
    <t>trancoso_eleg</t>
  </si>
  <si>
    <t>1322 Decoradores;</t>
  </si>
  <si>
    <t>1335 - Farmacêuticos:</t>
  </si>
  <si>
    <t>Espaço Registos de Borba           </t>
  </si>
  <si>
    <t>SF Seixal</t>
  </si>
  <si>
    <t>R. Infante D. Augusto - Cruz de Pau</t>
  </si>
  <si>
    <t>Amora</t>
  </si>
  <si>
    <t>2845115</t>
  </si>
  <si>
    <t>215802670</t>
  </si>
  <si>
    <t>sfp.seixal@iefp.pt</t>
  </si>
  <si>
    <t>barrancos</t>
  </si>
  <si>
    <t>15120 - Fabricação de artigos de viagem, marroquinaria, arreios e selas de qualquer material</t>
  </si>
  <si>
    <t>vidigueira_eleg</t>
  </si>
  <si>
    <t>1323 Desportistas;</t>
  </si>
  <si>
    <t>1336 - Designers</t>
  </si>
  <si>
    <t>Espaço Registos de Bragança    </t>
  </si>
  <si>
    <t>CTFR Alcoitão</t>
  </si>
  <si>
    <t>SR Alcoitão</t>
  </si>
  <si>
    <t>L-FRAL</t>
  </si>
  <si>
    <t>Rua Conde Barão, 317</t>
  </si>
  <si>
    <t>Alcabideche</t>
  </si>
  <si>
    <t>2645109</t>
  </si>
  <si>
    <t>215802870</t>
  </si>
  <si>
    <t>cfrp.alcoitao@iefp.pt</t>
  </si>
  <si>
    <t>beja_freg</t>
  </si>
  <si>
    <t>15201 - Fabricação de calçado</t>
  </si>
  <si>
    <t>vilaflor_eleg</t>
  </si>
  <si>
    <t>1324 Engomadores;</t>
  </si>
  <si>
    <t>1337 - Conservador-restaurador</t>
  </si>
  <si>
    <t>Espaço Registos de Caminha</t>
  </si>
  <si>
    <t>SF Lisboa</t>
  </si>
  <si>
    <t>Rua dos Lusíadas, nº 1</t>
  </si>
  <si>
    <t>1300364</t>
  </si>
  <si>
    <t>215802230</t>
  </si>
  <si>
    <t>sfp.lisboa@iefp.pt</t>
  </si>
  <si>
    <t>castroverde</t>
  </si>
  <si>
    <t>15202 - Fabricação de componentes para calçado</t>
  </si>
  <si>
    <t>vilanovadefozcoa_eleg</t>
  </si>
  <si>
    <t>1325 Esteticistas, manicuras e pedicuras;</t>
  </si>
  <si>
    <t>1410 - Veterinários</t>
  </si>
  <si>
    <t>Espaço Registos de Carrazeda de Ansiães</t>
  </si>
  <si>
    <t>SF Alverca</t>
  </si>
  <si>
    <t>Av. Infante D. Pedro</t>
  </si>
  <si>
    <t>Alverca do Ribatejo</t>
  </si>
  <si>
    <t>2615051</t>
  </si>
  <si>
    <t>ALVERCA DO RIBATEJO</t>
  </si>
  <si>
    <t>215802920</t>
  </si>
  <si>
    <t>sfp.alverca@iefp.pt</t>
  </si>
  <si>
    <t>cuba</t>
  </si>
  <si>
    <t>16110 - Serração e aplainamento da madeira</t>
  </si>
  <si>
    <t>vilanovadepaiva_eleg</t>
  </si>
  <si>
    <t>1326 Guias-intérpretes;</t>
  </si>
  <si>
    <t>1519 - Outros prestadores de serviços</t>
  </si>
  <si>
    <t>Espaço Registos de Carregal do Sal</t>
  </si>
  <si>
    <t>Alentejo</t>
  </si>
  <si>
    <t>CTEF Alentejo Litoral</t>
  </si>
  <si>
    <t>Serviço de Emprego de Alcácer do Sal</t>
  </si>
  <si>
    <t>SE Alcácer do Sal</t>
  </si>
  <si>
    <t>A-EFAL</t>
  </si>
  <si>
    <t>Av. Eng. João Soares Branco, 34</t>
  </si>
  <si>
    <t>Alcácer do Sal</t>
  </si>
  <si>
    <t>7580093</t>
  </si>
  <si>
    <t>265146910</t>
  </si>
  <si>
    <t>se.alcacer@iefp.pt</t>
  </si>
  <si>
    <t>ferreiradoalentejo</t>
  </si>
  <si>
    <t>16120 - Processamento e acabamento da madeira</t>
  </si>
  <si>
    <t>vilapoucadeaguiar_eleg</t>
  </si>
  <si>
    <t>1327 Jornalistas e repórteres;</t>
  </si>
  <si>
    <t>Espaço Registos de Cartaxo</t>
  </si>
  <si>
    <t>Serviço de Emprego de Sines</t>
  </si>
  <si>
    <t>SE Sines</t>
  </si>
  <si>
    <t>Rua Marquês de Pombal, 49 - R/ch</t>
  </si>
  <si>
    <t>Sines</t>
  </si>
  <si>
    <t>7520224</t>
  </si>
  <si>
    <t>269095940</t>
  </si>
  <si>
    <t>se.sines@iefp.pt</t>
  </si>
  <si>
    <t>mertola</t>
  </si>
  <si>
    <t>16211 - Fabricação de painéis de partículas de madeira</t>
  </si>
  <si>
    <t>vilareal_eleg</t>
  </si>
  <si>
    <t>1328 Louvados;</t>
  </si>
  <si>
    <t>Espaço Registos de Castanheira de Pêra</t>
  </si>
  <si>
    <t>CTEF Portalegre</t>
  </si>
  <si>
    <t>Serviço de Emprego de Elvas</t>
  </si>
  <si>
    <t>SE Elvas</t>
  </si>
  <si>
    <t>A-EFPO</t>
  </si>
  <si>
    <t>Av. António Sardinha, Lt. 1 R/ch</t>
  </si>
  <si>
    <t>Elvas</t>
  </si>
  <si>
    <t>7350091</t>
  </si>
  <si>
    <t>268095921</t>
  </si>
  <si>
    <t>se.elvas@iefp.pt</t>
  </si>
  <si>
    <t>moura</t>
  </si>
  <si>
    <t>16212 - Fabricação de painéis de fibras de madeira</t>
  </si>
  <si>
    <t>vinhais_eleg</t>
  </si>
  <si>
    <t>1329 Massagistas;</t>
  </si>
  <si>
    <t>Espaço Registos de Castelo Branco        </t>
  </si>
  <si>
    <t>Serviço de Emprego de Portalegre</t>
  </si>
  <si>
    <t>SE Portalegre</t>
  </si>
  <si>
    <t>Rua 31 de Janeiro, 96</t>
  </si>
  <si>
    <t>Portalegre</t>
  </si>
  <si>
    <t>7300211</t>
  </si>
  <si>
    <t>245093940</t>
  </si>
  <si>
    <t>se.portalegre@iefp.pt</t>
  </si>
  <si>
    <t>odemira</t>
  </si>
  <si>
    <t>16213 - Fabricação de folheados, contraplacados, lamelados e de outros painéis</t>
  </si>
  <si>
    <t>1330 Mediadores imobiliários;</t>
  </si>
  <si>
    <t>Espaço Registos de Cuba</t>
  </si>
  <si>
    <t>UNIÃO DAS FREGUESIAS DE AMARES E FIGUEIREDO</t>
  </si>
  <si>
    <t>CTEF Évora</t>
  </si>
  <si>
    <t>Serviço de Emprego de Estremoz</t>
  </si>
  <si>
    <t>SE Estremoz</t>
  </si>
  <si>
    <t>A-EFEV</t>
  </si>
  <si>
    <t>Praça Dr. José Dias Sena, 1</t>
  </si>
  <si>
    <t>Estremoz</t>
  </si>
  <si>
    <t>7100459</t>
  </si>
  <si>
    <t>268095900</t>
  </si>
  <si>
    <t>se.estremoz@iefp.pt</t>
  </si>
  <si>
    <t>ourique</t>
  </si>
  <si>
    <t>16220 - Fabricação de pavimentos em painéis montados</t>
  </si>
  <si>
    <t>1331 Peritos-avaliadores;</t>
  </si>
  <si>
    <t>Espaço Registos de Ermesinde</t>
  </si>
  <si>
    <t>UNIÃO DAS FREGUESIAS DE CALDELAS, SEQUEIROS E PARANHOS</t>
  </si>
  <si>
    <t>Serviço de Emprego de Évora</t>
  </si>
  <si>
    <t>SE Évora</t>
  </si>
  <si>
    <t>Rua do Menino Jesus, 43-45</t>
  </si>
  <si>
    <t>Évora</t>
  </si>
  <si>
    <t>7000601</t>
  </si>
  <si>
    <t>266093870</t>
  </si>
  <si>
    <t>se.evora@iefp.pt</t>
  </si>
  <si>
    <t>serpa</t>
  </si>
  <si>
    <t>16230 - Fabricação de outros produtos de carpintaria para a construção</t>
  </si>
  <si>
    <t>1332 Programadores informáticos;</t>
  </si>
  <si>
    <t>Espaço Registos de Estarreja</t>
  </si>
  <si>
    <t>UNIÃO DAS FREGUESIAS DE FERREIROS, PROZELO E BESTEIROS</t>
  </si>
  <si>
    <t>CTEF Beja</t>
  </si>
  <si>
    <t>Serviço de Emprego de Beja</t>
  </si>
  <si>
    <t>SE Beja</t>
  </si>
  <si>
    <t>A-EFBE</t>
  </si>
  <si>
    <t>Praça da República, nº.1/4</t>
  </si>
  <si>
    <t>Beja</t>
  </si>
  <si>
    <t>7800427</t>
  </si>
  <si>
    <t>284093861</t>
  </si>
  <si>
    <t>se.beja@iefp.pt</t>
  </si>
  <si>
    <t>vidigueira</t>
  </si>
  <si>
    <t>16240 - Fabricação de embalagens de madeira</t>
  </si>
  <si>
    <t>1333 Publicitários;</t>
  </si>
  <si>
    <t>Espaço Registos de Évora         </t>
  </si>
  <si>
    <t>UNIÃO DAS FREGUESIAS DE TORRE E PORTELA</t>
  </si>
  <si>
    <t>Serviço de Emprego de Ourique</t>
  </si>
  <si>
    <t>SE Ourique</t>
  </si>
  <si>
    <t>Av. 25 de Abril, 33</t>
  </si>
  <si>
    <t>Ourique</t>
  </si>
  <si>
    <t>7670250</t>
  </si>
  <si>
    <t>286095900</t>
  </si>
  <si>
    <t>se.ourique@iefp.pt</t>
  </si>
  <si>
    <t>amares</t>
  </si>
  <si>
    <t>16250 - Fabricação de portas e janelas de madeira</t>
  </si>
  <si>
    <t>1334 Tradutores;</t>
  </si>
  <si>
    <t>Espaço Registos de Gouveia      </t>
  </si>
  <si>
    <t>UNIÃO DAS FREGUESIAS DE VILELA, SERAMIL E PAREDES SECAS</t>
  </si>
  <si>
    <t>Serviço de Emprego de Ponte de Sôr</t>
  </si>
  <si>
    <t>SE Ponte de Sôr</t>
  </si>
  <si>
    <t>Rua José Régio, 1</t>
  </si>
  <si>
    <t>Ponte de Sôr</t>
  </si>
  <si>
    <t>7400266</t>
  </si>
  <si>
    <t>PONTE DE SOR</t>
  </si>
  <si>
    <t>242095900</t>
  </si>
  <si>
    <t>sefp.pontesor@iefp.pt</t>
  </si>
  <si>
    <t>barcelos</t>
  </si>
  <si>
    <t>16260 - Fabricação de combustíveis sólidos a partir de biomassa vegetal</t>
  </si>
  <si>
    <t>1335 Farmacêuticos:</t>
  </si>
  <si>
    <t>Espaço Registos de Grândola    </t>
  </si>
  <si>
    <t>Serviço de Emprego de Montemor-o-Novo</t>
  </si>
  <si>
    <t>SE Montemor-o-Novo</t>
  </si>
  <si>
    <t>Av. Gago Coutinho, 32</t>
  </si>
  <si>
    <t>Montemor-o-Novo</t>
  </si>
  <si>
    <t>7050101</t>
  </si>
  <si>
    <t>266093910</t>
  </si>
  <si>
    <t>se.montemor@iefp.pt</t>
  </si>
  <si>
    <t>braga_freg</t>
  </si>
  <si>
    <t>16270 - Acabamento de produtos de madeira</t>
  </si>
  <si>
    <t>1336 Designers;</t>
  </si>
  <si>
    <t>Espaço Registos de Guarda        </t>
  </si>
  <si>
    <t>Serviço de Emprego de Moura</t>
  </si>
  <si>
    <t>SE Moura</t>
  </si>
  <si>
    <t>Rua das Forças Armadas, 8</t>
  </si>
  <si>
    <t>Moura</t>
  </si>
  <si>
    <t>7860034</t>
  </si>
  <si>
    <t>285095900</t>
  </si>
  <si>
    <t>se.moura@iefp.pt</t>
  </si>
  <si>
    <t>cabeceirasdebasto</t>
  </si>
  <si>
    <t>16281 - Fabricação de outras obras de madeira</t>
  </si>
  <si>
    <t>1337 Conservador-restaurador.</t>
  </si>
  <si>
    <t>Espaço Registos de Mirandela</t>
  </si>
  <si>
    <t>SF Vila Nova de Santo André</t>
  </si>
  <si>
    <t>Rua das Camarinhas - Bairro das Flores</t>
  </si>
  <si>
    <t>Vila Nova de Santo André</t>
  </si>
  <si>
    <t>7500999</t>
  </si>
  <si>
    <t>VILA NOVA DE SANTO ANDRÉ</t>
  </si>
  <si>
    <t>269095900</t>
  </si>
  <si>
    <t>sfp.vnsantoandre@iefp.pt</t>
  </si>
  <si>
    <t>celoricodebasto</t>
  </si>
  <si>
    <t>16282 - Fabricação de obras de cestaria e de espartaria</t>
  </si>
  <si>
    <t>14 - Veterinários:</t>
  </si>
  <si>
    <t>Espaço Registos de Moura</t>
  </si>
  <si>
    <t>SF Évora</t>
  </si>
  <si>
    <t>Rua do Centro de Formação Profissional nº 4</t>
  </si>
  <si>
    <t>7000171</t>
  </si>
  <si>
    <t>266093780</t>
  </si>
  <si>
    <t>sfp.evora@iefp.pt</t>
  </si>
  <si>
    <t>esposende</t>
  </si>
  <si>
    <t>16283 - Indústria de preparação da cortiça</t>
  </si>
  <si>
    <t>1410 Veterinários.</t>
  </si>
  <si>
    <t>Espaço Registos de Nelas</t>
  </si>
  <si>
    <t>SF Portalegre</t>
  </si>
  <si>
    <t>R. Eng.º Mira Amaral, 7 - Zona Industrial</t>
  </si>
  <si>
    <t>7300058</t>
  </si>
  <si>
    <t>245093900</t>
  </si>
  <si>
    <t>sfp.portalegre@iefp.pt</t>
  </si>
  <si>
    <t>fafe_freg</t>
  </si>
  <si>
    <t>16284 - Fabricação de rolhas de cortiça</t>
  </si>
  <si>
    <t>15 - Outras actividades exclusivamente de prestação de serviços:</t>
  </si>
  <si>
    <t>Espaço Registos de Penalva do Castelo</t>
  </si>
  <si>
    <t>SF Beja</t>
  </si>
  <si>
    <t>Quinta de Santo António, En 260, km 8 - Neves</t>
  </si>
  <si>
    <t>7800650</t>
  </si>
  <si>
    <t>284093800</t>
  </si>
  <si>
    <t>sfp.beja@iefp.pt</t>
  </si>
  <si>
    <t>guimaraes</t>
  </si>
  <si>
    <t>16285 - Fabricação de outros produtos de cortiça</t>
  </si>
  <si>
    <t>1519 Outros prestadores de serviços.</t>
  </si>
  <si>
    <t>Espaço Registos de Penela</t>
  </si>
  <si>
    <t>SF Aljustrel</t>
  </si>
  <si>
    <t>R. de Montes Velhos</t>
  </si>
  <si>
    <t>Aljustrel</t>
  </si>
  <si>
    <t>7600091</t>
  </si>
  <si>
    <t>284093891</t>
  </si>
  <si>
    <t>sfp.aljustrel@iefp.pt</t>
  </si>
  <si>
    <t>povoadelanhoso</t>
  </si>
  <si>
    <t>17110 - Fabricação de pasta</t>
  </si>
  <si>
    <t>Espaço Registos de Pombal</t>
  </si>
  <si>
    <t>Algarve</t>
  </si>
  <si>
    <t>CTEF Faro</t>
  </si>
  <si>
    <t>Serviço de Emprego de Faro</t>
  </si>
  <si>
    <t>SE Faro</t>
  </si>
  <si>
    <t>G-EFFA</t>
  </si>
  <si>
    <t>Rua Dr. Cândido Guerreiro, 41</t>
  </si>
  <si>
    <t>Faro</t>
  </si>
  <si>
    <t>8000318</t>
  </si>
  <si>
    <t>289152650</t>
  </si>
  <si>
    <t>se.faro@iefp.pt</t>
  </si>
  <si>
    <t>terrasdebouro</t>
  </si>
  <si>
    <t>17120 - Fabricação de papel e de cartão (exceto canelado)</t>
  </si>
  <si>
    <t>Espaço Registos de Ponta Delgada</t>
  </si>
  <si>
    <t>CTEF Barlavento</t>
  </si>
  <si>
    <t>Serviço de Emprego de Portimão</t>
  </si>
  <si>
    <t>SE Portimão</t>
  </si>
  <si>
    <t>G-EFBA</t>
  </si>
  <si>
    <t>Urb. Caldeira do Moinho - Rua da Abicada (frente ao mercado)</t>
  </si>
  <si>
    <t>Portimão</t>
  </si>
  <si>
    <t>8500454</t>
  </si>
  <si>
    <t>282146800</t>
  </si>
  <si>
    <t>cefp.portimao@iefp.pt</t>
  </si>
  <si>
    <t>vieiradominho</t>
  </si>
  <si>
    <t>17211 - Fabricação de papel e de cartão canelados (inclui embalagens)</t>
  </si>
  <si>
    <t>Espaço Registos de Póvoa de Varzim     </t>
  </si>
  <si>
    <t>Serviço de Emprego de Vila Real de Santo António</t>
  </si>
  <si>
    <t>SE Vila Real de Santo António</t>
  </si>
  <si>
    <t>RUA CATARINA EUFÉMIA, 53-A</t>
  </si>
  <si>
    <t>Vila Real de Santo António</t>
  </si>
  <si>
    <t>8900255</t>
  </si>
  <si>
    <t>VILA REAL SANTO ANTÓNIO</t>
  </si>
  <si>
    <t>281095900</t>
  </si>
  <si>
    <t>se.vrsa@iefp.pt</t>
  </si>
  <si>
    <t>vilanovadefamalicao</t>
  </si>
  <si>
    <t>17212 - Fabricação de outras embalagens de papel e de cartão</t>
  </si>
  <si>
    <t>Espaço Registos de Resende</t>
  </si>
  <si>
    <t>CTE Loulé</t>
  </si>
  <si>
    <t>Serviço de Emprego de Loulé</t>
  </si>
  <si>
    <t>SE Loulé</t>
  </si>
  <si>
    <t>G-EMLO</t>
  </si>
  <si>
    <t>Loulé</t>
  </si>
  <si>
    <t>8100506</t>
  </si>
  <si>
    <t>289152760</t>
  </si>
  <si>
    <t>ce.loule@iefp.pt</t>
  </si>
  <si>
    <t>vilaverde</t>
  </si>
  <si>
    <t>17220 - Fabricação de artigos de papel para uso doméstico e sanitário</t>
  </si>
  <si>
    <t>Espaço Registos de Santa Comba Dão</t>
  </si>
  <si>
    <t>Serviço de Emprego de Lagos</t>
  </si>
  <si>
    <t>SE Lagos</t>
  </si>
  <si>
    <t>Rua Teixeira Gomes, Lote 1c - Ameijeira</t>
  </si>
  <si>
    <t>Lagos</t>
  </si>
  <si>
    <t>8600587</t>
  </si>
  <si>
    <t>282146850</t>
  </si>
  <si>
    <t>se.lagos@iefp.pt</t>
  </si>
  <si>
    <t>vizela</t>
  </si>
  <si>
    <t>17230 - Fabricação de artigos de papel para papelaria</t>
  </si>
  <si>
    <t>Espaço Registos de Santarém</t>
  </si>
  <si>
    <t>SF Faro</t>
  </si>
  <si>
    <t>Sítio do Areal Gordo</t>
  </si>
  <si>
    <t>8005409</t>
  </si>
  <si>
    <t>289152680</t>
  </si>
  <si>
    <t>sfp.faro@iefp.pt</t>
  </si>
  <si>
    <t>alfandegadafe</t>
  </si>
  <si>
    <t>17240 - Fabricação de papel de parede</t>
  </si>
  <si>
    <t>Espaço Registos de Sátão</t>
  </si>
  <si>
    <t>bragança_freg</t>
  </si>
  <si>
    <t>17250 - Fabricação de outros artigos de papel e de cartão</t>
  </si>
  <si>
    <t>Espaço Registos de Serpa</t>
  </si>
  <si>
    <t>carrazedadeansiaes</t>
  </si>
  <si>
    <t>18110 - Impressão de jornais</t>
  </si>
  <si>
    <t>Espaço Registos de Sines</t>
  </si>
  <si>
    <t>freixodeespadaacinta</t>
  </si>
  <si>
    <t>18120 - Outra impressão</t>
  </si>
  <si>
    <t>Espaco Registos de Tavira</t>
  </si>
  <si>
    <t>macedodecavaleiros</t>
  </si>
  <si>
    <t>18130 - Serviços de pré-impressão e pré-media</t>
  </si>
  <si>
    <t>Espaço Registos de Trofa             </t>
  </si>
  <si>
    <t>mirandadodouro</t>
  </si>
  <si>
    <t>18140 - Encadernação e atividades relacionadas</t>
  </si>
  <si>
    <t>Espaço Registos de Valongo</t>
  </si>
  <si>
    <t>UNIÃO DAS FREGUESIAS DE ARENTIM E CUNHA</t>
  </si>
  <si>
    <t>mirandela</t>
  </si>
  <si>
    <t>18200 - Reprodução de suportes gravados</t>
  </si>
  <si>
    <t>Espaço Registos de Vieira do Minho</t>
  </si>
  <si>
    <t>UNIÃO DAS FREGUESIAS DE BRAGA (SÃO JOSÉ DE SÃO LÁZARO E SÃO JOÃO DO SOUTO)</t>
  </si>
  <si>
    <t>mogadouro</t>
  </si>
  <si>
    <t>19100 - Fabricação de produtos de coqueria</t>
  </si>
  <si>
    <t>Espaço Registos de Vila do Bispo</t>
  </si>
  <si>
    <t>UNIÃO DAS FREGUESIAS DE BRAGA (MAXIMINOS, SÉ E CIVIDADE)</t>
  </si>
  <si>
    <t>torredemoncorvo</t>
  </si>
  <si>
    <t>19201 - Fabricação de produtos petrolíferos refinados</t>
  </si>
  <si>
    <t>Espaço Registos de Vila Flor</t>
  </si>
  <si>
    <t>U.F. DE BRAGA (SÃO JOSÉ DE SÃO LÁZARO E SÃO JOÃO DO SOUTO)</t>
  </si>
  <si>
    <t>vilaflor</t>
  </si>
  <si>
    <t>19202 - Fabricação de produtos petrolíferos a partir de resíduos</t>
  </si>
  <si>
    <t>Espaço Registos de Vila Franca do Campo</t>
  </si>
  <si>
    <t>UNIÃO DAS FREGUESIAS DE CABREIROS E PASSOS (SÃO JULIÃO)</t>
  </si>
  <si>
    <t>vimioso</t>
  </si>
  <si>
    <t>19203 - Fabricação de briquetes e aglomerados de hulha e lenhite</t>
  </si>
  <si>
    <t>Loja do Passaporte do Aeroporto de Lisboa</t>
  </si>
  <si>
    <t>UNIÃO DAS FREGUESIAS DE CELEIRÓS, AVELEDA E VIMIEIRO</t>
  </si>
  <si>
    <t>vinhas</t>
  </si>
  <si>
    <t>20110 - Fabricação de gases industriais</t>
  </si>
  <si>
    <t>Loja do Passaporte do Aeroporto do Porto</t>
  </si>
  <si>
    <t>UNIÃO DAS FREGUESIAS DE CRESPOS E POUSADA</t>
  </si>
  <si>
    <t>belmonte</t>
  </si>
  <si>
    <t>20120 - Fabricação de corantes e pigmentos</t>
  </si>
  <si>
    <t>Registo Automóvel de Lisboa</t>
  </si>
  <si>
    <t>UNIÃO DAS FREGUESIAS DE ESCUDEIROS E PENSO (SANTO ESTÊVÃO E SÃO VICENTE)</t>
  </si>
  <si>
    <t>castelobranco_freg</t>
  </si>
  <si>
    <t>20130 - Fabricação de outros produtos químicos inorgânicos de base</t>
  </si>
  <si>
    <t>Registo Automóvel do Porto      </t>
  </si>
  <si>
    <t>UNIÃO DAS FREGUESIAS DE ESTE (SÃO PEDRO E SÃO MAMEDE)</t>
  </si>
  <si>
    <t>covilha</t>
  </si>
  <si>
    <t>20141 - Fabricação de resinosos e seus derivados</t>
  </si>
  <si>
    <t>Registo Civil  da Covilhã</t>
  </si>
  <si>
    <t>UNIÃO DAS FREGUESIAS DE FERREIROS E GONDIZALVES</t>
  </si>
  <si>
    <t>fundao</t>
  </si>
  <si>
    <t>20142 - Fabricação de carvão (vegetal e animal) e produtos associados</t>
  </si>
  <si>
    <t>Registo Civil  de Almada</t>
  </si>
  <si>
    <t>UNIÃO DAS FREGUESIAS DE GUISANDE E OLIVEIRA (SÃO PEDRO)</t>
  </si>
  <si>
    <t>idanhaanova</t>
  </si>
  <si>
    <t>20143 - Fabricação de álcool etílico de fermentação</t>
  </si>
  <si>
    <t>Registo Civil  de Barcelos</t>
  </si>
  <si>
    <t>UNIÃO DAS FREGUESIAS DE LOMAR E ARCOS</t>
  </si>
  <si>
    <t>oleiros</t>
  </si>
  <si>
    <t>20144 - Fabricação de outros produtos químicos orgânicos de base, n.e.</t>
  </si>
  <si>
    <t>Registo Civil  de Barreiro</t>
  </si>
  <si>
    <t>UNIÃO DAS FREGUESIAS DE MERELIM (SÃO PAIO), PANOIAS E PARADA DE TIBÃES</t>
  </si>
  <si>
    <t>penamacor</t>
  </si>
  <si>
    <t>20151 - Fabricação de adubos químicos ou minerais e de compostos azotados</t>
  </si>
  <si>
    <t>Registo Civil  de Beja</t>
  </si>
  <si>
    <t>UNIÃO DAS FREGUESIAS DE MERELIM (SÃO PEDRO) E FROSSOS</t>
  </si>
  <si>
    <t>proençaanova</t>
  </si>
  <si>
    <t>20152 - Fabricação de adubos orgânicos e organo-minerais</t>
  </si>
  <si>
    <t>Registo Civil  de Matosinhos</t>
  </si>
  <si>
    <t>UNIÃO DAS FREGUESIAS DE MORREIRA E TRANDEIRAS</t>
  </si>
  <si>
    <t>serta</t>
  </si>
  <si>
    <t>20160 - Fabricação de matérias plásticas em formas primárias</t>
  </si>
  <si>
    <t>Registo Civil  de Ovar</t>
  </si>
  <si>
    <t>UNIÃO DAS FREGUESIAS DE NOGUEIRA, FRAIÃO E LAMAÇÃES</t>
  </si>
  <si>
    <t>viladerei</t>
  </si>
  <si>
    <t>20170 - Fabricação de borracha sintética em formas primárias</t>
  </si>
  <si>
    <t>Registo Civil  de Paredes</t>
  </si>
  <si>
    <t>UNIÃO DAS FREGUESIAS DE NOGUEIRÓ E TENÕES</t>
  </si>
  <si>
    <t>vilavelhaderodao</t>
  </si>
  <si>
    <t>20200 - Fabricação de pesticidas, desinfetantes e outros produtos agroquímicos</t>
  </si>
  <si>
    <t>Registo Civil  de Santa Maria da Feira</t>
  </si>
  <si>
    <t>UNIÃO DAS FREGUESIAS DE REAL, DUME E SEMELHE</t>
  </si>
  <si>
    <t>arganil</t>
  </si>
  <si>
    <t>20301 - Fabricação de tintas (exceto impressão), vernizes, mastiques e produtos similares</t>
  </si>
  <si>
    <t>Registo Civil da Maia</t>
  </si>
  <si>
    <t>UNIÃO DAS FREGUESIAS DE SANTA LUCRÉCIA DE ALGERIZ E NAVARRA</t>
  </si>
  <si>
    <t>cantanhede</t>
  </si>
  <si>
    <t>20302 - Fabricação de tintas de impressão</t>
  </si>
  <si>
    <t>Registo Civil de Abrantes</t>
  </si>
  <si>
    <t>UNIÃO DAS FREGUESIAS DE VILAÇA E FRADELOS</t>
  </si>
  <si>
    <t>coimbra_freg</t>
  </si>
  <si>
    <t>20303 - Fabricação de pigmentos preparados, composições vitrificáveis e afins</t>
  </si>
  <si>
    <t>Registo Civil de Águeda</t>
  </si>
  <si>
    <t>condeixaanova</t>
  </si>
  <si>
    <t>20411 - Fabricação de sabões, detergentes e glicerina</t>
  </si>
  <si>
    <t>Registo Civil de Albufeira</t>
  </si>
  <si>
    <t>figueiradafoz</t>
  </si>
  <si>
    <t>20412 - Fabricação de produtos de limpeza, polimento e proteção</t>
  </si>
  <si>
    <t>Registo Civil de Baixa da Banheira</t>
  </si>
  <si>
    <t>gois</t>
  </si>
  <si>
    <t>20420 - Fabricação de perfumes, de cosméticos e de produtos de higiene</t>
  </si>
  <si>
    <t>Registo Civil de Mafra</t>
  </si>
  <si>
    <t>lousa</t>
  </si>
  <si>
    <t>20510 - Fabricação de biocombustíveis líquidos</t>
  </si>
  <si>
    <t>Registo Civil de Marco de Canaveses</t>
  </si>
  <si>
    <t>mira</t>
  </si>
  <si>
    <t>20591 - Fabricação de explosivos e artigos de pirotecnia</t>
  </si>
  <si>
    <t>Registo Civil de Oeiras</t>
  </si>
  <si>
    <t>mirandadocorvo</t>
  </si>
  <si>
    <t>20592 - Fabricação de colas</t>
  </si>
  <si>
    <t>Registo Civil de Olhão</t>
  </si>
  <si>
    <t>montemorovelho</t>
  </si>
  <si>
    <t>20593 - Fabricação de óleos essenciais</t>
  </si>
  <si>
    <t>Registo Civil de Pombal</t>
  </si>
  <si>
    <t>oliveiradohospital</t>
  </si>
  <si>
    <t>20594 - Fabricação de produtos químicos auxiliares para uso industrial</t>
  </si>
  <si>
    <t>Registo Civil de Ponta Delgada</t>
  </si>
  <si>
    <t>pampilhosadaserra</t>
  </si>
  <si>
    <t>20595 - Fabricação de outros produtos químicos diversos, n.e.</t>
  </si>
  <si>
    <t>Registo Civil de Ponte de Lima</t>
  </si>
  <si>
    <t>penacova</t>
  </si>
  <si>
    <t>20600 - Fabricação de fibras sintéticas ou artificiais</t>
  </si>
  <si>
    <t>Registo Civil de Portalegre</t>
  </si>
  <si>
    <t>UNIÃO DAS FREGUESIAS DE CHAMOIM E VILAR</t>
  </si>
  <si>
    <t>penela</t>
  </si>
  <si>
    <t>21100 - Fabricação de produtos farmacêuticos de base</t>
  </si>
  <si>
    <t>Registo Civil de Portimão</t>
  </si>
  <si>
    <t>UNIÃO DAS FREGUESIAS DE CHORENSE E MONTE</t>
  </si>
  <si>
    <t>soure</t>
  </si>
  <si>
    <t>21201 - Fabricação de medicamentos</t>
  </si>
  <si>
    <t>Registo Civil de Póvoa de Varzim            </t>
  </si>
  <si>
    <t>UNIÃO DAS FREGUESIAS DE CIBÕES E BRUFE</t>
  </si>
  <si>
    <t>tabua</t>
  </si>
  <si>
    <t>21202 - Fabricação de outras preparações e de artigos farmacêuticos</t>
  </si>
  <si>
    <t>Registo Civil de Santo Tirso</t>
  </si>
  <si>
    <t>vilanovadepoiares</t>
  </si>
  <si>
    <t>22111 - Fabricação de pneus e câmaras de ar</t>
  </si>
  <si>
    <t>Registo Civil de Setúbal</t>
  </si>
  <si>
    <t>alandroal</t>
  </si>
  <si>
    <t>22112 - Reconstrução de pneus</t>
  </si>
  <si>
    <t>Registo Civil de Silves    </t>
  </si>
  <si>
    <t>arraiolos</t>
  </si>
  <si>
    <t>22120 - Fabricação de outros produtos de borracha</t>
  </si>
  <si>
    <t>Registo Civil de Torres Novas   </t>
  </si>
  <si>
    <t>borba</t>
  </si>
  <si>
    <t>22210 - Fabricação de chapas, folhas, tubos e perfis de plástico</t>
  </si>
  <si>
    <t>Registo Civil de Torres Vedras   </t>
  </si>
  <si>
    <t>estremoz</t>
  </si>
  <si>
    <t>22220 - Fabricação de embalagens de plástico</t>
  </si>
  <si>
    <t>Registo Civil de Viana do Castelo</t>
  </si>
  <si>
    <t>evora_freg</t>
  </si>
  <si>
    <t>22230 - Fabricação de portas e janelas de plástico</t>
  </si>
  <si>
    <t>Registo Civil de Vila do Conde</t>
  </si>
  <si>
    <t>montemoronovo</t>
  </si>
  <si>
    <t>22240 - Fabricação de artigos de plástico para a construção</t>
  </si>
  <si>
    <t>Registo Civil de Vila Franca de Xira</t>
  </si>
  <si>
    <t>mora</t>
  </si>
  <si>
    <t>22250 - Processamento e acabamento de produtos de plástico</t>
  </si>
  <si>
    <t>Registo Civil de Vila Real</t>
  </si>
  <si>
    <t>mourao</t>
  </si>
  <si>
    <t>22260 - Fabricação de outros artigos de plástico</t>
  </si>
  <si>
    <t>Registo Civil do Porto                          </t>
  </si>
  <si>
    <t>portel</t>
  </si>
  <si>
    <t>23110 - Fabricação de vidro plano</t>
  </si>
  <si>
    <t>Registo Civil do Seixal</t>
  </si>
  <si>
    <t>redondo</t>
  </si>
  <si>
    <t>23120 - Moldagem e processamento de vidro plano</t>
  </si>
  <si>
    <t>Registo Civil e Automóvel de Vila Nova de Famalicão</t>
  </si>
  <si>
    <t>reguengosdemonsaraz</t>
  </si>
  <si>
    <t>23131 - Fabricação de vidro de embalagem</t>
  </si>
  <si>
    <t>Registo Civil Predial Comercial Automóvel e Cartório Notarial de Arronches</t>
  </si>
  <si>
    <t>vendasnovas</t>
  </si>
  <si>
    <t>23132 - Cristalaria</t>
  </si>
  <si>
    <t>Registo Civil Predial Comercial de Aljezur     </t>
  </si>
  <si>
    <t>vianadoalentejo</t>
  </si>
  <si>
    <t>23140 - Fabricação de fibras de vidro</t>
  </si>
  <si>
    <t>Registo Civil Predial Comercial de Aljustrel</t>
  </si>
  <si>
    <t>vilaviçosa</t>
  </si>
  <si>
    <t>23150 - Fabricação e processamento de outro vidro (incluindo vidro técnico)</t>
  </si>
  <si>
    <t>Registo Civil Predial Comercial de Almeida</t>
  </si>
  <si>
    <t>albufeira</t>
  </si>
  <si>
    <t>23200 - Fabricação de produtos cerâmicos refratários</t>
  </si>
  <si>
    <t>Registo Civil Predial Comercial de Almodôvar</t>
  </si>
  <si>
    <t>alcoutim</t>
  </si>
  <si>
    <t>23311 - Fabricação de azulejos</t>
  </si>
  <si>
    <t>Registo Civil Predial Comercial de Ferreira do Alentejo          </t>
  </si>
  <si>
    <t>aljezur</t>
  </si>
  <si>
    <t>23312 - Fabricação de ladrilhos, mosaicos e lajes de cerâmica</t>
  </si>
  <si>
    <t>Registo Civil Predial Comercial de Figueira Castelo Rodrigo</t>
  </si>
  <si>
    <t>castromarim</t>
  </si>
  <si>
    <t>23321 - Fabricação de tijolos e abobadilhas</t>
  </si>
  <si>
    <t>Registo Civil Predial Comercial de Fornos de Algodres</t>
  </si>
  <si>
    <t>faro_freg</t>
  </si>
  <si>
    <t>23322 - Fabricação de telhas</t>
  </si>
  <si>
    <t>Registo Civil Predial Comercial de Lagoa (Açores)</t>
  </si>
  <si>
    <t>lagoa</t>
  </si>
  <si>
    <t>23323 - Fabricação de outros produtos de cerâmicos para a construção</t>
  </si>
  <si>
    <t>Registo Civil Predial Comercial de Mação</t>
  </si>
  <si>
    <t>lagos</t>
  </si>
  <si>
    <t>23411 - Olaria de barro</t>
  </si>
  <si>
    <t>Registo Civil Predial Comercial de Mértola</t>
  </si>
  <si>
    <t>UNIÃO DAS FREGUESIAS DA RIBEIRA DO NEIVA</t>
  </si>
  <si>
    <t>loule</t>
  </si>
  <si>
    <t>23412 - Fabricação de artigos de uso doméstico de faiança, porcelana e grés fino</t>
  </si>
  <si>
    <t>Registo Civil Predial Comercial de Miranda do Douro</t>
  </si>
  <si>
    <t>UNIÃO DAS FREGUESIAS DE CARREIRAS (SÃO MIGUEL) E CARREIRAS (SANTIAGO)</t>
  </si>
  <si>
    <t>monchique</t>
  </si>
  <si>
    <t>23413 - Fabricação de artigos de ornamentação de faiança, porcelana e grés fino</t>
  </si>
  <si>
    <t>Registo Civil Predial Comercial de Oleiros</t>
  </si>
  <si>
    <t>UNIÃO DAS FREGUESIAS DE ESCARIZ (SÃO MAMEDE) E ESCARIZ (SÃO MARTINHO)</t>
  </si>
  <si>
    <t>olhao</t>
  </si>
  <si>
    <t>23414 - Atividades de decoração de artigos cerâmicos de uso doméstico e ornamental</t>
  </si>
  <si>
    <t>Registo Civil Predial Comercial de Pedrógão Grande</t>
  </si>
  <si>
    <t>UNIÃO DAS FREGUESIAS DE ESQUEIROS, NEVOGILDE E TRAVASSÓS</t>
  </si>
  <si>
    <t>portimao</t>
  </si>
  <si>
    <t>23420 - Fabricação de artigos cerâmicos para usos sanitários</t>
  </si>
  <si>
    <t>Registo Civil Predial Comercial de Velas</t>
  </si>
  <si>
    <t>UNIÃO DAS FREGUESIAS DE MARRANCOS E ARCOZELO</t>
  </si>
  <si>
    <t>saobrasdealportel</t>
  </si>
  <si>
    <t>23430 - Fabricação de isoladores e peças isolantes em cerâmica</t>
  </si>
  <si>
    <t>Registo Civil Predial Comercial de Vidigueira</t>
  </si>
  <si>
    <t>UNIÃO DAS FREGUESIAS DE ORIZ (SANTA MARINHA) E ORIZ (SÃO MIGUEL)</t>
  </si>
  <si>
    <t>silves</t>
  </si>
  <si>
    <t>23440 - Fabricação de outros produtos em cerâmica para usos técnicos</t>
  </si>
  <si>
    <t>Registo Civil Predial Comercial de Vila Nova de Paiva</t>
  </si>
  <si>
    <t>UNIÃO DAS FREGUESIAS DE PICO DE REGALADOS, GONDIÃES E MÓS</t>
  </si>
  <si>
    <t>tavira</t>
  </si>
  <si>
    <t>23450 - Fabricação de outros produtos cerâmicos</t>
  </si>
  <si>
    <t>Registo Civil Predial Comercial de Vinhais</t>
  </si>
  <si>
    <t>UNIÃO DAS FREGUESIAS DE SANDE, VILARINHO, BARROS E GOMIDE</t>
  </si>
  <si>
    <t>viladobispo</t>
  </si>
  <si>
    <t>23510 - Fabricação de cimento</t>
  </si>
  <si>
    <t>Registo Civil Predial Comercial e Automóvel de Baião</t>
  </si>
  <si>
    <t>UNIÃO DAS FREGUESIAS DE VALBOM (SÃO PEDRO), PASSÔ E VALBOM (SÃO MARTINHO)</t>
  </si>
  <si>
    <t>vilarealdesantoantonio</t>
  </si>
  <si>
    <t>23521 - Fabricação de cal</t>
  </si>
  <si>
    <t>Registo Civil Predial Comercial e Automóvel de Elvas</t>
  </si>
  <si>
    <t>UNIÃO DAS FREGUESIAS DO VADE</t>
  </si>
  <si>
    <t>aguiardabeira</t>
  </si>
  <si>
    <t>23522 - Fabricação de gesso</t>
  </si>
  <si>
    <t>Registo Civil Predial Comercial e Automóvel de Estremoz</t>
  </si>
  <si>
    <t>almeida</t>
  </si>
  <si>
    <t>23610 - Fabricação de produtos de betão para a construção</t>
  </si>
  <si>
    <t>Registo Civil Predial Comercial e Automóvel de Fundão</t>
  </si>
  <si>
    <t>celoricodabeira</t>
  </si>
  <si>
    <t>23620 - Fabricação de produtos de gesso para a construção</t>
  </si>
  <si>
    <t>Registo Civil Predial Comercial e Automóvel de Ílhavo</t>
  </si>
  <si>
    <t>figueiradecastelorodrigo</t>
  </si>
  <si>
    <t>23630 - Fabricação de betão pronto</t>
  </si>
  <si>
    <t>Registo Civil Predial Comercial e Automóvel de Lourinhã</t>
  </si>
  <si>
    <t>fornosdealgodres</t>
  </si>
  <si>
    <t>23640 - Fabricação de argamassas</t>
  </si>
  <si>
    <t>Registo Civil Predial Comercial e Automóvel de Odemira</t>
  </si>
  <si>
    <t>Ave</t>
  </si>
  <si>
    <t>gouveia</t>
  </si>
  <si>
    <t>23650 - Fabricação de produtos de fibrocimento</t>
  </si>
  <si>
    <t>Registo Civil Predial Comercial e Automóvel de Oliveira de Azeméis</t>
  </si>
  <si>
    <t>guarda_freg</t>
  </si>
  <si>
    <t>23660 - Fabricação de outros produtos de betão, cimento e gesso</t>
  </si>
  <si>
    <t>Registo Civil Predial Comercial e Automóvel de Penafiel</t>
  </si>
  <si>
    <t>manteigas</t>
  </si>
  <si>
    <t>23701 - Fabricação de artigos de mármore e de rochas similares</t>
  </si>
  <si>
    <t>Registo Civil Predial Comercial e Automóvel de Peniche</t>
  </si>
  <si>
    <t>meda</t>
  </si>
  <si>
    <t>23702 - Fabricação de artigos em ardósia (lousa)</t>
  </si>
  <si>
    <t>Registo Civil Predial Comercial e Automóvel de Praia da Vitória</t>
  </si>
  <si>
    <t>pinhel</t>
  </si>
  <si>
    <t>23703 - Fabricação de artigos de granito e de rochas, n.e.</t>
  </si>
  <si>
    <t>Registo Civil Predial Comercial e Automóvel de Santiago do Cacém</t>
  </si>
  <si>
    <t>FAFE (FREG.N/CODIFICADA)</t>
  </si>
  <si>
    <t>sabugal</t>
  </si>
  <si>
    <t>23910 - Fabricação de produtos abrasivos</t>
  </si>
  <si>
    <t>Registo Civil Predial Comercial e Automóvel de Serpa</t>
  </si>
  <si>
    <t>seia</t>
  </si>
  <si>
    <t>23991 - Fabricação de misturas betuminosas</t>
  </si>
  <si>
    <t>Registo Civil Predial Comercial e Automóvel de Sertã</t>
  </si>
  <si>
    <t>trancoso</t>
  </si>
  <si>
    <t>23992 - Fabricação de outros produtos minerais não metálicos diversos, n.e.</t>
  </si>
  <si>
    <t>Registo Civil Predial Comercial e Automóvel de Soure</t>
  </si>
  <si>
    <t>vilanovadefozcoa</t>
  </si>
  <si>
    <t>24100 - Siderurgia e fabricação de ferro-ligas</t>
  </si>
  <si>
    <t>Registo Civil Predial Comercial e Automóvel de Tavira </t>
  </si>
  <si>
    <t>alcobaça</t>
  </si>
  <si>
    <t>24200 - Fabricação de tubos, condutas, perfis ocos e respetivos acessórios, de aço</t>
  </si>
  <si>
    <t>Registo Civil Predial Comercial e Cartório de Sousel</t>
  </si>
  <si>
    <t>alvaiazere</t>
  </si>
  <si>
    <t>24310 - Estiragem a frio de barras</t>
  </si>
  <si>
    <t>Registo Civil Predial Comercial e Cartório Notarial da Calheta</t>
  </si>
  <si>
    <t>ansiao</t>
  </si>
  <si>
    <t>24320 - Laminagem a frio de arco ou banda</t>
  </si>
  <si>
    <t>Registo Civil Predial Comercial e Cartório Notarial de Alcoutim </t>
  </si>
  <si>
    <t>batalha</t>
  </si>
  <si>
    <t>24330 - Perfilagem a frio</t>
  </si>
  <si>
    <t>Registo Civil Predial Comercial e Cartório Notarial de Alvito</t>
  </si>
  <si>
    <t>bombarral</t>
  </si>
  <si>
    <t>24340 - Trefilagem a frio</t>
  </si>
  <si>
    <t>Registo Civil Predial Comercial e Cartório Notarial de Castelo de Vide</t>
  </si>
  <si>
    <t>caldasdarainha</t>
  </si>
  <si>
    <t>24410 - Produção de metais preciosos</t>
  </si>
  <si>
    <t>Registo Civil Predial Comercial e Cartório Notarial de Castro Verde   </t>
  </si>
  <si>
    <t>castanheiradepera</t>
  </si>
  <si>
    <t>24420 - Produção de alumínio</t>
  </si>
  <si>
    <t>Registo Civil Predial Comercial e Cartório Notarial de Corvo       </t>
  </si>
  <si>
    <t>figueirodosvinhos</t>
  </si>
  <si>
    <t>24430 - Produção de chumbo, zinco e estanho</t>
  </si>
  <si>
    <t>Registo Civil Predial Comercial e Cartório Notarial de Fronteira </t>
  </si>
  <si>
    <t>UNIÃO DE FREGUESIAS DE ABOIM, FELGUEIRAS, GONTIM E PEDRAÍDO</t>
  </si>
  <si>
    <t>leiria_freg</t>
  </si>
  <si>
    <t>24440 - Produção de cobre</t>
  </si>
  <si>
    <t>Registo Civil Predial Comercial e Cartório Notarial de Idanha-a-Nova</t>
  </si>
  <si>
    <t>UNIÃO DE FREGUESIAS DE AGRELA E SERAFÃO</t>
  </si>
  <si>
    <t>marinhagrande</t>
  </si>
  <si>
    <t>24450 - Produção de outros metais não ferrosos</t>
  </si>
  <si>
    <t>Registo Civil Predial Comercial e Cartório Notarial de Lajes das Flores   </t>
  </si>
  <si>
    <t>UNIÃO DE FREGUESIAS DE ANTIME E SILVARES (SÃO CLEMENTE)</t>
  </si>
  <si>
    <t>nazare</t>
  </si>
  <si>
    <t>24460 - Processamento de combustível nuclear</t>
  </si>
  <si>
    <t>Registo Civil Predial Comercial e Cartório Notarial de Lajes do Pico</t>
  </si>
  <si>
    <t>UNIÃO DE FREGUESIAS DE ARDEGÃO, ARNOZELA E SEIDÕES</t>
  </si>
  <si>
    <t>obidos</t>
  </si>
  <si>
    <t>24510 - Fundição de ferro</t>
  </si>
  <si>
    <t>Registo Civil Predial Comercial e Cartório Notarial de Manteigas</t>
  </si>
  <si>
    <t>UNIÃO DE FREGUESIAS DE CEPÃES E FAREJA</t>
  </si>
  <si>
    <t>pedrogaogrande</t>
  </si>
  <si>
    <t>24520 - Fundição de aço</t>
  </si>
  <si>
    <t>Registo Civil Predial Comercial e Cartório Notarial de Marvão</t>
  </si>
  <si>
    <t>UNIÃO DE FREGUESIAS DE FREITAS E VILA COVA</t>
  </si>
  <si>
    <t>peniche</t>
  </si>
  <si>
    <t>24530 - Fundição de metais leves</t>
  </si>
  <si>
    <t>Registo Civil Predial Comercial e Cartório Notarial de Nordeste</t>
  </si>
  <si>
    <t>UNIÃO DE FREGUESIAS DE MONTE E QUEIMADELA</t>
  </si>
  <si>
    <t>pombal</t>
  </si>
  <si>
    <t>24540 - Fundição de outros metais não ferrosos</t>
  </si>
  <si>
    <t>Registo Civil Predial Comercial e Cartório Notarial de Penamacor</t>
  </si>
  <si>
    <t>UNIÃO DE FREGUESIAS DE MOREIRA DO REI E VÁRZEA COVA</t>
  </si>
  <si>
    <t>portodemos</t>
  </si>
  <si>
    <t>25110 - Fabricação de estruturas e partes de estruturas metálicas</t>
  </si>
  <si>
    <t>Registo Civil Predial Comercial e Cartório Notarial de Vila do Porto</t>
  </si>
  <si>
    <t>alenquer</t>
  </si>
  <si>
    <t>25120 - Fabricação de portas e janelas metálicas</t>
  </si>
  <si>
    <t>Registo Civil Predial Comercial e Cartório Notarial de Vila Velha de Rodão</t>
  </si>
  <si>
    <t>arrudadosvinhos</t>
  </si>
  <si>
    <t>25211 - Fabricação de radiadores para aquecimento central e caldeiras</t>
  </si>
  <si>
    <t>Registo Civil Predial Comercial de Alfândega da Fé</t>
  </si>
  <si>
    <t>azambuja</t>
  </si>
  <si>
    <t>25212 - Fabricação de geradores de vapor</t>
  </si>
  <si>
    <t>Registo Civil Predial Comercial de Alpiarça</t>
  </si>
  <si>
    <t>cadaval</t>
  </si>
  <si>
    <t>25220 - Fabricação de outros tanques, reservatórios e contentores metálicos</t>
  </si>
  <si>
    <t>Registo Civil Predial Comercial de Boticas     </t>
  </si>
  <si>
    <t>cascais</t>
  </si>
  <si>
    <t>25301 - Fabricação de armas de caça, de desporto e defesa</t>
  </si>
  <si>
    <t>Registo Civil Predial Comercial de Pampilhosa da Serra</t>
  </si>
  <si>
    <t>lisboa_freg</t>
  </si>
  <si>
    <t>25302 - Fabricação de armamento</t>
  </si>
  <si>
    <t>Registo Civil Predial Comercial de Sardoal</t>
  </si>
  <si>
    <t>loures</t>
  </si>
  <si>
    <t>25400 - Forjamento e moldagem de metais e pulverometalurgia</t>
  </si>
  <si>
    <t>Registo Civil Predial Comercial de Tabuaço  </t>
  </si>
  <si>
    <t>lourinha</t>
  </si>
  <si>
    <t>25510 - Revestimento de metais</t>
  </si>
  <si>
    <t>Registo Civil Predial e Comercial de Alijó</t>
  </si>
  <si>
    <t>PÓVOA DE LANHOSO (FREG.N/CODIFICADA)</t>
  </si>
  <si>
    <t>mafra</t>
  </si>
  <si>
    <t>25520 - Tratamento térmico de metais</t>
  </si>
  <si>
    <t>Registo Civil Predial e Comercial de Almeirim</t>
  </si>
  <si>
    <t>odivelas</t>
  </si>
  <si>
    <t>25530 - Maquinagem de metais</t>
  </si>
  <si>
    <t>Registo Civil Predial e Comercial de Ansião</t>
  </si>
  <si>
    <t>oeiras</t>
  </si>
  <si>
    <t>25610 - Fabricação de cutelaria</t>
  </si>
  <si>
    <t>Registo Civil Predial e Comercial de Arganil</t>
  </si>
  <si>
    <t>sintra</t>
  </si>
  <si>
    <t>25620 - Fabricação de fechaduras, dobradiças e outras ferragens</t>
  </si>
  <si>
    <t>Registo Civil Predial e Comercial de Armamar</t>
  </si>
  <si>
    <t>sobralmonteagraço</t>
  </si>
  <si>
    <t>25631 - Fabricação de ferramentas manuais</t>
  </si>
  <si>
    <t>Registo Civil Predial e Comercial de Arouca</t>
  </si>
  <si>
    <t>torresvedras</t>
  </si>
  <si>
    <t>25632 - Fabricação de ferramentas mecânicas</t>
  </si>
  <si>
    <t>Registo Civil Predial e Comercial de Arraiolos</t>
  </si>
  <si>
    <t>vilafrancadexira</t>
  </si>
  <si>
    <t>25633 - Fabricação de peças sinterizadas</t>
  </si>
  <si>
    <t>Registo Civil Predial e Comercial de Arruda dos Vinhos</t>
  </si>
  <si>
    <t>amadora</t>
  </si>
  <si>
    <t>25634 - Fabricação de moldes metálicos</t>
  </si>
  <si>
    <t>Registo Civil Predial e Comercial de Benavente</t>
  </si>
  <si>
    <t>alterdochao</t>
  </si>
  <si>
    <t>25910 - Fabricação de bidões, tonéis e outros recipientes similares de aço</t>
  </si>
  <si>
    <t>Registo Civil Predial e Comercial de Cabeceiras de Basto</t>
  </si>
  <si>
    <t>UNIÃO DAS FREGUESIAS DE ÁGUAS SANTAS E MOURE</t>
  </si>
  <si>
    <t>arronches</t>
  </si>
  <si>
    <t>25920 - Fabricação de embalagens metálicas ligeiras</t>
  </si>
  <si>
    <t>Registo Civil Predial e Comercial de Castelo de Paiva</t>
  </si>
  <si>
    <t>UNIÃO DAS FREGUESIAS DE CALVOS E FRADES</t>
  </si>
  <si>
    <t>avis</t>
  </si>
  <si>
    <t>25931 - Fabricação de produtos de arame</t>
  </si>
  <si>
    <t>Registo Civil Predial e Comercial de Castro Daire </t>
  </si>
  <si>
    <t>UNIÃO DAS FREGUESIAS DE CAMPOS E LOUREDO</t>
  </si>
  <si>
    <t>campomaior</t>
  </si>
  <si>
    <t>25932 - Fabricação de molas</t>
  </si>
  <si>
    <t>Registo Civil Predial e Comercial de Castro Marim  </t>
  </si>
  <si>
    <t>UNIÃO DAS FREGUESIAS DE ESPERANÇA E BRUNHAIS</t>
  </si>
  <si>
    <t>castelodevide</t>
  </si>
  <si>
    <t>25933 - Fabricação de correntes metálicas</t>
  </si>
  <si>
    <t>Registo Civil Predial e Comercial de Celorico da Beira    </t>
  </si>
  <si>
    <t>UNIÃO DAS FREGUESIAS DE FONTE ARCADA E OLIVEIRA</t>
  </si>
  <si>
    <t>crato</t>
  </si>
  <si>
    <t>25940 - Fabricação de rebites, parafusos e porcas</t>
  </si>
  <si>
    <t>Registo Civil Predial e Comercial de Celorico de Basto   </t>
  </si>
  <si>
    <t>UNIÃO DAS FREGUESIAS DE VERIM, FRIANDE E AJUDE</t>
  </si>
  <si>
    <t>elvas</t>
  </si>
  <si>
    <t>25991 - Fabricação de louça metálica e artigos de uso doméstico</t>
  </si>
  <si>
    <t>Registo Civil Predial e Comercial de Cinfães    </t>
  </si>
  <si>
    <t>fronteira</t>
  </si>
  <si>
    <t>25992 - Fabricação de outros produtos metálicos diversos, n.e.</t>
  </si>
  <si>
    <t>Registo Civil Predial e Comercial de Constância</t>
  </si>
  <si>
    <t>gaviao</t>
  </si>
  <si>
    <t>26110 - Fabricação de componentes eletrónicos</t>
  </si>
  <si>
    <t>Registo Civil Predial e Comercial de Coruche     </t>
  </si>
  <si>
    <t>marvao</t>
  </si>
  <si>
    <t>26120 - Fabricação de placas de circuitos eletrónicos</t>
  </si>
  <si>
    <t>Registo Civil Predial e Comercial de Ferreira do Zêzere</t>
  </si>
  <si>
    <t>monforte</t>
  </si>
  <si>
    <t>26200 - Fabricação de computadores e de equipamento periférico</t>
  </si>
  <si>
    <t>Registo Civil Predial e Comercial de Figueiró Dos Vinhos              </t>
  </si>
  <si>
    <t>nisa</t>
  </si>
  <si>
    <t>26300 - Fabricação de aparelhos e de equipamentos para comunicações</t>
  </si>
  <si>
    <t>Registo Civil Predial e Comercial de Góis         </t>
  </si>
  <si>
    <t>pontedesor</t>
  </si>
  <si>
    <t>26400 - Fabricação de produtos eletrónicos de consumo</t>
  </si>
  <si>
    <t>Registo Civil Predial e Comercial de Golegã     </t>
  </si>
  <si>
    <t>PARADA DE BOURO</t>
  </si>
  <si>
    <t>portalegre_freg</t>
  </si>
  <si>
    <t>26511 - Fabricação de contadores de eletricidade, gás, água e de outros líquidos</t>
  </si>
  <si>
    <t>Registo Civil Predial e Comercial de Lousã</t>
  </si>
  <si>
    <t>sousel</t>
  </si>
  <si>
    <t>26512 - Fabricação de instrumentos e aparelhos de medida, verificação, navegação e outros fins, n.e.</t>
  </si>
  <si>
    <t>Registo Civil Predial e Comercial de Lousada</t>
  </si>
  <si>
    <t>amarante</t>
  </si>
  <si>
    <t>26520 - Fabricação de relógios e material de relojoaria</t>
  </si>
  <si>
    <t>Registo Civil Predial e Comercial de Macedo de Cavaleiros</t>
  </si>
  <si>
    <t>baiao</t>
  </si>
  <si>
    <t>26600 - Fabricação de equipamentos de irradiação, eletromedicina e eletroterapêutico</t>
  </si>
  <si>
    <t>Registo Civil Predial e Comercial de Melgaço</t>
  </si>
  <si>
    <t>felgueiras</t>
  </si>
  <si>
    <t>26701 - Fabricação de instrumentos e equipamentos óticos não oftálmicos e suportes de informação magnéticos e óticos</t>
  </si>
  <si>
    <t>Registo Civil Predial e Comercial de Mira</t>
  </si>
  <si>
    <t>UNIÃO DAS FREGUESIAS DE ANISSÓ E SOUTELO</t>
  </si>
  <si>
    <t>gondomar</t>
  </si>
  <si>
    <t>26702 - Fabricação de material fotográfico e cinematográfico</t>
  </si>
  <si>
    <t>Registo Civil Predial e Comercial de Mogadouro</t>
  </si>
  <si>
    <t>UNIÃO DAS FREGUESIAS DE ANJOS E VILAR DO CHÃO</t>
  </si>
  <si>
    <t>lousada</t>
  </si>
  <si>
    <t>27110 - Fabricação de motores, geradores e transformadores elétricos</t>
  </si>
  <si>
    <t>Registo Civil Predial e Comercial de Murtosa</t>
  </si>
  <si>
    <t>UNIÃO DAS FREGUESIAS DE CANIÇADA E SOENGAS</t>
  </si>
  <si>
    <t>maia</t>
  </si>
  <si>
    <t>27121 - Fabricação de material de distribuição e de controlo para instalações elétricas de alta tensão</t>
  </si>
  <si>
    <t>Registo Civil Predial e Comercial de Óbidos</t>
  </si>
  <si>
    <t>UNIÃO DAS FREGUESIAS DE RUIVÃES E CAMPOS</t>
  </si>
  <si>
    <t>marcodecanaveses</t>
  </si>
  <si>
    <t>27122 - Fabricação de material de distribuição e de controlo para instalações elétricas de baixa tensão</t>
  </si>
  <si>
    <t>Registo Civil Predial e Comercial de Oliveira de Frades</t>
  </si>
  <si>
    <t>UNIÃO DAS FREGUESIAS DE VENTOSA E COVA</t>
  </si>
  <si>
    <t>matosinhos</t>
  </si>
  <si>
    <t>27200 - Fabricação de acumuladores e pilhas</t>
  </si>
  <si>
    <t>Registo Civil Predial e Comercial de Oliveira de Hospital</t>
  </si>
  <si>
    <t>pacosdeferreira</t>
  </si>
  <si>
    <t>27310 - Fabricação de cabos de fibra ótica</t>
  </si>
  <si>
    <t>Registo Civil Predial e Comercial de Oliveira do Bairro</t>
  </si>
  <si>
    <t>VIEIRA DO MINHO (FREG.N/CODIFICADA)</t>
  </si>
  <si>
    <t>paredes</t>
  </si>
  <si>
    <t>27320 - Fabricação de outros fios e cabos elétricos e eletrónicos</t>
  </si>
  <si>
    <t>Registo Civil Predial e Comercial de Ourique</t>
  </si>
  <si>
    <t>penafiel</t>
  </si>
  <si>
    <t>27330 - Fabricação de acessórios para fios e cabos</t>
  </si>
  <si>
    <t>Registo Civil Predial e Comercial de Penacova</t>
  </si>
  <si>
    <t>porto_freg</t>
  </si>
  <si>
    <t>27400 - Fabricação de material de iluminação</t>
  </si>
  <si>
    <t>Registo Civil Predial e Comercial de Pinhel</t>
  </si>
  <si>
    <t>povoadevarzim</t>
  </si>
  <si>
    <t>27510 - Fabricação de aparelhos eletrodomésticos</t>
  </si>
  <si>
    <t>Registo Civil Predial e Comercial de Ponte de Sor</t>
  </si>
  <si>
    <t>santotirso</t>
  </si>
  <si>
    <t>27520 - Fabricação de aparelhos não elétricos para uso doméstico</t>
  </si>
  <si>
    <t>Registo Civil Predial e Comercial de Portel</t>
  </si>
  <si>
    <t>valongo</t>
  </si>
  <si>
    <t>27900 - Fabricação de outro equipamento elétrico</t>
  </si>
  <si>
    <t>Registo Civil Predial e Comercial de Porto de Mós           </t>
  </si>
  <si>
    <t>viladoconde</t>
  </si>
  <si>
    <t>28110 - Fabricação de motores e turbinas, exceto motores para aeronaves, automóveis e motociclos e ciclomotores</t>
  </si>
  <si>
    <t>Registo Civil Predial e Comercial de Póvoa de Lanhoso  </t>
  </si>
  <si>
    <t>vilanovadegaia</t>
  </si>
  <si>
    <t>28120 - Fabricação de equipamento hidráulico e pneumático</t>
  </si>
  <si>
    <t>Registo Civil Predial e Comercial de Proença-a-Nova     </t>
  </si>
  <si>
    <t>trofa</t>
  </si>
  <si>
    <t>28130 - Fabricação de outras bombas e compressores</t>
  </si>
  <si>
    <t>Registo Civil Predial e Comercial de Resende</t>
  </si>
  <si>
    <t>abrantes</t>
  </si>
  <si>
    <t>28140 - Fabricação de outras torneiras e válvulas</t>
  </si>
  <si>
    <t>Registo Civil Predial e Comercial de Ribeira de Pena</t>
  </si>
  <si>
    <t>alcanena</t>
  </si>
  <si>
    <t>28150 - Fabricação de rolamentos, de engrenagens e de outros órgãos de transmissão</t>
  </si>
  <si>
    <t>Registo Civil Predial e Comercial de Sabugal</t>
  </si>
  <si>
    <t>almeirim</t>
  </si>
  <si>
    <t>28210 - Fabricação de fornos e equipamento de aquecimento doméstico fixo</t>
  </si>
  <si>
    <t>Registo Civil Predial e Comercial de Salvaterra de Magos</t>
  </si>
  <si>
    <t>alpiarça</t>
  </si>
  <si>
    <t>28221 - Fabricação de ascensores e monta cargas, escadas e passadeiras rolantes</t>
  </si>
  <si>
    <t>Registo Civil Predial e Comercial de Santa Marta de Penaguião</t>
  </si>
  <si>
    <t>GUIMARÃES (FREG.N/CODIFICADA)</t>
  </si>
  <si>
    <t>UNIÃO DAS FREGUESIAS DE AIRÃO SANTA MARIA, AIRÃO SÃO JOÃO E VERMIL</t>
  </si>
  <si>
    <t>benavente</t>
  </si>
  <si>
    <t>28222 - Fabricação de equipamentos de elevação e de movimentação, n.e.</t>
  </si>
  <si>
    <t>Registo Civil Predial e Comercial de São Brás de Alportel</t>
  </si>
  <si>
    <t>cartaxo</t>
  </si>
  <si>
    <t>28230 - Fabricação de máquinas e equipamento de escritório (exceto computadores e equipamento periférico)</t>
  </si>
  <si>
    <t>Registo Civil Predial e Comercial de São Pedro do Sul</t>
  </si>
  <si>
    <t>chamusca</t>
  </si>
  <si>
    <t>28240 - Fabricação de máquinas-ferramentas portáteis com motor</t>
  </si>
  <si>
    <t>Registo Civil Predial e Comercial de Seia</t>
  </si>
  <si>
    <t>constancia</t>
  </si>
  <si>
    <t>28250 - Fabricação de equipamento não doméstico de ar condicionado</t>
  </si>
  <si>
    <t>Registo Civil Predial e Comercial de Sernancelhe</t>
  </si>
  <si>
    <t>coruche</t>
  </si>
  <si>
    <t>28291 - Fabricação de máquinas de acondicionamento e de embalagem</t>
  </si>
  <si>
    <t>Registo Civil Predial e Comercial de Sever do Vouga</t>
  </si>
  <si>
    <t>entroncamento</t>
  </si>
  <si>
    <t>28292 - Fabricação de balanças e de outro equipamento para pesagem</t>
  </si>
  <si>
    <t>Registo Civil Predial e Comercial de Sobral de Monte Agraço</t>
  </si>
  <si>
    <t>ferreiradozezere</t>
  </si>
  <si>
    <t>28293 - Fabricação de outras máquinas diversas de uso geral, n.e.</t>
  </si>
  <si>
    <t>Registo Civil Predial e Comercial de Tábua</t>
  </si>
  <si>
    <t>golega</t>
  </si>
  <si>
    <t>28300 - Fabricação de máquinas e de tratores para a agricultura, pecuária e silvicultura</t>
  </si>
  <si>
    <t>Registo Civil Predial e Comercial de Torre de Moncorvo</t>
  </si>
  <si>
    <t>maçao</t>
  </si>
  <si>
    <t>28410 - Fabricação de máquinas de moldagem de metais e de máquinas-ferramentas para trabalhar metais</t>
  </si>
  <si>
    <t>Registo Civil Predial e Comercial de Trancoso    </t>
  </si>
  <si>
    <t>riomaior</t>
  </si>
  <si>
    <t>28420 - Fabricação de outras máquinas-ferramentas</t>
  </si>
  <si>
    <t>Registo Civil Predial e Comercial de Vagos</t>
  </si>
  <si>
    <t>salvaterrademagos</t>
  </si>
  <si>
    <t>28910 - Fabricação de máquinas para a metalurgia</t>
  </si>
  <si>
    <t>Registo Civil Predial e Comercial de Vale de Cambra</t>
  </si>
  <si>
    <t>santarem_freg</t>
  </si>
  <si>
    <t>28920 - Fabricação de máquinas para as indústrias extrativas e para a construção</t>
  </si>
  <si>
    <t>Registo Civil Predial e Comercial de Valpaços</t>
  </si>
  <si>
    <t>sardoal</t>
  </si>
  <si>
    <t>28930 - Fabricação de máquinas para as indústrias alimentares, das bebidas e do tabaco</t>
  </si>
  <si>
    <t>Registo Civil Predial e Comercial de Vendas Novas</t>
  </si>
  <si>
    <t>tomar</t>
  </si>
  <si>
    <t>28940 - Fabricação de máquinas para as indústrias têxtil, do vestuário e do couro</t>
  </si>
  <si>
    <t>Registo Civil Predial e Comercial de Vila Nova de Foz Côa</t>
  </si>
  <si>
    <t>torresnovas</t>
  </si>
  <si>
    <t>28950 - Fabricação de máquinas para as indústrias do papel e do cartão</t>
  </si>
  <si>
    <t>Registo Civil Predial e Comercial de Vila Pouca de Aguiar</t>
  </si>
  <si>
    <t>vilanovadabarquinha</t>
  </si>
  <si>
    <t>28960 - Fabricação de máquinas para as indústrias do plástico e da borracha</t>
  </si>
  <si>
    <t>Registo Civil Predial e Comercial de Vila Real de Santo António</t>
  </si>
  <si>
    <t>ourem</t>
  </si>
  <si>
    <t>28970 - Fabricação de máquinas para o fabrico aditivo</t>
  </si>
  <si>
    <t>Registo Civil Predial e Comercial de Vila Viçosa</t>
  </si>
  <si>
    <t>alcacerdosal</t>
  </si>
  <si>
    <t>28991 - Fabricação de máquinas para as indústrias de materiais de construção, cerâmica e vidro</t>
  </si>
  <si>
    <t>Registo Civil Predial e Comercial de Vizela</t>
  </si>
  <si>
    <t>alcochete</t>
  </si>
  <si>
    <t>28992 - Fabricação de outras máquinas diversas para uso específico, n.e.</t>
  </si>
  <si>
    <t>Registo Civil Predial e Comercial de Vouzela</t>
  </si>
  <si>
    <t>almada</t>
  </si>
  <si>
    <t>29100 - Fabricação de veículos a motor</t>
  </si>
  <si>
    <t>Registo Civil Predial e Comercial do Entroncamento</t>
  </si>
  <si>
    <t>UNIÃO DAS FREGUESIAS DE BRITEIROS SÃO SALVADOR E BRITEIROS SANTA LEOCÁDIA</t>
  </si>
  <si>
    <t>barreiro</t>
  </si>
  <si>
    <t>29200 - Fabricação de carroçarias para veículos a motor, reboques e semirreboques</t>
  </si>
  <si>
    <t>Registo Civil Predial e Comercial do Cadaval</t>
  </si>
  <si>
    <t>UNIÃO DAS FREGUESIAS DE ABAÇÃO E GÉMEOS</t>
  </si>
  <si>
    <t>grandola</t>
  </si>
  <si>
    <t>29310 - Fabricação de equipamento elétrico e eletrónico para veículos a motor</t>
  </si>
  <si>
    <t>Registo Civil Predial e Comercial de São Roque do Pico</t>
  </si>
  <si>
    <t>UNIÃO DAS FREGUESIAS DE AROSA E CASTELÕES</t>
  </si>
  <si>
    <t>moita</t>
  </si>
  <si>
    <t>29320 - Fabricação de outros componentes e acessórios para veículos a motor</t>
  </si>
  <si>
    <t>Registo Civil Predial e Comercial de Terras de Bouro   </t>
  </si>
  <si>
    <t>UNIÃO DAS FREGUESIAS DE ATÃES E RENDUFE</t>
  </si>
  <si>
    <t>montijo</t>
  </si>
  <si>
    <t>30111 - Construção de embarcações metálicas e estruturas flutuantes civis, exceto de recreio e desporto</t>
  </si>
  <si>
    <t>Registo Civil  da Guarda</t>
  </si>
  <si>
    <t>UNIÃO DAS FREGUESIAS DE BRITEIROS SANTO ESTÊVÃO E DONIM</t>
  </si>
  <si>
    <t>palmela</t>
  </si>
  <si>
    <t>30112 - Construção de embarcações não metálicas civis, exceto de recreio e desporto</t>
  </si>
  <si>
    <t>Registo Civil  da Amadora</t>
  </si>
  <si>
    <t>UNIÃO DAS FREGUESIAS DE CANDOSO SÃO TIAGO E MASCOTELOS</t>
  </si>
  <si>
    <t>santiagodocacem</t>
  </si>
  <si>
    <t>30120 - Construção de embarcações de recreio e desporto</t>
  </si>
  <si>
    <t>Registo Civil  de Alcobaça            </t>
  </si>
  <si>
    <t>UNIÃO DAS FREGUESIAS DE CONDE E GANDARELA</t>
  </si>
  <si>
    <t>seixal</t>
  </si>
  <si>
    <t>30130 - Construção de navios e embarcações militares</t>
  </si>
  <si>
    <t>Registo Civil  de Angra do Heroísmo</t>
  </si>
  <si>
    <t>UNIÃO DAS FREGUESIAS DE LEITÕES, OLEIROS E FIGUEIREDO</t>
  </si>
  <si>
    <t>sesimbra</t>
  </si>
  <si>
    <t>30200 - Fabricação de material circulante para caminhos de ferro</t>
  </si>
  <si>
    <t>Registo Civil  de Chaves</t>
  </si>
  <si>
    <t>UNIÃO DAS FREGUESIAS DE OLIVEIRA, SÃO PAIO E SÃO SEBASTIÃO</t>
  </si>
  <si>
    <t>setubal_freg</t>
  </si>
  <si>
    <t>30310 - Fabricação de aeronaves e veículos espaciais civis e equipamento relacionado</t>
  </si>
  <si>
    <t>Registo Civil  de Espinho             </t>
  </si>
  <si>
    <t>UNIÃO DAS FREGUESIAS DE PRAZINS SANTO TIRSO E CORVITE</t>
  </si>
  <si>
    <t>sines</t>
  </si>
  <si>
    <t>30320 - Fabricação de aeronaves e veículos espaciais militares e equipamento relacionado</t>
  </si>
  <si>
    <t>Registo Civil  de Esposende           </t>
  </si>
  <si>
    <t>UNIÃO DAS FREGUESIAS DE SANDE SÃO LOURENÇO E BALAZAR</t>
  </si>
  <si>
    <t>arcosdevaldevez</t>
  </si>
  <si>
    <t>30400 - Fabricação de veículos militares de combate</t>
  </si>
  <si>
    <t>Registo Civil  de Figueira da Foz</t>
  </si>
  <si>
    <t>UNIÃO DAS FREGUESIAS DE SANDE VILA NOVA E SANDE SÃO CLEMENTE</t>
  </si>
  <si>
    <t>caminha</t>
  </si>
  <si>
    <t>30910 - Fabricação de motociclos</t>
  </si>
  <si>
    <t>Registo Civil  de Gondomar        </t>
  </si>
  <si>
    <t>UNIÃO DAS FREGUESIAS DE SELHO SÃO LOURENÇO E GOMINHÃES</t>
  </si>
  <si>
    <t>melgaço</t>
  </si>
  <si>
    <t>30920 - Fabricação de bicicletas e de veículos para inválidos</t>
  </si>
  <si>
    <t>Registo Civil  de Lamego             </t>
  </si>
  <si>
    <t>UNIÃO DAS FREGUESIAS DE SERZEDO E CALVOS</t>
  </si>
  <si>
    <t>monçao</t>
  </si>
  <si>
    <t>30990 - Fabricação de outro equipamento de transporte, n.e.</t>
  </si>
  <si>
    <t>Registo Civil  de Leiria </t>
  </si>
  <si>
    <t>UNIÃO DAS FREGUESIAS DE TABUADELO E SÃO FAUSTINO</t>
  </si>
  <si>
    <t>paredesdecoura</t>
  </si>
  <si>
    <t>31001 - Fabricação de mobiliário para escritório e comércio</t>
  </si>
  <si>
    <t>Registo Civil  de Lisboa</t>
  </si>
  <si>
    <t>UNIÃO DAS FREGUESIAS DE SOUTO SANTA MARIA, SOUTO SÃO SALVADOR E GONDOMAR</t>
  </si>
  <si>
    <t>pontedabarca</t>
  </si>
  <si>
    <t>31002 - Fabricação de mobiliário de cozinha</t>
  </si>
  <si>
    <t>Registo Civil  de Loulé   </t>
  </si>
  <si>
    <t>pontedelima</t>
  </si>
  <si>
    <t>31003 - Fabricação de colchoaria</t>
  </si>
  <si>
    <t>Registo Civil  de Ourém</t>
  </si>
  <si>
    <t>valença</t>
  </si>
  <si>
    <t>31004 - Fabricação de mobiliário de madeira para outros fins</t>
  </si>
  <si>
    <t>Registo Civil  de Palmela              </t>
  </si>
  <si>
    <t>vianadocastelo_freg</t>
  </si>
  <si>
    <t>31005 - Fabricação de mobiliário metálico para outros fins</t>
  </si>
  <si>
    <t>Registo Civil  e Automóvel de Bragança</t>
  </si>
  <si>
    <t>UNIÃO DAS FREGUESIAS DE CALDAS DE VIZELA (SÃO MIGUEL E SÃO JOÃO)</t>
  </si>
  <si>
    <t>vilanovadecerveira</t>
  </si>
  <si>
    <t>31006 - Fabricação de mobiliário de outros materiais para outros fins</t>
  </si>
  <si>
    <t>Registo Civil de Aveiro</t>
  </si>
  <si>
    <t>UNIÃO DAS FREGUESIAS DE TAGILDE E VIZELA (SÃO PAIO)</t>
  </si>
  <si>
    <t>alijo</t>
  </si>
  <si>
    <t>31007 - Atividades de acabamento de mobiliário</t>
  </si>
  <si>
    <t>Registo Civil de Braga</t>
  </si>
  <si>
    <t>VIZELA (FREG.N/CODIFICADA)</t>
  </si>
  <si>
    <t>boticas</t>
  </si>
  <si>
    <t>32110 - Cunhagem de moedas</t>
  </si>
  <si>
    <t>Registo Civil de Caldas da Rainha</t>
  </si>
  <si>
    <t>chaves</t>
  </si>
  <si>
    <t>32121 - Fabricação de filigranas</t>
  </si>
  <si>
    <t>Registo Civil de Cascais</t>
  </si>
  <si>
    <t>mesaofrio</t>
  </si>
  <si>
    <t>32122 - Fabricação de artigos de joalharia e de outros artigos de ourivesaria</t>
  </si>
  <si>
    <t>Registo Civil de Coimbra            </t>
  </si>
  <si>
    <t>mondimdebasto</t>
  </si>
  <si>
    <t>32123 - Trabalho de diamantes e de outras pedras preciosas ou semipreciosas para joalharia e uso industrial</t>
  </si>
  <si>
    <t>Registo Civil de Évora</t>
  </si>
  <si>
    <t>montalegre</t>
  </si>
  <si>
    <t>32130 - Fabricação de bijutarias</t>
  </si>
  <si>
    <t>Registo Civil de Fafe</t>
  </si>
  <si>
    <t>murça</t>
  </si>
  <si>
    <t>32200 - Fabricação de instrumentos musicais</t>
  </si>
  <si>
    <t>Registo Civil de Faro</t>
  </si>
  <si>
    <t>pesodaregua</t>
  </si>
  <si>
    <t>32300 - Fabricação de artigos de desporto</t>
  </si>
  <si>
    <t>Registo Civil de Lagos</t>
  </si>
  <si>
    <t>ribeiradepena</t>
  </si>
  <si>
    <t>32400 - Fabricação de jogos e de brinquedos</t>
  </si>
  <si>
    <t>Registo Civil de Loures</t>
  </si>
  <si>
    <t>sabrosa</t>
  </si>
  <si>
    <t>32501 - Fabricação de material ótico oftálmico</t>
  </si>
  <si>
    <t>Registo Civil de Moita</t>
  </si>
  <si>
    <t>santamartadepenaguiao</t>
  </si>
  <si>
    <t>32502 - Fabricação de material ortopédico e próteses e de instrumentos médico-cirúrgicos</t>
  </si>
  <si>
    <t>Registo Civil de Queluz</t>
  </si>
  <si>
    <t>valpaços</t>
  </si>
  <si>
    <t>32910 - Fabricação de vassouras, escovas e pincéis</t>
  </si>
  <si>
    <t>Registo Civil de Santarém</t>
  </si>
  <si>
    <t>vilapoucadeaguiar</t>
  </si>
  <si>
    <t>32991 - Fabricação de canetas, lápis e similares</t>
  </si>
  <si>
    <t>Registo Civil de Sintra</t>
  </si>
  <si>
    <t>vilareal_freg</t>
  </si>
  <si>
    <t>32992 - Fabricação de fechos de correr, botões e similares</t>
  </si>
  <si>
    <t>Registo Civil de Tomar </t>
  </si>
  <si>
    <t>armamar</t>
  </si>
  <si>
    <t>32993 - Fabricação de guarda-sóis e chapéus de chuva</t>
  </si>
  <si>
    <t>Registo Civil de Tondela</t>
  </si>
  <si>
    <t>carregaldosal</t>
  </si>
  <si>
    <t>32994 - Fabricação de equipamento de proteção e segurança</t>
  </si>
  <si>
    <t>Registo Civil de Vila Nova de Gaia</t>
  </si>
  <si>
    <t>castrodaire</t>
  </si>
  <si>
    <t>32995 - Fabricação de caixões mortuários em madeira</t>
  </si>
  <si>
    <t>Registo Civil de Vila Verde</t>
  </si>
  <si>
    <t>cinfaes</t>
  </si>
  <si>
    <t>32996 - Outras indústrias transformadoras diversas, n.e.</t>
  </si>
  <si>
    <t>Registo Civil de Viseu</t>
  </si>
  <si>
    <t>lamego</t>
  </si>
  <si>
    <t>33110 - Reparação e manutenção de produtos metálicos</t>
  </si>
  <si>
    <t>Registo Civil e Automóvel de Castelo Branco     </t>
  </si>
  <si>
    <t>mangualde</t>
  </si>
  <si>
    <t>33120 - Reparação e manutenção de máquinas</t>
  </si>
  <si>
    <t>Registo Civil, Predial, Comercial e Automóvel de Cantanhede</t>
  </si>
  <si>
    <t>moimentadabeira</t>
  </si>
  <si>
    <t>33130 - Reparação e manutenção de equipamento eletrónico e ótico</t>
  </si>
  <si>
    <t>Registo Civil, Predial, Comercial e Automóvel - 1.º CNCE de Matosinhos</t>
  </si>
  <si>
    <t>mortagua</t>
  </si>
  <si>
    <t>33140 - Reparação e manutenção de equipamento elétrico</t>
  </si>
  <si>
    <t>Registo Comercial de Cascais </t>
  </si>
  <si>
    <t>nelas</t>
  </si>
  <si>
    <t>33150 - Reparação e manutenção de embarcações civis</t>
  </si>
  <si>
    <t>Registo Comercial de Lisboa     </t>
  </si>
  <si>
    <t>UNIÃO DAS FREGUESIAS DE ANTAS E ABADE DE VERMOIM</t>
  </si>
  <si>
    <t>oliveiradefrades</t>
  </si>
  <si>
    <t>33160 - Reparação e manutenção de aeronaves e de veículos espaciais civis</t>
  </si>
  <si>
    <t>Registo Comercial do Porto </t>
  </si>
  <si>
    <t>UNIÃO DAS FREGUESIAS DE ARNOSO (SANTA MARIA E SANTA EULÁLIA) E SEZURES</t>
  </si>
  <si>
    <t>penalvadocastelo</t>
  </si>
  <si>
    <t>33170 - Reparação e manutenção de outro equipamento de transporte civil</t>
  </si>
  <si>
    <t>Registo Comercial e Automóvel de Braga           </t>
  </si>
  <si>
    <t>UNIÃO DAS FREGUESIAS DE AVIDOS E LAGOA</t>
  </si>
  <si>
    <t>penedono</t>
  </si>
  <si>
    <t>33180 - Reparação e manutenção de veículos de combate, navios, embarcações, aeronaves e veículos espaciais militares</t>
  </si>
  <si>
    <t>Registo Comercial e Automóvel de Coimbra</t>
  </si>
  <si>
    <t>UNIÃO DAS FREGUESIAS DE CARREIRA E BENTE</t>
  </si>
  <si>
    <t>resende</t>
  </si>
  <si>
    <t>33190 - Reparação e manutenção de outro equipamento</t>
  </si>
  <si>
    <t>Registo da Amora na Loja de Cidadão do Seixal</t>
  </si>
  <si>
    <t>UNIÃO DAS FREGUESIAS DE ESMERIZ E CABEÇUDOS</t>
  </si>
  <si>
    <t>santacombadao</t>
  </si>
  <si>
    <t>33200 - Instalação de máquinas e de equipamentos industriais</t>
  </si>
  <si>
    <t>Registo da Chamusca</t>
  </si>
  <si>
    <t>UNIÃO DAS FREGUESIAS DE GONDIFELOS, CAVALÕES E OUTIZ</t>
  </si>
  <si>
    <t>saojoaodapesqueira</t>
  </si>
  <si>
    <t>35110 - Produção de eletricidade a partir de fontes não renováveis</t>
  </si>
  <si>
    <t>Registo da Marinha Grande</t>
  </si>
  <si>
    <t>UNIÃO DAS FREGUESIAS DE LEMENHE, MOUQUIM E JESUFREI</t>
  </si>
  <si>
    <t>saopedrodosul</t>
  </si>
  <si>
    <t>35121 - Produção de eletricidade de origem hídrica</t>
  </si>
  <si>
    <t>Registo da Mealhada</t>
  </si>
  <si>
    <t>UNIÃO DAS FREGUESIAS DE RUIVÃES E NOVAIS</t>
  </si>
  <si>
    <t>satao</t>
  </si>
  <si>
    <t>35122 - Produção de eletricidade de origem eólica</t>
  </si>
  <si>
    <t>Registo de Agualva-Cacém na Loja de Cidadão</t>
  </si>
  <si>
    <t>UNIÃO DAS FREGUESIAS DE SEIDE</t>
  </si>
  <si>
    <t>sernancelhe</t>
  </si>
  <si>
    <t>35123 - Produção de eletricidade de origem solar</t>
  </si>
  <si>
    <t>Registo de Águeda na Loja de Cidadão</t>
  </si>
  <si>
    <t>UNIÃO DAS FREGUESIAS DE VALE (SÃO COSME), TELHADO E PORTELA</t>
  </si>
  <si>
    <t>tabuaço</t>
  </si>
  <si>
    <t>35124 - Produção de eletricidade a partir de biomassa</t>
  </si>
  <si>
    <t>Registo de Aguiar da Beira</t>
  </si>
  <si>
    <t>UNIÃO DAS FREGUESIAS DE VILA NOVA DE FAMALICÃO E CALENDÁRIO</t>
  </si>
  <si>
    <t>tarouca</t>
  </si>
  <si>
    <t>35125 - Produção de eletricidade de origem geotérmica e de outra origem renovável</t>
  </si>
  <si>
    <t>Registo de Alandroal</t>
  </si>
  <si>
    <t>tondela</t>
  </si>
  <si>
    <t>35130 - Transporte de eletricidade</t>
  </si>
  <si>
    <t>Registo de Albergaria-a-Velha</t>
  </si>
  <si>
    <t>vilanovadepaiva</t>
  </si>
  <si>
    <t>35140 - Distribuição de eletricidade</t>
  </si>
  <si>
    <t>Registo de Alcácer do Sal</t>
  </si>
  <si>
    <t>VILA NOVA DE FAMALICÃO (FREG.N/CODIFICADA)</t>
  </si>
  <si>
    <t>viseu_freg</t>
  </si>
  <si>
    <t>35151 - Comércio de eletricidade, exceto para mobilidade elétrica</t>
  </si>
  <si>
    <t>Registo de Alcanena   </t>
  </si>
  <si>
    <t>vouzela</t>
  </si>
  <si>
    <t>35152 - Comércio de eletricidade para mobilidade elétrica</t>
  </si>
  <si>
    <t>Registo de Alcochete</t>
  </si>
  <si>
    <t>AMARANTE (FREG.N/CODIFICADA)</t>
  </si>
  <si>
    <t>UNIÃO DAS FREGUESIAS DE AMARANTE (SÃO GONÇALO), MADALENA, CEPELOS E GATÃO</t>
  </si>
  <si>
    <t>Tâmega e Sousa</t>
  </si>
  <si>
    <t>35160 - Armazenamento de eletricidade</t>
  </si>
  <si>
    <t>Registo de Alter do Chão</t>
  </si>
  <si>
    <t>35210 - Produção de gás</t>
  </si>
  <si>
    <t>Registo de Alvaiázere na Loja de Cidadão</t>
  </si>
  <si>
    <t>35220 - Distribuição de combustíveis gasosos por condutas</t>
  </si>
  <si>
    <t>Registo de Amares na Loja de Cidadão</t>
  </si>
  <si>
    <t>35230 - Comércio de gás por condutas</t>
  </si>
  <si>
    <t>Registo de Aveiro na Loja de Cidadão</t>
  </si>
  <si>
    <t>35240 - Armazenamento de gás como parte dos serviços de abastecimento da rede</t>
  </si>
  <si>
    <t>Registo de Barrancos</t>
  </si>
  <si>
    <t>35301 - Produção e distribuição de vapor, água quente e fria e ar frio por conduta</t>
  </si>
  <si>
    <t>Registo de Benfica  </t>
  </si>
  <si>
    <t>35302 - Produção de gelo</t>
  </si>
  <si>
    <t>Registo de Braga na Loja de Cidadão</t>
  </si>
  <si>
    <t>35400 - Atividades dos corretores e agentes de energia elétrica e gás natural</t>
  </si>
  <si>
    <t>Registo de Campo Maior na Loja de Cidadão</t>
  </si>
  <si>
    <t>36001 - Captação e tratamento de água</t>
  </si>
  <si>
    <t>Registo de Castelo Branco na Loja de Cidadão</t>
  </si>
  <si>
    <t>36002 - Distribuição de água</t>
  </si>
  <si>
    <t>Registo de Coimbra na Loja de Cidadão</t>
  </si>
  <si>
    <t>37001 - Recolha e drenagem de águas residuais</t>
  </si>
  <si>
    <t>Registo de Esmoriz na Loja de Cidadão</t>
  </si>
  <si>
    <t>37002 - Tratamento de águas residuais</t>
  </si>
  <si>
    <t>Registo de Faro na Loja de Cidadão</t>
  </si>
  <si>
    <t>38111 - Recolha de resíduos inertes</t>
  </si>
  <si>
    <t>Registo de Freixo de Espada à Cinta na Loja de Cidadão</t>
  </si>
  <si>
    <t>38112 - Recolha de outros resíduos não perigosos</t>
  </si>
  <si>
    <t>Registo de Gondomar na Loja de Cidadão </t>
  </si>
  <si>
    <t>38120 - Recolha de resíduos perigosos</t>
  </si>
  <si>
    <t>Registo de Leiria na Loja de Cidadão</t>
  </si>
  <si>
    <t>38211 - Desmantelamento de veículos automóveis, em fim de vida</t>
  </si>
  <si>
    <t>Registo de Lisboa na Loja de Cidadão das Laranjeiras </t>
  </si>
  <si>
    <t>38212 - Desmantelamento de equipamentos elétricos e eletrónicos, em fim de vida</t>
  </si>
  <si>
    <t>Registo de Lisboa na Loja de Cidadão do Saldanha</t>
  </si>
  <si>
    <t>UNIÃO DAS FREGUESIAS DE ABOADELA, SANCHE E VÁRZEA</t>
  </si>
  <si>
    <t>38213 - Desmantelamento de outros equipamentos e bens, em fim de vida</t>
  </si>
  <si>
    <t>Registo de Mêda na Loja de Cidadão</t>
  </si>
  <si>
    <t>38214 - Valorização de resíduos metálicos</t>
  </si>
  <si>
    <t>Registo de Monforte</t>
  </si>
  <si>
    <t>UNIÃO DAS FREGUESIAS DE BUSTELO, CARNEIRO E CARVALHO DE REI</t>
  </si>
  <si>
    <t>38215 - Valorização de resíduos não metálicos</t>
  </si>
  <si>
    <t>Registo de Montemor-o-Novo</t>
  </si>
  <si>
    <t>UNIÃO DAS FREGUESIAS DE FIGUEIRÓ (SANTIAGO E SANTA CRISTINA)</t>
  </si>
  <si>
    <t>38220 - Valorização energética</t>
  </si>
  <si>
    <t>Registo de Montijo</t>
  </si>
  <si>
    <t>UNIÃO DAS FREGUESIAS DE FREIXO DE CIMA E DE BAIXO</t>
  </si>
  <si>
    <t>38230 - Outras operações de valorizações de resíduos</t>
  </si>
  <si>
    <t>Registo de Mora</t>
  </si>
  <si>
    <t>UNIÃO DAS FREGUESIAS DE OLO E CANADELO</t>
  </si>
  <si>
    <t>38310 - Incineração sem valorização energética</t>
  </si>
  <si>
    <t>Registo de Murça na Loja de Cidadão</t>
  </si>
  <si>
    <t>VILA MEÃ</t>
  </si>
  <si>
    <t>38320 - Deposição em aterro ou armazenamento permanente</t>
  </si>
  <si>
    <t>Registo de Odivelas na Loja de Cidadão</t>
  </si>
  <si>
    <t>UNIÃO DAS FREGUESIAS DE VILA GARCIA, ABOIM E CHAPA</t>
  </si>
  <si>
    <t>38330 - Outras operações de eliminação de resíduos</t>
  </si>
  <si>
    <t>Registo de Penafiel na Loja de Cidadão</t>
  </si>
  <si>
    <t>39000 - Remediação e outras atividades dos serviços de gestão de resíduos</t>
  </si>
  <si>
    <t>Registo de Ponte da Barca na Loja de Cidadão</t>
  </si>
  <si>
    <t>41000 - Construção de edifícios residenciais e não residenciais</t>
  </si>
  <si>
    <t>Registo de Povoação</t>
  </si>
  <si>
    <t>BAIÃO (FREG.N/CODIFICADA)</t>
  </si>
  <si>
    <t>UNIÃO DAS FREGUESIAS DE BAIÃO (SANTA LEOCÁDIA) E MESQUINHATA</t>
  </si>
  <si>
    <t>42110 - Construção de estradas e autoestradas</t>
  </si>
  <si>
    <t>Registo de Sabrosa</t>
  </si>
  <si>
    <t>42120 - Construção de vias-férreas de superfície e subterrâneas</t>
  </si>
  <si>
    <t>Registo de Santo Tirso na Loja de Cidadão</t>
  </si>
  <si>
    <t>42130 - Construção de pontes e túneis</t>
  </si>
  <si>
    <t>Registo de São João da Madeira na Loja de Cidadão</t>
  </si>
  <si>
    <t>42210 - Construção de redes de transporte de águas, de esgotos e de outros fluidos</t>
  </si>
  <si>
    <t>Registo de Sesimbra</t>
  </si>
  <si>
    <t>42220 - Construção de redes de transporte e distribuição de eletricidade e redes de telecomunicações</t>
  </si>
  <si>
    <t>Registo de Setúbal na Loja de Cidadão       </t>
  </si>
  <si>
    <t>42910 - Engenharia hidráulica</t>
  </si>
  <si>
    <t>Registo de Tarouca na Loja de Cidadão  </t>
  </si>
  <si>
    <t>42990 - Construção de outras obras de engenharia civil, n.e.</t>
  </si>
  <si>
    <t>Registo de Valença</t>
  </si>
  <si>
    <t>UNIÃO DAS FREGUESIAS DE ANCEDE E RIBADOURO</t>
  </si>
  <si>
    <t>43110 - Demolição</t>
  </si>
  <si>
    <t>Registo de Vila de Rei na Loja de Cidadão</t>
  </si>
  <si>
    <t>43120 - Preparação dos locais de construção</t>
  </si>
  <si>
    <t>Registo de Vila Nova da Barquinha na Loja de Cidadão</t>
  </si>
  <si>
    <t>UNIÃO DAS FREGUESIAS DE CAMPELO E OVIL</t>
  </si>
  <si>
    <t>43130 - Perfurações e sondagens</t>
  </si>
  <si>
    <t>Registo de Vila Nova de Cerveira</t>
  </si>
  <si>
    <t>UNIÃO DAS FREGUESIAS DE LOIVOS DA RIBEIRA E TRESOURAS</t>
  </si>
  <si>
    <t>43210 - Instalação elétrica</t>
  </si>
  <si>
    <t>Registo de Vila Nova de Gaia na Loja de Cidadão</t>
  </si>
  <si>
    <t>UNIÃO DAS FREGUESIAS DE TEIXEIRA E TEIXEIRÓ</t>
  </si>
  <si>
    <t>43221 - Instalação de canalizações</t>
  </si>
  <si>
    <t>Registo de Vimioso na Loja de Cidadão</t>
  </si>
  <si>
    <t>UNIÃO DAS FREGUESIAS DE SANTA CRUZ DO DOURO E SÃO TOMÉ DE COVELAS</t>
  </si>
  <si>
    <t>43222 - Instalação de climatização</t>
  </si>
  <si>
    <t>Registo de Viseu na Loja de Cidadão</t>
  </si>
  <si>
    <t>43230 - Instalação de isolamento</t>
  </si>
  <si>
    <t>Registo do Pinhal Novo na Loja de Cidadão (Lc Palmela)            </t>
  </si>
  <si>
    <t>43240 - Outras instalações em construções</t>
  </si>
  <si>
    <t>Registo do Porto na Loja de Cidadão            </t>
  </si>
  <si>
    <t>43310 - Estucagem</t>
  </si>
  <si>
    <t>Registo Nacional de Pessoas Colectivas</t>
  </si>
  <si>
    <t>43320 - Montagem de trabalhos de carpintaria e de caixilharia</t>
  </si>
  <si>
    <t>Registo Predial Comercial e Automóvel de Angra do Heroísmo</t>
  </si>
  <si>
    <t>43330 - Revestimento de pavimentos e de paredes</t>
  </si>
  <si>
    <t>Registo Predial Comercial e Automóvel de Ponta Delgada</t>
  </si>
  <si>
    <t>43340 - Pintura e colocação de vidros</t>
  </si>
  <si>
    <t>Registo Predial de Faro</t>
  </si>
  <si>
    <t>CELORICO DE BASTO (FREG.N/CODIFICADA)</t>
  </si>
  <si>
    <t>UNIÃO DAS FREGUESIAS DE CANEDO DE BASTO E CORGO</t>
  </si>
  <si>
    <t>43350 - Outras atividades de acabamento em edifícios</t>
  </si>
  <si>
    <t>Registo Predial de Lisboa           </t>
  </si>
  <si>
    <t>43410 - Atividades de colocação de telhados e coberturas</t>
  </si>
  <si>
    <t>Registo Predial de Porto          </t>
  </si>
  <si>
    <t>43420 - Outras atividades especializadas de construção na construção de edifícios</t>
  </si>
  <si>
    <t>Registo Predial de Queluz</t>
  </si>
  <si>
    <t>43500 - Atividades especializadas de construção em engenharia civil</t>
  </si>
  <si>
    <t>Registo Predial e Automóvel de Matosinhos</t>
  </si>
  <si>
    <t>43600 - Atividades de serviços de intermediação para serviços especializados de construção</t>
  </si>
  <si>
    <t>Registo Predial e Comercial da Amadora</t>
  </si>
  <si>
    <t>43910 - Atividades de alvenaria e assentamento de tijolos</t>
  </si>
  <si>
    <t>Registo Predial e Comercial da Póvoa de Varzim              </t>
  </si>
  <si>
    <t>UNIÃO DAS FREGUESIAS DE BRITELO, GÉMEOS E OURILHE</t>
  </si>
  <si>
    <t>43991 - Aluguer de equipamento de construção e de demolição, com operador</t>
  </si>
  <si>
    <t>Registo Predial e Comercial de Abrantes</t>
  </si>
  <si>
    <t>UNIÃO DAS FREGUESIAS DE CAÇARILHE E INFESTA</t>
  </si>
  <si>
    <t>43992 - Outras atividades especializadas de construção diversas, n.e.</t>
  </si>
  <si>
    <t>Registo Predial e Comercial de Águeda</t>
  </si>
  <si>
    <t>46110 - Atividades dos agentes do comércio por grosso de matérias-primas agrícolas e têxteis, animais vivos e produtos semiacabados</t>
  </si>
  <si>
    <t>Registo Predial e Comercial de Albufeira</t>
  </si>
  <si>
    <t>UNIÃO DAS FREGUESIAS DE CARVALHO E BASTO (SANTA TECLA)</t>
  </si>
  <si>
    <t>46120 - Atividades dos agentes do comércio por grosso de combustíveis, minérios, metais e de produtos químicos para a indústria</t>
  </si>
  <si>
    <t>Registo Predial e Comercial de Alcobaça              </t>
  </si>
  <si>
    <t>UNIÃO DAS FREGUESIAS DE VEADE, GAGOS E MOLARES</t>
  </si>
  <si>
    <t>46130 - Atividades dos agentes do comércio por grosso de madeira e materiais de construção</t>
  </si>
  <si>
    <t>Registo Predial e Comercial de Barcelos</t>
  </si>
  <si>
    <t>46140 - Atividades dos agentes do comércio por grosso de máquinas, equipamento industrial, embarcações e aeronaves</t>
  </si>
  <si>
    <t>Registo Predial e Comercial de Barreiro</t>
  </si>
  <si>
    <t>46150 - Atividades dos agentes do comércio por grosso de mobiliário, artigos para uso doméstico e ferragens</t>
  </si>
  <si>
    <t>Registo Predial e Comercial de Beja</t>
  </si>
  <si>
    <t>46160 - Atividades dos agentes do comércio por grosso de têxteis, vestuário, calçado e artigos de couro e pele</t>
  </si>
  <si>
    <t>Registo Predial e Comercial de Caldas da Rainha</t>
  </si>
  <si>
    <t>46170 - Atividades dos agentes do comércio por grosso de produtos alimentares, bebidas e tabaco</t>
  </si>
  <si>
    <t>Registo Predial e Comercial de Castelo Branco </t>
  </si>
  <si>
    <t>46180 - Atividades dos agentes do comércio por grosso de outros produtos</t>
  </si>
  <si>
    <t>Registo Predial e Comercial de Covilhã</t>
  </si>
  <si>
    <t>46190 - Atividades dos agentes do comércio por grosso não especializado</t>
  </si>
  <si>
    <t>Registo Predial e Comercial de Espinho</t>
  </si>
  <si>
    <t>SANTO ISIDORO E LIVRAÇÃO</t>
  </si>
  <si>
    <t>46211 - Comércio por grosso de alimentos para animais</t>
  </si>
  <si>
    <t>Registo Predial e Comercial de Esposende     </t>
  </si>
  <si>
    <t>46212 - Comércio por grosso de tabaco em bruto</t>
  </si>
  <si>
    <t>Registo Predial e Comercial de Estarreja     </t>
  </si>
  <si>
    <t>MARCO DE CANAVESES (FREG.N/CODIFICADA)</t>
  </si>
  <si>
    <t>46213 - Comércio por grosso de cortiça em bruto</t>
  </si>
  <si>
    <t>Registo Predial e Comercial de Fafe</t>
  </si>
  <si>
    <t>46214 - Comércio por grosso de cereais, sementes, leguminosas, oleaginosas e outras matérias-primas agrícolas</t>
  </si>
  <si>
    <t>Registo Predial e Comercial de Figueira da Foz </t>
  </si>
  <si>
    <t>PENHA LONGA E PAÇOS DE GAIOLO</t>
  </si>
  <si>
    <t>46220 - Comércio por grosso de flores e plantas</t>
  </si>
  <si>
    <t>Registo Predial e Comercial de Gondomar         </t>
  </si>
  <si>
    <t>SANDE E SÃO LOURENÇO DO DOURO</t>
  </si>
  <si>
    <t>46230 - Comércio por grosso de animais vivos</t>
  </si>
  <si>
    <t>Registo Predial e Comercial de Guarda</t>
  </si>
  <si>
    <t>46240 - Comércio por grosso de peles e couro</t>
  </si>
  <si>
    <t>Registo Predial e Comercial de Lagos</t>
  </si>
  <si>
    <t>46311 - Comércio por grosso de fruta e de produtos hortícolas, exceto batata</t>
  </si>
  <si>
    <t>Registo Predial e Comercial de Lamego</t>
  </si>
  <si>
    <t>46312 - Comércio por grosso de batata</t>
  </si>
  <si>
    <t>Registo Predial e Comercial de Loulé     </t>
  </si>
  <si>
    <t>46321 - Comércio por grosso de carne e produtos à base de carne</t>
  </si>
  <si>
    <t>Registo Predial e Comercial de Mafra</t>
  </si>
  <si>
    <t>46322 - Comércio por grosso de peixe, crustáceos e moluscos e produtos à base de peixe</t>
  </si>
  <si>
    <t>Registo Predial e Comercial de Marco de Canaveses</t>
  </si>
  <si>
    <t>46331 - Comércio por grosso de leite, seus derivados e ovos</t>
  </si>
  <si>
    <t>Registo Predial e Comercial de Moita</t>
  </si>
  <si>
    <t>46332 - Comércio por grosso de azeite, óleos e gorduras alimentares</t>
  </si>
  <si>
    <t>Registo Predial e Comercial de Odivelas</t>
  </si>
  <si>
    <t>46341 - Comércio por grosso de bebidas alcoólicas</t>
  </si>
  <si>
    <t>Registo Predial e Comercial de Ourém</t>
  </si>
  <si>
    <t>46342 - Comércio por grosso de bebidas não alcoólicas</t>
  </si>
  <si>
    <t>Registo Predial e Comercial de Ovar</t>
  </si>
  <si>
    <t>46350 - Comércio por grosso de tabaco</t>
  </si>
  <si>
    <t>Registo Predial e Comercial de Palmela</t>
  </si>
  <si>
    <t>RESENDE (FREG.N/CODIFICADA)</t>
  </si>
  <si>
    <t>46361 - Comércio por grosso de açúcar</t>
  </si>
  <si>
    <t>Registo Predial e Comercial de Pombal</t>
  </si>
  <si>
    <t>46362 - Comércio por grosso de chocolate e de produtos de confeitaria</t>
  </si>
  <si>
    <t>Registo Predial e Comercial de Ponte de Lima</t>
  </si>
  <si>
    <t>46370 - Comércio por grosso de café, chá, cacau e especiarias</t>
  </si>
  <si>
    <t>Registo Predial e Comercial de Portalegre</t>
  </si>
  <si>
    <t>46380 - Comércio por grosso de outros produtos alimentares</t>
  </si>
  <si>
    <t>Registo Predial e Comercial de Portimão</t>
  </si>
  <si>
    <t>UNIÃO DAS FREGUESIAS DE ANREADE E SÃO ROMÃO DE AREGOS</t>
  </si>
  <si>
    <t>46390 - Comércio por grosso não especializado de produtos alimentares, bebidas e tabaco</t>
  </si>
  <si>
    <t>Registo Predial e Comercial de Santa Maria da Feira</t>
  </si>
  <si>
    <t>UNIÃO DAS FREGUESIAS DE FELGUEIRAS E FEIRÃO</t>
  </si>
  <si>
    <t>46410 - Comércio por grosso de têxteis</t>
  </si>
  <si>
    <t>Registo Predial e Comercial de Santarém</t>
  </si>
  <si>
    <t>UNIÃO DAS FREGUESIAS DE FREIGIL E MIOMÃES</t>
  </si>
  <si>
    <t>46421 - Comércio por grosso de vestuário e de acessórios</t>
  </si>
  <si>
    <t>Registo Predial e Comercial de Santo Tirso</t>
  </si>
  <si>
    <t>UNIÃO DAS FREGUESIAS DE OVADAS E PANCHORRA</t>
  </si>
  <si>
    <t>46422 - Comércio por grosso de calçado</t>
  </si>
  <si>
    <t>Registo Predial e Comercial de Silves    </t>
  </si>
  <si>
    <t>MATOSINHOS (FREG.N/CODIFICADA)</t>
  </si>
  <si>
    <t>UNIÃO DAS FREGUESIAS DE MATOSINHOS E LEÇA DA PALMEIRA</t>
  </si>
  <si>
    <t>Área Metropolitana do Porto</t>
  </si>
  <si>
    <t>46430 - Comércio por grosso de eletrodomésticos</t>
  </si>
  <si>
    <t>Registo Predial e Comercial de Tomar   </t>
  </si>
  <si>
    <t>UNIÃO DAS FREGUESIAS DE CUSTÓIAS, LEÇA DO BALIO E GUIFÕES</t>
  </si>
  <si>
    <t>46441 - Comércio por grosso de louças em cerâmica e em vidro</t>
  </si>
  <si>
    <t>Registo Predial e Comercial de Tondela</t>
  </si>
  <si>
    <t>46442 - Comércio por grosso de produtos de limpeza</t>
  </si>
  <si>
    <t>Registo Predial e Comercial de Torres Novas     </t>
  </si>
  <si>
    <t>UNIÃO DAS FREGUESIAS DE PERAFITA, LAVRA E SANTA CRUZ DO BISPO</t>
  </si>
  <si>
    <t>46450 - Comércio por grosso de perfumes e de produtos de higiene</t>
  </si>
  <si>
    <t>Registo Predial e Comercial de Torres Vedras    </t>
  </si>
  <si>
    <t>UNIÃO DAS FREGUESIAS DE SÃO MAMEDE DE INFESTA E SENHORA DA HORA</t>
  </si>
  <si>
    <t>46460 - Comércio por grosso de produtos farmacêuticos e médicos</t>
  </si>
  <si>
    <t>Registo Predial e Comercial de Viana do Castelo</t>
  </si>
  <si>
    <t>CASTELO DE PAIVA (FREG.N/CODIFICADA)</t>
  </si>
  <si>
    <t>UNIÃO DAS FREGUESIAS DE RAIVA, PEDORIDO E PARAÍSO</t>
  </si>
  <si>
    <t>46471 - Comércio por grosso de mobiliário para uso doméstico, carpetes, tapetes e artigos de iluminação</t>
  </si>
  <si>
    <t>Registo Predial e Comercial de Vila do Conde</t>
  </si>
  <si>
    <t>46472 - Comércio por grosso de mobiliário de escritório</t>
  </si>
  <si>
    <t>Registo Predial e Comercial de Vila Nova de Famalicão</t>
  </si>
  <si>
    <t>46480 - Comércio por grosso de relógios e de artigos de ourivesaria e joalharia</t>
  </si>
  <si>
    <t>Registo Predial e Comercial de Vila Real</t>
  </si>
  <si>
    <t>46491 - Comércio por grosso de artigos de papelaria</t>
  </si>
  <si>
    <t>Registo Predial e Comercial de Vila Verde</t>
  </si>
  <si>
    <t>46492 - Comércio por grosso de livros, revistas e jornais</t>
  </si>
  <si>
    <t>Registo Predial e Comercial de Viseu</t>
  </si>
  <si>
    <t>46493 - Comércio por grosso de brinquedos, jogos e artigos de desporto</t>
  </si>
  <si>
    <t>Registo Predial e Comercial do Seixal</t>
  </si>
  <si>
    <t>UNIÃO DAS FREGUESIAS DE SOBRADO E BAIRROS</t>
  </si>
  <si>
    <t>46494 - Outro comércio por grosso de bens de consumo, n.e.</t>
  </si>
  <si>
    <t>Registo Predial e Comercial e Automóvel de Chaves     </t>
  </si>
  <si>
    <t>46501 - Comércio por grosso de computadores, equipamentos periféricos e programas informáticos</t>
  </si>
  <si>
    <t>Registo Predial e Comercial de Olhão</t>
  </si>
  <si>
    <t>CINFÃES (FREG.N/CODIFICADA)</t>
  </si>
  <si>
    <t>46502 - Comércio por grosso de equipamentos eletrónicos, de telecomunicações e suas partes</t>
  </si>
  <si>
    <t>Registo Predial e Comercial de Aveiro</t>
  </si>
  <si>
    <t>46503 - Comércio por grosso de outras máquinas e material de escritório</t>
  </si>
  <si>
    <t>Registo de Felgueiras na Loja de Cidadão  </t>
  </si>
  <si>
    <t>46610 - Comércio por grosso de máquinas e equipamentos agrícolas e suas peças e acessórios</t>
  </si>
  <si>
    <t>Registo de Gavião     </t>
  </si>
  <si>
    <t>46620 - Comércio por grosso de máquinas-ferramentas</t>
  </si>
  <si>
    <t>Registo de Guimarães  </t>
  </si>
  <si>
    <t>46630 - Comércio por grosso de máquinas para a indústria extrativa, construção e engenharia civil</t>
  </si>
  <si>
    <t>Registo de Lisboa na Fontes Pereira de Melo        </t>
  </si>
  <si>
    <t>46641 - Comércio por grosso de máquinas para a indústria têxtil, máquinas de costura e de tricotar</t>
  </si>
  <si>
    <t>Registo de Lisboa no Campus de Justiça - Ed. L (Parque das Nações)</t>
  </si>
  <si>
    <t>46642 - Comércio por grosso de outras máquinas e equipamentos, n.e.</t>
  </si>
  <si>
    <t>Registos Centrais de Lisboa        </t>
  </si>
  <si>
    <t>46711 - Comércio por grosso de veículos automóveis ligeiros</t>
  </si>
  <si>
    <t>Serviços de Registo da Região Autónoma da Madeira</t>
  </si>
  <si>
    <t>46712 - Comércio por grosso de outros veículos automóveis</t>
  </si>
  <si>
    <t>Soluções Integradas de Registo (SIR) </t>
  </si>
  <si>
    <t>46720 - Comércio por grosso de peças e acessórios para veículos automóveis</t>
  </si>
  <si>
    <t>46730 - Comércio por grosso de motociclos, suas partes e acessórios</t>
  </si>
  <si>
    <t>46811 - Comércio por grosso de produtos petrolíferos</t>
  </si>
  <si>
    <t>46812 - Comércio por grosso de combustíveis sólidos, líquidos e gasosos, não derivados do petróleo</t>
  </si>
  <si>
    <t>UNIÃO DAS FREGUESIAS DE ALHÕES, BUSTELO, GRALHEIRA E RAMIRES</t>
  </si>
  <si>
    <t>46820 - Comércio por grosso de minérios e de metais</t>
  </si>
  <si>
    <t>46831 - Comércio por grosso de madeira em bruto e de produtos derivados</t>
  </si>
  <si>
    <t>46832 - Comércio por grosso de materiais de construção (exceto madeira) e equipamento sanitário</t>
  </si>
  <si>
    <t>46840 - Comércio por grosso de ferragens, ferramentas manuais e artigos para canalizações e aquecimento</t>
  </si>
  <si>
    <t>LOUSADA (FREG.N/CODIFICADA)</t>
  </si>
  <si>
    <t>UNIÃO DAS FREGUESIAS DE CERNADELO E LOUSADA (SÃO MIGUEL E SANTA MARGARIDA)</t>
  </si>
  <si>
    <t>46850 - Comércio por grosso de produtos químicos</t>
  </si>
  <si>
    <t>46861 - Comércio por grosso de fibras têxteis naturais, artificiais e sintéticas</t>
  </si>
  <si>
    <t>46862 - Comércio por grosso de outros bens intermédios, n.e.</t>
  </si>
  <si>
    <t>46871 - Comércio por grosso de sucatas e de desperdícios metálicos</t>
  </si>
  <si>
    <t>46872 - Comércio por grosso de desperdícios têxteis, de cartão e papéis velhos</t>
  </si>
  <si>
    <t>46873 - Comércio por grosso de desperdícios de materiais, n.e.</t>
  </si>
  <si>
    <t>46890 - Outro comércio por grosso especializado, n.e.</t>
  </si>
  <si>
    <t>UNIÃO DAS FREGUESIAS DE CRISTELOS, BOIM E ORDEM</t>
  </si>
  <si>
    <t>46900 - Comércio por grosso não especializado</t>
  </si>
  <si>
    <t>UNIÃO DAS FREGUESIAS DE FIGUEIRAS E COVAS</t>
  </si>
  <si>
    <t>47111 - Comércio a retalho em supermercados e hipermercados</t>
  </si>
  <si>
    <t>UNIÃO DAS FREGUESIAS DE LUSTOSA E BARROSAS (SANTO ESTÊVÃO)</t>
  </si>
  <si>
    <t>47112 - Comércio a retalho em outros estabelecimentos não especializados, com predominância de produtos alimentares, bebidas ou tabaco</t>
  </si>
  <si>
    <t>UNIÃO DAS FREGUESIAS DE NESPEREIRA E CASAIS</t>
  </si>
  <si>
    <t>47113 - Comércio a retalho não especializado, em bancas, feiras e unidades móveis de venda, de produtos alimentares, bebidas e tabaco</t>
  </si>
  <si>
    <t>UNIÃO DAS FREGUESIAS DE SILVARES, PIAS, NOGUEIRA E ALVARENGA</t>
  </si>
  <si>
    <t>47114 - Comércio a retalho não especializado, por correspondência ou via Internet, com predominância de produtos alimentares, bebidas e tabaco</t>
  </si>
  <si>
    <t>47115 - Comércio a retalho não especializado, por outros métodos, com predominância de produtos alimentares, bebidas e tabaco</t>
  </si>
  <si>
    <t>47121 - Comércio a retalho não especializado, sem predominância de produtos alimentares, bebidas e tabaco, em grandes armazéns e similares</t>
  </si>
  <si>
    <t>47122 - Comércio a retalho em outros estabelecimentos não especializados, sem predominância de produtos alimentares, bebidas ou tabaco</t>
  </si>
  <si>
    <t>47123 - Comércio a retalho não especializado em bancas, feiras e unidades móveis de venda, de têxteis, vestuário, calçado, malas e similares</t>
  </si>
  <si>
    <t>47124 - Comércio a retalho não especializado, em bancas, feiras e unidades móveis de venda, de outros produtos, sem predominância de produtos alimentares, bebidas e tabaco</t>
  </si>
  <si>
    <t>47125 - Comércio a retalho não especializado, por correspondência ou via Internet, sem predominância de produtos alimentares, bebidas e tabaco</t>
  </si>
  <si>
    <t>47126 - Comércio a retalho não especializado, por outros métodos, sem predominância de produtos alimentares, bebidas e tabaco</t>
  </si>
  <si>
    <t>47210 - Comércio a retalho de frutas e produtos hortícolas</t>
  </si>
  <si>
    <t>47220 - Comércio a retalho de carne e produtos à base de carne</t>
  </si>
  <si>
    <t>PAÇOS DE FERREIRA (FREG.N/CODIFICADA)</t>
  </si>
  <si>
    <t>47230 - Comércio a retalho de peixe, crustáceos e moluscos</t>
  </si>
  <si>
    <t>47240 - Comércio a retalho de pão, de produtos de pastelaria e de confeitaria</t>
  </si>
  <si>
    <t>47250 - Comércio a retalho de bebidas</t>
  </si>
  <si>
    <t>47260 - Comércio a retalho de produtos do tabaco</t>
  </si>
  <si>
    <t>47271 - Comércio a retalho de leite e de derivados</t>
  </si>
  <si>
    <t>47272 - Comércio a retalho de produtos alimentares, naturais e dietéticos</t>
  </si>
  <si>
    <t>47273 - Outro comércio a retalho de produtos alimentares</t>
  </si>
  <si>
    <t>47300 - Comércio a retalho de combustível para veículos a motor</t>
  </si>
  <si>
    <t>47401 - Comércio a retalho de computadores, unidades periféricas e programas informáticos</t>
  </si>
  <si>
    <t>47402 - Comércio a retalho de equipamento de telecomunicações</t>
  </si>
  <si>
    <t>47403 - Comércio a retalho de equipamento audiovisual</t>
  </si>
  <si>
    <t>47510 - Comércio a retalho de têxteis</t>
  </si>
  <si>
    <t>47521 - Comércio a retalho de ferragens e de vidro plano</t>
  </si>
  <si>
    <t>47522 - Comércio a retalho de tintas, vernizes e produtos similares</t>
  </si>
  <si>
    <t>47523 - Comércio a retalho de material de bricolage, equipamento sanitário, ladrilhos e materiais de construção similares</t>
  </si>
  <si>
    <t>47530 - Comércio a retalho de carpetes, tapetes, cortinados e revestimentos para paredes e pavimentos</t>
  </si>
  <si>
    <t>47540 - Comércio a retalho de eletrodomésticos</t>
  </si>
  <si>
    <t>47551 - Comércio a retalho de mobiliário e artigos de iluminação</t>
  </si>
  <si>
    <t>47552 - Comércio a retalho de louças, cutelaria e de outros artigos similares para uso doméstico</t>
  </si>
  <si>
    <t>47553 - Comércio a retalho de outros artigos para o lar, n.e.</t>
  </si>
  <si>
    <t>47610 - Comércio a retalho de livros</t>
  </si>
  <si>
    <t>47621 - Comércio a retalho de jornais, revistas e outras publicações periódicas e artigos de papelaria, exceto máquinas e outro material de escritório</t>
  </si>
  <si>
    <t>47622 - Comércio a retalho de máquinas e de outro material de escritório</t>
  </si>
  <si>
    <t>47630 - Comércio a retalho de artigos de desporto</t>
  </si>
  <si>
    <t>PENAFIEL (FREG.N/CODIFICADA)</t>
  </si>
  <si>
    <t>47640 - Comércio a retalho de jogos e brinquedos</t>
  </si>
  <si>
    <t>47690 - Comércio a retalho de bens culturais e recreativos, n.e.</t>
  </si>
  <si>
    <t>47711 - Comércio a retalho de vestuário para adultos</t>
  </si>
  <si>
    <t>47712 - Comércio a retalho de vestuário para bebés e crianças</t>
  </si>
  <si>
    <t>47721 - Comércio a retalho de calçado</t>
  </si>
  <si>
    <t>47722 - Comércio a retalho de marroquinaria e artigos de viagem</t>
  </si>
  <si>
    <t>47730 - Comércio a retalho de produtos farmacêuticos</t>
  </si>
  <si>
    <t>47741 - Comércio a retalho de produtos médicos (exceto material ótico oftálmico) e ortopédicos</t>
  </si>
  <si>
    <t>47742 - Comércio a retalho de material ótico oftálmico</t>
  </si>
  <si>
    <t>47750 - Comércio a retalho de produtos cosméticos e de higiene</t>
  </si>
  <si>
    <t>Serviço do Emprego do Porto</t>
  </si>
  <si>
    <t>47761 - Comércio a retalho de flores, plantas, sementes e fertilizantes</t>
  </si>
  <si>
    <t>47762 - Comércio a retalho de animais de companhia e respetivos alimentos</t>
  </si>
  <si>
    <t>47770 - Comércio a retalho de relógios e de artigos de ourivesaria e joalharia</t>
  </si>
  <si>
    <t>PORTO (FREG.N/CODIFICADA)</t>
  </si>
  <si>
    <t>UNIÃO DAS FREGUESIAS DE CEDOFEITA, SANTO ILDEFONSO, SÉ, MIRAGAIA, SÃO NICOLAU E VITÓRIA</t>
  </si>
  <si>
    <t>47781 - Comércio a retalho de material ótico, exceto oftálmico, fotográfico, cinematográfico e de instrumentos de precisão</t>
  </si>
  <si>
    <t>47782 - Comércio a retalho de combustíveis para uso doméstico</t>
  </si>
  <si>
    <t>47783 - Comércio a retalho de outros produtos novos, n.e.</t>
  </si>
  <si>
    <t>UNIÃO DAS FREGUESIAS DE ALDOAR, FOZ DO DOURO E NEVOGILDE</t>
  </si>
  <si>
    <t>47790 - Comércio a retalho de artigos em segunda mão</t>
  </si>
  <si>
    <t>UNIÃO DAS FREGUESIAS DE LORDELO DO OURO E MASSARELOS</t>
  </si>
  <si>
    <t>Serviço de Emprego de Porto</t>
  </si>
  <si>
    <t>47811 - Comércio a retalho de veículos automóveis ligeiros</t>
  </si>
  <si>
    <t>Serviço de Emprego de Póvoa de Varzim/Vila do Conde</t>
  </si>
  <si>
    <t>47812 - Comércio a retalho de outros veículos automóveis</t>
  </si>
  <si>
    <t>47820 - Comércio a retalho de peças e acessórios para veículos automóveis</t>
  </si>
  <si>
    <t>47830 - Comércio a retalho de motociclos, suas partes e acessórios</t>
  </si>
  <si>
    <t>PÓVOA DE VARZIM (FREG.N/CODIFICADA)</t>
  </si>
  <si>
    <t>UNIÃO DAS FREGUESIAS DA PÓVOA DE VARZIM, BEIRIZ E ARGIVAI</t>
  </si>
  <si>
    <t>47910 - Atividades de serviços de intermediação no comércio a retalho não especializado</t>
  </si>
  <si>
    <t>47920 - Atividades de serviços de intermediação no comércio a retalho especializado</t>
  </si>
  <si>
    <t>49110 - Transporte de passageiros por ferrovia pesada</t>
  </si>
  <si>
    <t>UNIÃO DAS FREGUESIAS DE AGUÇADOURA E NAVAIS</t>
  </si>
  <si>
    <t>49120 - Outro transporte ferroviário de passageiros</t>
  </si>
  <si>
    <t>UNIÃO DAS FREGUESIAS DE AVER-O-MAR, AMORIM E TERROSO</t>
  </si>
  <si>
    <t>49200 - Transporte ferroviário de mercadorias</t>
  </si>
  <si>
    <t>49311 - Transporte rodoviário regular, urbano e suburbano de passageiros</t>
  </si>
  <si>
    <t>49312 - Transporte regular interurbano em autocarros</t>
  </si>
  <si>
    <t>49320 - Transporte rodoviário não regular de passageiros</t>
  </si>
  <si>
    <t>49330 - Atividades de serviços de transporte de passageiros, a pedido, em veículo com condutor</t>
  </si>
  <si>
    <t>49340 - Transporte de passageiros por instalações por cabo (teleféricos, telesquis e outras)</t>
  </si>
  <si>
    <t>49390 - Outros transportes terrestres de passageiros, n.e.</t>
  </si>
  <si>
    <t>49410 - Transportes rodoviários de mercadorias</t>
  </si>
  <si>
    <t>49420 - Serviços de mudanças</t>
  </si>
  <si>
    <t>49500 - Transportes por oleodutos ou gasodutos</t>
  </si>
  <si>
    <t>50101 - Transportes marítimos não costeiros de passageiros</t>
  </si>
  <si>
    <t>50102 - Transportes costeiros e locais de passageiros, para fins não turísticos</t>
  </si>
  <si>
    <t>UNIÃO DAS FREGUESIAS DE BAGUNTE, FERREIRÓ, OUTEIRO MAIOR E PARADA</t>
  </si>
  <si>
    <t>50103 - Transportes costeiros e locais de passageiros, para fins turísticos</t>
  </si>
  <si>
    <t>UNIÃO DAS FREGUESIAS DE FORNELO E VAIRÃO</t>
  </si>
  <si>
    <t>50200 - Transportes marítimos de mercadorias</t>
  </si>
  <si>
    <t>UNIÃO DAS FREGUESIAS DE MALTA E CANIDELO</t>
  </si>
  <si>
    <t>50301 - Transportes de passageiros por vias navegáveis interiores, para fins não turísticos</t>
  </si>
  <si>
    <t>UNIÃO DAS FREGUESIAS DE RETORTA E TOUGUES</t>
  </si>
  <si>
    <t>50302 - Transportes de passageiros por vias navegáveis interiores, para fins turísticos</t>
  </si>
  <si>
    <t>UNIÃO DAS FREGUESIAS DE RIO MAU E ARCOS</t>
  </si>
  <si>
    <t>50400 - Transportes de mercadorias por vias navegáveis interiores</t>
  </si>
  <si>
    <t>UNIÃO DAS FREGUESIAS DE TOUGUINHA E TOUGUINHÓ</t>
  </si>
  <si>
    <t>51100 - Transportes aéreos de passageiros</t>
  </si>
  <si>
    <t>UNIÃO DAS FREGUESIAS DE VILAR E MOSTEIRÓ</t>
  </si>
  <si>
    <t>51210 - Transportes aéreos de mercadorias</t>
  </si>
  <si>
    <t>51220 - Transportes espaciais</t>
  </si>
  <si>
    <t>52101 - Armazenagem frigorífica</t>
  </si>
  <si>
    <t>VILA DO CONDE (FREG.N/CODIFICADA)</t>
  </si>
  <si>
    <t>52102 - Armazenagem não frigorífica</t>
  </si>
  <si>
    <t>52211 - Gestão de infraestruturas dos transportes terrestres</t>
  </si>
  <si>
    <t>52212 - Assistência a veículos na estrada</t>
  </si>
  <si>
    <t>52213 - Outras atividades auxiliares dos transportes terrestres</t>
  </si>
  <si>
    <t>52220 - Atividades auxiliares dos transportes por água</t>
  </si>
  <si>
    <t>52230 - Atividades auxiliares dos transportes aéreos</t>
  </si>
  <si>
    <t>52240 - Manuseamento de carga</t>
  </si>
  <si>
    <t>52250 - Atividades dos serviços de logística</t>
  </si>
  <si>
    <t>52261 - Agentes aduaneiros e similares de apoio ao transporte</t>
  </si>
  <si>
    <t>52262 - Outras atividades de apoio ao transporte, n.e.</t>
  </si>
  <si>
    <t>SANTO TIRSO (FREG.N/CODIFICADA)</t>
  </si>
  <si>
    <t>UNIÃO DAS FREGUESIAS DE SANTO TIRSO, COUTO (SANTA CRISTINA E SÃO MIGUEL) E BURGÃES</t>
  </si>
  <si>
    <t>52310 - Atividades de serviços de intermediação dos transportes de mercadorias</t>
  </si>
  <si>
    <t>UNIÃO DAS FREGUESIAS DE AREIAS, SEQUEIRÓ, LAMA E PALMEIRA</t>
  </si>
  <si>
    <t>52320 - Atividades de serviços de intermediação dos transportes de passageiros</t>
  </si>
  <si>
    <t xml:space="preserve">U.F. DE CAMPO </t>
  </si>
  <si>
    <t>VILA NOVA DO CAMPO</t>
  </si>
  <si>
    <t>53100 - Atividades postais sujeitas a obrigações de serviço universal</t>
  </si>
  <si>
    <t>UNIÃO DAS FREGUESIAS DE CARREIRA E REFOJOS DE RIBA DE AVE</t>
  </si>
  <si>
    <t>53201 - Outras atividades postais e de correios, exceto entregas ao domicílio sem tratamento ou triagem</t>
  </si>
  <si>
    <t>UNIÃO DAS FREGUESIAS DE LAMELAS E GUIMAREI</t>
  </si>
  <si>
    <t>53202 - Atividades de serviços de entrega ao domicílio sem tratamento ou triagem</t>
  </si>
  <si>
    <t>53300 - Atividades de serviços de intermediação de atividades postais e de correios</t>
  </si>
  <si>
    <t>55101 - Hotéis, exceto hotéis rurais</t>
  </si>
  <si>
    <t>55102 - Hotéis-Apartamentos</t>
  </si>
  <si>
    <t>55103 - Pousadas</t>
  </si>
  <si>
    <t>TROFA (FREG.N/CODIFICADA)</t>
  </si>
  <si>
    <t>UNIÃO DAS FREGUESIAS DE CORONADO (SÃO ROMÃO E SÃO MAMEDE)</t>
  </si>
  <si>
    <t>55104 - Aldeamentos turísticos</t>
  </si>
  <si>
    <t>UNIÃO DAS FREGUESIAS DE ALVARELHOS E GUIDÕES</t>
  </si>
  <si>
    <t>55105 - Apartamentos turísticos</t>
  </si>
  <si>
    <t>UNIÃO DAS FREGUESIAS DE BOUGADO (SÃO MARTINHO E SANTIAGO)</t>
  </si>
  <si>
    <t>55106 - Hotéis Rurais</t>
  </si>
  <si>
    <t>55107 - Outros estabelecimentos hoteleiros</t>
  </si>
  <si>
    <t>Serviço de Emprego deF Vila Nova de Gaia</t>
  </si>
  <si>
    <t>55201 - Alojamento mobilado para turistas</t>
  </si>
  <si>
    <t>ESPINHO (FREG.N/CODIFICADA)</t>
  </si>
  <si>
    <t>55202 - Alojamento em estabelecimentos de turismo no espaço rural, exceto hotéis rurais</t>
  </si>
  <si>
    <t>55203 - Alojamento em estabelecimentos de turismo de habitação</t>
  </si>
  <si>
    <t>55204 - Estabelecimentos de hospedagem, exceto hostels</t>
  </si>
  <si>
    <t>UNIÃO DAS FREGUESIAS DE ANTA E GUETIM</t>
  </si>
  <si>
    <t>55205 - Hostels</t>
  </si>
  <si>
    <t>55206 - Colónias e campos de férias</t>
  </si>
  <si>
    <t>55207 - Outros locais de alojamento de curta duração</t>
  </si>
  <si>
    <t>55300 - Parques de campismo e de caravanismo</t>
  </si>
  <si>
    <t>55400 - Atividades de serviços de intermediação de alojamento</t>
  </si>
  <si>
    <t>55900 - Outros locais de alojamento</t>
  </si>
  <si>
    <t>56111 - Restaurantes tipo tradicional</t>
  </si>
  <si>
    <t>56112 - Restaurantes com lugares ao balcão</t>
  </si>
  <si>
    <t>UNIÃO DAS FREGUESIAS DE GRIJÓ E SERMONDE</t>
  </si>
  <si>
    <t>56113 - Restaurantes sem serviço de mesa</t>
  </si>
  <si>
    <t>UNIÃO DAS FREGUESIAS DE GULPILHARES E VALADARES</t>
  </si>
  <si>
    <t>56114 - Restaurantes típicos</t>
  </si>
  <si>
    <t>UNIÃO DAS FREGUESIAS DE MAFAMUDE E VILAR DO PARAÍSO</t>
  </si>
  <si>
    <t>56115 - Restaurantes com espaço de dança</t>
  </si>
  <si>
    <t>UNIÃO DAS FREGUESIAS DE PEDROSO E SEIXEZELO</t>
  </si>
  <si>
    <t>56116 - Confeção de refeições prontas a levar para casa</t>
  </si>
  <si>
    <t>UNIÃO DAS FREGUESIAS DE SANDIM, OLIVAL, LEVER E CRESTUMA</t>
  </si>
  <si>
    <t>56117 - Restaurantes, n.e.</t>
  </si>
  <si>
    <t>UNIÃO DAS FREGUESIAS DE SANTA MARINHA E SÃO PEDRO DA AFURADA</t>
  </si>
  <si>
    <t>56120 - Atividades de serviços de alimentação em meios móveis</t>
  </si>
  <si>
    <t>UNIÃO DAS FREGUESIAS DE SERZEDO E PEROSINHO</t>
  </si>
  <si>
    <t>56210 - Fornecimento de refeições para eventos</t>
  </si>
  <si>
    <t>VILA NOVA DE GAIA (FREG.N/CODIFICADA)</t>
  </si>
  <si>
    <t>56220 - Atividades de serviço de fornecimento de refeições por contrato e outras atividades de serviços de alimentação</t>
  </si>
  <si>
    <t>56301 - Cafés</t>
  </si>
  <si>
    <t>56302 - Bares</t>
  </si>
  <si>
    <t>ALIJÓ (FREG.N/CODIFICADA)</t>
  </si>
  <si>
    <t>56303 - Pastelarias e casas de chá</t>
  </si>
  <si>
    <t>56304 - Outros estabelecimentos de bebidas sem espetáculo, exceto itinerantes</t>
  </si>
  <si>
    <t>56305 - Estabelecimentos de bebidas com espaço de dança</t>
  </si>
  <si>
    <t>56306 - Estabelecimentos de bebidas itinerantes</t>
  </si>
  <si>
    <t>56400 - Atividades de serviços de intermediação relativas a atividades de serviços de restauração</t>
  </si>
  <si>
    <t>58110 - Edição de livros</t>
  </si>
  <si>
    <t>58120 - Edição de jornais</t>
  </si>
  <si>
    <t>UNIÃO DAS FREGUESIAS DE CARLÃO E AMIEIRO</t>
  </si>
  <si>
    <t>58130 - Edição de revistas e de outras publicações periódicas</t>
  </si>
  <si>
    <t>UNIÃO DAS FREGUESIAS DE CASTEDO E COTAS</t>
  </si>
  <si>
    <t>58190 - Outras atividades de edição, exceto edição de programas informáticos</t>
  </si>
  <si>
    <t>UNIÃO DAS FREGUESIAS DE PÓPULO E RIBALONGA</t>
  </si>
  <si>
    <t>58210 - Edição de jogos de vídeo</t>
  </si>
  <si>
    <t>UNIÃO DAS FREGUESIAS DE VALE DE MENDIZ, CASAL DE LOIVOS E VILARINHO DE COTAS</t>
  </si>
  <si>
    <t>58290 - Edição de outros programas informáticos</t>
  </si>
  <si>
    <t>59110 - Atividades de produção de filmes, de vídeos e de programas de televisão</t>
  </si>
  <si>
    <t>59120 - Atividades de pós-produção de filmes, de vídeos e de programas de televisão</t>
  </si>
  <si>
    <t>59130 - Atividades de distribuição de filmes e de vídeos</t>
  </si>
  <si>
    <t>59140 - Atividades de projeção de filmes</t>
  </si>
  <si>
    <t>CARRAZEDA DE ANSIÃES (FREG.N/CODIFICADA)</t>
  </si>
  <si>
    <t>59200 - Atividades de gravação de som e edição de música</t>
  </si>
  <si>
    <t>60100 - Atividades de radiodifusão e de distribuição de áudio</t>
  </si>
  <si>
    <t>60200 - Atividades de programação e difusão de televisão e de distribuição de vídeo</t>
  </si>
  <si>
    <t>60310 - Atividades das agências de notícias</t>
  </si>
  <si>
    <t>60390 - Outras atividades de distribuição de conteúdos</t>
  </si>
  <si>
    <t>61101 - Atividades de telecomunicações por cabo</t>
  </si>
  <si>
    <t>61102 - Atividades de telecomunicações sem fios</t>
  </si>
  <si>
    <t>61103 - Atividades de telecomunicações por satélite</t>
  </si>
  <si>
    <t>61200 - Atividades de revenda de telecomunicações e atividades de serviços de intermediação no domínio das telecomunicações</t>
  </si>
  <si>
    <t>UNIÃO DAS FREGUESIAS DE AMEDO E ZEDES</t>
  </si>
  <si>
    <t>61900 - Outras atividades de telecomunicações</t>
  </si>
  <si>
    <t>UNIÃO DAS FREGUESIAS DE BELVER E MOGO DE MALTA</t>
  </si>
  <si>
    <t>62100 - Atividades de programação informática</t>
  </si>
  <si>
    <t>UNIÃO DAS FREGUESIAS DE CASTANHEIRO DO NORTE E RIBALONGA</t>
  </si>
  <si>
    <t>62201 - Atividades de consultoria em informática</t>
  </si>
  <si>
    <t>UNIÃO DAS FREGUESIAS DE LAVANDEIRA, BEIRA GRANDE E SELORES</t>
  </si>
  <si>
    <t>62202 - Gestão e exploração de instalações informáticas</t>
  </si>
  <si>
    <t>62900 - Outras atividades de serviços relacionados com as tecnologias da informação e informática</t>
  </si>
  <si>
    <t>63100 - Infraestruturas de computação, atividades de processamento de dados, domiciliação de informação e atividades relacionadas</t>
  </si>
  <si>
    <t>63910 - Atividades de portais de pesquisa Web</t>
  </si>
  <si>
    <t>MESÃO FRIO (FREG.N/CODIFICADA)</t>
  </si>
  <si>
    <t>63920 - Outras atividades de serviços de informação</t>
  </si>
  <si>
    <t>64110 - Banco central</t>
  </si>
  <si>
    <t>64190 - Outra intermediação monetária</t>
  </si>
  <si>
    <t>64211 - Atividades das sociedades gestoras de participações sociais financeiras</t>
  </si>
  <si>
    <t>64212 - Atividades das sociedades gestoras de participações sociais não financeiras</t>
  </si>
  <si>
    <t>64220 - Atividades de canais de financiamento (financing conduits)</t>
  </si>
  <si>
    <t>64310 - Atividades dos fundos de investimento do mercado monetário e do mercado não monetário</t>
  </si>
  <si>
    <t>64320 - Atividades de trusts, patrimónios e contas fiduciárias (estate and agency accounts)</t>
  </si>
  <si>
    <t>MURÇA (FREG.N/CODIFICADA)</t>
  </si>
  <si>
    <t>64910 - Locação financeira</t>
  </si>
  <si>
    <t>UNIÃO DAS FREGUESIAS DE CARVA E VILARES</t>
  </si>
  <si>
    <t>64921 - Atividades das instituições financeiras de crédito</t>
  </si>
  <si>
    <t>UNIÃO DAS FREGUESIAS DE NOURA E PALHEIROS</t>
  </si>
  <si>
    <t>64922 - Atividades das sociedades financeiras para aquisições a crédito</t>
  </si>
  <si>
    <t>64923 - Atividades de factoring</t>
  </si>
  <si>
    <t>64924 - Outras atividades de crédito, n.e., exceto factoring</t>
  </si>
  <si>
    <t>64990 - Outras atividades de serviços financeiros, n.e., exceto seguros e fundos de pensões</t>
  </si>
  <si>
    <t>PESO DA RÉGUA (FREG.N/CODIFICADA)</t>
  </si>
  <si>
    <t>UNIÃO DAS FREGUESIAS DE PESO DA RÉGUA E GODIM</t>
  </si>
  <si>
    <t>65111 - Seguros de vida, exceto outras atividades complementares de segurança social</t>
  </si>
  <si>
    <t>65112 - Outras atividades complementares de segurança social</t>
  </si>
  <si>
    <t>UNIÃO DAS FREGUESIAS DE GALAFURA E COVELINHAS</t>
  </si>
  <si>
    <t>65120 - Seguros não vida</t>
  </si>
  <si>
    <t>UNIÃO DAS FREGUESIAS DE MOURA MORTA E VINHÓS</t>
  </si>
  <si>
    <t>65200 - Resseguros</t>
  </si>
  <si>
    <t>65300 - Fundos de pensões</t>
  </si>
  <si>
    <t>UNIÃO DAS FREGUESIAS DE POIARES E CANELAS</t>
  </si>
  <si>
    <t>66110 - Administração de mercados financeiros</t>
  </si>
  <si>
    <t>66120 - Atividades de negociação por conta de terceiros em valores mobiliários e outros instrumentos financeiros</t>
  </si>
  <si>
    <t>66190 - Outras atividades auxiliares de serviços financeiros, exceto seguros e fundos de pensões</t>
  </si>
  <si>
    <t>66210 - Avaliação de riscos e danos</t>
  </si>
  <si>
    <t>66220 - Atividades de mediadores de seguros</t>
  </si>
  <si>
    <t>66290 - Atividades auxiliares de seguros e fundos de pensões, n.e.</t>
  </si>
  <si>
    <t>66300 - Atividades de gestão de fundos</t>
  </si>
  <si>
    <t>68110 - Compra e venda de bens imobiliários</t>
  </si>
  <si>
    <t>SABROSA (FREG.N/CODIFICADA)</t>
  </si>
  <si>
    <t>68120 - Desenvolvimento de projetos de edifícios</t>
  </si>
  <si>
    <t>68200 - Arrendamento e exploração de bens imobiliários próprios ou em locação</t>
  </si>
  <si>
    <t>68310 - Atividades de serviços de intermediação de atividades imobiliárias</t>
  </si>
  <si>
    <t>68321 - Administração de imóveis por conta de outrem</t>
  </si>
  <si>
    <t>UNIÃO DAS FREGUESIAS DE PROVESENDE, GOUVÃES DO DOURO E SÃO CRISTÓVÃO DO DOURO</t>
  </si>
  <si>
    <t>68322 - Administração de condomínios</t>
  </si>
  <si>
    <t>UNIÃO DAS FREGUESIAS DE SÃO MARTINHO DE ANTAS E PARADELA DE GUIÃES</t>
  </si>
  <si>
    <t>68323 - Atividades de angariação imobiliária</t>
  </si>
  <si>
    <t>68324 - Atividades de avaliação imobiliária</t>
  </si>
  <si>
    <t>69101 - Atividades jurídicas, exceto dos cartórios notariais</t>
  </si>
  <si>
    <t>69102 - Atividades dos cartórios notariais</t>
  </si>
  <si>
    <t>69201 - Atividades de contabilidade e consultoria fiscal</t>
  </si>
  <si>
    <t>69202 - Atividades de auditoria e revisão de contas</t>
  </si>
  <si>
    <t>SANTA MARTA DE PENAGUIÃO (FREG.N/CODIFICADA)</t>
  </si>
  <si>
    <t>UNIÃO DAS FREGUESIAS DE LOBRIGOS (SÃO MIGUEL E SÃO JOÃO BAPTISTA) E SANHOANE</t>
  </si>
  <si>
    <t>70100 - Atividades das sedes sociais</t>
  </si>
  <si>
    <t>70200 - Atividades de consultoria para os negócios e outra consultoria para a gestão</t>
  </si>
  <si>
    <t>71110 - Atividades de arquitetura</t>
  </si>
  <si>
    <t>UNIÃO DAS FREGUESIAS DE LOUREDO E FORNELOS</t>
  </si>
  <si>
    <t>71120 - Atividades de engenharia e técnicas afins</t>
  </si>
  <si>
    <t>71200 - Atividades de ensaios e análises técnicas</t>
  </si>
  <si>
    <t>72101 - Investigação e desenvolvimento em biotecnologia</t>
  </si>
  <si>
    <t>72102 - Outra investigação e desenvolvimento das ciências físicas e naturais</t>
  </si>
  <si>
    <t>72200 - Investigação e desenvolvimento das ciências sociais e humanas</t>
  </si>
  <si>
    <t>73110 - Atividades das agências de publicidade</t>
  </si>
  <si>
    <t>73120 - Atividades de representação nos meios de comunicação</t>
  </si>
  <si>
    <t>73200 - Estudos de mercado e sondagens de opinião</t>
  </si>
  <si>
    <t>73300 - Atividades de relações públicas e comunicação</t>
  </si>
  <si>
    <t>74110 - Atividades de design de produtos industriais e de moda</t>
  </si>
  <si>
    <t>74120 - Atividades de design gráfico e de comunicação visual</t>
  </si>
  <si>
    <t>74130 - Atividades de design de interiores</t>
  </si>
  <si>
    <t>UNIÃO DAS FREGUESIAS DE ADOUFE E VILARINHO DE SAMARDÃ</t>
  </si>
  <si>
    <t>74140 - Outras atividades especializadas de design</t>
  </si>
  <si>
    <t>UNIÃO DAS FREGUESIAS DE BORBELA E LAMAS DE OLO</t>
  </si>
  <si>
    <t>74200 - Atividades fotográficas</t>
  </si>
  <si>
    <t>UNIÃO DAS FREGUESIAS DE CONSTANTIM E VALE DE NOGUEIRAS</t>
  </si>
  <si>
    <t>74300 - Atividades de tradução e interpretação</t>
  </si>
  <si>
    <t>UNIÃO DAS FREGUESIAS DE MOUÇÓS E LAMARES</t>
  </si>
  <si>
    <t>74910 - Atividades de serviços de comercialização e corretagem de patentes</t>
  </si>
  <si>
    <t>UNIÃO DAS FREGUESIAS DE NOGUEIRA E ERMIDA</t>
  </si>
  <si>
    <t>74991 - Atividades de agentes de profissionais desportivos</t>
  </si>
  <si>
    <t>UNIÃO DAS FREGUESIAS DE PENA, QUINTÃ E VILA COVA</t>
  </si>
  <si>
    <t>74992 - Outras atividades de consultoria, cientificas, técnicas e similares, diversas, n.e., exceto agentes de profissionais desportivos</t>
  </si>
  <si>
    <t>UNIÃO DAS FREGUESIAS DE SÃO TOMÉ DO CASTELO E JUSTES</t>
  </si>
  <si>
    <t>75000 - Atividades veterinárias</t>
  </si>
  <si>
    <t>77111 - Aluguer de veículos automóveis ligeiros de curto prazo</t>
  </si>
  <si>
    <t>77112 - Aluguer operacional de veículos automóveis ligeiros</t>
  </si>
  <si>
    <t>VILA REAL (FREG.N/CODIFICADA)</t>
  </si>
  <si>
    <t>77120 - Aluguer de veículos automóveis pesados</t>
  </si>
  <si>
    <t>Alto Tâmega</t>
  </si>
  <si>
    <t>77211 - Aluguer de bicicletas e similares</t>
  </si>
  <si>
    <t>77212 - Aluguer de outros bens recreativos e desportivos</t>
  </si>
  <si>
    <t>77220 - Aluguer de outros bens de uso pessoal e doméstico</t>
  </si>
  <si>
    <t>BOTICAS (FREG.N/CODIFICADA)</t>
  </si>
  <si>
    <t>77310 - Aluguer de máquinas e equipamentos agrícolas</t>
  </si>
  <si>
    <t>77320 - Aluguer de máquinas e equipamentos para a construção e engenharia civil</t>
  </si>
  <si>
    <t>77330 - Aluguer de máquinas e equipamentos de escritório e de computadores</t>
  </si>
  <si>
    <t>77340 - Aluguer de meios de transporte marítimo e fluvial</t>
  </si>
  <si>
    <t>77350 - Aluguer de meios de transporte aéreo</t>
  </si>
  <si>
    <t>77390 - Aluguer de outras máquinas, equipamentos e bens tangíveis, n.e.</t>
  </si>
  <si>
    <t>77400 - Locação de propriedade intelectual e produtos semelhantes, excetuando obras protegidas por direitos de autor</t>
  </si>
  <si>
    <t>77510 - Atividades de serviços de intermediação de aluguer e locação de automóveis, autocaravanas e reboques</t>
  </si>
  <si>
    <t>77520 - Atividades de serviços de intermediação de aluguer e locação de outros bens corpóreos e ativos incorpóreos não financeiros</t>
  </si>
  <si>
    <t>78100 - Atividades das empresas de seleção e colocação de pessoal</t>
  </si>
  <si>
    <t>78201 - Atividades das empresas de trabalho temporário</t>
  </si>
  <si>
    <t>CHAVES (FREG.N/CODIFICADA)</t>
  </si>
  <si>
    <t>UNIÃO DAS FREGUESIAS DE SANTA CRUZ/TRINDADE E SANJURGE</t>
  </si>
  <si>
    <t>78202 - Outro fornecimento de recursos humanos</t>
  </si>
  <si>
    <t>79110 - Atividades das agências de viagens</t>
  </si>
  <si>
    <t>79120 - Atividades dos operadores turísticos</t>
  </si>
  <si>
    <t>79900 - Outros serviços de reservas e atividades relacionadas</t>
  </si>
  <si>
    <t>80011 - Atividades de segurança privada</t>
  </si>
  <si>
    <t>80012 - Atividades de investigação, exceto cientifica</t>
  </si>
  <si>
    <t>80090 - Atividades de segurança, n.e.</t>
  </si>
  <si>
    <t>81100 - Atividades combinadas de apoio aos edifícios</t>
  </si>
  <si>
    <t>81210 - Limpeza geral de edifícios</t>
  </si>
  <si>
    <t>81220 - Outras atividades de limpeza de edifícios e em equipamentos industriais</t>
  </si>
  <si>
    <t>81231 - Atividades de desinfeção, desratização e similares</t>
  </si>
  <si>
    <t>81232 - Outras atividades de limpeza, n.e.</t>
  </si>
  <si>
    <t xml:space="preserve">PLANALTO DE MONFORTE </t>
  </si>
  <si>
    <t>PLANALTO DE MONFORTE (UNIÃO DAS FREGUESIAS DE OUCIDRES E BOBADELA)</t>
  </si>
  <si>
    <t>81300 - Atividades dos serviços de plantação e manutenção de jardins</t>
  </si>
  <si>
    <t>82100 - Atividades de serviços administrativos e de apoio</t>
  </si>
  <si>
    <t>82200 - Atividades dos centros de chamadas</t>
  </si>
  <si>
    <t>82300 - Organização de feiras, congressos e similares</t>
  </si>
  <si>
    <t>82400 - Atividades de serviços de intermediação de atividades de serviços de apoio aos negócios, n.e.</t>
  </si>
  <si>
    <t>82910 - Atividades das agências de cobranças e de avaliação do risco de crédito</t>
  </si>
  <si>
    <t>82921 - Engarrafamento de gases</t>
  </si>
  <si>
    <t>82922 - Outras atividades de embalagem</t>
  </si>
  <si>
    <t>82990 - Outras atividades de serviços de apoio aos negócios, n.e.</t>
  </si>
  <si>
    <t>84111 - Administração Central</t>
  </si>
  <si>
    <t>UNIÃO DAS FREGUESIAS DA MADALENA E SAMAIÕES</t>
  </si>
  <si>
    <t>84112 - Administração Regional Autónoma</t>
  </si>
  <si>
    <t>UNIÃO DAS FREGUESIAS DE CALVÃO E SOUTELINHO DA RAIA</t>
  </si>
  <si>
    <t>84113 - Administração Local</t>
  </si>
  <si>
    <t>UNIÃO DAS FREGUESIAS DE LOIVOS E PÓVOA DE AGRAÇÕES</t>
  </si>
  <si>
    <t>84114 - Atividades de apoio à administração pública</t>
  </si>
  <si>
    <t>84121 - Administração Pública - atividades de saúde</t>
  </si>
  <si>
    <t>UNIÃO DAS FREGUESIAS DE SOUTELO E SEARA VELHA</t>
  </si>
  <si>
    <t>84122 - Administração Pública - atividades de educação</t>
  </si>
  <si>
    <t>UNIÃO DAS FREGUESIAS DE TRAVANCAS E RORIZ</t>
  </si>
  <si>
    <t>84123 - Administração Pública - atividades do ambiente</t>
  </si>
  <si>
    <t>UNIÃO DAS FREGUESIAS DAS EIRAS, SÃO JULIÃO DE MONTENEGRO E CELA</t>
  </si>
  <si>
    <t>84124 - Administração Pública - atividades da cultura, desporto, recreativas, habitação e de outras atividades sociais, exceto segurança social obrigatória e ambiente</t>
  </si>
  <si>
    <t>84130 - Regulação e promoção da eficiência da atividade económica</t>
  </si>
  <si>
    <t xml:space="preserve">VIDAGO </t>
  </si>
  <si>
    <t>VIDAGO (UNIÃO DAS FREGUESIAS DE VIDAGO, ARCOSSÓ, SELHARIZ E VILARINHO DAS PARANHEIRAS)</t>
  </si>
  <si>
    <t>84210 - Negócios estrangeiros</t>
  </si>
  <si>
    <t>84220 - Atividades de defesa</t>
  </si>
  <si>
    <t>84230 - Atividades de justiça</t>
  </si>
  <si>
    <t>84240 - Atividades de segurança e ordem pública</t>
  </si>
  <si>
    <t>84250 - Atividades de proteção civil</t>
  </si>
  <si>
    <t>84300 - Atividades de segurança social obrigatória</t>
  </si>
  <si>
    <t>85100 - Ensino pré-escolar</t>
  </si>
  <si>
    <t>85201 - Ensino básico (1º Ciclo)</t>
  </si>
  <si>
    <t>85202 - Ensino básico (2º Ciclo)</t>
  </si>
  <si>
    <t>85310 - Ensino básico (3º Ciclo) e secundário geral</t>
  </si>
  <si>
    <t>85320 - Ensino secundário profissional</t>
  </si>
  <si>
    <t>85330 - Ensino pós-secundário não superior</t>
  </si>
  <si>
    <t>85400 - Ensino superior</t>
  </si>
  <si>
    <t>MONTALEGRE (FREG.N/CODIFICADA)</t>
  </si>
  <si>
    <t>UNIÃO DAS FREGUESIAS DE MONTALEGRE E PADROSO</t>
  </si>
  <si>
    <t>85510 - Ensino desportivo e recreativo</t>
  </si>
  <si>
    <t>85520 - Ensino de atividades culturais</t>
  </si>
  <si>
    <t>85530 - Escolas de condução e pilotagem</t>
  </si>
  <si>
    <t>85591 - Formação profissional</t>
  </si>
  <si>
    <t>85592 - Escolas de línguas</t>
  </si>
  <si>
    <t>85593 - Outras atividades educativas, diversas, n.e.</t>
  </si>
  <si>
    <t>85610 - Atividades de serviços de intermediação de cursos e tutores</t>
  </si>
  <si>
    <t>85690 - Atividades de apoio ao ensino, n.e.</t>
  </si>
  <si>
    <t>86100 - Atividades dos estabelecimentos de saúde com internamento</t>
  </si>
  <si>
    <t>86210 - Atividades de prática clínica geral</t>
  </si>
  <si>
    <t>86220 - Atividades médicas especializadas</t>
  </si>
  <si>
    <t>UNIÃO DAS FREGUESIAS DE CAMBESES DO RIO, DONÕES E MOURILHE</t>
  </si>
  <si>
    <t>86230 - Atividades de medicina dentária e odontologia</t>
  </si>
  <si>
    <t>UNIÃO DAS FREGUESIAS DE MEIXEDO E PADORNELOS</t>
  </si>
  <si>
    <t>86911 - Atividades dos serviços dos laboratórios de análises clínicas</t>
  </si>
  <si>
    <t>86912 - Atividades dos serviços de diagnóstico por imagem</t>
  </si>
  <si>
    <t>UNIÃO DAS FREGUESIAS DE PARADELA, CONTIM E FIÃES</t>
  </si>
  <si>
    <t>86920 - Transporte de doentes em ambulância</t>
  </si>
  <si>
    <t>UNIÃO DAS FREGUESIAS DE SEZELHE E COVELÃES</t>
  </si>
  <si>
    <t>86930 - Atividades de psicólogos e psicoterapeutas, exceto médicos</t>
  </si>
  <si>
    <t>UNIÃO DAS FREGUESIAS DE VENDA NOVA E PONDRAS</t>
  </si>
  <si>
    <t>86940 - Atividades de enfermagem e de parteiras</t>
  </si>
  <si>
    <t>UNIÃO DAS FREGUESIAS DE VIADE DE BAIXO E FERVIDELAS</t>
  </si>
  <si>
    <t>86950 - Atividades de fisioterapia</t>
  </si>
  <si>
    <t>UNIÃO DAS FREGUESIAS DE VILAR DE PERDIZES E MEIXIDE</t>
  </si>
  <si>
    <t>86961 - Atividades de terapêuticas não convencionais</t>
  </si>
  <si>
    <t>86962 - Outras atividades de medicina tradicional, complementar e alternativa, exceto terapêuticas não convencionais</t>
  </si>
  <si>
    <t>86970 - Atividades de serviços de intermediação de serviços médicos, odontológicos e outros serviços de saúde humana</t>
  </si>
  <si>
    <t>86991 - Centros de recolha e bancos de órgãos</t>
  </si>
  <si>
    <t>RIBEIRA DE PENA (FREG.N/CODIFICADA)</t>
  </si>
  <si>
    <t>UNIÃO DAS FREGUESIAS DE RIBEIRA DE PENA (SALVADOR) E SANTO ALEIXO DE ALÉM-TÂMEGA</t>
  </si>
  <si>
    <t>86992 - Atividades termais</t>
  </si>
  <si>
    <t>86993 - Outras atividades de saúde humana, diversas, n.e.</t>
  </si>
  <si>
    <t>UNIÃO DAS FREGUESIAS DE CERVA E LIMÕES</t>
  </si>
  <si>
    <t>87100 - Atividades de cuidados de enfermagem em estruturas residenciais</t>
  </si>
  <si>
    <t xml:space="preserve">U.F. DE RIBEIRA DE PENA </t>
  </si>
  <si>
    <t>87200 - Atividades de apoio social em estruturas residenciais para pessoas com doenças do foro mental ou do abuso de drogas</t>
  </si>
  <si>
    <t>87301 - Atividades de apoio social em estruturas residenciais para pessoas idosas</t>
  </si>
  <si>
    <t>87302 - Atividades de apoio social em estruturas residenciais para pessoas com incapacidade física</t>
  </si>
  <si>
    <t>87910 - Atividades dos serviços de intermediação de atividades de apoio social em estruturas residenciais</t>
  </si>
  <si>
    <t>87991 - Atividades de apoio social em estruturas residenciais para crianças e jovens</t>
  </si>
  <si>
    <t>87992 - Outras atividades de apoio social em estruturas residenciais, diversas, n.e.</t>
  </si>
  <si>
    <t>88101 - Atividades de ação social para pessoas idosas, sem alojamento</t>
  </si>
  <si>
    <t>88102 - Atividades de ação social para pessoas com incapacidades, sem alojamento</t>
  </si>
  <si>
    <t>88910 - Atividades de cuidados diurnos para crianças, sem alojamento</t>
  </si>
  <si>
    <t>88990 - Outras atividades de ação social sem alojamento, n.e.</t>
  </si>
  <si>
    <t>90110 - Atividades de criação literária e de composição musical</t>
  </si>
  <si>
    <t>90120 - Atividades de criação de artes visuais</t>
  </si>
  <si>
    <t>90130 - Outras atividades de criação artística</t>
  </si>
  <si>
    <t>90200 - Atividades das artes do espetáculo</t>
  </si>
  <si>
    <t>90310 - Exploração de salas e locais de espetáculos</t>
  </si>
  <si>
    <t>90390 - Outras atividades de apoio à criação artística e às artes do espetáculo</t>
  </si>
  <si>
    <t>91110 - Atividades das bibliotecas</t>
  </si>
  <si>
    <t>91120 - Atividades dos arquivos</t>
  </si>
  <si>
    <t>91210 - Atividades de museus e coleções</t>
  </si>
  <si>
    <t>91220 - Atividades dos sítios e monumentos históricos</t>
  </si>
  <si>
    <t>91300 - Atividades de conservação, restauro e outras atividades de apoio ao património cultural</t>
  </si>
  <si>
    <t>91410 - Atividades dos jardins botânicos e zoológicos</t>
  </si>
  <si>
    <t>VALPAÇOS (FREG.N/CODIFICADA)</t>
  </si>
  <si>
    <t>91420 - Atividades das reservas naturais</t>
  </si>
  <si>
    <t>92001 - Organização e exploração de lotarias e outros jogos de aposta</t>
  </si>
  <si>
    <t>92002 - Atividades dos mediadores dos Jogos Sociais do Estado</t>
  </si>
  <si>
    <t>93110 - Gestão de instalações desportivas</t>
  </si>
  <si>
    <t>93120 - Atividades dos clubes desportivos</t>
  </si>
  <si>
    <t>93130 - Atividades dos centros de manutenção física</t>
  </si>
  <si>
    <t>93191 - Organismos reguladores das atividades desportivas</t>
  </si>
  <si>
    <t>93192 - Outras atividades desportivas, n.e.</t>
  </si>
  <si>
    <t>93211 - Atividades de parques de diversão itinerantes</t>
  </si>
  <si>
    <t>93212 - Atividades dos parques de diversão e temáticos fixos</t>
  </si>
  <si>
    <t>93291 - Atividades tauromáquicas</t>
  </si>
  <si>
    <t>93292 - Atividades dos portos de recreio (marinas)</t>
  </si>
  <si>
    <t>93293 - Organização de atividades de animação turística</t>
  </si>
  <si>
    <t>93294 - Outras atividades de diversão fixas e outras atividades recreativas</t>
  </si>
  <si>
    <t>UNIÃO DAS FREGUESIAS DE PENSALVOS E PARADA DE MONTEIROS</t>
  </si>
  <si>
    <t>93295 - Outras atividades de diversão itinerantes</t>
  </si>
  <si>
    <t>94110 - Atividades de organizações económicas e patronais</t>
  </si>
  <si>
    <t>94120 - Atividades de organizações profissionais</t>
  </si>
  <si>
    <t>VILA POUCA DE AGUIAR (FREG.N/CODIFICADA)</t>
  </si>
  <si>
    <t>94200 - Atividades de organizações sindicais</t>
  </si>
  <si>
    <t>94910 - Atividades de organizações religiosas</t>
  </si>
  <si>
    <t>94920 - Atividades de organizações políticas</t>
  </si>
  <si>
    <t>Terras de Trás-os-Montes</t>
  </si>
  <si>
    <t>94991 - Associações culturais e recreativas</t>
  </si>
  <si>
    <t>94992 - Associações de defesa do ambiente</t>
  </si>
  <si>
    <t>94993 - Associações de juventude e de estudantes</t>
  </si>
  <si>
    <t>BRAGANÇA (FREG.N/CODIFICADA)</t>
  </si>
  <si>
    <t>UNIÃO DAS FREGUESIAS DE SÉ, SANTA MARIA E MEIXEDO</t>
  </si>
  <si>
    <t>94994 - Associações de pais e encarregados de educação</t>
  </si>
  <si>
    <t>94995 - Outras atividades associativas, n.e.</t>
  </si>
  <si>
    <t>95101 - Reparação e manutenção de computadores e de equipamento periférico</t>
  </si>
  <si>
    <t>95102 - Reparação e manutenção de equipamento de comunicação</t>
  </si>
  <si>
    <t>95210 - Reparação e manutenção de televisores e outros produtos similares de eletrónica de consumo</t>
  </si>
  <si>
    <t>95220 - Reparação e manutenção de eletrodomésticos e de outros equipamentos de uso doméstico e para jardim</t>
  </si>
  <si>
    <t>95230 - Reparação e manutenção de calçado e de artigos de couro</t>
  </si>
  <si>
    <t>95240 - Reparação e manutenção de mobiliário e similares, de uso doméstico</t>
  </si>
  <si>
    <t>95250 - Reparação e manutenção de relógios e de artigos de joalharia</t>
  </si>
  <si>
    <t>95290 - Reparação e manutenção de bens de uso pessoal e doméstico, n.e.</t>
  </si>
  <si>
    <t>95310 - Reparação e manutenção de veículos automóveis</t>
  </si>
  <si>
    <t>95320 - Reparação e manutenção de motociclos</t>
  </si>
  <si>
    <t>95400 - Atividades de serviços de intermediação de reparação e manutenção de computadores, bens de uso pessoal e doméstico, e veículos automóveis e motociclos</t>
  </si>
  <si>
    <t>96100 - Lavagem e limpeza de têxteis e peles</t>
  </si>
  <si>
    <t>96210 - Atividades de salões de cabeleireiro e barbeiros</t>
  </si>
  <si>
    <t>96220 - Atividades de cuidados de beleza e outras atividades de tratamentos de beleza</t>
  </si>
  <si>
    <t>96230 - Atividades de centros de bem-estar, saunas e banhos de vapor</t>
  </si>
  <si>
    <t>96300 - Atividades funerárias e conexas</t>
  </si>
  <si>
    <t>96400 - Atividades de serviços de intermediação dos serviços pessoais</t>
  </si>
  <si>
    <t>96910 - Atividades de prestação de serviços pessoais domésticos</t>
  </si>
  <si>
    <t>96991 - Atividades de tatuagem e similares</t>
  </si>
  <si>
    <t>96992 - Atividades dos serviços para animais de companhia</t>
  </si>
  <si>
    <t>96993 - Outras atividades de serviços pessoais diversas, n.e.</t>
  </si>
  <si>
    <t>97000 - Atividades das famílias empregadoras de pessoal doméstico</t>
  </si>
  <si>
    <t>98100 - Atividades de produção de bens pelas famílias para uso próprio</t>
  </si>
  <si>
    <t>98200 - Atividades de produção de serviços pelas famílias para uso próprio</t>
  </si>
  <si>
    <t>99000 - Atividades dos organismos internacionais e outras instituições extraterritoriais</t>
  </si>
  <si>
    <t>UNIÃO DAS FREGUESIAS DE AVELEDA E RIO DE ONOR</t>
  </si>
  <si>
    <t>UNIÃO DAS FREGUESIAS DE CASTRELOS E CARRAZEDO</t>
  </si>
  <si>
    <t>UNIÃO DAS FREGUESIAS DE IZEDA, CALVELHE E PARADINHA NOVA</t>
  </si>
  <si>
    <t>UNIÃO DAS FREGUESIAS DE PARADA E FAÍLDE</t>
  </si>
  <si>
    <t>UNIÃO DAS FREGUESIAS DE REBORDAINHOS E POMBARES</t>
  </si>
  <si>
    <t>UNIÃO DAS FREGUESIAS DE RIO FRIO E MILHÃO</t>
  </si>
  <si>
    <t>UNIÃO DAS FREGUESIAS DE SÃO JULIÃO DE PALÁCIOS E DEILÃO</t>
  </si>
  <si>
    <t>MIRANDA DO DOURO (FREG.N/CODIFICADA)</t>
  </si>
  <si>
    <t>UNIÃO DAS FREGUESIAS DE CONSTANTIM E CICOURO</t>
  </si>
  <si>
    <t>UNIÃO DAS FREGUESIAS DE IFANES E PARADELA</t>
  </si>
  <si>
    <t>UNIÃO DAS FREGUESIAS DE SENDIM E ATENOR</t>
  </si>
  <si>
    <t>UNIÃO DAS FREGUESIAS DE SILVA E ÁGUAS VIVAS</t>
  </si>
  <si>
    <t>UNIÃO DAS FREGUESIAS DE ALGOSO, CAMPO DE VÍBORAS E UVA</t>
  </si>
  <si>
    <t>UNIÃO DAS FREGUESIAS DE CAÇARELHOS E ANGUEIRA</t>
  </si>
  <si>
    <t>UNIÃO DAS FREGUESIAS DE VALE DE FRADES E AVELANOSO</t>
  </si>
  <si>
    <t>VIMIOSO (FREG.N/CODIFICADA)</t>
  </si>
  <si>
    <t>UNIÃO DAS FREGUESIAS DE CUROPOS E VALE DE JANEIRO</t>
  </si>
  <si>
    <t>UNIÃO DAS FREGUESIAS DE MOIMENTA E MONTOUTO</t>
  </si>
  <si>
    <t>UNIÃO DAS FREGUESIAS DE NUNES E OUSILHÃO</t>
  </si>
  <si>
    <t>UNIÃO DAS FREGUESIAS DE QUIRÁS E PINHEIRO NOVO</t>
  </si>
  <si>
    <t>UNIÃO DAS FREGUESIAS DE SOBREIRO DE BAIXO E ALVAREDOS</t>
  </si>
  <si>
    <t>UNIÃO DAS FREGUESIAS DE SOEIRA, FRESULFE E MOFREITA</t>
  </si>
  <si>
    <t>UNIÃO DAS FREGUESIAS DE TRAVANCA E SANTA CRUZ</t>
  </si>
  <si>
    <t>UNIÃO DAS FREGUESIAS DE VILAR DE LOMBA E SÃO JOMIL</t>
  </si>
  <si>
    <t>VINHAIS (FREG.N/CODIFICADA)</t>
  </si>
  <si>
    <t>ALFÂNDEGA DA FÉ (FREG.N/CODIFICADA)</t>
  </si>
  <si>
    <t>UNIÃO DAS FREGUESIAS DE AGROBOM, SALDONHA E VALE PEREIRO</t>
  </si>
  <si>
    <t>UNIÃO DAS FREGUESIAS DE EUCISIA, GOUVEIA E VALVERDE</t>
  </si>
  <si>
    <t>UNIÃO DAS FREGUESIAS DE FERRADOSA E SENDIM DA SERRA</t>
  </si>
  <si>
    <t>UNIÃO DAS FREGUESIAS DE GEBELIM E SOEIMA</t>
  </si>
  <si>
    <t>UNIÃO DAS FREGUESIAS DE PARADA E SENDIM DA RIBEIRA</t>
  </si>
  <si>
    <t>UNIÃO DAS FREGUESIAS DE POMBAL E VALES</t>
  </si>
  <si>
    <t>MACEDO DE CAVALEIROS (FREG.N/CODIFICADA)</t>
  </si>
  <si>
    <t>UNIÃO DAS FREGUESIAS DE ALA E VILARINHO DO MONTE</t>
  </si>
  <si>
    <t>UNIÃO DAS FREGUESIAS DE BORNES E BURGA</t>
  </si>
  <si>
    <t>UNIÃO DAS FREGUESIAS DE CASTELÃOS E VILAR DO MONTE</t>
  </si>
  <si>
    <t>UNIÃO DAS FREGUESIAS DE PODENCE E SANTA COMBINHA</t>
  </si>
  <si>
    <t>UNIÃO DAS FREGUESIAS DE TALHINHAS E BAGUEIXE</t>
  </si>
  <si>
    <t>UNIÃO DAS FREGUESIAS DE ESPADANEDO, EDROSO, MURÇÓS E SOUTELO MOURISCO</t>
  </si>
  <si>
    <t>MOGADOURO (FREG.N/CODIFICADA)</t>
  </si>
  <si>
    <t>UNIÃO DAS FREGUESIAS DE MOGADOURO, VALVERDE, VALE DE PORCO E VILAR DE REI</t>
  </si>
  <si>
    <t>UNIÃO DAS FREGUESIAS DE BRUNHOZINHO, CASTANHEIRA E SANHOANE</t>
  </si>
  <si>
    <t>UNIÃO DAS FREGUESIAS DE REMONDES E SOUTELO</t>
  </si>
  <si>
    <t>UNIÃO DAS FREGUESIAS DE VILARINHO DOS GALEGOS E VENTOZELO</t>
  </si>
  <si>
    <t>MIRANDELA (FREG.N/CODIFICADA)</t>
  </si>
  <si>
    <t>UNIÃO DAS FREGUESIAS DE BARCEL, MARMELOS E VALVERDE DA GESTOSA</t>
  </si>
  <si>
    <t>UNIÃO DAS FREGUESIAS DE AVANTOS E ROMEU</t>
  </si>
  <si>
    <t>UNIÃO DAS FREGUESIAS DE AVIDAGOS, NAVALHO E PEREIRA</t>
  </si>
  <si>
    <t>UNIÃO DAS FREGUESIAS DE FRANCO E VILA BOA</t>
  </si>
  <si>
    <t>UNIÃO DAS FREGUESIAS DE FREIXEDA E VILA VERDE</t>
  </si>
  <si>
    <t>UNIÃO DAS FREGUESIAS DE ASSARES E LODÕES</t>
  </si>
  <si>
    <t>UNIÃO DAS FREGUESIAS DE CANDOSO E CARVALHO DE EGAS</t>
  </si>
  <si>
    <t>UNIÃO DAS FREGUESIAS DE VALTORNO E MOURÃO</t>
  </si>
  <si>
    <t>UNIÃO DAS FREGUESIAS DE VILA FLOR E NABO</t>
  </si>
  <si>
    <t>UNIÃO DAS FREGUESIAS DE VILAS BOAS E VILARINHO DAS AZENHAS</t>
  </si>
  <si>
    <t>VILA FLOR (FREG.N/CODIFICADA)</t>
  </si>
  <si>
    <t>FREIXO DE ESPADA À CINTA (FREG.N/CODIFICADA)</t>
  </si>
  <si>
    <t>UNIÃO DAS FREGUESIAS DE FREIXO DE ESPADA À CINTA E MAZOUCO</t>
  </si>
  <si>
    <t>UNIÃO DAS FREGUESIAS DE LAGOAÇA E FORNOS</t>
  </si>
  <si>
    <t>TORRE DE MONCORVO (FREG.N/CODIFICADA)</t>
  </si>
  <si>
    <t>UNIÃO DAS FREGUESIAS DE ADEGANHA E CARDANHA</t>
  </si>
  <si>
    <t>UNIÃO DAS FREGUESIAS DE FELGAR E SOUTO DA VELHA</t>
  </si>
  <si>
    <t>UNIÃO DAS FREGUESIAS DE FELGUEIRAS E MAÇORES</t>
  </si>
  <si>
    <t>UNIÃO DAS FREGUESIAS DE URROS E PEREDO DOS CASTELHANOS</t>
  </si>
  <si>
    <t>VILA NOVA DE FOZ CÔA (FREG.N/CODIFICADA)</t>
  </si>
  <si>
    <t>FELGUEIRAS (FREG.N/CODIFICADA)</t>
  </si>
  <si>
    <t>UNIÃO DAS FREGUESIAS DE MARGARIDE (SANTA EULÁLIA), VÁRZEA, LAGARES, VARZIELA E MOURE</t>
  </si>
  <si>
    <t>UNIÃO DAS FREGUESIAS DE MACIEIRA DA LIXA E CARAMOS</t>
  </si>
  <si>
    <t>UNIÃO DAS FREGUESIAS DE PEDREIRA, RANDE E SERNANDE</t>
  </si>
  <si>
    <t>UNIÃO DAS FREGUESIAS DE TORRADOS E SOUSA</t>
  </si>
  <si>
    <t>UNIÃO DAS FREGUESIAS DE UNHÃO E LORDELO</t>
  </si>
  <si>
    <t>UNIÃO DAS FREGUESIAS DE VILA COVA DA LIXA E BORBA DE GODIM</t>
  </si>
  <si>
    <t>UNIÃO DAS FREGUESIAS DE VILA FRIA E VIZELA (SÃO JORGE)</t>
  </si>
  <si>
    <t>UNIÃO DAS FREGUESIAS DE VILA VERDE E SANTÃO</t>
  </si>
  <si>
    <t>CABECEIRAS DE BASTO (FREG.N/CODIFICADA)</t>
  </si>
  <si>
    <t>UNIÃO DAS FREGUESIAS DE ALVITE E PASSOS</t>
  </si>
  <si>
    <t>UNIÃO DAS FREGUESIAS DE ARCO DE BAÚLHE E VILA NUNE</t>
  </si>
  <si>
    <t>UNIÃO DAS FREGUESIAS DE GONDIÃES E VILAR DE CUNHAS</t>
  </si>
  <si>
    <t>UNIÃO DAS FREGUESIAS DE REFOJOS DE BASTO, OUTEIRO E PAINZELA</t>
  </si>
  <si>
    <t>SÃO CRISTÓVÃO DE MONDIM DE BASTO</t>
  </si>
  <si>
    <t>MONDIM DE BASTO (FREG.N/CODIFICADA)</t>
  </si>
  <si>
    <t>UNIÃO DAS FREGUESIAS DE CAMPANHÓ E PARADANÇA</t>
  </si>
  <si>
    <t>UNIÃO DAS FREGUESIAS DE ERMELO E PARDELHAS</t>
  </si>
  <si>
    <t>ARMAMAR (FREG.N/CODIFICADA)</t>
  </si>
  <si>
    <t>UNIÃO DAS FREGUESIAS DE ARICERA E GOUJOIM</t>
  </si>
  <si>
    <t>UNIÃO DAS FREGUESIAS DE SÃO ROMÃO E SANTIAGO</t>
  </si>
  <si>
    <t>UNIÃO DAS FREGUESIAS DE VILA SECA E SANTO ADRIÃO</t>
  </si>
  <si>
    <t>LAMEGO (FREG.N/CODIFICADA)</t>
  </si>
  <si>
    <t>UNIÃO DAS FREGUESIAS DE BIGORNE, MAGUEIJA E PRETAROUCA</t>
  </si>
  <si>
    <t>UNIÃO DAS FREGUESIAS DE CEPÕES, MEIJINHOS E MELCÕES</t>
  </si>
  <si>
    <t>UNIÃO DAS FREGUESIAS DE PARADA DO BISPO E VALDIGEM</t>
  </si>
  <si>
    <t>MOIMENTA DA BEIRA (FREG.N/CODIFICADA)</t>
  </si>
  <si>
    <t>RUA</t>
  </si>
  <si>
    <t>UNIÃO DAS FREGUESIAS DE PARADINHA E NAGOSA</t>
  </si>
  <si>
    <t>UNIÃO DAS FREGUESIAS DE PÊRA VELHA, ALDEIA DE NACOMBA E ARIZ</t>
  </si>
  <si>
    <t>UNIÃO DAS FREGUESIAS DE PEVA E SEGÕES</t>
  </si>
  <si>
    <t>PENEDONO (FREG.N/CODIFICADA)</t>
  </si>
  <si>
    <t>UNIÃO DAS FREGUESIAS DE PENEDONO E GRANJA</t>
  </si>
  <si>
    <t>UNIÃO DAS FREGUESIAS DE ANTAS E OUROZINHO</t>
  </si>
  <si>
    <t>SÃO JOÃO DA PESQUEIRA (FREG.N/CODIFICADA)</t>
  </si>
  <si>
    <t>UNIÃO DAS FREGUESIAS DE SÃO JOÃO DA PESQUEIRA E VÁRZEA DE TREVÕES</t>
  </si>
  <si>
    <t>UNIÃO DAS FREGUESIAS DE TREVÕES E ESPINHOSA</t>
  </si>
  <si>
    <t>UNIÃO DAS FREGUESIAS DE VILAROUCO E PEREIROS</t>
  </si>
  <si>
    <t>SERNANCELHE (FREG.N/CODIFICADA)</t>
  </si>
  <si>
    <t>UNIÃO DAS FREGUESIAS DE SERNANCELHE E SARZEDA</t>
  </si>
  <si>
    <t>UNIÃO DAS FREGUESIAS DE FERREIRIM E MACIEIRA</t>
  </si>
  <si>
    <t>UNIÃO DAS FREGUESIAS DE FONTE ARCADA E ESCURQUELA</t>
  </si>
  <si>
    <t>UNIÃO DAS FREGUESIAS DE PENSO E FREIXINHO</t>
  </si>
  <si>
    <t>TABUAÇO (FREG.N/CODIFICADA)</t>
  </si>
  <si>
    <t>UNIÃO DAS FREGUESIAS DE BARCOS E SANTA LEOCÁDIA</t>
  </si>
  <si>
    <t>UNIÃO DAS FREGUESIAS DE PARADELA E GRANJINHA</t>
  </si>
  <si>
    <t>UNIÃO DAS FREGUESIAS DE PINHEIROS E VALE DE FIGUEIRA</t>
  </si>
  <si>
    <t>UNIÃO DAS FREGUESIAS DE TÁVORA E PEREIRO</t>
  </si>
  <si>
    <t>TAROUCA (FREG.N/CODIFICADA)</t>
  </si>
  <si>
    <t>UNIÃO DAS FREGUESIAS DE TAROUCA E DÁLVARES</t>
  </si>
  <si>
    <t>UNIÃO DAS FREGUESIAS DE GOUVIÃES E UCANHA</t>
  </si>
  <si>
    <t>UNIÃO DAS FREGUESIAS DE GRANJA NOVA E VILA CHÃ DA BEIRA</t>
  </si>
  <si>
    <t>AROUCA (FREG.N/CODIFICADA)</t>
  </si>
  <si>
    <t>UNIÃO DAS FREGUESIAS DE AROUCA E BURGO</t>
  </si>
  <si>
    <t>UNIÃO DAS FREGUESIAS DE CABREIROS E ALBERGARIA DA SERRA</t>
  </si>
  <si>
    <t>UNIÃO DAS FREGUESIAS DE CANELAS E ESPIUNCA</t>
  </si>
  <si>
    <t>UNIÃO DAS FREGUESIAS DE COVELO DE PAIVÓ E JANARDE</t>
  </si>
  <si>
    <t>OLIVEIRA DE AZEMÉIS (FREG.N/CODIFICADA)</t>
  </si>
  <si>
    <t>UNIÃO DAS FREGUESIAS DE OLIVEIRA DE AZEMÉIS, SANTIAGO DA RIBA-UL, UL, MACINHATA DA SEIXA E MADAIL</t>
  </si>
  <si>
    <t>UNIÃO DAS FREGUESIAS DE NOGUEIRA DO CRAVO E PINDELO</t>
  </si>
  <si>
    <t>UNIÃO DAS FREGUESIAS DE PINHEIRO DA BEMPOSTA, TRAVANCA E PALMAZ</t>
  </si>
  <si>
    <t>SANTA MARIA DA FEIRA (FREG.N/CODIFICADA)</t>
  </si>
  <si>
    <t>UNIÃO DAS FREGUESIAS DE SANTA MARIA DA FEIRA, TRAVANCA, SANFINS E ESPARGO</t>
  </si>
  <si>
    <t>UNIÃO DAS FREGUESIAS DE CALDAS DE SÃO JORGE E PIGEIROS</t>
  </si>
  <si>
    <t>UNIÃO DAS FREGUESIAS DE CANEDO, VALE E VILA MAIOR</t>
  </si>
  <si>
    <t>UNIÃO DAS FREGUESIAS DE LOBÃO, GIÃO, LOUREDO E GUISANDE</t>
  </si>
  <si>
    <t>UNIÃO DAS FREGUESIAS DE SÃO MIGUEL DO SOUTO E MOSTEIRÔ</t>
  </si>
  <si>
    <t>SÃO JOÃO DA MADEIRA (FREG.N/CODIFICADA)</t>
  </si>
  <si>
    <t>UNIÃO DAS FREGUESIAS DE VILA CHÃ, CODAL E VILA COVA DE PERRINHO</t>
  </si>
  <si>
    <t>VALE DE CAMBRA (FREG.N/CODIFICADA)</t>
  </si>
  <si>
    <t>ARCOS DE VALDEVEZ (FREG.N/CODIFICADA)</t>
  </si>
  <si>
    <t>UNIÃO DAS FREGUESIAS DE ARCOS DE VALDEVEZ (SALVADOR), VILA FONCHE E PARADA</t>
  </si>
  <si>
    <t>UNIÃO DAS FREGUESIAS DE ALVORA E LOUREDA</t>
  </si>
  <si>
    <t xml:space="preserve">U.F. DE ARCOS DE VALDEVEZ </t>
  </si>
  <si>
    <t>UNIÃO DAS FREGUESIAS DE ARCOS DE VALDEVEZ (SÃO PAIO) E GIELA</t>
  </si>
  <si>
    <t>UNIÃO DAS FREGUESIAS DE EIRAS E MEI</t>
  </si>
  <si>
    <t>UNIÃO DAS FREGUESIAS DE GRADE E CARRALCOVA</t>
  </si>
  <si>
    <t>UNIÃO DAS FREGUESIAS DE GUILHADESES E SANTAR</t>
  </si>
  <si>
    <t>UNIÃO DAS FREGUESIAS DE JOLDA (MADALENA) E RIO CABRÃO</t>
  </si>
  <si>
    <t>UNIÃO DAS FREGUESIAS DE PADREIRO (SALVADOR E SANTA CRISTINA)</t>
  </si>
  <si>
    <t>UNIÃO DAS FREGUESIAS DE PORTELA E EXTREMO</t>
  </si>
  <si>
    <t>UNIÃO DAS FREGUESIAS DE SÃO JORGE E ERMELO</t>
  </si>
  <si>
    <t>UNIÃO DAS FREGUESIAS DE SOUTO E TABAÇÔ</t>
  </si>
  <si>
    <t>UNIÃO DAS FREGUESIAS DE TÁVORA (SANTA MARIA E SÃO VICENTE)</t>
  </si>
  <si>
    <t>UNIÃO DAS FREGUESIAS DE VILELA, SÃO COSME E SÃO DAMIÃO E SÁ</t>
  </si>
  <si>
    <t>PAREDES DE COURA (FREG.N/CODIFICADA)</t>
  </si>
  <si>
    <t>UNIÃO DAS FREGUESIAS DE PAREDES DE COURA E RESENDE</t>
  </si>
  <si>
    <t>UNIÃO DAS FREGUESIAS DE BICO E CRISTELO</t>
  </si>
  <si>
    <t>UNIÃO DAS FREGUESIAS DE COSSOURADO E LINHARES</t>
  </si>
  <si>
    <t>UNIÃO DAS FREGUESIAS DE FORMARIZ E FERREIRA</t>
  </si>
  <si>
    <t>UNIÃO DAS FREGUESIAS DE INSALDE E PORREIRAS</t>
  </si>
  <si>
    <t>PONTE DA BARCA (FREG.N/CODIFICADA)</t>
  </si>
  <si>
    <t>UNIÃO DAS FREGUESIAS DE PONTE DA BARCA, VILA NOVA DE MUÍA E PAÇO VEDRO DE MAGALHÃES</t>
  </si>
  <si>
    <t>UNIÃO DAS FREGUESIAS DE CRASTO, RUIVOS E GROVELAS</t>
  </si>
  <si>
    <t>UNIÃO DAS FREGUESIAS DE ENTRE AMBOS-OS-RIOS, ERMIDA E GERMIL</t>
  </si>
  <si>
    <t>UNIÃO DAS FREGUESIAS DE TOUVEDO (SÃO LOURENÇO E SALVADOR)</t>
  </si>
  <si>
    <t>UNIÃO DAS FREGUESIAS DE VILA CHÃ (SÃO JOÃO BAPTISTA E SANTIAGO)</t>
  </si>
  <si>
    <t>BARCELOS (FREG.N/CODIFICADA)</t>
  </si>
  <si>
    <t>UNIÃO DAS FREGUESIAS DE BARCELOS, VILA BOA E VILA FRESCAINHA (SÃO MARTINHO E SÃO PEDRO)</t>
  </si>
  <si>
    <t>UNIÃO DAS FREGUESIAS DE CHORENTE, GÓIOS, COUREL, PEDRA FURADA E GUERAL</t>
  </si>
  <si>
    <t>UNIÃO DAS FREGUESIAS DE ALHEIRA E IGREJA NOVA</t>
  </si>
  <si>
    <t>UNIÃO DAS FREGUESIAS DE ALVITO (SÃO PEDRO E SÃO MARTINHO) E COUTO</t>
  </si>
  <si>
    <t>UNIÃO DAS FREGUESIAS DE AREIAS DE VILAR E ENCOURADOS</t>
  </si>
  <si>
    <t>UNIÃO DAS FREGUESIAS DE CAMPO E TAMEL (SÃO PEDRO FINS)</t>
  </si>
  <si>
    <t>UNIÃO DAS FREGUESIAS DE CARREIRA E FONTE COBERTA</t>
  </si>
  <si>
    <t>UNIÃO DAS FREGUESIAS DE CREIXOMIL E MARIZ</t>
  </si>
  <si>
    <t>UNIÃO DAS FREGUESIAS DE DURRÃES E TREGOSA</t>
  </si>
  <si>
    <t>UNIÃO DAS FREGUESIAS DE GAMIL E MIDÕES</t>
  </si>
  <si>
    <t>0302FA</t>
  </si>
  <si>
    <t>UNIÃO DAS FREGUESIAS DE MILHAZES, VILAR DE FIGOS E FARIA</t>
  </si>
  <si>
    <t>0302FB</t>
  </si>
  <si>
    <t>UNIÃO DAS FREGUESIAS DE NEGREIROS E CHAVÃO</t>
  </si>
  <si>
    <t>0302FC</t>
  </si>
  <si>
    <t>UNIÃO DAS FREGUESIAS DE QUINTIÃES E AGUIAR</t>
  </si>
  <si>
    <t>0302FD</t>
  </si>
  <si>
    <t>UNIÃO DAS FREGUESIAS DE SEQUEADE E BASTUÇO (SÃO JOÃO E SANTO ESTEVÃO)</t>
  </si>
  <si>
    <t>0302FE</t>
  </si>
  <si>
    <t>UNIÃO DAS FREGUESIAS DE SILVEIROS E RIO COVO (SANTA EULÁLIA)</t>
  </si>
  <si>
    <t>0302FF</t>
  </si>
  <si>
    <t>UNIÃO DAS FREGUESIAS DE TAMEL (SANTA LEOCÁDIA) E VILAR DO MONTE</t>
  </si>
  <si>
    <t>0302FH</t>
  </si>
  <si>
    <t>UNIÃO DAS FREGUESIAS DE VILA COVA E FEITOS</t>
  </si>
  <si>
    <t>0302FG</t>
  </si>
  <si>
    <t>UNIÃO DAS FREGUESIAS DE VIATODOS, GRIMANCELOS, MINHOTÃES E MONTE DE FRALÃES</t>
  </si>
  <si>
    <t>ESPOSENDE (FREG.N/CODIFICADA)</t>
  </si>
  <si>
    <t>UNIÃO DAS FREGUESIAS DE ESPOSENDE, MARINHAS E GANDRA</t>
  </si>
  <si>
    <t>UNIÃO DAS FREGUESIAS DE APÚLIA E FÃO</t>
  </si>
  <si>
    <t>UNIÃO DAS FREGUESIAS DE BELINHO E MAR</t>
  </si>
  <si>
    <t>UNIÃO DAS FREGUESIAS DE FONTE BOA E RIO TINTO</t>
  </si>
  <si>
    <t>UNIÃO DAS FREGUESIAS DE PALMEIRA DE FARO E CURVOS</t>
  </si>
  <si>
    <t>Serviço de Emprego de Maia</t>
  </si>
  <si>
    <t>MAIA (FREG.N/CODIFICADA)</t>
  </si>
  <si>
    <t>PAREDES (FREG.N/CODIFICADA)</t>
  </si>
  <si>
    <t>UNIÃO DAS FREGUESIAS DE CAMPO E SOBRADO</t>
  </si>
  <si>
    <t>VALONGO (FREG.N/CODIFICADA)</t>
  </si>
  <si>
    <t>GONDOMAR (FREG.N/CODIFICADA)</t>
  </si>
  <si>
    <t>UNIÃO DAS FREGUESIAS DE GONDOMAR (SÃO COSME), VALBOM E JOVIM</t>
  </si>
  <si>
    <t>UNIÃO DAS FREGUESIAS DE FÂNZERES E SÃO PEDRO DA COVA</t>
  </si>
  <si>
    <t>UNIÃO DAS FREGUESIAS DE FOZ DO SOUSA E COVELO</t>
  </si>
  <si>
    <t>UNIÃO DAS FREGUESIAS DE MELRES E MEDAS</t>
  </si>
  <si>
    <t>MELGAÇO (FREG.N/CODIFICADA)</t>
  </si>
  <si>
    <t>UNIÃO DAS FREGUESIAS DE CHAVIÃES E PAÇOS</t>
  </si>
  <si>
    <t>UNIÃO DAS FREGUESIAS DE CASTRO LABOREIRO E LAMAS DE MOURO</t>
  </si>
  <si>
    <t>UNIÃO DAS FREGUESIAS DE PARADA DO MONTE E CUBALHÃO</t>
  </si>
  <si>
    <t>UNIÃO DAS FREGUESIAS DE PRADO E REMOÃES</t>
  </si>
  <si>
    <t>UNIÃO DAS FREGUESIAS DE VILA E ROUSSAS</t>
  </si>
  <si>
    <t>MONÇÃO (FREG.N/CODIFICADA)</t>
  </si>
  <si>
    <t>UNIÃO DAS FREGUESIAS DE MONÇÃO E TROVISCOSO</t>
  </si>
  <si>
    <t>UNIÃO DAS FREGUESIAS DE ANHÕES E LUZIO</t>
  </si>
  <si>
    <t>UNIÃO DAS FREGUESIAS DE CEIVÃES E BADIM</t>
  </si>
  <si>
    <t>UNIÃO DAS FREGUESIAS DE MAZEDO E CORTES</t>
  </si>
  <si>
    <t>UNIÃO DAS FREGUESIAS DE MESSEGÃES, VALADARES E SÁ</t>
  </si>
  <si>
    <t>UNIÃO DAS FREGUESIAS DE SAGO, LORDELO E PARADA</t>
  </si>
  <si>
    <t>UNIÃO DAS FREGUESIAS DE TROPORIZ E LAPELA</t>
  </si>
  <si>
    <t>UNIÃO DAS FREGUESIAS DE GANDRA E TAIÃO</t>
  </si>
  <si>
    <t>UNIÃO DAS FREGUESIAS DE GONDOMIL E SANFINS</t>
  </si>
  <si>
    <t>UNIÃO DAS FREGUESIAS DE SÃO JULIÃO E SILVA</t>
  </si>
  <si>
    <t>UNIÃO DAS FREGUESIAS DE VALENÇA, CRISTELO COVO E ARÃO</t>
  </si>
  <si>
    <t>VALENÇA (FREG.N/CODIFICADA)</t>
  </si>
  <si>
    <t>UNIÃO DAS FREGUESIAS DE CAMPOS E VILA MEÃ</t>
  </si>
  <si>
    <t>UNIÃO DAS FREGUESIAS DE CANDEMIL E GONDAR</t>
  </si>
  <si>
    <t>UNIÃO DAS FREGUESIAS DE REBOREDA E NOGUEIRA</t>
  </si>
  <si>
    <t>UNIÃO DAS FREGUESIAS DE VILA NOVA DE CERVEIRA E LOVELHE</t>
  </si>
  <si>
    <t>VILA NOVA DE CERVEIRA (FREG.N/CODIFICADA)</t>
  </si>
  <si>
    <t>DELEGAÇÃO REGIONAL DO CENTRO</t>
  </si>
  <si>
    <t>Região de Aveiro</t>
  </si>
  <si>
    <t>AVEIRO (FREG.N/CODIFICADA)</t>
  </si>
  <si>
    <t>UNIÃO DAS FREGUESIAS DE GLÓRIA E VERA CRUZ</t>
  </si>
  <si>
    <t>ESTARREJA (FREG.N/CODIFICADA)</t>
  </si>
  <si>
    <t>UNIÃO DAS FREGUESIAS DE CANELAS E FERMELÃ</t>
  </si>
  <si>
    <t>UNIÃO DAS FREGUESIAS DE BEDUÍDO E VEIROS</t>
  </si>
  <si>
    <t>ÍLHAVO (FREG.N/CODIFICADA)</t>
  </si>
  <si>
    <t>MURTOSA (FREG.N/CODIFICADA)</t>
  </si>
  <si>
    <t>OVAR (FREG.N/CODIFICADA)</t>
  </si>
  <si>
    <t>UNIÃO DAS FREGUESIAS DE OVAR, SÃO JOÃO, ARADA E SÃO VICENTE DE PEREIRA JUSÃ</t>
  </si>
  <si>
    <t>UNIÃO DAS FREGUESIAS DE FONTE DE ANGEÃO E COVÃO DO LOBO</t>
  </si>
  <si>
    <t>UNIÃO DAS FREGUESIAS DE PONTE DE VAGOS E SANTA CATARINA</t>
  </si>
  <si>
    <t>UNIÃO DAS FREGUESIAS DE VAGOS E SANTO ANTÓNIO</t>
  </si>
  <si>
    <t>VAGOS (FREG.N/CODIFICADA)</t>
  </si>
  <si>
    <t>ÁGUEDA (FREG.N/CODIFICADA)</t>
  </si>
  <si>
    <t>UNIÃO DAS FREGUESIAS DE ÁGUEDA E BORRALHA</t>
  </si>
  <si>
    <t>UNIÃO DAS FREGUESIAS DE BELAZAIMA DO CHÃO, CASTANHEIRA DO VOUGA E AGADÃO</t>
  </si>
  <si>
    <t>UNIÃO DAS FREGUESIAS DE BARRÔ E AGUADA DE BAIXO</t>
  </si>
  <si>
    <t>UNIÃO DAS FREGUESIAS DE RECARDÃES E ESPINHEL</t>
  </si>
  <si>
    <t>UNIÃO DAS FREGUESIAS DE TRAVASSÔ E ÓIS DA RIBEIRA</t>
  </si>
  <si>
    <t>UNIÃO DAS FREGUESIAS DE TROFA, SEGADÃES E LAMAS DO VOUGA</t>
  </si>
  <si>
    <t>UNIÃO DAS FREGUESIAS DO PRÉSTIMO E MACIEIRA DE ALCOBA</t>
  </si>
  <si>
    <t>ALBERGARIA-A-VELHA (FREG.N/CODIFICADA)</t>
  </si>
  <si>
    <t>ANADIA (FREG.N/CODIFICADA)</t>
  </si>
  <si>
    <t>UNIÃO DAS FREGUESIAS DE ARCOS E MOGOFORES</t>
  </si>
  <si>
    <t>UNIÃO DAS FREGUESIAS DE AMOREIRA DA GÂNDARA, PAREDES DO BAIRRO E ANCAS</t>
  </si>
  <si>
    <t>UNIÃO DAS FREGUESIAS DE TAMENGOS, AGUIM E ÓIS DO BAIRRO</t>
  </si>
  <si>
    <t>OLIVEIRA DO BAIRRO (FREG.N/CODIFICADA)</t>
  </si>
  <si>
    <t>UNIÃO DAS FREGUESIAS DE BUSTOS, TROVISCAL E MAMARROSA</t>
  </si>
  <si>
    <t>SEVER DO VOUGA (FREG.N/CODIFICADA)</t>
  </si>
  <si>
    <t>UNIÃO DAS FREGUESIAS DE CEDRIM E PARADELA</t>
  </si>
  <si>
    <t>UNIÃO DAS FREGUESIAS DE SILVA ESCURA E DORNELAS</t>
  </si>
  <si>
    <t>Região de Coimbra</t>
  </si>
  <si>
    <t>CANTANHEDE (FREG.N/CODIFICADA)</t>
  </si>
  <si>
    <t>UNIÃO DAS FREGUESIAS DE CANTANHEDE E POCARIÇA</t>
  </si>
  <si>
    <t>UNIÃO DAS FREGUESIAS DE COVÕES E CAMARNEIRA</t>
  </si>
  <si>
    <t>UNIÃO DAS FREGUESIAS DE PORTUNHOS E OUTIL</t>
  </si>
  <si>
    <t>UNIÃO DAS FREGUESIAS DE SEPINS E BOLHO</t>
  </si>
  <si>
    <t>UNIÃO DAS FREGUESIAS DE VILAMAR E CORTICEIRO DE CIMA</t>
  </si>
  <si>
    <t>COIMBRA (FREG.N/CODIFICADA)</t>
  </si>
  <si>
    <t>UNIÃO DAS FREGUESIAS DE COIMBRA (SÉ NOVA, SANTA CRUZ, ALMEDINA E SÃO BARTOLOMEU)</t>
  </si>
  <si>
    <t>UNIÃO DAS FREGUESIAS DE ANTUZEDE E VIL DE MATOS</t>
  </si>
  <si>
    <t>UNIÃO DAS FREGUESIAS DE ASSAFARGE E ANTANHOL</t>
  </si>
  <si>
    <t>UNIÃO DAS FREGUESIAS DE EIRAS E SÃO PAULO DE FRADES</t>
  </si>
  <si>
    <t>UNIÃO DAS FREGUESIAS DE SANTA CLARA E CASTELO VIEGAS</t>
  </si>
  <si>
    <t>UNIÃO DAS FREGUESIAS DE SÃO MARTINHO DE ÁRVORE E LAMAROSA</t>
  </si>
  <si>
    <t>UNIÃO DAS FREGUESIAS DE SOUSELAS E BOTÃO</t>
  </si>
  <si>
    <t>UNIÃO DAS FREGUESIAS DE TAVEIRO, AMEAL E ARZILA</t>
  </si>
  <si>
    <t>UNIÃO DAS FREGUESIAS DE TROUXEMIL E TORRE DE VILELA</t>
  </si>
  <si>
    <t>UNIÃO DAS FREGUESIAS DE SÃO MARTINHO DO BISPO E RIBEIRA DE FRADES</t>
  </si>
  <si>
    <t>CONDEIXA-A-NOVA (FREG.N/CODIFICADA)</t>
  </si>
  <si>
    <t>UNIÃO DAS FREGUESIAS DE CONDEIXA-A-VELHA E CONDEIXA-A-NOVA</t>
  </si>
  <si>
    <t>UNIÃO DAS FREGUESIAS DE SEBAL E BELIDE</t>
  </si>
  <si>
    <t>UNIÃO DAS FREGUESIAS DE VILA SECA E BEM DA FÉ</t>
  </si>
  <si>
    <t>MEALHADA (FREG.N/CODIFICADA)</t>
  </si>
  <si>
    <t>UNIÃO DAS FREGUESIAS DA MEALHADA, VENTOSA DO BAIRRO E ANTES</t>
  </si>
  <si>
    <t>MORTÁGUA (FREG.N/CODIFICADA)</t>
  </si>
  <si>
    <t>UNIÃO DAS FREGUESIAS DE MORTÁGUA, VALE DE REMÍGIO, CORTEGAÇA E ALMAÇA</t>
  </si>
  <si>
    <t>PENACOVA (FREG.N/CODIFICADA)</t>
  </si>
  <si>
    <t>UNIÃO DAS FREGUESIAS DE FRIÚMES E PARADELA</t>
  </si>
  <si>
    <t>UNIÃO DAS FREGUESIAS DE OLIVEIRA DO MONDEGO E TRAVANCA DO MONDEGO</t>
  </si>
  <si>
    <t>UNIÃO DAS FREGUESIAS DE SÃO PEDRO DE ALVA E SÃO PAIO DE MONDEGO</t>
  </si>
  <si>
    <t>Serviço de Emprego de Figueira da Foz</t>
  </si>
  <si>
    <t>BUARCOS E SÃO JULIÃO</t>
  </si>
  <si>
    <t>FIGUEIRA DA FOZ (FREG.N/CODIFICADA)</t>
  </si>
  <si>
    <t>MIRA (FREG.N/CODIFICADA)</t>
  </si>
  <si>
    <t>MONTEMOR-O-VELHO (FREG.N/CODIFICADA)</t>
  </si>
  <si>
    <t>UNIÃO DAS FREGUESIAS DE MONTEMOR-O-VELHO E GATÕES</t>
  </si>
  <si>
    <t>UNIÃO DAS FREGUESIAS DE ABRUNHEIRA, VERRIDE E VILA NOVA DA BARCA</t>
  </si>
  <si>
    <t>SOURE (FREG.N/CODIFICADA)</t>
  </si>
  <si>
    <t>UNIÃO DAS FREGUESIAS DE DEGRACIAS E POMBALINHO</t>
  </si>
  <si>
    <t>UNIÃO DAS FREGUESIAS DE GESTEIRA E BRUNHÓS</t>
  </si>
  <si>
    <t>Serviço de Emprego de Lousã</t>
  </si>
  <si>
    <t>LOUSÃ (FREG.N/CODIFICADA)</t>
  </si>
  <si>
    <t>UNIÃO DAS FREGUESIAS DE LOUSÃ E VILARINHO</t>
  </si>
  <si>
    <t>UNIÃO DAS FREGUESIAS DE FOZ DE AROUCE E CASAL DE ERMIO</t>
  </si>
  <si>
    <t>MIRANDA DO CORVO (FREG.N/CODIFICADA)</t>
  </si>
  <si>
    <t>UNIÃO DAS FREGUESIAS DE SEMIDE E RIO VIDE</t>
  </si>
  <si>
    <t>PENELA (FREG.N/CODIFICADA)</t>
  </si>
  <si>
    <t>UNIÃO DAS FREGUESIAS DE SÃO MIGUEL, SANTA EUFÉMIA E RABAÇAL</t>
  </si>
  <si>
    <t>VILA NOVA DE POIARES (FREG.N/CODIFICADA)</t>
  </si>
  <si>
    <t>Região de Leiria</t>
  </si>
  <si>
    <t>BATALHA (FREG.N/CODIFICADA)</t>
  </si>
  <si>
    <t>LEIRIA (FREG.N/CODIFICADA)</t>
  </si>
  <si>
    <t>UNIÃO DAS FREGUESIAS DE LEIRIA, POUSOS, BARREIRA E CORTES</t>
  </si>
  <si>
    <t>UNIÃO DAS FREGUESIAS DE COLMEIAS E MEMÓRIA</t>
  </si>
  <si>
    <t>UNIÃO DAS FREGUESIAS DE MARRAZES E BAROSA</t>
  </si>
  <si>
    <t>UNIÃO DAS FREGUESIAS DE MONTE REAL E CARVIDE</t>
  </si>
  <si>
    <t>UNIÃO DAS FREGUESIAS DE MONTE REDONDO E CARREIRA</t>
  </si>
  <si>
    <t>UNIÃO DAS FREGUESIAS DE PARCEIROS E AZOIA</t>
  </si>
  <si>
    <t>UNIÃO DAS FREGUESIAS DE SANTA CATARINA DA SERRA E CHAINÇA</t>
  </si>
  <si>
    <t>UNIÃO DAS FREGUESIAS DE SANTA EUFÉMIA E BOA VISTA</t>
  </si>
  <si>
    <t>UNIÃO DAS FREGUESIAS DE SOUTO DA CARPALHOSA E ORTIGOSA</t>
  </si>
  <si>
    <t>POMBAL (FREG.N/CODIFICADA)</t>
  </si>
  <si>
    <t>UNIÃO DAS FREGUESIAS DE GUIA, ILHA E MATA MOURISCA</t>
  </si>
  <si>
    <t>UNIÃO DAS FREGUESIAS DE SANTIAGO E SÃO SIMÃO DE LITÉM E ALBERGARIA DOS DOZE</t>
  </si>
  <si>
    <t>PORTO DE MÓS (FREG.N/CODIFICADA)</t>
  </si>
  <si>
    <t>UNIÃO DAS FREGUESIAS DE ALVADOS E ALCARIA</t>
  </si>
  <si>
    <t>UNIÃO DAS FREGUESIAS DE ARRIMAL E MENDIGA</t>
  </si>
  <si>
    <t>Serviço de Emprego de Marinha Grande</t>
  </si>
  <si>
    <t>MARINHA GRANDE (FREG.N/CODIFICADA)</t>
  </si>
  <si>
    <t>Viseu Dão Lafões</t>
  </si>
  <si>
    <t>CASTRO DAIRE (FREG.N/CODIFICADA)</t>
  </si>
  <si>
    <t>UNIÃO DAS FREGUESIAS DE MAMOUROS, ALVA E RIBOLHOS</t>
  </si>
  <si>
    <t>UNIÃO DAS FREGUESIAS DE MEZIO E MOURA MORTA</t>
  </si>
  <si>
    <t>UNIÃO DAS FREGUESIAS DE PARADA DE ESTER E ESTER</t>
  </si>
  <si>
    <t>UNIÃO DAS FREGUESIAS DE PICÃO E ERMIDA</t>
  </si>
  <si>
    <t>UNIÃO DAS FREGUESIAS DE RERIZ E GAFANHÃO</t>
  </si>
  <si>
    <t>OLIVEIRA DE FRADES (FREG.N/CODIFICADA)</t>
  </si>
  <si>
    <t>UNIÃO DAS FREGUESIAS DE OLIVEIRA DE FRADES, SOUTO DE LAFÕES E SEJÃES</t>
  </si>
  <si>
    <t>UNIÃO DAS FREGUESIAS DE ARCA E VARZIELAS</t>
  </si>
  <si>
    <t>UNIÃO DAS FREGUESIAS DE DESTRIZ E REIGOSO</t>
  </si>
  <si>
    <t>SÃO PEDRO DO SUL (FREG.N/CODIFICADA)</t>
  </si>
  <si>
    <t>UNIÃO DAS FREGUESIAS DE SÃO PEDRO DO SUL, VÁRZEA E BAIÕES</t>
  </si>
  <si>
    <t>UNIÃO DAS FREGUESIAS DE CARVALHAIS E CANDAL</t>
  </si>
  <si>
    <t>UNIÃO DAS FREGUESIAS DE SANTA CRUZ DA TRAPA E SÃO CRISTÓVÃO DE LAFÕES</t>
  </si>
  <si>
    <t>UNIÃO DAS FREGUESIAS DE SÃO MARTINHO DAS MOITAS E COVAS DO RIO</t>
  </si>
  <si>
    <t>UNIÃO DAS FREGUESIAS DE CAMBRA E CARVALHAL DE VERMILHAS</t>
  </si>
  <si>
    <t>UNIÃO DAS FREGUESIAS DE FATAUNÇOS E FIGUEIREDO DAS DONAS</t>
  </si>
  <si>
    <t>UNIÃO DAS FREGUESIAS DE VOUZELA E PAÇOS DE VILHARIGUES</t>
  </si>
  <si>
    <t>VOUZELA (FREG.N/CODIFICADA)</t>
  </si>
  <si>
    <t>AGUIAR DA BEIRA (FREG.N/CODIFICADA)</t>
  </si>
  <si>
    <t>UNIÃO DAS FREGUESIAS DE AGUIAR DA BEIRA E CORUCHE</t>
  </si>
  <si>
    <t>UNIÃO DAS FREGUESIAS DE SEQUEIROS E GRADIZ</t>
  </si>
  <si>
    <t>UNIÃO DAS FREGUESIAS DE SOUTO DE AGUIAR DA BEIRA E VALVERDE</t>
  </si>
  <si>
    <t>MANGUALDE (FREG.N/CODIFICADA)</t>
  </si>
  <si>
    <t>UNIÃO DAS FREGUESIAS DE MANGUALDE, MESQUITELA E CUNHA ALTA</t>
  </si>
  <si>
    <t>UNIÃO DAS FREGUESIAS DE TAVARES (CHÃS, VÁRZEA E TRAVANCA)</t>
  </si>
  <si>
    <t>UNIÃO DAS FREGUESIAS DE MOIMENTA DE MACEIRA DÃO E LOBELHE DO MATO</t>
  </si>
  <si>
    <t>UNIÃO DAS FREGUESIAS DE SANTIAGO DE CASSURRÃES E PÓVOA DE CERVÃES</t>
  </si>
  <si>
    <t>NELAS (FREG.N/CODIFICADA)</t>
  </si>
  <si>
    <t>UNIÃO DAS FREGUESIAS DE CARVALHAL REDONDO E AGUIEIRA</t>
  </si>
  <si>
    <t>UNIÃO DAS FREGUESIAS DE SANTAR E MOREIRA</t>
  </si>
  <si>
    <t>PENALVA DO CASTELO (FREG.N/CODIFICADA)</t>
  </si>
  <si>
    <t>UNIÃO DAS FREGUESIAS DE ANTAS E MATELA</t>
  </si>
  <si>
    <t>UNIÃO DAS FREGUESIAS DE VILA COVA DO COVELO/MARECO</t>
  </si>
  <si>
    <t>SÁTÃO (FREG.N/CODIFICADA)</t>
  </si>
  <si>
    <t>UNIÃO DAS FREGUESIAS DE ÁGUAS BOAS E FORLES</t>
  </si>
  <si>
    <t>UNIÃO DAS FREGUESIAS DE ROMÃS, DECERMILO E VILA LONGA</t>
  </si>
  <si>
    <t>UNIÃO DAS FREGUESIAS DE VILA NOVA DE PAIVA, ALHAIS E FRÁGUAS</t>
  </si>
  <si>
    <t>VILA NOVA DE PAIVA (FREG.N/CODIFICADA)</t>
  </si>
  <si>
    <t>UNIÃO DAS FREGUESIAS DE BARREIROS E CEPÕES</t>
  </si>
  <si>
    <t>UNIÃO DAS FREGUESIAS DE BOA ALDEIA, FARMINHÃO E TORREDEITA</t>
  </si>
  <si>
    <t>COUTOS DE VISEU</t>
  </si>
  <si>
    <t>UNIÃO DAS FREGUESIAS DE FAÍL E VILA CHÃ DE SÁ</t>
  </si>
  <si>
    <t>REPESES E SÃO SALVADOR</t>
  </si>
  <si>
    <t>SÃO CIPRIANO E VIL DE SOUTO</t>
  </si>
  <si>
    <t>VISEU (FREG.N/CODIFICADA)</t>
  </si>
  <si>
    <t>Beiras e Serra da Estrela</t>
  </si>
  <si>
    <t>Serviço de Emprego de Guarda</t>
  </si>
  <si>
    <t>Serviço de Emprego da Guarda</t>
  </si>
  <si>
    <t>CELORICO DA BEIRA (FREG.N/CODIFICADA)</t>
  </si>
  <si>
    <t>UNIÃO DAS FREGUESIAS DE CELORICO (SÃO PEDRO E SANTA MARIA) E VILA BOA DO MONDEGO</t>
  </si>
  <si>
    <t>UNIÃO DAS FREGUESIAS DE CORTIÇÔ DA SERRA, VIDE ENTRE VINHAS E SALGUEIRAIS</t>
  </si>
  <si>
    <t>UNIÃO DAS FREGUESIAS DE AÇORES E VELOSA</t>
  </si>
  <si>
    <t>UNIÃO DAS FREGUESIAS DE RAPA E CADAFAZ</t>
  </si>
  <si>
    <t>GUARDA (FREG.N/CODIFICADA)</t>
  </si>
  <si>
    <t>UNIÃO DE FREGUESIAS DE AVELÃS DE AMBOM E ROCAMONDO</t>
  </si>
  <si>
    <t>UNIÃO DE FREGUESIAS DE CORUJEIRA E TRINTA</t>
  </si>
  <si>
    <t>UNIÃO DE FREGUESIAS DE MIZARELA, PÊRO SOARES E VILA SOEIRO</t>
  </si>
  <si>
    <t>UNIÃO DE FREGUESIAS DE POUSADE E ALBARDO</t>
  </si>
  <si>
    <t>UNIÃO DE FREGUESIAS DE ROCHOSO E MONTE MARGARIDA</t>
  </si>
  <si>
    <t>MANTEIGAS (FREG.N/CODIFICADA)</t>
  </si>
  <si>
    <t>SABUGAL (FREG.N/CODIFICADA)</t>
  </si>
  <si>
    <t>UNIÃO DAS FREGUESIAS DO SABUGAL E ALDEIA DE SANTO ANTÓNIO</t>
  </si>
  <si>
    <t>UNIÃO DAS FREGUESIAS DE ALDEIA DA RIBEIRA, VILAR MAIOR E BADAMALOS</t>
  </si>
  <si>
    <t>UNIÃO DAS FREGUESIAS DE LAJEOSA E FORCALHOS</t>
  </si>
  <si>
    <t>UNIÃO DAS FREGUESIAS DE RUVINA, RUIVÓS E VALE DAS ÉGUAS</t>
  </si>
  <si>
    <t>UNIÃO DAS FREGUESIAS DE SANTO ESTÊVÃO E MOITA</t>
  </si>
  <si>
    <t>UNIÃO DAS FREGUESIAS DE SEIXO DO CÔA E VALE LONGO</t>
  </si>
  <si>
    <t>UNIÃO DAS FREGUESIAS DE POUSAFOLES DO BISPO, PENA LOBO E LOMBA</t>
  </si>
  <si>
    <t>Beira Baixa</t>
  </si>
  <si>
    <t>CASTELO BRANCO (FREG.N/CODIFICADA)</t>
  </si>
  <si>
    <t>UNIÃO DAS FREGUESIAS DE CEBOLAIS DE CIMA E RETAXO</t>
  </si>
  <si>
    <t>UNIÃO DAS FREGUESIAS DE ESCALOS DE BAIXO E MATA</t>
  </si>
  <si>
    <t>UNIÃO DAS FREGUESIAS DE ESCALOS DE CIMA E LOUSA</t>
  </si>
  <si>
    <t>UNIÃO DAS FREGUESIAS DE FREIXIAL E JUNCAL DO CAMPO</t>
  </si>
  <si>
    <t>UNIÃO DAS FREGUESIAS DE NINHO DO AÇOR E SOBRAL DO CAMPO</t>
  </si>
  <si>
    <t>UNIÃO DAS FREGUESIAS DE PÓVOA DE RIO DE MOINHOS E CAFEDE</t>
  </si>
  <si>
    <t>IDANHA-A-NOVA (FREG.N/CODIFICADA)</t>
  </si>
  <si>
    <t>UNIÃO DAS FREGUESIAS DE IDANHA-A-NOVA E ALCAFOZES</t>
  </si>
  <si>
    <t>UNIÃO DAS FREGUESIAS DE MONFORTINHO E SALVATERRA DO EXTREMO</t>
  </si>
  <si>
    <t>UNIÃO DAS FREGUESIAS DE MONSANTO E IDANHA-A-VELHA</t>
  </si>
  <si>
    <t>UNIÃO DAS FREGUESIAS DE ZEBREIRA E SEGURA</t>
  </si>
  <si>
    <t>OLEIROS (FREG.N/CODIFICADA)</t>
  </si>
  <si>
    <t>PENAMACOR (FREG.N/CODIFICADA)</t>
  </si>
  <si>
    <t>UNIÃO DAS FREGUESIAS DE ALDEIA DO BISPO, ÁGUAS E ALDEIA DE JOÃO PIRES</t>
  </si>
  <si>
    <t>UNIÃO DAS FREGUESIAS DE PEDRÓGÃO DE SÃO PEDRO E BEMPOSTA</t>
  </si>
  <si>
    <t>PROENÇA-A-NOVA (FREG.N/CODIFICADA)</t>
  </si>
  <si>
    <t>UNIÃO DAS FREGUESIAS DE PROENÇA-A-NOVA E PERAL</t>
  </si>
  <si>
    <t>UNIÃO DAS FREGUESIAS DE SOBREIRA FORMOSA E ALVITO DA BEIRA</t>
  </si>
  <si>
    <t>VILA VELHA DE RÓDÃO (FREG.N/CODIFICADA)</t>
  </si>
  <si>
    <t>BELMONTE (FREG.N/CODIFICADA)</t>
  </si>
  <si>
    <t>UNIÃO DAS FREGUESIAS DE BELMONTE E COLMEAL DA TORRE</t>
  </si>
  <si>
    <t>COVILHÃ (FREG.N/CODIFICADA)</t>
  </si>
  <si>
    <t>UNIÃO DAS FREGUESIAS DE COVILHÃ E CANHOSO</t>
  </si>
  <si>
    <t>UNIÃO DAS FREGUESIAS DE BARCO E COUTADA</t>
  </si>
  <si>
    <t>UNIÃO DAS FREGUESIAS DE CANTAR-GALO E VILA DO CARVALHO</t>
  </si>
  <si>
    <t>UNIÃO DAS FREGUESIAS DE CASEGAS E OURONDO</t>
  </si>
  <si>
    <t>UNIÃO DAS FREGUESIAS DE PESO E VALES DO RIO</t>
  </si>
  <si>
    <t>UNIÃO DAS FREGUESIAS DE TEIXOSO E SARZEDO</t>
  </si>
  <si>
    <t>UNIÃO DAS FREGUESIAS DE VALE FORMOSO E ALDEIA DO SOUTO</t>
  </si>
  <si>
    <t>FUNDÃO (FREG.N/CODIFICADA)</t>
  </si>
  <si>
    <t>UNIÃO DAS FREGUESIAS DE FUNDÃO, VALVERDE, DONAS, ALDEIA DE JOANES E ALDEIA NOVA DO CABO</t>
  </si>
  <si>
    <t>UNIÃO DAS FREGUESIAS DE JANEIRO DE CIMA E BOGAS DE BAIXO</t>
  </si>
  <si>
    <t>UNIÃO DAS FREGUESIAS DE PÓVOA DE ATALAIA E ATALAIA DO CAMPO</t>
  </si>
  <si>
    <t>UNIÃO DAS FREGUESIAS DE VALE DE PRAZERES E MATA DA RAINHA</t>
  </si>
  <si>
    <t>Serviço de Emprego de Arganil</t>
  </si>
  <si>
    <t>ARGANIL (FREG.N/CODIFICADA)</t>
  </si>
  <si>
    <t>UNIÃO DAS FREGUESIAS DE CEPOS E TEIXEIRA</t>
  </si>
  <si>
    <t>UNIÃO DAS FREGUESIAS DE CERDEIRA E MOURA DA SERRA</t>
  </si>
  <si>
    <t>UNIÃO DAS FREGUESIAS DE CÔJA E BARRIL DE ALVA</t>
  </si>
  <si>
    <t>UNIÃO DAS FREGUESIAS DE VILA COVA DE ALVA E ANSERIZ</t>
  </si>
  <si>
    <t>GÓIS (FREG.N/CODIFICADA)</t>
  </si>
  <si>
    <t>UNIÃO DAS FREGUESIAS DE CADAFAZ E COLMEAL</t>
  </si>
  <si>
    <t>OLIVEIRA DO HOSPITAL (FREG.N/CODIFICADA)</t>
  </si>
  <si>
    <t>UNIÃO DAS FREGUESIAS DE OLIVEIRA DO HOSPITAL E SÃO PAIO DE GRAMAÇOS</t>
  </si>
  <si>
    <t>UNIÃO DAS FREGUESIAS DE ERVEDAL E VILA FRANCA DA BEIRA</t>
  </si>
  <si>
    <t>UNIÃO DAS FREGUESIAS DE LAGOS DA BEIRA E LAJEOSA</t>
  </si>
  <si>
    <t>UNIÃO DAS FREGUESIAS DE SANTA OVAIA E VILA POUCA DA BEIRA</t>
  </si>
  <si>
    <t>UNIÃO DAS FREGUESIAS DE PENALVA DE ALVA E SÃO SEBASTIÃO DA FEIRA</t>
  </si>
  <si>
    <t>PAMPILHOSA DA SERRA (FREG.N/CODIFICADA)</t>
  </si>
  <si>
    <t>TÁBUA (FREG.N/CODIFICADA)</t>
  </si>
  <si>
    <t>UNIÃO DAS FREGUESIAS DE ÁZERE E COVELO</t>
  </si>
  <si>
    <t>UNIÃO DAS FREGUESIAS DE COVAS E VILA NOVA DE OLIVEIRINHA</t>
  </si>
  <si>
    <t>UNIÃO DAS FREGUESIAS DE ESPARIZ E SINDE</t>
  </si>
  <si>
    <t>UNIÃO DAS FREGUESIAS DE PINHEIRO DE COJA E MEDA DE MOUROS</t>
  </si>
  <si>
    <t>ALVAIÁZERE (FREG.N/CODIFICADA)</t>
  </si>
  <si>
    <t>ANSIÃO (FREG.N/CODIFICADA)</t>
  </si>
  <si>
    <t>CASTANHEIRA DE PÊRA (FREG.N/CODIFICADA)</t>
  </si>
  <si>
    <t>UNIÃO DAS FREGUESIAS DE CASTANHEIRA DE PÊRA E COENTRAL</t>
  </si>
  <si>
    <t>FIGUEIRÓ DOS VINHOS (FREG.N/CODIFICADA)</t>
  </si>
  <si>
    <t>UNIÃO DAS FREGUESIAS DE FIGUEIRÓ DOS VINHOS E BAIRRADAS</t>
  </si>
  <si>
    <t>PEDRÓGÃO GRANDE (FREG.N/CODIFICADA)</t>
  </si>
  <si>
    <t>CARREGAL DO SAL (FREG.N/CODIFICADA)</t>
  </si>
  <si>
    <t>SANTA COMBA DÃO (FREG.N/CODIFICADA)</t>
  </si>
  <si>
    <t>UNIÃO DAS FREGUESIAS DE SANTA COMBA DÃO E COUTO DO MOSTEIRO</t>
  </si>
  <si>
    <t>UNIÃO DAS FREGUESIAS DE OVOA E VIMIEIRO</t>
  </si>
  <si>
    <t>UNIÃO DAS FREGUESIAS DE TREIXEDO E NAGOZELA</t>
  </si>
  <si>
    <t>TONDELA (FREG.N/CODIFICADA)</t>
  </si>
  <si>
    <t>UNIÃO DAS FREGUESIAS DE TONDELA E NANDUFE</t>
  </si>
  <si>
    <t>UNIÃO DAS FREGUESIAS DE BARREIRO DE BESTEIROS E TOURIGO</t>
  </si>
  <si>
    <t>UNIÃO DAS FREGUESIAS DE CAPARROSA E SILVARES</t>
  </si>
  <si>
    <t>UNIÃO DAS FREGUESIAS DE MOURAZ E VILA NOVA DA RAINHA</t>
  </si>
  <si>
    <t>UNIÃO DAS FREGUESIAS DE SÃO JOÃO DO MONTE E MOSTEIRINHO</t>
  </si>
  <si>
    <t>UNIÃO DAS FREGUESIAS DE SÃO MIGUEL DO OUTEIRO E SABUGOSA</t>
  </si>
  <si>
    <t>UNIÃO DAS FREGUESIAS DE VILAR DE BESTEIROS E MOSTEIRO DE FRÁGUAS</t>
  </si>
  <si>
    <t>Serviço de Emprego de Seia</t>
  </si>
  <si>
    <t>FORNOS DE ALGODRES (FREG.N/CODIFICADA)</t>
  </si>
  <si>
    <t>UNIÃO DAS FREGUESIAS DE CORTIÇÔ E VILA CHÃ</t>
  </si>
  <si>
    <t>UNIÃO DAS FREGUESIAS DE SOBRAL PICHORRO E FUINHAS</t>
  </si>
  <si>
    <t>UNIÃO DAS FREGUESIAS DE JUNCAIS, VILA RUIVA E VILA SOEIRO DO CHÃO</t>
  </si>
  <si>
    <t>GOUVEIA (FREG.N/CODIFICADA)</t>
  </si>
  <si>
    <t>UNIÃO DAS FREGUESIAS DE ALDEIAS E MANGUALDE DA SERRA</t>
  </si>
  <si>
    <t>UNIÃO DAS FREGUESIAS DE FIGUEIRÓ DA SERRA E FREIXO DA SERRA</t>
  </si>
  <si>
    <t>UNIÃO DAS FREGUESIAS DE MELO E NABAIS</t>
  </si>
  <si>
    <t>UNIÃO DAS FREGUESIAS DE MOIMENTA DA SERRA E VINHÓ</t>
  </si>
  <si>
    <t>UNIÃO DAS FREGUESIAS DE RIO TORTO E LAGARINHOS</t>
  </si>
  <si>
    <t>SEIA (FREG.N/CODIFICADA)</t>
  </si>
  <si>
    <t>UNIÃO DAS FREGUESIAS DE SEIA, SÃO ROMÃO E LAPA DOS DINHEIROS</t>
  </si>
  <si>
    <t>UNIÃO DAS FREGUESIAS DE CARRAGOZELA E VÁRZEA DE MERUGE</t>
  </si>
  <si>
    <t>UNIÃO DAS FREGUESIAS DE SAMEICE E SANTA EULÁLIA</t>
  </si>
  <si>
    <t>UNIÃO DAS FREGUESIAS DE SANTA MARINHA E SÃO MARTINHO</t>
  </si>
  <si>
    <t>UNIÃO DAS FREGUESIAS DE TORROZELO E FOLHADOSA</t>
  </si>
  <si>
    <t>UNIÃO DAS FREGUESIAS DE TOURAIS E LAJES</t>
  </si>
  <si>
    <t>UNIÃO DAS FREGUESIAS DE VIDE E CABEÇA</t>
  </si>
  <si>
    <t>ALMEIDA (FREG.N/CODIFICADA)</t>
  </si>
  <si>
    <t>UNIÃO DAS FREGUESIAS DE CASTELO MENDO, ADE, MONTEPEROBOLSO E MESQUITELA</t>
  </si>
  <si>
    <t>UNIÃO DAS FREGUESIAS DE AMOREIRA, PARADA E CABREIRA</t>
  </si>
  <si>
    <t>UNIÃO DAS FREGUESIAS DE AZINHAL, PEVA E VALVERDE</t>
  </si>
  <si>
    <t>UNIÃO DAS FREGUESIAS DE JUNÇA E NAVES</t>
  </si>
  <si>
    <t>UNIÃO DAS FREGUESIAS DE LEOMIL, MIDO, SENOURAS E ALDEIA NOVA</t>
  </si>
  <si>
    <t>UNIÃO DAS FREGUESIAS DE MALPARTIDA E VALE DE COELHA</t>
  </si>
  <si>
    <t>UNIÃO DAS FREGUESIAS DE MIUZELA E PORTO DE OVELHA</t>
  </si>
  <si>
    <t>FIGUEIRA DE CASTELO RODRIGO (FREG.N/CODIFICADA)</t>
  </si>
  <si>
    <t>UNIÃO DAS FREGUESIAS DE ALGODRES, VALE DE AFONSINHO E VILAR DE AMARGO</t>
  </si>
  <si>
    <t>UNIÃO DAS FREGUESIAS DE ALMOFALA E ESCARIGO</t>
  </si>
  <si>
    <t>UNIÃO DAS FREGUESIAS DE CINCO VILAS E REIGADA</t>
  </si>
  <si>
    <t>UNIÃO DAS FREGUESIAS DO COLMEAL E VILAR TORPIM</t>
  </si>
  <si>
    <t>UNIÃO DAS FREGUESIAS DE FREIXEDA DO TORRÃO, QUINTÃ DE PÊRO MARTINS E PENHA DE ÁGUIA</t>
  </si>
  <si>
    <t>MÊDA (FREG.N/CODIFICADA)</t>
  </si>
  <si>
    <t>MÊDA, OUTEIRO DE GATOS E FONTE LONGA</t>
  </si>
  <si>
    <t>PROVA E CASTEIÇÃO</t>
  </si>
  <si>
    <t>UNIÃO DAS FREGUESIAS DE VALE FLOR, CARVALHAL E PAI PENELA</t>
  </si>
  <si>
    <t>PINHEL (FREG.N/CODIFICADA)</t>
  </si>
  <si>
    <t>UNIÃO DAS FREGUESIAS DE ATALAIA E SAFURDÃO</t>
  </si>
  <si>
    <t>TRANCOSO (FREG.N/CODIFICADA)</t>
  </si>
  <si>
    <t>UNIÃO DAS FREGUESIAS DE TRANCOSO (SÃO PEDRO E SANTA MARIA) E SOUTO MAIOR</t>
  </si>
  <si>
    <t>UNIÃO DAS FREGUESIAS DE FRECHES E TORRES</t>
  </si>
  <si>
    <t>UNIÃO DAS FREGUESIAS DE VALE DO SEIXO E VILA GARCIA</t>
  </si>
  <si>
    <t>UNIÃO DAS FREGUESIAS DE VILA FRANCA DAS NAVES E FEITAL</t>
  </si>
  <si>
    <t>UNIÃO DAS FREGUESIAS DE VILARES E CARNICÃES</t>
  </si>
  <si>
    <t>UNIÃO DAS FREGUESIAS DE TORRE DO TERRENHO, SEBADELHE DA SERRA E TERRENHO</t>
  </si>
  <si>
    <t>DELEGAÇÃO REGIONAL DE LISBOA E VALE DO TEJO</t>
  </si>
  <si>
    <t>BOMBARRAL (FREG.N/CODIFICADA)</t>
  </si>
  <si>
    <t>UNIÃO DAS FREGUESIAS DO BOMBARRAL E VALE COVO</t>
  </si>
  <si>
    <t>CADAVAL (FREG.N/CODIFICADA)</t>
  </si>
  <si>
    <t>UNIÃO DAS FREGUESIAS DO CADAVAL E PÊRO MONIZ</t>
  </si>
  <si>
    <t>UNIÃO DAS FREGUESIAS DE LAMAS E CERCAL</t>
  </si>
  <si>
    <t>UNIÃO DAS FREGUESIAS DE PAINHO E FIGUEIROS</t>
  </si>
  <si>
    <t>CALDAS DA RAINHA (FREG.N/CODIFICADA)</t>
  </si>
  <si>
    <t>UNIÃO DAS FREGUESIAS DE CALDAS DA RAINHA - NOSSA SENHORA DO PÓPULO, COTO E SÃO GREGÓRIO</t>
  </si>
  <si>
    <t>UNIÃO DAS FREGUESIAS DE CALDAS DA RAINHA - SANTO ONOFRE E SERRA DO BOURO</t>
  </si>
  <si>
    <t>UNIÃO DAS FREGUESIAS DE TORNADA E SALIR DO PORTO</t>
  </si>
  <si>
    <t>ÓBIDOS (FREG.N/CODIFICADA)</t>
  </si>
  <si>
    <t>PENICHE (FREG.N/CODIFICADA)</t>
  </si>
  <si>
    <t>Médio Tejo</t>
  </si>
  <si>
    <t>SERTÃ (FREG.N/CODIFICADA)</t>
  </si>
  <si>
    <t>UNIÃO DAS FREGUESIAS DE CERNACHE DO BONJARDIM, NESPERAL E PALHAIS</t>
  </si>
  <si>
    <t>UNIÃO DAS FREGUESIAS DE CUMEADA E MARMELEIRO</t>
  </si>
  <si>
    <t>UNIÃO DAS FREGUESIAS DE ERMIDA E FIGUEIREDO</t>
  </si>
  <si>
    <t>VILA DE REI (FREG.N/CODIFICADA)</t>
  </si>
  <si>
    <t>ABRANTES (FREG.N/CODIFICADA)</t>
  </si>
  <si>
    <t>UNIÃO DAS FREGUESIAS DE ABRANTES (SÃO VICENTE E SÃO JOÃO) E ALFERRAREDE</t>
  </si>
  <si>
    <t>UNIÃO DAS FREGUESIAS DE ALDEIA DO MATO E SOUTO</t>
  </si>
  <si>
    <t>UNIÃO DAS FREGUESIAS DE ALVEGA E CONCAVADA</t>
  </si>
  <si>
    <t>UNIÃO DAS FREGUESIAS DE SÃO FACUNDO E VALE DAS MÓS</t>
  </si>
  <si>
    <t>UNIÃO DAS FREGUESIAS DE SÃO MIGUEL DO RIO TORTO E ROSSIO AO SUL DO TEJO</t>
  </si>
  <si>
    <t>CONSTÂNCIA (FREG.N/CODIFICADA)</t>
  </si>
  <si>
    <t>MAÇÃO (FREG.N/CODIFICADA)</t>
  </si>
  <si>
    <t>UNIÃO DAS FREGUESIAS DE MAÇÃO, PENHASCOSO E ABOBOREIRA</t>
  </si>
  <si>
    <t>SARDOAL (FREG.N/CODIFICADA)</t>
  </si>
  <si>
    <t>Lezíria do Tejo</t>
  </si>
  <si>
    <t>ALMEIRIM (FREG.N/CODIFICADA)</t>
  </si>
  <si>
    <t>ALPIARÇA (FREG.N/CODIFICADA)</t>
  </si>
  <si>
    <t>AZAMBUJA (FREG.N/CODIFICADA)</t>
  </si>
  <si>
    <t>UNIÃO DAS FREGUESIAS DE MANIQUE DO INTENDENTE, VILA NOVA DE SÃO PEDRO E MAÇUSSA</t>
  </si>
  <si>
    <t>CARTAXO (FREG.N/CODIFICADA)</t>
  </si>
  <si>
    <t>UNIÃO DAS FREGUESIAS DO CARTAXO E VALE DA PINTA</t>
  </si>
  <si>
    <t>UNIÃO DAS FREGUESIAS DE EREIRA E LAPA</t>
  </si>
  <si>
    <t>CHAMUSCA (FREG.N/CODIFICADA)</t>
  </si>
  <si>
    <t>UNIÃO DAS FREGUESIAS DA CHAMUSCA E PINHEIRO GRANDE</t>
  </si>
  <si>
    <t>UNIÃO DAS FREGUESIAS DE PARREIRA E CHOUTO</t>
  </si>
  <si>
    <t>GOLEGÃ (FREG.N/CODIFICADA)</t>
  </si>
  <si>
    <t>RIO MAIOR (FREG.N/CODIFICADA)</t>
  </si>
  <si>
    <t>UNIÃO DAS FREGUESIAS DE AZAMBUJEIRA E MALAQUEIJO</t>
  </si>
  <si>
    <t>UNIÃO DAS FREGUESIAS DE MARMELEIRA E ASSENTIZ</t>
  </si>
  <si>
    <t>UNIÃO DAS FREGUESIAS DE OUTEIRO DA CORTIÇADA E ARRUDA DOS PISÕES</t>
  </si>
  <si>
    <t>UNIÃO DAS FREGUESIAS DE SÃO JOÃO DA RIBEIRA E RIBEIRA DE SÃO JOÃO</t>
  </si>
  <si>
    <t>SANTARÉM (FREG.N/CODIFICADA)</t>
  </si>
  <si>
    <t>UNIÃO DAS FREGUESIAS DA CIDADE DE SANTARÉM</t>
  </si>
  <si>
    <t>UNIÃO DAS FREGUESIAS DE ACHETE, AZOIA DE BAIXO E PÓVOA DE SANTARÉM</t>
  </si>
  <si>
    <t>UNIÃO DAS FREGUESIAS DE AZOIA DE CIMA E TREMÊS</t>
  </si>
  <si>
    <t>UNIÃO DAS FREGUESIAS DE CASÉVEL E VAQUEIROS</t>
  </si>
  <si>
    <t>UNIÃO DAS FREGUESIAS DE ROMEIRA E VÁRZEA</t>
  </si>
  <si>
    <t>UNIÃO DAS FREGUESIAS DE SÃO VICENTE DO PAUL E VALE DE FIGUEIRA</t>
  </si>
  <si>
    <t>FERREIRA DO ZÊZERE (FREG.N/CODIFICADA)</t>
  </si>
  <si>
    <t>UNIÃO DAS FREGUESIAS DE AREIAS E PIAS</t>
  </si>
  <si>
    <t>OURÉM (FREG.N/CODIFICADA)</t>
  </si>
  <si>
    <t>UNIÃO DAS FREGUESIAS DE FREIXIANDA, RIBEIRA DO FÁRRIO E FORMIGAIS</t>
  </si>
  <si>
    <t>UNIÃO DAS FREGUESIAS DE GONDEMARIA E OLIVAL</t>
  </si>
  <si>
    <t>UNIÃO DAS FREGUESIAS DE MATAS E CERCAL</t>
  </si>
  <si>
    <t>UNIÃO DAS FREGUESIAS DE RIO DE COUROS E CASAL DOS BERNARDOS</t>
  </si>
  <si>
    <t>TOMAR (FREG.N/CODIFICADA)</t>
  </si>
  <si>
    <t>UNIÃO DAS FREGUESIAS DE TOMAR (SÃO JOÃO BAPTISTA) E SANTA MARIA DOS OLIVAIS</t>
  </si>
  <si>
    <t>UNIÃO DAS FREGUESIAS DE ALÉM DA RIBEIRA E PEDREIRA</t>
  </si>
  <si>
    <t>UNIÃO DAS FREGUESIAS DE CASAIS E ALVIOBEIRA</t>
  </si>
  <si>
    <t>UNIÃO DAS FREGUESIAS DE MADALENA E BESELGA</t>
  </si>
  <si>
    <t>UNIÃO DAS FREGUESIAS DE SERRA E JUNCEIRA</t>
  </si>
  <si>
    <t>ALCANENA (FREG.N/CODIFICADA)</t>
  </si>
  <si>
    <t>UNIÃO DAS FREGUESIAS DE ALCANENA E VILA MOREIRA</t>
  </si>
  <si>
    <t>UNIÃO DAS FREGUESIAS DE MALHOU, LOURICEIRA E ESPINHEIRO</t>
  </si>
  <si>
    <t>ENTRONCAMENTO (FREG.N/CODIFICADA)</t>
  </si>
  <si>
    <t>TORRES NOVAS (FREG.N/CODIFICADA)</t>
  </si>
  <si>
    <t>UNIÃO DAS FREGUESIAS DE TORRES NOVAS (SANTA MARIA, SALVADOR E SANTIAGO)</t>
  </si>
  <si>
    <t>UNIÃO DAS FREGUESIAS DE BROGUEIRA, PARCEIROS DE IGREJA E ALCOROCHEL</t>
  </si>
  <si>
    <t>UNIÃO DAS FREGUESIAS DE OLAIA E PAÇO</t>
  </si>
  <si>
    <t xml:space="preserve">U.F. DE TORRES NOVAS </t>
  </si>
  <si>
    <t>UNIÃO DAS FREGUESIAS DE TORRES NOVAS (SÃO PEDRO), LAPAS E RIBEIRA BRANCA</t>
  </si>
  <si>
    <t>VILA NOVA DA BARQUINHA (FREG.N/CODIFICADA)</t>
  </si>
  <si>
    <t>Área Metropolitana de Lisboa</t>
  </si>
  <si>
    <t>Serviço de Emprego de Amadora</t>
  </si>
  <si>
    <t>AMADORA (FREG.N/CODIFICADA)</t>
  </si>
  <si>
    <t>CASCAIS (FREG.N/CODIFICADA)</t>
  </si>
  <si>
    <t>UNIÃO DAS FREGUESIAS DE CASCAIS E ESTORIL</t>
  </si>
  <si>
    <t>UNIÃO DAS FREGUESIAS DE CARCAVELOS E PAREDE</t>
  </si>
  <si>
    <t>OEIRAS (FREG.N/CODIFICADA)</t>
  </si>
  <si>
    <t>UNIÃO DAS FREGUESIAS DE OEIRAS E SÃO JULIÃO DA BARRA, PAÇO DE ARCOS E CAXIAS</t>
  </si>
  <si>
    <t>UNIÃO DAS FREGUESIAS DE ALGÉS, LINDA-A-VELHA E CRUZ QUEBRADA-DAFUNDO</t>
  </si>
  <si>
    <t>UNIÃO DAS FREGUESIAS DE CARNAXIDE E QUEIJAS</t>
  </si>
  <si>
    <t>Serviço de Emprego de Lisboa - Picoas</t>
  </si>
  <si>
    <t>LISBOA (FREG.N/CODIFICADA)</t>
  </si>
  <si>
    <t>LOURES (FREG.N/CODIFICADA)</t>
  </si>
  <si>
    <t>UNIÃO DAS FREGUESIAS DE CAMARATE, UNHOS E APELAÇÃO</t>
  </si>
  <si>
    <t>UNIÃO DAS FREGUESIAS DE MOSCAVIDE E PORTELA</t>
  </si>
  <si>
    <t>UNIÃO DAS FREGUESIAS DE SACAVÉM E PRIOR VELHO</t>
  </si>
  <si>
    <t>UNIÃO DAS FREGUESIAS DE SANTO ANTÃO E SÃO JULIÃO DO TOJAL</t>
  </si>
  <si>
    <t>UNIÃO DAS FREGUESIAS DE SANTA IRIA DE AZOIA, SÃO JOÃO DA TALHA E BOBADELA</t>
  </si>
  <si>
    <t>UNIÃO DAS FREGUESIAS DE SANTO ANTÓNIO DOS CAVALEIROS E FRIELAS</t>
  </si>
  <si>
    <t>MAFRA (FREG.N/CODIFICADA)</t>
  </si>
  <si>
    <t>UNIÃO DAS FREGUESIAS DE AZUEIRA E SOBRAL DA ABELHEIRA</t>
  </si>
  <si>
    <t>UNIÃO DAS FREGUESIAS DE IGREJA NOVA E CHELEIROS</t>
  </si>
  <si>
    <t>UNIÃO DAS FREGUESIAS DE MALVEIRA E SÃO MIGUEL DE ALCAINÇA</t>
  </si>
  <si>
    <t>UNIÃO DAS FREGUESIAS DE ENXARA DO BISPO, GRADIL E VILA FRANCA DO ROSÁRIO</t>
  </si>
  <si>
    <t>UNIÃO DAS FREGUESIAS DE VENDA DO PINHEIRO E SANTO ESTÊVÃO DAS GALÉS</t>
  </si>
  <si>
    <t>ALENQUER (FREG.N/CODIFICADA)</t>
  </si>
  <si>
    <t>UNIÃO DAS FREGUESIAS DE ALENQUER (SANTO ESTÊVÃO E TRIANA)</t>
  </si>
  <si>
    <t>UNIÃO DAS FREGUESIAS DE ALDEIA GALEGA DA MERCEANA E ALDEIA GAVINHA</t>
  </si>
  <si>
    <t>UNIÃO DAS FREGUESIAS DE ABRIGADA E CABANAS DE TORRES</t>
  </si>
  <si>
    <t>UNIÃO DAS FREGUESIAS DE CARREGADO E CADAFAIS</t>
  </si>
  <si>
    <t>UNIÃO DAS FREGUESIAS DE RIBAFRIA E PEREIRO DE PALHACANA</t>
  </si>
  <si>
    <t>ARRUDA DOS VINHOS (FREG.N/CODIFICADA)</t>
  </si>
  <si>
    <t>S. TIAGO DOS VELHOS</t>
  </si>
  <si>
    <t>LOURINHÃ (FREG.N/CODIFICADA)</t>
  </si>
  <si>
    <t>UNIÃO DAS FREGUESIAS DE LOURINHÃ E ATALAIA</t>
  </si>
  <si>
    <t>UNIÃO DAS FREGUESIAS DE MIRAGAIA E MARTELEIRA</t>
  </si>
  <si>
    <t>UNIÃO DAS FREGUESIAS DE SÃO BARTOLOMEU DOS GALEGOS E MOLEDO</t>
  </si>
  <si>
    <t>SOBRAL DE MONTE AGRAÇO (FREG.N/CODIFICADA)</t>
  </si>
  <si>
    <t>TORRES VEDRAS (FREG.N/CODIFICADA)</t>
  </si>
  <si>
    <t>SANTA MARIA, SÃO PEDRO E MATACÃES</t>
  </si>
  <si>
    <t>UNIÃO DAS FREGUESIAS DE A DOS CUNHADOS E MACEIRA</t>
  </si>
  <si>
    <t>UNIÃO DAS FREGUESIAS DE CAMPELOS E OUTEIRO DA CABEÇA</t>
  </si>
  <si>
    <t>UNIÃO DAS FREGUESIAS DE CARVOEIRA E CARMÕES</t>
  </si>
  <si>
    <t>UNIÃO DAS FREGUESIAS DE DOIS PORTOS E RUNA</t>
  </si>
  <si>
    <t>UNIÃO DAS FREGUESIAS DE MAXIAL E MONTE REDONDO</t>
  </si>
  <si>
    <t xml:space="preserve">U.F. DE TORRES VEDRAS </t>
  </si>
  <si>
    <t>UNIÃO DAS FREGUESIAS DE ALHANDRA, SÃO JOÃO DOS MONTES E CALHANDRIZ</t>
  </si>
  <si>
    <t>UNIÃO DAS FREGUESIAS DE ALVERCA DO RIBATEJO E SOBRALINHO</t>
  </si>
  <si>
    <t>UNIÃO DAS FREGUESIAS DE CASTANHEIRA DO RIBATEJO E CACHOEIRAS</t>
  </si>
  <si>
    <t>UNIÃO DAS FREGUESIAS DE PÓVOA DE SANTA IRIA E FORTE DA CASA</t>
  </si>
  <si>
    <t>VILA FRANCA DE XIRA (FREG.N/CODIFICADA)</t>
  </si>
  <si>
    <t>ALMADA (FREG.N/CODIFICADA)</t>
  </si>
  <si>
    <t>UNIÃO DAS FREGUESIAS DE ALMADA, COVA DA PIEDADE, PRAGAL E CACILHAS</t>
  </si>
  <si>
    <t>UNIÃO DAS FREGUESIAS DE CAPARICA E TRAFARIA</t>
  </si>
  <si>
    <t>UNIÃO DAS FREGUESIAS DE CHARNECA DE CAPARICA E SOBREDA</t>
  </si>
  <si>
    <t>UNIÃO DAS FREGUESIAS DE LARANJEIRO E FEIJÓ</t>
  </si>
  <si>
    <t>BARREIRO (FREG.N/CODIFICADA)</t>
  </si>
  <si>
    <t>UNIÃO DAS FREGUESIAS DE BARREIRO E LAVRADIO</t>
  </si>
  <si>
    <t>Serviço de Emprego de Barreiro</t>
  </si>
  <si>
    <t>UNIÃO DAS FREGUESIAS DE ALTO DO SEIXALINHO, SANTO ANDRÉ E VERDERENA</t>
  </si>
  <si>
    <t>UNIÃO DAS FREGUESIAS DE PALHAIS E COINA</t>
  </si>
  <si>
    <t>MOITA (FREG.N/CODIFICADA)</t>
  </si>
  <si>
    <t>UNIÃO DAS FREGUESIAS DE BAIXA DA BANHEIRA E VALE DA AMOREIRA</t>
  </si>
  <si>
    <t>UNIÃO DAS FREGUESIAS DE GAIO-ROSÁRIO E SARILHOS PEQUENOS</t>
  </si>
  <si>
    <t>Serviço do Emprego do Montijo</t>
  </si>
  <si>
    <t>ALCOCHETE (FREG.N/CODIFICADA)</t>
  </si>
  <si>
    <t>MONTIJO (FREG.N/CODIFICADA)</t>
  </si>
  <si>
    <t>UNIÃO DAS FREGUESIAS DE MONTIJO E AFONSOEIRO</t>
  </si>
  <si>
    <t>UNIÃO DAS FREGUESIAS DE ATALAIA E ALTO ESTANQUEIRO-JARDIA</t>
  </si>
  <si>
    <t>UNIÃO DAS FREGUESIAS DE PEGÕES</t>
  </si>
  <si>
    <t>PALMELA (FREG.N/CODIFICADA)</t>
  </si>
  <si>
    <t>UNIÃO DAS FREGUESIAS DE POCEIRÃO E MARATECA</t>
  </si>
  <si>
    <t>SETÚBAL (FREG.N/CODIFICADA)</t>
  </si>
  <si>
    <t>UNIÃO DAS FREGUESIAS DE SETÚBAL (SÃO JULIÃO, NOSSA SENHORA DA ANUNCIADA E SANTA MARIA DA GRAÇA)</t>
  </si>
  <si>
    <t>UNIÃO DAS FREGUESIAS DE AZEITÃO (SÃO LOURENÇO E SÃO SIMÃO)</t>
  </si>
  <si>
    <t>BENAVENTE (FREG.N/CODIFICADA)</t>
  </si>
  <si>
    <t>CORUCHE (FREG.N/CODIFICADA)</t>
  </si>
  <si>
    <t>UNIÃO DAS FREGUESIAS DE CORUCHE, FAJARDA E ERRA</t>
  </si>
  <si>
    <t>SALVATERRA DE MAGOS (FREG.N/CODIFICADA)</t>
  </si>
  <si>
    <t>UNIÃO DAS FREGUESIAS DE SALVATERRA DE MAGOS E FOROS DE SALVATERRA</t>
  </si>
  <si>
    <t>UNIÃO DAS FREGUESIAS DE GLÓRIA DO RIBATEJO E GRANHO</t>
  </si>
  <si>
    <t>ALCOBAÇA (FREG.N/CODIFICADA)</t>
  </si>
  <si>
    <t>UNIÃO DAS FREGUESIAS DE ALCOBAÇA E VESTIARIA</t>
  </si>
  <si>
    <t>UNIÃO DAS FREGUESIAS DE COZ, ALPEDRIZ E MONTES</t>
  </si>
  <si>
    <t>UNIÃO DAS FREGUESIAS DE PATAIAS E MARTINGANÇA</t>
  </si>
  <si>
    <t>NAZARÉ (FREG.N/CODIFICADA)</t>
  </si>
  <si>
    <t>SINTRA (FREG.N/CODIFICADA)</t>
  </si>
  <si>
    <t>UNIÃO DAS FREGUESIAS DE SINTRA (SANTA MARIA E SÃO MIGUEL, SÃO MARTINHO E SÃO PEDRO DE PENAFERRIM)</t>
  </si>
  <si>
    <t>UNIÃO DAS FREGUESIAS DE ALMARGEM DO BISPO, PÊRO PINHEIRO E MONTELAVAR</t>
  </si>
  <si>
    <t>UNIÃO DAS FREGUESIAS DE AGUALVA E MIRA-SINTRA</t>
  </si>
  <si>
    <t>UNIÃO DAS FREGUESIAS DE MASSAMÁ E MONTE ABRAÃO</t>
  </si>
  <si>
    <t>UNIÃO DAS FREGUESIAS DE QUELUZ E BELAS</t>
  </si>
  <si>
    <t>UNIÃO DAS FREGUESIAS DE SÃO JOÃO DAS LAMPAS E TERRUGEM</t>
  </si>
  <si>
    <t>UNIÃO DAS FREGUESIAS DO CACÉM E SÃO MARCOS</t>
  </si>
  <si>
    <t>SEIXAL (FREG.N/CODIFICADA)</t>
  </si>
  <si>
    <t>UNIÃO DAS FREGUESIAS DO SEIXAL, ARRENTELA E ALDEIA DE PAIO PIRES</t>
  </si>
  <si>
    <t>SESIMBRA (FREG.N/CODIFICADA)</t>
  </si>
  <si>
    <t>ODIVELAS (FREG.N/CODIFICADA)</t>
  </si>
  <si>
    <t>U.F. DE PONTINHA E FAMÕES</t>
  </si>
  <si>
    <t>UNIÃO DAS FREGUESIAS DE PONTINHA E FAMÕES</t>
  </si>
  <si>
    <t>U.F. DE PÓVOA DE SANTO ADRIÃO E OLIVAL BASTO</t>
  </si>
  <si>
    <t>UNIÃO DAS FREGUESIAS DE PÓVOA DE SANTO ADRIÃO E OLIVAL BASTO</t>
  </si>
  <si>
    <t>U.F. DE RAMADA E CANEÇAS</t>
  </si>
  <si>
    <t>UNIÃO DAS FREGUESIAS DE RAMADA E CANEÇAS</t>
  </si>
  <si>
    <t>DELEGAÇÃO REGIONAL DO ALENTEJO</t>
  </si>
  <si>
    <t>ALCÁCER DO SAL (FREG.N/CODIFICADA)</t>
  </si>
  <si>
    <t>UNIÃO DAS FREGUESIAS DE ALCÁCER DO SAL (SANTA MARIA DO CASTELO E SANTIAGO) E SANTA SUSANA</t>
  </si>
  <si>
    <t>Alentejo Litoral</t>
  </si>
  <si>
    <t>GRÂNDOLA (FREG.N/CODIFICADA)</t>
  </si>
  <si>
    <t>UNIÃO DAS FREGUESIAS DE GRÂNDOLA E SANTA MARGARIDA DA SERRA</t>
  </si>
  <si>
    <t>ODEMIRA (FREG.N/CODIFICADA)</t>
  </si>
  <si>
    <t>SANTIAGO DO CACÉM (FREG.N/CODIFICADA)</t>
  </si>
  <si>
    <t>UNIÃO DAS FREGUESIAS DE SANTIAGO DO CACÉM, SANTA CRUZ E SÃO BARTOLOMEU DA SERRA</t>
  </si>
  <si>
    <t>UNIÃO DAS FREGUESIAS DE SÃO DOMINGOS E VALE DE ÁGUA</t>
  </si>
  <si>
    <t>SINES (FREG.N/CODIFICADA)</t>
  </si>
  <si>
    <t>ARRONCHES (FREG.N/CODIFICADA)</t>
  </si>
  <si>
    <t>Alto Alentejo</t>
  </si>
  <si>
    <t>CAMPO MAIOR (FREG.N/CODIFICADA)</t>
  </si>
  <si>
    <t>ELVAS (FREG.N/CODIFICADA)</t>
  </si>
  <si>
    <t>UNIÃO DAS FREGUESIAS DE BARBACENA E VILA FERNANDO</t>
  </si>
  <si>
    <t>UNIÃO DAS FREGUESIAS DE TERRUGEM E VILA BOIM</t>
  </si>
  <si>
    <t>MONFORTE (FREG.N/CODIFICADA)</t>
  </si>
  <si>
    <t>ALTER DO CHÃO (FREG.N/CODIFICADA)</t>
  </si>
  <si>
    <t>CASTELO DE VIDE (FREG.N/CODIFICADA)</t>
  </si>
  <si>
    <t>CRATO (FREG.N/CODIFICADA)</t>
  </si>
  <si>
    <t>UNIÃO DAS FREGUESIAS DE CRATO E MÁRTIRES, FLOR DA ROSA E VALE DO PESO</t>
  </si>
  <si>
    <t>FRONTEIRA (FREG.N/CODIFICADA)</t>
  </si>
  <si>
    <t>MARVÃO (FREG.N/CODIFICADA)</t>
  </si>
  <si>
    <t>NISA (FREG.N/CODIFICADA)</t>
  </si>
  <si>
    <t>UNIÃO DAS FREGUESIAS DE ESPÍRITO SANTO, NOSSA SENHORA DA GRAÇA E SÃO SIMÃO</t>
  </si>
  <si>
    <t>UNIÃO DAS FREGUESIAS DE AREZ E AMIEIRA DO TEJO</t>
  </si>
  <si>
    <t>PORTALEGRE (FREG.N/CODIFICADA)</t>
  </si>
  <si>
    <t>UNIÃO DAS FREGUESIAS DA SÉ E SÃO LOURENÇO</t>
  </si>
  <si>
    <t>UNIÃO DAS FREGUESIAS DE REGUENGO E SÃO JULIÃO</t>
  </si>
  <si>
    <t>UNIÃO DAS FREGUESIAS DE RIBEIRA DE NISA E CARREIRAS</t>
  </si>
  <si>
    <t>ALANDROAL (FREG.N/CODIFICADA)</t>
  </si>
  <si>
    <t>UNIÃO DAS FREGUESIAS DE ALANDROAL (NOSSA SENHORA DA CONCEIÇÃO), SÃO BRÁS DOS MATOS (MINA DO BUGALHO) E JUROMENHA (NOSSA SENHORA DO LORETO)</t>
  </si>
  <si>
    <t>Alentejo Central</t>
  </si>
  <si>
    <t>BORBA (FREG.N/CODIFICADA)</t>
  </si>
  <si>
    <t>ESTREMOZ (FREG.N/CODIFICADA)</t>
  </si>
  <si>
    <t>UNIÃO DAS FREGUESIAS DE ESTREMOZ (SANTA MARIA E SANTO ANDRÉ)</t>
  </si>
  <si>
    <t>UNIÃO DAS FREGUESIAS DE SÃO BENTO DO CORTIÇO E SANTO ESTÊVÃO</t>
  </si>
  <si>
    <t>UNIÃO DAS FREGUESIAS DO AMEIXIAL (SANTA VITÓRIA E SÃO BENTO)</t>
  </si>
  <si>
    <t>UNIÃO DAS FREGUESIAS DE SÃO LOURENÇO DE MAMPORCÃO E SÃO BENTO DE ANA LOURA</t>
  </si>
  <si>
    <t>VILA VIÇOSA (FREG.N/CODIFICADA)</t>
  </si>
  <si>
    <t>ARRAIOLOS (FREG.N/CODIFICADA)</t>
  </si>
  <si>
    <t>UNIÃO DAS FREGUESIAS DE GAFANHOEIRA (SÃO PEDRO) E SABUGUEIRO</t>
  </si>
  <si>
    <t>UNIÃO DAS FREGUESIAS DE SÃO GREGÓRIO E SANTA JUSTA</t>
  </si>
  <si>
    <t>ÉVORA (FREG.N/CODIFICADA)</t>
  </si>
  <si>
    <t>UNIÃO DAS FREGUESIAS DE ÉVORA (SÃO MAMEDE, SÉ, SÃO PEDRO E SANTO ANTÃO)</t>
  </si>
  <si>
    <t>UNIÃO DAS FREGUESIAS DE BACELO E SENHORA DA SAÚDE</t>
  </si>
  <si>
    <t>UNIÃO DAS FREGUESIAS DE MALAGUEIRA E HORTA DAS FIGUEIRAS</t>
  </si>
  <si>
    <t>UNIÃO DAS FREGUESIAS DE SÃO MANÇOS E SÃO VICENTE DO PIGEIRO</t>
  </si>
  <si>
    <t>UNIÃO DAS FREGUESIAS DE NOSSA SENHORA DA TOUREGA E NOSSA SENHORA DE GUADALUPE</t>
  </si>
  <si>
    <t>UNIÃO DAS FREGUESIAS DE SÃO SEBASTIÃO DA GIESTEIRA E NOSSA SENHORA DA BOA FÉ</t>
  </si>
  <si>
    <t>MOURÃO (FREG.N/CODIFICADA)</t>
  </si>
  <si>
    <t>PORTEL (FREG.N/CODIFICADA)</t>
  </si>
  <si>
    <t>UNIÃO DAS FREGUESIAS DE AMIEIRA E ALQUEVA</t>
  </si>
  <si>
    <t>UNIÃO DAS FREGUESIAS DE SÃO BARTOLOMEU DO OUTEIRO E ORIOLA</t>
  </si>
  <si>
    <t>REDONDO (FREG.N/CODIFICADA)</t>
  </si>
  <si>
    <t>REGUENGOS DE MONSARAZ (FREG.N/CODIFICADA)</t>
  </si>
  <si>
    <t>UNIÃO DAS FREGUESIAS DE CAMPO E CAMPINHO</t>
  </si>
  <si>
    <t>VIANA DO ALENTEJO (FREG.N/CODIFICADA)</t>
  </si>
  <si>
    <t>ALJUSTREL (FREG.N/CODIFICADA)</t>
  </si>
  <si>
    <t>UNIÃO DAS FREGUESIAS DE ALJUSTREL E RIO DE MOINHOS</t>
  </si>
  <si>
    <t>Baixo Alentejo</t>
  </si>
  <si>
    <t>ALVITO (FREG.N/CODIFICADA)</t>
  </si>
  <si>
    <t>BEJA (FREG.N/CODIFICADA)</t>
  </si>
  <si>
    <t>UNIÃO DAS FREGUESIAS DE BEJA (SALVADOR E SANTA MARIA DA FEIRA)</t>
  </si>
  <si>
    <t>UNIÃO DAS FREGUESIAS DE ALBERNOA E TRINDADE</t>
  </si>
  <si>
    <t xml:space="preserve">U.F. DE BEJA </t>
  </si>
  <si>
    <t>UNIÃO DAS FREGUESIAS DE BEJA (SANTIAGO MAIOR E SÃO JOÃO BAPTISTA)</t>
  </si>
  <si>
    <t>UNIÃO DAS FREGUESIAS DE SALVADA E QUINTOS</t>
  </si>
  <si>
    <t>UNIÃO DAS FREGUESIAS DE SANTA VITÓRIA E MOMBEJA</t>
  </si>
  <si>
    <t>UNIÃO DAS FREGUESIAS DE TRIGACHES E SÃO BRISSOS</t>
  </si>
  <si>
    <t>CUBA (FREG.N/CODIFICADA)</t>
  </si>
  <si>
    <t>FERREIRA DO ALENTEJO (FREG.N/CODIFICADA)</t>
  </si>
  <si>
    <t>UNIÃO DAS FREGUESIAS DE FERREIRA DO ALENTEJO E CANHESTROS</t>
  </si>
  <si>
    <t>UNIÃO DAS FREGUESIAS DE ALFUNDÃO E PEROGUARDA</t>
  </si>
  <si>
    <t>MÉRTOLA (FREG.N/CODIFICADA)</t>
  </si>
  <si>
    <t>UNIÃO DAS FREGUESIAS DE SÃO MIGUEL DO PINHEIRO, SÃO PEDRO DE SOLIS E SÃO SEBASTIÃO DOS CARROS</t>
  </si>
  <si>
    <t>VIDIGUEIRA (FREG.N/CODIFICADA)</t>
  </si>
  <si>
    <t>ALMODÔVAR (FREG.N/CODIFICADA)</t>
  </si>
  <si>
    <t>UNIÃO DAS FREGUESIAS DE ALMODÔVAR E GRAÇA DOS PADRÕES</t>
  </si>
  <si>
    <t>UNIÃO DAS FREGUESIAS DE SANTA CLARA-A-NOVA E GOMES AIRES</t>
  </si>
  <si>
    <t>CASTRO VERDE (FREG.N/CODIFICADA)</t>
  </si>
  <si>
    <t>UNIÃO DAS FREGUESIAS DE CASTRO VERDE E CASÉVEL</t>
  </si>
  <si>
    <t>OURIQUE (FREG.N/CODIFICADA)</t>
  </si>
  <si>
    <t>UNIÃO DAS FREGUESIAS DE GARVÃO E SANTA LUZIA</t>
  </si>
  <si>
    <t>UNIÃO DAS FREGUESIAS DE PANOIAS E CONCEIÇÃO</t>
  </si>
  <si>
    <t>AVIS (FREG.N/CODIFICADA)</t>
  </si>
  <si>
    <t>UNIÃO DAS FREGUESIAS DE ALCÓRREGO E MARANHÃO</t>
  </si>
  <si>
    <t>UNIÃO DAS FREGUESIAS DE BENAVILA E VALONGO</t>
  </si>
  <si>
    <t>GAVIÃO (FREG.N/CODIFICADA)</t>
  </si>
  <si>
    <t>UNIÃO DAS FREGUESIAS DE GAVIÃO E ATALAIA</t>
  </si>
  <si>
    <t>PONTE DE SOR (FREG.N/CODIFICADA)</t>
  </si>
  <si>
    <t>UNIÃO DAS FREGUESIAS DE PONTE DE SOR, TRAMAGA E VALE DE AÇOR</t>
  </si>
  <si>
    <t>SOUSEL (FREG.N/CODIFICADA)</t>
  </si>
  <si>
    <t>MONTEMOR-O-NOVO (FREG.N/CODIFICADA)</t>
  </si>
  <si>
    <t>UNIÃO DAS FREGUESIAS DE NOSSA SENHORA DA VILA, NOSSA SENHORA DO BISPO E SILVEIRAS</t>
  </si>
  <si>
    <t>UNIÃO DAS FREGUESIAS DE CORTIÇADAS DE LAVRE E LAVRE</t>
  </si>
  <si>
    <t>MORA (FREG.N/CODIFICADA)</t>
  </si>
  <si>
    <t>VENDAS NOVAS (FREG.N/CODIFICADA)</t>
  </si>
  <si>
    <t>BARRANCOS (FREG.N/CODIFICADA)</t>
  </si>
  <si>
    <t>MOURA (FREG.N/CODIFICADA)</t>
  </si>
  <si>
    <t>UNIÃO DAS FREGUESIAS DE MOURA (SANTO AGOSTINHO E SÃO JOÃO BAPTISTA) E SANTO AMADOR</t>
  </si>
  <si>
    <t>UNIÃO DAS FREGUESIAS DE SAFARA E SANTO ALEIXO DA RESTAURAÇÃO</t>
  </si>
  <si>
    <t>SERPA (FREG.N/CODIFICADA)</t>
  </si>
  <si>
    <t>UNIÃO DAS FREGUESIAS DE SERPA (SALVADOR E SANTA MARIA)</t>
  </si>
  <si>
    <t>UNIÃO DAS FREGUESIAS DE VILA NOVA DE SÃO BENTO E VALE DE VARGO</t>
  </si>
  <si>
    <t>DELEGAÇÃO REGIONAL DO ALGARVE</t>
  </si>
  <si>
    <t>FARO (FREG.N/CODIFICADA)</t>
  </si>
  <si>
    <t>UNIÃO DAS FREGUESIAS DE FARO (SÉ E SÃO PEDRO)</t>
  </si>
  <si>
    <t>UNIÃO DAS FREGUESIAS DE CONCEIÇÃO E ESTOI</t>
  </si>
  <si>
    <t>OLHÃO (FREG.N/CODIFICADA)</t>
  </si>
  <si>
    <t>UNIÃO DAS FREGUESIAS DE MONCARAPACHO E FUSETA</t>
  </si>
  <si>
    <t>SÃO BRÁS DE ALPORTEL (FREG.N/CODIFICADA)</t>
  </si>
  <si>
    <t>LAGOA (FREG.N/CODIFICADA)</t>
  </si>
  <si>
    <t>UNIÃO DAS FREGUESIAS DE LAGOA E CARVOEIRO</t>
  </si>
  <si>
    <t>UNIÃO DAS FREGUESIAS DE ESTÔMBAR E PARCHAL</t>
  </si>
  <si>
    <t>MONCHIQUE (FREG.N/CODIFICADA)</t>
  </si>
  <si>
    <t>PORTIMÃO (FREG.N/CODIFICADA)</t>
  </si>
  <si>
    <t>SILVES (FREG.N/CODIFICADA)</t>
  </si>
  <si>
    <t>UNIÃO DAS FREGUESIAS DE ALCANTARILHA E PÊRA</t>
  </si>
  <si>
    <t>UNIÃO DAS FREGUESIAS DE ALGOZ E TUNES</t>
  </si>
  <si>
    <t>ALCOUTIM (FREG.N/CODIFICADA)</t>
  </si>
  <si>
    <t>UNIÃO DAS FREGUESIAS DE ALCOUTIM E PEREIRO</t>
  </si>
  <si>
    <t>CASTRO MARIM (FREG.N/CODIFICADA)</t>
  </si>
  <si>
    <t>TAVIRA (FREG.N/CODIFICADA)</t>
  </si>
  <si>
    <t>UNIÃO DAS FREGUESIAS DE TAVIRA (SANTA MARIA E SANTIAGO)</t>
  </si>
  <si>
    <t>UNIÃO DAS FREGUESIAS DE CONCEIÇÃO E CABANAS DE TAVIRA</t>
  </si>
  <si>
    <t>UNIÃO DAS FREGUESIAS DE LUZ DE TAVIRA E SANTO ESTÊVÃO</t>
  </si>
  <si>
    <t>VILA REAL DE SANTO ANTÓNIO (FREG.N/CODIFICADA)</t>
  </si>
  <si>
    <t>ALBUFEIRA (FREG.N/CODIFICADA)</t>
  </si>
  <si>
    <t>LOULÉ (FREG.N/CODIFICADA)</t>
  </si>
  <si>
    <t>UNIÃO DE FREGUESIAS DE QUERENÇA, TÔR E BENAFIM</t>
  </si>
  <si>
    <t>ALJEZUR (FREG.N/CODIFICADA)</t>
  </si>
  <si>
    <t>LAGOS (FREG.N/CODIFICADA)</t>
  </si>
  <si>
    <t>SÃO GONÇALO DE LAGOS</t>
  </si>
  <si>
    <t>UNIÃO DAS FREGUESIAS DE BENSAFRIM E BARÃO DE SÃO JOÃO</t>
  </si>
  <si>
    <t>U.F. DE LAGOS (SÃO SEBASTIÃO E SANTA MARIA)</t>
  </si>
  <si>
    <t>VILA DO BISPO (FREG.N/CODIFICADA)</t>
  </si>
  <si>
    <t>CR Ponta Delgada</t>
  </si>
  <si>
    <t>ÁGUA DE PAU</t>
  </si>
  <si>
    <t>ILHA DE SÃO MIGUEL</t>
  </si>
  <si>
    <t/>
  </si>
  <si>
    <t>Rua Dr. José Bruno Tavares Carreiro, s/n</t>
  </si>
  <si>
    <t>PONTA DELGADA</t>
  </si>
  <si>
    <t>CABOUCO</t>
  </si>
  <si>
    <t>LAGOA (NOSSA SENHORA DO ROSÁRIO)</t>
  </si>
  <si>
    <t>LAGOA (SANTA CRUZ)</t>
  </si>
  <si>
    <t>RIBEIRA CHÃ</t>
  </si>
  <si>
    <t>ACHADA</t>
  </si>
  <si>
    <t>NORDESTE</t>
  </si>
  <si>
    <t>Região Autónoma dos Açores</t>
  </si>
  <si>
    <t>ACHADINHA</t>
  </si>
  <si>
    <t>ALGARVIA</t>
  </si>
  <si>
    <t>LOMBA DA FAZENDA</t>
  </si>
  <si>
    <t>NORDESTE (FREG.N/CODIFICADA)</t>
  </si>
  <si>
    <t>SALGA</t>
  </si>
  <si>
    <t>SANTO ANTÓNIO DE NORDESTINHO</t>
  </si>
  <si>
    <t>SÃO PEDRO DE NORDESTINHO</t>
  </si>
  <si>
    <t>AJUDA DA BRETANHA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</si>
  <si>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</si>
  <si>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</si>
  <si>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</si>
  <si>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</si>
  <si>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</si>
  <si>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</si>
  <si>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</si>
  <si>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</si>
  <si>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</si>
  <si>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PILAR DA BRETANHA</t>
  </si>
  <si>
    <t>PONTA DELGADA (FREG.N/CODIFICADA)</t>
  </si>
  <si>
    <t>PONTA DELGADA (SÃO JOSÉ)</t>
  </si>
  <si>
    <t>PONTA DELGADA (SÃO PEDRO)</t>
  </si>
  <si>
    <t>PONTA DELGADA (SÃO SEBASTIÃO)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</si>
  <si>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</si>
  <si>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</si>
  <si>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</si>
  <si>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</si>
  <si>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</si>
  <si>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</si>
  <si>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</si>
  <si>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POVOAÇÃO</t>
  </si>
  <si>
    <t>FAIAL DA TERRA</t>
  </si>
  <si>
    <t>FURNAS</t>
  </si>
  <si>
    <t>NOSSA SENHORA DOS REMÉDIOS</t>
  </si>
  <si>
    <t>POVOAÇÃO (FREG.N/CODIFICADA)</t>
  </si>
  <si>
    <t>RIBEIRA QUENTE</t>
  </si>
  <si>
    <t>CALHETAS</t>
  </si>
  <si>
    <t>RIBEIRA GRANDE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</si>
  <si>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</si>
  <si>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</si>
  <si>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</si>
  <si>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</si>
  <si>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</si>
  <si>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</si>
  <si>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</si>
  <si>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(FREG.N/CODIFICADA)</t>
  </si>
  <si>
    <t>RIBEIRA GRANDE (MATRIZ)</t>
  </si>
  <si>
    <t>RIBEIRA SECA</t>
  </si>
  <si>
    <t>RIBEIRINHA</t>
  </si>
  <si>
    <t>SÃO BRÁS</t>
  </si>
  <si>
    <t>VILA DO PORTO</t>
  </si>
  <si>
    <t>ILHA DE SANTA MARIA</t>
  </si>
  <si>
    <t>SANTO ESPÍRITO</t>
  </si>
  <si>
    <t>VILA DO PORTO (FREG.N/CODIFICADA)</t>
  </si>
  <si>
    <t>ÁGUA DE ALTO</t>
  </si>
  <si>
    <t>VILA FRANCA DO CAMPO</t>
  </si>
  <si>
    <t>PONTA GARÇA</t>
  </si>
  <si>
    <t>RIBEIRA DAS TAINHAS</t>
  </si>
  <si>
    <t>VILA FRANCA DO CAMPO (FREG.N/CODIFICADA)</t>
  </si>
  <si>
    <t>VILA FRANCA DO CAMPO (SÃO MIGUEL)</t>
  </si>
  <si>
    <t>VILA FRANCA DO CAMPO (SÃO PEDRO)</t>
  </si>
  <si>
    <t>CR Angra do Heroísmo</t>
  </si>
  <si>
    <t>ALTARES</t>
  </si>
  <si>
    <t>ANGRA DO HEROÍSMO</t>
  </si>
  <si>
    <t>ILHA TERCEIRA</t>
  </si>
  <si>
    <t>Canada dos Melancólicos, s/n</t>
  </si>
  <si>
    <t>ANGRA (NOSSA SENHORA DA CONCEIÇÃO)</t>
  </si>
  <si>
    <t>ANGRA (SANTA LUZIA)</t>
  </si>
  <si>
    <t>ANGRA (SÃO PEDRO)</t>
  </si>
  <si>
    <t>ANGRA (SÉ)</t>
  </si>
  <si>
    <t>ANGRA DO HEROÍSMO (FREG.N/CODIFICADA)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</si>
  <si>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</si>
  <si>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</si>
  <si>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</si>
  <si>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</si>
  <si>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</si>
  <si>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</si>
  <si>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</si>
  <si>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</si>
  <si>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</si>
  <si>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</si>
  <si>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</si>
  <si>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CALHETA</t>
  </si>
  <si>
    <t>ILHA DE SÃO JORGE</t>
  </si>
  <si>
    <t>CALHETA (FREG.N/CODIFICADA)</t>
  </si>
  <si>
    <t>NORTE PEQUENO</t>
  </si>
  <si>
    <t>SANTO ANTÃO</t>
  </si>
  <si>
    <t>TOPO (NOSSA SENHORA DO ROSÁRIO)</t>
  </si>
  <si>
    <t>GUADALUPE</t>
  </si>
  <si>
    <t>SANTA CRUZ DA GRACIOSA</t>
  </si>
  <si>
    <t>ILHA GRACIOSA</t>
  </si>
  <si>
    <t>SANTA CRUZ DA GRACIOSA (FREG.N/CODIFICADA)</t>
  </si>
  <si>
    <t>SÃO MATEUS</t>
  </si>
  <si>
    <t>MANADAS (SANTA BÁRBARA)</t>
  </si>
  <si>
    <t>VELAS</t>
  </si>
  <si>
    <t>NORTE GRANDE (NEVES)</t>
  </si>
  <si>
    <t>ROSAIS</t>
  </si>
  <si>
    <t>URZELINA (SÃO MATEUS)</t>
  </si>
  <si>
    <t>VELAS (FREG.N/CODIFICADA)</t>
  </si>
  <si>
    <t>VELAS (SÃO JORGE)</t>
  </si>
  <si>
    <t>AGUALVA</t>
  </si>
  <si>
    <t>VILA DA PRAIA DA VITÓRIA</t>
  </si>
  <si>
    <t>BISCOITOS</t>
  </si>
  <si>
    <t>CABO DA PRAIA</t>
  </si>
  <si>
    <t>FONTE DO BASTARDO</t>
  </si>
  <si>
    <t>FONTINHAS</t>
  </si>
  <si>
    <t>LAJES</t>
  </si>
  <si>
    <t>PORTO MARTINS</t>
  </si>
  <si>
    <t>PRAIA DA VITÓRIA (SANTA CRUZ)</t>
  </si>
  <si>
    <t>QUATRO RIBEIRAS</t>
  </si>
  <si>
    <t>VILA DA PRAIA DA VITÓRIA (FREG.N/CODIFICADA)</t>
  </si>
  <si>
    <t>CR Horta</t>
  </si>
  <si>
    <t>CORVO</t>
  </si>
  <si>
    <t>ILHA DO CORVO</t>
  </si>
  <si>
    <t>Rua Conselheiro Medeiros, 18</t>
  </si>
  <si>
    <t>CORVO (FREG.N/CODIFICADA)</t>
  </si>
  <si>
    <t>CAPELO</t>
  </si>
  <si>
    <t>ILHA DO FAIAL</t>
  </si>
  <si>
    <t>CEDROS</t>
  </si>
  <si>
    <t>FLAMENGOS</t>
  </si>
  <si>
    <t>HORTA (ANGÚSTIAS)</t>
  </si>
  <si>
    <t>HORTA (CONCEIÇÃO)</t>
  </si>
  <si>
    <t>HORTA (FREG.N/CODIFICADA)</t>
  </si>
  <si>
    <t>HORTA (MATRIZ)</t>
  </si>
  <si>
    <t>PEDRO MIGUEL</t>
  </si>
  <si>
    <t>PRAIA DO ALMOXARIFE</t>
  </si>
  <si>
    <t>PRAIA DO NORTE</t>
  </si>
  <si>
    <t>SALÃO</t>
  </si>
  <si>
    <t>FAJÃ GRANDE</t>
  </si>
  <si>
    <t>LAJES DAS FLORES</t>
  </si>
  <si>
    <t>ILHA DAS FLORES</t>
  </si>
  <si>
    <t>FAJÃZINHA</t>
  </si>
  <si>
    <t>FAZENDA</t>
  </si>
  <si>
    <t>LAJEDO</t>
  </si>
  <si>
    <t>LAJES DAS FLORES (FREG.N/CODIFICADA)</t>
  </si>
  <si>
    <t>CALHETA DE NESQUIM</t>
  </si>
  <si>
    <t>LAJES DO PICO</t>
  </si>
  <si>
    <t>ILHA DO PICO</t>
  </si>
  <si>
    <t>LAJES DO PICO (FREG.N/CODIFICADA)</t>
  </si>
  <si>
    <t>PIEDADE</t>
  </si>
  <si>
    <t>RIBEIRAS</t>
  </si>
  <si>
    <t>SÃO JOÃO</t>
  </si>
  <si>
    <t>BANDEIRAS</t>
  </si>
  <si>
    <t>CRIAÇÃO VELHA</t>
  </si>
  <si>
    <t>MADALENA (FREG.N/CODIFICADA)</t>
  </si>
  <si>
    <t>CAVEIRA</t>
  </si>
  <si>
    <t>SANTA CRUZ DAS FLORES</t>
  </si>
  <si>
    <t>SANTA CRUZ DAS FLORES (FREG.N/CODIFICADA)</t>
  </si>
  <si>
    <t>PRAINHA</t>
  </si>
  <si>
    <t>SÃO ROQUE DO PICO</t>
  </si>
  <si>
    <t>SÃO ROQUE DO PICO (FREG.N/CODIFICADA)</t>
  </si>
  <si>
    <t>CR Funchal</t>
  </si>
  <si>
    <t>ARCO DA CALHETA</t>
  </si>
  <si>
    <t>ILHA DA MADEIRA</t>
  </si>
  <si>
    <t>Região Autónoma da Madeira</t>
  </si>
  <si>
    <t>Rua Boa Viagem, nº 36</t>
  </si>
  <si>
    <t>9060027</t>
  </si>
  <si>
    <t>FUNCHAL</t>
  </si>
  <si>
    <t>ESTREITO DA CALHETA</t>
  </si>
  <si>
    <t>FAJÃ DA OVELHA</t>
  </si>
  <si>
    <t>JARDIM DO MAR</t>
  </si>
  <si>
    <t>PAUL DO MAR</t>
  </si>
  <si>
    <t>PONTA DO PARGO</t>
  </si>
  <si>
    <t>PRAZERES</t>
  </si>
  <si>
    <t>CÂMARA DE LOBOS</t>
  </si>
  <si>
    <t>CÂMARA DE LOBOS (FREG.N/CODIFICADA)</t>
  </si>
  <si>
    <t>CURRAL DAS FREIRAS</t>
  </si>
  <si>
    <t>ESTREITO DE CÂMARA DE LOBOS</t>
  </si>
  <si>
    <t>JARDIM DA SERRA</t>
  </si>
  <si>
    <t>QUINTA GRANDE</t>
  </si>
  <si>
    <t>FUNCHAL (FREG.N/CODIFICADA)</t>
  </si>
  <si>
    <t>FUNCHAL (SANTA LUZIA)</t>
  </si>
  <si>
    <t>FUNCHAL (SANTA MARIA MAIOR)</t>
  </si>
  <si>
    <t>FUNCHAL (SÃO PEDRO)</t>
  </si>
  <si>
    <t>FUNCHAL (SÉ)</t>
  </si>
  <si>
    <t>IMACULADO CORAÇÃO DE MARIA</t>
  </si>
  <si>
    <t>SÃO GONÇALO</t>
  </si>
  <si>
    <t>ÁGUA DE PENA</t>
  </si>
  <si>
    <t>MACHICO</t>
  </si>
  <si>
    <t>CANIÇAL</t>
  </si>
  <si>
    <t>MACHICO (FREG.N/CODIFICADA)</t>
  </si>
  <si>
    <t>PORTO DA CRUZ</t>
  </si>
  <si>
    <t>SANTO ANTÓNIO DA SERRA</t>
  </si>
  <si>
    <t>CANHAS</t>
  </si>
  <si>
    <t>PONTA DO SOL</t>
  </si>
  <si>
    <t>MADALENA DO MAR</t>
  </si>
  <si>
    <t>PONTA DO SOL (FREG.N/CODIFICADA)</t>
  </si>
  <si>
    <t>ACHADAS DA CRUZ</t>
  </si>
  <si>
    <t>PORTO MONIZ</t>
  </si>
  <si>
    <t>PORTO MONIZ (FREG.N/CODIFICADA)</t>
  </si>
  <si>
    <t>RIBEIRA DA JANELA</t>
  </si>
  <si>
    <t>PORTO SANTO</t>
  </si>
  <si>
    <t>ILHA DE PORTO SANTO</t>
  </si>
  <si>
    <t>PORTO SANTO (FREG.N/CODIFICADA)</t>
  </si>
  <si>
    <t>CAMPANÁRIO</t>
  </si>
  <si>
    <t>RIBEIRA BRAVA</t>
  </si>
  <si>
    <t>RIBEIRA BRAVA (FREG.N/CODIFICADA)</t>
  </si>
  <si>
    <t>SERRA DE ÁGUA</t>
  </si>
  <si>
    <t>CAMACHA</t>
  </si>
  <si>
    <t>CANIÇO</t>
  </si>
  <si>
    <t>GAULA</t>
  </si>
  <si>
    <t>SANTA CRUZ (FREG.N/CODIFICADA)</t>
  </si>
  <si>
    <t>ARCO DE SÃO JORGE</t>
  </si>
  <si>
    <t>FAIAL</t>
  </si>
  <si>
    <t>ILHA</t>
  </si>
  <si>
    <t>SANTANA (FREG.N/CODIFICADA)</t>
  </si>
  <si>
    <t>SÃO JORGE</t>
  </si>
  <si>
    <t>SÃO ROQUE DO FAIAL</t>
  </si>
  <si>
    <t>BOA VENTURA</t>
  </si>
  <si>
    <t>SÃO VICENTE (FREG.N/CODIFICADA)</t>
  </si>
  <si>
    <r>
      <rPr>
        <b/>
        <sz val="11"/>
        <color theme="1"/>
        <rFont val="Aptos Narrow"/>
        <family val="2"/>
        <scheme val="minor"/>
      </rPr>
      <t>Instruções de preenchimento:</t>
    </r>
    <r>
      <rPr>
        <sz val="10"/>
        <color indexed="8"/>
        <rFont val="Arial"/>
      </rPr>
      <t xml:space="preserve">
</t>
    </r>
    <r>
      <rPr>
        <vertAlign val="superscript"/>
        <sz val="11"/>
        <color theme="1"/>
        <rFont val="Aptos Narrow"/>
        <family val="2"/>
        <scheme val="minor"/>
      </rPr>
      <t>1</t>
    </r>
    <r>
      <rPr>
        <sz val="10"/>
        <color indexed="8"/>
        <rFont val="Arial"/>
      </rPr>
      <t xml:space="preserve"> Código que consta no Catálogo Nacional de Qualificações ou da "Extra-CNQ", se optar por formação à medida;
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0"/>
        <color indexed="8"/>
        <rFont val="Arial"/>
      </rPr>
      <t xml:space="preserve"> Designação que consta no CNQ referente à UFCD/UC escolhida ou da Unidade "Extra-CNQ" pretendida;
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0"/>
        <color indexed="8"/>
        <rFont val="Arial"/>
      </rPr>
      <t xml:space="preserve"> Selecione, da lista de valores disponível, o regime em que cada unidade irá ser ministrada;
</t>
    </r>
    <r>
      <rPr>
        <vertAlign val="superscript"/>
        <sz val="11"/>
        <color theme="1"/>
        <rFont val="Aptos Narrow"/>
        <family val="2"/>
        <scheme val="minor"/>
      </rPr>
      <t xml:space="preserve">4 </t>
    </r>
    <r>
      <rPr>
        <sz val="10"/>
        <color indexed="8"/>
        <rFont val="Arial"/>
      </rPr>
      <t xml:space="preserve">Selecione, da lista de valores disponível, o nível de qualificação em que se integram as UFCD/UC.
</t>
    </r>
    <r>
      <rPr>
        <b/>
        <sz val="11"/>
        <color theme="1"/>
        <rFont val="Aptos Narrow"/>
        <family val="2"/>
        <scheme val="minor"/>
      </rPr>
      <t>NOTA: Os formandos caso integrem formação de nível 5 devem ter no mínimo o 12.º ano de escolaridade; de nível 4, o 9.º ano e, de nível 2 não existe uma escolaridade mínima de acesso.</t>
    </r>
  </si>
  <si>
    <r>
      <rPr>
        <sz val="8"/>
        <color theme="0"/>
        <rFont val="Aptos Display"/>
        <family val="2"/>
        <scheme val="major"/>
      </rPr>
      <t>ANEXO</t>
    </r>
    <r>
      <rPr>
        <sz val="28"/>
        <color theme="0"/>
        <rFont val="Aptos Display"/>
        <family val="2"/>
        <scheme val="major"/>
      </rPr>
      <t xml:space="preserve"> C</t>
    </r>
  </si>
  <si>
    <r>
      <t>VALOR MENSAL</t>
    </r>
    <r>
      <rPr>
        <sz val="8"/>
        <color theme="1"/>
        <rFont val="Aptos Display"/>
        <family val="2"/>
        <scheme val="major"/>
      </rPr>
      <t xml:space="preserve"> (preenchimento automático,a partir do Anexo C)</t>
    </r>
  </si>
  <si>
    <t>PROPOSTA DE PLANO DE QUALIFICAÇÃO E FORMAÇÃO</t>
  </si>
  <si>
    <t>PROCESSO Nº</t>
  </si>
  <si>
    <t>Nº A ATRIBUIR AO PROCESSO</t>
  </si>
  <si>
    <t>PROCESSO NÚMERO</t>
  </si>
  <si>
    <r>
      <rPr>
        <b/>
        <sz val="11"/>
        <color theme="1"/>
        <rFont val="Wingdings"/>
        <charset val="2"/>
      </rPr>
      <t>ß</t>
    </r>
    <r>
      <rPr>
        <sz val="10"/>
        <color theme="1"/>
        <rFont val="Aptos Display"/>
        <family val="2"/>
        <scheme val="major"/>
      </rPr>
      <t xml:space="preserve"> VALORES EXPORTADOS PARA QUADRO 5 DO FORMULÁRIO DE CANDIDATURA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</si>
</sst>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7" formatCode="#,##0.00\ &quot;€&quot;;\-#,##0.00\ &quot;€&quot;"/>
    <numFmt numFmtId="164" formatCode="dd\-mm\-yyyy;@"/>
    <numFmt numFmtId="165" formatCode="#,##0_ ;\-#,##0\ "/>
    <numFmt numFmtId="166" formatCode="#,##0.00\ &quot;€&quot;"/>
    <numFmt numFmtId="167" formatCode="000000000"/>
    <numFmt numFmtId="168" formatCode="0000\-000,"/>
    <numFmt numFmtId="169" formatCode="####\-###"/>
    <numFmt numFmtId="170" formatCode="[&lt;=999999999]###\ ###\ ###;\(###\)\ ###\ ###\ ###"/>
    <numFmt numFmtId="171" formatCode="_-* #,##0.00\ _E_s_c_._-;\-* #,##0.00\ _E_s_c_._-;_-* &quot;-&quot;??\ _E_s_c_._-;_-@_-"/>
    <numFmt numFmtId="172" formatCode="0.00\ &quot;€&quot;;\-0.00\ &quot;€&quot;;0.00\ &quot;€&quot;"/>
  </numFmts>
  <fonts count="189">
    <font>
      <sz val="10"/>
      <color indexed="8"/>
      <name val="Arial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8"/>
      <color indexed="8"/>
      <name val="Calibri Light"/>
      <family val="2"/>
    </font>
    <font>
      <sz val="8"/>
      <name val="Aptos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8"/>
      <name val="Aptos Display"/>
      <family val="2"/>
      <scheme val="major"/>
    </font>
    <font>
      <b/>
      <sz val="16"/>
      <name val="Aptos Display"/>
      <family val="2"/>
      <scheme val="major"/>
    </font>
    <font>
      <b/>
      <sz val="14"/>
      <name val="Aptos Display"/>
      <family val="2"/>
      <scheme val="major"/>
    </font>
    <font>
      <b/>
      <sz val="22"/>
      <color theme="0"/>
      <name val="Aptos Display"/>
      <family val="2"/>
      <scheme val="major"/>
    </font>
    <font>
      <u/>
      <sz val="10"/>
      <color theme="10"/>
      <name val="Arial"/>
      <family val="2"/>
    </font>
    <font>
      <sz val="9"/>
      <color theme="1"/>
      <name val="Aptos Display"/>
      <family val="2"/>
      <scheme val="major"/>
    </font>
    <font>
      <sz val="8"/>
      <name val="Arial"/>
      <family val="2"/>
    </font>
    <font>
      <sz val="9"/>
      <color indexed="8"/>
      <name val="Aptos Display"/>
      <family val="2"/>
      <scheme val="major"/>
    </font>
    <font>
      <b/>
      <sz val="9"/>
      <color indexed="8"/>
      <name val="Aptos Display"/>
      <family val="2"/>
      <scheme val="major"/>
    </font>
    <font>
      <sz val="9"/>
      <name val="Aptos Display"/>
      <family val="2"/>
      <scheme val="major"/>
    </font>
    <font>
      <b/>
      <sz val="9"/>
      <name val="Aptos Display"/>
      <family val="2"/>
      <scheme val="major"/>
    </font>
    <font>
      <sz val="10"/>
      <name val="Aptos Display"/>
      <family val="2"/>
      <scheme val="major"/>
    </font>
    <font>
      <b/>
      <sz val="8"/>
      <name val="Aptos Display"/>
      <family val="2"/>
      <scheme val="major"/>
    </font>
    <font>
      <sz val="8"/>
      <color theme="1"/>
      <name val="Aptos Display"/>
      <family val="2"/>
      <scheme val="major"/>
    </font>
    <font>
      <sz val="10"/>
      <name val="Arial"/>
      <family val="2"/>
    </font>
    <font>
      <sz val="10"/>
      <color indexed="8"/>
      <name val="Aptos Display"/>
      <family val="2"/>
      <scheme val="major"/>
    </font>
    <font>
      <b/>
      <sz val="10"/>
      <color indexed="8"/>
      <name val="Aptos Display"/>
      <family val="2"/>
      <scheme val="major"/>
    </font>
    <font>
      <sz val="8"/>
      <color indexed="8"/>
      <name val="Aptos Display"/>
      <family val="2"/>
      <scheme val="major"/>
    </font>
    <font>
      <sz val="9"/>
      <color rgb="FF333333"/>
      <name val="Aptos Display"/>
      <family val="2"/>
      <scheme val="major"/>
    </font>
    <font>
      <sz val="12"/>
      <color theme="1"/>
      <name val="Aptos Narrow"/>
      <family val="2"/>
      <scheme val="minor"/>
    </font>
    <font>
      <sz val="10"/>
      <color rgb="FF000000"/>
      <name val="Aptos Display"/>
      <family val="2"/>
      <scheme val="major"/>
    </font>
    <font>
      <b/>
      <sz val="9"/>
      <color rgb="FF000000"/>
      <name val="Aptos Display"/>
      <family val="2"/>
      <scheme val="major"/>
    </font>
    <font>
      <sz val="9"/>
      <color rgb="FF000000"/>
      <name val="Aptos Display"/>
      <family val="2"/>
      <scheme val="major"/>
    </font>
    <font>
      <sz val="8"/>
      <color rgb="FF000000"/>
      <name val="Aptos Display"/>
      <family val="2"/>
      <scheme val="major"/>
    </font>
    <font>
      <b/>
      <sz val="12"/>
      <color rgb="FF000000"/>
      <name val="Aptos Display"/>
      <family val="2"/>
      <scheme val="major"/>
    </font>
    <font>
      <b/>
      <sz val="8"/>
      <color rgb="FF333333"/>
      <name val="Aptos Display"/>
      <family val="2"/>
      <scheme val="major"/>
    </font>
    <font>
      <sz val="10"/>
      <color rgb="FF000000"/>
      <name val="Arial"/>
      <family val="2"/>
    </font>
    <font>
      <sz val="8"/>
      <color rgb="FF333333"/>
      <name val="Aptos Display"/>
      <family val="2"/>
      <scheme val="major"/>
    </font>
    <font>
      <sz val="8"/>
      <color rgb="FFFF0000"/>
      <name val="Aptos Display"/>
      <family val="2"/>
      <scheme val="major"/>
    </font>
    <font>
      <b/>
      <sz val="14"/>
      <color indexed="8"/>
      <name val="Arial"/>
      <family val="2"/>
    </font>
    <font>
      <sz val="8"/>
      <color rgb="FF000000"/>
      <name val="Aptos"/>
      <family val="2"/>
    </font>
    <font>
      <sz val="8"/>
      <color indexed="8"/>
      <name val="Aptos"/>
      <family val="2"/>
    </font>
    <font>
      <sz val="9"/>
      <color indexed="8"/>
      <name val="Aptos"/>
      <family val="2"/>
    </font>
    <font>
      <b/>
      <sz val="8"/>
      <color rgb="FF000000"/>
      <name val="Aptos Display"/>
      <family val="2"/>
      <scheme val="major"/>
    </font>
    <font>
      <sz val="8"/>
      <color rgb="FF00B0F0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2"/>
      <color indexed="8"/>
      <name val="Aptos Display"/>
      <family val="2"/>
      <scheme val="major"/>
    </font>
    <font>
      <sz val="10"/>
      <color rgb="FF333333"/>
      <name val="Aptos Display"/>
      <family val="2"/>
      <scheme val="major"/>
    </font>
    <font>
      <sz val="10"/>
      <color rgb="FF000000"/>
      <name val="Aptos"/>
      <family val="2"/>
    </font>
    <font>
      <sz val="10"/>
      <color indexed="8"/>
      <name val="Aptos"/>
      <family val="2"/>
    </font>
    <font>
      <sz val="1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sz val="8"/>
      <color rgb="FFFFFFCC"/>
      <name val="Aptos Display"/>
      <family val="2"/>
      <scheme val="major"/>
    </font>
    <font>
      <b/>
      <sz val="14"/>
      <color theme="2" tint="-0.499984740745262"/>
      <name val="Aptos Display"/>
      <family val="2"/>
      <scheme val="major"/>
    </font>
    <font>
      <b/>
      <sz val="8"/>
      <color theme="2" tint="-0.499984740745262"/>
      <name val="Aptos Display"/>
      <family val="2"/>
      <scheme val="major"/>
    </font>
    <font>
      <sz val="11"/>
      <color theme="2" tint="-0.499984740745262"/>
      <name val="Aptos Display"/>
      <family val="2"/>
      <scheme val="major"/>
    </font>
    <font>
      <sz val="8"/>
      <color theme="2" tint="-0.499984740745262"/>
      <name val="Aptos Display"/>
      <family val="2"/>
      <scheme val="major"/>
    </font>
    <font>
      <sz val="10"/>
      <color theme="2" tint="-0.499984740745262"/>
      <name val="Aptos Display"/>
      <family val="2"/>
      <scheme val="major"/>
    </font>
    <font>
      <b/>
      <sz val="11"/>
      <color theme="2" tint="-0.499984740745262"/>
      <name val="Aptos Display"/>
      <family val="2"/>
      <scheme val="major"/>
    </font>
    <font>
      <b/>
      <sz val="8"/>
      <color indexed="8"/>
      <name val="Aptos Display"/>
      <family val="2"/>
      <scheme val="major"/>
    </font>
    <font>
      <b/>
      <i/>
      <sz val="9"/>
      <color theme="9" tint="-0.499984740745262"/>
      <name val="Aptos Display"/>
      <family val="2"/>
      <scheme val="major"/>
    </font>
    <font>
      <sz val="11"/>
      <color indexed="8"/>
      <name val="Aptos Display"/>
      <family val="2"/>
      <scheme val="major"/>
    </font>
    <font>
      <sz val="9"/>
      <color theme="2" tint="-0.499984740745262"/>
      <name val="Aptos Display"/>
      <family val="2"/>
      <scheme val="major"/>
    </font>
    <font>
      <sz val="11"/>
      <color indexed="8"/>
      <name val="Aptos"/>
      <family val="2"/>
    </font>
    <font>
      <sz val="11"/>
      <name val="Aptos"/>
      <family val="2"/>
    </font>
    <font>
      <i/>
      <sz val="8"/>
      <color theme="9" tint="-0.499984740745262"/>
      <name val="Aptos Display"/>
      <family val="2"/>
      <scheme val="major"/>
    </font>
    <font>
      <b/>
      <sz val="16"/>
      <color theme="9" tint="-0.499984740745262"/>
      <name val="Aptos Display"/>
      <family val="2"/>
      <scheme val="major"/>
    </font>
    <font>
      <b/>
      <sz val="11"/>
      <name val="Aptos Display"/>
      <family val="2"/>
      <scheme val="major"/>
    </font>
    <font>
      <sz val="9"/>
      <color theme="9" tint="-0.499984740745262"/>
      <name val="Aptos Display"/>
      <family val="2"/>
      <scheme val="major"/>
    </font>
    <font>
      <b/>
      <sz val="8"/>
      <color theme="9" tint="-0.499984740745262"/>
      <name val="Aptos Display"/>
      <family val="2"/>
      <scheme val="major"/>
    </font>
    <font>
      <sz val="8"/>
      <color theme="1" tint="0.24994659260841701"/>
      <name val="Aptos Display"/>
      <family val="2"/>
      <scheme val="major"/>
    </font>
    <font>
      <sz val="8"/>
      <color theme="0" tint="-0.14999847407452621"/>
      <name val="Aptos Display"/>
      <family val="2"/>
      <scheme val="major"/>
    </font>
    <font>
      <b/>
      <sz val="9"/>
      <color theme="0"/>
      <name val="Aptos Display"/>
      <family val="2"/>
      <scheme val="major"/>
    </font>
    <font>
      <sz val="8"/>
      <color theme="0"/>
      <name val="Aptos Display"/>
      <family val="2"/>
      <scheme val="major"/>
    </font>
    <font>
      <b/>
      <sz val="8"/>
      <color theme="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8"/>
      <color theme="1"/>
      <name val="Aptos Display"/>
      <family val="2"/>
      <scheme val="major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sz val="12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  <font>
      <b/>
      <sz val="18"/>
      <color theme="0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1"/>
      <color theme="9" tint="-0.499984740745262"/>
      <name val="Aptos Display"/>
      <family val="2"/>
      <scheme val="major"/>
    </font>
    <font>
      <sz val="9"/>
      <color rgb="FFFF0000"/>
      <name val="Aptos Display"/>
      <family val="2"/>
      <scheme val="major"/>
    </font>
    <font>
      <b/>
      <sz val="8"/>
      <name val="Arial"/>
      <family val="2"/>
    </font>
    <font>
      <b/>
      <sz val="14"/>
      <name val="Aptos"/>
      <family val="2"/>
    </font>
    <font>
      <b/>
      <sz val="12"/>
      <name val="Aptos Display"/>
      <family val="2"/>
      <scheme val="major"/>
    </font>
    <font>
      <b/>
      <u/>
      <sz val="8"/>
      <name val="Aptos Display"/>
      <family val="2"/>
      <scheme val="major"/>
    </font>
    <font>
      <b/>
      <sz val="14"/>
      <color theme="9" tint="-0.499984740745262"/>
      <name val="Aptos Display"/>
      <family val="2"/>
      <scheme val="major"/>
    </font>
    <font>
      <b/>
      <u/>
      <sz val="8"/>
      <color theme="1"/>
      <name val="Aptos Display"/>
      <family val="2"/>
      <scheme val="major"/>
    </font>
    <font>
      <b/>
      <sz val="20"/>
      <color theme="9" tint="-0.499984740745262"/>
      <name val="Aptos Display"/>
      <family val="2"/>
      <scheme val="major"/>
    </font>
    <font>
      <sz val="10"/>
      <color theme="0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4"/>
      <name val="Aptos"/>
      <family val="2"/>
    </font>
    <font>
      <sz val="10"/>
      <color rgb="FFFF0000"/>
      <name val="Aptos Display"/>
      <family val="2"/>
      <scheme val="major"/>
    </font>
    <font>
      <b/>
      <sz val="20"/>
      <color theme="0"/>
      <name val="Aptos Display"/>
      <family val="2"/>
      <scheme val="major"/>
    </font>
    <font>
      <b/>
      <sz val="14"/>
      <color rgb="FFFF0000"/>
      <name val="Aptos Display"/>
      <family val="2"/>
      <scheme val="major"/>
    </font>
    <font>
      <b/>
      <i/>
      <sz val="10"/>
      <color rgb="FFFF0000"/>
      <name val="Aptos Display"/>
      <family val="2"/>
      <scheme val="major"/>
    </font>
    <font>
      <sz val="9"/>
      <name val="Wingdings"/>
      <charset val="2"/>
    </font>
    <font>
      <b/>
      <sz val="9"/>
      <color rgb="FFFF0000"/>
      <name val="Aptos Display"/>
      <family val="2"/>
      <scheme val="major"/>
    </font>
    <font>
      <sz val="10"/>
      <color rgb="FF0070C0"/>
      <name val="Aptos Display"/>
      <family val="2"/>
      <scheme val="maj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9"/>
      <name val="Aptos Narrow"/>
      <family val="2"/>
      <scheme val="minor"/>
    </font>
    <font>
      <sz val="8"/>
      <name val="Aptos Narrow"/>
      <family val="2"/>
      <scheme val="minor"/>
    </font>
    <font>
      <u/>
      <sz val="10"/>
      <color indexed="12"/>
      <name val="Arial"/>
      <family val="2"/>
    </font>
    <font>
      <sz val="8"/>
      <color rgb="FFFF0000"/>
      <name val="Aptos Narrow"/>
      <family val="2"/>
      <scheme val="minor"/>
    </font>
    <font>
      <sz val="9"/>
      <color theme="1"/>
      <name val="Aptos"/>
      <family val="2"/>
    </font>
    <font>
      <sz val="9"/>
      <name val="Aptos"/>
      <family val="2"/>
    </font>
    <font>
      <b/>
      <sz val="10"/>
      <color rgb="FF000000"/>
      <name val="Aptos"/>
      <family val="2"/>
    </font>
    <font>
      <b/>
      <sz val="11"/>
      <color rgb="FF000000"/>
      <name val="Aptos Display"/>
      <family val="2"/>
      <scheme val="major"/>
    </font>
    <font>
      <sz val="9"/>
      <color rgb="FF00B0F0"/>
      <name val="Aptos Display"/>
      <family val="2"/>
      <scheme val="major"/>
    </font>
    <font>
      <b/>
      <sz val="14"/>
      <color theme="6"/>
      <name val="Aptos Display"/>
      <family val="2"/>
      <scheme val="major"/>
    </font>
    <font>
      <b/>
      <sz val="10"/>
      <name val="Aptos Display"/>
      <family val="2"/>
      <scheme val="major"/>
    </font>
    <font>
      <sz val="9"/>
      <color theme="1" tint="0.24994659260841701"/>
      <name val="Aptos Display"/>
      <family val="2"/>
      <scheme val="major"/>
    </font>
    <font>
      <sz val="9"/>
      <color rgb="FF000000"/>
      <name val="Aptos"/>
      <family val="2"/>
    </font>
    <font>
      <sz val="10"/>
      <color theme="9" tint="-0.499984740745262"/>
      <name val="Aptos Display"/>
      <family val="2"/>
      <scheme val="major"/>
    </font>
    <font>
      <i/>
      <sz val="9"/>
      <color indexed="8"/>
      <name val="Aptos Display"/>
      <family val="2"/>
      <scheme val="major"/>
    </font>
    <font>
      <sz val="14"/>
      <color theme="3" tint="0.249977111117893"/>
      <name val="Webdings"/>
      <family val="1"/>
      <charset val="2"/>
    </font>
    <font>
      <sz val="10"/>
      <color rgb="FFFF0000"/>
      <name val="Aptos Narrow"/>
      <family val="2"/>
      <scheme val="minor"/>
    </font>
    <font>
      <sz val="10"/>
      <color indexed="8"/>
      <name val="Calibri"/>
      <family val="2"/>
    </font>
    <font>
      <sz val="8"/>
      <color rgb="FF0070C0"/>
      <name val="Aptos Narrow"/>
      <family val="2"/>
      <scheme val="minor"/>
    </font>
    <font>
      <sz val="7"/>
      <color theme="1"/>
      <name val="Aptos Display"/>
      <family val="2"/>
      <scheme val="major"/>
    </font>
    <font>
      <b/>
      <vertAlign val="superscript"/>
      <sz val="10"/>
      <name val="Aptos Display"/>
      <family val="2"/>
      <scheme val="major"/>
    </font>
    <font>
      <b/>
      <vertAlign val="superscript"/>
      <sz val="11"/>
      <color rgb="FF000000"/>
      <name val="Aptos Display"/>
      <family val="2"/>
      <scheme val="major"/>
    </font>
    <font>
      <b/>
      <sz val="8"/>
      <color indexed="8"/>
      <name val="Calibri Light"/>
      <family val="2"/>
    </font>
    <font>
      <sz val="8"/>
      <color theme="1"/>
      <name val="Aptos"/>
      <family val="2"/>
    </font>
    <font>
      <b/>
      <sz val="8"/>
      <color rgb="FFFF0000"/>
      <name val="Aptos Display"/>
      <family val="2"/>
      <scheme val="major"/>
    </font>
    <font>
      <b/>
      <sz val="8"/>
      <color rgb="FFFF0000"/>
      <name val="Aptos"/>
      <family val="2"/>
    </font>
    <font>
      <b/>
      <vertAlign val="superscript"/>
      <sz val="14"/>
      <name val="Aptos Display"/>
      <family val="2"/>
      <scheme val="major"/>
    </font>
    <font>
      <b/>
      <sz val="16"/>
      <color theme="0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sz val="28"/>
      <color theme="0"/>
      <name val="Aptos Display"/>
      <family val="2"/>
      <scheme val="major"/>
    </font>
    <font>
      <b/>
      <sz val="28"/>
      <color theme="0"/>
      <name val="Aptos Display"/>
      <family val="2"/>
      <scheme val="major"/>
    </font>
    <font>
      <b/>
      <sz val="8"/>
      <color theme="9" tint="-0.499984740745262"/>
      <name val="Aptos Narrow"/>
      <family val="2"/>
      <scheme val="minor"/>
    </font>
    <font>
      <b/>
      <sz val="8"/>
      <color theme="9" tint="-0.499984740745262"/>
      <name val="ConduitSCITC TT"/>
    </font>
    <font>
      <b/>
      <sz val="8"/>
      <color indexed="8"/>
      <name val="Arial"/>
      <family val="2"/>
    </font>
    <font>
      <b/>
      <sz val="11"/>
      <name val="Aptos Narrow"/>
      <family val="2"/>
      <scheme val="minor"/>
    </font>
    <font>
      <b/>
      <sz val="14"/>
      <color theme="5" tint="0.79998168889431442"/>
      <name val="Aptos Display"/>
      <family val="2"/>
      <scheme val="major"/>
    </font>
    <font>
      <b/>
      <sz val="10"/>
      <color rgb="FF000000"/>
      <name val="Aptos Display"/>
      <family val="2"/>
      <scheme val="major"/>
    </font>
    <font>
      <b/>
      <vertAlign val="superscript"/>
      <sz val="14"/>
      <color rgb="FF000000"/>
      <name val="Aptos Display"/>
      <family val="2"/>
      <scheme val="major"/>
    </font>
    <font>
      <b/>
      <vertAlign val="superscript"/>
      <sz val="12"/>
      <color theme="1"/>
      <name val="Aptos Display"/>
      <family val="2"/>
      <scheme val="major"/>
    </font>
    <font>
      <vertAlign val="superscript"/>
      <sz val="12"/>
      <color theme="1"/>
      <name val="Aptos Display"/>
      <family val="2"/>
      <scheme val="major"/>
    </font>
    <font>
      <b/>
      <sz val="8"/>
      <color theme="1" tint="0.24994659260841701"/>
      <name val="Aptos Display"/>
      <family val="2"/>
      <scheme val="major"/>
    </font>
    <font>
      <sz val="9"/>
      <color theme="0" tint="-0.249977111117893"/>
      <name val="Aptos Narrow"/>
      <family val="2"/>
      <scheme val="minor"/>
    </font>
    <font>
      <sz val="10"/>
      <color theme="0" tint="-0.249977111117893"/>
      <name val="Aptos Narrow"/>
      <family val="2"/>
      <scheme val="minor"/>
    </font>
    <font>
      <sz val="8"/>
      <color theme="0" tint="-0.249977111117893"/>
      <name val="Aptos Narrow"/>
      <family val="2"/>
      <scheme val="minor"/>
    </font>
    <font>
      <sz val="8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1"/>
      <color theme="0" tint="-0.249977111117893"/>
      <name val="Aptos Narrow"/>
      <family val="2"/>
      <scheme val="minor"/>
    </font>
    <font>
      <sz val="9"/>
      <color theme="1"/>
      <name val="Aptos "/>
    </font>
    <font>
      <b/>
      <sz val="9"/>
      <color theme="1"/>
      <name val="Aptos "/>
    </font>
    <font>
      <sz val="8"/>
      <name val="ConduitOSITC TT"/>
    </font>
    <font>
      <i/>
      <sz val="8"/>
      <color indexed="8"/>
      <name val="Aptos Display"/>
      <family val="2"/>
      <scheme val="major"/>
    </font>
    <font>
      <b/>
      <i/>
      <sz val="12"/>
      <color rgb="FFC00000"/>
      <name val="Aptos Display"/>
      <family val="2"/>
      <scheme val="major"/>
    </font>
    <font>
      <sz val="10"/>
      <color theme="1"/>
      <name val="Aptos Display"/>
      <family val="2"/>
      <charset val="2"/>
      <scheme val="major"/>
    </font>
    <font>
      <b/>
      <vertAlign val="superscript"/>
      <sz val="10"/>
      <color theme="1"/>
      <name val="Aptos Display"/>
      <family val="2"/>
      <scheme val="major"/>
    </font>
    <font>
      <b/>
      <vertAlign val="superscript"/>
      <sz val="12"/>
      <name val="Aptos Display"/>
      <family val="2"/>
      <scheme val="major"/>
    </font>
    <font>
      <sz val="10"/>
      <color theme="0"/>
      <name val="Aptos"/>
      <family val="2"/>
    </font>
    <font>
      <sz val="9"/>
      <color theme="0"/>
      <name val="Aptos Display"/>
      <family val="2"/>
      <scheme val="major"/>
    </font>
    <font>
      <b/>
      <sz val="14"/>
      <color theme="0"/>
      <name val="Wingdings"/>
      <charset val="2"/>
    </font>
    <font>
      <b/>
      <sz val="16"/>
      <color theme="0"/>
      <name val="Wingdings"/>
      <charset val="2"/>
    </font>
    <font>
      <b/>
      <sz val="9"/>
      <color theme="0"/>
      <name val="Aptos Display"/>
      <family val="2"/>
      <charset val="2"/>
      <scheme val="major"/>
    </font>
    <font>
      <b/>
      <sz val="14"/>
      <color theme="0"/>
      <name val="Aptos Display"/>
      <family val="2"/>
      <scheme val="major"/>
    </font>
    <font>
      <sz val="14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2"/>
      <color theme="0"/>
      <name val="Aptos Display"/>
      <family val="2"/>
      <scheme val="major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vertAlign val="superscript"/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indexed="8"/>
      <name val="Arial"/>
      <family val="2"/>
    </font>
    <font>
      <sz val="11"/>
      <color theme="1"/>
      <name val="Wingdings"/>
      <charset val="2"/>
    </font>
    <font>
      <sz val="8"/>
      <color theme="3" tint="9.9978637043366805E-2"/>
      <name val="Aptos Display"/>
      <family val="2"/>
      <scheme val="major"/>
    </font>
    <font>
      <b/>
      <sz val="28"/>
      <color theme="9" tint="-0.499984740745262"/>
      <name val="Aptos Display"/>
      <family val="2"/>
      <scheme val="major"/>
    </font>
    <font>
      <sz val="12"/>
      <color theme="9" tint="-0.499984740745262"/>
      <name val="Aptos Display"/>
      <family val="2"/>
      <scheme val="major"/>
    </font>
    <font>
      <u/>
      <sz val="8"/>
      <color theme="3" tint="9.9978637043366805E-2"/>
      <name val="Aptos Display"/>
      <family val="2"/>
      <scheme val="major"/>
    </font>
    <font>
      <sz val="14"/>
      <color theme="9" tint="-0.499984740745262"/>
      <name val="Webdings"/>
      <family val="1"/>
      <charset val="2"/>
    </font>
    <font>
      <b/>
      <sz val="11"/>
      <color theme="1"/>
      <name val="Wingdings"/>
      <charset val="2"/>
    </font>
    <font>
      <sz val="8"/>
      <color theme="0" tint="-0.249977111117893"/>
      <name val="Aptos Display"/>
      <family val="2"/>
      <scheme val="major"/>
    </font>
  </fonts>
  <fills count="3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auto="1"/>
      </patternFill>
    </fill>
    <fill>
      <patternFill patternType="solid">
        <fgColor rgb="FFF6EDFD"/>
        <bgColor indexed="64"/>
      </patternFill>
    </fill>
  </fills>
  <borders count="1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rgb="FFDDDDDD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theme="0"/>
      </right>
      <top/>
      <bottom/>
      <diagonal/>
    </border>
    <border>
      <left style="thick">
        <color theme="0"/>
      </left>
      <right style="medium">
        <color indexed="64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n">
        <color auto="1"/>
      </top>
      <bottom/>
      <diagonal/>
    </border>
    <border>
      <left/>
      <right style="medium">
        <color theme="0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theme="0" tint="-0.34998626667073579"/>
      </bottom>
      <diagonal/>
    </border>
  </borders>
  <cellStyleXfs count="12">
    <xf numFmtId="0" fontId="0" fillId="0" borderId="0" applyNumberFormat="0" applyFill="0" applyBorder="0" applyProtection="0"/>
    <xf numFmtId="0" fontId="3" fillId="0" borderId="0" applyNumberFormat="0" applyFill="0" applyBorder="0" applyProtection="0"/>
    <xf numFmtId="0" fontId="12" fillId="0" borderId="0" applyNumberFormat="0" applyFill="0" applyBorder="0" applyAlignment="0" applyProtection="0"/>
    <xf numFmtId="0" fontId="22" fillId="0" borderId="0"/>
    <xf numFmtId="0" fontId="3" fillId="0" borderId="0" applyNumberFormat="0" applyFill="0" applyBorder="0" applyProtection="0"/>
    <xf numFmtId="0" fontId="27" fillId="0" borderId="0"/>
    <xf numFmtId="0" fontId="2" fillId="0" borderId="0"/>
    <xf numFmtId="0" fontId="3" fillId="0" borderId="0" applyNumberFormat="0" applyFill="0" applyBorder="0" applyProtection="0"/>
    <xf numFmtId="0" fontId="34" fillId="0" borderId="0"/>
    <xf numFmtId="0" fontId="3" fillId="0" borderId="0" applyNumberFormat="0" applyFill="0" applyBorder="0" applyProtection="0"/>
    <xf numFmtId="171" fontId="22" fillId="0" borderId="0" applyFont="0" applyFill="0" applyBorder="0" applyAlignment="0" applyProtection="0"/>
    <xf numFmtId="0" fontId="111" fillId="0" borderId="0" applyNumberFormat="0" applyFill="0" applyBorder="0" applyAlignment="0" applyProtection="0">
      <alignment vertical="top"/>
      <protection locked="0"/>
    </xf>
  </cellStyleXfs>
  <cellXfs count="1519">
    <xf numFmtId="0" fontId="0" fillId="0" borderId="0" xfId="0"/>
    <xf numFmtId="0" fontId="10" fillId="0" borderId="0" xfId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horizontal="left" vertical="top"/>
    </xf>
    <xf numFmtId="0" fontId="17" fillId="0" borderId="0" xfId="1" applyNumberFormat="1" applyFont="1" applyFill="1" applyBorder="1" applyAlignment="1" applyProtection="1">
      <alignment horizontal="left" vertical="top"/>
    </xf>
    <xf numFmtId="0" fontId="17" fillId="0" borderId="0" xfId="1" applyNumberFormat="1" applyFont="1" applyAlignment="1" applyProtection="1">
      <alignment horizontal="left" vertical="top"/>
    </xf>
    <xf numFmtId="0" fontId="17" fillId="0" borderId="11" xfId="1" applyFont="1" applyFill="1" applyBorder="1" applyAlignment="1" applyProtection="1">
      <alignment horizontal="left" vertical="top"/>
    </xf>
    <xf numFmtId="0" fontId="17" fillId="0" borderId="0" xfId="1" applyFont="1" applyAlignment="1" applyProtection="1">
      <alignment horizontal="left" vertical="top"/>
    </xf>
    <xf numFmtId="0" fontId="17" fillId="4" borderId="11" xfId="1" applyFont="1" applyFill="1" applyBorder="1" applyAlignment="1" applyProtection="1">
      <alignment horizontal="left" vertical="top"/>
    </xf>
    <xf numFmtId="0" fontId="17" fillId="0" borderId="0" xfId="1" applyFont="1" applyFill="1" applyBorder="1" applyAlignment="1" applyProtection="1">
      <alignment horizontal="left" vertical="top" indent="1"/>
    </xf>
    <xf numFmtId="0" fontId="9" fillId="0" borderId="8" xfId="1" applyFont="1" applyFill="1" applyBorder="1" applyAlignment="1" applyProtection="1">
      <alignment vertical="center" wrapText="1" shrinkToFit="1"/>
    </xf>
    <xf numFmtId="0" fontId="17" fillId="0" borderId="8" xfId="1" applyFont="1" applyFill="1" applyBorder="1" applyAlignment="1" applyProtection="1">
      <alignment horizontal="center" vertical="center" wrapText="1" shrinkToFit="1"/>
    </xf>
    <xf numFmtId="0" fontId="17" fillId="0" borderId="9" xfId="1" applyFont="1" applyFill="1" applyBorder="1" applyAlignment="1" applyProtection="1">
      <alignment horizontal="center" vertical="center" wrapText="1" shrinkToFit="1"/>
    </xf>
    <xf numFmtId="0" fontId="8" fillId="0" borderId="8" xfId="1" applyFont="1" applyFill="1" applyBorder="1" applyAlignment="1" applyProtection="1">
      <alignment horizontal="center" vertical="center" wrapText="1" shrinkToFit="1"/>
    </xf>
    <xf numFmtId="0" fontId="9" fillId="0" borderId="0" xfId="1" applyFont="1" applyFill="1" applyBorder="1" applyAlignment="1" applyProtection="1">
      <alignment horizontal="left" vertical="center" wrapText="1" shrinkToFit="1"/>
    </xf>
    <xf numFmtId="0" fontId="9" fillId="0" borderId="0" xfId="1" applyFont="1" applyFill="1" applyBorder="1" applyAlignment="1" applyProtection="1">
      <alignment vertical="center" wrapText="1" shrinkToFit="1"/>
    </xf>
    <xf numFmtId="0" fontId="17" fillId="0" borderId="11" xfId="1" applyFont="1" applyFill="1" applyBorder="1" applyAlignment="1" applyProtection="1">
      <alignment horizontal="center" vertical="center" wrapText="1" shrinkToFit="1"/>
    </xf>
    <xf numFmtId="0" fontId="17" fillId="0" borderId="4" xfId="1" applyFont="1" applyFill="1" applyBorder="1" applyAlignment="1" applyProtection="1">
      <alignment horizontal="left" vertical="top"/>
    </xf>
    <xf numFmtId="166" fontId="17" fillId="4" borderId="4" xfId="1" applyNumberFormat="1" applyFont="1" applyFill="1" applyBorder="1" applyAlignment="1" applyProtection="1">
      <alignment horizontal="left" vertical="top"/>
    </xf>
    <xf numFmtId="0" fontId="17" fillId="4" borderId="21" xfId="1" applyFont="1" applyFill="1" applyBorder="1" applyAlignment="1" applyProtection="1">
      <alignment horizontal="left" vertical="top"/>
    </xf>
    <xf numFmtId="0" fontId="17" fillId="0" borderId="4" xfId="1" applyFont="1" applyFill="1" applyBorder="1" applyAlignment="1" applyProtection="1">
      <alignment vertical="top" wrapText="1"/>
    </xf>
    <xf numFmtId="0" fontId="23" fillId="0" borderId="0" xfId="4" applyFont="1" applyAlignment="1">
      <alignment horizontal="left" vertical="center"/>
    </xf>
    <xf numFmtId="0" fontId="23" fillId="0" borderId="0" xfId="4" applyFont="1" applyAlignment="1">
      <alignment vertical="center"/>
    </xf>
    <xf numFmtId="0" fontId="24" fillId="0" borderId="0" xfId="4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49" fontId="25" fillId="0" borderId="0" xfId="4" applyNumberFormat="1" applyFont="1" applyAlignment="1">
      <alignment horizontal="left" vertical="center"/>
    </xf>
    <xf numFmtId="49" fontId="25" fillId="0" borderId="0" xfId="4" applyNumberFormat="1" applyFont="1" applyAlignment="1">
      <alignment horizontal="center" vertical="center"/>
    </xf>
    <xf numFmtId="0" fontId="25" fillId="0" borderId="0" xfId="4" applyFont="1" applyAlignment="1">
      <alignment vertical="center"/>
    </xf>
    <xf numFmtId="1" fontId="23" fillId="0" borderId="0" xfId="4" applyNumberFormat="1" applyFont="1" applyAlignment="1">
      <alignment horizontal="left" vertical="center"/>
    </xf>
    <xf numFmtId="0" fontId="28" fillId="0" borderId="0" xfId="6" applyFont="1" applyAlignment="1">
      <alignment vertical="center"/>
    </xf>
    <xf numFmtId="0" fontId="29" fillId="0" borderId="1" xfId="6" applyFont="1" applyBorder="1" applyAlignment="1">
      <alignment vertical="center"/>
    </xf>
    <xf numFmtId="0" fontId="30" fillId="0" borderId="2" xfId="6" applyFont="1" applyBorder="1" applyAlignment="1">
      <alignment vertical="center"/>
    </xf>
    <xf numFmtId="49" fontId="31" fillId="10" borderId="0" xfId="4" applyNumberFormat="1" applyFont="1" applyFill="1" applyBorder="1" applyAlignment="1">
      <alignment vertical="center"/>
    </xf>
    <xf numFmtId="49" fontId="31" fillId="11" borderId="0" xfId="4" applyNumberFormat="1" applyFont="1" applyFill="1" applyBorder="1" applyAlignment="1">
      <alignment horizontal="left" vertical="center"/>
    </xf>
    <xf numFmtId="49" fontId="31" fillId="11" borderId="0" xfId="4" applyNumberFormat="1" applyFont="1" applyFill="1" applyBorder="1" applyAlignment="1">
      <alignment vertical="center"/>
    </xf>
    <xf numFmtId="49" fontId="21" fillId="0" borderId="0" xfId="4" applyNumberFormat="1" applyFont="1" applyAlignment="1">
      <alignment vertical="center"/>
    </xf>
    <xf numFmtId="49" fontId="29" fillId="12" borderId="42" xfId="4" applyNumberFormat="1" applyFont="1" applyFill="1" applyBorder="1" applyAlignment="1">
      <alignment horizontal="left" vertical="center"/>
    </xf>
    <xf numFmtId="1" fontId="29" fillId="12" borderId="42" xfId="4" applyNumberFormat="1" applyFont="1" applyFill="1" applyBorder="1" applyAlignment="1">
      <alignment horizontal="center" vertical="center"/>
    </xf>
    <xf numFmtId="49" fontId="18" fillId="12" borderId="42" xfId="4" applyNumberFormat="1" applyFont="1" applyFill="1" applyBorder="1" applyAlignment="1">
      <alignment horizontal="left" vertical="center"/>
    </xf>
    <xf numFmtId="0" fontId="32" fillId="7" borderId="1" xfId="6" applyFont="1" applyFill="1" applyBorder="1" applyAlignment="1">
      <alignment vertical="center"/>
    </xf>
    <xf numFmtId="0" fontId="32" fillId="7" borderId="2" xfId="6" applyFont="1" applyFill="1" applyBorder="1" applyAlignment="1">
      <alignment vertical="center"/>
    </xf>
    <xf numFmtId="0" fontId="32" fillId="7" borderId="3" xfId="6" applyFont="1" applyFill="1" applyBorder="1" applyAlignment="1">
      <alignment vertical="center"/>
    </xf>
    <xf numFmtId="0" fontId="25" fillId="0" borderId="0" xfId="4" applyFont="1" applyBorder="1" applyAlignment="1">
      <alignment horizontal="left" vertical="center"/>
    </xf>
    <xf numFmtId="0" fontId="23" fillId="0" borderId="0" xfId="4" applyFont="1" applyBorder="1" applyAlignment="1">
      <alignment horizontal="left" vertical="center"/>
    </xf>
    <xf numFmtId="0" fontId="21" fillId="0" borderId="0" xfId="4" applyNumberFormat="1" applyFont="1" applyAlignment="1">
      <alignment horizontal="center" vertical="center"/>
    </xf>
    <xf numFmtId="0" fontId="21" fillId="0" borderId="0" xfId="4" applyNumberFormat="1" applyFont="1" applyAlignment="1">
      <alignment vertical="center"/>
    </xf>
    <xf numFmtId="49" fontId="26" fillId="13" borderId="42" xfId="4" applyNumberFormat="1" applyFont="1" applyFill="1" applyBorder="1" applyAlignment="1">
      <alignment horizontal="center" vertical="center"/>
    </xf>
    <xf numFmtId="49" fontId="26" fillId="13" borderId="42" xfId="4" applyNumberFormat="1" applyFont="1" applyFill="1" applyBorder="1" applyAlignment="1">
      <alignment horizontal="left" vertical="center"/>
    </xf>
    <xf numFmtId="0" fontId="30" fillId="13" borderId="42" xfId="4" applyNumberFormat="1" applyFont="1" applyFill="1" applyBorder="1" applyAlignment="1">
      <alignment horizontal="center" vertical="center"/>
    </xf>
    <xf numFmtId="49" fontId="30" fillId="13" borderId="42" xfId="4" applyNumberFormat="1" applyFont="1" applyFill="1" applyBorder="1" applyAlignment="1">
      <alignment horizontal="left" vertical="center"/>
    </xf>
    <xf numFmtId="1" fontId="30" fillId="13" borderId="42" xfId="4" applyNumberFormat="1" applyFont="1" applyFill="1" applyBorder="1" applyAlignment="1">
      <alignment horizontal="center" vertical="center"/>
    </xf>
    <xf numFmtId="0" fontId="31" fillId="0" borderId="5" xfId="6" applyFont="1" applyBorder="1" applyAlignment="1">
      <alignment horizontal="left" vertical="center"/>
    </xf>
    <xf numFmtId="0" fontId="31" fillId="0" borderId="0" xfId="6" applyFont="1" applyAlignment="1">
      <alignment horizontal="left" vertical="center"/>
    </xf>
    <xf numFmtId="0" fontId="31" fillId="0" borderId="6" xfId="6" applyFont="1" applyBorder="1" applyAlignment="1">
      <alignment horizontal="left" vertical="center"/>
    </xf>
    <xf numFmtId="0" fontId="26" fillId="13" borderId="42" xfId="4" applyNumberFormat="1" applyFont="1" applyFill="1" applyBorder="1" applyAlignment="1">
      <alignment horizontal="center" vertical="center"/>
    </xf>
    <xf numFmtId="0" fontId="30" fillId="0" borderId="0" xfId="6" applyFont="1" applyAlignment="1">
      <alignment vertical="center"/>
    </xf>
    <xf numFmtId="0" fontId="25" fillId="0" borderId="10" xfId="4" applyFont="1" applyBorder="1" applyAlignment="1">
      <alignment horizontal="left" vertical="center"/>
    </xf>
    <xf numFmtId="49" fontId="31" fillId="10" borderId="0" xfId="4" applyNumberFormat="1" applyFont="1" applyFill="1" applyBorder="1" applyAlignment="1">
      <alignment horizontal="left" vertical="center"/>
    </xf>
    <xf numFmtId="49" fontId="26" fillId="11" borderId="42" xfId="4" applyNumberFormat="1" applyFont="1" applyFill="1" applyBorder="1" applyAlignment="1">
      <alignment horizontal="center" vertical="center"/>
    </xf>
    <xf numFmtId="49" fontId="26" fillId="11" borderId="42" xfId="4" applyNumberFormat="1" applyFont="1" applyFill="1" applyBorder="1" applyAlignment="1">
      <alignment horizontal="left" vertical="center"/>
    </xf>
    <xf numFmtId="0" fontId="30" fillId="11" borderId="42" xfId="4" applyNumberFormat="1" applyFont="1" applyFill="1" applyBorder="1" applyAlignment="1">
      <alignment horizontal="center" vertical="center"/>
    </xf>
    <xf numFmtId="49" fontId="30" fillId="11" borderId="42" xfId="4" applyNumberFormat="1" applyFont="1" applyFill="1" applyBorder="1" applyAlignment="1">
      <alignment horizontal="left" vertical="center"/>
    </xf>
    <xf numFmtId="1" fontId="30" fillId="11" borderId="42" xfId="4" applyNumberFormat="1" applyFont="1" applyFill="1" applyBorder="1" applyAlignment="1">
      <alignment horizontal="center" vertical="center"/>
    </xf>
    <xf numFmtId="0" fontId="25" fillId="0" borderId="20" xfId="4" applyFont="1" applyBorder="1" applyAlignment="1">
      <alignment horizontal="left" vertical="center"/>
    </xf>
    <xf numFmtId="0" fontId="25" fillId="0" borderId="4" xfId="4" applyFont="1" applyBorder="1" applyAlignment="1">
      <alignment horizontal="left" vertical="center"/>
    </xf>
    <xf numFmtId="0" fontId="23" fillId="0" borderId="0" xfId="4" applyFont="1" applyAlignment="1">
      <alignment horizontal="left" vertical="center" wrapText="1"/>
    </xf>
    <xf numFmtId="0" fontId="24" fillId="0" borderId="0" xfId="4" applyFont="1" applyAlignment="1">
      <alignment horizontal="left" vertical="center" wrapText="1"/>
    </xf>
    <xf numFmtId="49" fontId="33" fillId="15" borderId="43" xfId="8" applyNumberFormat="1" applyFont="1" applyFill="1" applyBorder="1" applyAlignment="1">
      <alignment horizontal="left" vertical="center"/>
    </xf>
    <xf numFmtId="0" fontId="23" fillId="0" borderId="0" xfId="4" applyFont="1" applyFill="1" applyBorder="1" applyAlignment="1">
      <alignment horizontal="left" vertical="center"/>
    </xf>
    <xf numFmtId="49" fontId="33" fillId="6" borderId="7" xfId="8" applyNumberFormat="1" applyFont="1" applyFill="1" applyBorder="1" applyAlignment="1">
      <alignment horizontal="left" vertical="center"/>
    </xf>
    <xf numFmtId="0" fontId="31" fillId="0" borderId="12" xfId="6" applyFont="1" applyBorder="1" applyAlignment="1">
      <alignment horizontal="left" vertical="center"/>
    </xf>
    <xf numFmtId="0" fontId="31" fillId="0" borderId="13" xfId="6" applyFont="1" applyBorder="1" applyAlignment="1">
      <alignment horizontal="left" vertical="center"/>
    </xf>
    <xf numFmtId="0" fontId="31" fillId="0" borderId="14" xfId="6" applyFont="1" applyBorder="1" applyAlignment="1">
      <alignment horizontal="left" vertical="center"/>
    </xf>
    <xf numFmtId="0" fontId="36" fillId="0" borderId="0" xfId="9" applyNumberFormat="1" applyFont="1" applyAlignment="1" applyProtection="1">
      <alignment horizontal="center" vertical="center"/>
      <protection hidden="1"/>
    </xf>
    <xf numFmtId="0" fontId="36" fillId="0" borderId="0" xfId="9" applyNumberFormat="1" applyFont="1" applyFill="1" applyBorder="1" applyAlignment="1" applyProtection="1">
      <alignment horizontal="center" vertical="center" wrapText="1" shrinkToFit="1"/>
      <protection hidden="1"/>
    </xf>
    <xf numFmtId="49" fontId="35" fillId="10" borderId="0" xfId="8" applyNumberFormat="1" applyFont="1" applyFill="1" applyAlignment="1">
      <alignment horizontal="left" vertical="center"/>
    </xf>
    <xf numFmtId="49" fontId="35" fillId="0" borderId="0" xfId="8" applyNumberFormat="1" applyFont="1" applyAlignment="1">
      <alignment horizontal="left" vertical="center"/>
    </xf>
    <xf numFmtId="0" fontId="23" fillId="0" borderId="0" xfId="4" applyFont="1" applyFill="1" applyBorder="1" applyAlignment="1">
      <alignment vertical="center"/>
    </xf>
    <xf numFmtId="0" fontId="25" fillId="0" borderId="0" xfId="4" applyFont="1" applyAlignment="1">
      <alignment horizontal="center" vertical="center"/>
    </xf>
    <xf numFmtId="0" fontId="37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1" fillId="0" borderId="6" xfId="6" applyFont="1" applyBorder="1" applyAlignment="1">
      <alignment vertical="center"/>
    </xf>
    <xf numFmtId="0" fontId="41" fillId="8" borderId="6" xfId="6" applyFont="1" applyFill="1" applyBorder="1" applyAlignment="1">
      <alignment horizontal="left" vertical="center"/>
    </xf>
    <xf numFmtId="0" fontId="31" fillId="0" borderId="6" xfId="6" applyFont="1" applyBorder="1" applyAlignment="1">
      <alignment vertical="center"/>
    </xf>
    <xf numFmtId="0" fontId="31" fillId="0" borderId="14" xfId="6" applyFont="1" applyBorder="1" applyAlignment="1">
      <alignment vertical="center"/>
    </xf>
    <xf numFmtId="0" fontId="31" fillId="0" borderId="0" xfId="6" applyFont="1" applyAlignment="1">
      <alignment vertical="center"/>
    </xf>
    <xf numFmtId="0" fontId="31" fillId="0" borderId="2" xfId="6" applyFont="1" applyBorder="1" applyAlignment="1">
      <alignment vertical="center"/>
    </xf>
    <xf numFmtId="0" fontId="31" fillId="0" borderId="3" xfId="6" applyFont="1" applyBorder="1" applyAlignment="1">
      <alignment vertical="center"/>
    </xf>
    <xf numFmtId="0" fontId="41" fillId="7" borderId="5" xfId="6" applyFont="1" applyFill="1" applyBorder="1" applyAlignment="1">
      <alignment vertical="center"/>
    </xf>
    <xf numFmtId="0" fontId="41" fillId="0" borderId="0" xfId="6" applyFont="1" applyAlignment="1">
      <alignment vertical="center"/>
    </xf>
    <xf numFmtId="0" fontId="41" fillId="7" borderId="0" xfId="6" applyFont="1" applyFill="1" applyAlignment="1">
      <alignment vertical="center"/>
    </xf>
    <xf numFmtId="0" fontId="41" fillId="8" borderId="5" xfId="6" applyFont="1" applyFill="1" applyBorder="1" applyAlignment="1">
      <alignment horizontal="left" vertical="center"/>
    </xf>
    <xf numFmtId="0" fontId="41" fillId="8" borderId="0" xfId="6" applyFont="1" applyFill="1" applyAlignment="1">
      <alignment horizontal="left" vertical="center"/>
    </xf>
    <xf numFmtId="0" fontId="20" fillId="8" borderId="0" xfId="6" applyFont="1" applyFill="1" applyAlignment="1">
      <alignment horizontal="left" vertical="center"/>
    </xf>
    <xf numFmtId="0" fontId="31" fillId="0" borderId="5" xfId="6" applyFont="1" applyBorder="1" applyAlignment="1">
      <alignment vertical="center"/>
    </xf>
    <xf numFmtId="0" fontId="8" fillId="0" borderId="0" xfId="6" applyFont="1" applyAlignment="1">
      <alignment vertical="center"/>
    </xf>
    <xf numFmtId="0" fontId="42" fillId="0" borderId="0" xfId="6" applyFont="1" applyAlignment="1">
      <alignment vertical="center"/>
    </xf>
    <xf numFmtId="0" fontId="31" fillId="0" borderId="12" xfId="6" applyFont="1" applyBorder="1" applyAlignment="1">
      <alignment vertical="center"/>
    </xf>
    <xf numFmtId="0" fontId="31" fillId="0" borderId="13" xfId="6" applyFont="1" applyBorder="1" applyAlignment="1">
      <alignment vertical="center"/>
    </xf>
    <xf numFmtId="0" fontId="31" fillId="0" borderId="1" xfId="6" applyFont="1" applyBorder="1" applyAlignment="1">
      <alignment horizontal="right" vertical="center"/>
    </xf>
    <xf numFmtId="0" fontId="31" fillId="7" borderId="3" xfId="6" applyFont="1" applyFill="1" applyBorder="1" applyAlignment="1">
      <alignment vertical="center"/>
    </xf>
    <xf numFmtId="0" fontId="31" fillId="0" borderId="5" xfId="6" applyFont="1" applyBorder="1" applyAlignment="1">
      <alignment horizontal="right" vertical="center"/>
    </xf>
    <xf numFmtId="0" fontId="31" fillId="0" borderId="12" xfId="6" applyFont="1" applyBorder="1" applyAlignment="1">
      <alignment horizontal="right" vertical="center"/>
    </xf>
    <xf numFmtId="49" fontId="43" fillId="0" borderId="0" xfId="4" applyNumberFormat="1" applyFont="1" applyAlignment="1">
      <alignment vertical="center"/>
    </xf>
    <xf numFmtId="49" fontId="46" fillId="13" borderId="42" xfId="4" applyNumberFormat="1" applyFont="1" applyFill="1" applyBorder="1" applyAlignment="1">
      <alignment horizontal="center" vertical="center"/>
    </xf>
    <xf numFmtId="49" fontId="46" fillId="13" borderId="42" xfId="4" applyNumberFormat="1" applyFont="1" applyFill="1" applyBorder="1" applyAlignment="1">
      <alignment horizontal="left" vertical="center"/>
    </xf>
    <xf numFmtId="0" fontId="28" fillId="13" borderId="42" xfId="4" applyNumberFormat="1" applyFont="1" applyFill="1" applyBorder="1" applyAlignment="1">
      <alignment horizontal="center" vertical="center"/>
    </xf>
    <xf numFmtId="49" fontId="28" fillId="13" borderId="42" xfId="4" applyNumberFormat="1" applyFont="1" applyFill="1" applyBorder="1" applyAlignment="1">
      <alignment horizontal="left" vertical="center"/>
    </xf>
    <xf numFmtId="1" fontId="28" fillId="13" borderId="42" xfId="4" applyNumberFormat="1" applyFont="1" applyFill="1" applyBorder="1" applyAlignment="1">
      <alignment horizontal="center" vertical="center"/>
    </xf>
    <xf numFmtId="0" fontId="28" fillId="0" borderId="5" xfId="6" applyFont="1" applyBorder="1" applyAlignment="1">
      <alignment horizontal="left" vertical="center"/>
    </xf>
    <xf numFmtId="0" fontId="28" fillId="0" borderId="0" xfId="6" applyFont="1" applyAlignment="1">
      <alignment horizontal="left" vertical="center"/>
    </xf>
    <xf numFmtId="0" fontId="28" fillId="0" borderId="6" xfId="6" applyFont="1" applyBorder="1" applyAlignment="1">
      <alignment horizontal="left" vertical="center"/>
    </xf>
    <xf numFmtId="0" fontId="28" fillId="0" borderId="5" xfId="6" applyFont="1" applyBorder="1" applyAlignment="1">
      <alignment vertical="center"/>
    </xf>
    <xf numFmtId="0" fontId="28" fillId="0" borderId="6" xfId="6" applyFont="1" applyBorder="1" applyAlignment="1">
      <alignment vertical="center"/>
    </xf>
    <xf numFmtId="0" fontId="23" fillId="0" borderId="0" xfId="1" applyNumberFormat="1" applyFont="1" applyFill="1" applyBorder="1" applyProtection="1"/>
    <xf numFmtId="0" fontId="23" fillId="0" borderId="0" xfId="1" applyFont="1" applyFill="1" applyBorder="1" applyProtection="1"/>
    <xf numFmtId="0" fontId="23" fillId="0" borderId="0" xfId="1" applyNumberFormat="1" applyFont="1" applyProtection="1"/>
    <xf numFmtId="0" fontId="23" fillId="0" borderId="0" xfId="1" applyFont="1" applyProtection="1"/>
    <xf numFmtId="0" fontId="23" fillId="0" borderId="0" xfId="1" applyNumberFormat="1" applyFont="1" applyAlignment="1" applyProtection="1">
      <alignment vertical="center"/>
    </xf>
    <xf numFmtId="0" fontId="23" fillId="0" borderId="0" xfId="1" applyFont="1" applyAlignment="1" applyProtection="1">
      <alignment vertical="center"/>
    </xf>
    <xf numFmtId="0" fontId="23" fillId="0" borderId="0" xfId="1" applyNumberFormat="1" applyFont="1" applyBorder="1" applyProtection="1"/>
    <xf numFmtId="0" fontId="23" fillId="0" borderId="0" xfId="1" applyNumberFormat="1" applyFont="1" applyAlignment="1" applyProtection="1">
      <alignment horizontal="left" vertical="center"/>
    </xf>
    <xf numFmtId="0" fontId="23" fillId="0" borderId="0" xfId="1" applyFont="1" applyAlignment="1" applyProtection="1">
      <alignment horizontal="left" vertical="center"/>
    </xf>
    <xf numFmtId="0" fontId="15" fillId="0" borderId="0" xfId="1" applyNumberFormat="1" applyFont="1" applyProtection="1"/>
    <xf numFmtId="0" fontId="8" fillId="0" borderId="0" xfId="1" applyFont="1" applyFill="1" applyBorder="1" applyProtection="1">
      <protection hidden="1"/>
    </xf>
    <xf numFmtId="0" fontId="21" fillId="0" borderId="0" xfId="1" applyFont="1" applyFill="1" applyBorder="1" applyProtection="1">
      <protection hidden="1"/>
    </xf>
    <xf numFmtId="0" fontId="43" fillId="0" borderId="0" xfId="1" applyFont="1" applyBorder="1" applyProtection="1">
      <protection hidden="1"/>
    </xf>
    <xf numFmtId="0" fontId="21" fillId="0" borderId="0" xfId="1" applyFont="1" applyFill="1" applyBorder="1" applyAlignment="1" applyProtection="1">
      <alignment horizontal="center"/>
      <protection hidden="1"/>
    </xf>
    <xf numFmtId="0" fontId="43" fillId="0" borderId="0" xfId="1" applyFont="1" applyBorder="1" applyProtection="1"/>
    <xf numFmtId="0" fontId="21" fillId="0" borderId="0" xfId="1" applyFont="1" applyFill="1" applyBorder="1" applyProtection="1"/>
    <xf numFmtId="49" fontId="13" fillId="0" borderId="0" xfId="1" applyNumberFormat="1" applyFont="1" applyFill="1" applyBorder="1" applyAlignment="1" applyProtection="1">
      <alignment vertical="center" wrapText="1"/>
    </xf>
    <xf numFmtId="0" fontId="56" fillId="0" borderId="0" xfId="1" applyFont="1" applyFill="1" applyBorder="1" applyAlignment="1" applyProtection="1">
      <alignment horizontal="left" vertical="center" wrapText="1" indent="1" shrinkToFit="1"/>
    </xf>
    <xf numFmtId="0" fontId="56" fillId="0" borderId="0" xfId="1" applyFont="1" applyFill="1" applyBorder="1" applyAlignment="1" applyProtection="1">
      <alignment vertical="center" wrapText="1" shrinkToFit="1"/>
    </xf>
    <xf numFmtId="0" fontId="57" fillId="0" borderId="0" xfId="1" applyFont="1" applyFill="1" applyBorder="1" applyAlignment="1" applyProtection="1">
      <alignment vertical="center"/>
    </xf>
    <xf numFmtId="0" fontId="58" fillId="0" borderId="0" xfId="1" applyFont="1" applyFill="1" applyBorder="1" applyAlignment="1" applyProtection="1">
      <alignment horizontal="left" vertical="center"/>
    </xf>
    <xf numFmtId="0" fontId="59" fillId="0" borderId="0" xfId="1" applyFont="1" applyFill="1" applyBorder="1" applyAlignment="1" applyProtection="1">
      <alignment horizontal="left" wrapText="1" shrinkToFit="1"/>
    </xf>
    <xf numFmtId="0" fontId="43" fillId="0" borderId="0" xfId="1" applyNumberFormat="1" applyFont="1" applyProtection="1"/>
    <xf numFmtId="0" fontId="57" fillId="0" borderId="0" xfId="1" applyNumberFormat="1" applyFont="1" applyBorder="1" applyAlignment="1" applyProtection="1">
      <alignment vertical="center" wrapText="1" shrinkToFit="1"/>
    </xf>
    <xf numFmtId="0" fontId="60" fillId="0" borderId="0" xfId="1" applyNumberFormat="1" applyFont="1" applyProtection="1"/>
    <xf numFmtId="0" fontId="61" fillId="0" borderId="0" xfId="1" applyFont="1" applyFill="1" applyBorder="1" applyAlignment="1" applyProtection="1">
      <alignment horizontal="left" vertical="center"/>
    </xf>
    <xf numFmtId="0" fontId="58" fillId="0" borderId="11" xfId="1" applyFont="1" applyFill="1" applyBorder="1" applyAlignment="1" applyProtection="1">
      <alignment horizontal="left" vertical="center"/>
    </xf>
    <xf numFmtId="0" fontId="25" fillId="0" borderId="0" xfId="1" applyNumberFormat="1" applyFont="1" applyFill="1" applyProtection="1"/>
    <xf numFmtId="0" fontId="25" fillId="0" borderId="0" xfId="1" applyFont="1" applyFill="1" applyProtection="1"/>
    <xf numFmtId="0" fontId="59" fillId="0" borderId="0" xfId="1" applyFont="1" applyFill="1" applyBorder="1" applyProtection="1"/>
    <xf numFmtId="0" fontId="8" fillId="0" borderId="0" xfId="1" applyFont="1" applyFill="1" applyBorder="1" applyProtection="1"/>
    <xf numFmtId="0" fontId="59" fillId="0" borderId="11" xfId="1" applyFont="1" applyFill="1" applyBorder="1" applyAlignment="1" applyProtection="1">
      <alignment vertical="center"/>
    </xf>
    <xf numFmtId="49" fontId="8" fillId="0" borderId="0" xfId="1" applyNumberFormat="1" applyFont="1" applyFill="1" applyBorder="1" applyAlignment="1" applyProtection="1">
      <alignment vertical="top"/>
    </xf>
    <xf numFmtId="0" fontId="8" fillId="0" borderId="0" xfId="1" applyFont="1" applyBorder="1" applyAlignment="1" applyProtection="1">
      <alignment horizontal="left" vertical="top"/>
    </xf>
    <xf numFmtId="0" fontId="25" fillId="0" borderId="0" xfId="1" applyFont="1" applyAlignment="1" applyProtection="1">
      <alignment vertical="center"/>
    </xf>
    <xf numFmtId="0" fontId="8" fillId="0" borderId="0" xfId="1" applyFont="1" applyFill="1" applyBorder="1" applyAlignment="1" applyProtection="1">
      <alignment horizontal="left" vertical="top"/>
    </xf>
    <xf numFmtId="0" fontId="25" fillId="0" borderId="0" xfId="1" applyNumberFormat="1" applyFont="1" applyAlignment="1" applyProtection="1">
      <alignment vertical="center"/>
    </xf>
    <xf numFmtId="0" fontId="59" fillId="0" borderId="0" xfId="1" applyFont="1" applyBorder="1" applyAlignment="1" applyProtection="1">
      <alignment vertical="center"/>
    </xf>
    <xf numFmtId="0" fontId="59" fillId="2" borderId="11" xfId="1" applyFont="1" applyFill="1" applyBorder="1" applyAlignment="1" applyProtection="1">
      <alignment vertical="center"/>
    </xf>
    <xf numFmtId="0" fontId="25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top"/>
    </xf>
    <xf numFmtId="0" fontId="25" fillId="0" borderId="0" xfId="1" applyFont="1" applyFill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25" fillId="0" borderId="0" xfId="1" applyNumberFormat="1" applyFont="1" applyFill="1" applyAlignment="1" applyProtection="1">
      <alignment vertical="center"/>
    </xf>
    <xf numFmtId="0" fontId="59" fillId="0" borderId="0" xfId="1" applyFont="1" applyBorder="1" applyProtection="1"/>
    <xf numFmtId="0" fontId="8" fillId="0" borderId="0" xfId="1" applyFont="1" applyBorder="1" applyAlignment="1" applyProtection="1">
      <alignment vertical="top"/>
    </xf>
    <xf numFmtId="0" fontId="21" fillId="2" borderId="0" xfId="1" applyFont="1" applyFill="1" applyBorder="1" applyAlignment="1" applyProtection="1">
      <alignment horizontal="left" vertical="top"/>
    </xf>
    <xf numFmtId="49" fontId="13" fillId="0" borderId="0" xfId="1" applyNumberFormat="1" applyFont="1" applyFill="1" applyBorder="1" applyAlignment="1" applyProtection="1">
      <alignment vertical="center" wrapText="1" shrinkToFit="1"/>
    </xf>
    <xf numFmtId="0" fontId="43" fillId="0" borderId="0" xfId="1" applyNumberFormat="1" applyFont="1" applyBorder="1" applyProtection="1"/>
    <xf numFmtId="0" fontId="58" fillId="4" borderId="11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/>
    </xf>
    <xf numFmtId="0" fontId="25" fillId="0" borderId="0" xfId="1" applyFont="1" applyFill="1" applyBorder="1" applyProtection="1"/>
    <xf numFmtId="0" fontId="21" fillId="0" borderId="0" xfId="1" applyNumberFormat="1" applyFont="1" applyFill="1" applyBorder="1" applyAlignment="1" applyProtection="1">
      <alignment vertical="center"/>
    </xf>
    <xf numFmtId="0" fontId="21" fillId="4" borderId="11" xfId="1" applyFont="1" applyFill="1" applyBorder="1" applyProtection="1"/>
    <xf numFmtId="0" fontId="21" fillId="0" borderId="0" xfId="1" applyNumberFormat="1" applyFont="1" applyFill="1" applyBorder="1" applyAlignment="1" applyProtection="1">
      <alignment vertical="center" wrapText="1" shrinkToFit="1"/>
    </xf>
    <xf numFmtId="0" fontId="43" fillId="4" borderId="0" xfId="1" applyFont="1" applyFill="1" applyBorder="1" applyProtection="1"/>
    <xf numFmtId="0" fontId="43" fillId="0" borderId="8" xfId="1" applyNumberFormat="1" applyFont="1" applyBorder="1" applyProtection="1"/>
    <xf numFmtId="0" fontId="13" fillId="0" borderId="0" xfId="1" applyNumberFormat="1" applyFont="1" applyFill="1" applyBorder="1" applyAlignment="1" applyProtection="1">
      <alignment horizontal="left" vertical="center"/>
    </xf>
    <xf numFmtId="0" fontId="23" fillId="0" borderId="0" xfId="1" applyNumberFormat="1" applyFont="1" applyFill="1" applyBorder="1" applyAlignment="1" applyProtection="1">
      <alignment vertical="center"/>
    </xf>
    <xf numFmtId="0" fontId="23" fillId="0" borderId="0" xfId="1" applyFont="1" applyFill="1" applyBorder="1" applyAlignment="1" applyProtection="1">
      <alignment vertical="center"/>
    </xf>
    <xf numFmtId="0" fontId="21" fillId="0" borderId="4" xfId="1" applyFont="1" applyFill="1" applyBorder="1" applyAlignment="1" applyProtection="1">
      <alignment horizontal="center" vertical="center" wrapText="1" shrinkToFit="1"/>
    </xf>
    <xf numFmtId="0" fontId="21" fillId="0" borderId="0" xfId="1" applyFont="1" applyFill="1" applyBorder="1" applyAlignment="1" applyProtection="1">
      <alignment horizontal="center" vertical="center" wrapText="1" shrinkToFit="1"/>
    </xf>
    <xf numFmtId="0" fontId="21" fillId="0" borderId="21" xfId="1" applyFont="1" applyFill="1" applyBorder="1" applyAlignment="1" applyProtection="1">
      <alignment horizontal="center" vertical="center" wrapText="1" shrinkToFit="1"/>
    </xf>
    <xf numFmtId="0" fontId="23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9" fillId="0" borderId="0" xfId="1" applyNumberFormat="1" applyFont="1" applyBorder="1" applyProtection="1"/>
    <xf numFmtId="0" fontId="19" fillId="0" borderId="11" xfId="1" applyNumberFormat="1" applyFont="1" applyBorder="1" applyProtection="1"/>
    <xf numFmtId="0" fontId="19" fillId="0" borderId="0" xfId="1" applyNumberFormat="1" applyFont="1" applyProtection="1"/>
    <xf numFmtId="0" fontId="19" fillId="0" borderId="0" xfId="1" applyFont="1" applyProtection="1"/>
    <xf numFmtId="0" fontId="43" fillId="0" borderId="11" xfId="1" applyNumberFormat="1" applyFont="1" applyBorder="1" applyProtection="1"/>
    <xf numFmtId="0" fontId="43" fillId="0" borderId="4" xfId="1" applyNumberFormat="1" applyFont="1" applyBorder="1" applyProtection="1"/>
    <xf numFmtId="0" fontId="43" fillId="0" borderId="21" xfId="1" applyNumberFormat="1" applyFont="1" applyBorder="1" applyProtection="1"/>
    <xf numFmtId="0" fontId="23" fillId="0" borderId="0" xfId="1" applyNumberFormat="1" applyFont="1" applyFill="1" applyProtection="1"/>
    <xf numFmtId="0" fontId="23" fillId="0" borderId="0" xfId="1" applyFont="1" applyFill="1" applyProtection="1"/>
    <xf numFmtId="0" fontId="65" fillId="0" borderId="0" xfId="1" applyFont="1" applyBorder="1" applyAlignment="1" applyProtection="1">
      <alignment vertical="center"/>
    </xf>
    <xf numFmtId="0" fontId="65" fillId="2" borderId="11" xfId="1" applyFont="1" applyFill="1" applyBorder="1" applyAlignment="1" applyProtection="1">
      <alignment vertical="center" wrapText="1"/>
    </xf>
    <xf numFmtId="164" fontId="67" fillId="0" borderId="0" xfId="1" applyNumberFormat="1" applyFont="1" applyFill="1" applyBorder="1" applyAlignment="1" applyProtection="1">
      <alignment wrapText="1" shrinkToFit="1"/>
    </xf>
    <xf numFmtId="0" fontId="67" fillId="0" borderId="0" xfId="1" applyFont="1" applyBorder="1" applyAlignment="1" applyProtection="1">
      <alignment vertical="center"/>
    </xf>
    <xf numFmtId="0" fontId="67" fillId="0" borderId="0" xfId="1" applyNumberFormat="1" applyFont="1" applyFill="1" applyBorder="1" applyProtection="1"/>
    <xf numFmtId="0" fontId="67" fillId="0" borderId="0" xfId="1" quotePrefix="1" applyNumberFormat="1" applyFont="1" applyFill="1" applyBorder="1" applyProtection="1"/>
    <xf numFmtId="0" fontId="67" fillId="0" borderId="0" xfId="1" applyFont="1" applyFill="1" applyBorder="1" applyProtection="1"/>
    <xf numFmtId="0" fontId="66" fillId="0" borderId="0" xfId="1" applyFont="1" applyFill="1" applyProtection="1"/>
    <xf numFmtId="0" fontId="67" fillId="0" borderId="0" xfId="1" quotePrefix="1" applyNumberFormat="1" applyFont="1" applyFill="1" applyBorder="1" applyAlignment="1" applyProtection="1">
      <alignment wrapText="1" shrinkToFit="1"/>
    </xf>
    <xf numFmtId="0" fontId="8" fillId="0" borderId="0" xfId="1" applyNumberFormat="1" applyFont="1" applyFill="1" applyBorder="1" applyAlignment="1" applyProtection="1">
      <alignment vertical="top" wrapText="1" shrinkToFit="1"/>
    </xf>
    <xf numFmtId="0" fontId="68" fillId="0" borderId="0" xfId="1" applyNumberFormat="1" applyFont="1" applyFill="1" applyBorder="1" applyAlignment="1" applyProtection="1">
      <alignment vertical="center"/>
    </xf>
    <xf numFmtId="0" fontId="21" fillId="0" borderId="0" xfId="4" applyNumberFormat="1" applyFont="1" applyAlignment="1">
      <alignment vertical="center" wrapText="1"/>
    </xf>
    <xf numFmtId="0" fontId="23" fillId="3" borderId="1" xfId="1" applyNumberFormat="1" applyFont="1" applyFill="1" applyBorder="1" applyProtection="1"/>
    <xf numFmtId="49" fontId="50" fillId="3" borderId="2" xfId="1" applyNumberFormat="1" applyFont="1" applyFill="1" applyBorder="1" applyAlignment="1" applyProtection="1">
      <alignment vertical="center" wrapText="1"/>
    </xf>
    <xf numFmtId="49" fontId="50" fillId="3" borderId="2" xfId="1" applyNumberFormat="1" applyFont="1" applyFill="1" applyBorder="1" applyAlignment="1" applyProtection="1">
      <alignment wrapText="1"/>
    </xf>
    <xf numFmtId="0" fontId="9" fillId="3" borderId="5" xfId="1" applyFont="1" applyFill="1" applyBorder="1" applyAlignment="1" applyProtection="1">
      <alignment vertical="center"/>
    </xf>
    <xf numFmtId="0" fontId="9" fillId="3" borderId="0" xfId="1" applyFont="1" applyFill="1" applyBorder="1" applyAlignment="1" applyProtection="1">
      <alignment vertical="center"/>
    </xf>
    <xf numFmtId="0" fontId="44" fillId="3" borderId="0" xfId="1" applyFont="1" applyFill="1" applyBorder="1" applyAlignment="1" applyProtection="1">
      <alignment vertical="center" wrapText="1" shrinkToFit="1"/>
    </xf>
    <xf numFmtId="0" fontId="44" fillId="3" borderId="6" xfId="1" applyFont="1" applyFill="1" applyBorder="1" applyAlignment="1" applyProtection="1">
      <alignment vertical="center" wrapText="1" shrinkToFit="1"/>
    </xf>
    <xf numFmtId="49" fontId="13" fillId="3" borderId="6" xfId="1" applyNumberFormat="1" applyFont="1" applyFill="1" applyBorder="1" applyAlignment="1" applyProtection="1">
      <alignment vertical="center" wrapText="1"/>
    </xf>
    <xf numFmtId="0" fontId="8" fillId="3" borderId="12" xfId="1" applyFont="1" applyFill="1" applyBorder="1" applyProtection="1">
      <protection hidden="1"/>
    </xf>
    <xf numFmtId="0" fontId="8" fillId="3" borderId="13" xfId="1" applyFont="1" applyFill="1" applyBorder="1" applyAlignment="1" applyProtection="1">
      <alignment wrapText="1"/>
      <protection hidden="1"/>
    </xf>
    <xf numFmtId="0" fontId="21" fillId="3" borderId="13" xfId="1" applyFont="1" applyFill="1" applyBorder="1" applyProtection="1">
      <protection hidden="1"/>
    </xf>
    <xf numFmtId="0" fontId="55" fillId="3" borderId="13" xfId="1" applyFont="1" applyFill="1" applyBorder="1" applyAlignment="1" applyProtection="1">
      <alignment vertical="center"/>
      <protection hidden="1"/>
    </xf>
    <xf numFmtId="0" fontId="21" fillId="3" borderId="13" xfId="1" applyFont="1" applyFill="1" applyBorder="1" applyProtection="1"/>
    <xf numFmtId="49" fontId="13" fillId="3" borderId="13" xfId="1" applyNumberFormat="1" applyFont="1" applyFill="1" applyBorder="1" applyAlignment="1" applyProtection="1">
      <alignment vertical="center" wrapText="1"/>
    </xf>
    <xf numFmtId="49" fontId="13" fillId="3" borderId="14" xfId="1" applyNumberFormat="1" applyFont="1" applyFill="1" applyBorder="1" applyAlignment="1" applyProtection="1">
      <alignment vertical="center" wrapText="1"/>
    </xf>
    <xf numFmtId="49" fontId="11" fillId="18" borderId="7" xfId="1" applyNumberFormat="1" applyFont="1" applyFill="1" applyBorder="1" applyAlignment="1" applyProtection="1">
      <alignment horizontal="center" vertical="center"/>
    </xf>
    <xf numFmtId="0" fontId="45" fillId="4" borderId="10" xfId="1" applyFont="1" applyFill="1" applyBorder="1" applyAlignment="1" applyProtection="1">
      <alignment vertical="center" textRotation="90" wrapText="1" shrinkToFit="1"/>
    </xf>
    <xf numFmtId="0" fontId="25" fillId="4" borderId="10" xfId="1" applyFont="1" applyFill="1" applyBorder="1" applyAlignment="1" applyProtection="1">
      <alignment vertical="center" textRotation="90" wrapText="1" shrinkToFit="1"/>
    </xf>
    <xf numFmtId="0" fontId="64" fillId="4" borderId="10" xfId="1" applyFont="1" applyFill="1" applyBorder="1" applyAlignment="1" applyProtection="1">
      <alignment vertical="center" textRotation="90" wrapText="1" shrinkToFit="1"/>
    </xf>
    <xf numFmtId="0" fontId="45" fillId="4" borderId="0" xfId="1" applyFont="1" applyFill="1" applyBorder="1" applyAlignment="1" applyProtection="1">
      <alignment vertical="center" textRotation="90" wrapText="1" shrinkToFit="1"/>
    </xf>
    <xf numFmtId="0" fontId="25" fillId="4" borderId="20" xfId="1" applyFont="1" applyFill="1" applyBorder="1" applyAlignment="1" applyProtection="1">
      <alignment vertical="center"/>
    </xf>
    <xf numFmtId="0" fontId="17" fillId="4" borderId="10" xfId="1" applyFont="1" applyFill="1" applyBorder="1" applyAlignment="1" applyProtection="1">
      <alignment horizontal="left" vertical="top" textRotation="90"/>
    </xf>
    <xf numFmtId="0" fontId="19" fillId="4" borderId="10" xfId="1" applyNumberFormat="1" applyFont="1" applyFill="1" applyBorder="1" applyProtection="1"/>
    <xf numFmtId="0" fontId="23" fillId="4" borderId="10" xfId="1" applyNumberFormat="1" applyFont="1" applyFill="1" applyBorder="1" applyProtection="1"/>
    <xf numFmtId="0" fontId="17" fillId="4" borderId="20" xfId="1" applyFont="1" applyFill="1" applyBorder="1" applyAlignment="1" applyProtection="1">
      <alignment horizontal="left" vertical="top" textRotation="90"/>
    </xf>
    <xf numFmtId="0" fontId="23" fillId="4" borderId="20" xfId="1" applyNumberFormat="1" applyFont="1" applyFill="1" applyBorder="1" applyProtection="1"/>
    <xf numFmtId="0" fontId="17" fillId="4" borderId="10" xfId="1" applyFont="1" applyFill="1" applyBorder="1" applyAlignment="1" applyProtection="1">
      <alignment horizontal="left" vertical="center" textRotation="90"/>
    </xf>
    <xf numFmtId="0" fontId="43" fillId="0" borderId="0" xfId="1" applyNumberFormat="1" applyFont="1" applyBorder="1" applyAlignment="1" applyProtection="1">
      <alignment vertical="center"/>
    </xf>
    <xf numFmtId="0" fontId="43" fillId="0" borderId="11" xfId="1" applyNumberFormat="1" applyFont="1" applyBorder="1" applyAlignment="1" applyProtection="1">
      <alignment vertical="center"/>
    </xf>
    <xf numFmtId="0" fontId="43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 wrapText="1" shrinkToFit="1"/>
    </xf>
    <xf numFmtId="0" fontId="69" fillId="0" borderId="0" xfId="1" applyFont="1" applyFill="1" applyBorder="1" applyAlignment="1" applyProtection="1">
      <alignment horizontal="left" vertical="center" wrapText="1" indent="1" shrinkToFit="1"/>
    </xf>
    <xf numFmtId="0" fontId="8" fillId="0" borderId="0" xfId="1" applyFont="1" applyFill="1" applyBorder="1" applyAlignment="1" applyProtection="1">
      <alignment horizontal="center" vertical="center" wrapText="1" shrinkToFit="1"/>
    </xf>
    <xf numFmtId="0" fontId="23" fillId="0" borderId="7" xfId="1" applyNumberFormat="1" applyFont="1" applyBorder="1" applyProtection="1"/>
    <xf numFmtId="0" fontId="43" fillId="0" borderId="9" xfId="1" applyNumberFormat="1" applyFont="1" applyBorder="1" applyProtection="1"/>
    <xf numFmtId="0" fontId="23" fillId="0" borderId="10" xfId="1" applyNumberFormat="1" applyFont="1" applyBorder="1" applyProtection="1"/>
    <xf numFmtId="0" fontId="23" fillId="0" borderId="20" xfId="1" applyNumberFormat="1" applyFont="1" applyBorder="1" applyProtection="1"/>
    <xf numFmtId="0" fontId="43" fillId="0" borderId="0" xfId="1" applyNumberFormat="1" applyFont="1" applyBorder="1" applyAlignment="1" applyProtection="1">
      <alignment horizontal="left" vertical="center"/>
    </xf>
    <xf numFmtId="0" fontId="25" fillId="4" borderId="0" xfId="4" applyFont="1" applyFill="1" applyBorder="1" applyAlignment="1">
      <alignment horizontal="left" vertical="center"/>
    </xf>
    <xf numFmtId="164" fontId="35" fillId="10" borderId="0" xfId="7" applyNumberFormat="1" applyFont="1" applyFill="1" applyBorder="1" applyAlignment="1">
      <alignment horizontal="center" vertical="center"/>
    </xf>
    <xf numFmtId="0" fontId="25" fillId="0" borderId="11" xfId="4" applyFont="1" applyBorder="1" applyAlignment="1">
      <alignment horizontal="left" vertical="center"/>
    </xf>
    <xf numFmtId="0" fontId="72" fillId="3" borderId="0" xfId="4" applyFont="1" applyFill="1" applyAlignment="1">
      <alignment horizontal="left" vertical="center"/>
    </xf>
    <xf numFmtId="0" fontId="62" fillId="0" borderId="0" xfId="4" applyFont="1" applyAlignment="1">
      <alignment horizontal="left" vertical="center"/>
    </xf>
    <xf numFmtId="0" fontId="62" fillId="4" borderId="0" xfId="4" applyFont="1" applyFill="1" applyBorder="1" applyAlignment="1">
      <alignment horizontal="left" vertical="center"/>
    </xf>
    <xf numFmtId="0" fontId="25" fillId="0" borderId="32" xfId="4" applyFont="1" applyBorder="1" applyAlignment="1">
      <alignment horizontal="left" vertical="center"/>
    </xf>
    <xf numFmtId="49" fontId="35" fillId="0" borderId="10" xfId="8" applyNumberFormat="1" applyFont="1" applyBorder="1" applyAlignment="1">
      <alignment horizontal="left" vertical="center"/>
    </xf>
    <xf numFmtId="49" fontId="35" fillId="11" borderId="44" xfId="8" applyNumberFormat="1" applyFont="1" applyFill="1" applyBorder="1" applyAlignment="1">
      <alignment horizontal="left" vertical="center"/>
    </xf>
    <xf numFmtId="0" fontId="25" fillId="0" borderId="21" xfId="4" applyFont="1" applyBorder="1" applyAlignment="1">
      <alignment horizontal="left" vertical="center"/>
    </xf>
    <xf numFmtId="0" fontId="25" fillId="0" borderId="33" xfId="4" applyFont="1" applyBorder="1" applyAlignment="1">
      <alignment horizontal="left" vertical="center"/>
    </xf>
    <xf numFmtId="0" fontId="25" fillId="0" borderId="8" xfId="4" applyFont="1" applyBorder="1" applyAlignment="1">
      <alignment horizontal="left" vertical="center"/>
    </xf>
    <xf numFmtId="0" fontId="25" fillId="0" borderId="9" xfId="4" applyFont="1" applyBorder="1" applyAlignment="1">
      <alignment horizontal="left" vertical="center"/>
    </xf>
    <xf numFmtId="164" fontId="25" fillId="4" borderId="0" xfId="4" applyNumberFormat="1" applyFont="1" applyFill="1" applyBorder="1" applyAlignment="1">
      <alignment horizontal="center" vertical="center"/>
    </xf>
    <xf numFmtId="0" fontId="25" fillId="0" borderId="0" xfId="4" applyFont="1" applyFill="1" applyBorder="1" applyAlignment="1">
      <alignment horizontal="left" vertical="center"/>
    </xf>
    <xf numFmtId="0" fontId="36" fillId="0" borderId="0" xfId="9" applyNumberFormat="1" applyFont="1" applyFill="1" applyAlignment="1" applyProtection="1">
      <alignment vertical="center"/>
      <protection hidden="1"/>
    </xf>
    <xf numFmtId="164" fontId="73" fillId="4" borderId="0" xfId="4" applyNumberFormat="1" applyFont="1" applyFill="1" applyBorder="1" applyAlignment="1">
      <alignment horizontal="center" vertical="center"/>
    </xf>
    <xf numFmtId="166" fontId="36" fillId="0" borderId="0" xfId="9" applyNumberFormat="1" applyFont="1" applyFill="1" applyAlignment="1" applyProtection="1">
      <alignment horizontal="right" vertical="center"/>
      <protection hidden="1"/>
    </xf>
    <xf numFmtId="0" fontId="36" fillId="0" borderId="0" xfId="9" applyNumberFormat="1" applyFont="1" applyFill="1" applyBorder="1" applyAlignment="1" applyProtection="1">
      <alignment vertical="center"/>
      <protection hidden="1"/>
    </xf>
    <xf numFmtId="49" fontId="35" fillId="0" borderId="20" xfId="8" applyNumberFormat="1" applyFont="1" applyBorder="1" applyAlignment="1">
      <alignment horizontal="left" vertical="center"/>
    </xf>
    <xf numFmtId="49" fontId="35" fillId="11" borderId="45" xfId="8" applyNumberFormat="1" applyFont="1" applyFill="1" applyBorder="1" applyAlignment="1">
      <alignment horizontal="left" vertical="center"/>
    </xf>
    <xf numFmtId="0" fontId="62" fillId="0" borderId="0" xfId="4" applyFont="1" applyFill="1" applyBorder="1" applyAlignment="1">
      <alignment horizontal="left" vertical="center"/>
    </xf>
    <xf numFmtId="164" fontId="21" fillId="4" borderId="0" xfId="4" applyNumberFormat="1" applyFont="1" applyFill="1" applyBorder="1" applyAlignment="1">
      <alignment horizontal="center" vertical="center"/>
    </xf>
    <xf numFmtId="49" fontId="33" fillId="0" borderId="0" xfId="8" applyNumberFormat="1" applyFont="1" applyAlignment="1">
      <alignment horizontal="left" vertical="center"/>
    </xf>
    <xf numFmtId="49" fontId="35" fillId="10" borderId="8" xfId="8" applyNumberFormat="1" applyFont="1" applyFill="1" applyBorder="1" applyAlignment="1">
      <alignment horizontal="left" vertical="center"/>
    </xf>
    <xf numFmtId="0" fontId="6" fillId="0" borderId="32" xfId="0" applyFont="1" applyBorder="1"/>
    <xf numFmtId="0" fontId="6" fillId="0" borderId="33" xfId="0" applyFont="1" applyBorder="1"/>
    <xf numFmtId="0" fontId="25" fillId="0" borderId="31" xfId="4" applyFont="1" applyBorder="1" applyAlignment="1">
      <alignment horizontal="left" vertical="center"/>
    </xf>
    <xf numFmtId="0" fontId="24" fillId="5" borderId="0" xfId="4" applyFont="1" applyFill="1" applyAlignment="1">
      <alignment horizontal="left" vertical="center"/>
    </xf>
    <xf numFmtId="164" fontId="25" fillId="4" borderId="0" xfId="4" applyNumberFormat="1" applyFont="1" applyFill="1" applyBorder="1" applyAlignment="1">
      <alignment horizontal="left" vertical="center"/>
    </xf>
    <xf numFmtId="164" fontId="25" fillId="4" borderId="32" xfId="4" applyNumberFormat="1" applyFont="1" applyFill="1" applyBorder="1" applyAlignment="1">
      <alignment horizontal="left" vertical="center"/>
    </xf>
    <xf numFmtId="164" fontId="25" fillId="4" borderId="33" xfId="4" applyNumberFormat="1" applyFont="1" applyFill="1" applyBorder="1" applyAlignment="1">
      <alignment horizontal="left" vertical="center"/>
    </xf>
    <xf numFmtId="164" fontId="62" fillId="5" borderId="31" xfId="4" applyNumberFormat="1" applyFont="1" applyFill="1" applyBorder="1" applyAlignment="1">
      <alignment horizontal="center" vertical="center"/>
    </xf>
    <xf numFmtId="0" fontId="62" fillId="0" borderId="11" xfId="4" applyFont="1" applyFill="1" applyBorder="1" applyAlignment="1">
      <alignment horizontal="left" vertical="center"/>
    </xf>
    <xf numFmtId="164" fontId="25" fillId="4" borderId="10" xfId="4" applyNumberFormat="1" applyFont="1" applyFill="1" applyBorder="1" applyAlignment="1">
      <alignment vertical="center"/>
    </xf>
    <xf numFmtId="164" fontId="25" fillId="4" borderId="0" xfId="4" applyNumberFormat="1" applyFont="1" applyFill="1" applyBorder="1" applyAlignment="1">
      <alignment vertical="center"/>
    </xf>
    <xf numFmtId="164" fontId="25" fillId="4" borderId="11" xfId="4" applyNumberFormat="1" applyFont="1" applyFill="1" applyBorder="1" applyAlignment="1">
      <alignment vertical="center"/>
    </xf>
    <xf numFmtId="164" fontId="25" fillId="4" borderId="20" xfId="4" applyNumberFormat="1" applyFont="1" applyFill="1" applyBorder="1" applyAlignment="1">
      <alignment vertical="center"/>
    </xf>
    <xf numFmtId="164" fontId="25" fillId="4" borderId="4" xfId="4" applyNumberFormat="1" applyFont="1" applyFill="1" applyBorder="1" applyAlignment="1">
      <alignment vertical="center"/>
    </xf>
    <xf numFmtId="164" fontId="25" fillId="4" borderId="21" xfId="4" applyNumberFormat="1" applyFont="1" applyFill="1" applyBorder="1" applyAlignment="1">
      <alignment vertical="center"/>
    </xf>
    <xf numFmtId="164" fontId="25" fillId="4" borderId="8" xfId="4" applyNumberFormat="1" applyFont="1" applyFill="1" applyBorder="1" applyAlignment="1">
      <alignment vertical="center"/>
    </xf>
    <xf numFmtId="164" fontId="25" fillId="4" borderId="9" xfId="4" applyNumberFormat="1" applyFont="1" applyFill="1" applyBorder="1" applyAlignment="1">
      <alignment vertical="center"/>
    </xf>
    <xf numFmtId="0" fontId="25" fillId="0" borderId="7" xfId="4" applyFont="1" applyBorder="1" applyAlignment="1">
      <alignment horizontal="left" vertical="center"/>
    </xf>
    <xf numFmtId="0" fontId="4" fillId="0" borderId="8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left" vertical="center"/>
    </xf>
    <xf numFmtId="0" fontId="74" fillId="0" borderId="4" xfId="1" applyFont="1" applyFill="1" applyBorder="1" applyAlignment="1" applyProtection="1">
      <alignment horizontal="center" vertical="center" wrapText="1" shrinkToFit="1"/>
    </xf>
    <xf numFmtId="49" fontId="11" fillId="0" borderId="10" xfId="1" applyNumberFormat="1" applyFont="1" applyFill="1" applyBorder="1" applyAlignment="1" applyProtection="1">
      <alignment horizontal="center" vertical="center"/>
    </xf>
    <xf numFmtId="0" fontId="75" fillId="16" borderId="55" xfId="1" applyFont="1" applyFill="1" applyBorder="1" applyAlignment="1" applyProtection="1">
      <alignment horizontal="center" vertical="center"/>
    </xf>
    <xf numFmtId="14" fontId="77" fillId="16" borderId="56" xfId="1" applyNumberFormat="1" applyFont="1" applyFill="1" applyBorder="1" applyAlignment="1" applyProtection="1">
      <alignment horizontal="center" vertical="center"/>
    </xf>
    <xf numFmtId="0" fontId="80" fillId="11" borderId="0" xfId="0" applyFont="1" applyFill="1" applyAlignment="1">
      <alignment horizontal="left"/>
    </xf>
    <xf numFmtId="0" fontId="81" fillId="0" borderId="0" xfId="0" applyFont="1"/>
    <xf numFmtId="49" fontId="76" fillId="0" borderId="0" xfId="4" applyNumberFormat="1" applyFont="1" applyAlignment="1">
      <alignment horizontal="center" vertical="center"/>
    </xf>
    <xf numFmtId="49" fontId="76" fillId="0" borderId="0" xfId="4" applyNumberFormat="1" applyFont="1" applyAlignment="1">
      <alignment vertical="center"/>
    </xf>
    <xf numFmtId="49" fontId="35" fillId="9" borderId="39" xfId="4" applyNumberFormat="1" applyFont="1" applyFill="1" applyBorder="1" applyAlignment="1">
      <alignment horizontal="left" vertical="center"/>
    </xf>
    <xf numFmtId="169" fontId="21" fillId="0" borderId="0" xfId="4" applyNumberFormat="1" applyFont="1" applyAlignment="1">
      <alignment horizontal="center" vertical="center"/>
    </xf>
    <xf numFmtId="170" fontId="21" fillId="0" borderId="0" xfId="4" applyNumberFormat="1" applyFont="1" applyAlignment="1">
      <alignment horizontal="center" vertical="center"/>
    </xf>
    <xf numFmtId="0" fontId="62" fillId="0" borderId="0" xfId="4" applyFont="1" applyFill="1" applyAlignment="1">
      <alignment horizontal="left" vertical="center"/>
    </xf>
    <xf numFmtId="0" fontId="62" fillId="0" borderId="0" xfId="4" applyFont="1" applyFill="1" applyAlignment="1">
      <alignment vertical="center"/>
    </xf>
    <xf numFmtId="49" fontId="35" fillId="9" borderId="40" xfId="4" applyNumberFormat="1" applyFont="1" applyFill="1" applyBorder="1" applyAlignment="1">
      <alignment horizontal="left" vertical="center"/>
    </xf>
    <xf numFmtId="49" fontId="35" fillId="9" borderId="40" xfId="4" applyNumberFormat="1" applyFont="1" applyFill="1" applyBorder="1" applyAlignment="1">
      <alignment horizontal="center" vertical="center"/>
    </xf>
    <xf numFmtId="49" fontId="35" fillId="9" borderId="41" xfId="4" applyNumberFormat="1" applyFont="1" applyFill="1" applyBorder="1" applyAlignment="1">
      <alignment horizontal="left" vertical="center"/>
    </xf>
    <xf numFmtId="0" fontId="21" fillId="0" borderId="0" xfId="5" applyFont="1" applyAlignment="1">
      <alignment vertical="center"/>
    </xf>
    <xf numFmtId="1" fontId="25" fillId="0" borderId="0" xfId="4" applyNumberFormat="1" applyFont="1" applyAlignment="1">
      <alignment horizontal="left" vertical="center"/>
    </xf>
    <xf numFmtId="0" fontId="25" fillId="0" borderId="0" xfId="1" quotePrefix="1" applyNumberFormat="1" applyFont="1" applyFill="1" applyAlignment="1" applyProtection="1">
      <alignment horizontal="left" vertical="center"/>
    </xf>
    <xf numFmtId="0" fontId="23" fillId="4" borderId="0" xfId="1" applyFont="1" applyFill="1" applyBorder="1" applyAlignment="1" applyProtection="1">
      <alignment vertical="center"/>
    </xf>
    <xf numFmtId="0" fontId="43" fillId="0" borderId="0" xfId="1" applyNumberFormat="1" applyFont="1" applyBorder="1" applyAlignment="1" applyProtection="1">
      <alignment horizontal="right" vertical="center" wrapText="1" indent="1" shrinkToFit="1"/>
    </xf>
    <xf numFmtId="0" fontId="43" fillId="0" borderId="6" xfId="1" applyNumberFormat="1" applyFont="1" applyBorder="1" applyProtection="1"/>
    <xf numFmtId="0" fontId="23" fillId="0" borderId="0" xfId="1" applyFont="1" applyBorder="1" applyAlignment="1" applyProtection="1">
      <alignment vertical="center"/>
    </xf>
    <xf numFmtId="0" fontId="21" fillId="0" borderId="0" xfId="1" applyNumberFormat="1" applyFont="1" applyBorder="1" applyAlignment="1" applyProtection="1">
      <alignment vertical="center"/>
    </xf>
    <xf numFmtId="0" fontId="43" fillId="0" borderId="6" xfId="1" applyNumberFormat="1" applyFont="1" applyBorder="1" applyAlignment="1" applyProtection="1">
      <alignment vertical="center"/>
    </xf>
    <xf numFmtId="0" fontId="67" fillId="4" borderId="0" xfId="1" quotePrefix="1" applyNumberFormat="1" applyFont="1" applyFill="1" applyBorder="1" applyAlignment="1" applyProtection="1">
      <alignment wrapText="1" shrinkToFit="1"/>
    </xf>
    <xf numFmtId="3" fontId="83" fillId="4" borderId="0" xfId="1" applyNumberFormat="1" applyFont="1" applyFill="1" applyBorder="1" applyProtection="1"/>
    <xf numFmtId="165" fontId="83" fillId="4" borderId="0" xfId="1" applyNumberFormat="1" applyFont="1" applyFill="1" applyBorder="1" applyProtection="1"/>
    <xf numFmtId="49" fontId="11" fillId="0" borderId="7" xfId="1" applyNumberFormat="1" applyFont="1" applyFill="1" applyBorder="1" applyAlignment="1" applyProtection="1">
      <alignment horizontal="center" vertical="center"/>
    </xf>
    <xf numFmtId="0" fontId="66" fillId="0" borderId="0" xfId="1" applyFont="1" applyFill="1" applyBorder="1" applyProtection="1"/>
    <xf numFmtId="0" fontId="45" fillId="4" borderId="20" xfId="1" applyFont="1" applyFill="1" applyBorder="1" applyAlignment="1" applyProtection="1">
      <alignment vertical="center" textRotation="90" wrapText="1" shrinkToFit="1"/>
    </xf>
    <xf numFmtId="0" fontId="65" fillId="0" borderId="4" xfId="1" applyFont="1" applyBorder="1" applyAlignment="1" applyProtection="1">
      <alignment vertical="center"/>
    </xf>
    <xf numFmtId="49" fontId="8" fillId="0" borderId="4" xfId="1" applyNumberFormat="1" applyFont="1" applyFill="1" applyBorder="1" applyAlignment="1" applyProtection="1">
      <alignment vertical="top"/>
    </xf>
    <xf numFmtId="0" fontId="8" fillId="0" borderId="4" xfId="1" applyFont="1" applyBorder="1" applyAlignment="1" applyProtection="1">
      <alignment horizontal="left" vertical="top"/>
    </xf>
    <xf numFmtId="0" fontId="25" fillId="0" borderId="4" xfId="1" applyFont="1" applyBorder="1" applyAlignment="1" applyProtection="1">
      <alignment vertical="center"/>
    </xf>
    <xf numFmtId="0" fontId="8" fillId="4" borderId="4" xfId="1" applyFont="1" applyFill="1" applyBorder="1" applyAlignment="1" applyProtection="1">
      <alignment vertical="top"/>
    </xf>
    <xf numFmtId="0" fontId="8" fillId="4" borderId="4" xfId="1" applyFont="1" applyFill="1" applyBorder="1" applyAlignment="1" applyProtection="1">
      <alignment horizontal="left" vertical="top"/>
    </xf>
    <xf numFmtId="0" fontId="65" fillId="2" borderId="21" xfId="1" applyFont="1" applyFill="1" applyBorder="1" applyAlignment="1" applyProtection="1">
      <alignment vertical="center" wrapText="1"/>
    </xf>
    <xf numFmtId="0" fontId="21" fillId="0" borderId="0" xfId="1" applyFont="1" applyFill="1" applyBorder="1" applyAlignment="1" applyProtection="1">
      <alignment horizontal="center"/>
    </xf>
    <xf numFmtId="0" fontId="23" fillId="0" borderId="0" xfId="1" applyFont="1" applyBorder="1" applyProtection="1"/>
    <xf numFmtId="0" fontId="43" fillId="4" borderId="0" xfId="1" applyNumberFormat="1" applyFont="1" applyFill="1" applyBorder="1" applyAlignment="1" applyProtection="1">
      <alignment vertical="center"/>
    </xf>
    <xf numFmtId="0" fontId="43" fillId="0" borderId="5" xfId="1" applyNumberFormat="1" applyFont="1" applyBorder="1" applyProtection="1"/>
    <xf numFmtId="0" fontId="23" fillId="0" borderId="10" xfId="1" applyNumberFormat="1" applyFont="1" applyBorder="1" applyAlignment="1" applyProtection="1">
      <alignment vertical="center"/>
    </xf>
    <xf numFmtId="0" fontId="43" fillId="4" borderId="11" xfId="1" applyNumberFormat="1" applyFont="1" applyFill="1" applyBorder="1" applyAlignment="1" applyProtection="1">
      <alignment vertical="center"/>
    </xf>
    <xf numFmtId="49" fontId="11" fillId="4" borderId="10" xfId="1" applyNumberFormat="1" applyFont="1" applyFill="1" applyBorder="1" applyAlignment="1" applyProtection="1">
      <alignment horizontal="center" vertical="center"/>
    </xf>
    <xf numFmtId="0" fontId="69" fillId="4" borderId="0" xfId="1" applyFont="1" applyFill="1" applyBorder="1" applyAlignment="1" applyProtection="1">
      <alignment horizontal="left" vertical="center" wrapText="1" indent="1" shrinkToFit="1"/>
    </xf>
    <xf numFmtId="0" fontId="69" fillId="4" borderId="11" xfId="1" applyFont="1" applyFill="1" applyBorder="1" applyAlignment="1" applyProtection="1">
      <alignment horizontal="left" vertical="center" wrapText="1" indent="1" shrinkToFit="1"/>
    </xf>
    <xf numFmtId="0" fontId="23" fillId="4" borderId="0" xfId="1" applyFont="1" applyFill="1" applyProtection="1"/>
    <xf numFmtId="0" fontId="71" fillId="4" borderId="0" xfId="1" applyFont="1" applyFill="1" applyBorder="1" applyAlignment="1" applyProtection="1">
      <alignment horizontal="left" vertical="center" wrapText="1" indent="1" shrinkToFit="1"/>
    </xf>
    <xf numFmtId="0" fontId="62" fillId="6" borderId="31" xfId="4" applyFont="1" applyFill="1" applyBorder="1" applyAlignment="1">
      <alignment horizontal="center" vertical="center"/>
    </xf>
    <xf numFmtId="49" fontId="13" fillId="0" borderId="10" xfId="1" applyNumberFormat="1" applyFont="1" applyBorder="1" applyAlignment="1" applyProtection="1">
      <alignment vertical="center" wrapText="1" shrinkToFit="1"/>
    </xf>
    <xf numFmtId="49" fontId="13" fillId="0" borderId="22" xfId="1" applyNumberFormat="1" applyFont="1" applyBorder="1" applyAlignment="1" applyProtection="1">
      <alignment vertical="center" wrapText="1" shrinkToFit="1"/>
    </xf>
    <xf numFmtId="49" fontId="13" fillId="0" borderId="24" xfId="1" applyNumberFormat="1" applyFont="1" applyBorder="1" applyAlignment="1" applyProtection="1">
      <alignment vertical="center" wrapText="1" shrinkToFit="1"/>
    </xf>
    <xf numFmtId="49" fontId="13" fillId="0" borderId="20" xfId="1" applyNumberFormat="1" applyFont="1" applyBorder="1" applyAlignment="1" applyProtection="1">
      <alignment vertical="center" wrapText="1" shrinkToFit="1"/>
    </xf>
    <xf numFmtId="49" fontId="13" fillId="0" borderId="21" xfId="1" applyNumberFormat="1" applyFont="1" applyBorder="1" applyAlignment="1" applyProtection="1">
      <alignment vertical="center" wrapText="1" shrinkToFit="1"/>
    </xf>
    <xf numFmtId="0" fontId="50" fillId="0" borderId="0" xfId="1" applyNumberFormat="1" applyFont="1" applyBorder="1" applyAlignment="1" applyProtection="1">
      <alignment horizontal="left" vertical="center"/>
    </xf>
    <xf numFmtId="0" fontId="62" fillId="0" borderId="0" xfId="1" applyFont="1" applyFill="1" applyProtection="1"/>
    <xf numFmtId="0" fontId="25" fillId="0" borderId="0" xfId="1" applyFont="1" applyFill="1" applyAlignment="1" applyProtection="1">
      <alignment vertical="top"/>
    </xf>
    <xf numFmtId="0" fontId="13" fillId="5" borderId="8" xfId="1" applyNumberFormat="1" applyFont="1" applyFill="1" applyBorder="1" applyAlignment="1" applyProtection="1">
      <alignment wrapText="1"/>
    </xf>
    <xf numFmtId="0" fontId="13" fillId="5" borderId="4" xfId="1" applyNumberFormat="1" applyFont="1" applyFill="1" applyBorder="1" applyAlignment="1" applyProtection="1">
      <alignment wrapText="1"/>
    </xf>
    <xf numFmtId="0" fontId="25" fillId="0" borderId="0" xfId="1" applyFont="1" applyFill="1" applyAlignment="1" applyProtection="1">
      <alignment vertical="top" wrapText="1"/>
    </xf>
    <xf numFmtId="0" fontId="40" fillId="0" borderId="0" xfId="0" applyFont="1" applyAlignment="1">
      <alignment vertical="top" wrapText="1" shrinkToFit="1"/>
    </xf>
    <xf numFmtId="0" fontId="66" fillId="0" borderId="0" xfId="0" applyFont="1" applyAlignment="1">
      <alignment horizontal="left" vertical="center" indent="1"/>
    </xf>
    <xf numFmtId="0" fontId="86" fillId="0" borderId="0" xfId="1" applyFont="1" applyBorder="1" applyAlignment="1" applyProtection="1">
      <alignment horizontal="left" vertical="center" indent="1"/>
    </xf>
    <xf numFmtId="0" fontId="86" fillId="0" borderId="5" xfId="1" applyFont="1" applyBorder="1" applyAlignment="1" applyProtection="1">
      <alignment horizontal="left" vertical="center" indent="1"/>
    </xf>
    <xf numFmtId="0" fontId="86" fillId="0" borderId="6" xfId="1" applyFont="1" applyBorder="1" applyAlignment="1" applyProtection="1">
      <alignment horizontal="left" vertical="center" indent="1"/>
    </xf>
    <xf numFmtId="0" fontId="23" fillId="0" borderId="5" xfId="1" applyFont="1" applyBorder="1" applyProtection="1"/>
    <xf numFmtId="0" fontId="43" fillId="0" borderId="12" xfId="1" applyNumberFormat="1" applyFont="1" applyBorder="1" applyProtection="1"/>
    <xf numFmtId="0" fontId="43" fillId="0" borderId="13" xfId="1" applyNumberFormat="1" applyFont="1" applyBorder="1" applyProtection="1"/>
    <xf numFmtId="0" fontId="23" fillId="0" borderId="13" xfId="1" applyFont="1" applyBorder="1" applyProtection="1"/>
    <xf numFmtId="0" fontId="43" fillId="0" borderId="14" xfId="1" applyNumberFormat="1" applyFont="1" applyBorder="1" applyProtection="1"/>
    <xf numFmtId="0" fontId="24" fillId="0" borderId="5" xfId="1" applyFont="1" applyBorder="1" applyAlignment="1" applyProtection="1">
      <alignment vertical="center"/>
    </xf>
    <xf numFmtId="0" fontId="43" fillId="0" borderId="0" xfId="1" applyNumberFormat="1" applyFont="1" applyFill="1" applyBorder="1" applyAlignment="1" applyProtection="1">
      <alignment vertical="center"/>
    </xf>
    <xf numFmtId="0" fontId="43" fillId="0" borderId="0" xfId="1" applyNumberFormat="1" applyFont="1" applyBorder="1" applyAlignment="1" applyProtection="1">
      <alignment vertical="top" wrapText="1" shrinkToFit="1"/>
    </xf>
    <xf numFmtId="0" fontId="43" fillId="0" borderId="5" xfId="1" applyNumberFormat="1" applyFont="1" applyFill="1" applyBorder="1" applyAlignment="1" applyProtection="1">
      <alignment vertical="center"/>
    </xf>
    <xf numFmtId="0" fontId="43" fillId="0" borderId="6" xfId="1" applyNumberFormat="1" applyFont="1" applyFill="1" applyBorder="1" applyAlignment="1" applyProtection="1">
      <alignment vertical="center"/>
    </xf>
    <xf numFmtId="0" fontId="50" fillId="0" borderId="5" xfId="1" applyNumberFormat="1" applyFont="1" applyBorder="1" applyAlignment="1" applyProtection="1">
      <alignment horizontal="right" vertical="top"/>
    </xf>
    <xf numFmtId="0" fontId="50" fillId="0" borderId="12" xfId="1" applyNumberFormat="1" applyFont="1" applyBorder="1" applyAlignment="1" applyProtection="1">
      <alignment horizontal="right" vertical="top"/>
    </xf>
    <xf numFmtId="0" fontId="50" fillId="0" borderId="4" xfId="1" applyNumberFormat="1" applyFont="1" applyBorder="1" applyAlignment="1" applyProtection="1">
      <alignment horizontal="right" vertical="top"/>
    </xf>
    <xf numFmtId="0" fontId="85" fillId="0" borderId="0" xfId="1" applyNumberFormat="1" applyFont="1" applyFill="1" applyBorder="1" applyAlignment="1" applyProtection="1">
      <alignment vertical="center" wrapText="1" shrinkToFit="1"/>
    </xf>
    <xf numFmtId="0" fontId="45" fillId="0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wrapText="1" shrinkToFit="1"/>
    </xf>
    <xf numFmtId="0" fontId="99" fillId="0" borderId="0" xfId="1" applyFont="1" applyFill="1" applyBorder="1" applyProtection="1"/>
    <xf numFmtId="0" fontId="13" fillId="4" borderId="0" xfId="1" applyNumberFormat="1" applyFont="1" applyFill="1" applyBorder="1" applyAlignment="1" applyProtection="1">
      <alignment vertical="top" wrapText="1" shrinkToFit="1"/>
    </xf>
    <xf numFmtId="0" fontId="43" fillId="4" borderId="0" xfId="1" applyNumberFormat="1" applyFont="1" applyFill="1" applyBorder="1" applyAlignment="1" applyProtection="1">
      <alignment vertical="center" wrapText="1" shrinkToFit="1"/>
    </xf>
    <xf numFmtId="0" fontId="43" fillId="4" borderId="6" xfId="1" applyNumberFormat="1" applyFont="1" applyFill="1" applyBorder="1" applyAlignment="1" applyProtection="1">
      <alignment vertical="center" wrapText="1" shrinkToFit="1"/>
    </xf>
    <xf numFmtId="0" fontId="97" fillId="4" borderId="0" xfId="1" applyFont="1" applyFill="1" applyAlignment="1" applyProtection="1">
      <alignment vertical="center"/>
    </xf>
    <xf numFmtId="0" fontId="45" fillId="4" borderId="10" xfId="1" applyFont="1" applyFill="1" applyBorder="1" applyAlignment="1" applyProtection="1">
      <alignment horizontal="left" vertical="center" wrapText="1" indent="1" shrinkToFit="1"/>
    </xf>
    <xf numFmtId="0" fontId="25" fillId="0" borderId="0" xfId="1" applyNumberFormat="1" applyFont="1" applyFill="1" applyAlignment="1" applyProtection="1">
      <alignment horizontal="left" vertical="center" indent="1"/>
    </xf>
    <xf numFmtId="0" fontId="25" fillId="0" borderId="0" xfId="1" applyFont="1" applyFill="1" applyAlignment="1" applyProtection="1">
      <alignment horizontal="left" vertical="center" indent="1"/>
    </xf>
    <xf numFmtId="49" fontId="101" fillId="18" borderId="7" xfId="1" applyNumberFormat="1" applyFont="1" applyFill="1" applyBorder="1" applyAlignment="1" applyProtection="1">
      <alignment horizontal="center" vertical="center"/>
    </xf>
    <xf numFmtId="0" fontId="17" fillId="0" borderId="10" xfId="1" applyFont="1" applyFill="1" applyBorder="1" applyAlignment="1" applyProtection="1">
      <alignment horizontal="left" vertical="top" textRotation="90"/>
    </xf>
    <xf numFmtId="0" fontId="17" fillId="0" borderId="0" xfId="1" applyFont="1" applyFill="1" applyBorder="1" applyAlignment="1" applyProtection="1">
      <alignment horizontal="left"/>
    </xf>
    <xf numFmtId="0" fontId="17" fillId="4" borderId="10" xfId="1" applyFont="1" applyFill="1" applyBorder="1" applyAlignment="1" applyProtection="1">
      <alignment horizontal="left" textRotation="90"/>
    </xf>
    <xf numFmtId="0" fontId="17" fillId="4" borderId="11" xfId="1" applyFont="1" applyFill="1" applyBorder="1" applyAlignment="1" applyProtection="1">
      <alignment horizontal="left"/>
    </xf>
    <xf numFmtId="0" fontId="17" fillId="0" borderId="0" xfId="1" applyNumberFormat="1" applyFont="1" applyFill="1" applyAlignment="1" applyProtection="1">
      <alignment horizontal="left"/>
    </xf>
    <xf numFmtId="0" fontId="17" fillId="0" borderId="0" xfId="1" applyFont="1" applyFill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/>
    </xf>
    <xf numFmtId="166" fontId="43" fillId="4" borderId="0" xfId="1" applyNumberFormat="1" applyFont="1" applyFill="1" applyBorder="1" applyAlignment="1" applyProtection="1">
      <alignment vertical="center"/>
    </xf>
    <xf numFmtId="0" fontId="15" fillId="4" borderId="10" xfId="1" applyFont="1" applyFill="1" applyBorder="1" applyAlignment="1" applyProtection="1">
      <alignment horizontal="center" vertical="center" textRotation="90" wrapText="1" shrinkToFit="1"/>
    </xf>
    <xf numFmtId="0" fontId="25" fillId="0" borderId="0" xfId="1" applyFont="1" applyFill="1" applyAlignment="1" applyProtection="1">
      <alignment horizontal="left" vertical="top" wrapText="1"/>
    </xf>
    <xf numFmtId="0" fontId="19" fillId="0" borderId="0" xfId="1" applyFont="1" applyFill="1" applyBorder="1" applyAlignment="1" applyProtection="1">
      <alignment vertical="center"/>
    </xf>
    <xf numFmtId="0" fontId="94" fillId="0" borderId="0" xfId="1" applyFont="1" applyFill="1" applyBorder="1" applyAlignment="1" applyProtection="1">
      <alignment horizontal="left" vertical="center" wrapText="1" indent="1" shrinkToFit="1"/>
    </xf>
    <xf numFmtId="0" fontId="53" fillId="0" borderId="0" xfId="1" applyFont="1" applyFill="1" applyBorder="1" applyAlignment="1" applyProtection="1">
      <alignment horizontal="left" vertical="center" wrapText="1" indent="1" shrinkToFit="1"/>
    </xf>
    <xf numFmtId="0" fontId="108" fillId="0" borderId="0" xfId="0" applyFont="1"/>
    <xf numFmtId="0" fontId="107" fillId="5" borderId="4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7" fillId="7" borderId="0" xfId="0" applyFont="1" applyFill="1"/>
    <xf numFmtId="166" fontId="17" fillId="4" borderId="0" xfId="1" applyNumberFormat="1" applyFont="1" applyFill="1" applyBorder="1" applyAlignment="1" applyProtection="1">
      <alignment horizontal="left" vertical="top"/>
    </xf>
    <xf numFmtId="0" fontId="64" fillId="4" borderId="0" xfId="1" applyFont="1" applyFill="1" applyBorder="1" applyAlignment="1" applyProtection="1">
      <alignment vertical="center" textRotation="90" wrapText="1" shrinkToFit="1"/>
    </xf>
    <xf numFmtId="1" fontId="43" fillId="0" borderId="0" xfId="1" applyNumberFormat="1" applyFont="1" applyBorder="1" applyAlignment="1" applyProtection="1">
      <alignment horizontal="center" vertical="center"/>
    </xf>
    <xf numFmtId="0" fontId="83" fillId="0" borderId="0" xfId="1" applyFont="1" applyFill="1" applyBorder="1" applyAlignment="1" applyProtection="1">
      <alignment horizontal="center"/>
      <protection locked="0"/>
    </xf>
    <xf numFmtId="0" fontId="105" fillId="19" borderId="56" xfId="6" applyFont="1" applyFill="1" applyBorder="1" applyAlignment="1">
      <alignment horizontal="left" vertical="center" indent="1"/>
    </xf>
    <xf numFmtId="0" fontId="17" fillId="0" borderId="0" xfId="6" applyFont="1" applyAlignment="1">
      <alignment vertical="center"/>
    </xf>
    <xf numFmtId="0" fontId="117" fillId="0" borderId="0" xfId="6" applyFont="1" applyAlignment="1">
      <alignment vertical="center"/>
    </xf>
    <xf numFmtId="0" fontId="30" fillId="0" borderId="13" xfId="6" applyFont="1" applyBorder="1" applyAlignment="1">
      <alignment vertical="center"/>
    </xf>
    <xf numFmtId="0" fontId="116" fillId="0" borderId="1" xfId="6" applyFont="1" applyBorder="1" applyAlignment="1">
      <alignment vertical="center"/>
    </xf>
    <xf numFmtId="0" fontId="23" fillId="0" borderId="2" xfId="4" applyFont="1" applyBorder="1" applyAlignment="1">
      <alignment horizontal="left" vertical="center"/>
    </xf>
    <xf numFmtId="0" fontId="23" fillId="0" borderId="3" xfId="4" applyFont="1" applyBorder="1" applyAlignment="1">
      <alignment horizontal="left" vertical="center"/>
    </xf>
    <xf numFmtId="0" fontId="29" fillId="23" borderId="5" xfId="6" applyFont="1" applyFill="1" applyBorder="1" applyAlignment="1">
      <alignment horizontal="left" vertical="center" indent="1"/>
    </xf>
    <xf numFmtId="0" fontId="29" fillId="23" borderId="0" xfId="6" applyFont="1" applyFill="1" applyAlignment="1">
      <alignment horizontal="left" vertical="center" indent="1"/>
    </xf>
    <xf numFmtId="0" fontId="29" fillId="21" borderId="0" xfId="6" applyFont="1" applyFill="1" applyAlignment="1">
      <alignment horizontal="left" vertical="center" indent="1"/>
    </xf>
    <xf numFmtId="0" fontId="29" fillId="24" borderId="0" xfId="6" applyFont="1" applyFill="1" applyAlignment="1">
      <alignment horizontal="left" vertical="center" indent="1"/>
    </xf>
    <xf numFmtId="0" fontId="29" fillId="25" borderId="0" xfId="6" applyFont="1" applyFill="1" applyAlignment="1">
      <alignment horizontal="left" vertical="center" indent="1"/>
    </xf>
    <xf numFmtId="0" fontId="29" fillId="21" borderId="6" xfId="6" applyFont="1" applyFill="1" applyBorder="1" applyAlignment="1">
      <alignment horizontal="left" vertical="center" indent="1"/>
    </xf>
    <xf numFmtId="0" fontId="105" fillId="19" borderId="94" xfId="6" applyFont="1" applyFill="1" applyBorder="1" applyAlignment="1">
      <alignment horizontal="left" vertical="center" indent="1"/>
    </xf>
    <xf numFmtId="0" fontId="105" fillId="19" borderId="95" xfId="6" applyFont="1" applyFill="1" applyBorder="1" applyAlignment="1">
      <alignment horizontal="left" vertical="center" indent="1"/>
    </xf>
    <xf numFmtId="0" fontId="30" fillId="0" borderId="5" xfId="6" applyFont="1" applyBorder="1" applyAlignment="1">
      <alignment vertical="center"/>
    </xf>
    <xf numFmtId="0" fontId="30" fillId="0" borderId="6" xfId="6" applyFont="1" applyBorder="1" applyAlignment="1">
      <alignment vertical="center"/>
    </xf>
    <xf numFmtId="0" fontId="23" fillId="0" borderId="6" xfId="4" applyFont="1" applyBorder="1" applyAlignment="1">
      <alignment horizontal="left" vertical="center"/>
    </xf>
    <xf numFmtId="0" fontId="30" fillId="0" borderId="12" xfId="6" applyFont="1" applyBorder="1" applyAlignment="1">
      <alignment vertical="center"/>
    </xf>
    <xf numFmtId="0" fontId="30" fillId="0" borderId="14" xfId="6" applyFont="1" applyBorder="1" applyAlignment="1">
      <alignment vertical="center"/>
    </xf>
    <xf numFmtId="0" fontId="29" fillId="26" borderId="96" xfId="6" applyFont="1" applyFill="1" applyBorder="1" applyAlignment="1">
      <alignment vertical="center"/>
    </xf>
    <xf numFmtId="0" fontId="29" fillId="4" borderId="96" xfId="6" applyFont="1" applyFill="1" applyBorder="1" applyAlignment="1">
      <alignment vertical="center"/>
    </xf>
    <xf numFmtId="0" fontId="29" fillId="17" borderId="96" xfId="6" applyFont="1" applyFill="1" applyBorder="1" applyAlignment="1">
      <alignment vertical="center"/>
    </xf>
    <xf numFmtId="0" fontId="30" fillId="7" borderId="0" xfId="6" applyFont="1" applyFill="1" applyAlignment="1">
      <alignment horizontal="left" vertical="center"/>
    </xf>
    <xf numFmtId="0" fontId="41" fillId="27" borderId="96" xfId="6" applyFont="1" applyFill="1" applyBorder="1" applyAlignment="1">
      <alignment horizontal="center" vertical="center" wrapText="1" shrinkToFit="1"/>
    </xf>
    <xf numFmtId="0" fontId="40" fillId="5" borderId="91" xfId="0" applyFont="1" applyFill="1" applyBorder="1" applyAlignment="1">
      <alignment vertical="center"/>
    </xf>
    <xf numFmtId="0" fontId="40" fillId="5" borderId="92" xfId="0" applyFont="1" applyFill="1" applyBorder="1" applyAlignment="1">
      <alignment vertical="center"/>
    </xf>
    <xf numFmtId="0" fontId="40" fillId="5" borderId="93" xfId="0" applyFont="1" applyFill="1" applyBorder="1" applyAlignment="1">
      <alignment vertical="center"/>
    </xf>
    <xf numFmtId="164" fontId="62" fillId="5" borderId="1" xfId="4" applyNumberFormat="1" applyFont="1" applyFill="1" applyBorder="1" applyAlignment="1">
      <alignment horizontal="center" vertical="center"/>
    </xf>
    <xf numFmtId="164" fontId="35" fillId="14" borderId="2" xfId="7" applyNumberFormat="1" applyFont="1" applyFill="1" applyBorder="1" applyAlignment="1">
      <alignment horizontal="left" vertical="center"/>
    </xf>
    <xf numFmtId="0" fontId="25" fillId="5" borderId="2" xfId="4" applyFont="1" applyFill="1" applyBorder="1" applyAlignment="1">
      <alignment horizontal="left" vertical="center"/>
    </xf>
    <xf numFmtId="0" fontId="25" fillId="5" borderId="3" xfId="4" applyFont="1" applyFill="1" applyBorder="1" applyAlignment="1">
      <alignment horizontal="left" vertical="center"/>
    </xf>
    <xf numFmtId="164" fontId="62" fillId="5" borderId="12" xfId="4" applyNumberFormat="1" applyFont="1" applyFill="1" applyBorder="1" applyAlignment="1">
      <alignment horizontal="center" vertical="center"/>
    </xf>
    <xf numFmtId="164" fontId="35" fillId="14" borderId="13" xfId="7" applyNumberFormat="1" applyFont="1" applyFill="1" applyBorder="1" applyAlignment="1">
      <alignment horizontal="left" vertical="center"/>
    </xf>
    <xf numFmtId="0" fontId="25" fillId="5" borderId="13" xfId="4" applyFont="1" applyFill="1" applyBorder="1" applyAlignment="1">
      <alignment horizontal="left" vertical="center"/>
    </xf>
    <xf numFmtId="0" fontId="25" fillId="5" borderId="14" xfId="4" applyFont="1" applyFill="1" applyBorder="1" applyAlignment="1">
      <alignment horizontal="left" vertical="center"/>
    </xf>
    <xf numFmtId="166" fontId="25" fillId="5" borderId="33" xfId="4" applyNumberFormat="1" applyFont="1" applyFill="1" applyBorder="1" applyAlignment="1">
      <alignment horizontal="center" vertical="center"/>
    </xf>
    <xf numFmtId="0" fontId="25" fillId="5" borderId="10" xfId="4" applyFont="1" applyFill="1" applyBorder="1" applyAlignment="1">
      <alignment horizontal="left" vertical="center"/>
    </xf>
    <xf numFmtId="0" fontId="25" fillId="5" borderId="11" xfId="4" applyFont="1" applyFill="1" applyBorder="1" applyAlignment="1">
      <alignment horizontal="left" vertical="center"/>
    </xf>
    <xf numFmtId="0" fontId="62" fillId="6" borderId="7" xfId="4" applyFont="1" applyFill="1" applyBorder="1" applyAlignment="1">
      <alignment horizontal="left" vertical="center"/>
    </xf>
    <xf numFmtId="0" fontId="62" fillId="6" borderId="9" xfId="4" applyFont="1" applyFill="1" applyBorder="1" applyAlignment="1">
      <alignment horizontal="left" vertical="center"/>
    </xf>
    <xf numFmtId="0" fontId="62" fillId="6" borderId="31" xfId="4" applyFont="1" applyFill="1" applyBorder="1" applyAlignment="1">
      <alignment horizontal="left" vertical="center"/>
    </xf>
    <xf numFmtId="0" fontId="25" fillId="5" borderId="32" xfId="4" applyFont="1" applyFill="1" applyBorder="1" applyAlignment="1">
      <alignment horizontal="left" vertical="center"/>
    </xf>
    <xf numFmtId="0" fontId="25" fillId="5" borderId="33" xfId="4" applyFont="1" applyFill="1" applyBorder="1" applyAlignment="1">
      <alignment horizontal="left" vertical="center"/>
    </xf>
    <xf numFmtId="0" fontId="62" fillId="6" borderId="15" xfId="4" applyFont="1" applyFill="1" applyBorder="1" applyAlignment="1">
      <alignment horizontal="center" vertical="center"/>
    </xf>
    <xf numFmtId="164" fontId="33" fillId="15" borderId="16" xfId="7" applyNumberFormat="1" applyFont="1" applyFill="1" applyBorder="1" applyAlignment="1">
      <alignment horizontal="center" vertical="center" wrapText="1" shrinkToFit="1"/>
    </xf>
    <xf numFmtId="0" fontId="25" fillId="6" borderId="16" xfId="4" applyFont="1" applyFill="1" applyBorder="1" applyAlignment="1">
      <alignment horizontal="left" vertical="center"/>
    </xf>
    <xf numFmtId="0" fontId="25" fillId="6" borderId="54" xfId="4" applyFont="1" applyFill="1" applyBorder="1" applyAlignment="1">
      <alignment horizontal="left" vertical="center"/>
    </xf>
    <xf numFmtId="0" fontId="4" fillId="5" borderId="7" xfId="1" applyFont="1" applyFill="1" applyBorder="1" applyAlignment="1" applyProtection="1">
      <alignment horizontal="left" vertical="center" wrapText="1"/>
    </xf>
    <xf numFmtId="0" fontId="4" fillId="5" borderId="10" xfId="1" applyFont="1" applyFill="1" applyBorder="1" applyAlignment="1" applyProtection="1">
      <alignment horizontal="left" vertical="center" wrapText="1"/>
    </xf>
    <xf numFmtId="0" fontId="4" fillId="5" borderId="20" xfId="1" applyFont="1" applyFill="1" applyBorder="1" applyAlignment="1" applyProtection="1">
      <alignment horizontal="left" vertical="center" wrapText="1"/>
    </xf>
    <xf numFmtId="166" fontId="13" fillId="4" borderId="0" xfId="1" applyNumberFormat="1" applyFont="1" applyFill="1" applyBorder="1" applyAlignment="1" applyProtection="1">
      <alignment vertical="center"/>
    </xf>
    <xf numFmtId="164" fontId="84" fillId="4" borderId="0" xfId="1" applyNumberFormat="1" applyFont="1" applyFill="1" applyBorder="1" applyAlignment="1" applyProtection="1">
      <alignment wrapText="1" shrinkToFit="1"/>
    </xf>
    <xf numFmtId="0" fontId="16" fillId="0" borderId="0" xfId="4" applyFont="1" applyAlignment="1">
      <alignment horizontal="left" vertical="center"/>
    </xf>
    <xf numFmtId="0" fontId="25" fillId="4" borderId="0" xfId="1" applyFont="1" applyFill="1" applyBorder="1" applyAlignment="1" applyProtection="1">
      <alignment vertical="center"/>
    </xf>
    <xf numFmtId="0" fontId="21" fillId="4" borderId="11" xfId="1" applyFont="1" applyFill="1" applyBorder="1" applyAlignment="1" applyProtection="1">
      <alignment vertical="center"/>
    </xf>
    <xf numFmtId="49" fontId="13" fillId="4" borderId="11" xfId="1" applyNumberFormat="1" applyFont="1" applyFill="1" applyBorder="1" applyAlignment="1" applyProtection="1">
      <alignment vertical="center" wrapText="1" shrinkToFit="1"/>
    </xf>
    <xf numFmtId="0" fontId="13" fillId="4" borderId="0" xfId="1" quotePrefix="1" applyNumberFormat="1" applyFont="1" applyFill="1" applyBorder="1" applyAlignment="1" applyProtection="1">
      <alignment horizontal="left" vertical="center"/>
    </xf>
    <xf numFmtId="0" fontId="118" fillId="0" borderId="0" xfId="1" applyFont="1" applyFill="1" applyBorder="1" applyAlignment="1" applyProtection="1">
      <alignment vertical="center"/>
    </xf>
    <xf numFmtId="0" fontId="64" fillId="4" borderId="0" xfId="1" applyFont="1" applyFill="1" applyBorder="1" applyAlignment="1" applyProtection="1">
      <alignment textRotation="90" wrapText="1" shrinkToFit="1"/>
    </xf>
    <xf numFmtId="49" fontId="13" fillId="0" borderId="0" xfId="1" applyNumberFormat="1" applyFont="1" applyFill="1" applyBorder="1" applyAlignment="1" applyProtection="1">
      <alignment wrapText="1" shrinkToFit="1"/>
    </xf>
    <xf numFmtId="0" fontId="118" fillId="0" borderId="0" xfId="1" applyFont="1" applyFill="1" applyBorder="1" applyProtection="1"/>
    <xf numFmtId="0" fontId="25" fillId="0" borderId="0" xfId="1" applyFont="1" applyFill="1" applyAlignment="1" applyProtection="1">
      <alignment wrapText="1"/>
    </xf>
    <xf numFmtId="0" fontId="21" fillId="4" borderId="9" xfId="1" applyFont="1" applyFill="1" applyBorder="1" applyProtection="1"/>
    <xf numFmtId="166" fontId="43" fillId="4" borderId="8" xfId="1" applyNumberFormat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11" fillId="18" borderId="7" xfId="1" applyNumberFormat="1" applyFont="1" applyFill="1" applyBorder="1" applyAlignment="1" applyProtection="1">
      <alignment horizontal="center" vertical="center"/>
    </xf>
    <xf numFmtId="0" fontId="17" fillId="4" borderId="0" xfId="1" applyFont="1" applyFill="1" applyBorder="1" applyAlignment="1" applyProtection="1">
      <alignment horizontal="left" vertical="top"/>
    </xf>
    <xf numFmtId="0" fontId="69" fillId="0" borderId="0" xfId="1" applyFont="1" applyFill="1" applyBorder="1" applyAlignment="1" applyProtection="1">
      <alignment vertical="center" wrapText="1" shrinkToFit="1"/>
    </xf>
    <xf numFmtId="0" fontId="54" fillId="0" borderId="0" xfId="1" applyFont="1" applyFill="1" applyBorder="1" applyAlignment="1" applyProtection="1">
      <alignment horizontal="center" vertical="center" wrapText="1" shrinkToFit="1"/>
    </xf>
    <xf numFmtId="0" fontId="11" fillId="4" borderId="0" xfId="1" applyNumberFormat="1" applyFont="1" applyFill="1" applyBorder="1" applyAlignment="1" applyProtection="1">
      <alignment horizontal="center" vertical="center"/>
    </xf>
    <xf numFmtId="0" fontId="94" fillId="4" borderId="0" xfId="1" applyFont="1" applyFill="1" applyBorder="1" applyAlignment="1" applyProtection="1">
      <alignment horizontal="left" vertical="center" wrapText="1" shrinkToFit="1"/>
    </xf>
    <xf numFmtId="0" fontId="94" fillId="4" borderId="0" xfId="1" applyFont="1" applyFill="1" applyBorder="1" applyAlignment="1" applyProtection="1">
      <alignment vertical="center" wrapText="1" shrinkToFit="1"/>
    </xf>
    <xf numFmtId="0" fontId="69" fillId="4" borderId="0" xfId="1" applyFont="1" applyFill="1" applyBorder="1" applyAlignment="1" applyProtection="1">
      <alignment vertical="center" wrapText="1" shrinkToFit="1"/>
    </xf>
    <xf numFmtId="0" fontId="17" fillId="4" borderId="11" xfId="1" applyFont="1" applyFill="1" applyBorder="1" applyAlignment="1" applyProtection="1">
      <alignment horizontal="center" vertical="center" wrapText="1" shrinkToFit="1"/>
    </xf>
    <xf numFmtId="0" fontId="23" fillId="4" borderId="0" xfId="1" applyNumberFormat="1" applyFont="1" applyFill="1" applyBorder="1" applyAlignment="1" applyProtection="1">
      <alignment vertical="center"/>
    </xf>
    <xf numFmtId="0" fontId="54" fillId="4" borderId="0" xfId="1" applyFont="1" applyFill="1" applyBorder="1" applyAlignment="1" applyProtection="1">
      <alignment vertical="center"/>
    </xf>
    <xf numFmtId="0" fontId="119" fillId="0" borderId="0" xfId="1" applyFont="1" applyFill="1" applyBorder="1" applyAlignment="1" applyProtection="1">
      <alignment vertical="center"/>
    </xf>
    <xf numFmtId="164" fontId="120" fillId="5" borderId="91" xfId="4" applyNumberFormat="1" applyFont="1" applyFill="1" applyBorder="1" applyAlignment="1">
      <alignment horizontal="left" vertical="center"/>
    </xf>
    <xf numFmtId="164" fontId="120" fillId="5" borderId="93" xfId="4" applyNumberFormat="1" applyFont="1" applyFill="1" applyBorder="1" applyAlignment="1">
      <alignment horizontal="left" vertical="center"/>
    </xf>
    <xf numFmtId="0" fontId="8" fillId="4" borderId="0" xfId="1" applyFont="1" applyFill="1" applyBorder="1" applyAlignment="1" applyProtection="1">
      <alignment vertical="center"/>
    </xf>
    <xf numFmtId="0" fontId="60" fillId="4" borderId="0" xfId="1" applyNumberFormat="1" applyFont="1" applyFill="1" applyBorder="1" applyProtection="1"/>
    <xf numFmtId="0" fontId="19" fillId="4" borderId="0" xfId="1" applyFont="1" applyFill="1" applyBorder="1" applyAlignment="1" applyProtection="1">
      <alignment horizontal="right" vertical="center" indent="1"/>
    </xf>
    <xf numFmtId="0" fontId="17" fillId="4" borderId="0" xfId="1" applyFont="1" applyFill="1" applyBorder="1" applyAlignment="1" applyProtection="1">
      <alignment horizontal="center" vertical="top" wrapText="1"/>
    </xf>
    <xf numFmtId="0" fontId="21" fillId="4" borderId="0" xfId="1" applyFont="1" applyFill="1" applyBorder="1" applyAlignment="1" applyProtection="1">
      <alignment horizontal="center" vertical="center" wrapText="1" shrinkToFit="1"/>
    </xf>
    <xf numFmtId="0" fontId="10" fillId="4" borderId="0" xfId="1" applyFont="1" applyFill="1" applyBorder="1" applyAlignment="1" applyProtection="1">
      <alignment horizontal="right" vertical="center" indent="8"/>
    </xf>
    <xf numFmtId="0" fontId="19" fillId="4" borderId="0" xfId="1" applyNumberFormat="1" applyFont="1" applyFill="1" applyBorder="1" applyAlignment="1" applyProtection="1">
      <alignment horizontal="right" vertical="center" indent="8"/>
    </xf>
    <xf numFmtId="0" fontId="21" fillId="4" borderId="0" xfId="1" applyFont="1" applyFill="1" applyBorder="1" applyAlignment="1" applyProtection="1">
      <alignment horizontal="right" vertical="center" wrapText="1" indent="8" shrinkToFit="1"/>
    </xf>
    <xf numFmtId="0" fontId="17" fillId="4" borderId="0" xfId="1" applyFont="1" applyFill="1" applyBorder="1" applyAlignment="1" applyProtection="1">
      <alignment horizontal="right" vertical="center" wrapText="1" indent="8"/>
    </xf>
    <xf numFmtId="0" fontId="17" fillId="4" borderId="0" xfId="1" applyFont="1" applyFill="1" applyBorder="1" applyAlignment="1" applyProtection="1">
      <alignment horizontal="right" vertical="center"/>
    </xf>
    <xf numFmtId="0" fontId="17" fillId="4" borderId="0" xfId="1" applyFont="1" applyFill="1" applyBorder="1" applyAlignment="1" applyProtection="1">
      <alignment horizontal="right" vertical="top" wrapText="1" indent="1"/>
    </xf>
    <xf numFmtId="0" fontId="19" fillId="4" borderId="0" xfId="1" applyFont="1" applyFill="1" applyBorder="1" applyAlignment="1" applyProtection="1">
      <alignment horizontal="right" vertical="center" indent="3"/>
    </xf>
    <xf numFmtId="0" fontId="17" fillId="4" borderId="0" xfId="1" applyFont="1" applyFill="1" applyBorder="1" applyAlignment="1" applyProtection="1">
      <alignment horizontal="right" vertical="top" wrapText="1" indent="2"/>
    </xf>
    <xf numFmtId="0" fontId="13" fillId="0" borderId="11" xfId="1" quotePrefix="1" applyNumberFormat="1" applyFont="1" applyBorder="1" applyAlignment="1" applyProtection="1">
      <alignment vertical="center"/>
    </xf>
    <xf numFmtId="0" fontId="43" fillId="4" borderId="0" xfId="1" applyNumberFormat="1" applyFont="1" applyFill="1" applyBorder="1" applyProtection="1"/>
    <xf numFmtId="0" fontId="43" fillId="4" borderId="11" xfId="1" applyNumberFormat="1" applyFont="1" applyFill="1" applyBorder="1" applyProtection="1"/>
    <xf numFmtId="0" fontId="23" fillId="4" borderId="0" xfId="1" applyNumberFormat="1" applyFont="1" applyFill="1" applyAlignment="1" applyProtection="1">
      <alignment vertical="center"/>
    </xf>
    <xf numFmtId="0" fontId="23" fillId="4" borderId="0" xfId="1" applyFont="1" applyFill="1" applyAlignment="1" applyProtection="1">
      <alignment vertical="center"/>
    </xf>
    <xf numFmtId="0" fontId="14" fillId="0" borderId="0" xfId="2" applyFont="1" applyAlignment="1">
      <alignment vertical="top" wrapText="1" shrinkToFit="1"/>
    </xf>
    <xf numFmtId="0" fontId="19" fillId="0" borderId="0" xfId="1" applyFont="1" applyFill="1" applyBorder="1" applyAlignment="1" applyProtection="1">
      <alignment horizontal="left" vertical="center"/>
    </xf>
    <xf numFmtId="166" fontId="89" fillId="4" borderId="0" xfId="1" applyNumberFormat="1" applyFont="1" applyFill="1" applyBorder="1" applyAlignment="1" applyProtection="1">
      <alignment vertical="center"/>
    </xf>
    <xf numFmtId="0" fontId="70" fillId="4" borderId="0" xfId="1" applyFont="1" applyFill="1" applyBorder="1" applyAlignment="1" applyProtection="1">
      <alignment horizontal="left" vertical="center" indent="1"/>
    </xf>
    <xf numFmtId="0" fontId="17" fillId="4" borderId="0" xfId="1" applyFont="1" applyFill="1" applyBorder="1" applyAlignment="1" applyProtection="1">
      <alignment horizontal="right"/>
    </xf>
    <xf numFmtId="165" fontId="17" fillId="4" borderId="0" xfId="1" applyNumberFormat="1" applyFont="1" applyFill="1" applyBorder="1" applyAlignment="1" applyProtection="1">
      <alignment horizontal="left"/>
    </xf>
    <xf numFmtId="166" fontId="17" fillId="4" borderId="0" xfId="1" applyNumberFormat="1" applyFont="1" applyFill="1" applyBorder="1" applyAlignment="1" applyProtection="1">
      <alignment horizontal="left"/>
    </xf>
    <xf numFmtId="0" fontId="17" fillId="4" borderId="0" xfId="1" applyFont="1" applyFill="1" applyBorder="1" applyAlignment="1" applyProtection="1">
      <alignment vertical="center"/>
    </xf>
    <xf numFmtId="0" fontId="17" fillId="4" borderId="0" xfId="1" applyFont="1" applyFill="1" applyBorder="1" applyAlignment="1" applyProtection="1">
      <alignment vertical="center" wrapText="1"/>
    </xf>
    <xf numFmtId="0" fontId="17" fillId="4" borderId="0" xfId="1" applyFont="1" applyFill="1" applyBorder="1" applyAlignment="1" applyProtection="1">
      <alignment vertical="top" wrapText="1"/>
    </xf>
    <xf numFmtId="0" fontId="89" fillId="4" borderId="0" xfId="1" applyFont="1" applyFill="1" applyBorder="1" applyAlignment="1" applyProtection="1">
      <alignment vertical="top"/>
    </xf>
    <xf numFmtId="0" fontId="70" fillId="4" borderId="0" xfId="1" applyFont="1" applyFill="1" applyBorder="1" applyAlignment="1" applyProtection="1">
      <alignment vertical="center"/>
    </xf>
    <xf numFmtId="0" fontId="17" fillId="4" borderId="0" xfId="1" applyFont="1" applyFill="1" applyBorder="1" applyAlignment="1" applyProtection="1">
      <alignment wrapText="1"/>
    </xf>
    <xf numFmtId="0" fontId="20" fillId="4" borderId="0" xfId="1" applyFont="1" applyFill="1" applyBorder="1" applyAlignment="1" applyProtection="1">
      <alignment horizontal="center" vertical="center" wrapText="1" shrinkToFit="1"/>
    </xf>
    <xf numFmtId="0" fontId="43" fillId="0" borderId="0" xfId="1" applyNumberFormat="1" applyFont="1" applyBorder="1" applyAlignment="1" applyProtection="1">
      <alignment horizontal="left"/>
    </xf>
    <xf numFmtId="0" fontId="106" fillId="0" borderId="0" xfId="1" applyNumberFormat="1" applyFont="1" applyBorder="1" applyAlignment="1" applyProtection="1">
      <alignment horizontal="left"/>
    </xf>
    <xf numFmtId="0" fontId="23" fillId="0" borderId="0" xfId="1" applyFont="1" applyBorder="1" applyAlignment="1" applyProtection="1">
      <alignment horizontal="right"/>
    </xf>
    <xf numFmtId="0" fontId="43" fillId="0" borderId="0" xfId="1" applyNumberFormat="1" applyFont="1" applyBorder="1" applyAlignment="1" applyProtection="1">
      <alignment horizontal="right"/>
    </xf>
    <xf numFmtId="0" fontId="124" fillId="4" borderId="0" xfId="1" applyNumberFormat="1" applyFont="1" applyFill="1" applyAlignment="1" applyProtection="1">
      <alignment horizontal="left" vertical="center"/>
    </xf>
    <xf numFmtId="0" fontId="43" fillId="0" borderId="0" xfId="1" applyNumberFormat="1" applyFont="1" applyFill="1" applyBorder="1" applyAlignment="1" applyProtection="1">
      <alignment vertical="center" wrapText="1" shrinkToFit="1"/>
    </xf>
    <xf numFmtId="0" fontId="108" fillId="0" borderId="0" xfId="0" applyFont="1" applyAlignment="1">
      <alignment vertical="center"/>
    </xf>
    <xf numFmtId="0" fontId="69" fillId="0" borderId="8" xfId="1" applyFont="1" applyFill="1" applyBorder="1" applyAlignment="1" applyProtection="1">
      <alignment vertical="center" wrapText="1" shrinkToFit="1"/>
    </xf>
    <xf numFmtId="0" fontId="69" fillId="0" borderId="9" xfId="1" applyFont="1" applyFill="1" applyBorder="1" applyAlignment="1" applyProtection="1">
      <alignment vertical="center" wrapText="1" shrinkToFit="1"/>
    </xf>
    <xf numFmtId="0" fontId="25" fillId="4" borderId="0" xfId="1" applyFont="1" applyFill="1" applyBorder="1" applyProtection="1"/>
    <xf numFmtId="0" fontId="21" fillId="4" borderId="0" xfId="1" applyFont="1" applyFill="1" applyBorder="1" applyProtection="1"/>
    <xf numFmtId="0" fontId="8" fillId="4" borderId="0" xfId="1" applyFont="1" applyFill="1" applyBorder="1" applyProtection="1"/>
    <xf numFmtId="0" fontId="25" fillId="0" borderId="15" xfId="1" applyFont="1" applyFill="1" applyBorder="1" applyAlignment="1" applyProtection="1">
      <alignment vertical="top"/>
    </xf>
    <xf numFmtId="0" fontId="68" fillId="0" borderId="16" xfId="1" applyNumberFormat="1" applyFont="1" applyFill="1" applyBorder="1" applyAlignment="1" applyProtection="1">
      <alignment vertical="center"/>
    </xf>
    <xf numFmtId="0" fontId="68" fillId="0" borderId="54" xfId="1" applyNumberFormat="1" applyFont="1" applyFill="1" applyBorder="1" applyAlignment="1" applyProtection="1">
      <alignment vertical="center"/>
    </xf>
    <xf numFmtId="0" fontId="15" fillId="0" borderId="0" xfId="4" applyFont="1" applyAlignment="1">
      <alignment horizontal="left" vertical="center"/>
    </xf>
    <xf numFmtId="49" fontId="30" fillId="11" borderId="0" xfId="4" applyNumberFormat="1" applyFont="1" applyFill="1" applyBorder="1" applyAlignment="1">
      <alignment horizontal="left" vertical="center"/>
    </xf>
    <xf numFmtId="49" fontId="30" fillId="11" borderId="0" xfId="4" applyNumberFormat="1" applyFont="1" applyFill="1" applyBorder="1" applyAlignment="1">
      <alignment vertical="center"/>
    </xf>
    <xf numFmtId="49" fontId="8" fillId="0" borderId="0" xfId="4" applyNumberFormat="1" applyFont="1" applyFill="1" applyBorder="1" applyAlignment="1">
      <alignment vertical="center"/>
    </xf>
    <xf numFmtId="0" fontId="86" fillId="17" borderId="0" xfId="4" applyFont="1" applyFill="1" applyAlignment="1">
      <alignment horizontal="left" vertical="center"/>
    </xf>
    <xf numFmtId="0" fontId="23" fillId="4" borderId="0" xfId="1" applyNumberFormat="1" applyFont="1" applyFill="1" applyBorder="1" applyProtection="1"/>
    <xf numFmtId="0" fontId="23" fillId="4" borderId="0" xfId="1" applyFont="1" applyFill="1" applyBorder="1" applyProtection="1"/>
    <xf numFmtId="0" fontId="17" fillId="0" borderId="8" xfId="1" applyFont="1" applyFill="1" applyBorder="1" applyAlignment="1" applyProtection="1">
      <alignment vertical="center" wrapText="1" shrinkToFit="1"/>
    </xf>
    <xf numFmtId="0" fontId="17" fillId="0" borderId="0" xfId="1" applyFont="1" applyFill="1" applyBorder="1" applyAlignment="1" applyProtection="1">
      <alignment vertical="center" wrapText="1" shrinkToFit="1"/>
    </xf>
    <xf numFmtId="0" fontId="128" fillId="0" borderId="0" xfId="1" applyFont="1" applyFill="1" applyBorder="1" applyProtection="1"/>
    <xf numFmtId="3" fontId="132" fillId="4" borderId="0" xfId="1" applyNumberFormat="1" applyFont="1" applyFill="1" applyBorder="1" applyAlignment="1" applyProtection="1">
      <alignment wrapText="1" shrinkToFit="1"/>
    </xf>
    <xf numFmtId="166" fontId="132" fillId="4" borderId="0" xfId="1" applyNumberFormat="1" applyFont="1" applyFill="1" applyBorder="1" applyAlignment="1" applyProtection="1">
      <alignment wrapText="1" shrinkToFit="1"/>
    </xf>
    <xf numFmtId="166" fontId="84" fillId="0" borderId="0" xfId="1" applyNumberFormat="1" applyFont="1" applyFill="1" applyBorder="1" applyAlignment="1" applyProtection="1">
      <alignment wrapText="1" shrinkToFit="1"/>
    </xf>
    <xf numFmtId="0" fontId="21" fillId="0" borderId="11" xfId="1" applyFont="1" applyFill="1" applyBorder="1" applyAlignment="1" applyProtection="1">
      <alignment vertical="center"/>
    </xf>
    <xf numFmtId="0" fontId="21" fillId="4" borderId="0" xfId="1" applyNumberFormat="1" applyFont="1" applyFill="1" applyBorder="1" applyProtection="1"/>
    <xf numFmtId="0" fontId="57" fillId="4" borderId="0" xfId="1" applyNumberFormat="1" applyFont="1" applyFill="1" applyBorder="1" applyAlignment="1" applyProtection="1">
      <alignment vertical="center" wrapText="1" shrinkToFit="1"/>
    </xf>
    <xf numFmtId="0" fontId="60" fillId="0" borderId="0" xfId="1" applyNumberFormat="1" applyFont="1" applyAlignment="1" applyProtection="1">
      <alignment horizontal="left"/>
    </xf>
    <xf numFmtId="0" fontId="60" fillId="0" borderId="0" xfId="1" applyNumberFormat="1" applyFont="1" applyBorder="1" applyAlignment="1" applyProtection="1">
      <alignment horizontal="left"/>
    </xf>
    <xf numFmtId="0" fontId="25" fillId="0" borderId="0" xfId="1" applyFont="1" applyFill="1" applyBorder="1" applyAlignment="1" applyProtection="1">
      <alignment horizontal="left" vertical="center" wrapText="1" shrinkToFit="1"/>
    </xf>
    <xf numFmtId="0" fontId="8" fillId="4" borderId="0" xfId="1" applyNumberFormat="1" applyFont="1" applyFill="1" applyBorder="1" applyAlignment="1" applyProtection="1">
      <alignment horizontal="left" vertical="center" wrapText="1" shrinkToFit="1"/>
    </xf>
    <xf numFmtId="0" fontId="25" fillId="4" borderId="0" xfId="1" applyFont="1" applyFill="1" applyBorder="1" applyAlignment="1" applyProtection="1">
      <alignment horizontal="left" vertical="center" wrapText="1" shrinkToFit="1"/>
    </xf>
    <xf numFmtId="0" fontId="58" fillId="4" borderId="0" xfId="1" applyFont="1" applyFill="1" applyBorder="1" applyAlignment="1" applyProtection="1">
      <alignment horizontal="left" vertical="center"/>
    </xf>
    <xf numFmtId="1" fontId="113" fillId="0" borderId="0" xfId="1" applyNumberFormat="1" applyFont="1" applyFill="1" applyBorder="1" applyAlignment="1" applyProtection="1">
      <alignment wrapText="1" shrinkToFit="1"/>
    </xf>
    <xf numFmtId="0" fontId="63" fillId="0" borderId="0" xfId="1" applyNumberFormat="1" applyFont="1" applyFill="1" applyBorder="1" applyAlignment="1" applyProtection="1">
      <alignment vertical="top"/>
    </xf>
    <xf numFmtId="0" fontId="25" fillId="4" borderId="0" xfId="1" applyFont="1" applyFill="1" applyBorder="1" applyAlignment="1" applyProtection="1">
      <alignment vertical="center" wrapText="1" shrinkToFit="1"/>
    </xf>
    <xf numFmtId="0" fontId="8" fillId="0" borderId="4" xfId="1" applyFont="1" applyFill="1" applyBorder="1" applyAlignment="1" applyProtection="1">
      <alignment horizontal="left" vertical="center" wrapText="1" shrinkToFit="1"/>
    </xf>
    <xf numFmtId="0" fontId="83" fillId="0" borderId="0" xfId="1" applyFont="1" applyFill="1" applyBorder="1" applyAlignment="1" applyProtection="1">
      <alignment horizontal="left"/>
    </xf>
    <xf numFmtId="0" fontId="17" fillId="0" borderId="0" xfId="1" applyFont="1" applyFill="1" applyBorder="1" applyAlignment="1" applyProtection="1">
      <alignment horizontal="center" vertical="top" wrapText="1"/>
    </xf>
    <xf numFmtId="0" fontId="84" fillId="4" borderId="17" xfId="1" applyNumberFormat="1" applyFont="1" applyFill="1" applyBorder="1" applyAlignment="1" applyProtection="1">
      <alignment horizontal="center" vertical="center" wrapText="1" shrinkToFit="1"/>
      <protection locked="0"/>
    </xf>
    <xf numFmtId="0" fontId="133" fillId="0" borderId="0" xfId="1" applyFont="1" applyFill="1" applyBorder="1" applyAlignment="1" applyProtection="1">
      <alignment vertical="center"/>
    </xf>
    <xf numFmtId="0" fontId="134" fillId="0" borderId="0" xfId="1" applyFont="1" applyFill="1" applyBorder="1" applyAlignment="1" applyProtection="1">
      <alignment horizontal="left"/>
      <protection locked="0"/>
    </xf>
    <xf numFmtId="0" fontId="8" fillId="4" borderId="0" xfId="1" applyNumberFormat="1" applyFont="1" applyFill="1" applyBorder="1" applyAlignment="1" applyProtection="1">
      <alignment vertical="top"/>
    </xf>
    <xf numFmtId="0" fontId="59" fillId="2" borderId="11" xfId="1" applyFont="1" applyFill="1" applyBorder="1" applyAlignment="1" applyProtection="1">
      <alignment vertical="center" wrapText="1"/>
    </xf>
    <xf numFmtId="0" fontId="21" fillId="0" borderId="0" xfId="1" applyFont="1" applyBorder="1" applyProtection="1"/>
    <xf numFmtId="166" fontId="21" fillId="4" borderId="0" xfId="1" applyNumberFormat="1" applyFont="1" applyFill="1" applyBorder="1" applyAlignment="1" applyProtection="1">
      <alignment vertical="center"/>
    </xf>
    <xf numFmtId="0" fontId="25" fillId="0" borderId="0" xfId="1" applyFont="1" applyBorder="1" applyProtection="1"/>
    <xf numFmtId="0" fontId="92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Alignment="1" applyProtection="1">
      <alignment horizontal="left"/>
    </xf>
    <xf numFmtId="0" fontId="5" fillId="0" borderId="0" xfId="1" applyFont="1" applyFill="1" applyBorder="1" applyAlignment="1" applyProtection="1">
      <alignment horizontal="left"/>
    </xf>
    <xf numFmtId="0" fontId="21" fillId="3" borderId="2" xfId="1" applyFont="1" applyFill="1" applyBorder="1" applyAlignment="1" applyProtection="1">
      <alignment wrapText="1"/>
    </xf>
    <xf numFmtId="0" fontId="21" fillId="3" borderId="3" xfId="1" applyFont="1" applyFill="1" applyBorder="1" applyAlignment="1" applyProtection="1">
      <alignment wrapText="1"/>
    </xf>
    <xf numFmtId="0" fontId="95" fillId="3" borderId="6" xfId="1" applyFont="1" applyFill="1" applyBorder="1" applyAlignment="1" applyProtection="1">
      <alignment vertical="top" wrapText="1" shrinkToFit="1"/>
      <protection locked="0"/>
    </xf>
    <xf numFmtId="49" fontId="43" fillId="3" borderId="0" xfId="1" applyNumberFormat="1" applyFont="1" applyFill="1" applyBorder="1" applyAlignment="1" applyProtection="1">
      <alignment vertical="center" wrapText="1"/>
    </xf>
    <xf numFmtId="0" fontId="21" fillId="3" borderId="2" xfId="1" applyFont="1" applyFill="1" applyBorder="1" applyAlignment="1" applyProtection="1">
      <alignment horizontal="right" vertical="center" wrapText="1"/>
    </xf>
    <xf numFmtId="0" fontId="23" fillId="0" borderId="0" xfId="1" applyFont="1" applyAlignment="1" applyProtection="1">
      <alignment vertical="center" wrapText="1" shrinkToFit="1"/>
    </xf>
    <xf numFmtId="0" fontId="75" fillId="4" borderId="0" xfId="1" applyFont="1" applyFill="1" applyBorder="1" applyAlignment="1" applyProtection="1">
      <alignment horizontal="center" vertical="center"/>
    </xf>
    <xf numFmtId="0" fontId="25" fillId="4" borderId="0" xfId="1" applyFont="1" applyFill="1" applyBorder="1" applyAlignment="1" applyProtection="1">
      <alignment horizontal="center" vertical="center"/>
    </xf>
    <xf numFmtId="0" fontId="79" fillId="4" borderId="0" xfId="1" applyNumberFormat="1" applyFont="1" applyFill="1" applyBorder="1" applyAlignment="1" applyProtection="1">
      <alignment horizontal="left" vertical="center"/>
    </xf>
    <xf numFmtId="14" fontId="77" fillId="4" borderId="0" xfId="1" applyNumberFormat="1" applyFont="1" applyFill="1" applyBorder="1" applyAlignment="1" applyProtection="1">
      <alignment horizontal="center" vertical="center"/>
    </xf>
    <xf numFmtId="0" fontId="21" fillId="4" borderId="0" xfId="1" applyNumberFormat="1" applyFont="1" applyFill="1" applyBorder="1" applyAlignment="1" applyProtection="1">
      <alignment horizontal="left" vertical="center"/>
    </xf>
    <xf numFmtId="14" fontId="76" fillId="4" borderId="0" xfId="1" applyNumberFormat="1" applyFont="1" applyFill="1" applyBorder="1" applyAlignment="1" applyProtection="1">
      <alignment horizontal="center" vertical="center"/>
    </xf>
    <xf numFmtId="0" fontId="13" fillId="4" borderId="0" xfId="1" applyNumberFormat="1" applyFont="1" applyFill="1" applyBorder="1" applyAlignment="1" applyProtection="1">
      <alignment horizontal="left" vertical="top"/>
    </xf>
    <xf numFmtId="0" fontId="23" fillId="4" borderId="0" xfId="1" applyFont="1" applyFill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142" fillId="0" borderId="0" xfId="0" applyFont="1" applyAlignment="1">
      <alignment horizontal="center" vertical="center"/>
    </xf>
    <xf numFmtId="0" fontId="95" fillId="3" borderId="6" xfId="1" applyFont="1" applyFill="1" applyBorder="1" applyAlignment="1" applyProtection="1">
      <alignment vertical="top" wrapText="1" shrinkToFit="1"/>
    </xf>
    <xf numFmtId="0" fontId="123" fillId="0" borderId="0" xfId="1" applyFont="1" applyBorder="1" applyAlignment="1" applyProtection="1">
      <alignment wrapText="1" shrinkToFit="1"/>
    </xf>
    <xf numFmtId="0" fontId="123" fillId="0" borderId="0" xfId="1" applyFont="1" applyAlignment="1" applyProtection="1">
      <alignment wrapText="1" shrinkToFit="1"/>
    </xf>
    <xf numFmtId="0" fontId="21" fillId="3" borderId="68" xfId="1" applyNumberFormat="1" applyFont="1" applyFill="1" applyBorder="1" applyAlignment="1" applyProtection="1">
      <alignment horizontal="left" vertical="center" indent="1"/>
    </xf>
    <xf numFmtId="0" fontId="13" fillId="3" borderId="66" xfId="1" applyNumberFormat="1" applyFont="1" applyFill="1" applyBorder="1" applyAlignment="1" applyProtection="1">
      <alignment horizontal="left" vertical="top"/>
    </xf>
    <xf numFmtId="0" fontId="40" fillId="0" borderId="10" xfId="0" applyFont="1" applyBorder="1" applyAlignment="1">
      <alignment vertical="center" wrapText="1" shrinkToFit="1"/>
    </xf>
    <xf numFmtId="0" fontId="25" fillId="0" borderId="4" xfId="1" applyFont="1" applyFill="1" applyBorder="1" applyAlignment="1" applyProtection="1">
      <alignment vertical="center" wrapText="1" shrinkToFit="1"/>
    </xf>
    <xf numFmtId="0" fontId="25" fillId="0" borderId="0" xfId="1" applyFont="1" applyFill="1" applyBorder="1" applyAlignment="1" applyProtection="1">
      <alignment vertical="center" wrapText="1" shrinkToFit="1"/>
    </xf>
    <xf numFmtId="166" fontId="21" fillId="4" borderId="0" xfId="1" applyNumberFormat="1" applyFont="1" applyFill="1" applyBorder="1" applyAlignment="1" applyProtection="1">
      <alignment vertical="top"/>
    </xf>
    <xf numFmtId="0" fontId="83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25" fillId="0" borderId="0" xfId="1" applyFont="1" applyFill="1" applyBorder="1" applyAlignment="1" applyProtection="1">
      <alignment vertical="top"/>
    </xf>
    <xf numFmtId="0" fontId="25" fillId="0" borderId="0" xfId="1" applyFont="1" applyFill="1" applyBorder="1" applyAlignment="1" applyProtection="1">
      <alignment vertical="top" wrapText="1"/>
    </xf>
    <xf numFmtId="0" fontId="8" fillId="0" borderId="4" xfId="1" applyFont="1" applyFill="1" applyBorder="1" applyAlignment="1" applyProtection="1">
      <alignment vertical="center" wrapText="1" shrinkToFit="1"/>
      <protection locked="0"/>
    </xf>
    <xf numFmtId="0" fontId="25" fillId="0" borderId="0" xfId="1" applyFont="1" applyFill="1" applyBorder="1" applyAlignment="1" applyProtection="1">
      <alignment vertical="top" wrapText="1" shrinkToFit="1"/>
    </xf>
    <xf numFmtId="0" fontId="100" fillId="0" borderId="0" xfId="1" applyFont="1" applyFill="1" applyBorder="1" applyAlignment="1" applyProtection="1">
      <alignment vertical="center"/>
    </xf>
    <xf numFmtId="0" fontId="60" fillId="0" borderId="0" xfId="1" applyNumberFormat="1" applyFont="1" applyBorder="1" applyProtection="1"/>
    <xf numFmtId="0" fontId="25" fillId="0" borderId="0" xfId="1" applyFont="1" applyBorder="1" applyAlignment="1" applyProtection="1">
      <alignment vertical="center"/>
    </xf>
    <xf numFmtId="0" fontId="64" fillId="4" borderId="10" xfId="1" applyFont="1" applyFill="1" applyBorder="1" applyAlignment="1" applyProtection="1">
      <alignment textRotation="90" wrapText="1" shrinkToFit="1"/>
    </xf>
    <xf numFmtId="0" fontId="21" fillId="0" borderId="0" xfId="1" applyNumberFormat="1" applyFont="1" applyBorder="1" applyProtection="1"/>
    <xf numFmtId="0" fontId="15" fillId="4" borderId="10" xfId="1" applyFont="1" applyFill="1" applyBorder="1" applyAlignment="1" applyProtection="1">
      <alignment vertical="center" textRotation="90" wrapText="1" shrinkToFit="1"/>
    </xf>
    <xf numFmtId="0" fontId="11" fillId="4" borderId="10" xfId="1" applyNumberFormat="1" applyFont="1" applyFill="1" applyBorder="1" applyAlignment="1" applyProtection="1">
      <alignment horizontal="center" vertical="center"/>
    </xf>
    <xf numFmtId="0" fontId="53" fillId="0" borderId="10" xfId="1" applyFont="1" applyFill="1" applyBorder="1" applyAlignment="1" applyProtection="1">
      <alignment horizontal="left" vertical="center" wrapText="1" indent="1" shrinkToFit="1"/>
    </xf>
    <xf numFmtId="164" fontId="149" fillId="4" borderId="31" xfId="4" applyNumberFormat="1" applyFont="1" applyFill="1" applyBorder="1" applyAlignment="1">
      <alignment horizontal="center" vertical="center"/>
    </xf>
    <xf numFmtId="164" fontId="73" fillId="5" borderId="32" xfId="4" applyNumberFormat="1" applyFont="1" applyFill="1" applyBorder="1" applyAlignment="1">
      <alignment horizontal="center" vertical="center"/>
    </xf>
    <xf numFmtId="164" fontId="73" fillId="5" borderId="33" xfId="4" applyNumberFormat="1" applyFont="1" applyFill="1" applyBorder="1" applyAlignment="1">
      <alignment horizontal="center" vertical="center"/>
    </xf>
    <xf numFmtId="0" fontId="153" fillId="0" borderId="0" xfId="0" applyFont="1" applyAlignment="1">
      <alignment vertical="center"/>
    </xf>
    <xf numFmtId="0" fontId="154" fillId="0" borderId="0" xfId="0" applyFont="1"/>
    <xf numFmtId="0" fontId="53" fillId="0" borderId="0" xfId="1" applyFont="1" applyFill="1" applyBorder="1" applyAlignment="1" applyProtection="1">
      <alignment horizontal="left" vertical="center"/>
    </xf>
    <xf numFmtId="0" fontId="15" fillId="0" borderId="0" xfId="1" applyFont="1" applyFill="1" applyBorder="1" applyAlignment="1" applyProtection="1">
      <alignment horizontal="left" vertical="center"/>
    </xf>
    <xf numFmtId="0" fontId="17" fillId="0" borderId="11" xfId="1" applyFont="1" applyFill="1" applyBorder="1" applyAlignment="1" applyProtection="1">
      <alignment horizontal="center" vertical="center"/>
    </xf>
    <xf numFmtId="49" fontId="13" fillId="0" borderId="52" xfId="1" applyNumberFormat="1" applyFont="1" applyBorder="1" applyAlignment="1" applyProtection="1">
      <alignment horizontal="center" vertical="center" wrapText="1" shrinkToFit="1"/>
      <protection locked="0"/>
    </xf>
    <xf numFmtId="49" fontId="13" fillId="0" borderId="29" xfId="1" applyNumberFormat="1" applyFont="1" applyBorder="1" applyAlignment="1" applyProtection="1">
      <alignment horizontal="center" vertical="center" wrapText="1" shrinkToFit="1"/>
      <protection locked="0"/>
    </xf>
    <xf numFmtId="49" fontId="13" fillId="0" borderId="48" xfId="1" applyNumberFormat="1" applyFont="1" applyBorder="1" applyAlignment="1" applyProtection="1">
      <alignment horizontal="center" vertical="center" wrapText="1" shrinkToFit="1"/>
      <protection locked="0"/>
    </xf>
    <xf numFmtId="49" fontId="13" fillId="0" borderId="9" xfId="1" applyNumberFormat="1" applyFont="1" applyBorder="1" applyAlignment="1" applyProtection="1">
      <alignment vertical="center" wrapText="1" shrinkToFit="1"/>
    </xf>
    <xf numFmtId="0" fontId="65" fillId="2" borderId="4" xfId="1" applyFont="1" applyFill="1" applyBorder="1" applyAlignment="1" applyProtection="1">
      <alignment vertical="center" wrapText="1"/>
    </xf>
    <xf numFmtId="0" fontId="23" fillId="0" borderId="10" xfId="1" applyFont="1" applyBorder="1" applyProtection="1"/>
    <xf numFmtId="0" fontId="25" fillId="0" borderId="11" xfId="1" applyFont="1" applyBorder="1" applyProtection="1"/>
    <xf numFmtId="0" fontId="62" fillId="0" borderId="0" xfId="1" applyFont="1" applyBorder="1" applyAlignment="1" applyProtection="1">
      <alignment horizontal="center"/>
    </xf>
    <xf numFmtId="0" fontId="25" fillId="0" borderId="0" xfId="1" applyFont="1" applyBorder="1" applyAlignment="1" applyProtection="1">
      <alignment horizontal="center"/>
    </xf>
    <xf numFmtId="0" fontId="23" fillId="0" borderId="20" xfId="1" applyFont="1" applyBorder="1" applyProtection="1"/>
    <xf numFmtId="0" fontId="62" fillId="0" borderId="4" xfId="1" applyFont="1" applyBorder="1" applyAlignment="1" applyProtection="1">
      <alignment horizontal="center" vertical="center"/>
    </xf>
    <xf numFmtId="0" fontId="25" fillId="0" borderId="4" xfId="1" applyFont="1" applyBorder="1" applyAlignment="1" applyProtection="1">
      <alignment horizontal="center" vertical="center"/>
    </xf>
    <xf numFmtId="0" fontId="25" fillId="0" borderId="4" xfId="1" applyFont="1" applyBorder="1" applyProtection="1"/>
    <xf numFmtId="0" fontId="25" fillId="0" borderId="21" xfId="1" applyFont="1" applyBorder="1" applyProtection="1"/>
    <xf numFmtId="0" fontId="25" fillId="0" borderId="32" xfId="1" applyFont="1" applyBorder="1" applyAlignment="1" applyProtection="1">
      <alignment vertical="center"/>
    </xf>
    <xf numFmtId="0" fontId="23" fillId="0" borderId="32" xfId="1" applyFont="1" applyBorder="1" applyProtection="1"/>
    <xf numFmtId="0" fontId="25" fillId="0" borderId="32" xfId="1" applyFont="1" applyFill="1" applyBorder="1" applyProtection="1"/>
    <xf numFmtId="0" fontId="23" fillId="0" borderId="8" xfId="1" applyFont="1" applyBorder="1" applyProtection="1"/>
    <xf numFmtId="0" fontId="25" fillId="0" borderId="20" xfId="1" applyFont="1" applyBorder="1" applyAlignment="1" applyProtection="1">
      <alignment vertical="center"/>
    </xf>
    <xf numFmtId="0" fontId="23" fillId="0" borderId="4" xfId="1" applyNumberFormat="1" applyFont="1" applyBorder="1" applyProtection="1"/>
    <xf numFmtId="0" fontId="15" fillId="0" borderId="4" xfId="1" applyFont="1" applyBorder="1" applyAlignment="1" applyProtection="1">
      <alignment vertical="top" wrapText="1" shrinkToFit="1"/>
    </xf>
    <xf numFmtId="0" fontId="15" fillId="0" borderId="10" xfId="1" applyFont="1" applyBorder="1" applyAlignment="1" applyProtection="1">
      <alignment vertical="top" wrapText="1" shrinkToFit="1"/>
    </xf>
    <xf numFmtId="0" fontId="39" fillId="4" borderId="0" xfId="0" applyFont="1" applyFill="1" applyAlignment="1">
      <alignment vertical="center"/>
    </xf>
    <xf numFmtId="0" fontId="5" fillId="4" borderId="0" xfId="1" applyFont="1" applyFill="1" applyAlignment="1" applyProtection="1">
      <alignment horizontal="left" vertical="center"/>
    </xf>
    <xf numFmtId="0" fontId="5" fillId="4" borderId="0" xfId="1" applyFont="1" applyFill="1" applyAlignment="1" applyProtection="1">
      <alignment horizontal="left"/>
    </xf>
    <xf numFmtId="0" fontId="5" fillId="4" borderId="0" xfId="1" applyFont="1" applyFill="1" applyBorder="1" applyAlignment="1" applyProtection="1">
      <alignment horizontal="left"/>
    </xf>
    <xf numFmtId="0" fontId="126" fillId="4" borderId="0" xfId="0" applyFont="1" applyFill="1"/>
    <xf numFmtId="0" fontId="114" fillId="5" borderId="91" xfId="0" applyFont="1" applyFill="1" applyBorder="1" applyAlignment="1">
      <alignment vertical="center"/>
    </xf>
    <xf numFmtId="0" fontId="114" fillId="5" borderId="92" xfId="0" applyFont="1" applyFill="1" applyBorder="1" applyAlignment="1">
      <alignment vertical="center"/>
    </xf>
    <xf numFmtId="0" fontId="114" fillId="5" borderId="92" xfId="0" applyFont="1" applyFill="1" applyBorder="1"/>
    <xf numFmtId="0" fontId="114" fillId="5" borderId="93" xfId="0" applyFont="1" applyFill="1" applyBorder="1"/>
    <xf numFmtId="0" fontId="19" fillId="0" borderId="0" xfId="1" applyNumberFormat="1" applyFont="1" applyBorder="1" applyAlignment="1" applyProtection="1">
      <alignment vertical="center"/>
    </xf>
    <xf numFmtId="0" fontId="19" fillId="0" borderId="10" xfId="1" applyNumberFormat="1" applyFont="1" applyBorder="1" applyProtection="1"/>
    <xf numFmtId="166" fontId="23" fillId="0" borderId="0" xfId="1" applyNumberFormat="1" applyFont="1" applyAlignment="1" applyProtection="1">
      <alignment vertical="center"/>
    </xf>
    <xf numFmtId="166" fontId="23" fillId="0" borderId="0" xfId="1" applyNumberFormat="1" applyFont="1" applyProtection="1"/>
    <xf numFmtId="0" fontId="92" fillId="4" borderId="0" xfId="1" applyFont="1" applyFill="1" applyBorder="1" applyAlignment="1" applyProtection="1">
      <alignment vertical="center" wrapText="1" shrinkToFit="1"/>
    </xf>
    <xf numFmtId="0" fontId="8" fillId="2" borderId="0" xfId="1" applyFont="1" applyFill="1" applyBorder="1" applyAlignment="1" applyProtection="1">
      <alignment horizontal="left" vertical="top" wrapText="1"/>
    </xf>
    <xf numFmtId="0" fontId="43" fillId="4" borderId="0" xfId="1" applyFont="1" applyFill="1" applyBorder="1" applyAlignment="1" applyProtection="1">
      <alignment vertical="center"/>
    </xf>
    <xf numFmtId="0" fontId="16" fillId="4" borderId="11" xfId="1" applyFont="1" applyFill="1" applyBorder="1" applyAlignment="1" applyProtection="1">
      <alignment vertical="center"/>
    </xf>
    <xf numFmtId="166" fontId="23" fillId="4" borderId="0" xfId="1" applyNumberFormat="1" applyFont="1" applyFill="1" applyAlignment="1" applyProtection="1">
      <alignment vertical="center"/>
    </xf>
    <xf numFmtId="166" fontId="23" fillId="4" borderId="0" xfId="1" applyNumberFormat="1" applyFont="1" applyFill="1" applyAlignment="1" applyProtection="1">
      <alignment vertical="center" wrapText="1"/>
    </xf>
    <xf numFmtId="0" fontId="87" fillId="0" borderId="0" xfId="1" applyNumberFormat="1" applyFont="1" applyBorder="1" applyAlignment="1" applyProtection="1">
      <alignment vertical="center" wrapText="1" shrinkToFit="1"/>
    </xf>
    <xf numFmtId="166" fontId="44" fillId="0" borderId="23" xfId="1" applyNumberFormat="1" applyFont="1" applyBorder="1" applyAlignment="1" applyProtection="1">
      <alignment vertical="center"/>
    </xf>
    <xf numFmtId="166" fontId="43" fillId="4" borderId="5" xfId="1" applyNumberFormat="1" applyFont="1" applyFill="1" applyBorder="1" applyAlignment="1" applyProtection="1">
      <alignment vertical="center"/>
    </xf>
    <xf numFmtId="166" fontId="44" fillId="4" borderId="5" xfId="1" applyNumberFormat="1" applyFont="1" applyFill="1" applyBorder="1" applyAlignment="1" applyProtection="1">
      <alignment vertical="center"/>
    </xf>
    <xf numFmtId="9" fontId="51" fillId="4" borderId="5" xfId="1" applyNumberFormat="1" applyFont="1" applyFill="1" applyBorder="1" applyAlignment="1" applyProtection="1">
      <alignment vertical="center"/>
    </xf>
    <xf numFmtId="0" fontId="100" fillId="0" borderId="0" xfId="1" applyNumberFormat="1" applyFont="1" applyBorder="1" applyAlignment="1" applyProtection="1">
      <alignment vertical="center"/>
    </xf>
    <xf numFmtId="0" fontId="16" fillId="0" borderId="91" xfId="4" applyFont="1" applyBorder="1" applyAlignment="1">
      <alignment horizontal="left" vertical="center"/>
    </xf>
    <xf numFmtId="0" fontId="25" fillId="5" borderId="119" xfId="4" applyFont="1" applyFill="1" applyBorder="1" applyAlignment="1">
      <alignment horizontal="left" vertical="center"/>
    </xf>
    <xf numFmtId="0" fontId="25" fillId="5" borderId="92" xfId="4" applyFont="1" applyFill="1" applyBorder="1" applyAlignment="1">
      <alignment horizontal="left" vertical="center"/>
    </xf>
    <xf numFmtId="0" fontId="25" fillId="29" borderId="92" xfId="4" applyFont="1" applyFill="1" applyBorder="1" applyAlignment="1">
      <alignment horizontal="left" vertical="center"/>
    </xf>
    <xf numFmtId="0" fontId="25" fillId="29" borderId="93" xfId="4" applyFont="1" applyFill="1" applyBorder="1" applyAlignment="1">
      <alignment horizontal="left" vertical="center"/>
    </xf>
    <xf numFmtId="0" fontId="23" fillId="0" borderId="0" xfId="1" applyFont="1" applyAlignment="1" applyProtection="1">
      <alignment vertical="top" wrapText="1" shrinkToFit="1"/>
    </xf>
    <xf numFmtId="0" fontId="13" fillId="0" borderId="0" xfId="1" applyNumberFormat="1" applyFont="1" applyBorder="1" applyAlignment="1" applyProtection="1">
      <alignment horizontal="left" vertical="center"/>
    </xf>
    <xf numFmtId="0" fontId="25" fillId="4" borderId="20" xfId="1" applyFont="1" applyFill="1" applyBorder="1" applyAlignment="1" applyProtection="1">
      <alignment vertical="center" textRotation="90" wrapText="1" shrinkToFit="1"/>
    </xf>
    <xf numFmtId="0" fontId="59" fillId="0" borderId="4" xfId="1" applyFont="1" applyBorder="1" applyAlignment="1" applyProtection="1">
      <alignment vertical="center"/>
    </xf>
    <xf numFmtId="0" fontId="59" fillId="2" borderId="21" xfId="1" applyFont="1" applyFill="1" applyBorder="1" applyAlignment="1" applyProtection="1">
      <alignment vertical="center" wrapText="1"/>
    </xf>
    <xf numFmtId="0" fontId="119" fillId="23" borderId="8" xfId="1" quotePrefix="1" applyNumberFormat="1" applyFont="1" applyFill="1" applyBorder="1" applyAlignment="1" applyProtection="1">
      <alignment horizontal="center" vertical="center"/>
    </xf>
    <xf numFmtId="0" fontId="86" fillId="23" borderId="7" xfId="1" quotePrefix="1" applyFont="1" applyFill="1" applyBorder="1" applyAlignment="1" applyProtection="1">
      <alignment horizontal="center" vertical="center"/>
    </xf>
    <xf numFmtId="0" fontId="15" fillId="0" borderId="9" xfId="1" applyFont="1" applyBorder="1" applyAlignment="1" applyProtection="1">
      <alignment vertical="top" wrapText="1" shrinkToFit="1"/>
    </xf>
    <xf numFmtId="0" fontId="86" fillId="4" borderId="10" xfId="1" quotePrefix="1" applyFont="1" applyFill="1" applyBorder="1" applyAlignment="1" applyProtection="1">
      <alignment vertical="center"/>
    </xf>
    <xf numFmtId="0" fontId="43" fillId="0" borderId="0" xfId="1" applyNumberFormat="1" applyFont="1" applyBorder="1" applyAlignment="1" applyProtection="1">
      <alignment horizontal="center" vertical="center"/>
    </xf>
    <xf numFmtId="49" fontId="13" fillId="0" borderId="4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4" borderId="0" xfId="1" applyNumberFormat="1" applyFont="1" applyFill="1" applyBorder="1" applyAlignment="1" applyProtection="1">
      <alignment horizontal="center" vertical="center" wrapText="1" shrinkToFit="1"/>
    </xf>
    <xf numFmtId="0" fontId="19" fillId="0" borderId="0" xfId="1" applyFont="1" applyFill="1" applyBorder="1" applyAlignment="1" applyProtection="1">
      <alignment horizontal="left" vertical="center" indent="1"/>
    </xf>
    <xf numFmtId="0" fontId="69" fillId="0" borderId="11" xfId="1" applyFont="1" applyFill="1" applyBorder="1" applyAlignment="1" applyProtection="1">
      <alignment horizontal="left" vertical="center" wrapText="1" indent="1" shrinkToFit="1"/>
    </xf>
    <xf numFmtId="0" fontId="9" fillId="0" borderId="0" xfId="1" applyFont="1" applyFill="1" applyBorder="1" applyAlignment="1" applyProtection="1">
      <alignment horizontal="left" vertical="center" indent="1"/>
    </xf>
    <xf numFmtId="0" fontId="19" fillId="0" borderId="0" xfId="1" applyFont="1" applyFill="1" applyBorder="1" applyAlignment="1" applyProtection="1">
      <alignment horizontal="left" indent="1"/>
    </xf>
    <xf numFmtId="1" fontId="84" fillId="0" borderId="0" xfId="1" applyNumberFormat="1" applyFont="1" applyFill="1" applyBorder="1" applyAlignment="1" applyProtection="1">
      <alignment wrapText="1" shrinkToFit="1"/>
    </xf>
    <xf numFmtId="0" fontId="8" fillId="0" borderId="0" xfId="1" applyFont="1" applyFill="1" applyBorder="1" applyAlignment="1" applyProtection="1">
      <alignment vertical="center" wrapText="1" shrinkToFit="1"/>
    </xf>
    <xf numFmtId="0" fontId="83" fillId="0" borderId="0" xfId="1" quotePrefix="1" applyNumberFormat="1" applyFont="1" applyFill="1" applyBorder="1" applyAlignment="1" applyProtection="1">
      <alignment horizontal="left"/>
    </xf>
    <xf numFmtId="166" fontId="43" fillId="0" borderId="70" xfId="1" applyNumberFormat="1" applyFont="1" applyBorder="1" applyAlignment="1" applyProtection="1">
      <alignment vertical="center"/>
    </xf>
    <xf numFmtId="0" fontId="5" fillId="4" borderId="0" xfId="1" quotePrefix="1" applyNumberFormat="1" applyFont="1" applyFill="1" applyBorder="1" applyAlignment="1" applyProtection="1">
      <alignment vertical="center" wrapText="1" shrinkToFit="1"/>
    </xf>
    <xf numFmtId="0" fontId="5" fillId="4" borderId="4" xfId="1" quotePrefix="1" applyNumberFormat="1" applyFont="1" applyFill="1" applyBorder="1" applyAlignment="1" applyProtection="1">
      <alignment vertical="center" wrapText="1" shrinkToFit="1"/>
    </xf>
    <xf numFmtId="0" fontId="43" fillId="0" borderId="4" xfId="1" applyNumberFormat="1" applyFont="1" applyBorder="1" applyAlignment="1" applyProtection="1">
      <alignment horizontal="center" vertical="center" wrapText="1" shrinkToFit="1"/>
      <protection locked="0"/>
    </xf>
    <xf numFmtId="0" fontId="23" fillId="0" borderId="1" xfId="1" applyNumberFormat="1" applyFont="1" applyBorder="1" applyProtection="1"/>
    <xf numFmtId="0" fontId="43" fillId="0" borderId="2" xfId="1" applyNumberFormat="1" applyFont="1" applyBorder="1" applyProtection="1"/>
    <xf numFmtId="0" fontId="43" fillId="0" borderId="3" xfId="1" applyNumberFormat="1" applyFont="1" applyBorder="1" applyProtection="1"/>
    <xf numFmtId="0" fontId="85" fillId="0" borderId="5" xfId="1" applyNumberFormat="1" applyFont="1" applyFill="1" applyBorder="1" applyAlignment="1" applyProtection="1">
      <alignment vertical="center" wrapText="1" shrinkToFit="1"/>
    </xf>
    <xf numFmtId="0" fontId="23" fillId="0" borderId="5" xfId="1" applyNumberFormat="1" applyFont="1" applyFill="1" applyBorder="1" applyProtection="1"/>
    <xf numFmtId="0" fontId="23" fillId="0" borderId="5" xfId="1" applyNumberFormat="1" applyFont="1" applyBorder="1" applyProtection="1"/>
    <xf numFmtId="0" fontId="43" fillId="0" borderId="124" xfId="1" applyNumberFormat="1" applyFont="1" applyBorder="1" applyProtection="1"/>
    <xf numFmtId="0" fontId="23" fillId="0" borderId="12" xfId="1" applyNumberFormat="1" applyFont="1" applyBorder="1" applyProtection="1"/>
    <xf numFmtId="0" fontId="24" fillId="0" borderId="5" xfId="1" applyFont="1" applyBorder="1" applyAlignment="1" applyProtection="1">
      <alignment horizontal="right" vertical="top"/>
    </xf>
    <xf numFmtId="0" fontId="16" fillId="0" borderId="0" xfId="1" applyFont="1" applyAlignment="1" applyProtection="1">
      <alignment vertical="center"/>
    </xf>
    <xf numFmtId="3" fontId="119" fillId="0" borderId="121" xfId="1" applyNumberFormat="1" applyFont="1" applyBorder="1" applyAlignment="1" applyProtection="1">
      <alignment horizontal="center" vertical="center"/>
    </xf>
    <xf numFmtId="1" fontId="100" fillId="4" borderId="0" xfId="1" applyNumberFormat="1" applyFont="1" applyFill="1" applyAlignment="1" applyProtection="1">
      <alignment horizontal="center" vertical="center"/>
    </xf>
    <xf numFmtId="0" fontId="17" fillId="4" borderId="0" xfId="1" applyFont="1" applyFill="1" applyBorder="1" applyAlignment="1" applyProtection="1">
      <alignment vertical="center" wrapText="1" shrinkToFit="1"/>
    </xf>
    <xf numFmtId="0" fontId="97" fillId="4" borderId="0" xfId="1" applyFont="1" applyFill="1" applyAlignment="1" applyProtection="1">
      <alignment horizontal="center" vertical="center"/>
    </xf>
    <xf numFmtId="172" fontId="23" fillId="0" borderId="0" xfId="1" applyNumberFormat="1" applyFont="1" applyAlignment="1" applyProtection="1">
      <alignment vertical="center"/>
    </xf>
    <xf numFmtId="3" fontId="23" fillId="0" borderId="0" xfId="1" applyNumberFormat="1" applyFont="1" applyAlignment="1" applyProtection="1">
      <alignment vertical="center"/>
    </xf>
    <xf numFmtId="7" fontId="24" fillId="4" borderId="0" xfId="1" applyNumberFormat="1" applyFont="1" applyFill="1" applyBorder="1" applyAlignment="1" applyProtection="1">
      <alignment vertical="center"/>
    </xf>
    <xf numFmtId="0" fontId="11" fillId="16" borderId="2" xfId="1" applyNumberFormat="1" applyFont="1" applyFill="1" applyBorder="1" applyAlignment="1" applyProtection="1">
      <alignment vertical="center"/>
    </xf>
    <xf numFmtId="0" fontId="11" fillId="16" borderId="59" xfId="1" applyNumberFormat="1" applyFont="1" applyFill="1" applyBorder="1" applyAlignment="1" applyProtection="1">
      <alignment vertical="center"/>
    </xf>
    <xf numFmtId="0" fontId="169" fillId="18" borderId="1" xfId="1" applyFont="1" applyFill="1" applyBorder="1" applyAlignment="1" applyProtection="1">
      <alignment horizontal="center" vertical="center"/>
    </xf>
    <xf numFmtId="0" fontId="19" fillId="4" borderId="10" xfId="1" applyNumberFormat="1" applyFont="1" applyFill="1" applyBorder="1" applyAlignment="1" applyProtection="1">
      <alignment vertical="top" wrapText="1"/>
    </xf>
    <xf numFmtId="0" fontId="19" fillId="4" borderId="0" xfId="1" applyNumberFormat="1" applyFont="1" applyFill="1" applyBorder="1" applyAlignment="1" applyProtection="1">
      <alignment vertical="top" wrapText="1"/>
    </xf>
    <xf numFmtId="14" fontId="97" fillId="4" borderId="0" xfId="1" applyNumberFormat="1" applyFont="1" applyFill="1" applyBorder="1" applyAlignment="1" applyProtection="1">
      <alignment vertical="center"/>
    </xf>
    <xf numFmtId="0" fontId="3" fillId="0" borderId="0" xfId="1"/>
    <xf numFmtId="0" fontId="3" fillId="29" borderId="10" xfId="1" applyFill="1" applyBorder="1" applyAlignment="1">
      <alignment vertical="top"/>
    </xf>
    <xf numFmtId="0" fontId="177" fillId="0" borderId="0" xfId="1" applyFont="1"/>
    <xf numFmtId="49" fontId="21" fillId="11" borderId="129" xfId="0" applyNumberFormat="1" applyFont="1" applyFill="1" applyBorder="1" applyAlignment="1">
      <alignment horizontal="left" vertical="center"/>
    </xf>
    <xf numFmtId="49" fontId="17" fillId="0" borderId="0" xfId="1" applyNumberFormat="1" applyFont="1" applyFill="1" applyBorder="1" applyAlignment="1" applyProtection="1">
      <alignment vertical="top"/>
    </xf>
    <xf numFmtId="0" fontId="15" fillId="0" borderId="0" xfId="1" applyFont="1" applyAlignment="1" applyProtection="1">
      <alignment vertical="center"/>
    </xf>
    <xf numFmtId="0" fontId="15" fillId="0" borderId="0" xfId="1" applyFont="1" applyBorder="1" applyAlignment="1" applyProtection="1">
      <alignment vertical="center"/>
    </xf>
    <xf numFmtId="0" fontId="17" fillId="0" borderId="0" xfId="1" applyFont="1" applyBorder="1" applyAlignment="1" applyProtection="1">
      <alignment horizontal="left" vertical="top"/>
    </xf>
    <xf numFmtId="0" fontId="180" fillId="0" borderId="0" xfId="1" applyFont="1"/>
    <xf numFmtId="0" fontId="178" fillId="4" borderId="0" xfId="1" applyFont="1" applyFill="1" applyBorder="1" applyAlignment="1">
      <alignment horizontal="left"/>
    </xf>
    <xf numFmtId="0" fontId="3" fillId="4" borderId="0" xfId="1" applyFill="1" applyBorder="1"/>
    <xf numFmtId="0" fontId="8" fillId="0" borderId="1" xfId="1" applyFont="1" applyFill="1" applyBorder="1" applyProtection="1">
      <protection hidden="1"/>
    </xf>
    <xf numFmtId="0" fontId="21" fillId="0" borderId="2" xfId="1" applyFont="1" applyFill="1" applyBorder="1" applyProtection="1">
      <protection hidden="1"/>
    </xf>
    <xf numFmtId="0" fontId="43" fillId="0" borderId="2" xfId="1" applyFont="1" applyBorder="1" applyProtection="1">
      <protection hidden="1"/>
    </xf>
    <xf numFmtId="0" fontId="21" fillId="0" borderId="2" xfId="1" applyFont="1" applyFill="1" applyBorder="1" applyAlignment="1" applyProtection="1">
      <alignment horizontal="center"/>
      <protection hidden="1"/>
    </xf>
    <xf numFmtId="0" fontId="43" fillId="0" borderId="2" xfId="1" applyFont="1" applyBorder="1" applyProtection="1"/>
    <xf numFmtId="0" fontId="21" fillId="0" borderId="2" xfId="1" applyFont="1" applyFill="1" applyBorder="1" applyProtection="1"/>
    <xf numFmtId="49" fontId="13" fillId="0" borderId="2" xfId="1" applyNumberFormat="1" applyFont="1" applyFill="1" applyBorder="1" applyAlignment="1" applyProtection="1">
      <alignment vertical="center" wrapText="1"/>
    </xf>
    <xf numFmtId="49" fontId="13" fillId="0" borderId="3" xfId="1" applyNumberFormat="1" applyFont="1" applyFill="1" applyBorder="1" applyAlignment="1" applyProtection="1">
      <alignment vertical="center" wrapText="1"/>
    </xf>
    <xf numFmtId="0" fontId="45" fillId="4" borderId="5" xfId="1" applyFont="1" applyFill="1" applyBorder="1" applyAlignment="1" applyProtection="1">
      <alignment vertical="center" textRotation="90" wrapText="1" shrinkToFit="1"/>
    </xf>
    <xf numFmtId="0" fontId="59" fillId="0" borderId="6" xfId="1" applyFont="1" applyFill="1" applyBorder="1" applyAlignment="1" applyProtection="1">
      <alignment vertical="center"/>
    </xf>
    <xf numFmtId="0" fontId="15" fillId="4" borderId="5" xfId="1" applyFont="1" applyFill="1" applyBorder="1" applyAlignment="1" applyProtection="1">
      <alignment vertical="center" textRotation="90" wrapText="1" shrinkToFit="1"/>
    </xf>
    <xf numFmtId="0" fontId="65" fillId="2" borderId="6" xfId="1" applyFont="1" applyFill="1" applyBorder="1" applyAlignment="1" applyProtection="1">
      <alignment vertical="center" wrapText="1"/>
    </xf>
    <xf numFmtId="0" fontId="178" fillId="4" borderId="5" xfId="1" applyFont="1" applyFill="1" applyBorder="1" applyAlignment="1">
      <alignment horizontal="left"/>
    </xf>
    <xf numFmtId="0" fontId="180" fillId="0" borderId="0" xfId="1" applyFont="1" applyBorder="1"/>
    <xf numFmtId="0" fontId="180" fillId="0" borderId="6" xfId="1" applyFont="1" applyBorder="1"/>
    <xf numFmtId="0" fontId="3" fillId="4" borderId="5" xfId="1" applyFill="1" applyBorder="1"/>
    <xf numFmtId="0" fontId="3" fillId="0" borderId="0" xfId="1" applyBorder="1"/>
    <xf numFmtId="0" fontId="3" fillId="0" borderId="6" xfId="1" applyBorder="1"/>
    <xf numFmtId="0" fontId="3" fillId="0" borderId="5" xfId="1" applyBorder="1"/>
    <xf numFmtId="0" fontId="3" fillId="0" borderId="12" xfId="1" applyBorder="1"/>
    <xf numFmtId="0" fontId="3" fillId="0" borderId="13" xfId="1" applyBorder="1"/>
    <xf numFmtId="0" fontId="3" fillId="0" borderId="13" xfId="1" applyBorder="1" applyAlignment="1">
      <alignment horizontal="center"/>
    </xf>
    <xf numFmtId="0" fontId="177" fillId="0" borderId="13" xfId="1" applyFont="1" applyBorder="1"/>
    <xf numFmtId="0" fontId="3" fillId="0" borderId="14" xfId="1" applyBorder="1"/>
    <xf numFmtId="0" fontId="0" fillId="0" borderId="0" xfId="1" applyFont="1" applyFill="1" applyBorder="1" applyAlignment="1">
      <alignment vertical="center" wrapText="1"/>
    </xf>
    <xf numFmtId="3" fontId="171" fillId="4" borderId="0" xfId="1" applyNumberFormat="1" applyFont="1" applyFill="1" applyBorder="1" applyAlignment="1">
      <alignment horizontal="right" vertical="center"/>
    </xf>
    <xf numFmtId="3" fontId="143" fillId="4" borderId="0" xfId="1" applyNumberFormat="1" applyFont="1" applyFill="1" applyBorder="1" applyAlignment="1">
      <alignment horizontal="right" vertical="center"/>
    </xf>
    <xf numFmtId="49" fontId="182" fillId="7" borderId="0" xfId="4" applyNumberFormat="1" applyFont="1" applyFill="1" applyAlignment="1">
      <alignment vertical="center"/>
    </xf>
    <xf numFmtId="0" fontId="15" fillId="0" borderId="0" xfId="4" applyFont="1" applyAlignment="1">
      <alignment horizontal="center" vertical="center"/>
    </xf>
    <xf numFmtId="49" fontId="165" fillId="0" borderId="0" xfId="4" applyNumberFormat="1" applyFont="1" applyAlignment="1">
      <alignment horizontal="center" vertical="center"/>
    </xf>
    <xf numFmtId="0" fontId="13" fillId="0" borderId="0" xfId="4" applyNumberFormat="1" applyFont="1" applyAlignment="1">
      <alignment horizontal="center" vertical="center"/>
    </xf>
    <xf numFmtId="0" fontId="137" fillId="3" borderId="0" xfId="1" applyFont="1" applyFill="1" applyAlignment="1" applyProtection="1">
      <alignment vertical="center" wrapText="1"/>
    </xf>
    <xf numFmtId="0" fontId="137" fillId="3" borderId="0" xfId="1" applyFont="1" applyFill="1" applyAlignment="1" applyProtection="1">
      <alignment vertical="center"/>
    </xf>
    <xf numFmtId="0" fontId="15" fillId="0" borderId="0" xfId="1" applyFont="1" applyAlignment="1" applyProtection="1">
      <alignment wrapText="1" shrinkToFit="1"/>
    </xf>
    <xf numFmtId="0" fontId="182" fillId="0" borderId="0" xfId="1" applyFont="1" applyAlignment="1" applyProtection="1">
      <alignment vertical="center" wrapText="1" shrinkToFit="1"/>
    </xf>
    <xf numFmtId="0" fontId="140" fillId="3" borderId="0" xfId="1" applyFont="1" applyFill="1" applyAlignment="1" applyProtection="1">
      <alignment vertical="center" wrapText="1" shrinkToFit="1"/>
    </xf>
    <xf numFmtId="0" fontId="94" fillId="0" borderId="8" xfId="1" applyFont="1" applyFill="1" applyBorder="1" applyAlignment="1" applyProtection="1">
      <alignment vertical="center" wrapText="1" shrinkToFit="1"/>
    </xf>
    <xf numFmtId="0" fontId="94" fillId="0" borderId="9" xfId="1" applyFont="1" applyFill="1" applyBorder="1" applyAlignment="1" applyProtection="1">
      <alignment vertical="center" wrapText="1" shrinkToFit="1"/>
    </xf>
    <xf numFmtId="0" fontId="184" fillId="0" borderId="131" xfId="1" applyFont="1" applyFill="1" applyBorder="1" applyAlignment="1" applyProtection="1">
      <alignment horizontal="center" vertical="center" wrapText="1" shrinkToFit="1"/>
    </xf>
    <xf numFmtId="0" fontId="186" fillId="4" borderId="0" xfId="1" applyNumberFormat="1" applyFont="1" applyFill="1" applyAlignment="1" applyProtection="1">
      <alignment horizontal="left" vertical="center"/>
    </xf>
    <xf numFmtId="0" fontId="21" fillId="3" borderId="2" xfId="1" applyFont="1" applyFill="1" applyBorder="1" applyAlignment="1" applyProtection="1">
      <alignment vertical="center" wrapText="1"/>
    </xf>
    <xf numFmtId="0" fontId="43" fillId="0" borderId="0" xfId="1" quotePrefix="1" applyNumberFormat="1" applyFont="1" applyBorder="1" applyAlignment="1" applyProtection="1">
      <alignment horizontal="left" vertical="center"/>
    </xf>
    <xf numFmtId="0" fontId="43" fillId="0" borderId="6" xfId="1" quotePrefix="1" applyNumberFormat="1" applyFont="1" applyBorder="1" applyAlignment="1" applyProtection="1">
      <alignment horizontal="left" vertical="center"/>
    </xf>
    <xf numFmtId="0" fontId="136" fillId="20" borderId="73" xfId="1" applyNumberFormat="1" applyFont="1" applyFill="1" applyBorder="1" applyAlignment="1" applyProtection="1">
      <alignment horizontal="center" vertical="center" wrapText="1" shrinkToFit="1"/>
    </xf>
    <xf numFmtId="0" fontId="136" fillId="20" borderId="8" xfId="1" applyNumberFormat="1" applyFont="1" applyFill="1" applyBorder="1" applyAlignment="1" applyProtection="1">
      <alignment horizontal="center" vertical="center" wrapText="1" shrinkToFit="1"/>
    </xf>
    <xf numFmtId="0" fontId="136" fillId="20" borderId="5" xfId="1" applyNumberFormat="1" applyFont="1" applyFill="1" applyBorder="1" applyAlignment="1" applyProtection="1">
      <alignment horizontal="center" vertical="center" wrapText="1" shrinkToFit="1"/>
    </xf>
    <xf numFmtId="0" fontId="136" fillId="20" borderId="0" xfId="1" applyNumberFormat="1" applyFont="1" applyFill="1" applyBorder="1" applyAlignment="1" applyProtection="1">
      <alignment horizontal="center" vertical="center" wrapText="1" shrinkToFit="1"/>
    </xf>
    <xf numFmtId="0" fontId="19" fillId="4" borderId="0" xfId="1" applyFont="1" applyFill="1" applyBorder="1" applyAlignment="1" applyProtection="1">
      <alignment horizontal="left"/>
      <protection locked="0"/>
    </xf>
    <xf numFmtId="0" fontId="8" fillId="0" borderId="0" xfId="1" applyFont="1" applyFill="1" applyBorder="1" applyAlignment="1" applyProtection="1">
      <alignment horizontal="left" vertical="center" wrapText="1" shrinkToFit="1"/>
    </xf>
    <xf numFmtId="0" fontId="25" fillId="0" borderId="0" xfId="1" applyFont="1" applyFill="1" applyBorder="1" applyAlignment="1" applyProtection="1">
      <alignment horizontal="left" vertical="top" wrapText="1" shrinkToFit="1"/>
    </xf>
    <xf numFmtId="166" fontId="43" fillId="4" borderId="8" xfId="1" applyNumberFormat="1" applyFont="1" applyFill="1" applyBorder="1" applyAlignment="1" applyProtection="1">
      <alignment horizontal="left" vertical="center"/>
    </xf>
    <xf numFmtId="0" fontId="14" fillId="0" borderId="89" xfId="2" applyFont="1" applyBorder="1" applyAlignment="1">
      <alignment horizontal="left" vertical="top" wrapText="1" shrinkToFit="1"/>
    </xf>
    <xf numFmtId="166" fontId="43" fillId="4" borderId="0" xfId="1" applyNumberFormat="1" applyFont="1" applyFill="1" applyBorder="1" applyAlignment="1" applyProtection="1">
      <alignment horizontal="left" vertical="top"/>
    </xf>
    <xf numFmtId="0" fontId="19" fillId="4" borderId="7" xfId="1" applyFont="1" applyFill="1" applyBorder="1" applyAlignment="1" applyProtection="1">
      <alignment horizontal="left" vertical="top" wrapText="1" shrinkToFit="1"/>
      <protection locked="0"/>
    </xf>
    <xf numFmtId="0" fontId="19" fillId="4" borderId="8" xfId="1" applyFont="1" applyFill="1" applyBorder="1" applyAlignment="1" applyProtection="1">
      <alignment horizontal="left" vertical="top" wrapText="1" shrinkToFit="1"/>
      <protection locked="0"/>
    </xf>
    <xf numFmtId="0" fontId="19" fillId="4" borderId="9" xfId="1" applyFont="1" applyFill="1" applyBorder="1" applyAlignment="1" applyProtection="1">
      <alignment horizontal="left" vertical="top" wrapText="1" shrinkToFit="1"/>
      <protection locked="0"/>
    </xf>
    <xf numFmtId="0" fontId="19" fillId="4" borderId="10" xfId="1" applyFont="1" applyFill="1" applyBorder="1" applyAlignment="1" applyProtection="1">
      <alignment horizontal="left" vertical="top" wrapText="1" shrinkToFit="1"/>
      <protection locked="0"/>
    </xf>
    <xf numFmtId="0" fontId="19" fillId="4" borderId="0" xfId="1" applyFont="1" applyFill="1" applyBorder="1" applyAlignment="1" applyProtection="1">
      <alignment horizontal="left" vertical="top" wrapText="1" shrinkToFit="1"/>
      <protection locked="0"/>
    </xf>
    <xf numFmtId="0" fontId="19" fillId="4" borderId="11" xfId="1" applyFont="1" applyFill="1" applyBorder="1" applyAlignment="1" applyProtection="1">
      <alignment horizontal="left" vertical="top" wrapText="1" shrinkToFit="1"/>
      <protection locked="0"/>
    </xf>
    <xf numFmtId="0" fontId="19" fillId="4" borderId="20" xfId="1" applyFont="1" applyFill="1" applyBorder="1" applyAlignment="1" applyProtection="1">
      <alignment horizontal="left" vertical="top" wrapText="1" shrinkToFit="1"/>
      <protection locked="0"/>
    </xf>
    <xf numFmtId="0" fontId="19" fillId="4" borderId="4" xfId="1" applyFont="1" applyFill="1" applyBorder="1" applyAlignment="1" applyProtection="1">
      <alignment horizontal="left" vertical="top" wrapText="1" shrinkToFit="1"/>
      <protection locked="0"/>
    </xf>
    <xf numFmtId="0" fontId="19" fillId="4" borderId="21" xfId="1" applyFont="1" applyFill="1" applyBorder="1" applyAlignment="1" applyProtection="1">
      <alignment horizontal="left" vertical="top" wrapText="1" shrinkToFit="1"/>
      <protection locked="0"/>
    </xf>
    <xf numFmtId="0" fontId="119" fillId="0" borderId="0" xfId="1" applyFont="1" applyFill="1" applyBorder="1" applyAlignment="1" applyProtection="1">
      <alignment horizontal="left"/>
    </xf>
    <xf numFmtId="0" fontId="14" fillId="0" borderId="89" xfId="2" applyFont="1" applyBorder="1" applyAlignment="1">
      <alignment horizontal="left" vertical="center" wrapText="1" shrinkToFit="1"/>
    </xf>
    <xf numFmtId="0" fontId="94" fillId="0" borderId="8" xfId="1" applyFont="1" applyFill="1" applyBorder="1" applyAlignment="1" applyProtection="1">
      <alignment horizontal="left" vertical="center" wrapText="1" shrinkToFit="1"/>
    </xf>
    <xf numFmtId="0" fontId="94" fillId="0" borderId="9" xfId="1" applyFont="1" applyFill="1" applyBorder="1" applyAlignment="1" applyProtection="1">
      <alignment horizontal="left" vertical="center" wrapText="1" shrinkToFit="1"/>
    </xf>
    <xf numFmtId="0" fontId="21" fillId="0" borderId="86" xfId="1" applyNumberFormat="1" applyFont="1" applyFill="1" applyBorder="1" applyAlignment="1" applyProtection="1">
      <alignment horizontal="left" vertical="center" wrapText="1" shrinkToFit="1"/>
      <protection locked="0"/>
    </xf>
    <xf numFmtId="0" fontId="21" fillId="0" borderId="111" xfId="1" applyNumberFormat="1" applyFont="1" applyFill="1" applyBorder="1" applyAlignment="1" applyProtection="1">
      <alignment horizontal="left" vertical="center" wrapText="1" shrinkToFit="1"/>
      <protection locked="0"/>
    </xf>
    <xf numFmtId="166" fontId="21" fillId="0" borderId="110" xfId="1" applyNumberFormat="1" applyFont="1" applyFill="1" applyBorder="1" applyAlignment="1" applyProtection="1">
      <alignment horizontal="right" vertical="center" wrapText="1" indent="1" shrinkToFit="1"/>
      <protection locked="0"/>
    </xf>
    <xf numFmtId="164" fontId="19" fillId="4" borderId="4" xfId="1" applyNumberFormat="1" applyFont="1" applyFill="1" applyBorder="1" applyAlignment="1" applyProtection="1">
      <alignment horizontal="center" vertical="center" wrapText="1"/>
    </xf>
    <xf numFmtId="0" fontId="19" fillId="4" borderId="0" xfId="1" applyNumberFormat="1" applyFont="1" applyFill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horizontal="right" vertical="center" indent="1"/>
    </xf>
    <xf numFmtId="1" fontId="119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94" fillId="0" borderId="8" xfId="1" applyFont="1" applyFill="1" applyBorder="1" applyAlignment="1" applyProtection="1">
      <alignment horizontal="left" vertical="center" wrapText="1" indent="1" shrinkToFit="1"/>
    </xf>
    <xf numFmtId="49" fontId="156" fillId="3" borderId="2" xfId="1" applyNumberFormat="1" applyFont="1" applyFill="1" applyBorder="1" applyAlignment="1" applyProtection="1">
      <alignment horizontal="center" vertical="center" wrapText="1"/>
    </xf>
    <xf numFmtId="49" fontId="156" fillId="3" borderId="0" xfId="1" applyNumberFormat="1" applyFont="1" applyFill="1" applyBorder="1" applyAlignment="1" applyProtection="1">
      <alignment horizontal="center" vertical="center" wrapText="1"/>
    </xf>
    <xf numFmtId="0" fontId="21" fillId="3" borderId="2" xfId="1" applyFont="1" applyFill="1" applyBorder="1" applyAlignment="1" applyProtection="1">
      <alignment horizontal="right" vertical="center" wrapText="1"/>
    </xf>
    <xf numFmtId="0" fontId="114" fillId="21" borderId="4" xfId="1" quotePrefix="1" applyNumberFormat="1" applyFont="1" applyFill="1" applyBorder="1" applyAlignment="1" applyProtection="1">
      <alignment horizontal="left"/>
      <protection locked="0"/>
    </xf>
    <xf numFmtId="164" fontId="84" fillId="0" borderId="4" xfId="1" applyNumberFormat="1" applyFont="1" applyFill="1" applyBorder="1" applyAlignment="1" applyProtection="1">
      <alignment horizontal="left" wrapText="1" shrinkToFit="1"/>
      <protection locked="0"/>
    </xf>
    <xf numFmtId="0" fontId="15" fillId="0" borderId="4" xfId="1" applyFont="1" applyBorder="1" applyAlignment="1" applyProtection="1">
      <alignment horizontal="left"/>
    </xf>
    <xf numFmtId="0" fontId="21" fillId="3" borderId="5" xfId="1" applyNumberFormat="1" applyFont="1" applyFill="1" applyBorder="1" applyAlignment="1" applyProtection="1">
      <alignment horizontal="center" vertical="center" wrapText="1" shrinkToFit="1"/>
      <protection hidden="1"/>
    </xf>
    <xf numFmtId="0" fontId="21" fillId="3" borderId="0" xfId="1" applyNumberFormat="1" applyFont="1" applyFill="1" applyBorder="1" applyAlignment="1" applyProtection="1">
      <alignment horizontal="center" vertical="center" wrapText="1" shrinkToFit="1"/>
      <protection hidden="1"/>
    </xf>
    <xf numFmtId="0" fontId="50" fillId="3" borderId="0" xfId="1" applyFont="1" applyFill="1" applyBorder="1" applyAlignment="1" applyProtection="1">
      <alignment horizontal="center" vertical="center" wrapText="1"/>
    </xf>
    <xf numFmtId="0" fontId="50" fillId="3" borderId="0" xfId="1" applyFont="1" applyFill="1" applyBorder="1" applyAlignment="1" applyProtection="1">
      <alignment horizontal="center" vertical="center"/>
    </xf>
    <xf numFmtId="0" fontId="25" fillId="4" borderId="4" xfId="1" applyFont="1" applyFill="1" applyBorder="1" applyAlignment="1" applyProtection="1">
      <alignment horizontal="left" wrapText="1" shrinkToFit="1"/>
      <protection locked="0"/>
    </xf>
    <xf numFmtId="0" fontId="8" fillId="0" borderId="8" xfId="1" applyFont="1" applyBorder="1" applyAlignment="1" applyProtection="1">
      <alignment horizontal="left" vertical="top"/>
    </xf>
    <xf numFmtId="49" fontId="8" fillId="0" borderId="8" xfId="1" applyNumberFormat="1" applyFont="1" applyFill="1" applyBorder="1" applyAlignment="1" applyProtection="1">
      <alignment horizontal="left" vertical="top"/>
    </xf>
    <xf numFmtId="164" fontId="23" fillId="0" borderId="4" xfId="1" applyNumberFormat="1" applyFont="1" applyFill="1" applyBorder="1" applyAlignment="1" applyProtection="1">
      <alignment horizontal="left" wrapText="1" shrinkToFit="1"/>
      <protection locked="0"/>
    </xf>
    <xf numFmtId="0" fontId="83" fillId="0" borderId="4" xfId="1" applyNumberFormat="1" applyFont="1" applyFill="1" applyBorder="1" applyAlignment="1" applyProtection="1">
      <alignment horizontal="left"/>
      <protection locked="0"/>
    </xf>
    <xf numFmtId="168" fontId="83" fillId="0" borderId="4" xfId="1" applyNumberFormat="1" applyFont="1" applyFill="1" applyBorder="1" applyAlignment="1" applyProtection="1">
      <alignment horizontal="left" wrapText="1" shrinkToFit="1"/>
      <protection locked="0"/>
    </xf>
    <xf numFmtId="0" fontId="25" fillId="4" borderId="100" xfId="1" applyFont="1" applyFill="1" applyBorder="1" applyAlignment="1" applyProtection="1">
      <alignment horizontal="left" vertical="center" wrapText="1" shrinkToFit="1"/>
      <protection locked="0"/>
    </xf>
    <xf numFmtId="0" fontId="25" fillId="4" borderId="101" xfId="1" applyFont="1" applyFill="1" applyBorder="1" applyAlignment="1" applyProtection="1">
      <alignment horizontal="left" vertical="center" wrapText="1" shrinkToFit="1"/>
      <protection locked="0"/>
    </xf>
    <xf numFmtId="0" fontId="8" fillId="4" borderId="100" xfId="1" applyNumberFormat="1" applyFont="1" applyFill="1" applyBorder="1" applyAlignment="1" applyProtection="1">
      <alignment horizontal="left" vertical="center" wrapText="1" shrinkToFit="1"/>
      <protection locked="0"/>
    </xf>
    <xf numFmtId="0" fontId="25" fillId="0" borderId="99" xfId="1" applyFont="1" applyFill="1" applyBorder="1" applyAlignment="1" applyProtection="1">
      <alignment horizontal="left" vertical="center" wrapText="1" shrinkToFit="1"/>
      <protection locked="0"/>
    </xf>
    <xf numFmtId="0" fontId="25" fillId="0" borderId="100" xfId="1" applyFont="1" applyFill="1" applyBorder="1" applyAlignment="1" applyProtection="1">
      <alignment horizontal="left" vertical="center" wrapText="1" shrinkToFit="1"/>
      <protection locked="0"/>
    </xf>
    <xf numFmtId="0" fontId="8" fillId="4" borderId="106" xfId="1" applyNumberFormat="1" applyFont="1" applyFill="1" applyBorder="1" applyAlignment="1" applyProtection="1">
      <alignment horizontal="left" vertical="center" wrapText="1" shrinkToFit="1"/>
      <protection locked="0"/>
    </xf>
    <xf numFmtId="0" fontId="159" fillId="0" borderId="0" xfId="1" applyFont="1" applyFill="1" applyBorder="1" applyAlignment="1" applyProtection="1">
      <alignment horizontal="left" vertical="center" wrapText="1" shrinkToFit="1"/>
    </xf>
    <xf numFmtId="0" fontId="159" fillId="0" borderId="4" xfId="1" applyFont="1" applyFill="1" applyBorder="1" applyAlignment="1" applyProtection="1">
      <alignment horizontal="left" vertical="center" wrapText="1" shrinkToFit="1"/>
    </xf>
    <xf numFmtId="0" fontId="63" fillId="0" borderId="4" xfId="1" applyNumberFormat="1" applyFont="1" applyFill="1" applyBorder="1" applyAlignment="1" applyProtection="1">
      <alignment horizontal="left" vertical="center" wrapText="1" shrinkToFit="1"/>
      <protection locked="0"/>
    </xf>
    <xf numFmtId="0" fontId="114" fillId="0" borderId="4" xfId="1" applyFont="1" applyFill="1" applyBorder="1" applyAlignment="1" applyProtection="1">
      <alignment horizontal="left"/>
      <protection locked="0"/>
    </xf>
    <xf numFmtId="0" fontId="44" fillId="4" borderId="7" xfId="1" applyNumberFormat="1" applyFont="1" applyFill="1" applyBorder="1" applyAlignment="1" applyProtection="1">
      <alignment horizontal="center" vertical="center" wrapText="1"/>
    </xf>
    <xf numFmtId="0" fontId="44" fillId="4" borderId="8" xfId="1" applyNumberFormat="1" applyFont="1" applyFill="1" applyBorder="1" applyAlignment="1" applyProtection="1">
      <alignment horizontal="center" vertical="center" wrapText="1"/>
    </xf>
    <xf numFmtId="0" fontId="44" fillId="4" borderId="9" xfId="1" applyNumberFormat="1" applyFont="1" applyFill="1" applyBorder="1" applyAlignment="1" applyProtection="1">
      <alignment horizontal="center" vertical="center" wrapText="1"/>
    </xf>
    <xf numFmtId="0" fontId="44" fillId="4" borderId="10" xfId="1" applyNumberFormat="1" applyFont="1" applyFill="1" applyBorder="1" applyAlignment="1" applyProtection="1">
      <alignment horizontal="center" vertical="center" wrapText="1"/>
    </xf>
    <xf numFmtId="0" fontId="44" fillId="4" borderId="0" xfId="1" applyNumberFormat="1" applyFont="1" applyFill="1" applyBorder="1" applyAlignment="1" applyProtection="1">
      <alignment horizontal="center" vertical="center" wrapText="1"/>
    </xf>
    <xf numFmtId="0" fontId="44" fillId="4" borderId="11" xfId="1" applyNumberFormat="1" applyFont="1" applyFill="1" applyBorder="1" applyAlignment="1" applyProtection="1">
      <alignment horizontal="center" vertical="center" wrapText="1"/>
    </xf>
    <xf numFmtId="0" fontId="44" fillId="4" borderId="20" xfId="1" applyNumberFormat="1" applyFont="1" applyFill="1" applyBorder="1" applyAlignment="1" applyProtection="1">
      <alignment horizontal="center" vertical="center" wrapText="1"/>
    </xf>
    <xf numFmtId="0" fontId="44" fillId="4" borderId="4" xfId="1" applyNumberFormat="1" applyFont="1" applyFill="1" applyBorder="1" applyAlignment="1" applyProtection="1">
      <alignment horizontal="center" vertical="center" wrapText="1"/>
    </xf>
    <xf numFmtId="0" fontId="44" fillId="4" borderId="21" xfId="1" applyNumberFormat="1" applyFont="1" applyFill="1" applyBorder="1" applyAlignment="1" applyProtection="1">
      <alignment horizontal="center" vertical="center" wrapText="1"/>
    </xf>
    <xf numFmtId="0" fontId="43" fillId="0" borderId="0" xfId="1" applyNumberFormat="1" applyFont="1" applyBorder="1" applyAlignment="1" applyProtection="1">
      <alignment horizontal="right" vertical="center"/>
    </xf>
    <xf numFmtId="0" fontId="13" fillId="0" borderId="4" xfId="1" applyNumberFormat="1" applyFont="1" applyBorder="1" applyAlignment="1" applyProtection="1">
      <alignment horizontal="left" vertical="center" wrapText="1" shrinkToFit="1"/>
      <protection locked="0"/>
    </xf>
    <xf numFmtId="0" fontId="16" fillId="17" borderId="53" xfId="1" applyFont="1" applyFill="1" applyBorder="1" applyAlignment="1" applyProtection="1">
      <alignment horizontal="center" vertical="center"/>
    </xf>
    <xf numFmtId="0" fontId="16" fillId="17" borderId="87" xfId="1" applyFont="1" applyFill="1" applyBorder="1" applyAlignment="1" applyProtection="1">
      <alignment horizontal="center" vertical="center"/>
    </xf>
    <xf numFmtId="0" fontId="16" fillId="17" borderId="109" xfId="1" applyFont="1" applyFill="1" applyBorder="1" applyAlignment="1" applyProtection="1">
      <alignment horizontal="center" vertical="center"/>
    </xf>
    <xf numFmtId="0" fontId="18" fillId="17" borderId="87" xfId="1" applyFont="1" applyFill="1" applyBorder="1" applyAlignment="1" applyProtection="1">
      <alignment horizontal="center" vertical="center"/>
    </xf>
    <xf numFmtId="49" fontId="18" fillId="17" borderId="87" xfId="1" applyNumberFormat="1" applyFont="1" applyFill="1" applyBorder="1" applyAlignment="1" applyProtection="1">
      <alignment horizontal="center" vertical="center"/>
    </xf>
    <xf numFmtId="0" fontId="8" fillId="0" borderId="18" xfId="1" applyNumberFormat="1" applyFont="1" applyFill="1" applyBorder="1" applyAlignment="1" applyProtection="1">
      <alignment horizontal="left" vertical="center" wrapText="1" shrinkToFit="1"/>
      <protection locked="0"/>
    </xf>
    <xf numFmtId="0" fontId="8" fillId="0" borderId="17" xfId="1" applyNumberFormat="1" applyFont="1" applyFill="1" applyBorder="1" applyAlignment="1" applyProtection="1">
      <alignment horizontal="left" vertical="center" wrapText="1" shrinkToFit="1"/>
      <protection locked="0"/>
    </xf>
    <xf numFmtId="0" fontId="8" fillId="0" borderId="46" xfId="1" applyNumberFormat="1" applyFont="1" applyFill="1" applyBorder="1" applyAlignment="1" applyProtection="1">
      <alignment horizontal="left" vertical="center" wrapText="1" shrinkToFit="1"/>
      <protection locked="0"/>
    </xf>
    <xf numFmtId="0" fontId="8" fillId="0" borderId="22" xfId="1" applyNumberFormat="1" applyFont="1" applyFill="1" applyBorder="1" applyAlignment="1" applyProtection="1">
      <alignment horizontal="left" vertical="center" wrapText="1" shrinkToFit="1"/>
      <protection locked="0"/>
    </xf>
    <xf numFmtId="0" fontId="8" fillId="0" borderId="23" xfId="1" applyNumberFormat="1" applyFont="1" applyFill="1" applyBorder="1" applyAlignment="1" applyProtection="1">
      <alignment horizontal="left" vertical="center" wrapText="1" shrinkToFit="1"/>
      <protection locked="0"/>
    </xf>
    <xf numFmtId="0" fontId="8" fillId="0" borderId="30" xfId="1" applyNumberFormat="1" applyFont="1" applyFill="1" applyBorder="1" applyAlignment="1" applyProtection="1">
      <alignment horizontal="left" vertical="center" wrapText="1" shrinkToFit="1"/>
      <protection locked="0"/>
    </xf>
    <xf numFmtId="0" fontId="8" fillId="0" borderId="26" xfId="1" applyNumberFormat="1" applyFont="1" applyFill="1" applyBorder="1" applyAlignment="1" applyProtection="1">
      <alignment horizontal="left" vertical="center" wrapText="1" shrinkToFit="1"/>
      <protection locked="0"/>
    </xf>
    <xf numFmtId="0" fontId="8" fillId="0" borderId="27" xfId="1" applyNumberFormat="1" applyFont="1" applyFill="1" applyBorder="1" applyAlignment="1" applyProtection="1">
      <alignment horizontal="left" vertical="center" wrapText="1" shrinkToFit="1"/>
      <protection locked="0"/>
    </xf>
    <xf numFmtId="0" fontId="8" fillId="0" borderId="36" xfId="1" applyNumberFormat="1" applyFont="1" applyFill="1" applyBorder="1" applyAlignment="1" applyProtection="1">
      <alignment horizontal="left" vertical="center" wrapText="1" shrinkToFit="1"/>
      <protection locked="0"/>
    </xf>
    <xf numFmtId="0" fontId="21" fillId="0" borderId="110" xfId="1" applyNumberFormat="1" applyFont="1" applyFill="1" applyBorder="1" applyAlignment="1" applyProtection="1">
      <alignment horizontal="left" vertical="center" wrapText="1" shrinkToFit="1"/>
      <protection locked="0"/>
    </xf>
    <xf numFmtId="0" fontId="23" fillId="0" borderId="0" xfId="0" applyFont="1" applyBorder="1" applyAlignment="1">
      <alignment horizontal="left"/>
    </xf>
    <xf numFmtId="0" fontId="21" fillId="4" borderId="23" xfId="1" applyNumberFormat="1" applyFont="1" applyFill="1" applyBorder="1" applyAlignment="1" applyProtection="1">
      <alignment horizontal="left" vertical="center" wrapText="1" shrinkToFit="1"/>
      <protection locked="0"/>
    </xf>
    <xf numFmtId="0" fontId="21" fillId="4" borderId="24" xfId="1" applyNumberFormat="1" applyFont="1" applyFill="1" applyBorder="1" applyAlignment="1" applyProtection="1">
      <alignment horizontal="left" vertical="center" wrapText="1" shrinkToFit="1"/>
      <protection locked="0"/>
    </xf>
    <xf numFmtId="0" fontId="19" fillId="0" borderId="0" xfId="1" applyFont="1" applyFill="1" applyBorder="1" applyAlignment="1" applyProtection="1">
      <alignment horizontal="left" vertical="top" wrapText="1" shrinkToFit="1"/>
    </xf>
    <xf numFmtId="0" fontId="51" fillId="0" borderId="0" xfId="1" applyNumberFormat="1" applyFont="1" applyBorder="1" applyAlignment="1" applyProtection="1">
      <alignment horizontal="left" vertical="center" wrapText="1" shrinkToFit="1"/>
    </xf>
    <xf numFmtId="166" fontId="13" fillId="0" borderId="48" xfId="1" applyNumberFormat="1" applyFont="1" applyFill="1" applyBorder="1" applyAlignment="1" applyProtection="1">
      <alignment horizontal="right" vertical="center" wrapText="1" indent="1" shrinkToFit="1"/>
      <protection locked="0"/>
    </xf>
    <xf numFmtId="166" fontId="13" fillId="0" borderId="4" xfId="1" applyNumberFormat="1" applyFont="1" applyFill="1" applyBorder="1" applyAlignment="1" applyProtection="1">
      <alignment horizontal="right" vertical="center" wrapText="1" indent="1" shrinkToFit="1"/>
      <protection locked="0"/>
    </xf>
    <xf numFmtId="166" fontId="13" fillId="0" borderId="51" xfId="1" applyNumberFormat="1" applyFont="1" applyFill="1" applyBorder="1" applyAlignment="1" applyProtection="1">
      <alignment horizontal="right" vertical="center" wrapText="1" indent="1" shrinkToFit="1"/>
      <protection locked="0"/>
    </xf>
    <xf numFmtId="0" fontId="19" fillId="4" borderId="0" xfId="1" applyFont="1" applyFill="1" applyBorder="1" applyAlignment="1" applyProtection="1">
      <alignment horizontal="right" vertical="center" indent="1"/>
    </xf>
    <xf numFmtId="0" fontId="19" fillId="4" borderId="0" xfId="1" applyNumberFormat="1" applyFont="1" applyFill="1" applyBorder="1" applyAlignment="1" applyProtection="1">
      <alignment horizontal="right" vertical="center"/>
    </xf>
    <xf numFmtId="0" fontId="19" fillId="0" borderId="0" xfId="1" applyFont="1" applyFill="1" applyBorder="1" applyAlignment="1" applyProtection="1">
      <alignment horizontal="left" vertical="center" indent="1"/>
    </xf>
    <xf numFmtId="0" fontId="17" fillId="0" borderId="0" xfId="1" applyNumberFormat="1" applyFont="1" applyFill="1" applyBorder="1" applyAlignment="1" applyProtection="1">
      <alignment horizontal="left" vertical="center"/>
      <protection locked="0"/>
    </xf>
    <xf numFmtId="0" fontId="21" fillId="4" borderId="17" xfId="1" applyNumberFormat="1" applyFont="1" applyFill="1" applyBorder="1" applyAlignment="1" applyProtection="1">
      <alignment horizontal="left" vertical="center" wrapText="1" shrinkToFit="1"/>
      <protection locked="0"/>
    </xf>
    <xf numFmtId="0" fontId="21" fillId="4" borderId="19" xfId="1" applyNumberFormat="1" applyFont="1" applyFill="1" applyBorder="1" applyAlignment="1" applyProtection="1">
      <alignment horizontal="left" vertical="center" wrapText="1" shrinkToFit="1"/>
      <protection locked="0"/>
    </xf>
    <xf numFmtId="0" fontId="21" fillId="4" borderId="27" xfId="1" applyNumberFormat="1" applyFont="1" applyFill="1" applyBorder="1" applyAlignment="1" applyProtection="1">
      <alignment horizontal="left" vertical="center" wrapText="1" shrinkToFit="1"/>
      <protection locked="0"/>
    </xf>
    <xf numFmtId="0" fontId="21" fillId="4" borderId="28" xfId="1" applyNumberFormat="1" applyFont="1" applyFill="1" applyBorder="1" applyAlignment="1" applyProtection="1">
      <alignment horizontal="left" vertical="center" wrapText="1" shrinkToFit="1"/>
      <protection locked="0"/>
    </xf>
    <xf numFmtId="0" fontId="78" fillId="17" borderId="7" xfId="1" applyNumberFormat="1" applyFont="1" applyFill="1" applyBorder="1" applyAlignment="1" applyProtection="1">
      <alignment horizontal="center" vertical="center" wrapText="1" shrinkToFit="1"/>
    </xf>
    <xf numFmtId="0" fontId="78" fillId="17" borderId="8" xfId="1" applyNumberFormat="1" applyFont="1" applyFill="1" applyBorder="1" applyAlignment="1" applyProtection="1">
      <alignment horizontal="center" vertical="center" wrapText="1" shrinkToFit="1"/>
    </xf>
    <xf numFmtId="0" fontId="78" fillId="17" borderId="9" xfId="1" applyNumberFormat="1" applyFont="1" applyFill="1" applyBorder="1" applyAlignment="1" applyProtection="1">
      <alignment horizontal="center" vertical="center" wrapText="1" shrinkToFit="1"/>
    </xf>
    <xf numFmtId="0" fontId="78" fillId="17" borderId="10" xfId="1" applyNumberFormat="1" applyFont="1" applyFill="1" applyBorder="1" applyAlignment="1" applyProtection="1">
      <alignment horizontal="center" vertical="center" wrapText="1" shrinkToFit="1"/>
    </xf>
    <xf numFmtId="0" fontId="78" fillId="17" borderId="0" xfId="1" applyNumberFormat="1" applyFont="1" applyFill="1" applyBorder="1" applyAlignment="1" applyProtection="1">
      <alignment horizontal="center" vertical="center" wrapText="1" shrinkToFit="1"/>
    </xf>
    <xf numFmtId="0" fontId="78" fillId="17" borderId="11" xfId="1" applyNumberFormat="1" applyFont="1" applyFill="1" applyBorder="1" applyAlignment="1" applyProtection="1">
      <alignment horizontal="center" vertical="center" wrapText="1" shrinkToFit="1"/>
    </xf>
    <xf numFmtId="0" fontId="78" fillId="17" borderId="20" xfId="1" applyNumberFormat="1" applyFont="1" applyFill="1" applyBorder="1" applyAlignment="1" applyProtection="1">
      <alignment horizontal="center" vertical="center" wrapText="1" shrinkToFit="1"/>
    </xf>
    <xf numFmtId="0" fontId="78" fillId="17" borderId="4" xfId="1" applyNumberFormat="1" applyFont="1" applyFill="1" applyBorder="1" applyAlignment="1" applyProtection="1">
      <alignment horizontal="center" vertical="center" wrapText="1" shrinkToFit="1"/>
    </xf>
    <xf numFmtId="0" fontId="78" fillId="17" borderId="21" xfId="1" applyNumberFormat="1" applyFont="1" applyFill="1" applyBorder="1" applyAlignment="1" applyProtection="1">
      <alignment horizontal="center" vertical="center" wrapText="1" shrinkToFit="1"/>
    </xf>
    <xf numFmtId="0" fontId="92" fillId="17" borderId="7" xfId="1" applyNumberFormat="1" applyFont="1" applyFill="1" applyBorder="1" applyAlignment="1" applyProtection="1">
      <alignment horizontal="center" vertical="center" wrapText="1" shrinkToFit="1"/>
    </xf>
    <xf numFmtId="0" fontId="92" fillId="17" borderId="8" xfId="1" applyNumberFormat="1" applyFont="1" applyFill="1" applyBorder="1" applyAlignment="1" applyProtection="1">
      <alignment horizontal="center" vertical="center" wrapText="1" shrinkToFit="1"/>
    </xf>
    <xf numFmtId="0" fontId="92" fillId="17" borderId="9" xfId="1" applyNumberFormat="1" applyFont="1" applyFill="1" applyBorder="1" applyAlignment="1" applyProtection="1">
      <alignment horizontal="center" vertical="center" wrapText="1" shrinkToFit="1"/>
    </xf>
    <xf numFmtId="0" fontId="92" fillId="17" borderId="10" xfId="1" applyNumberFormat="1" applyFont="1" applyFill="1" applyBorder="1" applyAlignment="1" applyProtection="1">
      <alignment horizontal="center" vertical="center" wrapText="1" shrinkToFit="1"/>
    </xf>
    <xf numFmtId="0" fontId="92" fillId="17" borderId="0" xfId="1" applyNumberFormat="1" applyFont="1" applyFill="1" applyBorder="1" applyAlignment="1" applyProtection="1">
      <alignment horizontal="center" vertical="center" wrapText="1" shrinkToFit="1"/>
    </xf>
    <xf numFmtId="0" fontId="92" fillId="17" borderId="11" xfId="1" applyNumberFormat="1" applyFont="1" applyFill="1" applyBorder="1" applyAlignment="1" applyProtection="1">
      <alignment horizontal="center" vertical="center" wrapText="1" shrinkToFit="1"/>
    </xf>
    <xf numFmtId="0" fontId="92" fillId="17" borderId="20" xfId="1" applyNumberFormat="1" applyFont="1" applyFill="1" applyBorder="1" applyAlignment="1" applyProtection="1">
      <alignment horizontal="center" vertical="center" wrapText="1" shrinkToFit="1"/>
    </xf>
    <xf numFmtId="0" fontId="92" fillId="17" borderId="4" xfId="1" applyNumberFormat="1" applyFont="1" applyFill="1" applyBorder="1" applyAlignment="1" applyProtection="1">
      <alignment horizontal="center" vertical="center" wrapText="1" shrinkToFit="1"/>
    </xf>
    <xf numFmtId="0" fontId="92" fillId="17" borderId="21" xfId="1" applyNumberFormat="1" applyFont="1" applyFill="1" applyBorder="1" applyAlignment="1" applyProtection="1">
      <alignment horizontal="center" vertical="center" wrapText="1" shrinkToFit="1"/>
    </xf>
    <xf numFmtId="0" fontId="70" fillId="17" borderId="38" xfId="1" applyNumberFormat="1" applyFont="1" applyFill="1" applyBorder="1" applyAlignment="1" applyProtection="1">
      <alignment horizontal="center" vertical="center"/>
    </xf>
    <xf numFmtId="0" fontId="70" fillId="17" borderId="25" xfId="1" applyNumberFormat="1" applyFont="1" applyFill="1" applyBorder="1" applyAlignment="1" applyProtection="1">
      <alignment horizontal="center" vertical="center"/>
    </xf>
    <xf numFmtId="0" fontId="50" fillId="0" borderId="52" xfId="1" applyNumberFormat="1" applyFont="1" applyBorder="1" applyAlignment="1" applyProtection="1">
      <alignment horizontal="right" vertical="center" wrapText="1" indent="1" shrinkToFit="1"/>
    </xf>
    <xf numFmtId="0" fontId="50" fillId="0" borderId="8" xfId="1" applyNumberFormat="1" applyFont="1" applyBorder="1" applyAlignment="1" applyProtection="1">
      <alignment horizontal="right" vertical="center" wrapText="1" indent="1" shrinkToFit="1"/>
    </xf>
    <xf numFmtId="0" fontId="50" fillId="0" borderId="47" xfId="1" applyNumberFormat="1" applyFont="1" applyBorder="1" applyAlignment="1" applyProtection="1">
      <alignment horizontal="right" vertical="center" wrapText="1" indent="1" shrinkToFit="1"/>
    </xf>
    <xf numFmtId="0" fontId="50" fillId="0" borderId="0" xfId="1" applyNumberFormat="1" applyFont="1" applyBorder="1" applyAlignment="1" applyProtection="1">
      <alignment horizontal="right" vertical="center" wrapText="1" indent="1" shrinkToFit="1"/>
    </xf>
    <xf numFmtId="0" fontId="21" fillId="17" borderId="10" xfId="1" applyNumberFormat="1" applyFont="1" applyFill="1" applyBorder="1" applyAlignment="1" applyProtection="1">
      <alignment horizontal="right" vertical="center" wrapText="1" indent="1" shrinkToFit="1"/>
    </xf>
    <xf numFmtId="0" fontId="21" fillId="17" borderId="0" xfId="1" applyNumberFormat="1" applyFont="1" applyFill="1" applyBorder="1" applyAlignment="1" applyProtection="1">
      <alignment horizontal="right" vertical="center" wrapText="1" indent="1" shrinkToFit="1"/>
    </xf>
    <xf numFmtId="0" fontId="21" fillId="17" borderId="50" xfId="1" applyNumberFormat="1" applyFont="1" applyFill="1" applyBorder="1" applyAlignment="1" applyProtection="1">
      <alignment horizontal="right" vertical="center" wrapText="1" indent="1" shrinkToFit="1"/>
    </xf>
    <xf numFmtId="0" fontId="21" fillId="17" borderId="47" xfId="1" applyNumberFormat="1" applyFont="1" applyFill="1" applyBorder="1" applyAlignment="1" applyProtection="1">
      <alignment horizontal="right" vertical="center" wrapText="1" indent="1" shrinkToFit="1"/>
    </xf>
    <xf numFmtId="166" fontId="13" fillId="0" borderId="20" xfId="1" applyNumberFormat="1" applyFont="1" applyFill="1" applyBorder="1" applyAlignment="1" applyProtection="1">
      <alignment horizontal="right" vertical="center" wrapText="1" indent="1" shrinkToFit="1"/>
      <protection locked="0"/>
    </xf>
    <xf numFmtId="0" fontId="13" fillId="4" borderId="7" xfId="1" applyNumberFormat="1" applyFont="1" applyFill="1" applyBorder="1" applyAlignment="1" applyProtection="1">
      <alignment horizontal="left" vertical="center" wrapText="1" shrinkToFit="1"/>
    </xf>
    <xf numFmtId="0" fontId="13" fillId="4" borderId="8" xfId="1" applyNumberFormat="1" applyFont="1" applyFill="1" applyBorder="1" applyAlignment="1" applyProtection="1">
      <alignment horizontal="left" vertical="center" wrapText="1" shrinkToFit="1"/>
    </xf>
    <xf numFmtId="0" fontId="13" fillId="4" borderId="9" xfId="1" applyNumberFormat="1" applyFont="1" applyFill="1" applyBorder="1" applyAlignment="1" applyProtection="1">
      <alignment horizontal="left" vertical="center" wrapText="1" shrinkToFit="1"/>
    </xf>
    <xf numFmtId="0" fontId="13" fillId="4" borderId="10" xfId="1" applyNumberFormat="1" applyFont="1" applyFill="1" applyBorder="1" applyAlignment="1" applyProtection="1">
      <alignment horizontal="left" vertical="center" wrapText="1" shrinkToFit="1"/>
    </xf>
    <xf numFmtId="0" fontId="13" fillId="4" borderId="0" xfId="1" applyNumberFormat="1" applyFont="1" applyFill="1" applyBorder="1" applyAlignment="1" applyProtection="1">
      <alignment horizontal="left" vertical="center" wrapText="1" shrinkToFit="1"/>
    </xf>
    <xf numFmtId="0" fontId="13" fillId="4" borderId="11" xfId="1" applyNumberFormat="1" applyFont="1" applyFill="1" applyBorder="1" applyAlignment="1" applyProtection="1">
      <alignment horizontal="left" vertical="center" wrapText="1" shrinkToFit="1"/>
    </xf>
    <xf numFmtId="0" fontId="13" fillId="4" borderId="20" xfId="1" applyNumberFormat="1" applyFont="1" applyFill="1" applyBorder="1" applyAlignment="1" applyProtection="1">
      <alignment horizontal="left" vertical="center" wrapText="1" shrinkToFit="1"/>
    </xf>
    <xf numFmtId="0" fontId="13" fillId="4" borderId="4" xfId="1" applyNumberFormat="1" applyFont="1" applyFill="1" applyBorder="1" applyAlignment="1" applyProtection="1">
      <alignment horizontal="left" vertical="center" wrapText="1" shrinkToFit="1"/>
    </xf>
    <xf numFmtId="0" fontId="13" fillId="4" borderId="21" xfId="1" applyNumberFormat="1" applyFont="1" applyFill="1" applyBorder="1" applyAlignment="1" applyProtection="1">
      <alignment horizontal="left" vertical="center" wrapText="1" shrinkToFit="1"/>
    </xf>
    <xf numFmtId="0" fontId="13" fillId="4" borderId="7" xfId="1" applyNumberFormat="1" applyFont="1" applyFill="1" applyBorder="1" applyAlignment="1" applyProtection="1">
      <alignment horizontal="left" vertical="top" wrapText="1" shrinkToFit="1"/>
    </xf>
    <xf numFmtId="0" fontId="13" fillId="4" borderId="8" xfId="1" applyNumberFormat="1" applyFont="1" applyFill="1" applyBorder="1" applyAlignment="1" applyProtection="1">
      <alignment horizontal="left" vertical="top" wrapText="1" shrinkToFit="1"/>
    </xf>
    <xf numFmtId="0" fontId="13" fillId="4" borderId="9" xfId="1" applyNumberFormat="1" applyFont="1" applyFill="1" applyBorder="1" applyAlignment="1" applyProtection="1">
      <alignment horizontal="left" vertical="top" wrapText="1" shrinkToFit="1"/>
    </xf>
    <xf numFmtId="0" fontId="13" fillId="4" borderId="10" xfId="1" applyNumberFormat="1" applyFont="1" applyFill="1" applyBorder="1" applyAlignment="1" applyProtection="1">
      <alignment horizontal="left" vertical="top" wrapText="1" shrinkToFit="1"/>
    </xf>
    <xf numFmtId="0" fontId="13" fillId="4" borderId="0" xfId="1" applyNumberFormat="1" applyFont="1" applyFill="1" applyBorder="1" applyAlignment="1" applyProtection="1">
      <alignment horizontal="left" vertical="top" wrapText="1" shrinkToFit="1"/>
    </xf>
    <xf numFmtId="0" fontId="13" fillId="4" borderId="11" xfId="1" applyNumberFormat="1" applyFont="1" applyFill="1" applyBorder="1" applyAlignment="1" applyProtection="1">
      <alignment horizontal="left" vertical="top" wrapText="1" shrinkToFit="1"/>
    </xf>
    <xf numFmtId="0" fontId="13" fillId="4" borderId="20" xfId="1" applyNumberFormat="1" applyFont="1" applyFill="1" applyBorder="1" applyAlignment="1" applyProtection="1">
      <alignment horizontal="left" vertical="top" wrapText="1" shrinkToFit="1"/>
    </xf>
    <xf numFmtId="0" fontId="13" fillId="4" borderId="4" xfId="1" applyNumberFormat="1" applyFont="1" applyFill="1" applyBorder="1" applyAlignment="1" applyProtection="1">
      <alignment horizontal="left" vertical="top" wrapText="1" shrinkToFit="1"/>
    </xf>
    <xf numFmtId="0" fontId="13" fillId="4" borderId="21" xfId="1" applyNumberFormat="1" applyFont="1" applyFill="1" applyBorder="1" applyAlignment="1" applyProtection="1">
      <alignment horizontal="left" vertical="top" wrapText="1" shrinkToFit="1"/>
    </xf>
    <xf numFmtId="166" fontId="13" fillId="0" borderId="48" xfId="1" applyNumberFormat="1" applyFont="1" applyFill="1" applyBorder="1" applyAlignment="1" applyProtection="1">
      <alignment horizontal="right" vertical="center" wrapText="1" indent="1" shrinkToFit="1"/>
    </xf>
    <xf numFmtId="166" fontId="13" fillId="0" borderId="4" xfId="1" applyNumberFormat="1" applyFont="1" applyFill="1" applyBorder="1" applyAlignment="1" applyProtection="1">
      <alignment horizontal="right" vertical="center" wrapText="1" indent="1" shrinkToFit="1"/>
    </xf>
    <xf numFmtId="166" fontId="13" fillId="0" borderId="51" xfId="1" applyNumberFormat="1" applyFont="1" applyFill="1" applyBorder="1" applyAlignment="1" applyProtection="1">
      <alignment horizontal="right" vertical="center" wrapText="1" indent="1" shrinkToFit="1"/>
    </xf>
    <xf numFmtId="166" fontId="50" fillId="0" borderId="48" xfId="1" applyNumberFormat="1" applyFont="1" applyFill="1" applyBorder="1" applyAlignment="1" applyProtection="1">
      <alignment horizontal="right" vertical="center" wrapText="1" indent="1" shrinkToFit="1"/>
    </xf>
    <xf numFmtId="166" fontId="50" fillId="0" borderId="4" xfId="1" applyNumberFormat="1" applyFont="1" applyFill="1" applyBorder="1" applyAlignment="1" applyProtection="1">
      <alignment horizontal="right" vertical="center" wrapText="1" indent="1" shrinkToFit="1"/>
    </xf>
    <xf numFmtId="164" fontId="13" fillId="4" borderId="86" xfId="1" applyNumberFormat="1" applyFont="1" applyFill="1" applyBorder="1" applyAlignment="1" applyProtection="1">
      <alignment horizontal="center" vertical="center" wrapText="1" shrinkToFit="1"/>
      <protection locked="0"/>
    </xf>
    <xf numFmtId="164" fontId="13" fillId="4" borderId="111" xfId="1" applyNumberFormat="1" applyFont="1" applyFill="1" applyBorder="1" applyAlignment="1" applyProtection="1">
      <alignment horizontal="center" vertical="center" wrapText="1" shrinkToFit="1"/>
      <protection locked="0"/>
    </xf>
    <xf numFmtId="0" fontId="21" fillId="4" borderId="110" xfId="1" applyNumberFormat="1" applyFont="1" applyFill="1" applyBorder="1" applyAlignment="1" applyProtection="1">
      <alignment horizontal="left" vertical="center" wrapText="1" shrinkToFit="1"/>
      <protection locked="0"/>
    </xf>
    <xf numFmtId="0" fontId="21" fillId="4" borderId="86" xfId="1" applyNumberFormat="1" applyFont="1" applyFill="1" applyBorder="1" applyAlignment="1" applyProtection="1">
      <alignment horizontal="left" vertical="center" wrapText="1" shrinkToFit="1"/>
      <protection locked="0"/>
    </xf>
    <xf numFmtId="0" fontId="21" fillId="4" borderId="111" xfId="1" applyNumberFormat="1" applyFont="1" applyFill="1" applyBorder="1" applyAlignment="1" applyProtection="1">
      <alignment horizontal="left" vertical="center" wrapText="1" shrinkToFit="1"/>
      <protection locked="0"/>
    </xf>
    <xf numFmtId="0" fontId="10" fillId="17" borderId="7" xfId="1" applyFont="1" applyFill="1" applyBorder="1" applyAlignment="1" applyProtection="1">
      <alignment horizontal="center" vertical="center" wrapText="1" shrinkToFit="1"/>
    </xf>
    <xf numFmtId="0" fontId="10" fillId="17" borderId="8" xfId="1" applyFont="1" applyFill="1" applyBorder="1" applyAlignment="1" applyProtection="1">
      <alignment horizontal="center" vertical="center" wrapText="1" shrinkToFit="1"/>
    </xf>
    <xf numFmtId="0" fontId="10" fillId="17" borderId="9" xfId="1" applyFont="1" applyFill="1" applyBorder="1" applyAlignment="1" applyProtection="1">
      <alignment horizontal="center" vertical="center" wrapText="1" shrinkToFit="1"/>
    </xf>
    <xf numFmtId="0" fontId="10" fillId="17" borderId="10" xfId="1" applyFont="1" applyFill="1" applyBorder="1" applyAlignment="1" applyProtection="1">
      <alignment horizontal="center" vertical="center" wrapText="1" shrinkToFit="1"/>
    </xf>
    <xf numFmtId="0" fontId="10" fillId="17" borderId="0" xfId="1" applyFont="1" applyFill="1" applyBorder="1" applyAlignment="1" applyProtection="1">
      <alignment horizontal="center" vertical="center" wrapText="1" shrinkToFit="1"/>
    </xf>
    <xf numFmtId="0" fontId="10" fillId="17" borderId="11" xfId="1" applyFont="1" applyFill="1" applyBorder="1" applyAlignment="1" applyProtection="1">
      <alignment horizontal="center" vertical="center" wrapText="1" shrinkToFit="1"/>
    </xf>
    <xf numFmtId="0" fontId="10" fillId="17" borderId="20" xfId="1" applyFont="1" applyFill="1" applyBorder="1" applyAlignment="1" applyProtection="1">
      <alignment horizontal="center" vertical="center" wrapText="1" shrinkToFit="1"/>
    </xf>
    <xf numFmtId="0" fontId="10" fillId="17" borderId="4" xfId="1" applyFont="1" applyFill="1" applyBorder="1" applyAlignment="1" applyProtection="1">
      <alignment horizontal="center" vertical="center" wrapText="1" shrinkToFit="1"/>
    </xf>
    <xf numFmtId="0" fontId="10" fillId="17" borderId="21" xfId="1" applyFont="1" applyFill="1" applyBorder="1" applyAlignment="1" applyProtection="1">
      <alignment horizontal="center" vertical="center" wrapText="1" shrinkToFit="1"/>
    </xf>
    <xf numFmtId="49" fontId="18" fillId="17" borderId="108" xfId="1" applyNumberFormat="1" applyFont="1" applyFill="1" applyBorder="1" applyAlignment="1" applyProtection="1">
      <alignment horizontal="center" vertical="center"/>
    </xf>
    <xf numFmtId="0" fontId="52" fillId="4" borderId="4" xfId="1" applyNumberFormat="1" applyFont="1" applyFill="1" applyBorder="1" applyAlignment="1" applyProtection="1">
      <alignment horizontal="center"/>
      <protection locked="0"/>
    </xf>
    <xf numFmtId="0" fontId="8" fillId="17" borderId="47" xfId="1" applyNumberFormat="1" applyFont="1" applyFill="1" applyBorder="1" applyAlignment="1" applyProtection="1">
      <alignment horizontal="right" vertical="center" wrapText="1" indent="1" shrinkToFit="1"/>
    </xf>
    <xf numFmtId="0" fontId="8" fillId="17" borderId="0" xfId="1" applyNumberFormat="1" applyFont="1" applyFill="1" applyBorder="1" applyAlignment="1" applyProtection="1">
      <alignment horizontal="right" vertical="center" wrapText="1" indent="1" shrinkToFit="1"/>
    </xf>
    <xf numFmtId="0" fontId="8" fillId="17" borderId="50" xfId="1" applyNumberFormat="1" applyFont="1" applyFill="1" applyBorder="1" applyAlignment="1" applyProtection="1">
      <alignment horizontal="right" vertical="center" wrapText="1" indent="1" shrinkToFit="1"/>
    </xf>
    <xf numFmtId="166" fontId="13" fillId="0" borderId="20" xfId="1" applyNumberFormat="1" applyFont="1" applyFill="1" applyBorder="1" applyAlignment="1" applyProtection="1">
      <alignment horizontal="right" vertical="center" wrapText="1" indent="1" shrinkToFit="1"/>
    </xf>
    <xf numFmtId="0" fontId="19" fillId="4" borderId="90" xfId="1" applyNumberFormat="1" applyFont="1" applyFill="1" applyBorder="1" applyAlignment="1" applyProtection="1">
      <alignment horizontal="right" vertical="center" wrapText="1" shrinkToFit="1"/>
    </xf>
    <xf numFmtId="0" fontId="19" fillId="4" borderId="0" xfId="1" applyNumberFormat="1" applyFont="1" applyFill="1" applyBorder="1" applyAlignment="1" applyProtection="1">
      <alignment horizontal="right" vertical="center" wrapText="1" shrinkToFit="1"/>
    </xf>
    <xf numFmtId="0" fontId="17" fillId="4" borderId="0" xfId="1" applyNumberFormat="1" applyFont="1" applyFill="1" applyBorder="1" applyAlignment="1" applyProtection="1">
      <alignment horizontal="right" vertical="center" wrapText="1" shrinkToFit="1"/>
    </xf>
    <xf numFmtId="0" fontId="65" fillId="23" borderId="4" xfId="1" applyNumberFormat="1" applyFont="1" applyFill="1" applyBorder="1" applyAlignment="1" applyProtection="1">
      <alignment horizontal="left"/>
      <protection locked="0"/>
    </xf>
    <xf numFmtId="166" fontId="21" fillId="0" borderId="86" xfId="1" applyNumberFormat="1" applyFont="1" applyFill="1" applyBorder="1" applyAlignment="1" applyProtection="1">
      <alignment horizontal="right" vertical="center" wrapText="1" indent="1" shrinkToFit="1"/>
      <protection locked="0"/>
    </xf>
    <xf numFmtId="166" fontId="21" fillId="0" borderId="111" xfId="1" applyNumberFormat="1" applyFont="1" applyFill="1" applyBorder="1" applyAlignment="1" applyProtection="1">
      <alignment horizontal="right" vertical="center" wrapText="1" indent="1" shrinkToFit="1"/>
      <protection locked="0"/>
    </xf>
    <xf numFmtId="164" fontId="13" fillId="4" borderId="110" xfId="1" applyNumberFormat="1" applyFont="1" applyFill="1" applyBorder="1" applyAlignment="1" applyProtection="1">
      <alignment horizontal="center" vertical="center" wrapText="1" shrinkToFit="1"/>
      <protection locked="0"/>
    </xf>
    <xf numFmtId="0" fontId="15" fillId="21" borderId="116" xfId="1" applyFont="1" applyFill="1" applyBorder="1" applyAlignment="1" applyProtection="1">
      <alignment horizontal="center" vertical="center" wrapText="1" shrinkToFit="1"/>
    </xf>
    <xf numFmtId="0" fontId="15" fillId="21" borderId="115" xfId="1" applyFont="1" applyFill="1" applyBorder="1" applyAlignment="1" applyProtection="1">
      <alignment horizontal="center" vertical="center" wrapText="1" shrinkToFit="1"/>
    </xf>
    <xf numFmtId="0" fontId="15" fillId="21" borderId="117" xfId="1" applyFont="1" applyFill="1" applyBorder="1" applyAlignment="1" applyProtection="1">
      <alignment horizontal="center" vertical="center" wrapText="1" shrinkToFit="1"/>
    </xf>
    <xf numFmtId="0" fontId="17" fillId="4" borderId="0" xfId="1" applyFont="1" applyFill="1" applyBorder="1" applyAlignment="1" applyProtection="1">
      <alignment horizontal="right"/>
    </xf>
    <xf numFmtId="0" fontId="48" fillId="4" borderId="0" xfId="0" applyFont="1" applyFill="1" applyBorder="1" applyAlignment="1">
      <alignment horizontal="left"/>
    </xf>
    <xf numFmtId="0" fontId="70" fillId="4" borderId="0" xfId="1" applyFont="1" applyFill="1" applyBorder="1" applyAlignment="1" applyProtection="1">
      <alignment horizontal="left" vertical="center"/>
    </xf>
    <xf numFmtId="0" fontId="40" fillId="0" borderId="89" xfId="0" applyFont="1" applyBorder="1" applyAlignment="1">
      <alignment horizontal="left" vertical="top" wrapText="1" shrinkToFit="1"/>
    </xf>
    <xf numFmtId="0" fontId="131" fillId="5" borderId="22" xfId="1" applyFont="1" applyFill="1" applyBorder="1" applyAlignment="1" applyProtection="1">
      <alignment horizontal="left" vertical="center" wrapText="1" indent="1"/>
    </xf>
    <xf numFmtId="0" fontId="131" fillId="5" borderId="23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horizontal="left" vertical="top" wrapText="1"/>
    </xf>
    <xf numFmtId="0" fontId="20" fillId="0" borderId="8" xfId="1" applyFont="1" applyFill="1" applyBorder="1" applyAlignment="1" applyProtection="1">
      <alignment horizontal="left" vertical="center"/>
    </xf>
    <xf numFmtId="0" fontId="142" fillId="0" borderId="8" xfId="0" applyFont="1" applyBorder="1" applyAlignment="1">
      <alignment horizontal="left" vertical="center"/>
    </xf>
    <xf numFmtId="0" fontId="43" fillId="4" borderId="0" xfId="1" applyFont="1" applyFill="1" applyBorder="1" applyAlignment="1" applyProtection="1">
      <alignment horizontal="left" vertical="top"/>
    </xf>
    <xf numFmtId="0" fontId="83" fillId="4" borderId="4" xfId="1" applyFont="1" applyFill="1" applyBorder="1" applyAlignment="1" applyProtection="1">
      <alignment horizontal="left" wrapText="1" shrinkToFit="1"/>
      <protection locked="0"/>
    </xf>
    <xf numFmtId="0" fontId="168" fillId="16" borderId="55" xfId="1" applyFont="1" applyFill="1" applyBorder="1" applyAlignment="1" applyProtection="1">
      <alignment horizontal="right" vertical="top" wrapText="1" shrinkToFit="1"/>
    </xf>
    <xf numFmtId="0" fontId="75" fillId="16" borderId="56" xfId="1" applyFont="1" applyFill="1" applyBorder="1" applyAlignment="1" applyProtection="1">
      <alignment horizontal="right" vertical="top" wrapText="1" shrinkToFit="1"/>
    </xf>
    <xf numFmtId="0" fontId="75" fillId="16" borderId="57" xfId="1" applyFont="1" applyFill="1" applyBorder="1" applyAlignment="1" applyProtection="1">
      <alignment horizontal="right" vertical="top" wrapText="1" shrinkToFit="1"/>
    </xf>
    <xf numFmtId="0" fontId="79" fillId="3" borderId="67" xfId="1" applyNumberFormat="1" applyFont="1" applyFill="1" applyBorder="1" applyAlignment="1" applyProtection="1">
      <alignment horizontal="left" vertical="center" indent="1"/>
    </xf>
    <xf numFmtId="0" fontId="79" fillId="3" borderId="64" xfId="1" applyNumberFormat="1" applyFont="1" applyFill="1" applyBorder="1" applyAlignment="1" applyProtection="1">
      <alignment horizontal="left" vertical="center" indent="1"/>
    </xf>
    <xf numFmtId="0" fontId="21" fillId="3" borderId="0" xfId="1" applyNumberFormat="1" applyFont="1" applyFill="1" applyBorder="1" applyAlignment="1" applyProtection="1">
      <alignment horizontal="left" vertical="center" indent="1"/>
    </xf>
    <xf numFmtId="0" fontId="21" fillId="3" borderId="65" xfId="1" applyNumberFormat="1" applyFont="1" applyFill="1" applyBorder="1" applyAlignment="1" applyProtection="1">
      <alignment horizontal="left" vertical="center" indent="1"/>
    </xf>
    <xf numFmtId="0" fontId="25" fillId="4" borderId="55" xfId="1" applyFont="1" applyFill="1" applyBorder="1" applyAlignment="1" applyProtection="1">
      <alignment horizontal="center" vertical="center" wrapText="1" shrinkToFit="1"/>
    </xf>
    <xf numFmtId="0" fontId="25" fillId="4" borderId="56" xfId="1" applyFont="1" applyFill="1" applyBorder="1" applyAlignment="1" applyProtection="1">
      <alignment horizontal="center" vertical="center" wrapText="1" shrinkToFit="1"/>
    </xf>
    <xf numFmtId="0" fontId="25" fillId="4" borderId="57" xfId="1" applyFont="1" applyFill="1" applyBorder="1" applyAlignment="1" applyProtection="1">
      <alignment horizontal="center" vertical="center" wrapText="1" shrinkToFit="1"/>
    </xf>
    <xf numFmtId="14" fontId="76" fillId="16" borderId="56" xfId="1" applyNumberFormat="1" applyFont="1" applyFill="1" applyBorder="1" applyAlignment="1" applyProtection="1">
      <alignment horizontal="center" vertical="center"/>
    </xf>
    <xf numFmtId="14" fontId="76" fillId="16" borderId="57" xfId="1" applyNumberFormat="1" applyFont="1" applyFill="1" applyBorder="1" applyAlignment="1" applyProtection="1">
      <alignment horizontal="center" vertical="center"/>
    </xf>
    <xf numFmtId="49" fontId="119" fillId="3" borderId="7" xfId="1" applyNumberFormat="1" applyFont="1" applyFill="1" applyBorder="1" applyAlignment="1" applyProtection="1">
      <alignment horizontal="left" vertical="center"/>
    </xf>
    <xf numFmtId="49" fontId="119" fillId="3" borderId="8" xfId="1" applyNumberFormat="1" applyFont="1" applyFill="1" applyBorder="1" applyAlignment="1" applyProtection="1">
      <alignment horizontal="left" vertical="center"/>
    </xf>
    <xf numFmtId="49" fontId="119" fillId="3" borderId="97" xfId="1" applyNumberFormat="1" applyFont="1" applyFill="1" applyBorder="1" applyAlignment="1" applyProtection="1">
      <alignment horizontal="left" vertical="center"/>
    </xf>
    <xf numFmtId="49" fontId="119" fillId="3" borderId="98" xfId="1" applyNumberFormat="1" applyFont="1" applyFill="1" applyBorder="1" applyAlignment="1" applyProtection="1">
      <alignment horizontal="left" vertical="center"/>
    </xf>
    <xf numFmtId="0" fontId="24" fillId="3" borderId="8" xfId="1" applyFont="1" applyFill="1" applyBorder="1" applyAlignment="1" applyProtection="1">
      <alignment horizontal="left" vertical="center"/>
    </xf>
    <xf numFmtId="0" fontId="24" fillId="3" borderId="9" xfId="1" applyFont="1" applyFill="1" applyBorder="1" applyAlignment="1" applyProtection="1">
      <alignment horizontal="left" vertical="center"/>
    </xf>
    <xf numFmtId="0" fontId="82" fillId="0" borderId="4" xfId="1" applyNumberFormat="1" applyFont="1" applyFill="1" applyBorder="1" applyAlignment="1" applyProtection="1">
      <alignment horizontal="left" wrapText="1" shrinkToFit="1"/>
      <protection locked="0"/>
    </xf>
    <xf numFmtId="0" fontId="83" fillId="0" borderId="4" xfId="1" applyFont="1" applyFill="1" applyBorder="1" applyAlignment="1" applyProtection="1">
      <alignment horizontal="left"/>
      <protection locked="0"/>
    </xf>
    <xf numFmtId="164" fontId="114" fillId="0" borderId="4" xfId="1" applyNumberFormat="1" applyFont="1" applyFill="1" applyBorder="1" applyAlignment="1" applyProtection="1">
      <alignment horizontal="left" wrapText="1" shrinkToFit="1"/>
      <protection locked="0"/>
    </xf>
    <xf numFmtId="0" fontId="8" fillId="0" borderId="0" xfId="1" applyFont="1" applyFill="1" applyBorder="1" applyAlignment="1" applyProtection="1">
      <alignment horizontal="left" vertical="top"/>
    </xf>
    <xf numFmtId="0" fontId="25" fillId="0" borderId="0" xfId="1" applyFont="1" applyFill="1" applyBorder="1" applyAlignment="1" applyProtection="1">
      <alignment horizontal="left" vertical="top"/>
    </xf>
    <xf numFmtId="3" fontId="84" fillId="0" borderId="4" xfId="1" applyNumberFormat="1" applyFont="1" applyFill="1" applyBorder="1" applyAlignment="1" applyProtection="1">
      <alignment horizontal="left" wrapText="1" shrinkToFit="1"/>
      <protection locked="0"/>
    </xf>
    <xf numFmtId="1" fontId="113" fillId="0" borderId="4" xfId="1" applyNumberFormat="1" applyFont="1" applyFill="1" applyBorder="1" applyAlignment="1" applyProtection="1">
      <alignment horizontal="left" wrapText="1" shrinkToFit="1"/>
      <protection locked="0"/>
    </xf>
    <xf numFmtId="165" fontId="83" fillId="0" borderId="4" xfId="1" applyNumberFormat="1" applyFont="1" applyFill="1" applyBorder="1" applyAlignment="1" applyProtection="1">
      <alignment horizontal="left"/>
      <protection locked="0"/>
    </xf>
    <xf numFmtId="0" fontId="15" fillId="5" borderId="116" xfId="1" applyFont="1" applyFill="1" applyBorder="1" applyAlignment="1" applyProtection="1">
      <alignment horizontal="center" vertical="center" wrapText="1" shrinkToFit="1"/>
    </xf>
    <xf numFmtId="0" fontId="15" fillId="5" borderId="115" xfId="1" applyFont="1" applyFill="1" applyBorder="1" applyAlignment="1" applyProtection="1">
      <alignment horizontal="center" vertical="center" wrapText="1" shrinkToFit="1"/>
    </xf>
    <xf numFmtId="0" fontId="15" fillId="5" borderId="117" xfId="1" applyFont="1" applyFill="1" applyBorder="1" applyAlignment="1" applyProtection="1">
      <alignment horizontal="center" vertical="center" wrapText="1" shrinkToFit="1"/>
    </xf>
    <xf numFmtId="0" fontId="4" fillId="0" borderId="23" xfId="1" applyFont="1" applyFill="1" applyBorder="1" applyAlignment="1" applyProtection="1">
      <alignment horizontal="left" vertical="top" wrapText="1" shrinkToFit="1"/>
    </xf>
    <xf numFmtId="0" fontId="4" fillId="0" borderId="24" xfId="1" applyFont="1" applyFill="1" applyBorder="1" applyAlignment="1" applyProtection="1">
      <alignment horizontal="left" vertical="top" wrapText="1" shrinkToFit="1"/>
    </xf>
    <xf numFmtId="0" fontId="25" fillId="0" borderId="4" xfId="1" applyFont="1" applyFill="1" applyBorder="1" applyAlignment="1" applyProtection="1">
      <alignment horizontal="left" vertical="center" wrapText="1" shrinkToFit="1"/>
      <protection locked="0"/>
    </xf>
    <xf numFmtId="166" fontId="21" fillId="0" borderId="8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horizontal="center" vertical="center" wrapText="1"/>
    </xf>
    <xf numFmtId="0" fontId="21" fillId="3" borderId="5" xfId="1" applyNumberFormat="1" applyFont="1" applyFill="1" applyBorder="1" applyAlignment="1" applyProtection="1">
      <alignment horizontal="left" wrapText="1" indent="1" shrinkToFit="1"/>
    </xf>
    <xf numFmtId="0" fontId="21" fillId="3" borderId="0" xfId="1" applyNumberFormat="1" applyFont="1" applyFill="1" applyBorder="1" applyAlignment="1" applyProtection="1">
      <alignment horizontal="left" wrapText="1" indent="1" shrinkToFit="1"/>
    </xf>
    <xf numFmtId="0" fontId="8" fillId="2" borderId="0" xfId="1" applyFont="1" applyFill="1" applyBorder="1" applyAlignment="1" applyProtection="1">
      <alignment horizontal="left" vertical="top" wrapText="1"/>
    </xf>
    <xf numFmtId="0" fontId="10" fillId="0" borderId="0" xfId="1" applyFont="1" applyFill="1" applyBorder="1" applyAlignment="1" applyProtection="1">
      <alignment horizontal="left" vertical="center"/>
    </xf>
    <xf numFmtId="0" fontId="10" fillId="0" borderId="11" xfId="1" applyFont="1" applyFill="1" applyBorder="1" applyAlignment="1" applyProtection="1">
      <alignment horizontal="left" vertical="center"/>
    </xf>
    <xf numFmtId="0" fontId="83" fillId="0" borderId="4" xfId="2" quotePrefix="1" applyNumberFormat="1" applyFont="1" applyFill="1" applyBorder="1" applyAlignment="1" applyProtection="1">
      <alignment horizontal="left"/>
      <protection locked="0"/>
    </xf>
    <xf numFmtId="0" fontId="83" fillId="0" borderId="4" xfId="1" quotePrefix="1" applyNumberFormat="1" applyFont="1" applyFill="1" applyBorder="1" applyAlignment="1" applyProtection="1">
      <alignment horizontal="left"/>
      <protection locked="0"/>
    </xf>
    <xf numFmtId="0" fontId="21" fillId="3" borderId="13" xfId="1" applyFont="1" applyFill="1" applyBorder="1" applyAlignment="1" applyProtection="1">
      <alignment horizontal="center"/>
      <protection hidden="1"/>
    </xf>
    <xf numFmtId="0" fontId="98" fillId="3" borderId="0" xfId="1" applyFont="1" applyFill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left" vertical="top"/>
    </xf>
    <xf numFmtId="167" fontId="83" fillId="0" borderId="4" xfId="1" applyNumberFormat="1" applyFont="1" applyFill="1" applyBorder="1" applyAlignment="1" applyProtection="1">
      <alignment horizontal="left" wrapText="1" shrinkToFit="1"/>
      <protection locked="0"/>
    </xf>
    <xf numFmtId="167" fontId="83" fillId="0" borderId="4" xfId="1" quotePrefix="1" applyNumberFormat="1" applyFont="1" applyFill="1" applyBorder="1" applyAlignment="1" applyProtection="1">
      <alignment horizontal="left" wrapText="1" shrinkToFit="1"/>
      <protection locked="0"/>
    </xf>
    <xf numFmtId="0" fontId="8" fillId="2" borderId="0" xfId="1" applyFont="1" applyFill="1" applyBorder="1" applyAlignment="1" applyProtection="1">
      <alignment horizontal="left" vertical="top"/>
    </xf>
    <xf numFmtId="3" fontId="83" fillId="0" borderId="4" xfId="1" applyNumberFormat="1" applyFont="1" applyFill="1" applyBorder="1" applyAlignment="1" applyProtection="1">
      <alignment horizontal="left"/>
      <protection locked="0"/>
    </xf>
    <xf numFmtId="0" fontId="183" fillId="3" borderId="0" xfId="1" applyFont="1" applyFill="1" applyBorder="1" applyAlignment="1" applyProtection="1">
      <alignment horizontal="right" wrapText="1" shrinkToFit="1"/>
    </xf>
    <xf numFmtId="0" fontId="140" fillId="3" borderId="0" xfId="1" applyFont="1" applyFill="1" applyAlignment="1" applyProtection="1">
      <alignment horizontal="right" vertical="center" wrapText="1" shrinkToFit="1"/>
    </xf>
    <xf numFmtId="0" fontId="188" fillId="0" borderId="8" xfId="1" applyFont="1" applyFill="1" applyBorder="1" applyAlignment="1" applyProtection="1">
      <alignment horizontal="right" wrapText="1" shrinkToFit="1"/>
    </xf>
    <xf numFmtId="0" fontId="25" fillId="4" borderId="106" xfId="1" applyFont="1" applyFill="1" applyBorder="1" applyAlignment="1" applyProtection="1">
      <alignment horizontal="left" vertical="center" wrapText="1" shrinkToFit="1"/>
      <protection locked="0"/>
    </xf>
    <xf numFmtId="0" fontId="25" fillId="4" borderId="107" xfId="1" applyFont="1" applyFill="1" applyBorder="1" applyAlignment="1" applyProtection="1">
      <alignment horizontal="left" vertical="center" wrapText="1" shrinkToFit="1"/>
      <protection locked="0"/>
    </xf>
    <xf numFmtId="0" fontId="25" fillId="0" borderId="102" xfId="1" applyFont="1" applyFill="1" applyBorder="1" applyAlignment="1" applyProtection="1">
      <alignment horizontal="left" vertical="center" wrapText="1" shrinkToFit="1"/>
      <protection locked="0"/>
    </xf>
    <xf numFmtId="0" fontId="25" fillId="0" borderId="103" xfId="1" applyFont="1" applyFill="1" applyBorder="1" applyAlignment="1" applyProtection="1">
      <alignment horizontal="left" vertical="center" wrapText="1" shrinkToFit="1"/>
      <protection locked="0"/>
    </xf>
    <xf numFmtId="0" fontId="8" fillId="4" borderId="103" xfId="1" applyNumberFormat="1" applyFont="1" applyFill="1" applyBorder="1" applyAlignment="1" applyProtection="1">
      <alignment horizontal="left" vertical="center" wrapText="1" shrinkToFit="1"/>
      <protection locked="0"/>
    </xf>
    <xf numFmtId="0" fontId="158" fillId="0" borderId="0" xfId="1" applyFont="1" applyFill="1" applyBorder="1" applyAlignment="1" applyProtection="1">
      <alignment horizontal="right" wrapText="1" shrinkToFit="1"/>
    </xf>
    <xf numFmtId="0" fontId="122" fillId="0" borderId="0" xfId="1" applyFont="1" applyFill="1" applyBorder="1" applyAlignment="1" applyProtection="1">
      <alignment horizontal="center" vertical="top" wrapText="1" shrinkToFit="1"/>
    </xf>
    <xf numFmtId="0" fontId="17" fillId="4" borderId="0" xfId="1" applyFont="1" applyFill="1" applyBorder="1" applyAlignment="1" applyProtection="1">
      <alignment horizontal="left"/>
    </xf>
    <xf numFmtId="0" fontId="15" fillId="0" borderId="4" xfId="1" applyFont="1" applyFill="1" applyBorder="1" applyAlignment="1" applyProtection="1">
      <alignment horizontal="left" vertical="center"/>
      <protection locked="0"/>
    </xf>
    <xf numFmtId="164" fontId="19" fillId="4" borderId="4" xfId="1" applyNumberFormat="1" applyFont="1" applyFill="1" applyBorder="1" applyAlignment="1" applyProtection="1">
      <alignment horizontal="center" wrapText="1"/>
      <protection locked="0"/>
    </xf>
    <xf numFmtId="0" fontId="83" fillId="0" borderId="0" xfId="0" applyFont="1" applyFill="1" applyBorder="1" applyAlignment="1">
      <alignment horizontal="left"/>
    </xf>
    <xf numFmtId="0" fontId="50" fillId="17" borderId="38" xfId="1" applyNumberFormat="1" applyFont="1" applyFill="1" applyBorder="1" applyAlignment="1" applyProtection="1">
      <alignment horizontal="center" vertical="center"/>
    </xf>
    <xf numFmtId="0" fontId="50" fillId="17" borderId="25" xfId="1" applyNumberFormat="1" applyFont="1" applyFill="1" applyBorder="1" applyAlignment="1" applyProtection="1">
      <alignment horizontal="center" vertical="center"/>
    </xf>
    <xf numFmtId="0" fontId="119" fillId="0" borderId="52" xfId="1" applyNumberFormat="1" applyFont="1" applyBorder="1" applyAlignment="1" applyProtection="1">
      <alignment horizontal="right" vertical="center" wrapText="1" indent="1" shrinkToFit="1"/>
    </xf>
    <xf numFmtId="0" fontId="119" fillId="0" borderId="8" xfId="1" applyNumberFormat="1" applyFont="1" applyBorder="1" applyAlignment="1" applyProtection="1">
      <alignment horizontal="right" vertical="center" wrapText="1" indent="1" shrinkToFit="1"/>
    </xf>
    <xf numFmtId="0" fontId="119" fillId="0" borderId="47" xfId="1" applyNumberFormat="1" applyFont="1" applyBorder="1" applyAlignment="1" applyProtection="1">
      <alignment horizontal="right" vertical="center" wrapText="1" indent="1" shrinkToFit="1"/>
    </xf>
    <xf numFmtId="0" fontId="119" fillId="0" borderId="0" xfId="1" applyNumberFormat="1" applyFont="1" applyBorder="1" applyAlignment="1" applyProtection="1">
      <alignment horizontal="right" vertical="center" wrapText="1" indent="1" shrinkToFit="1"/>
    </xf>
    <xf numFmtId="0" fontId="25" fillId="0" borderId="105" xfId="1" applyFont="1" applyFill="1" applyBorder="1" applyAlignment="1" applyProtection="1">
      <alignment horizontal="left" vertical="center" wrapText="1" shrinkToFit="1"/>
      <protection locked="0"/>
    </xf>
    <xf numFmtId="0" fontId="25" fillId="0" borderId="106" xfId="1" applyFont="1" applyFill="1" applyBorder="1" applyAlignment="1" applyProtection="1">
      <alignment horizontal="left" vertical="center" wrapText="1" shrinkToFit="1"/>
      <protection locked="0"/>
    </xf>
    <xf numFmtId="0" fontId="15" fillId="0" borderId="4" xfId="1" applyFont="1" applyFill="1" applyBorder="1" applyAlignment="1" applyProtection="1">
      <alignment horizontal="left" wrapText="1" shrinkToFit="1"/>
    </xf>
    <xf numFmtId="0" fontId="25" fillId="4" borderId="103" xfId="1" applyFont="1" applyFill="1" applyBorder="1" applyAlignment="1" applyProtection="1">
      <alignment horizontal="left" vertical="center" wrapText="1" shrinkToFit="1"/>
      <protection locked="0"/>
    </xf>
    <xf numFmtId="0" fontId="25" fillId="4" borderId="104" xfId="1" applyFont="1" applyFill="1" applyBorder="1" applyAlignment="1" applyProtection="1">
      <alignment horizontal="left" vertical="center" wrapText="1" shrinkToFit="1"/>
      <protection locked="0"/>
    </xf>
    <xf numFmtId="0" fontId="43" fillId="0" borderId="0" xfId="1" applyNumberFormat="1" applyFont="1" applyBorder="1" applyAlignment="1" applyProtection="1">
      <alignment horizontal="left" vertical="top" wrapText="1" shrinkToFit="1"/>
    </xf>
    <xf numFmtId="0" fontId="43" fillId="0" borderId="6" xfId="1" applyNumberFormat="1" applyFont="1" applyBorder="1" applyAlignment="1" applyProtection="1">
      <alignment horizontal="left" vertical="top" wrapText="1" shrinkToFit="1"/>
    </xf>
    <xf numFmtId="0" fontId="86" fillId="0" borderId="0" xfId="1" applyFont="1" applyBorder="1" applyAlignment="1" applyProtection="1">
      <alignment horizontal="left" vertical="center"/>
    </xf>
    <xf numFmtId="0" fontId="10" fillId="3" borderId="1" xfId="1" applyFont="1" applyFill="1" applyBorder="1" applyAlignment="1" applyProtection="1">
      <alignment horizontal="left" vertical="center" indent="1"/>
    </xf>
    <xf numFmtId="0" fontId="10" fillId="3" borderId="2" xfId="1" applyFont="1" applyFill="1" applyBorder="1" applyAlignment="1" applyProtection="1">
      <alignment horizontal="left" vertical="center" indent="1"/>
    </xf>
    <xf numFmtId="0" fontId="10" fillId="3" borderId="3" xfId="1" applyFont="1" applyFill="1" applyBorder="1" applyAlignment="1" applyProtection="1">
      <alignment horizontal="left" vertical="center" indent="1"/>
    </xf>
    <xf numFmtId="0" fontId="23" fillId="0" borderId="0" xfId="1" applyFont="1" applyBorder="1" applyAlignment="1" applyProtection="1">
      <alignment horizontal="left" vertical="top" wrapText="1" shrinkToFit="1"/>
    </xf>
    <xf numFmtId="0" fontId="23" fillId="0" borderId="6" xfId="1" applyFont="1" applyBorder="1" applyAlignment="1" applyProtection="1">
      <alignment horizontal="left" vertical="top" wrapText="1" shrinkToFit="1"/>
    </xf>
    <xf numFmtId="0" fontId="53" fillId="17" borderId="1" xfId="1" applyNumberFormat="1" applyFont="1" applyFill="1" applyBorder="1" applyAlignment="1" applyProtection="1">
      <alignment horizontal="left" vertical="center" indent="1"/>
    </xf>
    <xf numFmtId="0" fontId="53" fillId="17" borderId="2" xfId="1" applyNumberFormat="1" applyFont="1" applyFill="1" applyBorder="1" applyAlignment="1" applyProtection="1">
      <alignment horizontal="left" vertical="center" indent="1"/>
    </xf>
    <xf numFmtId="0" fontId="53" fillId="17" borderId="3" xfId="1" applyNumberFormat="1" applyFont="1" applyFill="1" applyBorder="1" applyAlignment="1" applyProtection="1">
      <alignment horizontal="left" vertical="center" indent="1"/>
    </xf>
    <xf numFmtId="0" fontId="21" fillId="0" borderId="0" xfId="1" applyNumberFormat="1" applyFont="1" applyBorder="1" applyAlignment="1" applyProtection="1">
      <alignment horizontal="center" vertical="center"/>
    </xf>
    <xf numFmtId="0" fontId="49" fillId="0" borderId="0" xfId="1" applyFont="1" applyFill="1" applyBorder="1" applyAlignment="1" applyProtection="1">
      <alignment vertical="center"/>
    </xf>
    <xf numFmtId="166" fontId="21" fillId="4" borderId="0" xfId="1" applyNumberFormat="1" applyFont="1" applyFill="1" applyBorder="1" applyAlignment="1" applyProtection="1">
      <alignment horizontal="left" vertical="center"/>
    </xf>
    <xf numFmtId="0" fontId="94" fillId="0" borderId="9" xfId="1" applyFont="1" applyFill="1" applyBorder="1" applyAlignment="1" applyProtection="1">
      <alignment horizontal="left" vertical="center" wrapText="1" indent="1" shrinkToFit="1"/>
    </xf>
    <xf numFmtId="164" fontId="13" fillId="0" borderId="4" xfId="1" applyNumberFormat="1" applyFont="1" applyFill="1" applyBorder="1" applyAlignment="1" applyProtection="1">
      <alignment horizontal="center" wrapText="1" shrinkToFit="1"/>
      <protection locked="0"/>
    </xf>
    <xf numFmtId="0" fontId="43" fillId="0" borderId="10" xfId="1" applyNumberFormat="1" applyFont="1" applyBorder="1" applyAlignment="1" applyProtection="1">
      <alignment horizontal="right" vertical="center" indent="1"/>
    </xf>
    <xf numFmtId="0" fontId="43" fillId="0" borderId="0" xfId="1" applyNumberFormat="1" applyFont="1" applyBorder="1" applyAlignment="1" applyProtection="1">
      <alignment horizontal="right" vertical="center" indent="1"/>
    </xf>
    <xf numFmtId="0" fontId="17" fillId="4" borderId="0" xfId="1" applyFont="1" applyFill="1" applyBorder="1" applyAlignment="1" applyProtection="1">
      <alignment horizontal="right" vertical="center" indent="1"/>
    </xf>
    <xf numFmtId="0" fontId="21" fillId="0" borderId="4" xfId="1" applyNumberFormat="1" applyFont="1" applyBorder="1" applyAlignment="1" applyProtection="1">
      <alignment horizontal="center"/>
    </xf>
    <xf numFmtId="0" fontId="17" fillId="0" borderId="4" xfId="1" applyFont="1" applyFill="1" applyBorder="1" applyAlignment="1" applyProtection="1">
      <alignment horizontal="left" vertical="top" wrapText="1"/>
    </xf>
    <xf numFmtId="0" fontId="144" fillId="28" borderId="0" xfId="1" applyFont="1" applyFill="1" applyAlignment="1" applyProtection="1">
      <alignment horizontal="center" vertical="center"/>
    </xf>
    <xf numFmtId="0" fontId="45" fillId="0" borderId="90" xfId="1" applyFont="1" applyBorder="1" applyAlignment="1" applyProtection="1">
      <alignment horizontal="center" vertical="center" wrapText="1" shrinkToFit="1"/>
    </xf>
    <xf numFmtId="0" fontId="45" fillId="0" borderId="0" xfId="1" applyFont="1" applyBorder="1" applyAlignment="1" applyProtection="1">
      <alignment horizontal="center" vertical="center" wrapText="1" shrinkToFit="1"/>
    </xf>
    <xf numFmtId="0" fontId="40" fillId="0" borderId="7" xfId="0" applyFont="1" applyBorder="1" applyAlignment="1">
      <alignment horizontal="left" vertical="center" wrapText="1" shrinkToFit="1"/>
    </xf>
    <xf numFmtId="0" fontId="40" fillId="0" borderId="9" xfId="0" applyFont="1" applyBorder="1" applyAlignment="1">
      <alignment horizontal="left" vertical="center" wrapText="1" shrinkToFit="1"/>
    </xf>
    <xf numFmtId="0" fontId="40" fillId="0" borderId="10" xfId="0" applyFont="1" applyBorder="1" applyAlignment="1">
      <alignment horizontal="left" vertical="center" wrapText="1" shrinkToFit="1"/>
    </xf>
    <xf numFmtId="0" fontId="40" fillId="0" borderId="11" xfId="0" applyFont="1" applyBorder="1" applyAlignment="1">
      <alignment horizontal="left" vertical="center" wrapText="1" shrinkToFit="1"/>
    </xf>
    <xf numFmtId="0" fontId="40" fillId="0" borderId="20" xfId="0" applyFont="1" applyBorder="1" applyAlignment="1">
      <alignment horizontal="left" vertical="center" wrapText="1" shrinkToFit="1"/>
    </xf>
    <xf numFmtId="0" fontId="40" fillId="0" borderId="21" xfId="0" applyFont="1" applyBorder="1" applyAlignment="1">
      <alignment horizontal="left" vertical="center" wrapText="1" shrinkToFit="1"/>
    </xf>
    <xf numFmtId="0" fontId="131" fillId="5" borderId="113" xfId="1" applyFont="1" applyFill="1" applyBorder="1" applyAlignment="1" applyProtection="1">
      <alignment horizontal="center" vertical="center" wrapText="1"/>
    </xf>
    <xf numFmtId="0" fontId="131" fillId="5" borderId="112" xfId="1" applyFont="1" applyFill="1" applyBorder="1" applyAlignment="1" applyProtection="1">
      <alignment horizontal="center" vertical="center" wrapText="1"/>
    </xf>
    <xf numFmtId="0" fontId="131" fillId="5" borderId="20" xfId="1" applyFont="1" applyFill="1" applyBorder="1" applyAlignment="1" applyProtection="1">
      <alignment horizontal="center" vertical="center" wrapText="1"/>
    </xf>
    <xf numFmtId="0" fontId="131" fillId="5" borderId="4" xfId="1" applyFont="1" applyFill="1" applyBorder="1" applyAlignment="1" applyProtection="1">
      <alignment horizontal="center" vertical="center" wrapText="1"/>
    </xf>
    <xf numFmtId="0" fontId="4" fillId="0" borderId="112" xfId="1" applyFont="1" applyFill="1" applyBorder="1" applyAlignment="1" applyProtection="1">
      <alignment horizontal="left" vertical="center"/>
    </xf>
    <xf numFmtId="0" fontId="4" fillId="0" borderId="114" xfId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left" vertical="center"/>
    </xf>
    <xf numFmtId="0" fontId="4" fillId="0" borderId="21" xfId="1" applyFont="1" applyFill="1" applyBorder="1" applyAlignment="1" applyProtection="1">
      <alignment horizontal="left" vertical="center"/>
    </xf>
    <xf numFmtId="0" fontId="4" fillId="0" borderId="8" xfId="1" applyFont="1" applyFill="1" applyBorder="1" applyAlignment="1" applyProtection="1">
      <alignment horizontal="left" vertical="top" wrapText="1" shrinkToFit="1"/>
    </xf>
    <xf numFmtId="0" fontId="4" fillId="0" borderId="9" xfId="1" applyFont="1" applyFill="1" applyBorder="1" applyAlignment="1" applyProtection="1">
      <alignment horizontal="left" vertical="top" wrapText="1" shrinkToFit="1"/>
    </xf>
    <xf numFmtId="0" fontId="4" fillId="0" borderId="0" xfId="1" applyFont="1" applyFill="1" applyBorder="1" applyAlignment="1" applyProtection="1">
      <alignment horizontal="left" vertical="top" wrapText="1" shrinkToFit="1"/>
    </xf>
    <xf numFmtId="0" fontId="4" fillId="0" borderId="11" xfId="1" applyFont="1" applyFill="1" applyBorder="1" applyAlignment="1" applyProtection="1">
      <alignment horizontal="left" vertical="top" wrapText="1" shrinkToFit="1"/>
    </xf>
    <xf numFmtId="0" fontId="131" fillId="5" borderId="7" xfId="1" applyFont="1" applyFill="1" applyBorder="1" applyAlignment="1" applyProtection="1">
      <alignment horizontal="left" vertical="center" wrapText="1" indent="1"/>
    </xf>
    <xf numFmtId="0" fontId="131" fillId="5" borderId="8" xfId="1" applyFont="1" applyFill="1" applyBorder="1" applyAlignment="1" applyProtection="1">
      <alignment horizontal="left" vertical="center" wrapText="1" indent="1"/>
    </xf>
    <xf numFmtId="0" fontId="131" fillId="5" borderId="10" xfId="1" applyFont="1" applyFill="1" applyBorder="1" applyAlignment="1" applyProtection="1">
      <alignment horizontal="left" vertical="center" wrapText="1" indent="1"/>
    </xf>
    <xf numFmtId="0" fontId="131" fillId="5" borderId="0" xfId="1" applyFont="1" applyFill="1" applyBorder="1" applyAlignment="1" applyProtection="1">
      <alignment horizontal="left" vertical="center" wrapText="1" indent="1"/>
    </xf>
    <xf numFmtId="49" fontId="8" fillId="0" borderId="0" xfId="1" applyNumberFormat="1" applyFont="1" applyFill="1" applyBorder="1" applyAlignment="1" applyProtection="1">
      <alignment horizontal="left" vertical="top" wrapText="1"/>
    </xf>
    <xf numFmtId="0" fontId="25" fillId="0" borderId="4" xfId="1" applyFont="1" applyFill="1" applyBorder="1" applyAlignment="1" applyProtection="1">
      <alignment horizontal="center" vertical="center" wrapText="1" shrinkToFit="1"/>
      <protection locked="0"/>
    </xf>
    <xf numFmtId="0" fontId="10" fillId="0" borderId="0" xfId="1" applyFont="1" applyFill="1" applyBorder="1" applyAlignment="1" applyProtection="1">
      <alignment horizontal="left"/>
    </xf>
    <xf numFmtId="0" fontId="8" fillId="0" borderId="8" xfId="1" applyFont="1" applyFill="1" applyBorder="1" applyAlignment="1" applyProtection="1">
      <alignment horizontal="left" vertical="top"/>
    </xf>
    <xf numFmtId="0" fontId="43" fillId="4" borderId="4" xfId="1" applyFont="1" applyFill="1" applyBorder="1" applyAlignment="1" applyProtection="1">
      <alignment horizontal="left"/>
      <protection locked="0"/>
    </xf>
    <xf numFmtId="0" fontId="25" fillId="0" borderId="0" xfId="1" applyFont="1" applyFill="1" applyBorder="1" applyAlignment="1" applyProtection="1">
      <alignment horizontal="left" vertical="top" wrapText="1"/>
    </xf>
    <xf numFmtId="0" fontId="15" fillId="0" borderId="8" xfId="1" applyFont="1" applyBorder="1" applyAlignment="1" applyProtection="1">
      <alignment horizontal="left" vertical="top" wrapText="1" shrinkToFit="1"/>
    </xf>
    <xf numFmtId="0" fontId="15" fillId="0" borderId="9" xfId="1" applyFont="1" applyBorder="1" applyAlignment="1" applyProtection="1">
      <alignment horizontal="left" vertical="top" wrapText="1" shrinkToFit="1"/>
    </xf>
    <xf numFmtId="0" fontId="15" fillId="0" borderId="4" xfId="1" applyFont="1" applyBorder="1" applyAlignment="1" applyProtection="1">
      <alignment horizontal="left" vertical="top" wrapText="1" shrinkToFit="1"/>
    </xf>
    <xf numFmtId="0" fontId="15" fillId="0" borderId="21" xfId="1" applyFont="1" applyBorder="1" applyAlignment="1" applyProtection="1">
      <alignment horizontal="left" vertical="top" wrapText="1" shrinkToFit="1"/>
    </xf>
    <xf numFmtId="0" fontId="8" fillId="2" borderId="4" xfId="1" applyFont="1" applyFill="1" applyBorder="1" applyAlignment="1" applyProtection="1">
      <alignment horizontal="left" vertical="top"/>
    </xf>
    <xf numFmtId="0" fontId="8" fillId="0" borderId="4" xfId="1" applyFont="1" applyBorder="1" applyAlignment="1" applyProtection="1">
      <alignment horizontal="left" vertical="top"/>
    </xf>
    <xf numFmtId="166" fontId="13" fillId="0" borderId="83" xfId="1" applyNumberFormat="1" applyFont="1" applyBorder="1" applyAlignment="1" applyProtection="1">
      <alignment horizontal="right" vertical="center" wrapText="1" indent="1" shrinkToFit="1"/>
      <protection locked="0"/>
    </xf>
    <xf numFmtId="166" fontId="13" fillId="0" borderId="85" xfId="1" applyNumberFormat="1" applyFont="1" applyBorder="1" applyAlignment="1" applyProtection="1">
      <alignment horizontal="right" vertical="center" wrapText="1" indent="1" shrinkToFit="1"/>
      <protection locked="0"/>
    </xf>
    <xf numFmtId="166" fontId="13" fillId="0" borderId="86" xfId="1" applyNumberFormat="1" applyFont="1" applyBorder="1" applyAlignment="1" applyProtection="1">
      <alignment horizontal="right" vertical="center" wrapText="1" indent="1" shrinkToFit="1"/>
      <protection locked="0"/>
    </xf>
    <xf numFmtId="49" fontId="13" fillId="0" borderId="8" xfId="1" applyNumberFormat="1" applyFont="1" applyBorder="1" applyAlignment="1" applyProtection="1">
      <alignment horizontal="left" vertical="center" wrapText="1" shrinkToFit="1"/>
      <protection locked="0"/>
    </xf>
    <xf numFmtId="49" fontId="13" fillId="0" borderId="23" xfId="1" applyNumberFormat="1" applyFont="1" applyBorder="1" applyAlignment="1" applyProtection="1">
      <alignment horizontal="left" vertical="center" wrapText="1" shrinkToFit="1"/>
      <protection locked="0"/>
    </xf>
    <xf numFmtId="0" fontId="13" fillId="0" borderId="35" xfId="1" applyNumberFormat="1" applyFont="1" applyBorder="1" applyAlignment="1" applyProtection="1">
      <alignment horizontal="center" vertical="center" wrapText="1"/>
      <protection locked="0"/>
    </xf>
    <xf numFmtId="0" fontId="13" fillId="0" borderId="25" xfId="1" applyNumberFormat="1" applyFont="1" applyBorder="1" applyAlignment="1" applyProtection="1">
      <alignment horizontal="center" vertical="center" wrapText="1"/>
      <protection locked="0"/>
    </xf>
    <xf numFmtId="0" fontId="13" fillId="0" borderId="34" xfId="1" applyNumberFormat="1" applyFont="1" applyBorder="1" applyAlignment="1" applyProtection="1">
      <alignment horizontal="center" vertical="center" wrapText="1"/>
      <protection locked="0"/>
    </xf>
    <xf numFmtId="0" fontId="13" fillId="0" borderId="29" xfId="1" applyNumberFormat="1" applyFont="1" applyBorder="1" applyAlignment="1" applyProtection="1">
      <alignment horizontal="center" vertical="center" wrapText="1"/>
      <protection locked="0"/>
    </xf>
    <xf numFmtId="0" fontId="13" fillId="0" borderId="23" xfId="1" applyNumberFormat="1" applyFont="1" applyBorder="1" applyAlignment="1" applyProtection="1">
      <alignment horizontal="center" vertical="center" wrapText="1"/>
      <protection locked="0"/>
    </xf>
    <xf numFmtId="0" fontId="13" fillId="0" borderId="30" xfId="1" applyNumberFormat="1" applyFont="1" applyBorder="1" applyAlignment="1" applyProtection="1">
      <alignment horizontal="center" vertical="center" wrapText="1"/>
      <protection locked="0"/>
    </xf>
    <xf numFmtId="0" fontId="25" fillId="0" borderId="22" xfId="1" applyNumberFormat="1" applyFont="1" applyBorder="1" applyAlignment="1" applyProtection="1">
      <alignment horizontal="center" vertical="center"/>
    </xf>
    <xf numFmtId="0" fontId="25" fillId="0" borderId="23" xfId="1" applyNumberFormat="1" applyFont="1" applyBorder="1" applyAlignment="1" applyProtection="1">
      <alignment horizontal="center" vertical="center"/>
    </xf>
    <xf numFmtId="167" fontId="13" fillId="0" borderId="83" xfId="1" applyNumberFormat="1" applyFont="1" applyBorder="1" applyAlignment="1" applyProtection="1">
      <alignment horizontal="center" vertical="center" wrapText="1" shrinkToFit="1"/>
      <protection locked="0"/>
    </xf>
    <xf numFmtId="0" fontId="21" fillId="0" borderId="29" xfId="1" applyNumberFormat="1" applyFont="1" applyBorder="1" applyAlignment="1" applyProtection="1">
      <alignment horizontal="center" vertical="center" wrapText="1"/>
      <protection locked="0"/>
    </xf>
    <xf numFmtId="0" fontId="21" fillId="0" borderId="23" xfId="1" applyNumberFormat="1" applyFont="1" applyBorder="1" applyAlignment="1" applyProtection="1">
      <alignment horizontal="center" vertical="center" wrapText="1"/>
      <protection locked="0"/>
    </xf>
    <xf numFmtId="0" fontId="21" fillId="0" borderId="24" xfId="1" applyNumberFormat="1" applyFont="1" applyBorder="1" applyAlignment="1" applyProtection="1">
      <alignment horizontal="center" vertical="center" wrapText="1"/>
      <protection locked="0"/>
    </xf>
    <xf numFmtId="0" fontId="79" fillId="5" borderId="8" xfId="1" applyNumberFormat="1" applyFont="1" applyFill="1" applyBorder="1" applyAlignment="1" applyProtection="1">
      <alignment horizontal="center" vertical="center" wrapText="1" shrinkToFit="1"/>
    </xf>
    <xf numFmtId="0" fontId="79" fillId="5" borderId="4" xfId="1" applyNumberFormat="1" applyFont="1" applyFill="1" applyBorder="1" applyAlignment="1" applyProtection="1">
      <alignment horizontal="center" vertical="center" wrapText="1" shrinkToFit="1"/>
    </xf>
    <xf numFmtId="0" fontId="8" fillId="5" borderId="82" xfId="1" applyNumberFormat="1" applyFont="1" applyFill="1" applyBorder="1" applyAlignment="1" applyProtection="1">
      <alignment horizontal="center" vertical="center" wrapText="1" shrinkToFit="1"/>
    </xf>
    <xf numFmtId="0" fontId="8" fillId="5" borderId="16" xfId="1" applyNumberFormat="1" applyFont="1" applyFill="1" applyBorder="1" applyAlignment="1" applyProtection="1">
      <alignment horizontal="center" vertical="center" wrapText="1" shrinkToFit="1"/>
    </xf>
    <xf numFmtId="0" fontId="8" fillId="5" borderId="77" xfId="1" applyNumberFormat="1" applyFont="1" applyFill="1" applyBorder="1" applyAlignment="1" applyProtection="1">
      <alignment horizontal="center" vertical="center" wrapText="1" shrinkToFit="1"/>
    </xf>
    <xf numFmtId="0" fontId="18" fillId="5" borderId="7" xfId="1" applyNumberFormat="1" applyFont="1" applyFill="1" applyBorder="1" applyAlignment="1" applyProtection="1">
      <alignment horizontal="center" vertical="center"/>
    </xf>
    <xf numFmtId="0" fontId="18" fillId="5" borderId="8" xfId="1" applyNumberFormat="1" applyFont="1" applyFill="1" applyBorder="1" applyAlignment="1" applyProtection="1">
      <alignment horizontal="center" vertical="center"/>
    </xf>
    <xf numFmtId="0" fontId="18" fillId="5" borderId="9" xfId="1" applyNumberFormat="1" applyFont="1" applyFill="1" applyBorder="1" applyAlignment="1" applyProtection="1">
      <alignment horizontal="center" vertical="center"/>
    </xf>
    <xf numFmtId="0" fontId="8" fillId="5" borderId="54" xfId="1" applyNumberFormat="1" applyFont="1" applyFill="1" applyBorder="1" applyAlignment="1" applyProtection="1">
      <alignment horizontal="center" vertical="center" wrapText="1" shrinkToFit="1"/>
    </xf>
    <xf numFmtId="0" fontId="25" fillId="0" borderId="10" xfId="1" applyNumberFormat="1" applyFont="1" applyBorder="1" applyAlignment="1" applyProtection="1">
      <alignment horizontal="center" vertical="center"/>
    </xf>
    <xf numFmtId="0" fontId="25" fillId="0" borderId="0" xfId="1" applyNumberFormat="1" applyFont="1" applyBorder="1" applyAlignment="1" applyProtection="1">
      <alignment horizontal="center" vertical="center"/>
    </xf>
    <xf numFmtId="166" fontId="13" fillId="0" borderId="32" xfId="1" applyNumberFormat="1" applyFont="1" applyBorder="1" applyAlignment="1" applyProtection="1">
      <alignment horizontal="right" vertical="center" wrapText="1" indent="1" shrinkToFit="1"/>
      <protection locked="0"/>
    </xf>
    <xf numFmtId="166" fontId="13" fillId="0" borderId="49" xfId="1" applyNumberFormat="1" applyFont="1" applyBorder="1" applyAlignment="1" applyProtection="1">
      <alignment horizontal="right" vertical="center" wrapText="1" indent="1" shrinkToFit="1"/>
      <protection locked="0"/>
    </xf>
    <xf numFmtId="166" fontId="13" fillId="0" borderId="84" xfId="1" applyNumberFormat="1" applyFont="1" applyBorder="1" applyAlignment="1" applyProtection="1">
      <alignment horizontal="right" vertical="center" wrapText="1" indent="1" shrinkToFit="1"/>
      <protection locked="0"/>
    </xf>
    <xf numFmtId="0" fontId="13" fillId="5" borderId="7" xfId="1" applyNumberFormat="1" applyFont="1" applyFill="1" applyBorder="1" applyAlignment="1" applyProtection="1">
      <alignment horizontal="left" wrapText="1" indent="1"/>
    </xf>
    <xf numFmtId="0" fontId="13" fillId="5" borderId="8" xfId="1" applyNumberFormat="1" applyFont="1" applyFill="1" applyBorder="1" applyAlignment="1" applyProtection="1">
      <alignment horizontal="left" wrapText="1" indent="1"/>
    </xf>
    <xf numFmtId="0" fontId="13" fillId="5" borderId="20" xfId="1" applyNumberFormat="1" applyFont="1" applyFill="1" applyBorder="1" applyAlignment="1" applyProtection="1">
      <alignment horizontal="left" wrapText="1" indent="1"/>
    </xf>
    <xf numFmtId="0" fontId="13" fillId="5" borderId="4" xfId="1" applyNumberFormat="1" applyFont="1" applyFill="1" applyBorder="1" applyAlignment="1" applyProtection="1">
      <alignment horizontal="left" wrapText="1" indent="1"/>
    </xf>
    <xf numFmtId="0" fontId="21" fillId="5" borderId="8" xfId="1" applyNumberFormat="1" applyFont="1" applyFill="1" applyBorder="1" applyAlignment="1" applyProtection="1">
      <alignment horizontal="right" wrapText="1" indent="1" shrinkToFit="1"/>
    </xf>
    <xf numFmtId="0" fontId="21" fillId="5" borderId="9" xfId="1" applyNumberFormat="1" applyFont="1" applyFill="1" applyBorder="1" applyAlignment="1" applyProtection="1">
      <alignment horizontal="right" wrapText="1" indent="1" shrinkToFit="1"/>
    </xf>
    <xf numFmtId="0" fontId="21" fillId="5" borderId="4" xfId="1" applyNumberFormat="1" applyFont="1" applyFill="1" applyBorder="1" applyAlignment="1" applyProtection="1">
      <alignment horizontal="right" wrapText="1" indent="1" shrinkToFit="1"/>
    </xf>
    <xf numFmtId="0" fontId="21" fillId="5" borderId="21" xfId="1" applyNumberFormat="1" applyFont="1" applyFill="1" applyBorder="1" applyAlignment="1" applyProtection="1">
      <alignment horizontal="right" wrapText="1" indent="1" shrinkToFit="1"/>
    </xf>
    <xf numFmtId="0" fontId="25" fillId="5" borderId="7" xfId="1" applyNumberFormat="1" applyFont="1" applyFill="1" applyBorder="1" applyAlignment="1" applyProtection="1">
      <alignment horizontal="center" vertical="center" wrapText="1" shrinkToFit="1"/>
    </xf>
    <xf numFmtId="0" fontId="25" fillId="5" borderId="8" xfId="1" applyNumberFormat="1" applyFont="1" applyFill="1" applyBorder="1" applyAlignment="1" applyProtection="1">
      <alignment horizontal="center" vertical="center" wrapText="1" shrinkToFit="1"/>
    </xf>
    <xf numFmtId="0" fontId="25" fillId="5" borderId="20" xfId="1" applyNumberFormat="1" applyFont="1" applyFill="1" applyBorder="1" applyAlignment="1" applyProtection="1">
      <alignment horizontal="center" vertical="center" wrapText="1" shrinkToFit="1"/>
    </xf>
    <xf numFmtId="0" fontId="25" fillId="5" borderId="4" xfId="1" applyNumberFormat="1" applyFont="1" applyFill="1" applyBorder="1" applyAlignment="1" applyProtection="1">
      <alignment horizontal="center" vertical="center" wrapText="1" shrinkToFit="1"/>
    </xf>
    <xf numFmtId="0" fontId="52" fillId="5" borderId="31" xfId="1" applyNumberFormat="1" applyFont="1" applyFill="1" applyBorder="1" applyAlignment="1" applyProtection="1">
      <alignment horizontal="center" vertical="center"/>
    </xf>
    <xf numFmtId="0" fontId="52" fillId="5" borderId="33" xfId="1" applyNumberFormat="1" applyFont="1" applyFill="1" applyBorder="1" applyAlignment="1" applyProtection="1">
      <alignment horizontal="center" vertical="center"/>
    </xf>
    <xf numFmtId="0" fontId="18" fillId="5" borderId="31" xfId="1" applyNumberFormat="1" applyFont="1" applyFill="1" applyBorder="1" applyAlignment="1" applyProtection="1">
      <alignment horizontal="center" vertical="center" wrapText="1" shrinkToFit="1"/>
    </xf>
    <xf numFmtId="0" fontId="18" fillId="5" borderId="33" xfId="1" applyNumberFormat="1" applyFont="1" applyFill="1" applyBorder="1" applyAlignment="1" applyProtection="1">
      <alignment horizontal="center" vertical="center" wrapText="1" shrinkToFit="1"/>
    </xf>
    <xf numFmtId="0" fontId="8" fillId="5" borderId="81" xfId="1" applyNumberFormat="1" applyFont="1" applyFill="1" applyBorder="1" applyAlignment="1" applyProtection="1">
      <alignment horizontal="right" vertical="center" indent="1"/>
    </xf>
    <xf numFmtId="0" fontId="8" fillId="5" borderId="75" xfId="1" applyNumberFormat="1" applyFont="1" applyFill="1" applyBorder="1" applyAlignment="1" applyProtection="1">
      <alignment horizontal="right" vertical="center" indent="1"/>
    </xf>
    <xf numFmtId="167" fontId="13" fillId="0" borderId="32" xfId="1" applyNumberFormat="1" applyFont="1" applyBorder="1" applyAlignment="1" applyProtection="1">
      <alignment horizontal="center" vertical="center" wrapText="1" shrinkToFit="1"/>
      <protection locked="0"/>
    </xf>
    <xf numFmtId="0" fontId="82" fillId="0" borderId="4" xfId="1" applyNumberFormat="1" applyFont="1" applyFill="1" applyBorder="1" applyAlignment="1" applyProtection="1">
      <alignment horizontal="left" wrapText="1" shrinkToFit="1"/>
    </xf>
    <xf numFmtId="3" fontId="83" fillId="0" borderId="4" xfId="1" applyNumberFormat="1" applyFont="1" applyFill="1" applyBorder="1" applyAlignment="1" applyProtection="1">
      <alignment horizontal="left"/>
    </xf>
    <xf numFmtId="49" fontId="8" fillId="0" borderId="4" xfId="1" applyNumberFormat="1" applyFont="1" applyFill="1" applyBorder="1" applyAlignment="1" applyProtection="1">
      <alignment horizontal="left" vertical="top"/>
    </xf>
    <xf numFmtId="0" fontId="13" fillId="0" borderId="38" xfId="1" applyNumberFormat="1" applyFont="1" applyBorder="1" applyAlignment="1" applyProtection="1">
      <alignment horizontal="left" vertical="center" wrapText="1" indent="1"/>
      <protection locked="0"/>
    </xf>
    <xf numFmtId="0" fontId="13" fillId="0" borderId="25" xfId="1" applyNumberFormat="1" applyFont="1" applyBorder="1" applyAlignment="1" applyProtection="1">
      <alignment horizontal="left" vertical="center" wrapText="1" indent="1"/>
      <protection locked="0"/>
    </xf>
    <xf numFmtId="0" fontId="13" fillId="0" borderId="88" xfId="1" applyNumberFormat="1" applyFont="1" applyBorder="1" applyAlignment="1" applyProtection="1">
      <alignment horizontal="left" vertical="center" wrapText="1" indent="1"/>
      <protection locked="0"/>
    </xf>
    <xf numFmtId="0" fontId="21" fillId="0" borderId="52" xfId="1" applyNumberFormat="1" applyFont="1" applyBorder="1" applyAlignment="1" applyProtection="1">
      <alignment horizontal="center" vertical="center" wrapText="1"/>
      <protection locked="0"/>
    </xf>
    <xf numFmtId="0" fontId="21" fillId="0" borderId="8" xfId="1" applyNumberFormat="1" applyFont="1" applyBorder="1" applyAlignment="1" applyProtection="1">
      <alignment horizontal="center" vertical="center" wrapText="1"/>
      <protection locked="0"/>
    </xf>
    <xf numFmtId="0" fontId="21" fillId="0" borderId="9" xfId="1" applyNumberFormat="1" applyFont="1" applyBorder="1" applyAlignment="1" applyProtection="1">
      <alignment horizontal="center" vertical="center" wrapText="1"/>
      <protection locked="0"/>
    </xf>
    <xf numFmtId="0" fontId="83" fillId="4" borderId="4" xfId="1" applyNumberFormat="1" applyFont="1" applyFill="1" applyBorder="1" applyAlignment="1" applyProtection="1">
      <alignment horizontal="center"/>
    </xf>
    <xf numFmtId="3" fontId="13" fillId="0" borderId="83" xfId="1" applyNumberFormat="1" applyFont="1" applyBorder="1" applyAlignment="1" applyProtection="1">
      <alignment horizontal="center" vertical="center" wrapText="1" shrinkToFit="1"/>
      <protection locked="0"/>
    </xf>
    <xf numFmtId="3" fontId="13" fillId="0" borderId="32" xfId="1" applyNumberFormat="1" applyFont="1" applyBorder="1" applyAlignment="1" applyProtection="1">
      <alignment horizontal="center" vertical="center" wrapText="1" shrinkToFit="1"/>
      <protection locked="0"/>
    </xf>
    <xf numFmtId="0" fontId="25" fillId="0" borderId="20" xfId="1" applyNumberFormat="1" applyFont="1" applyBorder="1" applyAlignment="1" applyProtection="1">
      <alignment horizontal="center" vertical="center"/>
    </xf>
    <xf numFmtId="0" fontId="25" fillId="0" borderId="4" xfId="1" applyNumberFormat="1" applyFont="1" applyBorder="1" applyAlignment="1" applyProtection="1">
      <alignment horizontal="center" vertical="center"/>
    </xf>
    <xf numFmtId="3" fontId="13" fillId="0" borderId="33" xfId="1" applyNumberFormat="1" applyFont="1" applyBorder="1" applyAlignment="1" applyProtection="1">
      <alignment horizontal="center" vertical="center" wrapText="1" shrinkToFit="1"/>
      <protection locked="0"/>
    </xf>
    <xf numFmtId="166" fontId="13" fillId="0" borderId="33" xfId="1" applyNumberFormat="1" applyFont="1" applyBorder="1" applyAlignment="1" applyProtection="1">
      <alignment horizontal="right" vertical="center" wrapText="1" indent="1" shrinkToFit="1"/>
      <protection locked="0"/>
    </xf>
    <xf numFmtId="166" fontId="13" fillId="0" borderId="80" xfId="1" applyNumberFormat="1" applyFont="1" applyBorder="1" applyAlignment="1" applyProtection="1">
      <alignment horizontal="right" vertical="center" wrapText="1" indent="1" shrinkToFit="1"/>
      <protection locked="0"/>
    </xf>
    <xf numFmtId="166" fontId="13" fillId="0" borderId="71" xfId="1" applyNumberFormat="1" applyFont="1" applyBorder="1" applyAlignment="1" applyProtection="1">
      <alignment horizontal="right" vertical="center" wrapText="1" indent="1" shrinkToFit="1"/>
      <protection locked="0"/>
    </xf>
    <xf numFmtId="49" fontId="13" fillId="0" borderId="4" xfId="1" applyNumberFormat="1" applyFont="1" applyBorder="1" applyAlignment="1" applyProtection="1">
      <alignment horizontal="left" vertical="center" wrapText="1" shrinkToFit="1"/>
      <protection locked="0"/>
    </xf>
    <xf numFmtId="0" fontId="21" fillId="0" borderId="48" xfId="1" applyNumberFormat="1" applyFont="1" applyBorder="1" applyAlignment="1" applyProtection="1">
      <alignment horizontal="center" vertical="center" wrapText="1"/>
      <protection locked="0"/>
    </xf>
    <xf numFmtId="0" fontId="21" fillId="0" borderId="4" xfId="1" applyNumberFormat="1" applyFont="1" applyBorder="1" applyAlignment="1" applyProtection="1">
      <alignment horizontal="center" vertical="center" wrapText="1"/>
      <protection locked="0"/>
    </xf>
    <xf numFmtId="0" fontId="21" fillId="0" borderId="21" xfId="1" applyNumberFormat="1" applyFont="1" applyBorder="1" applyAlignment="1" applyProtection="1">
      <alignment horizontal="center" vertical="center" wrapText="1"/>
      <protection locked="0"/>
    </xf>
    <xf numFmtId="0" fontId="13" fillId="0" borderId="37" xfId="1" applyNumberFormat="1" applyFont="1" applyBorder="1" applyAlignment="1" applyProtection="1">
      <alignment horizontal="center" vertical="center" wrapText="1"/>
      <protection locked="0"/>
    </xf>
    <xf numFmtId="0" fontId="13" fillId="0" borderId="27" xfId="1" applyNumberFormat="1" applyFont="1" applyBorder="1" applyAlignment="1" applyProtection="1">
      <alignment horizontal="center" vertical="center" wrapText="1"/>
      <protection locked="0"/>
    </xf>
    <xf numFmtId="0" fontId="13" fillId="0" borderId="36" xfId="1" applyNumberFormat="1" applyFont="1" applyBorder="1" applyAlignment="1" applyProtection="1">
      <alignment horizontal="center" vertical="center" wrapText="1"/>
      <protection locked="0"/>
    </xf>
    <xf numFmtId="0" fontId="13" fillId="0" borderId="22" xfId="1" applyNumberFormat="1" applyFont="1" applyBorder="1" applyAlignment="1" applyProtection="1">
      <alignment horizontal="left" vertical="center" wrapText="1" indent="1"/>
      <protection locked="0"/>
    </xf>
    <xf numFmtId="0" fontId="13" fillId="0" borderId="23" xfId="1" applyNumberFormat="1" applyFont="1" applyBorder="1" applyAlignment="1" applyProtection="1">
      <alignment horizontal="left" vertical="center" wrapText="1" indent="1"/>
      <protection locked="0"/>
    </xf>
    <xf numFmtId="0" fontId="13" fillId="0" borderId="24" xfId="1" applyNumberFormat="1" applyFont="1" applyBorder="1" applyAlignment="1" applyProtection="1">
      <alignment horizontal="left" vertical="center" wrapText="1" indent="1"/>
      <protection locked="0"/>
    </xf>
    <xf numFmtId="167" fontId="13" fillId="0" borderId="33" xfId="1" applyNumberFormat="1" applyFont="1" applyBorder="1" applyAlignment="1" applyProtection="1">
      <alignment horizontal="center" vertical="center" wrapText="1" shrinkToFit="1"/>
      <protection locked="0"/>
    </xf>
    <xf numFmtId="0" fontId="102" fillId="0" borderId="8" xfId="1" applyFont="1" applyFill="1" applyBorder="1" applyAlignment="1" applyProtection="1">
      <alignment horizontal="right" wrapText="1" indent="1" shrinkToFit="1"/>
    </xf>
    <xf numFmtId="0" fontId="102" fillId="0" borderId="9" xfId="1" applyFont="1" applyFill="1" applyBorder="1" applyAlignment="1" applyProtection="1">
      <alignment horizontal="right" wrapText="1" indent="1" shrinkToFit="1"/>
    </xf>
    <xf numFmtId="0" fontId="13" fillId="0" borderId="26" xfId="1" applyNumberFormat="1" applyFont="1" applyBorder="1" applyAlignment="1" applyProtection="1">
      <alignment horizontal="left" vertical="center" wrapText="1" indent="1"/>
      <protection locked="0"/>
    </xf>
    <xf numFmtId="0" fontId="13" fillId="0" borderId="27" xfId="1" applyNumberFormat="1" applyFont="1" applyBorder="1" applyAlignment="1" applyProtection="1">
      <alignment horizontal="left" vertical="center" wrapText="1" indent="1"/>
      <protection locked="0"/>
    </xf>
    <xf numFmtId="0" fontId="13" fillId="0" borderId="28" xfId="1" applyNumberFormat="1" applyFont="1" applyBorder="1" applyAlignment="1" applyProtection="1">
      <alignment horizontal="left" vertical="center" wrapText="1" indent="1"/>
      <protection locked="0"/>
    </xf>
    <xf numFmtId="0" fontId="20" fillId="4" borderId="8" xfId="1" applyNumberFormat="1" applyFont="1" applyFill="1" applyBorder="1" applyAlignment="1" applyProtection="1">
      <alignment horizontal="left" vertical="center" wrapText="1"/>
    </xf>
    <xf numFmtId="0" fontId="20" fillId="4" borderId="9" xfId="1" applyNumberFormat="1" applyFont="1" applyFill="1" applyBorder="1" applyAlignment="1" applyProtection="1">
      <alignment horizontal="left" vertical="center" wrapText="1"/>
    </xf>
    <xf numFmtId="0" fontId="15" fillId="0" borderId="0" xfId="1" applyFont="1" applyBorder="1" applyAlignment="1" applyProtection="1">
      <alignment horizontal="left" vertical="top" wrapText="1" shrinkToFit="1"/>
    </xf>
    <xf numFmtId="0" fontId="15" fillId="0" borderId="11" xfId="1" applyFont="1" applyBorder="1" applyAlignment="1" applyProtection="1">
      <alignment horizontal="left" vertical="top" wrapText="1" shrinkToFit="1"/>
    </xf>
    <xf numFmtId="0" fontId="140" fillId="3" borderId="0" xfId="1" applyFont="1" applyFill="1" applyAlignment="1" applyProtection="1">
      <alignment horizontal="left" vertical="top" wrapText="1" shrinkToFit="1"/>
    </xf>
    <xf numFmtId="0" fontId="102" fillId="0" borderId="8" xfId="1" applyFont="1" applyFill="1" applyBorder="1" applyAlignment="1" applyProtection="1">
      <alignment horizontal="center" vertical="center" wrapText="1" shrinkToFit="1"/>
    </xf>
    <xf numFmtId="0" fontId="102" fillId="0" borderId="9" xfId="1" applyFont="1" applyFill="1" applyBorder="1" applyAlignment="1" applyProtection="1">
      <alignment horizontal="center" vertical="center" wrapText="1" shrinkToFit="1"/>
    </xf>
    <xf numFmtId="167" fontId="83" fillId="0" borderId="4" xfId="1" quotePrefix="1" applyNumberFormat="1" applyFont="1" applyFill="1" applyBorder="1" applyAlignment="1" applyProtection="1">
      <alignment horizontal="left" wrapText="1" shrinkToFit="1"/>
    </xf>
    <xf numFmtId="0" fontId="93" fillId="0" borderId="0" xfId="1" applyNumberFormat="1" applyFont="1" applyAlignment="1" applyProtection="1">
      <alignment horizontal="left" vertical="center"/>
    </xf>
    <xf numFmtId="49" fontId="13" fillId="3" borderId="2" xfId="1" applyNumberFormat="1" applyFont="1" applyFill="1" applyBorder="1" applyAlignment="1" applyProtection="1">
      <alignment horizontal="center" vertical="center" wrapText="1"/>
    </xf>
    <xf numFmtId="0" fontId="13" fillId="3" borderId="2" xfId="1" applyNumberFormat="1" applyFont="1" applyFill="1" applyBorder="1" applyAlignment="1" applyProtection="1">
      <alignment horizontal="center" vertical="center" wrapText="1"/>
    </xf>
    <xf numFmtId="0" fontId="13" fillId="3" borderId="0" xfId="1" applyNumberFormat="1" applyFont="1" applyFill="1" applyBorder="1" applyAlignment="1" applyProtection="1">
      <alignment horizontal="center" vertical="center" wrapText="1"/>
    </xf>
    <xf numFmtId="0" fontId="137" fillId="16" borderId="0" xfId="1" applyFont="1" applyFill="1" applyAlignment="1" applyProtection="1">
      <alignment horizontal="center" vertical="center" wrapText="1"/>
    </xf>
    <xf numFmtId="0" fontId="137" fillId="16" borderId="0" xfId="1" applyFont="1" applyFill="1" applyAlignment="1" applyProtection="1">
      <alignment horizontal="center" vertical="center"/>
    </xf>
    <xf numFmtId="49" fontId="13" fillId="3" borderId="0" xfId="1" applyNumberFormat="1" applyFont="1" applyFill="1" applyBorder="1" applyAlignment="1" applyProtection="1">
      <alignment horizontal="center" vertical="center" wrapText="1"/>
    </xf>
    <xf numFmtId="0" fontId="96" fillId="3" borderId="0" xfId="1" applyFont="1" applyFill="1" applyBorder="1" applyAlignment="1" applyProtection="1">
      <alignment horizontal="right" vertical="center" wrapText="1" shrinkToFit="1"/>
    </xf>
    <xf numFmtId="0" fontId="143" fillId="5" borderId="111" xfId="1" applyFont="1" applyFill="1" applyBorder="1" applyAlignment="1">
      <alignment horizontal="center" vertical="center"/>
    </xf>
    <xf numFmtId="3" fontId="3" fillId="5" borderId="111" xfId="1" applyNumberFormat="1" applyFill="1" applyBorder="1" applyAlignment="1">
      <alignment horizontal="center"/>
    </xf>
    <xf numFmtId="0" fontId="3" fillId="5" borderId="111" xfId="1" applyFill="1" applyBorder="1" applyAlignment="1">
      <alignment horizontal="center"/>
    </xf>
    <xf numFmtId="3" fontId="143" fillId="5" borderId="37" xfId="1" applyNumberFormat="1" applyFont="1" applyFill="1" applyBorder="1" applyAlignment="1">
      <alignment horizontal="center" vertical="center"/>
    </xf>
    <xf numFmtId="3" fontId="143" fillId="5" borderId="27" xfId="1" applyNumberFormat="1" applyFont="1" applyFill="1" applyBorder="1" applyAlignment="1">
      <alignment horizontal="center" vertical="center"/>
    </xf>
    <xf numFmtId="3" fontId="143" fillId="5" borderId="28" xfId="1" applyNumberFormat="1" applyFont="1" applyFill="1" applyBorder="1" applyAlignment="1">
      <alignment horizontal="center" vertical="center"/>
    </xf>
    <xf numFmtId="0" fontId="3" fillId="0" borderId="86" xfId="1" applyBorder="1" applyAlignment="1" applyProtection="1">
      <alignment horizontal="left" vertical="center" wrapText="1" shrinkToFit="1"/>
      <protection locked="0"/>
    </xf>
    <xf numFmtId="3" fontId="3" fillId="0" borderId="86" xfId="1" applyNumberFormat="1" applyBorder="1" applyAlignment="1" applyProtection="1">
      <alignment horizontal="center" vertical="center"/>
      <protection locked="0"/>
    </xf>
    <xf numFmtId="0" fontId="177" fillId="0" borderId="86" xfId="1" applyFont="1" applyBorder="1" applyAlignment="1" applyProtection="1">
      <alignment horizontal="center" vertical="center"/>
      <protection locked="0"/>
    </xf>
    <xf numFmtId="0" fontId="3" fillId="0" borderId="86" xfId="1" applyBorder="1" applyAlignment="1" applyProtection="1">
      <alignment horizontal="center" vertical="center"/>
      <protection locked="0"/>
    </xf>
    <xf numFmtId="3" fontId="3" fillId="0" borderId="86" xfId="1" applyNumberFormat="1" applyBorder="1" applyAlignment="1" applyProtection="1">
      <alignment horizontal="center" vertical="center"/>
    </xf>
    <xf numFmtId="3" fontId="3" fillId="0" borderId="130" xfId="1" applyNumberFormat="1" applyBorder="1" applyAlignment="1" applyProtection="1">
      <alignment horizontal="center" vertical="center"/>
    </xf>
    <xf numFmtId="49" fontId="3" fillId="0" borderId="85" xfId="1" applyNumberFormat="1" applyBorder="1" applyAlignment="1" applyProtection="1">
      <alignment horizontal="center" vertical="center"/>
      <protection locked="0"/>
    </xf>
    <xf numFmtId="49" fontId="3" fillId="0" borderId="86" xfId="1" applyNumberFormat="1" applyBorder="1" applyAlignment="1" applyProtection="1">
      <alignment horizontal="center" vertical="center"/>
      <protection locked="0"/>
    </xf>
    <xf numFmtId="3" fontId="107" fillId="31" borderId="47" xfId="1" applyNumberFormat="1" applyFont="1" applyFill="1" applyBorder="1" applyAlignment="1">
      <alignment horizontal="center" vertical="center" wrapText="1"/>
    </xf>
    <xf numFmtId="3" fontId="107" fillId="31" borderId="0" xfId="1" applyNumberFormat="1" applyFont="1" applyFill="1" applyBorder="1" applyAlignment="1">
      <alignment horizontal="center" vertical="center" wrapText="1"/>
    </xf>
    <xf numFmtId="3" fontId="107" fillId="31" borderId="50" xfId="1" applyNumberFormat="1" applyFont="1" applyFill="1" applyBorder="1" applyAlignment="1">
      <alignment horizontal="center" vertical="center" wrapText="1"/>
    </xf>
    <xf numFmtId="0" fontId="107" fillId="31" borderId="47" xfId="1" applyFont="1" applyFill="1" applyBorder="1" applyAlignment="1">
      <alignment horizontal="center" vertical="center" wrapText="1"/>
    </xf>
    <xf numFmtId="0" fontId="107" fillId="31" borderId="0" xfId="1" applyFont="1" applyFill="1" applyBorder="1" applyAlignment="1">
      <alignment horizontal="center" vertical="center" wrapText="1"/>
    </xf>
    <xf numFmtId="2" fontId="107" fillId="31" borderId="47" xfId="1" applyNumberFormat="1" applyFont="1" applyFill="1" applyBorder="1" applyAlignment="1">
      <alignment horizontal="center" vertical="center" wrapText="1"/>
    </xf>
    <xf numFmtId="2" fontId="107" fillId="31" borderId="50" xfId="1" applyNumberFormat="1" applyFont="1" applyFill="1" applyBorder="1" applyAlignment="1">
      <alignment horizontal="center" vertical="center" wrapText="1"/>
    </xf>
    <xf numFmtId="2" fontId="107" fillId="31" borderId="0" xfId="1" applyNumberFormat="1" applyFont="1" applyFill="1" applyBorder="1" applyAlignment="1">
      <alignment horizontal="center" vertical="center" wrapText="1"/>
    </xf>
    <xf numFmtId="3" fontId="107" fillId="31" borderId="11" xfId="1" applyNumberFormat="1" applyFont="1" applyFill="1" applyBorder="1" applyAlignment="1">
      <alignment horizontal="center" vertical="center" wrapText="1"/>
    </xf>
    <xf numFmtId="0" fontId="179" fillId="4" borderId="0" xfId="1" applyFont="1" applyFill="1" applyBorder="1" applyAlignment="1">
      <alignment horizontal="right" vertical="center"/>
    </xf>
    <xf numFmtId="0" fontId="107" fillId="31" borderId="10" xfId="1" applyFont="1" applyFill="1" applyBorder="1" applyAlignment="1">
      <alignment horizontal="center" vertical="center" wrapText="1"/>
    </xf>
    <xf numFmtId="0" fontId="107" fillId="31" borderId="50" xfId="1" applyFont="1" applyFill="1" applyBorder="1" applyAlignment="1">
      <alignment horizontal="center" vertical="center" wrapText="1"/>
    </xf>
    <xf numFmtId="0" fontId="3" fillId="0" borderId="4" xfId="1" applyBorder="1" applyAlignment="1" applyProtection="1">
      <alignment horizontal="left" vertical="center"/>
      <protection locked="0"/>
    </xf>
    <xf numFmtId="0" fontId="3" fillId="0" borderId="13" xfId="1" applyBorder="1" applyAlignment="1">
      <alignment horizontal="center"/>
    </xf>
    <xf numFmtId="0" fontId="143" fillId="5" borderId="26" xfId="1" applyFont="1" applyFill="1" applyBorder="1" applyAlignment="1">
      <alignment horizontal="right" vertical="center" indent="1"/>
    </xf>
    <xf numFmtId="0" fontId="143" fillId="5" borderId="27" xfId="1" applyFont="1" applyFill="1" applyBorder="1" applyAlignment="1">
      <alignment horizontal="right" vertical="center" indent="1"/>
    </xf>
    <xf numFmtId="0" fontId="3" fillId="4" borderId="0" xfId="1" applyFill="1" applyBorder="1" applyAlignment="1">
      <alignment horizontal="left"/>
    </xf>
    <xf numFmtId="0" fontId="3" fillId="30" borderId="7" xfId="1" applyFill="1" applyBorder="1" applyAlignment="1">
      <alignment horizontal="left" vertical="center" wrapText="1"/>
    </xf>
    <xf numFmtId="0" fontId="3" fillId="30" borderId="8" xfId="1" applyFill="1" applyBorder="1" applyAlignment="1">
      <alignment horizontal="left" vertical="center" wrapText="1"/>
    </xf>
    <xf numFmtId="0" fontId="3" fillId="30" borderId="9" xfId="1" applyFill="1" applyBorder="1" applyAlignment="1">
      <alignment horizontal="left" vertical="center" wrapText="1"/>
    </xf>
    <xf numFmtId="165" fontId="83" fillId="0" borderId="0" xfId="1" applyNumberFormat="1" applyFont="1" applyFill="1" applyBorder="1" applyAlignment="1" applyProtection="1">
      <alignment horizontal="left"/>
    </xf>
    <xf numFmtId="0" fontId="17" fillId="0" borderId="0" xfId="1" applyFont="1" applyFill="1" applyBorder="1" applyAlignment="1" applyProtection="1">
      <alignment horizontal="left" vertical="top"/>
    </xf>
    <xf numFmtId="0" fontId="17" fillId="0" borderId="0" xfId="1" applyFont="1" applyBorder="1" applyAlignment="1" applyProtection="1">
      <alignment horizontal="left" vertical="top"/>
    </xf>
    <xf numFmtId="0" fontId="83" fillId="0" borderId="4" xfId="1" applyNumberFormat="1" applyFont="1" applyFill="1" applyBorder="1" applyAlignment="1" applyProtection="1">
      <alignment horizontal="left" wrapText="1" shrinkToFit="1"/>
    </xf>
    <xf numFmtId="0" fontId="83" fillId="0" borderId="4" xfId="1" quotePrefix="1" applyNumberFormat="1" applyFont="1" applyFill="1" applyBorder="1" applyAlignment="1" applyProtection="1">
      <alignment horizontal="left" wrapText="1" shrinkToFit="1"/>
    </xf>
    <xf numFmtId="3" fontId="83" fillId="0" borderId="0" xfId="1" applyNumberFormat="1" applyFont="1" applyFill="1" applyBorder="1" applyAlignment="1" applyProtection="1">
      <alignment horizontal="left"/>
    </xf>
    <xf numFmtId="0" fontId="53" fillId="3" borderId="0" xfId="1" applyFont="1" applyFill="1" applyBorder="1" applyAlignment="1" applyProtection="1">
      <alignment horizontal="center" vertical="center"/>
    </xf>
    <xf numFmtId="0" fontId="141" fillId="3" borderId="0" xfId="1" applyFont="1" applyFill="1" applyAlignment="1" applyProtection="1">
      <alignment horizontal="left" vertical="top" wrapText="1" shrinkToFit="1"/>
    </xf>
    <xf numFmtId="0" fontId="97" fillId="16" borderId="0" xfId="1" applyFont="1" applyFill="1" applyAlignment="1" applyProtection="1">
      <alignment horizontal="right" vertical="center" wrapText="1" indent="1"/>
    </xf>
    <xf numFmtId="0" fontId="137" fillId="16" borderId="0" xfId="1" applyFont="1" applyFill="1" applyAlignment="1" applyProtection="1">
      <alignment horizontal="right" vertical="center" indent="1"/>
    </xf>
    <xf numFmtId="0" fontId="8" fillId="0" borderId="16" xfId="1" applyFont="1" applyFill="1" applyBorder="1" applyAlignment="1" applyProtection="1">
      <alignment horizontal="right" indent="1"/>
    </xf>
    <xf numFmtId="0" fontId="43" fillId="0" borderId="62" xfId="1" applyNumberFormat="1" applyFont="1" applyBorder="1" applyAlignment="1" applyProtection="1">
      <alignment horizontal="right" vertical="center"/>
    </xf>
    <xf numFmtId="0" fontId="43" fillId="0" borderId="63" xfId="1" applyNumberFormat="1" applyFont="1" applyBorder="1" applyAlignment="1" applyProtection="1">
      <alignment horizontal="right" vertical="center"/>
    </xf>
    <xf numFmtId="0" fontId="13" fillId="4" borderId="25" xfId="1" applyNumberFormat="1" applyFont="1" applyFill="1" applyBorder="1" applyAlignment="1" applyProtection="1">
      <alignment horizontal="left" vertical="center" indent="1"/>
    </xf>
    <xf numFmtId="0" fontId="13" fillId="4" borderId="23" xfId="1" applyNumberFormat="1" applyFont="1" applyFill="1" applyBorder="1" applyAlignment="1" applyProtection="1">
      <alignment horizontal="left" vertical="center" indent="1"/>
    </xf>
    <xf numFmtId="0" fontId="17" fillId="4" borderId="0" xfId="1" applyNumberFormat="1" applyFont="1" applyFill="1" applyBorder="1" applyAlignment="1" applyProtection="1">
      <alignment horizontal="left" vertical="center" indent="1"/>
    </xf>
    <xf numFmtId="0" fontId="43" fillId="4" borderId="4" xfId="1" applyNumberFormat="1" applyFont="1" applyFill="1" applyBorder="1" applyAlignment="1" applyProtection="1">
      <alignment horizontal="left" vertical="center" indent="1"/>
    </xf>
    <xf numFmtId="164" fontId="83" fillId="4" borderId="4" xfId="1" applyNumberFormat="1" applyFont="1" applyFill="1" applyBorder="1" applyAlignment="1" applyProtection="1">
      <alignment horizontal="left"/>
    </xf>
    <xf numFmtId="0" fontId="43" fillId="0" borderId="2" xfId="1" applyNumberFormat="1" applyFont="1" applyBorder="1" applyAlignment="1" applyProtection="1">
      <alignment horizontal="right" vertical="center" indent="1"/>
    </xf>
    <xf numFmtId="0" fontId="91" fillId="0" borderId="4" xfId="1" applyNumberFormat="1" applyFont="1" applyFill="1" applyBorder="1" applyAlignment="1" applyProtection="1">
      <alignment horizontal="left" wrapText="1" shrinkToFit="1"/>
    </xf>
    <xf numFmtId="3" fontId="99" fillId="0" borderId="4" xfId="1" applyNumberFormat="1" applyFont="1" applyFill="1" applyBorder="1" applyAlignment="1" applyProtection="1">
      <alignment horizontal="left"/>
    </xf>
    <xf numFmtId="167" fontId="99" fillId="0" borderId="4" xfId="1" quotePrefix="1" applyNumberFormat="1" applyFont="1" applyFill="1" applyBorder="1" applyAlignment="1" applyProtection="1">
      <alignment horizontal="left" wrapText="1" shrinkToFit="1"/>
    </xf>
    <xf numFmtId="172" fontId="43" fillId="0" borderId="23" xfId="1" applyNumberFormat="1" applyFont="1" applyBorder="1" applyAlignment="1" applyProtection="1">
      <alignment horizontal="right" vertical="center" wrapText="1" indent="1" shrinkToFit="1"/>
      <protection locked="0"/>
    </xf>
    <xf numFmtId="172" fontId="43" fillId="0" borderId="72" xfId="1" applyNumberFormat="1" applyFont="1" applyBorder="1" applyAlignment="1" applyProtection="1">
      <alignment horizontal="right" vertical="center" wrapText="1" indent="1" shrinkToFit="1"/>
      <protection locked="0"/>
    </xf>
    <xf numFmtId="172" fontId="43" fillId="4" borderId="25" xfId="1" quotePrefix="1" applyNumberFormat="1" applyFont="1" applyFill="1" applyBorder="1" applyAlignment="1" applyProtection="1">
      <alignment horizontal="right" vertical="center" wrapText="1" indent="1" shrinkToFit="1"/>
      <protection locked="0"/>
    </xf>
    <xf numFmtId="172" fontId="43" fillId="4" borderId="25" xfId="1" applyNumberFormat="1" applyFont="1" applyFill="1" applyBorder="1" applyAlignment="1" applyProtection="1">
      <alignment horizontal="right" vertical="center" wrapText="1" indent="1" shrinkToFit="1"/>
      <protection locked="0"/>
    </xf>
    <xf numFmtId="172" fontId="43" fillId="4" borderId="76" xfId="1" applyNumberFormat="1" applyFont="1" applyFill="1" applyBorder="1" applyAlignment="1" applyProtection="1">
      <alignment horizontal="right" vertical="center" wrapText="1" indent="1" shrinkToFit="1"/>
      <protection locked="0"/>
    </xf>
    <xf numFmtId="0" fontId="8" fillId="4" borderId="4" xfId="1" quotePrefix="1" applyNumberFormat="1" applyFont="1" applyFill="1" applyBorder="1" applyAlignment="1" applyProtection="1">
      <alignment horizontal="left" vertical="top" wrapText="1" shrinkToFit="1"/>
    </xf>
    <xf numFmtId="0" fontId="69" fillId="0" borderId="8" xfId="1" applyFont="1" applyFill="1" applyBorder="1" applyAlignment="1" applyProtection="1">
      <alignment horizontal="left" vertical="center" wrapText="1" shrinkToFit="1"/>
    </xf>
    <xf numFmtId="0" fontId="172" fillId="4" borderId="8" xfId="1" applyFont="1" applyFill="1" applyBorder="1" applyAlignment="1" applyProtection="1">
      <alignment horizontal="center" wrapText="1" shrinkToFit="1"/>
    </xf>
    <xf numFmtId="0" fontId="172" fillId="4" borderId="0" xfId="1" applyFont="1" applyFill="1" applyBorder="1" applyAlignment="1" applyProtection="1">
      <alignment horizontal="center" wrapText="1" shrinkToFit="1"/>
    </xf>
    <xf numFmtId="0" fontId="11" fillId="16" borderId="5" xfId="1" applyNumberFormat="1" applyFont="1" applyFill="1" applyBorder="1" applyAlignment="1" applyProtection="1">
      <alignment horizontal="center" vertical="center"/>
    </xf>
    <xf numFmtId="0" fontId="11" fillId="16" borderId="0" xfId="1" applyNumberFormat="1" applyFont="1" applyFill="1" applyBorder="1" applyAlignment="1" applyProtection="1">
      <alignment horizontal="center" vertical="center"/>
    </xf>
    <xf numFmtId="0" fontId="11" fillId="16" borderId="11" xfId="1" applyNumberFormat="1" applyFont="1" applyFill="1" applyBorder="1" applyAlignment="1" applyProtection="1">
      <alignment horizontal="center" vertical="center"/>
    </xf>
    <xf numFmtId="0" fontId="169" fillId="18" borderId="1" xfId="1" applyFont="1" applyFill="1" applyBorder="1" applyAlignment="1" applyProtection="1">
      <alignment horizontal="center" vertical="center"/>
    </xf>
    <xf numFmtId="0" fontId="169" fillId="18" borderId="2" xfId="1" applyFont="1" applyFill="1" applyBorder="1" applyAlignment="1" applyProtection="1">
      <alignment horizontal="center" vertical="center"/>
    </xf>
    <xf numFmtId="0" fontId="170" fillId="4" borderId="7" xfId="1" applyNumberFormat="1" applyFont="1" applyFill="1" applyBorder="1" applyAlignment="1" applyProtection="1">
      <alignment horizontal="center" vertical="center" wrapText="1"/>
    </xf>
    <xf numFmtId="0" fontId="170" fillId="4" borderId="8" xfId="1" applyNumberFormat="1" applyFont="1" applyFill="1" applyBorder="1" applyAlignment="1" applyProtection="1">
      <alignment horizontal="center" vertical="center" wrapText="1"/>
    </xf>
    <xf numFmtId="0" fontId="170" fillId="4" borderId="53" xfId="1" applyNumberFormat="1" applyFont="1" applyFill="1" applyBorder="1" applyAlignment="1" applyProtection="1">
      <alignment horizontal="center" vertical="center" wrapText="1"/>
    </xf>
    <xf numFmtId="0" fontId="170" fillId="4" borderId="10" xfId="1" applyNumberFormat="1" applyFont="1" applyFill="1" applyBorder="1" applyAlignment="1" applyProtection="1">
      <alignment horizontal="center" vertical="center" wrapText="1"/>
    </xf>
    <xf numFmtId="0" fontId="170" fillId="4" borderId="0" xfId="1" applyNumberFormat="1" applyFont="1" applyFill="1" applyBorder="1" applyAlignment="1" applyProtection="1">
      <alignment horizontal="center" vertical="center" wrapText="1"/>
    </xf>
    <xf numFmtId="0" fontId="170" fillId="4" borderId="50" xfId="1" applyNumberFormat="1" applyFont="1" applyFill="1" applyBorder="1" applyAlignment="1" applyProtection="1">
      <alignment horizontal="center" vertical="center" wrapText="1"/>
    </xf>
    <xf numFmtId="0" fontId="13" fillId="0" borderId="4" xfId="1" applyNumberFormat="1" applyFont="1" applyBorder="1" applyAlignment="1" applyProtection="1">
      <alignment horizontal="center" vertical="center" wrapText="1" shrinkToFit="1"/>
    </xf>
    <xf numFmtId="0" fontId="13" fillId="0" borderId="125" xfId="1" applyNumberFormat="1" applyFont="1" applyBorder="1" applyAlignment="1" applyProtection="1">
      <alignment horizontal="center" vertical="center" wrapText="1" shrinkToFit="1"/>
    </xf>
    <xf numFmtId="0" fontId="17" fillId="4" borderId="89" xfId="1" applyFont="1" applyFill="1" applyBorder="1" applyAlignment="1" applyProtection="1">
      <alignment horizontal="right" vertical="center" indent="1"/>
    </xf>
    <xf numFmtId="0" fontId="17" fillId="0" borderId="89" xfId="1" applyFont="1" applyFill="1" applyBorder="1" applyAlignment="1" applyProtection="1">
      <alignment horizontal="right" vertical="center" indent="1"/>
    </xf>
    <xf numFmtId="9" fontId="51" fillId="7" borderId="69" xfId="1" applyNumberFormat="1" applyFont="1" applyFill="1" applyBorder="1" applyAlignment="1" applyProtection="1">
      <alignment horizontal="right" vertical="center" indent="1"/>
    </xf>
    <xf numFmtId="9" fontId="51" fillId="7" borderId="79" xfId="1" applyNumberFormat="1" applyFont="1" applyFill="1" applyBorder="1" applyAlignment="1" applyProtection="1">
      <alignment horizontal="right" vertical="center" indent="1"/>
    </xf>
    <xf numFmtId="0" fontId="16" fillId="0" borderId="0" xfId="1" applyFont="1" applyAlignment="1" applyProtection="1">
      <alignment horizontal="right" vertical="top" wrapText="1" shrinkToFit="1"/>
    </xf>
    <xf numFmtId="0" fontId="43" fillId="0" borderId="4" xfId="1" applyNumberFormat="1" applyFont="1" applyBorder="1" applyAlignment="1" applyProtection="1">
      <alignment horizontal="center" vertical="center" wrapText="1" shrinkToFit="1"/>
      <protection locked="0"/>
    </xf>
    <xf numFmtId="0" fontId="43" fillId="0" borderId="0" xfId="1" applyNumberFormat="1" applyFont="1" applyBorder="1" applyAlignment="1" applyProtection="1">
      <alignment horizontal="center" vertical="center"/>
    </xf>
    <xf numFmtId="0" fontId="69" fillId="0" borderId="8" xfId="1" applyFont="1" applyFill="1" applyBorder="1" applyAlignment="1" applyProtection="1">
      <alignment horizontal="left" vertical="center" wrapText="1" indent="1" shrinkToFit="1"/>
    </xf>
    <xf numFmtId="0" fontId="69" fillId="0" borderId="9" xfId="1" applyFont="1" applyFill="1" applyBorder="1" applyAlignment="1" applyProtection="1">
      <alignment horizontal="left" vertical="center" wrapText="1" indent="1" shrinkToFit="1"/>
    </xf>
    <xf numFmtId="0" fontId="43" fillId="0" borderId="8" xfId="1" applyNumberFormat="1" applyFont="1" applyBorder="1" applyAlignment="1" applyProtection="1">
      <alignment horizontal="center"/>
    </xf>
    <xf numFmtId="0" fontId="43" fillId="0" borderId="9" xfId="1" applyNumberFormat="1" applyFont="1" applyBorder="1" applyAlignment="1" applyProtection="1">
      <alignment horizontal="center"/>
    </xf>
    <xf numFmtId="164" fontId="43" fillId="0" borderId="4" xfId="1" applyNumberFormat="1" applyFont="1" applyBorder="1" applyAlignment="1" applyProtection="1">
      <alignment horizontal="center" vertical="center" wrapText="1" shrinkToFit="1"/>
      <protection locked="0"/>
    </xf>
    <xf numFmtId="164" fontId="43" fillId="0" borderId="21" xfId="1" applyNumberFormat="1" applyFont="1" applyBorder="1" applyAlignment="1" applyProtection="1">
      <alignment horizontal="center" vertical="center" wrapText="1" shrinkToFit="1"/>
      <protection locked="0"/>
    </xf>
    <xf numFmtId="0" fontId="43" fillId="4" borderId="8" xfId="1" applyNumberFormat="1" applyFont="1" applyFill="1" applyBorder="1" applyAlignment="1" applyProtection="1">
      <alignment horizontal="center"/>
    </xf>
    <xf numFmtId="0" fontId="43" fillId="4" borderId="53" xfId="1" applyNumberFormat="1" applyFont="1" applyFill="1" applyBorder="1" applyAlignment="1" applyProtection="1">
      <alignment horizontal="center"/>
    </xf>
    <xf numFmtId="164" fontId="43" fillId="0" borderId="51" xfId="1" applyNumberFormat="1" applyFont="1" applyBorder="1" applyAlignment="1" applyProtection="1">
      <alignment horizontal="center" vertical="center" wrapText="1" shrinkToFit="1"/>
      <protection locked="0"/>
    </xf>
    <xf numFmtId="166" fontId="13" fillId="4" borderId="13" xfId="1" applyNumberFormat="1" applyFont="1" applyFill="1" applyBorder="1" applyAlignment="1" applyProtection="1">
      <alignment horizontal="right" vertical="center" wrapText="1" indent="1" shrinkToFit="1"/>
    </xf>
    <xf numFmtId="0" fontId="52" fillId="3" borderId="0" xfId="1" applyNumberFormat="1" applyFont="1" applyFill="1" applyBorder="1" applyAlignment="1" applyProtection="1">
      <alignment horizontal="right" vertical="center" wrapText="1" indent="1" shrinkToFit="1"/>
    </xf>
    <xf numFmtId="166" fontId="13" fillId="0" borderId="13" xfId="1" applyNumberFormat="1" applyFont="1" applyFill="1" applyBorder="1" applyAlignment="1" applyProtection="1">
      <alignment horizontal="right" vertical="center" wrapText="1" indent="1" shrinkToFit="1"/>
    </xf>
    <xf numFmtId="166" fontId="13" fillId="0" borderId="61" xfId="1" applyNumberFormat="1" applyFont="1" applyFill="1" applyBorder="1" applyAlignment="1" applyProtection="1">
      <alignment horizontal="right" vertical="center" wrapText="1" indent="1" shrinkToFit="1"/>
    </xf>
    <xf numFmtId="0" fontId="50" fillId="3" borderId="7" xfId="1" applyNumberFormat="1" applyFont="1" applyFill="1" applyBorder="1" applyAlignment="1" applyProtection="1">
      <alignment horizontal="center" vertical="center"/>
    </xf>
    <xf numFmtId="0" fontId="50" fillId="3" borderId="8" xfId="1" applyNumberFormat="1" applyFont="1" applyFill="1" applyBorder="1" applyAlignment="1" applyProtection="1">
      <alignment horizontal="center" vertical="center"/>
    </xf>
    <xf numFmtId="0" fontId="50" fillId="3" borderId="20" xfId="1" applyNumberFormat="1" applyFont="1" applyFill="1" applyBorder="1" applyAlignment="1" applyProtection="1">
      <alignment horizontal="center" vertical="center"/>
    </xf>
    <xf numFmtId="0" fontId="50" fillId="3" borderId="4" xfId="1" applyNumberFormat="1" applyFont="1" applyFill="1" applyBorder="1" applyAlignment="1" applyProtection="1">
      <alignment horizontal="center" vertical="center"/>
    </xf>
    <xf numFmtId="0" fontId="43" fillId="0" borderId="10" xfId="1" applyNumberFormat="1" applyFont="1" applyBorder="1" applyAlignment="1" applyProtection="1">
      <alignment horizontal="right" vertical="center"/>
    </xf>
    <xf numFmtId="166" fontId="50" fillId="0" borderId="60" xfId="1" applyNumberFormat="1" applyFont="1" applyFill="1" applyBorder="1" applyAlignment="1" applyProtection="1">
      <alignment horizontal="right" vertical="center" wrapText="1" indent="1" shrinkToFit="1"/>
    </xf>
    <xf numFmtId="166" fontId="50" fillId="0" borderId="13" xfId="1" applyNumberFormat="1" applyFont="1" applyFill="1" applyBorder="1" applyAlignment="1" applyProtection="1">
      <alignment horizontal="right" vertical="center" wrapText="1" indent="1" shrinkToFit="1"/>
    </xf>
    <xf numFmtId="166" fontId="50" fillId="0" borderId="14" xfId="1" applyNumberFormat="1" applyFont="1" applyFill="1" applyBorder="1" applyAlignment="1" applyProtection="1">
      <alignment horizontal="right" vertical="center" wrapText="1" indent="1" shrinkToFit="1"/>
    </xf>
    <xf numFmtId="0" fontId="49" fillId="0" borderId="10" xfId="1" applyNumberFormat="1" applyFont="1" applyBorder="1" applyAlignment="1" applyProtection="1">
      <alignment horizontal="right" vertical="center"/>
    </xf>
    <xf numFmtId="0" fontId="49" fillId="0" borderId="0" xfId="1" applyNumberFormat="1" applyFont="1" applyBorder="1" applyAlignment="1" applyProtection="1">
      <alignment horizontal="right" vertical="center"/>
    </xf>
    <xf numFmtId="0" fontId="54" fillId="4" borderId="10" xfId="1" applyNumberFormat="1" applyFont="1" applyFill="1" applyBorder="1" applyAlignment="1" applyProtection="1">
      <alignment horizontal="right" vertical="center" wrapText="1" shrinkToFit="1"/>
    </xf>
    <xf numFmtId="0" fontId="54" fillId="4" borderId="0" xfId="1" applyNumberFormat="1" applyFont="1" applyFill="1" applyBorder="1" applyAlignment="1" applyProtection="1">
      <alignment horizontal="right" vertical="center" wrapText="1" shrinkToFit="1"/>
    </xf>
    <xf numFmtId="0" fontId="54" fillId="4" borderId="6" xfId="1" applyNumberFormat="1" applyFont="1" applyFill="1" applyBorder="1" applyAlignment="1" applyProtection="1">
      <alignment horizontal="right" vertical="center" wrapText="1" shrinkToFit="1"/>
    </xf>
    <xf numFmtId="172" fontId="19" fillId="0" borderId="89" xfId="1" applyNumberFormat="1" applyFont="1" applyFill="1" applyBorder="1" applyAlignment="1" applyProtection="1">
      <alignment horizontal="right" vertical="center" wrapText="1" indent="1" shrinkToFit="1"/>
      <protection locked="0"/>
    </xf>
    <xf numFmtId="172" fontId="97" fillId="0" borderId="0" xfId="1" applyNumberFormat="1" applyFont="1" applyBorder="1" applyAlignment="1" applyProtection="1">
      <alignment horizontal="right" vertical="center" wrapText="1" indent="1" shrinkToFit="1"/>
    </xf>
    <xf numFmtId="172" fontId="97" fillId="0" borderId="6" xfId="1" applyNumberFormat="1" applyFont="1" applyBorder="1" applyAlignment="1" applyProtection="1">
      <alignment horizontal="right" vertical="center" wrapText="1" indent="1" shrinkToFit="1"/>
    </xf>
    <xf numFmtId="0" fontId="50" fillId="3" borderId="126" xfId="1" applyNumberFormat="1" applyFont="1" applyFill="1" applyBorder="1" applyAlignment="1" applyProtection="1">
      <alignment horizontal="center" vertical="center"/>
    </xf>
    <xf numFmtId="0" fontId="50" fillId="3" borderId="63" xfId="1" applyNumberFormat="1" applyFont="1" applyFill="1" applyBorder="1" applyAlignment="1" applyProtection="1">
      <alignment horizontal="center" vertical="center"/>
    </xf>
    <xf numFmtId="0" fontId="50" fillId="3" borderId="127" xfId="1" applyNumberFormat="1" applyFont="1" applyFill="1" applyBorder="1" applyAlignment="1" applyProtection="1">
      <alignment horizontal="center" vertical="center"/>
    </xf>
    <xf numFmtId="0" fontId="119" fillId="4" borderId="0" xfId="1" applyNumberFormat="1" applyFont="1" applyFill="1" applyBorder="1" applyAlignment="1" applyProtection="1">
      <alignment horizontal="left"/>
    </xf>
    <xf numFmtId="0" fontId="165" fillId="4" borderId="0" xfId="1" applyNumberFormat="1" applyFont="1" applyFill="1" applyBorder="1" applyAlignment="1" applyProtection="1">
      <alignment horizontal="left" vertical="center" indent="1"/>
    </xf>
    <xf numFmtId="0" fontId="76" fillId="0" borderId="5" xfId="1" applyNumberFormat="1" applyFont="1" applyBorder="1" applyAlignment="1" applyProtection="1">
      <alignment horizontal="left" vertical="center" wrapText="1" shrinkToFit="1"/>
    </xf>
    <xf numFmtId="0" fontId="76" fillId="0" borderId="11" xfId="1" applyNumberFormat="1" applyFont="1" applyBorder="1" applyAlignment="1" applyProtection="1">
      <alignment horizontal="left" vertical="center" wrapText="1" shrinkToFit="1"/>
    </xf>
    <xf numFmtId="0" fontId="52" fillId="0" borderId="58" xfId="1" applyNumberFormat="1" applyFont="1" applyBorder="1" applyAlignment="1" applyProtection="1">
      <alignment horizontal="right" vertical="center" wrapText="1" indent="1" shrinkToFit="1"/>
    </xf>
    <xf numFmtId="0" fontId="52" fillId="0" borderId="2" xfId="1" applyNumberFormat="1" applyFont="1" applyBorder="1" applyAlignment="1" applyProtection="1">
      <alignment horizontal="right" vertical="center" wrapText="1" indent="1" shrinkToFit="1"/>
    </xf>
    <xf numFmtId="0" fontId="52" fillId="0" borderId="3" xfId="1" applyNumberFormat="1" applyFont="1" applyBorder="1" applyAlignment="1" applyProtection="1">
      <alignment horizontal="right" vertical="center" wrapText="1" indent="1" shrinkToFit="1"/>
    </xf>
    <xf numFmtId="0" fontId="52" fillId="0" borderId="10" xfId="1" applyNumberFormat="1" applyFont="1" applyBorder="1" applyAlignment="1" applyProtection="1">
      <alignment horizontal="right" vertical="center" wrapText="1" indent="1" shrinkToFit="1"/>
    </xf>
    <xf numFmtId="0" fontId="52" fillId="0" borderId="0" xfId="1" applyNumberFormat="1" applyFont="1" applyBorder="1" applyAlignment="1" applyProtection="1">
      <alignment horizontal="right" vertical="center" wrapText="1" indent="1" shrinkToFit="1"/>
    </xf>
    <xf numFmtId="0" fontId="52" fillId="0" borderId="6" xfId="1" applyNumberFormat="1" applyFont="1" applyBorder="1" applyAlignment="1" applyProtection="1">
      <alignment horizontal="right" vertical="center" wrapText="1" indent="1" shrinkToFit="1"/>
    </xf>
    <xf numFmtId="0" fontId="52" fillId="3" borderId="8" xfId="1" applyNumberFormat="1" applyFont="1" applyFill="1" applyBorder="1" applyAlignment="1" applyProtection="1">
      <alignment horizontal="right" vertical="center" wrapText="1" indent="1" shrinkToFit="1"/>
    </xf>
    <xf numFmtId="0" fontId="52" fillId="3" borderId="11" xfId="1" applyNumberFormat="1" applyFont="1" applyFill="1" applyBorder="1" applyAlignment="1" applyProtection="1">
      <alignment horizontal="right" vertical="center" wrapText="1" indent="1" shrinkToFit="1"/>
    </xf>
    <xf numFmtId="1" fontId="43" fillId="0" borderId="0" xfId="1" applyNumberFormat="1" applyFont="1" applyBorder="1" applyAlignment="1" applyProtection="1">
      <alignment horizontal="center" vertical="center"/>
    </xf>
    <xf numFmtId="0" fontId="87" fillId="0" borderId="1" xfId="1" applyNumberFormat="1" applyFont="1" applyBorder="1" applyAlignment="1" applyProtection="1">
      <alignment horizontal="center" vertical="center" wrapText="1" shrinkToFit="1"/>
    </xf>
    <xf numFmtId="0" fontId="87" fillId="0" borderId="2" xfId="1" applyNumberFormat="1" applyFont="1" applyBorder="1" applyAlignment="1" applyProtection="1">
      <alignment horizontal="center" vertical="center" wrapText="1" shrinkToFit="1"/>
    </xf>
    <xf numFmtId="0" fontId="87" fillId="0" borderId="59" xfId="1" applyNumberFormat="1" applyFont="1" applyBorder="1" applyAlignment="1" applyProtection="1">
      <alignment horizontal="center" vertical="center" wrapText="1" shrinkToFit="1"/>
    </xf>
    <xf numFmtId="0" fontId="87" fillId="0" borderId="5" xfId="1" applyNumberFormat="1" applyFont="1" applyBorder="1" applyAlignment="1" applyProtection="1">
      <alignment horizontal="center" vertical="center" wrapText="1" shrinkToFit="1"/>
    </xf>
    <xf numFmtId="0" fontId="87" fillId="0" borderId="0" xfId="1" applyNumberFormat="1" applyFont="1" applyBorder="1" applyAlignment="1" applyProtection="1">
      <alignment horizontal="center" vertical="center" wrapText="1" shrinkToFit="1"/>
    </xf>
    <xf numFmtId="0" fontId="87" fillId="0" borderId="11" xfId="1" applyNumberFormat="1" applyFont="1" applyBorder="1" applyAlignment="1" applyProtection="1">
      <alignment horizontal="center" vertical="center" wrapText="1" shrinkToFit="1"/>
    </xf>
    <xf numFmtId="0" fontId="87" fillId="0" borderId="12" xfId="1" applyNumberFormat="1" applyFont="1" applyBorder="1" applyAlignment="1" applyProtection="1">
      <alignment horizontal="center" vertical="center" wrapText="1" shrinkToFit="1"/>
    </xf>
    <xf numFmtId="0" fontId="87" fillId="0" borderId="13" xfId="1" applyNumberFormat="1" applyFont="1" applyBorder="1" applyAlignment="1" applyProtection="1">
      <alignment horizontal="center" vertical="center" wrapText="1" shrinkToFit="1"/>
    </xf>
    <xf numFmtId="0" fontId="87" fillId="0" borderId="61" xfId="1" applyNumberFormat="1" applyFont="1" applyBorder="1" applyAlignment="1" applyProtection="1">
      <alignment horizontal="center" vertical="center" wrapText="1" shrinkToFit="1"/>
    </xf>
    <xf numFmtId="0" fontId="50" fillId="0" borderId="118" xfId="1" applyNumberFormat="1" applyFont="1" applyBorder="1" applyAlignment="1" applyProtection="1">
      <alignment horizontal="left" vertical="center" indent="1"/>
    </xf>
    <xf numFmtId="0" fontId="50" fillId="0" borderId="69" xfId="1" applyNumberFormat="1" applyFont="1" applyBorder="1" applyAlignment="1" applyProtection="1">
      <alignment horizontal="left" vertical="center" indent="1"/>
    </xf>
    <xf numFmtId="172" fontId="43" fillId="0" borderId="112" xfId="1" applyNumberFormat="1" applyFont="1" applyBorder="1" applyAlignment="1" applyProtection="1">
      <alignment horizontal="right" vertical="center" wrapText="1" indent="1" shrinkToFit="1"/>
      <protection locked="0"/>
    </xf>
    <xf numFmtId="172" fontId="43" fillId="0" borderId="128" xfId="1" applyNumberFormat="1" applyFont="1" applyBorder="1" applyAlignment="1" applyProtection="1">
      <alignment horizontal="right" vertical="center" wrapText="1" indent="1" shrinkToFit="1"/>
      <protection locked="0"/>
    </xf>
    <xf numFmtId="172" fontId="43" fillId="0" borderId="0" xfId="1" applyNumberFormat="1" applyFont="1" applyBorder="1" applyAlignment="1" applyProtection="1">
      <alignment horizontal="right" vertical="center" wrapText="1" indent="1" shrinkToFit="1"/>
    </xf>
    <xf numFmtId="172" fontId="43" fillId="0" borderId="6" xfId="1" applyNumberFormat="1" applyFont="1" applyBorder="1" applyAlignment="1" applyProtection="1">
      <alignment horizontal="right" vertical="center" wrapText="1" indent="1" shrinkToFit="1"/>
    </xf>
    <xf numFmtId="166" fontId="97" fillId="4" borderId="0" xfId="1" applyNumberFormat="1" applyFont="1" applyFill="1" applyBorder="1" applyAlignment="1" applyProtection="1">
      <alignment horizontal="right" vertical="center" wrapText="1" indent="1" shrinkToFit="1"/>
    </xf>
    <xf numFmtId="166" fontId="97" fillId="4" borderId="6" xfId="1" applyNumberFormat="1" applyFont="1" applyFill="1" applyBorder="1" applyAlignment="1" applyProtection="1">
      <alignment horizontal="right" vertical="center" wrapText="1" indent="1" shrinkToFit="1"/>
    </xf>
    <xf numFmtId="0" fontId="43" fillId="0" borderId="122" xfId="1" applyNumberFormat="1" applyFont="1" applyBorder="1" applyAlignment="1" applyProtection="1">
      <alignment horizontal="left" vertical="center"/>
    </xf>
    <xf numFmtId="0" fontId="43" fillId="0" borderId="123" xfId="1" applyNumberFormat="1" applyFont="1" applyBorder="1" applyAlignment="1" applyProtection="1">
      <alignment horizontal="left" vertical="center"/>
    </xf>
    <xf numFmtId="0" fontId="43" fillId="0" borderId="4" xfId="1" applyNumberFormat="1" applyFont="1" applyBorder="1" applyAlignment="1" applyProtection="1">
      <alignment horizontal="left" vertical="center" wrapText="1" shrinkToFit="1"/>
      <protection locked="0"/>
    </xf>
    <xf numFmtId="0" fontId="8" fillId="0" borderId="8" xfId="1" applyFont="1" applyFill="1" applyBorder="1" applyAlignment="1" applyProtection="1">
      <alignment horizontal="right" wrapText="1" shrinkToFit="1"/>
    </xf>
    <xf numFmtId="0" fontId="185" fillId="0" borderId="8" xfId="1" applyFont="1" applyFill="1" applyBorder="1" applyAlignment="1" applyProtection="1">
      <alignment horizontal="left" vertical="center" wrapText="1" shrinkToFit="1"/>
    </xf>
    <xf numFmtId="0" fontId="185" fillId="0" borderId="9" xfId="1" applyFont="1" applyFill="1" applyBorder="1" applyAlignment="1" applyProtection="1">
      <alignment horizontal="left" vertical="center" wrapText="1" shrinkToFit="1"/>
    </xf>
    <xf numFmtId="0" fontId="161" fillId="0" borderId="5" xfId="1" applyNumberFormat="1" applyFont="1" applyBorder="1" applyAlignment="1" applyProtection="1">
      <alignment horizontal="left" vertical="center"/>
    </xf>
    <xf numFmtId="0" fontId="161" fillId="0" borderId="0" xfId="1" applyNumberFormat="1" applyFont="1" applyBorder="1" applyAlignment="1" applyProtection="1">
      <alignment horizontal="left" vertical="center"/>
    </xf>
    <xf numFmtId="0" fontId="161" fillId="0" borderId="11" xfId="1" applyNumberFormat="1" applyFont="1" applyBorder="1" applyAlignment="1" applyProtection="1">
      <alignment horizontal="left" vertical="center"/>
    </xf>
    <xf numFmtId="0" fontId="165" fillId="4" borderId="112" xfId="1" applyNumberFormat="1" applyFont="1" applyFill="1" applyBorder="1" applyAlignment="1" applyProtection="1">
      <alignment horizontal="left" vertical="center" indent="1"/>
    </xf>
    <xf numFmtId="172" fontId="19" fillId="4" borderId="89" xfId="1" applyNumberFormat="1" applyFont="1" applyFill="1" applyBorder="1" applyAlignment="1" applyProtection="1">
      <alignment horizontal="right" vertical="center" wrapText="1" indent="1" shrinkToFit="1"/>
      <protection locked="0"/>
    </xf>
    <xf numFmtId="0" fontId="160" fillId="0" borderId="0" xfId="1" applyNumberFormat="1" applyFont="1" applyBorder="1" applyAlignment="1" applyProtection="1">
      <alignment horizontal="center" vertical="center"/>
    </xf>
    <xf numFmtId="0" fontId="8" fillId="0" borderId="22" xfId="1" applyNumberFormat="1" applyFont="1" applyBorder="1" applyAlignment="1" applyProtection="1">
      <alignment horizontal="left" vertical="center" indent="1"/>
    </xf>
    <xf numFmtId="0" fontId="8" fillId="0" borderId="23" xfId="1" applyNumberFormat="1" applyFont="1" applyBorder="1" applyAlignment="1" applyProtection="1">
      <alignment horizontal="left" vertical="center" indent="1"/>
    </xf>
    <xf numFmtId="0" fontId="8" fillId="0" borderId="120" xfId="1" applyNumberFormat="1" applyFont="1" applyBorder="1" applyAlignment="1" applyProtection="1">
      <alignment horizontal="left" vertical="center" indent="1"/>
    </xf>
    <xf numFmtId="0" fontId="8" fillId="0" borderId="70" xfId="1" applyNumberFormat="1" applyFont="1" applyBorder="1" applyAlignment="1" applyProtection="1">
      <alignment horizontal="left" vertical="center" indent="1"/>
    </xf>
    <xf numFmtId="0" fontId="92" fillId="4" borderId="0" xfId="1" applyFont="1" applyFill="1" applyBorder="1" applyAlignment="1" applyProtection="1">
      <alignment horizontal="right" vertical="center" wrapText="1" indent="1" shrinkToFit="1"/>
    </xf>
    <xf numFmtId="14" fontId="92" fillId="4" borderId="17" xfId="1" applyNumberFormat="1" applyFont="1" applyFill="1" applyBorder="1" applyAlignment="1" applyProtection="1">
      <alignment horizontal="center" vertical="center" wrapText="1" shrinkToFit="1"/>
    </xf>
    <xf numFmtId="0" fontId="92" fillId="4" borderId="17" xfId="1" applyFont="1" applyFill="1" applyBorder="1" applyAlignment="1" applyProtection="1">
      <alignment horizontal="center" vertical="center" wrapText="1" shrinkToFit="1"/>
    </xf>
    <xf numFmtId="0" fontId="21" fillId="0" borderId="69" xfId="1" applyNumberFormat="1" applyFont="1" applyBorder="1" applyAlignment="1" applyProtection="1">
      <alignment horizontal="center" vertical="top"/>
    </xf>
    <xf numFmtId="172" fontId="51" fillId="0" borderId="4" xfId="1" applyNumberFormat="1" applyFont="1" applyBorder="1" applyAlignment="1" applyProtection="1">
      <alignment horizontal="right" vertical="center" wrapText="1" indent="1" shrinkToFit="1"/>
      <protection locked="0"/>
    </xf>
    <xf numFmtId="172" fontId="51" fillId="0" borderId="125" xfId="1" applyNumberFormat="1" applyFont="1" applyBorder="1" applyAlignment="1" applyProtection="1">
      <alignment horizontal="right" vertical="center" wrapText="1" indent="1" shrinkToFit="1"/>
      <protection locked="0"/>
    </xf>
    <xf numFmtId="0" fontId="119" fillId="0" borderId="12" xfId="1" applyNumberFormat="1" applyFont="1" applyBorder="1" applyAlignment="1" applyProtection="1">
      <alignment horizontal="right" vertical="center" wrapText="1"/>
    </xf>
    <xf numFmtId="0" fontId="119" fillId="0" borderId="13" xfId="1" applyNumberFormat="1" applyFont="1" applyBorder="1" applyAlignment="1" applyProtection="1">
      <alignment horizontal="right" vertical="center" wrapText="1"/>
    </xf>
    <xf numFmtId="1" fontId="97" fillId="0" borderId="0" xfId="1" applyNumberFormat="1" applyFont="1" applyBorder="1" applyAlignment="1" applyProtection="1">
      <alignment horizontal="center" vertical="center"/>
    </xf>
    <xf numFmtId="0" fontId="43" fillId="0" borderId="13" xfId="1" applyNumberFormat="1" applyFont="1" applyFill="1" applyBorder="1" applyAlignment="1" applyProtection="1">
      <alignment horizontal="left" vertical="center" wrapText="1" shrinkToFit="1"/>
    </xf>
    <xf numFmtId="0" fontId="43" fillId="0" borderId="14" xfId="1" applyNumberFormat="1" applyFont="1" applyFill="1" applyBorder="1" applyAlignment="1" applyProtection="1">
      <alignment horizontal="left" vertical="center" wrapText="1" shrinkToFit="1"/>
    </xf>
    <xf numFmtId="164" fontId="43" fillId="0" borderId="2" xfId="1" applyNumberFormat="1" applyFont="1" applyBorder="1" applyAlignment="1" applyProtection="1">
      <alignment horizontal="right" vertical="center" indent="1"/>
    </xf>
    <xf numFmtId="164" fontId="43" fillId="0" borderId="3" xfId="1" applyNumberFormat="1" applyFont="1" applyBorder="1" applyAlignment="1" applyProtection="1">
      <alignment horizontal="right" vertical="center" indent="1"/>
    </xf>
    <xf numFmtId="166" fontId="44" fillId="4" borderId="70" xfId="1" applyNumberFormat="1" applyFont="1" applyFill="1" applyBorder="1" applyAlignment="1" applyProtection="1">
      <alignment horizontal="right" vertical="center" indent="1"/>
    </xf>
    <xf numFmtId="166" fontId="44" fillId="4" borderId="78" xfId="1" applyNumberFormat="1" applyFont="1" applyFill="1" applyBorder="1" applyAlignment="1" applyProtection="1">
      <alignment horizontal="right" vertical="center" indent="1"/>
    </xf>
    <xf numFmtId="166" fontId="44" fillId="0" borderId="23" xfId="1" applyNumberFormat="1" applyFont="1" applyBorder="1" applyAlignment="1" applyProtection="1">
      <alignment horizontal="right" vertical="center" indent="1"/>
    </xf>
    <xf numFmtId="166" fontId="44" fillId="0" borderId="72" xfId="1" applyNumberFormat="1" applyFont="1" applyBorder="1" applyAlignment="1" applyProtection="1">
      <alignment horizontal="right" vertical="center" indent="1"/>
    </xf>
    <xf numFmtId="164" fontId="43" fillId="4" borderId="63" xfId="1" applyNumberFormat="1" applyFont="1" applyFill="1" applyBorder="1" applyAlignment="1" applyProtection="1">
      <alignment horizontal="center" vertical="center"/>
    </xf>
    <xf numFmtId="164" fontId="43" fillId="4" borderId="74" xfId="1" applyNumberFormat="1" applyFont="1" applyFill="1" applyBorder="1" applyAlignment="1" applyProtection="1">
      <alignment horizontal="center" vertical="center"/>
    </xf>
    <xf numFmtId="0" fontId="103" fillId="0" borderId="8" xfId="1" applyFont="1" applyFill="1" applyBorder="1" applyAlignment="1" applyProtection="1">
      <alignment horizontal="left" vertical="center" wrapText="1" shrinkToFit="1"/>
    </xf>
    <xf numFmtId="0" fontId="108" fillId="0" borderId="15" xfId="0" applyFont="1" applyBorder="1" applyAlignment="1">
      <alignment horizontal="left" vertical="center" wrapText="1"/>
    </xf>
    <xf numFmtId="0" fontId="108" fillId="0" borderId="16" xfId="0" applyFont="1" applyBorder="1" applyAlignment="1">
      <alignment horizontal="left" vertical="center" wrapText="1"/>
    </xf>
    <xf numFmtId="0" fontId="108" fillId="0" borderId="54" xfId="0" applyFont="1" applyBorder="1" applyAlignment="1">
      <alignment horizontal="left" vertical="center" wrapText="1"/>
    </xf>
    <xf numFmtId="0" fontId="110" fillId="0" borderId="15" xfId="0" applyFont="1" applyBorder="1" applyAlignment="1">
      <alignment horizontal="left" vertical="center" wrapText="1"/>
    </xf>
    <xf numFmtId="0" fontId="110" fillId="0" borderId="16" xfId="0" applyFont="1" applyBorder="1" applyAlignment="1">
      <alignment horizontal="left" vertical="center" wrapText="1"/>
    </xf>
    <xf numFmtId="0" fontId="107" fillId="22" borderId="16" xfId="0" applyFont="1" applyFill="1" applyBorder="1" applyAlignment="1">
      <alignment horizontal="center"/>
    </xf>
    <xf numFmtId="0" fontId="125" fillId="0" borderId="15" xfId="0" applyFont="1" applyBorder="1" applyAlignment="1">
      <alignment horizontal="left" vertical="center" wrapText="1"/>
    </xf>
    <xf numFmtId="0" fontId="125" fillId="0" borderId="16" xfId="0" applyFont="1" applyBorder="1" applyAlignment="1">
      <alignment horizontal="left" vertical="center" wrapText="1"/>
    </xf>
    <xf numFmtId="0" fontId="125" fillId="0" borderId="54" xfId="0" applyFont="1" applyBorder="1" applyAlignment="1">
      <alignment horizontal="left" vertical="center" wrapText="1"/>
    </xf>
    <xf numFmtId="0" fontId="112" fillId="0" borderId="15" xfId="0" applyFont="1" applyBorder="1" applyAlignment="1">
      <alignment horizontal="left" vertical="center"/>
    </xf>
    <xf numFmtId="0" fontId="112" fillId="0" borderId="16" xfId="0" applyFont="1" applyBorder="1" applyAlignment="1">
      <alignment horizontal="left" vertical="center"/>
    </xf>
    <xf numFmtId="0" fontId="143" fillId="0" borderId="15" xfId="0" applyFont="1" applyBorder="1" applyAlignment="1">
      <alignment horizontal="left" vertical="center" wrapText="1"/>
    </xf>
    <xf numFmtId="0" fontId="143" fillId="0" borderId="16" xfId="0" applyFont="1" applyBorder="1" applyAlignment="1">
      <alignment horizontal="left" vertical="center" wrapText="1"/>
    </xf>
    <xf numFmtId="0" fontId="143" fillId="0" borderId="54" xfId="0" applyFont="1" applyBorder="1" applyAlignment="1">
      <alignment horizontal="left" vertical="center" wrapText="1"/>
    </xf>
    <xf numFmtId="0" fontId="143" fillId="0" borderId="15" xfId="0" applyFont="1" applyBorder="1" applyAlignment="1">
      <alignment horizontal="left" vertical="center"/>
    </xf>
    <xf numFmtId="0" fontId="143" fillId="0" borderId="16" xfId="0" applyFont="1" applyBorder="1" applyAlignment="1">
      <alignment horizontal="left" vertical="center"/>
    </xf>
    <xf numFmtId="0" fontId="143" fillId="0" borderId="54" xfId="0" applyFont="1" applyBorder="1" applyAlignment="1">
      <alignment horizontal="left" vertical="center"/>
    </xf>
    <xf numFmtId="0" fontId="110" fillId="0" borderId="15" xfId="0" applyFont="1" applyBorder="1" applyAlignment="1">
      <alignment horizontal="left" vertical="center"/>
    </xf>
    <xf numFmtId="0" fontId="110" fillId="0" borderId="16" xfId="0" applyFont="1" applyBorder="1" applyAlignment="1">
      <alignment horizontal="left" vertical="center"/>
    </xf>
    <xf numFmtId="0" fontId="127" fillId="0" borderId="15" xfId="0" applyFont="1" applyFill="1" applyBorder="1" applyAlignment="1">
      <alignment horizontal="left" vertical="center" wrapText="1"/>
    </xf>
    <xf numFmtId="0" fontId="127" fillId="0" borderId="16" xfId="0" applyFont="1" applyFill="1" applyBorder="1" applyAlignment="1">
      <alignment horizontal="left" vertical="center" wrapText="1"/>
    </xf>
    <xf numFmtId="0" fontId="108" fillId="0" borderId="8" xfId="0" applyFont="1" applyBorder="1" applyAlignment="1">
      <alignment horizontal="center" vertical="center"/>
    </xf>
    <xf numFmtId="0" fontId="108" fillId="0" borderId="4" xfId="0" applyFont="1" applyBorder="1" applyAlignment="1">
      <alignment horizontal="center" vertical="center"/>
    </xf>
    <xf numFmtId="0" fontId="143" fillId="0" borderId="7" xfId="0" applyFont="1" applyBorder="1" applyAlignment="1">
      <alignment horizontal="left" vertical="center"/>
    </xf>
    <xf numFmtId="0" fontId="143" fillId="0" borderId="8" xfId="0" applyFont="1" applyBorder="1" applyAlignment="1">
      <alignment horizontal="left" vertical="center"/>
    </xf>
    <xf numFmtId="0" fontId="143" fillId="0" borderId="9" xfId="0" applyFont="1" applyBorder="1" applyAlignment="1">
      <alignment horizontal="left" vertical="center"/>
    </xf>
    <xf numFmtId="0" fontId="143" fillId="0" borderId="20" xfId="0" applyFont="1" applyBorder="1" applyAlignment="1">
      <alignment horizontal="left" vertical="center"/>
    </xf>
    <xf numFmtId="0" fontId="143" fillId="0" borderId="4" xfId="0" applyFont="1" applyBorder="1" applyAlignment="1">
      <alignment horizontal="left" vertical="center"/>
    </xf>
    <xf numFmtId="0" fontId="143" fillId="0" borderId="21" xfId="0" applyFont="1" applyBorder="1" applyAlignment="1">
      <alignment horizontal="left" vertical="center"/>
    </xf>
    <xf numFmtId="0" fontId="110" fillId="7" borderId="7" xfId="0" applyFont="1" applyFill="1" applyBorder="1" applyAlignment="1">
      <alignment horizontal="left" vertical="center" wrapText="1"/>
    </xf>
    <xf numFmtId="0" fontId="110" fillId="7" borderId="8" xfId="0" applyFont="1" applyFill="1" applyBorder="1" applyAlignment="1">
      <alignment horizontal="left" vertical="center" wrapText="1"/>
    </xf>
    <xf numFmtId="0" fontId="110" fillId="7" borderId="20" xfId="0" applyFont="1" applyFill="1" applyBorder="1" applyAlignment="1">
      <alignment horizontal="left" vertical="center" wrapText="1"/>
    </xf>
    <xf numFmtId="0" fontId="110" fillId="7" borderId="4" xfId="0" applyFont="1" applyFill="1" applyBorder="1" applyAlignment="1">
      <alignment horizontal="left" vertical="center" wrapText="1"/>
    </xf>
    <xf numFmtId="0" fontId="109" fillId="0" borderId="8" xfId="0" applyFont="1" applyBorder="1" applyAlignment="1">
      <alignment horizontal="center" vertical="center"/>
    </xf>
    <xf numFmtId="0" fontId="109" fillId="0" borderId="4" xfId="0" applyFont="1" applyBorder="1" applyAlignment="1">
      <alignment horizontal="center" vertical="center"/>
    </xf>
    <xf numFmtId="0" fontId="143" fillId="0" borderId="7" xfId="0" applyFont="1" applyBorder="1" applyAlignment="1">
      <alignment horizontal="left" vertical="center" wrapText="1"/>
    </xf>
    <xf numFmtId="0" fontId="143" fillId="0" borderId="8" xfId="0" applyFont="1" applyBorder="1" applyAlignment="1">
      <alignment horizontal="left" vertical="center" wrapText="1"/>
    </xf>
    <xf numFmtId="0" fontId="143" fillId="0" borderId="9" xfId="0" applyFont="1" applyBorder="1" applyAlignment="1">
      <alignment horizontal="left" vertical="center" wrapText="1"/>
    </xf>
    <xf numFmtId="0" fontId="143" fillId="0" borderId="20" xfId="0" applyFont="1" applyBorder="1" applyAlignment="1">
      <alignment horizontal="left" vertical="center" wrapText="1"/>
    </xf>
    <xf numFmtId="0" fontId="143" fillId="0" borderId="4" xfId="0" applyFont="1" applyBorder="1" applyAlignment="1">
      <alignment horizontal="left" vertical="center" wrapText="1"/>
    </xf>
    <xf numFmtId="0" fontId="143" fillId="0" borderId="21" xfId="0" applyFont="1" applyBorder="1" applyAlignment="1">
      <alignment horizontal="left" vertical="center" wrapText="1"/>
    </xf>
    <xf numFmtId="0" fontId="110" fillId="0" borderId="7" xfId="0" applyFont="1" applyBorder="1" applyAlignment="1">
      <alignment horizontal="left" vertical="center" wrapText="1"/>
    </xf>
    <xf numFmtId="0" fontId="110" fillId="0" borderId="8" xfId="0" applyFont="1" applyBorder="1" applyAlignment="1">
      <alignment horizontal="left" vertical="center" wrapText="1"/>
    </xf>
    <xf numFmtId="0" fontId="110" fillId="0" borderId="20" xfId="0" applyFont="1" applyBorder="1" applyAlignment="1">
      <alignment horizontal="left" vertical="center" wrapText="1"/>
    </xf>
    <xf numFmtId="0" fontId="110" fillId="0" borderId="4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8" fillId="0" borderId="7" xfId="0" applyFont="1" applyBorder="1" applyAlignment="1">
      <alignment horizontal="left" vertical="center" wrapText="1"/>
    </xf>
    <xf numFmtId="0" fontId="108" fillId="0" borderId="8" xfId="0" applyFont="1" applyBorder="1" applyAlignment="1">
      <alignment horizontal="left" vertical="center"/>
    </xf>
    <xf numFmtId="0" fontId="108" fillId="0" borderId="9" xfId="0" applyFont="1" applyBorder="1" applyAlignment="1">
      <alignment horizontal="left" vertical="center"/>
    </xf>
    <xf numFmtId="0" fontId="108" fillId="0" borderId="20" xfId="0" applyFont="1" applyBorder="1" applyAlignment="1">
      <alignment horizontal="left" vertical="center"/>
    </xf>
    <xf numFmtId="0" fontId="108" fillId="0" borderId="4" xfId="0" applyFont="1" applyBorder="1" applyAlignment="1">
      <alignment horizontal="left" vertical="center"/>
    </xf>
    <xf numFmtId="0" fontId="108" fillId="0" borderId="21" xfId="0" applyFont="1" applyBorder="1" applyAlignment="1">
      <alignment horizontal="left" vertical="center"/>
    </xf>
    <xf numFmtId="0" fontId="151" fillId="0" borderId="8" xfId="0" applyFont="1" applyBorder="1" applyAlignment="1">
      <alignment horizontal="center" vertical="center"/>
    </xf>
    <xf numFmtId="0" fontId="151" fillId="0" borderId="4" xfId="0" applyFont="1" applyBorder="1" applyAlignment="1">
      <alignment horizontal="center" vertical="center"/>
    </xf>
    <xf numFmtId="0" fontId="155" fillId="0" borderId="7" xfId="0" applyFont="1" applyBorder="1" applyAlignment="1">
      <alignment horizontal="left" vertical="center"/>
    </xf>
    <xf numFmtId="0" fontId="155" fillId="0" borderId="8" xfId="0" applyFont="1" applyBorder="1" applyAlignment="1">
      <alignment horizontal="left" vertical="center"/>
    </xf>
    <xf numFmtId="0" fontId="155" fillId="0" borderId="9" xfId="0" applyFont="1" applyBorder="1" applyAlignment="1">
      <alignment horizontal="left" vertical="center"/>
    </xf>
    <xf numFmtId="0" fontId="155" fillId="0" borderId="20" xfId="0" applyFont="1" applyBorder="1" applyAlignment="1">
      <alignment horizontal="left" vertical="center"/>
    </xf>
    <xf numFmtId="0" fontId="155" fillId="0" borderId="4" xfId="0" applyFont="1" applyBorder="1" applyAlignment="1">
      <alignment horizontal="left" vertical="center"/>
    </xf>
    <xf numFmtId="0" fontId="155" fillId="0" borderId="21" xfId="0" applyFont="1" applyBorder="1" applyAlignment="1">
      <alignment horizontal="left" vertical="center"/>
    </xf>
    <xf numFmtId="0" fontId="152" fillId="0" borderId="7" xfId="0" applyFont="1" applyBorder="1" applyAlignment="1">
      <alignment horizontal="left" vertical="center" wrapText="1"/>
    </xf>
    <xf numFmtId="0" fontId="152" fillId="0" borderId="8" xfId="0" applyFont="1" applyBorder="1" applyAlignment="1">
      <alignment horizontal="left" vertical="center" wrapText="1"/>
    </xf>
    <xf numFmtId="0" fontId="152" fillId="0" borderId="20" xfId="0" applyFont="1" applyBorder="1" applyAlignment="1">
      <alignment horizontal="left" vertical="center" wrapText="1"/>
    </xf>
    <xf numFmtId="0" fontId="152" fillId="0" borderId="4" xfId="0" applyFont="1" applyBorder="1" applyAlignment="1">
      <alignment horizontal="left" vertical="center" wrapText="1"/>
    </xf>
    <xf numFmtId="0" fontId="109" fillId="0" borderId="0" xfId="0" applyFont="1" applyAlignment="1">
      <alignment horizontal="center" vertical="center"/>
    </xf>
    <xf numFmtId="0" fontId="110" fillId="0" borderId="7" xfId="0" applyFont="1" applyFill="1" applyBorder="1" applyAlignment="1">
      <alignment horizontal="left" vertical="center" wrapText="1"/>
    </xf>
    <xf numFmtId="0" fontId="110" fillId="0" borderId="8" xfId="0" applyFont="1" applyFill="1" applyBorder="1" applyAlignment="1">
      <alignment horizontal="left" vertical="center" wrapText="1"/>
    </xf>
    <xf numFmtId="0" fontId="110" fillId="0" borderId="20" xfId="0" applyFont="1" applyFill="1" applyBorder="1" applyAlignment="1">
      <alignment horizontal="left" vertical="center" wrapText="1"/>
    </xf>
    <xf numFmtId="0" fontId="110" fillId="0" borderId="4" xfId="0" applyFont="1" applyFill="1" applyBorder="1" applyAlignment="1">
      <alignment horizontal="left" vertical="center" wrapText="1"/>
    </xf>
    <xf numFmtId="0" fontId="150" fillId="0" borderId="8" xfId="0" applyFont="1" applyBorder="1" applyAlignment="1">
      <alignment horizontal="center" vertical="center"/>
    </xf>
    <xf numFmtId="0" fontId="150" fillId="0" borderId="0" xfId="0" applyFont="1" applyAlignment="1">
      <alignment horizontal="center" vertical="center"/>
    </xf>
    <xf numFmtId="0" fontId="151" fillId="0" borderId="7" xfId="0" applyFont="1" applyBorder="1" applyAlignment="1">
      <alignment horizontal="left" vertical="center"/>
    </xf>
    <xf numFmtId="0" fontId="151" fillId="0" borderId="8" xfId="0" applyFont="1" applyBorder="1" applyAlignment="1">
      <alignment horizontal="left" vertical="center"/>
    </xf>
    <xf numFmtId="0" fontId="151" fillId="0" borderId="20" xfId="0" applyFont="1" applyBorder="1" applyAlignment="1">
      <alignment horizontal="left" vertical="center"/>
    </xf>
    <xf numFmtId="0" fontId="151" fillId="0" borderId="4" xfId="0" applyFont="1" applyBorder="1" applyAlignment="1">
      <alignment horizontal="left" vertical="center"/>
    </xf>
    <xf numFmtId="0" fontId="107" fillId="0" borderId="0" xfId="0" applyFont="1" applyAlignment="1">
      <alignment horizontal="center"/>
    </xf>
    <xf numFmtId="0" fontId="107" fillId="5" borderId="20" xfId="0" applyFont="1" applyFill="1" applyBorder="1" applyAlignment="1">
      <alignment horizontal="center"/>
    </xf>
    <xf numFmtId="0" fontId="107" fillId="5" borderId="4" xfId="0" applyFont="1" applyFill="1" applyBorder="1" applyAlignment="1">
      <alignment horizontal="center"/>
    </xf>
    <xf numFmtId="0" fontId="107" fillId="5" borderId="20" xfId="0" applyFont="1" applyFill="1" applyBorder="1" applyAlignment="1">
      <alignment horizontal="center" vertical="center"/>
    </xf>
    <xf numFmtId="0" fontId="107" fillId="5" borderId="4" xfId="0" applyFont="1" applyFill="1" applyBorder="1" applyAlignment="1">
      <alignment horizontal="center" vertical="center"/>
    </xf>
    <xf numFmtId="0" fontId="108" fillId="0" borderId="7" xfId="0" applyFont="1" applyBorder="1" applyAlignment="1">
      <alignment horizontal="left" vertical="center"/>
    </xf>
    <xf numFmtId="0" fontId="138" fillId="16" borderId="0" xfId="1" applyFont="1" applyFill="1" applyAlignment="1" applyProtection="1">
      <alignment horizontal="center" vertical="center" wrapText="1"/>
    </xf>
    <xf numFmtId="0" fontId="72" fillId="3" borderId="0" xfId="1" applyFont="1" applyFill="1" applyAlignment="1" applyProtection="1">
      <alignment horizontal="left" vertical="center" wrapText="1" shrinkToFit="1"/>
    </xf>
    <xf numFmtId="0" fontId="83" fillId="0" borderId="4" xfId="1" applyFont="1" applyFill="1" applyBorder="1" applyAlignment="1" applyProtection="1">
      <alignment horizontal="left"/>
    </xf>
    <xf numFmtId="0" fontId="83" fillId="0" borderId="4" xfId="1" applyNumberFormat="1" applyFont="1" applyFill="1" applyBorder="1" applyAlignment="1" applyProtection="1">
      <alignment horizontal="left"/>
    </xf>
    <xf numFmtId="168" fontId="83" fillId="0" borderId="4" xfId="1" applyNumberFormat="1" applyFont="1" applyFill="1" applyBorder="1" applyAlignment="1" applyProtection="1">
      <alignment horizontal="left" wrapText="1" shrinkToFit="1"/>
    </xf>
    <xf numFmtId="0" fontId="83" fillId="0" borderId="4" xfId="2" quotePrefix="1" applyNumberFormat="1" applyFont="1" applyFill="1" applyBorder="1" applyAlignment="1" applyProtection="1">
      <alignment horizontal="left"/>
    </xf>
    <xf numFmtId="0" fontId="83" fillId="0" borderId="4" xfId="1" quotePrefix="1" applyNumberFormat="1" applyFont="1" applyFill="1" applyBorder="1" applyAlignment="1" applyProtection="1">
      <alignment horizontal="left"/>
    </xf>
    <xf numFmtId="167" fontId="83" fillId="0" borderId="4" xfId="1" applyNumberFormat="1" applyFont="1" applyFill="1" applyBorder="1" applyAlignment="1" applyProtection="1">
      <alignment horizontal="left" wrapText="1" shrinkToFit="1"/>
    </xf>
    <xf numFmtId="165" fontId="83" fillId="0" borderId="4" xfId="1" applyNumberFormat="1" applyFont="1" applyFill="1" applyBorder="1" applyAlignment="1" applyProtection="1">
      <alignment horizontal="left"/>
    </xf>
    <xf numFmtId="0" fontId="25" fillId="0" borderId="0" xfId="1" applyFont="1" applyFill="1" applyAlignment="1" applyProtection="1">
      <alignment horizontal="left" vertical="top"/>
    </xf>
    <xf numFmtId="3" fontId="84" fillId="0" borderId="4" xfId="1" applyNumberFormat="1" applyFont="1" applyFill="1" applyBorder="1" applyAlignment="1" applyProtection="1">
      <alignment horizontal="left" wrapText="1" shrinkToFit="1"/>
    </xf>
    <xf numFmtId="1" fontId="113" fillId="0" borderId="4" xfId="1" applyNumberFormat="1" applyFont="1" applyFill="1" applyBorder="1" applyAlignment="1" applyProtection="1">
      <alignment horizontal="left" wrapText="1" shrinkToFit="1"/>
    </xf>
    <xf numFmtId="164" fontId="84" fillId="0" borderId="4" xfId="1" applyNumberFormat="1" applyFont="1" applyFill="1" applyBorder="1" applyAlignment="1" applyProtection="1">
      <alignment horizontal="left" wrapText="1" shrinkToFit="1"/>
    </xf>
    <xf numFmtId="164" fontId="83" fillId="0" borderId="4" xfId="1" applyNumberFormat="1" applyFont="1" applyFill="1" applyBorder="1" applyAlignment="1" applyProtection="1">
      <alignment horizontal="left" wrapText="1" shrinkToFit="1"/>
    </xf>
    <xf numFmtId="0" fontId="25" fillId="0" borderId="4" xfId="1" applyFont="1" applyBorder="1" applyAlignment="1" applyProtection="1">
      <alignment horizontal="left" vertical="center"/>
    </xf>
    <xf numFmtId="0" fontId="63" fillId="0" borderId="4" xfId="1" applyNumberFormat="1" applyFont="1" applyFill="1" applyBorder="1" applyAlignment="1" applyProtection="1">
      <alignment horizontal="left" vertical="center" wrapText="1" shrinkToFit="1"/>
    </xf>
    <xf numFmtId="0" fontId="25" fillId="0" borderId="4" xfId="1" applyFont="1" applyFill="1" applyBorder="1" applyAlignment="1" applyProtection="1">
      <alignment horizontal="left" vertical="center" wrapText="1" shrinkToFit="1"/>
    </xf>
    <xf numFmtId="166" fontId="21" fillId="4" borderId="0" xfId="1" applyNumberFormat="1" applyFont="1" applyFill="1" applyBorder="1" applyAlignment="1" applyProtection="1">
      <alignment horizontal="left" vertical="top"/>
    </xf>
    <xf numFmtId="0" fontId="119" fillId="0" borderId="0" xfId="1" applyFont="1" applyFill="1" applyBorder="1" applyAlignment="1" applyProtection="1">
      <alignment horizontal="left" indent="1"/>
    </xf>
    <xf numFmtId="0" fontId="8" fillId="0" borderId="8" xfId="1" applyNumberFormat="1" applyFont="1" applyFill="1" applyBorder="1" applyAlignment="1" applyProtection="1">
      <alignment horizontal="left" vertical="top" wrapText="1" shrinkToFit="1"/>
    </xf>
    <xf numFmtId="0" fontId="25" fillId="0" borderId="99" xfId="1" applyFont="1" applyFill="1" applyBorder="1" applyAlignment="1" applyProtection="1">
      <alignment horizontal="left" vertical="center" wrapText="1" shrinkToFit="1"/>
    </xf>
    <xf numFmtId="0" fontId="25" fillId="0" borderId="100" xfId="1" applyFont="1" applyFill="1" applyBorder="1" applyAlignment="1" applyProtection="1">
      <alignment horizontal="left" vertical="center" wrapText="1" shrinkToFit="1"/>
    </xf>
    <xf numFmtId="0" fontId="8" fillId="4" borderId="100" xfId="1" applyNumberFormat="1" applyFont="1" applyFill="1" applyBorder="1" applyAlignment="1" applyProtection="1">
      <alignment horizontal="left" vertical="center" wrapText="1" shrinkToFit="1"/>
    </xf>
    <xf numFmtId="0" fontId="25" fillId="4" borderId="100" xfId="1" applyFont="1" applyFill="1" applyBorder="1" applyAlignment="1" applyProtection="1">
      <alignment horizontal="left" vertical="center" wrapText="1" shrinkToFit="1"/>
    </xf>
    <xf numFmtId="0" fontId="25" fillId="4" borderId="101" xfId="1" applyFont="1" applyFill="1" applyBorder="1" applyAlignment="1" applyProtection="1">
      <alignment horizontal="left" vertical="center" wrapText="1" shrinkToFit="1"/>
    </xf>
    <xf numFmtId="0" fontId="114" fillId="0" borderId="4" xfId="1" quotePrefix="1" applyNumberFormat="1" applyFont="1" applyFill="1" applyBorder="1" applyAlignment="1" applyProtection="1">
      <alignment horizontal="left"/>
    </xf>
    <xf numFmtId="0" fontId="8" fillId="4" borderId="106" xfId="1" applyNumberFormat="1" applyFont="1" applyFill="1" applyBorder="1" applyAlignment="1" applyProtection="1">
      <alignment horizontal="left" vertical="center" wrapText="1" shrinkToFit="1"/>
    </xf>
    <xf numFmtId="0" fontId="25" fillId="0" borderId="0" xfId="1" applyFont="1" applyFill="1" applyAlignment="1" applyProtection="1">
      <alignment horizontal="left" vertical="top" wrapText="1"/>
    </xf>
    <xf numFmtId="49" fontId="20" fillId="3" borderId="7" xfId="1" applyNumberFormat="1" applyFont="1" applyFill="1" applyBorder="1" applyAlignment="1" applyProtection="1">
      <alignment horizontal="left" vertical="center"/>
    </xf>
    <xf numFmtId="49" fontId="20" fillId="3" borderId="8" xfId="1" applyNumberFormat="1" applyFont="1" applyFill="1" applyBorder="1" applyAlignment="1" applyProtection="1">
      <alignment horizontal="left" vertical="center"/>
    </xf>
    <xf numFmtId="49" fontId="20" fillId="3" borderId="97" xfId="1" applyNumberFormat="1" applyFont="1" applyFill="1" applyBorder="1" applyAlignment="1" applyProtection="1">
      <alignment horizontal="left" vertical="center"/>
    </xf>
    <xf numFmtId="49" fontId="20" fillId="3" borderId="98" xfId="1" applyNumberFormat="1" applyFont="1" applyFill="1" applyBorder="1" applyAlignment="1" applyProtection="1">
      <alignment horizontal="left" vertical="center"/>
    </xf>
    <xf numFmtId="0" fontId="62" fillId="3" borderId="8" xfId="1" applyFont="1" applyFill="1" applyBorder="1" applyAlignment="1" applyProtection="1">
      <alignment horizontal="left" vertical="center"/>
    </xf>
    <xf numFmtId="0" fontId="62" fillId="3" borderId="9" xfId="1" applyFont="1" applyFill="1" applyBorder="1" applyAlignment="1" applyProtection="1">
      <alignment horizontal="left" vertical="center"/>
    </xf>
    <xf numFmtId="0" fontId="25" fillId="0" borderId="102" xfId="1" applyFont="1" applyFill="1" applyBorder="1" applyAlignment="1" applyProtection="1">
      <alignment horizontal="left" vertical="center" wrapText="1" shrinkToFit="1"/>
    </xf>
    <xf numFmtId="0" fontId="25" fillId="0" borderId="103" xfId="1" applyFont="1" applyFill="1" applyBorder="1" applyAlignment="1" applyProtection="1">
      <alignment horizontal="left" vertical="center" wrapText="1" shrinkToFit="1"/>
    </xf>
    <xf numFmtId="0" fontId="8" fillId="4" borderId="103" xfId="1" applyNumberFormat="1" applyFont="1" applyFill="1" applyBorder="1" applyAlignment="1" applyProtection="1">
      <alignment horizontal="left" vertical="center" wrapText="1" shrinkToFit="1"/>
    </xf>
    <xf numFmtId="0" fontId="25" fillId="4" borderId="103" xfId="1" applyFont="1" applyFill="1" applyBorder="1" applyAlignment="1" applyProtection="1">
      <alignment horizontal="left" vertical="center" wrapText="1" shrinkToFit="1"/>
    </xf>
    <xf numFmtId="0" fontId="25" fillId="4" borderId="104" xfId="1" applyFont="1" applyFill="1" applyBorder="1" applyAlignment="1" applyProtection="1">
      <alignment horizontal="left" vertical="center" wrapText="1" shrinkToFit="1"/>
    </xf>
    <xf numFmtId="0" fontId="8" fillId="0" borderId="0" xfId="1" applyFont="1" applyFill="1" applyBorder="1" applyAlignment="1" applyProtection="1">
      <alignment horizontal="left" vertical="center"/>
    </xf>
    <xf numFmtId="0" fontId="23" fillId="0" borderId="4" xfId="1" applyFont="1" applyFill="1" applyBorder="1" applyAlignment="1" applyProtection="1">
      <alignment horizontal="left" vertical="center"/>
    </xf>
    <xf numFmtId="1" fontId="17" fillId="4" borderId="4" xfId="1" applyNumberFormat="1" applyFont="1" applyFill="1" applyBorder="1" applyAlignment="1" applyProtection="1">
      <alignment horizontal="center" vertical="top" wrapText="1"/>
    </xf>
    <xf numFmtId="164" fontId="17" fillId="4" borderId="4" xfId="1" applyNumberFormat="1" applyFont="1" applyFill="1" applyBorder="1" applyAlignment="1" applyProtection="1">
      <alignment horizontal="center" vertical="top" wrapText="1"/>
    </xf>
    <xf numFmtId="0" fontId="5" fillId="0" borderId="4" xfId="1" applyFont="1" applyFill="1" applyBorder="1" applyAlignment="1" applyProtection="1">
      <alignment horizontal="left"/>
    </xf>
    <xf numFmtId="0" fontId="25" fillId="0" borderId="4" xfId="1" applyFont="1" applyFill="1" applyBorder="1" applyAlignment="1" applyProtection="1">
      <alignment horizontal="center" vertical="center"/>
    </xf>
    <xf numFmtId="0" fontId="17" fillId="0" borderId="8" xfId="1" applyFont="1" applyFill="1" applyBorder="1" applyAlignment="1" applyProtection="1">
      <alignment horizontal="center" vertical="center" wrapText="1" shrinkToFit="1"/>
    </xf>
    <xf numFmtId="0" fontId="17" fillId="0" borderId="0" xfId="1" applyFont="1" applyFill="1" applyBorder="1" applyAlignment="1" applyProtection="1">
      <alignment horizontal="center" vertical="center" wrapText="1" shrinkToFit="1"/>
    </xf>
    <xf numFmtId="1" fontId="113" fillId="0" borderId="0" xfId="1" applyNumberFormat="1" applyFont="1" applyFill="1" applyBorder="1" applyAlignment="1" applyProtection="1">
      <alignment horizontal="left" vertical="center"/>
    </xf>
    <xf numFmtId="3" fontId="84" fillId="4" borderId="17" xfId="1" applyNumberFormat="1" applyFont="1" applyFill="1" applyBorder="1" applyAlignment="1" applyProtection="1">
      <alignment horizontal="center" vertical="center" wrapText="1" shrinkToFit="1"/>
      <protection locked="0"/>
    </xf>
    <xf numFmtId="0" fontId="43" fillId="0" borderId="0" xfId="1" applyNumberFormat="1" applyFont="1" applyBorder="1" applyAlignment="1" applyProtection="1">
      <alignment horizontal="center"/>
      <protection locked="0"/>
    </xf>
    <xf numFmtId="0" fontId="43" fillId="0" borderId="17" xfId="1" applyNumberFormat="1" applyFont="1" applyBorder="1" applyAlignment="1" applyProtection="1">
      <alignment horizontal="center"/>
      <protection locked="0"/>
    </xf>
    <xf numFmtId="164" fontId="43" fillId="4" borderId="17" xfId="1" applyNumberFormat="1" applyFont="1" applyFill="1" applyBorder="1" applyAlignment="1" applyProtection="1">
      <alignment horizontal="center" wrapText="1" shrinkToFit="1"/>
      <protection locked="0"/>
    </xf>
    <xf numFmtId="0" fontId="49" fillId="3" borderId="7" xfId="1" applyFont="1" applyFill="1" applyBorder="1" applyAlignment="1" applyProtection="1">
      <alignment horizontal="center" vertical="center" wrapText="1" shrinkToFit="1"/>
    </xf>
    <xf numFmtId="0" fontId="49" fillId="3" borderId="8" xfId="1" applyFont="1" applyFill="1" applyBorder="1" applyAlignment="1" applyProtection="1">
      <alignment horizontal="center" vertical="center" wrapText="1" shrinkToFit="1"/>
    </xf>
    <xf numFmtId="0" fontId="49" fillId="3" borderId="9" xfId="1" applyFont="1" applyFill="1" applyBorder="1" applyAlignment="1" applyProtection="1">
      <alignment horizontal="center" vertical="center" wrapText="1" shrinkToFit="1"/>
    </xf>
    <xf numFmtId="0" fontId="49" fillId="3" borderId="10" xfId="1" applyFont="1" applyFill="1" applyBorder="1" applyAlignment="1" applyProtection="1">
      <alignment horizontal="center" vertical="center" wrapText="1" shrinkToFit="1"/>
    </xf>
    <xf numFmtId="0" fontId="49" fillId="3" borderId="0" xfId="1" applyFont="1" applyFill="1" applyBorder="1" applyAlignment="1" applyProtection="1">
      <alignment horizontal="center" vertical="center" wrapText="1" shrinkToFit="1"/>
    </xf>
    <xf numFmtId="0" fontId="49" fillId="3" borderId="11" xfId="1" applyFont="1" applyFill="1" applyBorder="1" applyAlignment="1" applyProtection="1">
      <alignment horizontal="center" vertical="center" wrapText="1" shrinkToFit="1"/>
    </xf>
    <xf numFmtId="0" fontId="49" fillId="3" borderId="20" xfId="1" applyFont="1" applyFill="1" applyBorder="1" applyAlignment="1" applyProtection="1">
      <alignment horizontal="center" vertical="center" wrapText="1" shrinkToFit="1"/>
    </xf>
    <xf numFmtId="0" fontId="49" fillId="3" borderId="4" xfId="1" applyFont="1" applyFill="1" applyBorder="1" applyAlignment="1" applyProtection="1">
      <alignment horizontal="center" vertical="center" wrapText="1" shrinkToFit="1"/>
    </xf>
    <xf numFmtId="0" fontId="49" fillId="3" borderId="21" xfId="1" applyFont="1" applyFill="1" applyBorder="1" applyAlignment="1" applyProtection="1">
      <alignment horizontal="center" vertical="center" wrapText="1" shrinkToFit="1"/>
    </xf>
    <xf numFmtId="1" fontId="113" fillId="4" borderId="0" xfId="1" applyNumberFormat="1" applyFont="1" applyFill="1" applyBorder="1" applyAlignment="1" applyProtection="1">
      <alignment horizontal="left" vertical="center"/>
    </xf>
    <xf numFmtId="0" fontId="43" fillId="0" borderId="0" xfId="1" applyNumberFormat="1" applyFont="1" applyAlignment="1" applyProtection="1">
      <alignment horizontal="left"/>
    </xf>
    <xf numFmtId="166" fontId="84" fillId="0" borderId="0" xfId="1" applyNumberFormat="1" applyFont="1" applyFill="1" applyBorder="1" applyAlignment="1" applyProtection="1">
      <alignment horizontal="left" vertical="center"/>
    </xf>
    <xf numFmtId="164" fontId="62" fillId="5" borderId="15" xfId="4" applyNumberFormat="1" applyFont="1" applyFill="1" applyBorder="1" applyAlignment="1">
      <alignment horizontal="center" vertical="center"/>
    </xf>
    <xf numFmtId="164" fontId="62" fillId="5" borderId="16" xfId="4" applyNumberFormat="1" applyFont="1" applyFill="1" applyBorder="1" applyAlignment="1">
      <alignment horizontal="center" vertical="center"/>
    </xf>
    <xf numFmtId="164" fontId="62" fillId="5" borderId="54" xfId="4" applyNumberFormat="1" applyFont="1" applyFill="1" applyBorder="1" applyAlignment="1">
      <alignment horizontal="center" vertical="center"/>
    </xf>
  </cellXfs>
  <cellStyles count="12">
    <cellStyle name="Hiperligação" xfId="2" builtinId="8"/>
    <cellStyle name="Hiperligação 2" xfId="11" xr:uid="{ED1CD92D-92A1-423C-B074-588D4703E9F6}"/>
    <cellStyle name="Normal" xfId="0" builtinId="0"/>
    <cellStyle name="Normal 2" xfId="1" xr:uid="{46779A22-565A-4523-918B-26D4A4386538}"/>
    <cellStyle name="Normal 2 2" xfId="9" xr:uid="{DDA30BEB-5DF8-464A-BC08-D94A9AFBC01F}"/>
    <cellStyle name="Normal 2 3" xfId="8" xr:uid="{AE4E9EAC-7065-4BC7-A8D0-A01B28F5CDC7}"/>
    <cellStyle name="Normal 3" xfId="3" xr:uid="{6B7BDF58-FFB3-4E9B-8A96-CD49168EABD7}"/>
    <cellStyle name="Normal 3 2" xfId="7" xr:uid="{142729BA-AA0E-4D15-8C0E-47BC304CA0F5}"/>
    <cellStyle name="Normal 4" xfId="4" xr:uid="{F1F4DAF0-7349-4CA9-B491-3120727FE228}"/>
    <cellStyle name="Normal 5" xfId="6" xr:uid="{5916044E-57EF-4A1B-8E3C-CCBCF32F4E5C}"/>
    <cellStyle name="Normal 7" xfId="5" xr:uid="{78A871AA-9477-42B2-BFCA-DDE0BFFE7162}"/>
    <cellStyle name="Vírgula 2" xfId="10" xr:uid="{C7ECC69C-F225-42FA-AC46-42C0D006BF5D}"/>
  </cellStyles>
  <dxfs count="1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theme="1"/>
      </font>
    </dxf>
    <dxf>
      <font>
        <color theme="1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theme="0"/>
      </font>
    </dxf>
    <dxf>
      <font>
        <color theme="9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9" tint="0.79998168889431442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  <border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  <border>
        <top style="thin">
          <color theme="0"/>
        </top>
        <vertical/>
        <horizontal/>
      </border>
    </dxf>
    <dxf>
      <font>
        <color theme="0"/>
      </font>
    </dxf>
    <dxf>
      <fill>
        <patternFill>
          <bgColor theme="5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  <border>
        <top style="thin">
          <color theme="0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170" formatCode="[&lt;=999999999]###\ ###\ ###;\(###\)\ ###\ ###\ ###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169" formatCode="####\-###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DEF9B6B0-C781-4B55-9524-6794829BC59F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15421</xdr:colOff>
      <xdr:row>1</xdr:row>
      <xdr:rowOff>55892</xdr:rowOff>
    </xdr:from>
    <xdr:to>
      <xdr:col>13</xdr:col>
      <xdr:colOff>98852</xdr:colOff>
      <xdr:row>4</xdr:row>
      <xdr:rowOff>19049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6752126-2A5D-43A9-B3DF-743CC1DB6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446" y="160667"/>
          <a:ext cx="1274056" cy="5918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120196</xdr:colOff>
      <xdr:row>1</xdr:row>
      <xdr:rowOff>55893</xdr:rowOff>
    </xdr:from>
    <xdr:to>
      <xdr:col>10</xdr:col>
      <xdr:colOff>92177</xdr:colOff>
      <xdr:row>3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EF9540-ECAD-4DE3-85EC-347A37C3B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06" y="113043"/>
          <a:ext cx="1095931" cy="525132"/>
        </a:xfrm>
        <a:prstGeom prst="rect">
          <a:avLst/>
        </a:prstGeom>
      </xdr:spPr>
    </xdr:pic>
    <xdr:clientData/>
  </xdr:twoCellAnchor>
  <xdr:twoCellAnchor editAs="absolute">
    <xdr:from>
      <xdr:col>1</xdr:col>
      <xdr:colOff>342900</xdr:colOff>
      <xdr:row>127</xdr:row>
      <xdr:rowOff>28575</xdr:rowOff>
    </xdr:from>
    <xdr:to>
      <xdr:col>9</xdr:col>
      <xdr:colOff>67231</xdr:colOff>
      <xdr:row>129</xdr:row>
      <xdr:rowOff>144132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9688E56-DB15-4DBE-AE31-8F2F4968B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5184100"/>
          <a:ext cx="1095931" cy="5251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24946</xdr:colOff>
      <xdr:row>1</xdr:row>
      <xdr:rowOff>46367</xdr:rowOff>
    </xdr:from>
    <xdr:to>
      <xdr:col>14</xdr:col>
      <xdr:colOff>70277</xdr:colOff>
      <xdr:row>4</xdr:row>
      <xdr:rowOff>9524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081F9C-EE36-4E41-BF13-B75F3496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446" y="151142"/>
          <a:ext cx="1274056" cy="5918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312601</xdr:colOff>
      <xdr:row>1</xdr:row>
      <xdr:rowOff>57151</xdr:rowOff>
    </xdr:from>
    <xdr:to>
      <xdr:col>10</xdr:col>
      <xdr:colOff>50725</xdr:colOff>
      <xdr:row>4</xdr:row>
      <xdr:rowOff>7621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10BA33-14F9-4F8A-803A-CB355D0E0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201" y="219076"/>
          <a:ext cx="1224024" cy="579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39</xdr:row>
      <xdr:rowOff>114300</xdr:rowOff>
    </xdr:from>
    <xdr:to>
      <xdr:col>8</xdr:col>
      <xdr:colOff>624840</xdr:colOff>
      <xdr:row>43</xdr:row>
      <xdr:rowOff>121920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70374E7-DACD-4374-BA41-C7295E002665}"/>
            </a:ext>
          </a:extLst>
        </xdr:cNvPr>
        <xdr:cNvSpPr txBox="1"/>
      </xdr:nvSpPr>
      <xdr:spPr>
        <a:xfrm>
          <a:off x="106680" y="15182850"/>
          <a:ext cx="4985385" cy="655320"/>
        </a:xfrm>
        <a:prstGeom prst="rect">
          <a:avLst/>
        </a:prstGeom>
        <a:solidFill>
          <a:schemeClr val="bg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 b="1"/>
            <a:t>Nota:</a:t>
          </a:r>
        </a:p>
        <a:p>
          <a:r>
            <a:rPr lang="pt-PT" sz="1100"/>
            <a:t>Os formulários</a:t>
          </a:r>
          <a:r>
            <a:rPr lang="pt-PT" sz="1100" baseline="0"/>
            <a:t> relativos ao </a:t>
          </a:r>
          <a:r>
            <a:rPr lang="pt-PT" sz="1100" b="1" u="sng" baseline="0"/>
            <a:t>período de prorrogação do apoio </a:t>
          </a:r>
          <a:r>
            <a:rPr lang="pt-PT" sz="1100" baseline="0"/>
            <a:t>são preenchidos de forma idêntica.</a:t>
          </a:r>
          <a:endParaRPr lang="pt-PT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87811</xdr:colOff>
      <xdr:row>1</xdr:row>
      <xdr:rowOff>69227</xdr:rowOff>
    </xdr:from>
    <xdr:to>
      <xdr:col>14</xdr:col>
      <xdr:colOff>18842</xdr:colOff>
      <xdr:row>4</xdr:row>
      <xdr:rowOff>28574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8BFA25-2EBA-43C8-A59A-8DF02694B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36" y="126377"/>
          <a:ext cx="1274056" cy="587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efp4-my.sharepoint.com/personal/rui_loureiro_iefp_pt/Documents/IEFP/DEM/GIP/2024/GIP%202024%20-%20Tabelas.xlsx" TargetMode="External"/><Relationship Id="rId1" Type="http://schemas.openxmlformats.org/officeDocument/2006/relationships/externalLinkPath" Target="https://iefp4.sharepoint.com/personal/rui_loureiro_iefp_pt/Documents/IEFP/DEM/GIP/2024/GIP%202024%20-%20Tabe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elha"/>
      <sheetName val="Feriados"/>
      <sheetName val="Habilitacoes"/>
      <sheetName val="Tabelas"/>
      <sheetName val="Pagamentos"/>
      <sheetName val="Valores"/>
      <sheetName val="Folha1"/>
      <sheetName val="Estrutura_FORMS"/>
      <sheetName val="Fo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0F238B-3B8A-4B0D-8A9E-01E61B2113C9}" name="TabelaServiçosMunicipios" displayName="TabelaServiçosMunicipios" ref="V2:BK3402" totalsRowShown="0" headerRowDxfId="117" dataDxfId="116">
  <autoFilter ref="V2:BK3402" xr:uid="{7C09A140-785B-4913-AE43-72D1FD8435EB}">
    <filterColumn colId="12">
      <filters>
        <filter val="Serviço de Emprego de ViServiço de Emprego deu"/>
      </filters>
    </filterColumn>
  </autoFilter>
  <sortState xmlns:xlrd2="http://schemas.microsoft.com/office/spreadsheetml/2017/richdata2" ref="V3:BC3402">
    <sortCondition ref="AF2:AF3402"/>
  </sortState>
  <tableColumns count="42">
    <tableColumn id="3" xr3:uid="{766133C9-E3FB-49B8-BE85-94B4D787680E}" name="CodSEFP" dataDxfId="115"/>
    <tableColumn id="4" xr3:uid="{83BF4FC3-C8FE-4661-B43B-980B1C12B6CB}" name="SEFP" dataDxfId="114"/>
    <tableColumn id="5" xr3:uid="{EEBB9608-A0F3-4C8C-908A-39B400D5B247}" name="CodFreguesia" dataDxfId="113"/>
    <tableColumn id="6" xr3:uid="{DD0A6F18-FE59-4939-940D-B37CB0423BAB}" name="Freguesia" dataDxfId="112"/>
    <tableColumn id="1" xr3:uid="{7F951B34-E7CE-409E-AFC4-E635450996A6}" name="PNCT" dataDxfId="111" dataCellStyle="Normal 4"/>
    <tableColumn id="8" xr3:uid="{97ABE444-558B-4914-BA3B-17CE528D0BF2}" name="Concelho" dataDxfId="110"/>
    <tableColumn id="10" xr3:uid="{905A907D-5DE2-4FBA-B8DD-0E7AA501660C}" name="Distrito" dataDxfId="109"/>
    <tableColumn id="14" xr3:uid="{4859C601-66CE-4E49-8DF8-25788A016D7D}" name="dDicofre" dataDxfId="108"/>
    <tableColumn id="31" xr3:uid="{A8C8AE2B-8260-4142-8A4A-6FF5A123451A}" name="NUT II" dataDxfId="107" dataCellStyle="Normal 4"/>
    <tableColumn id="30" xr3:uid="{C152D178-59C3-4245-AE3E-EC908A92DF9F}" name="NUT III" dataDxfId="106" dataCellStyle="Normal 4"/>
    <tableColumn id="2" xr3:uid="{0B9ADCBA-8139-4DCD-98BB-D87F75EF3B8A}" name="CodSEFP2" dataDxfId="105" dataCellStyle="Normal 4"/>
    <tableColumn id="7" xr3:uid="{E90FE57B-1847-4215-8D25-AACC66F34632}" name="SEFP3" dataDxfId="104" dataCellStyle="Normal 4"/>
    <tableColumn id="9" xr3:uid="{B07EC18C-BE9E-4083-B97D-4D52ECA1BA93}" name="Serviço de Emprego deFP32" dataDxfId="103" dataCellStyle="Normal 4"/>
    <tableColumn id="32" xr3:uid="{919C4715-F601-4A17-AA5C-C5B41D19D4B3}" name="SEFP SIGLA" dataDxfId="102" dataCellStyle="Normal 4"/>
    <tableColumn id="17" xr3:uid="{7F3C67D5-91D8-4800-972F-2A7F89493791}" name="SEFP MORADA" dataDxfId="101" dataCellStyle="Normal 4"/>
    <tableColumn id="18" xr3:uid="{8DB08FEA-63D2-4A28-A4E4-8A92FEE00676}" name="SEFP COD PASTAL" dataDxfId="100" dataCellStyle="Normal 4"/>
    <tableColumn id="19" xr3:uid="{152E8860-BFD6-47CA-86EB-354C980145CA}" name="SEFP LOCALIDADE" dataDxfId="99" dataCellStyle="Normal 4"/>
    <tableColumn id="21" xr3:uid="{7CFAE86E-30AC-43DC-83FB-082F598DB365}" name="SEFP EMAIL" dataDxfId="98" dataCellStyle="Normal 4"/>
    <tableColumn id="20" xr3:uid="{E1CCDF60-FCF1-440C-9CE9-889A15A4C380}" name="SEFP TELEFONE" dataDxfId="97" dataCellStyle="Normal 4"/>
    <tableColumn id="22" xr3:uid="{599BF2EF-BB44-45DA-9E08-7F8B1B980ECC}" name="SEFP DIRIGENTE" dataDxfId="96" dataCellStyle="Normal 4"/>
    <tableColumn id="23" xr3:uid="{C1145A8E-C129-414A-8507-CD6530D8C2B9}" name="SEFP COORDENADOR" dataDxfId="95" dataCellStyle="Normal 4"/>
    <tableColumn id="11" xr3:uid="{C24EBF9D-8C90-41CE-A86B-81413D0C670B}" name="CE COD" dataDxfId="94"/>
    <tableColumn id="12" xr3:uid="{39772D91-E42C-4352-9655-1D18B1BA4EAA}" name="CE DESC" dataDxfId="93"/>
    <tableColumn id="33" xr3:uid="{5957180F-8F25-43D3-BDCF-E0EB42572C0B}" name="CE SIGLA" dataDxfId="92" dataCellStyle="Normal 4"/>
    <tableColumn id="13" xr3:uid="{2ABDB6BA-6C91-4378-B2F3-BCFC8114D1EA}" name="DR COD" dataDxfId="91"/>
    <tableColumn id="15" xr3:uid="{DE240E9D-2D43-459C-A3BF-DE6A440BFB70}" name="DR DESC" dataDxfId="90"/>
    <tableColumn id="34" xr3:uid="{75BC8A5B-6F13-4A77-AAC4-8F399A1DF2AA}" name="DR SIGLA" dataDxfId="89" dataCellStyle="Normal 4">
      <calculatedColumnFormula array="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calculatedColumnFormula>
    </tableColumn>
    <tableColumn id="24" xr3:uid="{B9287602-B7EB-494E-BC6D-C769CD434D5D}" name="DR DIRIGENTE" dataDxfId="88" dataCellStyle="Normal 4"/>
    <tableColumn id="16" xr3:uid="{B94BEB4C-689C-48CA-AAD2-FA067A8953F0}" name="DR MORADA" dataDxfId="87"/>
    <tableColumn id="25" xr3:uid="{DEE5616B-A0FC-492D-8106-97B51B88D38E}" name="DR COD POSTAL" dataDxfId="86"/>
    <tableColumn id="26" xr3:uid="{02253961-A45D-4450-8B37-6BD7BEC6A062}" name="DR LOCALIDADE" dataDxfId="85"/>
    <tableColumn id="27" xr3:uid="{6481C9DB-2D0E-4B40-A70D-CB52782DA688}" name="DR TELEFONE" dataDxfId="84"/>
    <tableColumn id="28" xr3:uid="{A1FB7BE1-7D3C-4EE2-916C-B470830BA2B8}" name="DR EMAIL" dataDxfId="83"/>
    <tableColumn id="29" xr3:uid="{D7ACC03D-1FDB-46DB-B4C6-79586A53B996}" name="DR DIRIGENTE2" dataDxfId="82"/>
    <tableColumn id="42" xr3:uid="{2DEC6A58-803E-4CA8-B113-5B15C87DBE35}" name="CodFreguesia2" dataDxfId="81" dataCellStyle="Normal 4"/>
    <tableColumn id="41" xr3:uid="{93F208D7-BB25-45C3-8010-C0BADB044876}" name="Freguesia3" dataDxfId="80" dataCellStyle="Normal 4"/>
    <tableColumn id="40" xr3:uid="{665444A8-B108-4932-B7AC-0A0249F03139}" name="PNCT4" dataDxfId="79" dataCellStyle="Normal 4"/>
    <tableColumn id="39" xr3:uid="{A5DDAB11-7C17-4F7F-A672-0A19C1DCC0BC}" name="Concelho5" dataDxfId="78" dataCellStyle="Normal 4"/>
    <tableColumn id="38" xr3:uid="{3560CC4F-B4F6-439A-9C18-0F1E00461B86}" name="Distrito6" dataDxfId="77" dataCellStyle="Normal 4"/>
    <tableColumn id="37" xr3:uid="{777DB64D-87EE-4DD1-B6CA-944033503655}" name="dDicofre7" dataDxfId="76" dataCellStyle="Normal 4"/>
    <tableColumn id="36" xr3:uid="{6A5DC01A-2BCB-4996-8A20-8554B675D719}" name="NUT II8" dataDxfId="75" dataCellStyle="Normal 4"/>
    <tableColumn id="35" xr3:uid="{429B2CBF-1447-4E1B-97C2-B02B50A6596F}" name="NUT III9" dataDxfId="74" dataCellStyle="Normal 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rtaldasfinancas.gov.pt/" TargetMode="External"/><Relationship Id="rId1" Type="http://schemas.openxmlformats.org/officeDocument/2006/relationships/hyperlink" Target="http://www.portaldasfinancas.gov.pt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66844-EDBB-4382-B072-7D0362E2AF8F}">
  <sheetPr>
    <tabColor theme="4" tint="-0.499984740745262"/>
  </sheetPr>
  <dimension ref="A1:BM148"/>
  <sheetViews>
    <sheetView showGridLines="0" showZeros="0" tabSelected="1" zoomScaleNormal="100" zoomScaleSheetLayoutView="3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Q17" sqref="Q17:AJ17"/>
    </sheetView>
  </sheetViews>
  <sheetFormatPr defaultColWidth="8.7109375" defaultRowHeight="12.75" customHeight="1"/>
  <cols>
    <col min="1" max="1" width="2" style="122" customWidth="1"/>
    <col min="2" max="2" width="3.85546875" style="118" customWidth="1"/>
    <col min="3" max="3" width="1.140625" style="138" customWidth="1"/>
    <col min="4" max="5" width="1.7109375" style="138" customWidth="1"/>
    <col min="6" max="6" width="2.7109375" style="138" customWidth="1"/>
    <col min="7" max="8" width="1.7109375" style="138" customWidth="1"/>
    <col min="9" max="9" width="3.140625" style="138" customWidth="1"/>
    <col min="10" max="13" width="1.7109375" style="138" customWidth="1"/>
    <col min="14" max="14" width="2.28515625" style="138" customWidth="1"/>
    <col min="15" max="16" width="1.7109375" style="138" customWidth="1"/>
    <col min="17" max="17" width="2.85546875" style="138" customWidth="1"/>
    <col min="18" max="18" width="1.42578125" style="138" customWidth="1"/>
    <col min="19" max="19" width="2.42578125" style="138" customWidth="1"/>
    <col min="20" max="22" width="1.7109375" style="138" customWidth="1"/>
    <col min="23" max="23" width="3.7109375" style="138" customWidth="1"/>
    <col min="24" max="28" width="1.7109375" style="138" customWidth="1"/>
    <col min="29" max="29" width="6" style="138" customWidth="1"/>
    <col min="30" max="30" width="4.42578125" style="138" customWidth="1"/>
    <col min="31" max="31" width="1.7109375" style="138" customWidth="1"/>
    <col min="32" max="32" width="3" style="138" customWidth="1"/>
    <col min="33" max="33" width="3.140625" style="138" customWidth="1"/>
    <col min="34" max="34" width="2.7109375" style="138" customWidth="1"/>
    <col min="35" max="35" width="3.140625" style="138" customWidth="1"/>
    <col min="36" max="36" width="2.7109375" style="138" customWidth="1"/>
    <col min="37" max="37" width="4.140625" style="138" customWidth="1"/>
    <col min="38" max="38" width="4" style="138" customWidth="1"/>
    <col min="39" max="39" width="5.140625" style="138" customWidth="1"/>
    <col min="40" max="40" width="7.140625" style="138" customWidth="1"/>
    <col min="41" max="41" width="4.85546875" style="138" customWidth="1"/>
    <col min="42" max="42" width="5" style="138" customWidth="1"/>
    <col min="43" max="43" width="4.7109375" style="138" customWidth="1"/>
    <col min="44" max="44" width="1.7109375" style="138" customWidth="1"/>
    <col min="45" max="45" width="4.5703125" style="138" customWidth="1"/>
    <col min="46" max="46" width="7.7109375" style="138" customWidth="1"/>
    <col min="47" max="47" width="2.7109375" style="138" customWidth="1"/>
    <col min="48" max="48" width="5.28515625" style="138" customWidth="1"/>
    <col min="49" max="49" width="4" style="138" customWidth="1"/>
    <col min="50" max="50" width="4.85546875" style="138" customWidth="1"/>
    <col min="51" max="51" width="3.28515625" style="138" customWidth="1"/>
    <col min="52" max="52" width="2.28515625" style="138" customWidth="1"/>
    <col min="53" max="53" width="3.5703125" style="138" customWidth="1"/>
    <col min="54" max="54" width="2.28515625" style="138" customWidth="1"/>
    <col min="55" max="55" width="6.85546875" style="138" customWidth="1"/>
    <col min="56" max="56" width="8.85546875" style="138" customWidth="1"/>
    <col min="57" max="57" width="0.7109375" style="138" customWidth="1"/>
    <col min="58" max="58" width="3" style="118" customWidth="1"/>
    <col min="59" max="59" width="10.28515625" style="119" bestFit="1" customWidth="1"/>
    <col min="60" max="60" width="8.7109375" style="119" customWidth="1"/>
    <col min="61" max="61" width="12.140625" style="119" customWidth="1"/>
    <col min="62" max="62" width="25.7109375" style="119" customWidth="1"/>
    <col min="63" max="63" width="22.28515625" style="119" customWidth="1"/>
    <col min="64" max="93" width="4.28515625" style="119" customWidth="1"/>
    <col min="94" max="16384" width="8.7109375" style="119"/>
  </cols>
  <sheetData>
    <row r="1" spans="2:63" s="117" customFormat="1" ht="8.25" customHeight="1" thickBot="1"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  <c r="W1" s="989"/>
      <c r="X1" s="989"/>
      <c r="Y1" s="989"/>
      <c r="Z1" s="989"/>
      <c r="AA1" s="989"/>
      <c r="AB1" s="989"/>
      <c r="AC1" s="989"/>
      <c r="AD1" s="989"/>
      <c r="AE1" s="989"/>
      <c r="AF1" s="989"/>
      <c r="AG1" s="989"/>
      <c r="AH1" s="989"/>
      <c r="AI1" s="989"/>
      <c r="AJ1" s="989"/>
      <c r="AK1" s="989"/>
      <c r="AL1" s="989"/>
      <c r="AM1" s="989"/>
      <c r="AN1" s="989"/>
      <c r="AO1" s="989"/>
      <c r="AP1" s="989"/>
      <c r="AQ1" s="989"/>
      <c r="AR1" s="989"/>
      <c r="AS1" s="989"/>
      <c r="AT1" s="989"/>
      <c r="AU1" s="989"/>
      <c r="AV1" s="989"/>
      <c r="AW1" s="989"/>
      <c r="AX1" s="989"/>
      <c r="AY1" s="989"/>
      <c r="AZ1" s="989"/>
      <c r="BA1" s="989"/>
      <c r="BB1" s="989"/>
      <c r="BC1" s="989"/>
      <c r="BD1" s="989"/>
      <c r="BE1" s="989"/>
      <c r="BF1" s="116"/>
    </row>
    <row r="2" spans="2:63" ht="21.75" customHeight="1" thickTop="1">
      <c r="B2" s="202"/>
      <c r="C2" s="203"/>
      <c r="D2" s="203"/>
      <c r="E2" s="203"/>
      <c r="F2" s="203"/>
      <c r="G2" s="203"/>
      <c r="H2" s="203"/>
      <c r="I2" s="203"/>
      <c r="J2" s="203"/>
      <c r="K2" s="204"/>
      <c r="L2" s="204"/>
      <c r="M2" s="204"/>
      <c r="N2" s="204"/>
      <c r="O2" s="204"/>
      <c r="P2" s="204"/>
      <c r="Q2" s="795" t="s">
        <v>0</v>
      </c>
      <c r="R2" s="795"/>
      <c r="S2" s="795"/>
      <c r="T2" s="795"/>
      <c r="U2" s="795"/>
      <c r="V2" s="795"/>
      <c r="W2" s="795"/>
      <c r="X2" s="795"/>
      <c r="Y2" s="795"/>
      <c r="Z2" s="795"/>
      <c r="AA2" s="795"/>
      <c r="AB2" s="795"/>
      <c r="AC2" s="795"/>
      <c r="AD2" s="795"/>
      <c r="AE2" s="795"/>
      <c r="AF2" s="795"/>
      <c r="AG2" s="795"/>
      <c r="AH2" s="795"/>
      <c r="AI2" s="795"/>
      <c r="AJ2" s="795"/>
      <c r="AK2" s="795"/>
      <c r="AL2" s="795"/>
      <c r="AM2" s="795"/>
      <c r="AN2" s="795"/>
      <c r="AO2" s="795"/>
      <c r="AP2" s="795"/>
      <c r="AQ2" s="795"/>
      <c r="AR2" s="795"/>
      <c r="AS2" s="795"/>
      <c r="AT2" s="795"/>
      <c r="AU2" s="795"/>
      <c r="AV2" s="795"/>
      <c r="AW2" s="795"/>
      <c r="AX2" s="795"/>
      <c r="AY2" s="795"/>
      <c r="AZ2" s="797"/>
      <c r="BA2" s="797"/>
      <c r="BB2" s="797"/>
      <c r="BC2" s="797"/>
      <c r="BD2" s="565"/>
      <c r="BE2" s="566"/>
      <c r="BF2" s="760"/>
      <c r="BG2" s="288" t="s">
        <v>2</v>
      </c>
      <c r="BH2" s="963" t="s">
        <v>3</v>
      </c>
      <c r="BI2" s="956" t="s">
        <v>4</v>
      </c>
      <c r="BJ2" s="959" t="str">
        <f>IF(E36="","",UPPER(VLOOKUP(E36,Tabelas!$AA$3:$AH$4000,8,0)))</f>
        <v/>
      </c>
      <c r="BK2" s="960"/>
    </row>
    <row r="3" spans="2:63" s="121" customFormat="1" ht="10.5" customHeight="1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796"/>
      <c r="R3" s="796"/>
      <c r="S3" s="796"/>
      <c r="T3" s="796"/>
      <c r="U3" s="796"/>
      <c r="V3" s="796"/>
      <c r="W3" s="796"/>
      <c r="X3" s="796"/>
      <c r="Y3" s="796"/>
      <c r="Z3" s="796"/>
      <c r="AA3" s="796"/>
      <c r="AB3" s="796"/>
      <c r="AC3" s="796"/>
      <c r="AD3" s="796"/>
      <c r="AE3" s="796"/>
      <c r="AF3" s="796"/>
      <c r="AG3" s="796"/>
      <c r="AH3" s="796"/>
      <c r="AI3" s="796"/>
      <c r="AJ3" s="796"/>
      <c r="AK3" s="796"/>
      <c r="AL3" s="796"/>
      <c r="AM3" s="796"/>
      <c r="AN3" s="796"/>
      <c r="AO3" s="796"/>
      <c r="AP3" s="796"/>
      <c r="AQ3" s="796"/>
      <c r="AR3" s="796"/>
      <c r="AS3" s="796"/>
      <c r="AT3" s="796"/>
      <c r="AU3" s="796"/>
      <c r="AV3" s="796"/>
      <c r="AW3" s="796"/>
      <c r="AX3" s="796"/>
      <c r="AY3" s="796"/>
      <c r="AZ3" s="568"/>
      <c r="BA3" s="752"/>
      <c r="BB3" s="753"/>
      <c r="BC3" s="753"/>
      <c r="BD3" s="1004" t="s">
        <v>5</v>
      </c>
      <c r="BE3" s="581"/>
      <c r="BG3" s="289">
        <f ca="1">TODAY()</f>
        <v>45924</v>
      </c>
      <c r="BH3" s="964"/>
      <c r="BI3" s="957"/>
      <c r="BJ3" s="961" t="str">
        <f>IF(BJ2="","",VLOOKUP(BJ2,TabelaServiçosMunicipios[[Serviço de Emprego deFP32]:[SEFP TELEFONE]],3,0))</f>
        <v/>
      </c>
      <c r="BK3" s="962"/>
    </row>
    <row r="4" spans="2:63" ht="17.25" customHeight="1">
      <c r="B4" s="990"/>
      <c r="C4" s="991"/>
      <c r="D4" s="991"/>
      <c r="E4" s="991"/>
      <c r="F4" s="991"/>
      <c r="G4" s="991"/>
      <c r="H4" s="991"/>
      <c r="I4" s="991"/>
      <c r="J4" s="991"/>
      <c r="K4" s="991"/>
      <c r="L4" s="991"/>
      <c r="M4" s="991"/>
      <c r="N4" s="991"/>
      <c r="O4" s="991"/>
      <c r="P4" s="991"/>
      <c r="Q4" s="991"/>
      <c r="R4" s="998" t="s">
        <v>6</v>
      </c>
      <c r="S4" s="998"/>
      <c r="T4" s="998"/>
      <c r="U4" s="998"/>
      <c r="V4" s="998"/>
      <c r="W4" s="998"/>
      <c r="X4" s="998"/>
      <c r="Y4" s="998"/>
      <c r="Z4" s="998"/>
      <c r="AA4" s="998"/>
      <c r="AB4" s="998"/>
      <c r="AC4" s="998"/>
      <c r="AD4" s="998"/>
      <c r="AE4" s="998"/>
      <c r="AF4" s="998"/>
      <c r="AG4" s="998"/>
      <c r="AH4" s="998"/>
      <c r="AI4" s="998"/>
      <c r="AJ4" s="998"/>
      <c r="AK4" s="998"/>
      <c r="AL4" s="998"/>
      <c r="AM4" s="998"/>
      <c r="AN4" s="998"/>
      <c r="AO4" s="998"/>
      <c r="AP4" s="998"/>
      <c r="AQ4" s="998"/>
      <c r="AR4" s="998"/>
      <c r="AS4" s="998"/>
      <c r="AT4" s="998"/>
      <c r="AU4" s="998"/>
      <c r="AV4" s="998"/>
      <c r="AW4" s="998"/>
      <c r="AX4" s="998"/>
      <c r="AY4" s="207"/>
      <c r="AZ4" s="207"/>
      <c r="BA4" s="753"/>
      <c r="BB4" s="753"/>
      <c r="BC4" s="753"/>
      <c r="BD4" s="1004"/>
      <c r="BE4" s="208"/>
      <c r="BG4" s="966" t="str">
        <f ca="1">TEXT(TODAY(),"dddd")</f>
        <v>quarta-feira</v>
      </c>
      <c r="BH4" s="964"/>
      <c r="BI4" s="957"/>
      <c r="BJ4" s="961" t="str">
        <f>IF(BJ2="","",TEXT(VLOOKUP(BJ2,TabelaServiçosMunicipios[[Serviço de Emprego deFP32]:[SEFP TELEFONE]],4,0),"####-###")&amp;" "&amp;VLOOKUP(BJ2,TabelaServiçosMunicipios[[Serviço de Emprego deFP32]:[SEFP TELEFONE]],5,0))</f>
        <v/>
      </c>
      <c r="BK4" s="962"/>
    </row>
    <row r="5" spans="2:63" s="124" customFormat="1" ht="25.5" customHeight="1" thickBot="1">
      <c r="B5" s="801" t="str">
        <f>IF(E15="","",VLOOKUP(E15,Tabelas!$AA$3:$AT$4000,20,0))</f>
        <v/>
      </c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3" t="str">
        <f>UPPER("Incentivo financeiro extraordinário à manutenção dos postos de trabalho e aos trabalhadores independentes")</f>
        <v>INCENTIVO FINANCEIRO EXTRAORDINÁRIO À MANUTENÇÃO DOS POSTOS DE TRABALHO E AOS TRABALHADORES INDEPENDENTES</v>
      </c>
      <c r="U5" s="804"/>
      <c r="V5" s="804"/>
      <c r="W5" s="804"/>
      <c r="X5" s="804"/>
      <c r="Y5" s="804"/>
      <c r="Z5" s="804"/>
      <c r="AA5" s="804"/>
      <c r="AB5" s="804"/>
      <c r="AC5" s="804"/>
      <c r="AD5" s="804"/>
      <c r="AE5" s="804"/>
      <c r="AF5" s="804"/>
      <c r="AG5" s="804"/>
      <c r="AH5" s="804"/>
      <c r="AI5" s="804"/>
      <c r="AJ5" s="804"/>
      <c r="AK5" s="804"/>
      <c r="AL5" s="804"/>
      <c r="AM5" s="804"/>
      <c r="AN5" s="804"/>
      <c r="AO5" s="804"/>
      <c r="AP5" s="804"/>
      <c r="AQ5" s="804"/>
      <c r="AR5" s="804"/>
      <c r="AS5" s="804"/>
      <c r="AT5" s="804"/>
      <c r="AU5" s="804"/>
      <c r="AV5" s="804"/>
      <c r="AW5" s="804"/>
      <c r="AX5" s="804"/>
      <c r="AY5" s="804"/>
      <c r="AZ5" s="804"/>
      <c r="BA5" s="1005" t="s">
        <v>7576</v>
      </c>
      <c r="BB5" s="1005"/>
      <c r="BC5" s="1005"/>
      <c r="BD5" s="756" t="str">
        <f>IF(AND(BD8="",E$15=""),"",VLOOKUP(E$15,Tabelas!$AA$3:$AV$4000,22,0))&amp;"/"&amp;BD8&amp;"/"&amp;BD3&amp;"/25"</f>
        <v>//IF/25</v>
      </c>
      <c r="BE5" s="209"/>
      <c r="BF5" s="123"/>
      <c r="BG5" s="967"/>
      <c r="BH5" s="965"/>
      <c r="BI5" s="958"/>
      <c r="BJ5" s="584" t="str">
        <f>IF(BJ2="","","TEL.: " &amp;TEXT(VLOOKUP(BJ2,TabelaServiçosMunicipios[[Serviço de Emprego deFP32]:[SEFP TELEFONE]],7,0),"### ### ###"))</f>
        <v/>
      </c>
      <c r="BK5" s="585" t="str">
        <f>IF(BJ2="","",VLOOKUP(BJ2,TabelaServiçosMunicipios[[Serviço de Emprego deFP32]:[SEFP TELEFONE]],6,0))</f>
        <v/>
      </c>
    </row>
    <row r="6" spans="2:63" ht="3" customHeight="1" thickTop="1" thickBot="1">
      <c r="B6" s="210"/>
      <c r="C6" s="211"/>
      <c r="D6" s="997"/>
      <c r="E6" s="997"/>
      <c r="F6" s="997"/>
      <c r="G6" s="212"/>
      <c r="H6" s="212"/>
      <c r="I6" s="212"/>
      <c r="J6" s="212"/>
      <c r="K6" s="212"/>
      <c r="L6" s="212"/>
      <c r="M6" s="213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5"/>
      <c r="AY6" s="215"/>
      <c r="AZ6" s="215"/>
      <c r="BA6" s="215"/>
      <c r="BB6" s="215"/>
      <c r="BC6" s="215"/>
      <c r="BD6" s="215"/>
      <c r="BE6" s="216"/>
      <c r="BF6" s="125"/>
    </row>
    <row r="7" spans="2:63" ht="3" customHeight="1">
      <c r="B7" s="126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  <c r="Y7" s="128"/>
      <c r="Z7" s="129"/>
      <c r="AA7" s="127"/>
      <c r="AB7" s="128"/>
      <c r="AC7" s="128"/>
      <c r="AD7" s="128"/>
      <c r="AE7" s="128"/>
      <c r="AF7" s="128"/>
      <c r="AG7" s="128"/>
      <c r="AH7" s="128"/>
      <c r="AI7" s="128"/>
      <c r="AJ7" s="130"/>
      <c r="AK7" s="130"/>
      <c r="AL7" s="130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2"/>
      <c r="AY7" s="132"/>
      <c r="AZ7" s="132"/>
      <c r="BA7" s="132"/>
      <c r="BB7" s="132"/>
      <c r="BC7" s="132"/>
      <c r="BD7" s="132"/>
      <c r="BE7" s="132"/>
      <c r="BF7" s="125"/>
    </row>
    <row r="8" spans="2:63" ht="25.5" customHeight="1">
      <c r="B8" s="217" t="s">
        <v>7</v>
      </c>
      <c r="C8" s="785" t="s">
        <v>8</v>
      </c>
      <c r="D8" s="785"/>
      <c r="E8" s="785"/>
      <c r="F8" s="785"/>
      <c r="G8" s="785"/>
      <c r="H8" s="785"/>
      <c r="I8" s="785"/>
      <c r="J8" s="785"/>
      <c r="K8" s="785"/>
      <c r="L8" s="785"/>
      <c r="M8" s="785"/>
      <c r="N8" s="785"/>
      <c r="O8" s="785"/>
      <c r="P8" s="785"/>
      <c r="Q8" s="785"/>
      <c r="R8" s="785"/>
      <c r="S8" s="785"/>
      <c r="T8" s="785"/>
      <c r="U8" s="785"/>
      <c r="V8" s="785"/>
      <c r="W8" s="785"/>
      <c r="X8" s="785"/>
      <c r="Y8" s="785"/>
      <c r="Z8" s="785"/>
      <c r="AA8" s="785"/>
      <c r="AB8" s="785"/>
      <c r="AC8" s="785"/>
      <c r="AD8" s="785"/>
      <c r="AE8" s="785"/>
      <c r="AF8" s="785"/>
      <c r="AG8" s="785"/>
      <c r="AH8" s="785"/>
      <c r="AI8" s="785"/>
      <c r="AJ8" s="785"/>
      <c r="AK8" s="757"/>
      <c r="AL8" s="757"/>
      <c r="AM8" s="757"/>
      <c r="AN8" s="757"/>
      <c r="AO8" s="757"/>
      <c r="AP8" s="757"/>
      <c r="AQ8" s="757"/>
      <c r="AR8" s="757"/>
      <c r="AS8" s="757"/>
      <c r="AT8" s="757"/>
      <c r="AU8" s="757"/>
      <c r="AV8" s="757"/>
      <c r="AW8" s="757"/>
      <c r="AX8" s="757"/>
      <c r="AY8" s="757"/>
      <c r="AZ8" s="757"/>
      <c r="BA8" s="1006" t="s">
        <v>7577</v>
      </c>
      <c r="BB8" s="1006"/>
      <c r="BC8" s="1006"/>
      <c r="BD8" s="759"/>
      <c r="BE8" s="758"/>
      <c r="BF8" s="760">
        <v>7</v>
      </c>
      <c r="BG8" s="1050" t="s">
        <v>9</v>
      </c>
      <c r="BH8" s="1050"/>
      <c r="BI8" s="1050"/>
      <c r="BJ8" s="1050"/>
      <c r="BK8" s="1050"/>
    </row>
    <row r="9" spans="2:63" ht="7.15" customHeight="1">
      <c r="B9" s="218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4"/>
      <c r="U9" s="135"/>
      <c r="V9" s="134"/>
      <c r="W9" s="134"/>
      <c r="X9" s="134"/>
      <c r="Y9" s="134"/>
      <c r="Z9" s="134"/>
      <c r="AA9" s="134"/>
      <c r="AB9" s="136"/>
      <c r="AC9" s="137"/>
      <c r="AD9" s="164"/>
      <c r="AE9" s="139"/>
      <c r="AF9" s="139"/>
      <c r="AG9" s="139"/>
      <c r="AH9" s="139"/>
      <c r="AI9" s="139"/>
      <c r="AJ9" s="139"/>
      <c r="AK9" s="137"/>
      <c r="AL9" s="137"/>
      <c r="AM9" s="597"/>
      <c r="AN9" s="597"/>
      <c r="AO9" s="597"/>
      <c r="AP9" s="597"/>
      <c r="AQ9" s="597"/>
      <c r="AR9" s="597"/>
      <c r="AS9" s="597"/>
      <c r="AT9" s="597"/>
      <c r="AU9" s="597"/>
      <c r="AV9" s="597"/>
      <c r="AW9" s="597"/>
      <c r="AX9" s="597"/>
      <c r="AY9" s="597"/>
      <c r="AZ9" s="597"/>
      <c r="BA9" s="141"/>
      <c r="BB9" s="141"/>
      <c r="BC9" s="141"/>
      <c r="BD9" s="141"/>
      <c r="BE9" s="142"/>
      <c r="BG9" s="367"/>
      <c r="BH9" s="367"/>
      <c r="BI9" s="367"/>
    </row>
    <row r="10" spans="2:63" s="375" customFormat="1" ht="19.899999999999999" customHeight="1">
      <c r="B10" s="373"/>
      <c r="C10" s="993" t="s">
        <v>10</v>
      </c>
      <c r="D10" s="993"/>
      <c r="E10" s="993"/>
      <c r="F10" s="993"/>
      <c r="G10" s="993"/>
      <c r="H10" s="993"/>
      <c r="I10" s="993"/>
      <c r="J10" s="993"/>
      <c r="K10" s="993"/>
      <c r="L10" s="993"/>
      <c r="M10" s="993"/>
      <c r="N10" s="993"/>
      <c r="O10" s="993"/>
      <c r="P10" s="993"/>
      <c r="Q10" s="993"/>
      <c r="R10" s="993"/>
      <c r="S10" s="993"/>
      <c r="T10" s="993"/>
      <c r="U10" s="993"/>
      <c r="V10" s="993"/>
      <c r="W10" s="993"/>
      <c r="X10" s="993"/>
      <c r="Y10" s="993"/>
      <c r="Z10" s="993"/>
      <c r="AA10" s="993"/>
      <c r="AB10" s="993"/>
      <c r="AC10" s="993"/>
      <c r="AD10" s="993"/>
      <c r="AE10" s="993"/>
      <c r="AF10" s="993"/>
      <c r="AG10" s="993"/>
      <c r="AH10" s="993"/>
      <c r="AI10" s="993"/>
      <c r="AJ10" s="993"/>
      <c r="AK10" s="993"/>
      <c r="AL10" s="993"/>
      <c r="AM10" s="993"/>
      <c r="AN10" s="993"/>
      <c r="AO10" s="993"/>
      <c r="AP10" s="993"/>
      <c r="AQ10" s="993"/>
      <c r="AR10" s="993"/>
      <c r="AS10" s="993"/>
      <c r="AT10" s="993"/>
      <c r="AU10" s="993"/>
      <c r="AV10" s="993"/>
      <c r="AW10" s="993"/>
      <c r="AX10" s="993"/>
      <c r="AY10" s="993"/>
      <c r="AZ10" s="993"/>
      <c r="BA10" s="993"/>
      <c r="BB10" s="993"/>
      <c r="BC10" s="993"/>
      <c r="BD10" s="993"/>
      <c r="BE10" s="994"/>
      <c r="BF10" s="374"/>
      <c r="BG10" s="942" t="s">
        <v>11</v>
      </c>
      <c r="BH10" s="943"/>
      <c r="BI10" s="944"/>
      <c r="BJ10" s="1051" t="s">
        <v>12</v>
      </c>
      <c r="BK10" s="1052"/>
    </row>
    <row r="11" spans="2:63" s="144" customFormat="1" ht="16.5" customHeight="1">
      <c r="B11" s="218"/>
      <c r="C11" s="145"/>
      <c r="D11" s="167"/>
      <c r="E11" s="974"/>
      <c r="F11" s="974"/>
      <c r="G11" s="974"/>
      <c r="H11" s="974"/>
      <c r="I11" s="974"/>
      <c r="J11" s="974"/>
      <c r="K11" s="974"/>
      <c r="L11" s="974"/>
      <c r="M11" s="974"/>
      <c r="N11" s="974"/>
      <c r="O11" s="974"/>
      <c r="P11" s="974"/>
      <c r="Q11" s="974"/>
      <c r="R11" s="974"/>
      <c r="S11" s="974"/>
      <c r="T11" s="974"/>
      <c r="U11" s="974"/>
      <c r="V11" s="974"/>
      <c r="W11" s="974"/>
      <c r="X11" s="974"/>
      <c r="Y11" s="974"/>
      <c r="Z11" s="974"/>
      <c r="AA11" s="974"/>
      <c r="AB11" s="974"/>
      <c r="AC11" s="974"/>
      <c r="AD11" s="974"/>
      <c r="AE11" s="974"/>
      <c r="AF11" s="974"/>
      <c r="AG11" s="974"/>
      <c r="AH11" s="974"/>
      <c r="AI11" s="974"/>
      <c r="AJ11" s="974"/>
      <c r="AK11" s="196"/>
      <c r="AL11" s="1003"/>
      <c r="AM11" s="1003"/>
      <c r="AN11" s="1003"/>
      <c r="AO11" s="1003"/>
      <c r="AP11" s="196"/>
      <c r="AQ11" s="1000"/>
      <c r="AR11" s="1001"/>
      <c r="AS11" s="1001"/>
      <c r="AT11" s="1001"/>
      <c r="AU11" s="315"/>
      <c r="AV11" s="1003"/>
      <c r="AW11" s="1003"/>
      <c r="AX11" s="1003"/>
      <c r="AY11" s="1003"/>
      <c r="AZ11" s="198"/>
      <c r="BA11" s="981"/>
      <c r="BB11" s="981"/>
      <c r="BC11" s="981"/>
      <c r="BD11" s="981"/>
      <c r="BE11" s="147"/>
      <c r="BF11" s="143"/>
      <c r="BG11" s="982" t="s">
        <v>13</v>
      </c>
      <c r="BH11" s="983"/>
      <c r="BI11" s="984"/>
      <c r="BJ11" s="1051"/>
      <c r="BK11" s="1052"/>
    </row>
    <row r="12" spans="2:63" s="150" customFormat="1" ht="20.25" customHeight="1">
      <c r="B12" s="219"/>
      <c r="C12" s="153"/>
      <c r="D12" s="598"/>
      <c r="E12" s="148" t="s">
        <v>14</v>
      </c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9"/>
      <c r="AL12" s="1002" t="s">
        <v>15</v>
      </c>
      <c r="AM12" s="1002"/>
      <c r="AN12" s="1002"/>
      <c r="AO12" s="1002"/>
      <c r="AP12" s="149"/>
      <c r="AQ12" s="999" t="s">
        <v>16</v>
      </c>
      <c r="AR12" s="999"/>
      <c r="AS12" s="999"/>
      <c r="AT12" s="999"/>
      <c r="AU12" s="598"/>
      <c r="AV12" s="977" t="s">
        <v>17</v>
      </c>
      <c r="AW12" s="977"/>
      <c r="AX12" s="977"/>
      <c r="AY12" s="977"/>
      <c r="AZ12" s="151"/>
      <c r="BA12" s="999" t="s">
        <v>18</v>
      </c>
      <c r="BB12" s="999"/>
      <c r="BC12" s="999"/>
      <c r="BD12" s="999"/>
      <c r="BE12" s="558"/>
      <c r="BF12" s="152"/>
      <c r="BG12" s="982"/>
      <c r="BH12" s="983"/>
      <c r="BI12" s="984"/>
      <c r="BJ12" s="1051"/>
      <c r="BK12" s="1052"/>
    </row>
    <row r="13" spans="2:63" s="150" customFormat="1" ht="16.5" customHeight="1">
      <c r="B13" s="218"/>
      <c r="C13" s="153"/>
      <c r="D13" s="598"/>
      <c r="E13" s="975"/>
      <c r="F13" s="975"/>
      <c r="G13" s="975"/>
      <c r="H13" s="975"/>
      <c r="I13" s="975"/>
      <c r="J13" s="975"/>
      <c r="K13" s="975"/>
      <c r="L13" s="975"/>
      <c r="M13" s="975"/>
      <c r="N13" s="975"/>
      <c r="O13" s="975"/>
      <c r="P13" s="975"/>
      <c r="Q13" s="975"/>
      <c r="R13" s="975"/>
      <c r="S13" s="975"/>
      <c r="T13" s="975"/>
      <c r="U13" s="975"/>
      <c r="V13" s="975"/>
      <c r="W13" s="975"/>
      <c r="X13" s="975"/>
      <c r="Y13" s="975"/>
      <c r="Z13" s="194"/>
      <c r="AA13" s="809"/>
      <c r="AB13" s="809"/>
      <c r="AC13" s="809"/>
      <c r="AD13" s="809"/>
      <c r="AE13" s="809"/>
      <c r="AF13" s="809"/>
      <c r="AG13" s="809"/>
      <c r="AH13" s="809"/>
      <c r="AI13" s="809"/>
      <c r="AJ13" s="809"/>
      <c r="AK13" s="193"/>
      <c r="AL13" s="810"/>
      <c r="AM13" s="810"/>
      <c r="AN13" s="810"/>
      <c r="AO13" s="810"/>
      <c r="AP13" s="810"/>
      <c r="AQ13" s="810"/>
      <c r="AR13" s="810"/>
      <c r="AS13" s="810"/>
      <c r="AT13" s="810"/>
      <c r="AU13" s="195"/>
      <c r="AV13" s="995"/>
      <c r="AW13" s="996"/>
      <c r="AX13" s="996"/>
      <c r="AY13" s="996"/>
      <c r="AZ13" s="996"/>
      <c r="BA13" s="996"/>
      <c r="BB13" s="996"/>
      <c r="BC13" s="996"/>
      <c r="BD13" s="996"/>
      <c r="BE13" s="154"/>
      <c r="BF13" s="152"/>
      <c r="BH13" s="582"/>
      <c r="BI13" s="582"/>
      <c r="BJ13" s="366"/>
      <c r="BK13" s="155"/>
    </row>
    <row r="14" spans="2:63" s="157" customFormat="1" ht="20.25" customHeight="1">
      <c r="B14" s="219"/>
      <c r="C14" s="145"/>
      <c r="D14" s="155"/>
      <c r="E14" s="161" t="s">
        <v>19</v>
      </c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58"/>
      <c r="AA14" s="977" t="s">
        <v>20</v>
      </c>
      <c r="AB14" s="977"/>
      <c r="AC14" s="977"/>
      <c r="AD14" s="977"/>
      <c r="AE14" s="977"/>
      <c r="AF14" s="977"/>
      <c r="AG14" s="977"/>
      <c r="AH14" s="977"/>
      <c r="AI14" s="977"/>
      <c r="AJ14" s="977"/>
      <c r="AK14" s="156"/>
      <c r="AL14" s="148" t="s">
        <v>21</v>
      </c>
      <c r="AM14" s="148"/>
      <c r="AN14" s="148"/>
      <c r="AO14" s="148"/>
      <c r="AP14" s="148"/>
      <c r="AQ14" s="148"/>
      <c r="AR14" s="155"/>
      <c r="AS14" s="155"/>
      <c r="AT14" s="155"/>
      <c r="AU14" s="155"/>
      <c r="AV14" s="992" t="s">
        <v>22</v>
      </c>
      <c r="AW14" s="992"/>
      <c r="AX14" s="992"/>
      <c r="AY14" s="992"/>
      <c r="AZ14" s="992"/>
      <c r="BA14" s="992"/>
      <c r="BB14" s="992"/>
      <c r="BC14" s="992"/>
      <c r="BD14" s="992"/>
      <c r="BE14" s="154"/>
      <c r="BF14" s="159"/>
      <c r="BG14" s="755"/>
      <c r="BH14" s="754"/>
      <c r="BI14" s="583"/>
      <c r="BJ14" s="155"/>
      <c r="BK14" s="155"/>
    </row>
    <row r="15" spans="2:63" s="150" customFormat="1" ht="15.75" customHeight="1">
      <c r="B15" s="218"/>
      <c r="C15" s="160"/>
      <c r="D15" s="598"/>
      <c r="E15" s="976"/>
      <c r="F15" s="976"/>
      <c r="G15" s="976"/>
      <c r="H15" s="976"/>
      <c r="I15" s="976"/>
      <c r="J15" s="976"/>
      <c r="K15" s="976"/>
      <c r="L15" s="976"/>
      <c r="M15" s="976"/>
      <c r="N15" s="976"/>
      <c r="O15" s="976"/>
      <c r="P15" s="976"/>
      <c r="Q15" s="976"/>
      <c r="R15" s="976"/>
      <c r="S15" s="976"/>
      <c r="T15" s="976"/>
      <c r="U15" s="976"/>
      <c r="V15" s="976"/>
      <c r="W15" s="976"/>
      <c r="X15" s="976"/>
      <c r="Y15" s="976"/>
      <c r="Z15" s="192"/>
      <c r="AA15" s="820"/>
      <c r="AB15" s="820"/>
      <c r="AC15" s="820"/>
      <c r="AD15" s="820"/>
      <c r="AE15" s="820"/>
      <c r="AF15" s="820"/>
      <c r="AG15" s="820"/>
      <c r="AH15" s="820"/>
      <c r="AI15" s="820"/>
      <c r="AJ15" s="820"/>
      <c r="AK15" s="193"/>
      <c r="AL15" s="800" t="str">
        <f>IF(E15="","",VLOOKUP(E15,Tabelas!AA3:AB3402,2,0))</f>
        <v/>
      </c>
      <c r="AM15" s="800"/>
      <c r="AN15" s="800"/>
      <c r="AO15" s="800"/>
      <c r="AP15" s="800"/>
      <c r="AQ15" s="800"/>
      <c r="AR15" s="800"/>
      <c r="AS15" s="800"/>
      <c r="AT15" s="800"/>
      <c r="AU15" s="548"/>
      <c r="AV15" s="800" t="str">
        <f>IF(E15="","",VLOOKUP(E15,Tabelas!AA3:AE3402,5,0))</f>
        <v/>
      </c>
      <c r="AW15" s="800"/>
      <c r="AX15" s="800"/>
      <c r="AY15" s="800"/>
      <c r="AZ15" s="800"/>
      <c r="BA15" s="800"/>
      <c r="BB15" s="800"/>
      <c r="BC15" s="800"/>
      <c r="BD15" s="800"/>
      <c r="BE15" s="154"/>
      <c r="BF15" s="680"/>
      <c r="BG15" s="680"/>
      <c r="BH15" s="680"/>
      <c r="BI15" s="680"/>
      <c r="BJ15" s="680"/>
      <c r="BK15" s="680"/>
    </row>
    <row r="16" spans="2:63" s="157" customFormat="1" ht="20.25" customHeight="1">
      <c r="B16" s="219"/>
      <c r="C16" s="145"/>
      <c r="D16" s="155"/>
      <c r="E16" s="161" t="s">
        <v>23</v>
      </c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55"/>
      <c r="AA16" s="978" t="s">
        <v>24</v>
      </c>
      <c r="AB16" s="978"/>
      <c r="AC16" s="978"/>
      <c r="AD16" s="978"/>
      <c r="AE16" s="978"/>
      <c r="AF16" s="978"/>
      <c r="AG16" s="978"/>
      <c r="AH16" s="978"/>
      <c r="AI16" s="978"/>
      <c r="AJ16" s="978"/>
      <c r="AK16" s="161"/>
      <c r="AL16" s="592" t="s">
        <v>25</v>
      </c>
      <c r="AM16" s="148"/>
      <c r="AN16" s="148"/>
      <c r="AO16" s="148"/>
      <c r="AP16" s="148"/>
      <c r="AQ16" s="148"/>
      <c r="AR16" s="148"/>
      <c r="AS16" s="148"/>
      <c r="AT16" s="148"/>
      <c r="AU16" s="148"/>
      <c r="AV16" s="592" t="s">
        <v>26</v>
      </c>
      <c r="AW16" s="592"/>
      <c r="AX16" s="592"/>
      <c r="AY16" s="592"/>
      <c r="AZ16" s="592"/>
      <c r="BA16" s="592"/>
      <c r="BB16" s="592"/>
      <c r="BC16" s="592"/>
      <c r="BD16" s="592"/>
      <c r="BE16" s="154"/>
      <c r="BF16" s="200"/>
      <c r="BG16" s="523" t="s">
        <v>27</v>
      </c>
      <c r="BH16" s="524"/>
      <c r="BI16" s="524"/>
      <c r="BJ16" s="524"/>
      <c r="BK16" s="525"/>
    </row>
    <row r="17" spans="2:63" s="157" customFormat="1" ht="15" customHeight="1">
      <c r="B17" s="385"/>
      <c r="C17" s="131"/>
      <c r="D17" s="155"/>
      <c r="E17" s="979"/>
      <c r="F17" s="979"/>
      <c r="G17" s="979"/>
      <c r="H17" s="979"/>
      <c r="I17" s="979"/>
      <c r="J17" s="979"/>
      <c r="K17" s="979"/>
      <c r="L17" s="979"/>
      <c r="M17" s="979"/>
      <c r="N17" s="979"/>
      <c r="O17" s="162"/>
      <c r="P17" s="162"/>
      <c r="Q17" s="980"/>
      <c r="R17" s="980"/>
      <c r="S17" s="980"/>
      <c r="T17" s="980"/>
      <c r="U17" s="980"/>
      <c r="V17" s="980"/>
      <c r="W17" s="980"/>
      <c r="X17" s="980"/>
      <c r="Y17" s="980"/>
      <c r="Z17" s="980"/>
      <c r="AA17" s="980"/>
      <c r="AB17" s="980"/>
      <c r="AC17" s="980"/>
      <c r="AD17" s="980"/>
      <c r="AE17" s="980"/>
      <c r="AF17" s="980"/>
      <c r="AG17" s="980"/>
      <c r="AH17" s="980"/>
      <c r="AI17" s="980"/>
      <c r="AJ17" s="980"/>
      <c r="AK17" s="549"/>
      <c r="AL17" s="799"/>
      <c r="AM17" s="799"/>
      <c r="AN17" s="799"/>
      <c r="AO17" s="799"/>
      <c r="AP17" s="451"/>
      <c r="AQ17" s="799"/>
      <c r="AR17" s="799"/>
      <c r="AS17" s="799"/>
      <c r="AT17" s="799"/>
      <c r="AU17" s="549"/>
      <c r="AV17" s="819"/>
      <c r="AW17" s="819"/>
      <c r="AX17" s="819"/>
      <c r="AY17" s="819"/>
      <c r="AZ17" s="819"/>
      <c r="BA17" s="819"/>
      <c r="BB17" s="819"/>
      <c r="BC17" s="819"/>
      <c r="BD17" s="819"/>
      <c r="BE17" s="454"/>
      <c r="BF17" s="304"/>
      <c r="BG17" s="1071" t="s">
        <v>28</v>
      </c>
      <c r="BH17" s="1072"/>
      <c r="BI17" s="1067" t="s">
        <v>29</v>
      </c>
      <c r="BJ17" s="1067"/>
      <c r="BK17" s="1068"/>
    </row>
    <row r="18" spans="2:63" ht="13.5" customHeight="1">
      <c r="B18" s="220"/>
      <c r="C18" s="163"/>
      <c r="D18" s="164"/>
      <c r="E18" s="1078" t="s">
        <v>30</v>
      </c>
      <c r="F18" s="1078"/>
      <c r="G18" s="1078"/>
      <c r="H18" s="1078"/>
      <c r="I18" s="1078"/>
      <c r="J18" s="1078"/>
      <c r="K18" s="1078"/>
      <c r="L18" s="1078"/>
      <c r="M18" s="1078"/>
      <c r="N18" s="1078"/>
      <c r="O18" s="130"/>
      <c r="P18" s="130"/>
      <c r="Q18" s="148" t="s">
        <v>31</v>
      </c>
      <c r="R18" s="130"/>
      <c r="S18" s="130"/>
      <c r="T18" s="130"/>
      <c r="U18" s="130"/>
      <c r="V18" s="130"/>
      <c r="W18" s="130"/>
      <c r="X18" s="130"/>
      <c r="Y18" s="130"/>
      <c r="Z18" s="130"/>
      <c r="AA18" s="164"/>
      <c r="AB18" s="199"/>
      <c r="AC18" s="199"/>
      <c r="AD18" s="199"/>
      <c r="AE18" s="199"/>
      <c r="AF18" s="199"/>
      <c r="AG18" s="199"/>
      <c r="AH18" s="199"/>
      <c r="AI18" s="199"/>
      <c r="AJ18" s="199"/>
      <c r="AK18" s="130"/>
      <c r="AL18" s="1075" t="s">
        <v>32</v>
      </c>
      <c r="AM18" s="1075"/>
      <c r="AN18" s="1075"/>
      <c r="AO18" s="1075"/>
      <c r="AP18" s="155"/>
      <c r="AQ18" s="951" t="s">
        <v>33</v>
      </c>
      <c r="AR18" s="951"/>
      <c r="AS18" s="951"/>
      <c r="AT18" s="951"/>
      <c r="AU18" s="171"/>
      <c r="AV18" s="521" t="s">
        <v>34</v>
      </c>
      <c r="AW18" s="171"/>
      <c r="AX18" s="171"/>
      <c r="AY18" s="171"/>
      <c r="AZ18" s="171"/>
      <c r="BA18" s="171"/>
      <c r="BB18" s="171"/>
      <c r="BC18" s="171"/>
      <c r="BD18" s="171"/>
      <c r="BE18" s="455"/>
      <c r="BF18" s="304"/>
      <c r="BG18" s="1073"/>
      <c r="BH18" s="1074"/>
      <c r="BI18" s="1069"/>
      <c r="BJ18" s="1069"/>
      <c r="BK18" s="1070"/>
    </row>
    <row r="19" spans="2:63" ht="24.75" customHeight="1">
      <c r="B19" s="599"/>
      <c r="C19" s="459"/>
      <c r="D19" s="1077" t="s">
        <v>35</v>
      </c>
      <c r="E19" s="1077"/>
      <c r="F19" s="1077"/>
      <c r="G19" s="1077"/>
      <c r="H19" s="1077"/>
      <c r="I19" s="1077"/>
      <c r="J19" s="1077"/>
      <c r="K19" s="1077"/>
      <c r="L19" s="1077"/>
      <c r="M19" s="1077"/>
      <c r="N19" s="1077"/>
      <c r="O19" s="1077"/>
      <c r="P19" s="1077"/>
      <c r="Q19" s="1077"/>
      <c r="R19" s="1077"/>
      <c r="S19" s="1077"/>
      <c r="T19" s="1077"/>
      <c r="U19" s="1077"/>
      <c r="V19" s="1077"/>
      <c r="W19" s="1077"/>
      <c r="X19" s="1077"/>
      <c r="Y19" s="1077"/>
      <c r="Z19" s="1077"/>
      <c r="AA19" s="1077"/>
      <c r="AB19" s="1077"/>
      <c r="AC19" s="1077"/>
      <c r="AD19" s="1077"/>
      <c r="AE19" s="1077"/>
      <c r="AF19" s="1077"/>
      <c r="AG19" s="1077"/>
      <c r="AH19" s="1077"/>
      <c r="AI19" s="1077"/>
      <c r="AJ19" s="1077"/>
      <c r="AK19" s="1077"/>
      <c r="AL19" s="1077"/>
      <c r="AM19" s="1077"/>
      <c r="AN19" s="1077"/>
      <c r="AO19" s="1077"/>
      <c r="AP19" s="1077"/>
      <c r="AQ19" s="1077"/>
      <c r="AR19" s="1077"/>
      <c r="AS19" s="1077"/>
      <c r="AT19" s="1077"/>
      <c r="AU19" s="1077"/>
      <c r="AV19" s="1077"/>
      <c r="AW19" s="1077"/>
      <c r="AX19" s="1077"/>
      <c r="AY19" s="1077"/>
      <c r="AZ19" s="1077"/>
      <c r="BA19" s="1077"/>
      <c r="BB19" s="1077"/>
      <c r="BC19" s="1077"/>
      <c r="BD19" s="1077"/>
      <c r="BE19" s="185"/>
      <c r="BF19" s="460"/>
      <c r="BG19" s="949" t="s">
        <v>36</v>
      </c>
      <c r="BH19" s="950"/>
      <c r="BI19" s="985" t="s">
        <v>37</v>
      </c>
      <c r="BJ19" s="985"/>
      <c r="BK19" s="986"/>
    </row>
    <row r="20" spans="2:63" ht="15.75" customHeight="1">
      <c r="B20" s="220"/>
      <c r="C20" s="163"/>
      <c r="D20" s="156"/>
      <c r="E20" s="987"/>
      <c r="F20" s="987"/>
      <c r="G20" s="987"/>
      <c r="H20" s="987"/>
      <c r="I20" s="987"/>
      <c r="J20" s="987"/>
      <c r="K20" s="987"/>
      <c r="L20" s="987"/>
      <c r="M20" s="987"/>
      <c r="N20" s="987"/>
      <c r="O20" s="987"/>
      <c r="P20" s="987"/>
      <c r="Q20" s="987"/>
      <c r="R20" s="987"/>
      <c r="S20" s="987"/>
      <c r="T20" s="987"/>
      <c r="U20" s="987"/>
      <c r="V20" s="987"/>
      <c r="W20" s="987"/>
      <c r="X20" s="987"/>
      <c r="Y20" s="987"/>
      <c r="Z20" s="987"/>
      <c r="AA20" s="987"/>
      <c r="AB20" s="987"/>
      <c r="AC20" s="987"/>
      <c r="AD20" s="171"/>
      <c r="AE20" s="1079"/>
      <c r="AF20" s="1079"/>
      <c r="AG20" s="1079"/>
      <c r="AH20" s="1079"/>
      <c r="AI20" s="1079"/>
      <c r="AJ20" s="1079"/>
      <c r="AK20" s="130"/>
      <c r="AL20" s="1076"/>
      <c r="AM20" s="1076"/>
      <c r="AN20" s="1076"/>
      <c r="AO20" s="1076"/>
      <c r="AP20" s="1076"/>
      <c r="AQ20" s="1076"/>
      <c r="AR20" s="1076"/>
      <c r="AS20" s="1076"/>
      <c r="AT20" s="1076"/>
      <c r="AU20" s="550"/>
      <c r="AV20" s="1076"/>
      <c r="AW20" s="1076"/>
      <c r="AX20" s="1076"/>
      <c r="AY20" s="1076"/>
      <c r="AZ20" s="1076"/>
      <c r="BA20" s="1076"/>
      <c r="BB20" s="1076"/>
      <c r="BC20" s="1076"/>
      <c r="BD20" s="1076"/>
      <c r="BE20" s="455"/>
      <c r="BF20" s="304"/>
      <c r="BG20" s="949" t="s">
        <v>38</v>
      </c>
      <c r="BH20" s="950"/>
      <c r="BI20" s="985" t="s">
        <v>39</v>
      </c>
      <c r="BJ20" s="985"/>
      <c r="BK20" s="986"/>
    </row>
    <row r="21" spans="2:63" ht="9.75" customHeight="1">
      <c r="B21" s="220"/>
      <c r="C21" s="163"/>
      <c r="D21" s="156"/>
      <c r="E21" s="1042" t="s">
        <v>40</v>
      </c>
      <c r="F21" s="1042"/>
      <c r="G21" s="1042"/>
      <c r="H21" s="1042"/>
      <c r="I21" s="559"/>
      <c r="J21" s="559"/>
      <c r="K21" s="559"/>
      <c r="L21" s="559"/>
      <c r="M21" s="559"/>
      <c r="N21" s="559"/>
      <c r="O21" s="559"/>
      <c r="P21" s="559"/>
      <c r="Q21" s="559"/>
      <c r="R21" s="559"/>
      <c r="S21" s="559"/>
      <c r="T21" s="559"/>
      <c r="U21" s="559"/>
      <c r="V21" s="559"/>
      <c r="W21" s="559"/>
      <c r="X21" s="559"/>
      <c r="Y21" s="559"/>
      <c r="Z21" s="559"/>
      <c r="AA21" s="199"/>
      <c r="AB21" s="600"/>
      <c r="AC21" s="199"/>
      <c r="AD21" s="557"/>
      <c r="AE21" s="988" t="s">
        <v>18</v>
      </c>
      <c r="AF21" s="988"/>
      <c r="AG21" s="988"/>
      <c r="AH21" s="988"/>
      <c r="AI21" s="988"/>
      <c r="AJ21" s="988"/>
      <c r="AK21" s="559"/>
      <c r="AL21" s="560" t="s">
        <v>41</v>
      </c>
      <c r="AM21" s="560"/>
      <c r="AN21" s="560"/>
      <c r="AO21" s="560"/>
      <c r="AP21" s="561"/>
      <c r="AQ21" s="521"/>
      <c r="AR21" s="521"/>
      <c r="AS21" s="521"/>
      <c r="AT21" s="521"/>
      <c r="AU21" s="521"/>
      <c r="AV21" s="1042" t="s">
        <v>22</v>
      </c>
      <c r="AW21" s="1042"/>
      <c r="AX21" s="1042"/>
      <c r="AY21" s="1042"/>
      <c r="AZ21" s="521"/>
      <c r="BA21" s="521"/>
      <c r="BB21" s="521"/>
      <c r="BC21" s="521"/>
      <c r="BD21" s="521"/>
      <c r="BE21" s="455"/>
      <c r="BF21" s="304"/>
      <c r="BG21" s="949"/>
      <c r="BH21" s="950"/>
      <c r="BI21" s="985"/>
      <c r="BJ21" s="985"/>
      <c r="BK21" s="986"/>
    </row>
    <row r="22" spans="2:63" ht="6" customHeight="1">
      <c r="B22" s="220"/>
      <c r="C22" s="163"/>
      <c r="D22" s="156"/>
      <c r="E22" s="164"/>
      <c r="F22" s="164"/>
      <c r="G22" s="164"/>
      <c r="H22" s="164"/>
      <c r="I22" s="164"/>
      <c r="J22" s="164"/>
      <c r="K22" s="164"/>
      <c r="L22" s="164"/>
      <c r="M22" s="164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99"/>
      <c r="AB22" s="199"/>
      <c r="AC22" s="199"/>
      <c r="AD22" s="199"/>
      <c r="AE22" s="199"/>
      <c r="AF22" s="199"/>
      <c r="AG22" s="199"/>
      <c r="AH22" s="130"/>
      <c r="AI22" s="130"/>
      <c r="AJ22" s="130"/>
      <c r="AK22" s="130"/>
      <c r="AL22" s="453"/>
      <c r="AM22" s="171"/>
      <c r="AN22" s="171"/>
      <c r="AO22" s="171"/>
      <c r="AP22" s="171"/>
      <c r="AQ22" s="171"/>
      <c r="AR22" s="171"/>
      <c r="AS22" s="171"/>
      <c r="AT22" s="171"/>
      <c r="AU22" s="171"/>
      <c r="AV22" s="164"/>
      <c r="AW22" s="164"/>
      <c r="AX22" s="164"/>
      <c r="AY22" s="164"/>
      <c r="AZ22" s="164"/>
      <c r="BA22" s="164"/>
      <c r="BB22" s="164"/>
      <c r="BC22" s="164"/>
      <c r="BD22" s="164"/>
      <c r="BE22" s="455"/>
      <c r="BF22" s="304"/>
      <c r="BG22" s="1059" t="s">
        <v>42</v>
      </c>
      <c r="BH22" s="1060"/>
      <c r="BI22" s="1063" t="s">
        <v>43</v>
      </c>
      <c r="BJ22" s="1063"/>
      <c r="BK22" s="1064"/>
    </row>
    <row r="23" spans="2:63" ht="15.75" customHeight="1">
      <c r="B23" s="599"/>
      <c r="C23" s="459"/>
      <c r="D23" s="993" t="s">
        <v>44</v>
      </c>
      <c r="E23" s="993"/>
      <c r="F23" s="993"/>
      <c r="G23" s="993"/>
      <c r="H23" s="993"/>
      <c r="I23" s="993"/>
      <c r="J23" s="993"/>
      <c r="K23" s="993"/>
      <c r="L23" s="993"/>
      <c r="M23" s="993"/>
      <c r="N23" s="993"/>
      <c r="O23" s="993"/>
      <c r="P23" s="993"/>
      <c r="Q23" s="993"/>
      <c r="R23" s="993"/>
      <c r="S23" s="993"/>
      <c r="T23" s="993"/>
      <c r="U23" s="993"/>
      <c r="V23" s="993"/>
      <c r="W23" s="993"/>
      <c r="X23" s="993"/>
      <c r="Y23" s="993"/>
      <c r="Z23" s="993"/>
      <c r="AA23" s="993"/>
      <c r="AB23" s="993"/>
      <c r="AC23" s="993"/>
      <c r="AD23" s="993"/>
      <c r="AE23" s="993"/>
      <c r="AF23" s="993"/>
      <c r="AG23" s="993"/>
      <c r="AH23" s="993"/>
      <c r="AI23" s="993"/>
      <c r="AJ23" s="993"/>
      <c r="AK23" s="993"/>
      <c r="AL23" s="993"/>
      <c r="AM23" s="993"/>
      <c r="AN23" s="993"/>
      <c r="AO23" s="993"/>
      <c r="AP23" s="993"/>
      <c r="AQ23" s="993"/>
      <c r="AR23" s="993"/>
      <c r="AS23" s="993"/>
      <c r="AT23" s="993"/>
      <c r="AU23" s="993"/>
      <c r="AV23" s="993"/>
      <c r="AW23" s="993"/>
      <c r="AX23" s="993"/>
      <c r="AY23" s="993"/>
      <c r="AZ23" s="993"/>
      <c r="BA23" s="993"/>
      <c r="BB23" s="993"/>
      <c r="BC23" s="993"/>
      <c r="BD23" s="993"/>
      <c r="BE23" s="185"/>
      <c r="BF23" s="460"/>
      <c r="BG23" s="1061"/>
      <c r="BH23" s="1062"/>
      <c r="BI23" s="1065"/>
      <c r="BJ23" s="1065"/>
      <c r="BK23" s="1066"/>
    </row>
    <row r="24" spans="2:63" ht="5.25" customHeight="1">
      <c r="B24" s="220"/>
      <c r="C24" s="163"/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7"/>
      <c r="S24" s="457"/>
      <c r="T24" s="457"/>
      <c r="U24" s="457"/>
      <c r="V24" s="457"/>
      <c r="W24" s="457"/>
      <c r="X24" s="457"/>
      <c r="Y24" s="457"/>
      <c r="Z24" s="457"/>
      <c r="AA24" s="457"/>
      <c r="AB24" s="457"/>
      <c r="AC24" s="457"/>
      <c r="AD24" s="457"/>
      <c r="AE24" s="457"/>
      <c r="AF24" s="457"/>
      <c r="AG24" s="457"/>
      <c r="AH24" s="457"/>
      <c r="AI24" s="457"/>
      <c r="AJ24" s="457"/>
      <c r="AK24" s="457"/>
      <c r="AL24" s="457"/>
      <c r="AM24" s="457"/>
      <c r="AN24" s="457"/>
      <c r="AO24" s="457"/>
      <c r="AP24" s="457"/>
      <c r="AQ24" s="457"/>
      <c r="AR24" s="457"/>
      <c r="AS24" s="457"/>
      <c r="AT24" s="457"/>
      <c r="AU24" s="457"/>
      <c r="AV24" s="457"/>
      <c r="AW24" s="457"/>
      <c r="AX24" s="457"/>
      <c r="AY24" s="457"/>
      <c r="AZ24" s="457"/>
      <c r="BA24" s="457"/>
      <c r="BB24" s="457"/>
      <c r="BC24" s="457"/>
      <c r="BD24" s="457"/>
      <c r="BE24" s="455"/>
      <c r="BF24" s="304"/>
      <c r="BH24" s="346"/>
      <c r="BI24" s="346"/>
    </row>
    <row r="25" spans="2:63" ht="18" customHeight="1">
      <c r="B25" s="220"/>
      <c r="C25" s="163"/>
      <c r="D25" s="457"/>
      <c r="E25" s="968" t="s">
        <v>45</v>
      </c>
      <c r="F25" s="969"/>
      <c r="G25" s="969"/>
      <c r="H25" s="969"/>
      <c r="I25" s="969"/>
      <c r="J25" s="969"/>
      <c r="K25" s="969"/>
      <c r="L25" s="969"/>
      <c r="M25" s="969"/>
      <c r="N25" s="969"/>
      <c r="O25" s="969"/>
      <c r="P25" s="969"/>
      <c r="Q25" s="969"/>
      <c r="R25" s="969"/>
      <c r="S25" s="969"/>
      <c r="T25" s="969"/>
      <c r="U25" s="970" t="s">
        <v>46</v>
      </c>
      <c r="V25" s="969"/>
      <c r="W25" s="969"/>
      <c r="X25" s="969"/>
      <c r="Y25" s="969"/>
      <c r="Z25" s="969"/>
      <c r="AA25" s="969"/>
      <c r="AB25" s="969"/>
      <c r="AC25" s="969"/>
      <c r="AD25" s="969"/>
      <c r="AE25" s="969"/>
      <c r="AF25" s="969"/>
      <c r="AG25" s="969"/>
      <c r="AH25" s="969"/>
      <c r="AI25" s="969"/>
      <c r="AJ25" s="969"/>
      <c r="AK25" s="969"/>
      <c r="AL25" s="969"/>
      <c r="AM25" s="969"/>
      <c r="AN25" s="969"/>
      <c r="AO25" s="969"/>
      <c r="AP25" s="971"/>
      <c r="AQ25" s="972" t="s">
        <v>47</v>
      </c>
      <c r="AR25" s="972"/>
      <c r="AS25" s="972"/>
      <c r="AT25" s="972"/>
      <c r="AU25" s="972"/>
      <c r="AV25" s="972"/>
      <c r="AW25" s="972"/>
      <c r="AX25" s="972"/>
      <c r="AY25" s="973"/>
      <c r="AZ25" s="457"/>
      <c r="BA25" s="457"/>
      <c r="BB25" s="457"/>
      <c r="BC25" s="457"/>
      <c r="BD25" s="457"/>
      <c r="BE25" s="455"/>
      <c r="BF25" s="304"/>
      <c r="BH25" s="346"/>
      <c r="BI25" s="346"/>
    </row>
    <row r="26" spans="2:63" ht="18" customHeight="1">
      <c r="B26" s="220"/>
      <c r="C26" s="163"/>
      <c r="D26" s="457"/>
      <c r="E26" s="814"/>
      <c r="F26" s="815"/>
      <c r="G26" s="815"/>
      <c r="H26" s="815"/>
      <c r="I26" s="815"/>
      <c r="J26" s="815"/>
      <c r="K26" s="815"/>
      <c r="L26" s="815"/>
      <c r="M26" s="815"/>
      <c r="N26" s="815"/>
      <c r="O26" s="815"/>
      <c r="P26" s="815"/>
      <c r="Q26" s="815"/>
      <c r="R26" s="815"/>
      <c r="S26" s="815"/>
      <c r="T26" s="815"/>
      <c r="U26" s="813"/>
      <c r="V26" s="813"/>
      <c r="W26" s="813"/>
      <c r="X26" s="813"/>
      <c r="Y26" s="813"/>
      <c r="Z26" s="813"/>
      <c r="AA26" s="813"/>
      <c r="AB26" s="813"/>
      <c r="AC26" s="813"/>
      <c r="AD26" s="813"/>
      <c r="AE26" s="813"/>
      <c r="AF26" s="813"/>
      <c r="AG26" s="813"/>
      <c r="AH26" s="813"/>
      <c r="AI26" s="813"/>
      <c r="AJ26" s="813"/>
      <c r="AK26" s="813"/>
      <c r="AL26" s="813"/>
      <c r="AM26" s="813"/>
      <c r="AN26" s="813"/>
      <c r="AO26" s="813"/>
      <c r="AP26" s="813"/>
      <c r="AQ26" s="811"/>
      <c r="AR26" s="811"/>
      <c r="AS26" s="811"/>
      <c r="AT26" s="811"/>
      <c r="AU26" s="811"/>
      <c r="AV26" s="811"/>
      <c r="AW26" s="811"/>
      <c r="AX26" s="811"/>
      <c r="AY26" s="812"/>
      <c r="AZ26" s="457"/>
      <c r="BA26" s="798"/>
      <c r="BB26" s="798"/>
      <c r="BC26" s="798"/>
      <c r="BD26" s="798"/>
      <c r="BE26" s="455"/>
      <c r="BF26" s="304"/>
      <c r="BG26" s="119" t="s">
        <v>48</v>
      </c>
      <c r="BH26" s="346"/>
      <c r="BI26" s="346"/>
    </row>
    <row r="27" spans="2:63" ht="18" customHeight="1">
      <c r="B27" s="220"/>
      <c r="C27" s="163"/>
      <c r="D27" s="457"/>
      <c r="E27" s="1024"/>
      <c r="F27" s="1025"/>
      <c r="G27" s="1025"/>
      <c r="H27" s="1025"/>
      <c r="I27" s="1025"/>
      <c r="J27" s="1025"/>
      <c r="K27" s="1025"/>
      <c r="L27" s="1025"/>
      <c r="M27" s="1025"/>
      <c r="N27" s="1025"/>
      <c r="O27" s="1025"/>
      <c r="P27" s="1025"/>
      <c r="Q27" s="1025"/>
      <c r="R27" s="1025"/>
      <c r="S27" s="1025"/>
      <c r="T27" s="1025"/>
      <c r="U27" s="816"/>
      <c r="V27" s="816"/>
      <c r="W27" s="816"/>
      <c r="X27" s="816"/>
      <c r="Y27" s="816"/>
      <c r="Z27" s="816"/>
      <c r="AA27" s="816"/>
      <c r="AB27" s="816"/>
      <c r="AC27" s="816"/>
      <c r="AD27" s="816"/>
      <c r="AE27" s="816"/>
      <c r="AF27" s="816"/>
      <c r="AG27" s="816"/>
      <c r="AH27" s="816"/>
      <c r="AI27" s="816"/>
      <c r="AJ27" s="816"/>
      <c r="AK27" s="816"/>
      <c r="AL27" s="816"/>
      <c r="AM27" s="816"/>
      <c r="AN27" s="816"/>
      <c r="AO27" s="816"/>
      <c r="AP27" s="816"/>
      <c r="AQ27" s="1007"/>
      <c r="AR27" s="1007"/>
      <c r="AS27" s="1007"/>
      <c r="AT27" s="1007"/>
      <c r="AU27" s="1007"/>
      <c r="AV27" s="1007"/>
      <c r="AW27" s="1007"/>
      <c r="AX27" s="1007"/>
      <c r="AY27" s="1008"/>
      <c r="AZ27" s="457"/>
      <c r="BA27" s="1080" t="s">
        <v>49</v>
      </c>
      <c r="BB27" s="1080"/>
      <c r="BC27" s="1080"/>
      <c r="BD27" s="1080"/>
      <c r="BE27" s="455"/>
      <c r="BF27" s="304"/>
      <c r="BH27" s="346"/>
      <c r="BI27" s="346"/>
    </row>
    <row r="28" spans="2:63" ht="18" customHeight="1">
      <c r="B28" s="220"/>
      <c r="C28" s="163"/>
      <c r="D28" s="457"/>
      <c r="E28" s="1024"/>
      <c r="F28" s="1025"/>
      <c r="G28" s="1025"/>
      <c r="H28" s="1025"/>
      <c r="I28" s="1025"/>
      <c r="J28" s="1025"/>
      <c r="K28" s="1025"/>
      <c r="L28" s="1025"/>
      <c r="M28" s="1025"/>
      <c r="N28" s="1025"/>
      <c r="O28" s="1025"/>
      <c r="P28" s="1025"/>
      <c r="Q28" s="1025"/>
      <c r="R28" s="1025"/>
      <c r="S28" s="1025"/>
      <c r="T28" s="1025"/>
      <c r="U28" s="816"/>
      <c r="V28" s="816"/>
      <c r="W28" s="816"/>
      <c r="X28" s="816"/>
      <c r="Y28" s="816"/>
      <c r="Z28" s="816"/>
      <c r="AA28" s="816"/>
      <c r="AB28" s="816"/>
      <c r="AC28" s="816"/>
      <c r="AD28" s="816"/>
      <c r="AE28" s="816"/>
      <c r="AF28" s="816"/>
      <c r="AG28" s="816"/>
      <c r="AH28" s="816"/>
      <c r="AI28" s="816"/>
      <c r="AJ28" s="816"/>
      <c r="AK28" s="816"/>
      <c r="AL28" s="816"/>
      <c r="AM28" s="816"/>
      <c r="AN28" s="816"/>
      <c r="AO28" s="816"/>
      <c r="AP28" s="816"/>
      <c r="AQ28" s="1007"/>
      <c r="AR28" s="1007"/>
      <c r="AS28" s="1007"/>
      <c r="AT28" s="1007"/>
      <c r="AU28" s="1007"/>
      <c r="AV28" s="1007"/>
      <c r="AW28" s="1007"/>
      <c r="AX28" s="1007"/>
      <c r="AY28" s="1008"/>
      <c r="AZ28" s="457"/>
      <c r="BA28" s="164"/>
      <c r="BB28" s="681"/>
      <c r="BC28" s="164"/>
      <c r="BD28" s="164"/>
      <c r="BE28" s="455"/>
      <c r="BF28" s="304"/>
      <c r="BH28" s="593"/>
      <c r="BI28" s="593"/>
    </row>
    <row r="29" spans="2:63" ht="18" customHeight="1">
      <c r="B29" s="220"/>
      <c r="C29" s="163"/>
      <c r="D29" s="156"/>
      <c r="E29" s="1024"/>
      <c r="F29" s="1025"/>
      <c r="G29" s="1025"/>
      <c r="H29" s="1025"/>
      <c r="I29" s="1025"/>
      <c r="J29" s="1025"/>
      <c r="K29" s="1025"/>
      <c r="L29" s="1025"/>
      <c r="M29" s="1025"/>
      <c r="N29" s="1025"/>
      <c r="O29" s="1025"/>
      <c r="P29" s="1025"/>
      <c r="Q29" s="1025"/>
      <c r="R29" s="1025"/>
      <c r="S29" s="1025"/>
      <c r="T29" s="1025"/>
      <c r="U29" s="816"/>
      <c r="V29" s="816"/>
      <c r="W29" s="816"/>
      <c r="X29" s="816"/>
      <c r="Y29" s="816"/>
      <c r="Z29" s="816"/>
      <c r="AA29" s="816"/>
      <c r="AB29" s="816"/>
      <c r="AC29" s="816"/>
      <c r="AD29" s="816"/>
      <c r="AE29" s="816"/>
      <c r="AF29" s="816"/>
      <c r="AG29" s="816"/>
      <c r="AH29" s="816"/>
      <c r="AI29" s="816"/>
      <c r="AJ29" s="816"/>
      <c r="AK29" s="816"/>
      <c r="AL29" s="816"/>
      <c r="AM29" s="816"/>
      <c r="AN29" s="816"/>
      <c r="AO29" s="816"/>
      <c r="AP29" s="816"/>
      <c r="AQ29" s="1007"/>
      <c r="AR29" s="1007"/>
      <c r="AS29" s="1007"/>
      <c r="AT29" s="1007"/>
      <c r="AU29" s="1007"/>
      <c r="AV29" s="1007"/>
      <c r="AW29" s="1007"/>
      <c r="AX29" s="1007"/>
      <c r="AY29" s="1008"/>
      <c r="AZ29" s="171"/>
      <c r="BA29" s="1012" t="s">
        <v>50</v>
      </c>
      <c r="BB29" s="1012"/>
      <c r="BC29" s="1012"/>
      <c r="BE29" s="455"/>
      <c r="BF29" s="304"/>
      <c r="BG29" s="592"/>
      <c r="BH29" s="346"/>
      <c r="BI29" s="346"/>
    </row>
    <row r="30" spans="2:63" ht="20.25" customHeight="1">
      <c r="B30" s="218"/>
      <c r="C30" s="164"/>
      <c r="D30" s="164"/>
      <c r="E30" s="1009"/>
      <c r="F30" s="1010"/>
      <c r="G30" s="1010"/>
      <c r="H30" s="1010"/>
      <c r="I30" s="1010"/>
      <c r="J30" s="1010"/>
      <c r="K30" s="1010"/>
      <c r="L30" s="1010"/>
      <c r="M30" s="1010"/>
      <c r="N30" s="1010"/>
      <c r="O30" s="1010"/>
      <c r="P30" s="1010"/>
      <c r="Q30" s="1010"/>
      <c r="R30" s="1010"/>
      <c r="S30" s="1010"/>
      <c r="T30" s="1010"/>
      <c r="U30" s="1011"/>
      <c r="V30" s="1011"/>
      <c r="W30" s="1011"/>
      <c r="X30" s="1011"/>
      <c r="Y30" s="1011"/>
      <c r="Z30" s="1011"/>
      <c r="AA30" s="1011"/>
      <c r="AB30" s="1011"/>
      <c r="AC30" s="1011"/>
      <c r="AD30" s="1011"/>
      <c r="AE30" s="1011"/>
      <c r="AF30" s="1011"/>
      <c r="AG30" s="1011"/>
      <c r="AH30" s="1011"/>
      <c r="AI30" s="1011"/>
      <c r="AJ30" s="1011"/>
      <c r="AK30" s="1011"/>
      <c r="AL30" s="1011"/>
      <c r="AM30" s="1011"/>
      <c r="AN30" s="1011"/>
      <c r="AO30" s="1011"/>
      <c r="AP30" s="1011"/>
      <c r="AQ30" s="1027"/>
      <c r="AR30" s="1027"/>
      <c r="AS30" s="1027"/>
      <c r="AT30" s="1027"/>
      <c r="AU30" s="1027"/>
      <c r="AV30" s="1027"/>
      <c r="AW30" s="1027"/>
      <c r="AX30" s="1027"/>
      <c r="AY30" s="1028"/>
      <c r="AZ30" s="171"/>
      <c r="BA30" s="1012"/>
      <c r="BB30" s="1012"/>
      <c r="BC30" s="1012"/>
      <c r="BD30" s="594"/>
      <c r="BE30" s="165"/>
      <c r="BF30" s="304"/>
      <c r="BG30" s="386"/>
      <c r="BH30" s="386"/>
      <c r="BI30" s="346"/>
    </row>
    <row r="31" spans="2:63" s="175" customFormat="1" ht="6" customHeight="1">
      <c r="B31" s="601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456"/>
      <c r="AM31" s="456"/>
      <c r="AN31" s="456"/>
      <c r="AO31" s="456"/>
      <c r="AP31" s="456"/>
      <c r="AQ31" s="456"/>
      <c r="AR31" s="456"/>
      <c r="AS31" s="456"/>
      <c r="AT31" s="456"/>
      <c r="AU31" s="456"/>
      <c r="AV31" s="456"/>
      <c r="AW31" s="456"/>
      <c r="AX31" s="456"/>
      <c r="AY31" s="456"/>
      <c r="AZ31" s="456"/>
      <c r="BA31" s="456"/>
      <c r="BB31" s="456"/>
      <c r="BC31" s="456"/>
      <c r="BD31" s="456"/>
      <c r="BE31" s="169"/>
      <c r="BF31" s="174"/>
    </row>
    <row r="32" spans="2:63" s="325" customFormat="1" ht="24" customHeight="1">
      <c r="B32" s="465">
        <v>2</v>
      </c>
      <c r="C32" s="785" t="s">
        <v>51</v>
      </c>
      <c r="D32" s="785"/>
      <c r="E32" s="785"/>
      <c r="F32" s="785"/>
      <c r="G32" s="785"/>
      <c r="H32" s="785"/>
      <c r="I32" s="785"/>
      <c r="J32" s="785"/>
      <c r="K32" s="785"/>
      <c r="L32" s="785"/>
      <c r="M32" s="785"/>
      <c r="N32" s="785"/>
      <c r="O32" s="785"/>
      <c r="P32" s="785"/>
      <c r="Q32" s="785"/>
      <c r="R32" s="785"/>
      <c r="S32" s="785"/>
      <c r="T32" s="785"/>
      <c r="U32" s="785"/>
      <c r="V32" s="785"/>
      <c r="W32" s="785"/>
      <c r="X32" s="785"/>
      <c r="Y32" s="785"/>
      <c r="Z32" s="785"/>
      <c r="AA32" s="785"/>
      <c r="AB32" s="785"/>
      <c r="AC32" s="785"/>
      <c r="AD32" s="785"/>
      <c r="AE32" s="785"/>
      <c r="AF32" s="785"/>
      <c r="AG32" s="785"/>
      <c r="AH32" s="785"/>
      <c r="AI32" s="785"/>
      <c r="AJ32" s="785"/>
      <c r="AK32" s="785"/>
      <c r="AL32" s="785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462"/>
      <c r="BF32" s="467"/>
      <c r="BG32" s="769" t="s">
        <v>52</v>
      </c>
      <c r="BH32" s="769"/>
      <c r="BI32" s="769"/>
      <c r="BJ32" s="769"/>
    </row>
    <row r="33" spans="2:64" s="325" customFormat="1" ht="6.75" customHeight="1">
      <c r="B33" s="218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4"/>
      <c r="U33" s="135"/>
      <c r="V33" s="134"/>
      <c r="W33" s="134"/>
      <c r="X33" s="134"/>
      <c r="Y33" s="134"/>
      <c r="Z33" s="134"/>
      <c r="AA33" s="134"/>
      <c r="AB33" s="136"/>
      <c r="AC33" s="137"/>
      <c r="AD33" s="164"/>
      <c r="AE33" s="139"/>
      <c r="AF33" s="139"/>
      <c r="AG33" s="139"/>
      <c r="AH33" s="139"/>
      <c r="AI33" s="139"/>
      <c r="AJ33" s="139"/>
      <c r="AK33" s="137"/>
      <c r="AL33" s="137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9"/>
      <c r="BF33" s="122"/>
      <c r="BG33" s="769"/>
      <c r="BH33" s="769"/>
      <c r="BI33" s="769"/>
      <c r="BJ33" s="769"/>
    </row>
    <row r="34" spans="2:64" s="155" customFormat="1" ht="22.5" customHeight="1">
      <c r="B34" s="220"/>
      <c r="C34" s="166"/>
      <c r="E34" s="975"/>
      <c r="F34" s="975"/>
      <c r="G34" s="975"/>
      <c r="H34" s="975"/>
      <c r="I34" s="975"/>
      <c r="J34" s="975"/>
      <c r="K34" s="975"/>
      <c r="L34" s="975"/>
      <c r="M34" s="975"/>
      <c r="N34" s="975"/>
      <c r="O34" s="975"/>
      <c r="P34" s="975"/>
      <c r="Q34" s="975"/>
      <c r="R34" s="975"/>
      <c r="S34" s="975"/>
      <c r="T34" s="975"/>
      <c r="U34" s="975"/>
      <c r="V34" s="975"/>
      <c r="W34" s="975"/>
      <c r="X34" s="975"/>
      <c r="Y34" s="975"/>
      <c r="Z34" s="194"/>
      <c r="AA34" s="809"/>
      <c r="AB34" s="809"/>
      <c r="AC34" s="809"/>
      <c r="AD34" s="809"/>
      <c r="AE34" s="809"/>
      <c r="AF34" s="809"/>
      <c r="AG34" s="809"/>
      <c r="AH34" s="809"/>
      <c r="AI34" s="809"/>
      <c r="AJ34" s="809"/>
      <c r="AK34" s="193"/>
      <c r="AL34" s="810"/>
      <c r="AM34" s="810"/>
      <c r="AN34" s="810"/>
      <c r="AO34" s="810"/>
      <c r="AP34" s="810"/>
      <c r="AQ34" s="810"/>
      <c r="AR34" s="810"/>
      <c r="AS34" s="810"/>
      <c r="AT34" s="810"/>
      <c r="AU34" s="195"/>
      <c r="AV34" s="808"/>
      <c r="AW34" s="808"/>
      <c r="AX34" s="808"/>
      <c r="AY34" s="808"/>
      <c r="AZ34" s="682"/>
      <c r="BA34" s="682"/>
      <c r="BB34" s="682"/>
      <c r="BC34" s="682"/>
      <c r="BD34" s="682"/>
      <c r="BE34" s="169"/>
      <c r="BF34" s="387"/>
      <c r="BG34" s="770" t="s">
        <v>53</v>
      </c>
      <c r="BH34" s="770"/>
      <c r="BI34" s="770"/>
      <c r="BJ34" s="770"/>
    </row>
    <row r="35" spans="2:64" s="155" customFormat="1" ht="15.75" customHeight="1">
      <c r="B35" s="220"/>
      <c r="C35" s="166"/>
      <c r="E35" s="806" t="s">
        <v>54</v>
      </c>
      <c r="F35" s="806"/>
      <c r="G35" s="806"/>
      <c r="H35" s="806"/>
      <c r="I35" s="806"/>
      <c r="J35" s="806"/>
      <c r="K35" s="806"/>
      <c r="L35" s="806"/>
      <c r="M35" s="806"/>
      <c r="N35" s="806"/>
      <c r="O35" s="806"/>
      <c r="P35" s="806"/>
      <c r="Q35" s="806"/>
      <c r="R35" s="806"/>
      <c r="S35" s="806"/>
      <c r="T35" s="806"/>
      <c r="U35" s="806"/>
      <c r="V35" s="806"/>
      <c r="W35" s="806"/>
      <c r="X35" s="806"/>
      <c r="Y35" s="806"/>
      <c r="Z35" s="158"/>
      <c r="AA35" s="977" t="s">
        <v>20</v>
      </c>
      <c r="AB35" s="977"/>
      <c r="AC35" s="977"/>
      <c r="AD35" s="977"/>
      <c r="AE35" s="977"/>
      <c r="AF35" s="977"/>
      <c r="AG35" s="977"/>
      <c r="AH35" s="977"/>
      <c r="AI35" s="977"/>
      <c r="AJ35" s="977"/>
      <c r="AK35" s="156"/>
      <c r="AL35" s="807" t="s">
        <v>21</v>
      </c>
      <c r="AM35" s="807"/>
      <c r="AN35" s="807"/>
      <c r="AO35" s="807"/>
      <c r="AP35" s="807"/>
      <c r="AQ35" s="807"/>
      <c r="AR35" s="807"/>
      <c r="AS35" s="807"/>
      <c r="AT35" s="807"/>
      <c r="AV35" s="952" t="s">
        <v>55</v>
      </c>
      <c r="AW35" s="953"/>
      <c r="AX35" s="953"/>
      <c r="AY35" s="953"/>
      <c r="AZ35" s="648"/>
      <c r="BA35" s="648"/>
      <c r="BB35" s="648"/>
      <c r="BC35" s="648"/>
      <c r="BD35" s="648"/>
      <c r="BE35" s="169"/>
      <c r="BF35" s="387"/>
      <c r="BG35" s="770"/>
      <c r="BH35" s="770"/>
      <c r="BI35" s="770"/>
      <c r="BJ35" s="770"/>
    </row>
    <row r="36" spans="2:64" s="155" customFormat="1" ht="21.75" customHeight="1">
      <c r="B36" s="220"/>
      <c r="C36" s="166"/>
      <c r="D36" s="450"/>
      <c r="E36" s="820"/>
      <c r="F36" s="820"/>
      <c r="G36" s="820"/>
      <c r="H36" s="820"/>
      <c r="I36" s="820"/>
      <c r="J36" s="820"/>
      <c r="K36" s="820"/>
      <c r="L36" s="820"/>
      <c r="M36" s="820"/>
      <c r="N36" s="820"/>
      <c r="O36" s="820"/>
      <c r="P36" s="820"/>
      <c r="Q36" s="820"/>
      <c r="R36" s="820"/>
      <c r="S36" s="820"/>
      <c r="T36" s="820"/>
      <c r="U36" s="820"/>
      <c r="V36" s="820"/>
      <c r="W36" s="820"/>
      <c r="X36" s="820"/>
      <c r="Y36" s="820"/>
      <c r="Z36" s="552"/>
      <c r="AA36" s="820"/>
      <c r="AB36" s="820"/>
      <c r="AC36" s="820"/>
      <c r="AD36" s="820"/>
      <c r="AE36" s="820"/>
      <c r="AF36" s="820"/>
      <c r="AG36" s="820"/>
      <c r="AH36" s="820"/>
      <c r="AI36" s="820"/>
      <c r="AJ36" s="820"/>
      <c r="AK36" s="552"/>
      <c r="AL36" s="1026" t="str">
        <f>IF(E36="","",VLOOKUP(E36,Tabelas!$NV$24:$NY$96,4,0))</f>
        <v/>
      </c>
      <c r="AM36" s="1026"/>
      <c r="AN36" s="1026"/>
      <c r="AO36" s="1026"/>
      <c r="AP36" s="167"/>
      <c r="AQ36" s="1026" t="str">
        <f>IF(E36="","",VLOOKUP(E36,Tabelas!AA3:AE3402,5,0))</f>
        <v/>
      </c>
      <c r="AR36" s="1026"/>
      <c r="AS36" s="1026"/>
      <c r="AT36" s="1026"/>
      <c r="AU36" s="590"/>
      <c r="AV36" s="805"/>
      <c r="AW36" s="805"/>
      <c r="AX36" s="805"/>
      <c r="AY36" s="805"/>
      <c r="AZ36" s="590"/>
      <c r="BA36" s="955"/>
      <c r="BB36" s="955"/>
      <c r="BC36" s="955"/>
      <c r="BD36" s="955"/>
      <c r="BE36" s="169"/>
      <c r="BF36" s="387"/>
      <c r="BG36" s="770"/>
      <c r="BH36" s="770"/>
      <c r="BI36" s="770"/>
      <c r="BJ36" s="770"/>
      <c r="BK36" s="595"/>
      <c r="BL36" s="595"/>
    </row>
    <row r="37" spans="2:64" s="155" customFormat="1" ht="18" customHeight="1">
      <c r="B37" s="220"/>
      <c r="C37" s="166"/>
      <c r="D37" s="450"/>
      <c r="E37" s="771" t="s">
        <v>56</v>
      </c>
      <c r="F37" s="771"/>
      <c r="G37" s="771"/>
      <c r="H37" s="771"/>
      <c r="I37" s="771"/>
      <c r="J37" s="771"/>
      <c r="K37" s="771"/>
      <c r="L37" s="771"/>
      <c r="M37" s="771"/>
      <c r="N37" s="771"/>
      <c r="O37" s="552"/>
      <c r="P37" s="552"/>
      <c r="Q37" s="552"/>
      <c r="R37" s="552"/>
      <c r="S37" s="552"/>
      <c r="T37" s="552"/>
      <c r="U37" s="552"/>
      <c r="V37" s="552"/>
      <c r="W37" s="552"/>
      <c r="X37" s="552"/>
      <c r="Y37" s="552"/>
      <c r="Z37" s="552"/>
      <c r="AA37" s="771" t="s">
        <v>57</v>
      </c>
      <c r="AB37" s="771"/>
      <c r="AC37" s="771"/>
      <c r="AD37" s="771"/>
      <c r="AE37" s="771"/>
      <c r="AF37" s="771"/>
      <c r="AG37" s="771"/>
      <c r="AH37" s="771"/>
      <c r="AI37" s="771"/>
      <c r="AJ37" s="771"/>
      <c r="AK37" s="552"/>
      <c r="AL37" s="155" t="s">
        <v>25</v>
      </c>
      <c r="AQ37" s="155" t="s">
        <v>26</v>
      </c>
      <c r="AU37" s="590"/>
      <c r="AV37" s="773" t="s">
        <v>58</v>
      </c>
      <c r="AW37" s="773"/>
      <c r="AX37" s="773"/>
      <c r="AY37" s="773"/>
      <c r="BA37" s="954" t="s">
        <v>59</v>
      </c>
      <c r="BB37" s="954"/>
      <c r="BC37" s="954"/>
      <c r="BD37" s="649"/>
      <c r="BE37" s="169"/>
      <c r="BF37" s="387"/>
      <c r="BK37" s="595"/>
      <c r="BL37" s="595"/>
    </row>
    <row r="38" spans="2:64" s="175" customFormat="1" ht="5.25" customHeight="1">
      <c r="B38" s="222"/>
      <c r="C38" s="17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6"/>
      <c r="AJ38" s="286"/>
      <c r="AK38" s="286"/>
      <c r="AL38" s="286"/>
      <c r="AM38" s="286"/>
      <c r="AN38" s="286"/>
      <c r="AO38" s="286"/>
      <c r="AP38" s="286"/>
      <c r="AQ38" s="286"/>
      <c r="AR38" s="286"/>
      <c r="AS38" s="286"/>
      <c r="AT38" s="286"/>
      <c r="AU38" s="286"/>
      <c r="AV38" s="286"/>
      <c r="AW38" s="286"/>
      <c r="AX38" s="286"/>
      <c r="AY38" s="286"/>
      <c r="AZ38" s="286"/>
      <c r="BA38" s="286"/>
      <c r="BB38" s="286"/>
      <c r="BC38" s="286"/>
      <c r="BD38" s="286"/>
      <c r="BE38" s="178"/>
      <c r="BF38" s="174"/>
      <c r="BK38" s="595"/>
      <c r="BL38" s="595"/>
    </row>
    <row r="39" spans="2:64" s="175" customFormat="1" ht="24" customHeight="1">
      <c r="B39" s="465">
        <v>3</v>
      </c>
      <c r="C39" s="785" t="s">
        <v>60</v>
      </c>
      <c r="D39" s="785"/>
      <c r="E39" s="785"/>
      <c r="F39" s="785"/>
      <c r="G39" s="785"/>
      <c r="H39" s="785"/>
      <c r="I39" s="785"/>
      <c r="J39" s="785"/>
      <c r="K39" s="785"/>
      <c r="L39" s="785"/>
      <c r="M39" s="785"/>
      <c r="N39" s="785"/>
      <c r="O39" s="785"/>
      <c r="P39" s="785"/>
      <c r="Q39" s="785"/>
      <c r="R39" s="785"/>
      <c r="S39" s="785"/>
      <c r="T39" s="785"/>
      <c r="U39" s="785"/>
      <c r="V39" s="785"/>
      <c r="W39" s="785"/>
      <c r="X39" s="785"/>
      <c r="Y39" s="785"/>
      <c r="Z39" s="785"/>
      <c r="AA39" s="785"/>
      <c r="AB39" s="785"/>
      <c r="AC39" s="785"/>
      <c r="AD39" s="785"/>
      <c r="AE39" s="785"/>
      <c r="AF39" s="785"/>
      <c r="AG39" s="785"/>
      <c r="AH39" s="785"/>
      <c r="AI39" s="785"/>
      <c r="AJ39" s="785"/>
      <c r="AK39" s="785"/>
      <c r="AL39" s="785"/>
      <c r="AM39" s="785"/>
      <c r="AN39" s="785"/>
      <c r="AO39" s="785"/>
      <c r="AP39" s="785"/>
      <c r="AQ39" s="785"/>
      <c r="AR39" s="785"/>
      <c r="AS39" s="785"/>
      <c r="AT39" s="785"/>
      <c r="AU39" s="785"/>
      <c r="AV39" s="785"/>
      <c r="AW39" s="785"/>
      <c r="AX39" s="785"/>
      <c r="AY39" s="785"/>
      <c r="AZ39" s="785"/>
      <c r="BA39" s="785"/>
      <c r="BB39" s="785"/>
      <c r="BC39" s="785"/>
      <c r="BD39" s="785"/>
      <c r="BE39" s="11"/>
      <c r="BF39" s="174"/>
    </row>
    <row r="40" spans="2:64" s="305" customFormat="1" ht="4.5" customHeight="1">
      <c r="B40" s="602"/>
      <c r="C40" s="470"/>
      <c r="D40" s="470"/>
      <c r="E40" s="470"/>
      <c r="F40" s="470"/>
      <c r="G40" s="470"/>
      <c r="H40" s="470"/>
      <c r="I40" s="470"/>
      <c r="J40" s="470"/>
      <c r="K40" s="470"/>
      <c r="L40" s="470"/>
      <c r="M40" s="470"/>
      <c r="N40" s="470"/>
      <c r="O40" s="470"/>
      <c r="P40" s="470"/>
      <c r="Q40" s="470"/>
      <c r="R40" s="470"/>
      <c r="S40" s="470"/>
      <c r="T40" s="470"/>
      <c r="U40" s="470"/>
      <c r="V40" s="470"/>
      <c r="W40" s="470"/>
      <c r="X40" s="470"/>
      <c r="Y40" s="470"/>
      <c r="Z40" s="470"/>
      <c r="AA40" s="470"/>
      <c r="AB40" s="470"/>
      <c r="AC40" s="470"/>
      <c r="AD40" s="470"/>
      <c r="AE40" s="470"/>
      <c r="AF40" s="470"/>
      <c r="AG40" s="470"/>
      <c r="AH40" s="470"/>
      <c r="AI40" s="470"/>
      <c r="AJ40" s="470"/>
      <c r="AK40" s="470"/>
      <c r="AL40" s="471"/>
      <c r="AM40" s="472"/>
      <c r="AN40" s="469"/>
      <c r="AO40" s="470"/>
      <c r="AP40" s="470"/>
      <c r="AQ40" s="470"/>
      <c r="AR40" s="470"/>
      <c r="AS40" s="470"/>
      <c r="AT40" s="470"/>
      <c r="AU40" s="470"/>
      <c r="AV40" s="470"/>
      <c r="AW40" s="470"/>
      <c r="AX40" s="470"/>
      <c r="AY40" s="470"/>
      <c r="AZ40" s="470"/>
      <c r="BA40" s="470"/>
      <c r="BB40" s="470"/>
      <c r="BC40" s="470"/>
      <c r="BD40" s="470"/>
      <c r="BE40" s="473"/>
      <c r="BF40" s="474"/>
      <c r="BG40" s="475"/>
    </row>
    <row r="41" spans="2:64" s="175" customFormat="1" ht="15.75" customHeight="1">
      <c r="B41" s="603"/>
      <c r="C41" s="389"/>
      <c r="D41" s="476" t="s">
        <v>61</v>
      </c>
      <c r="E41" s="476"/>
      <c r="F41" s="476"/>
      <c r="G41" s="476"/>
      <c r="H41" s="476"/>
      <c r="I41" s="476"/>
      <c r="J41" s="476"/>
      <c r="M41" s="387"/>
      <c r="Q41" s="1015"/>
      <c r="R41" s="1015"/>
      <c r="S41" s="1015"/>
      <c r="T41" s="1015"/>
      <c r="U41" s="1015"/>
      <c r="V41" s="1015"/>
      <c r="W41" s="1015"/>
      <c r="X41" s="1015"/>
      <c r="Y41" s="479"/>
      <c r="Z41" s="479"/>
      <c r="AA41" s="479"/>
      <c r="AB41" s="479"/>
      <c r="AC41" s="479"/>
      <c r="AD41" s="479"/>
      <c r="AE41" s="479"/>
      <c r="AF41" s="479"/>
      <c r="AG41" s="479"/>
      <c r="AH41" s="479"/>
      <c r="AI41" s="479"/>
      <c r="AJ41" s="479"/>
      <c r="AK41" s="479"/>
      <c r="AL41" s="479"/>
      <c r="AM41" s="479"/>
      <c r="AN41" s="479"/>
      <c r="AO41" s="479"/>
      <c r="AP41" s="479"/>
      <c r="AQ41" s="479"/>
      <c r="AR41" s="479"/>
      <c r="AS41" s="479"/>
      <c r="AT41" s="479"/>
      <c r="AU41" s="479"/>
      <c r="AV41" s="479"/>
      <c r="AW41" s="480"/>
      <c r="AX41" s="480"/>
      <c r="AY41" s="480"/>
      <c r="AZ41" s="480"/>
      <c r="BA41" s="480"/>
      <c r="BB41" s="480"/>
      <c r="BC41" s="480"/>
      <c r="BD41" s="480"/>
      <c r="BE41" s="15"/>
      <c r="BF41" s="174"/>
    </row>
    <row r="42" spans="2:64" s="175" customFormat="1" ht="4.5" customHeight="1">
      <c r="B42" s="609"/>
      <c r="C42" s="609"/>
      <c r="D42" s="476"/>
      <c r="E42" s="476"/>
      <c r="F42" s="476"/>
      <c r="G42" s="476"/>
      <c r="H42" s="476"/>
      <c r="I42" s="476"/>
      <c r="J42" s="476"/>
      <c r="M42" s="387"/>
      <c r="Q42" s="610"/>
      <c r="R42" s="610"/>
      <c r="S42" s="610"/>
      <c r="T42" s="610"/>
      <c r="U42" s="610"/>
      <c r="V42" s="610"/>
      <c r="W42" s="610"/>
      <c r="X42" s="610"/>
      <c r="Y42" s="479"/>
      <c r="Z42" s="479"/>
      <c r="AA42" s="479"/>
      <c r="AB42" s="479"/>
      <c r="AC42" s="479"/>
      <c r="AD42" s="479"/>
      <c r="AE42" s="479"/>
      <c r="AF42" s="479"/>
      <c r="AG42" s="479"/>
      <c r="AH42" s="479"/>
      <c r="AI42" s="479"/>
      <c r="AJ42" s="479"/>
      <c r="AK42" s="479"/>
      <c r="AL42" s="479"/>
      <c r="AM42" s="479"/>
      <c r="AN42" s="479"/>
      <c r="AO42" s="479"/>
      <c r="AP42" s="479"/>
      <c r="AQ42" s="479"/>
      <c r="AR42" s="479"/>
      <c r="AS42" s="479"/>
      <c r="AT42" s="479"/>
      <c r="AU42" s="479"/>
      <c r="AV42" s="479"/>
      <c r="AW42" s="480"/>
      <c r="AX42" s="480"/>
      <c r="AY42" s="480"/>
      <c r="AZ42" s="480"/>
      <c r="BA42" s="480"/>
      <c r="BB42" s="480"/>
      <c r="BC42" s="480"/>
      <c r="BD42" s="480"/>
      <c r="BE42" s="611"/>
      <c r="BF42" s="174"/>
    </row>
    <row r="43" spans="2:64" s="175" customFormat="1" ht="15.75" customHeight="1">
      <c r="B43" s="609"/>
      <c r="C43" s="609"/>
      <c r="D43" s="783" t="s">
        <v>62</v>
      </c>
      <c r="E43" s="783"/>
      <c r="F43" s="783"/>
      <c r="G43" s="783"/>
      <c r="H43" s="783"/>
      <c r="I43" s="783"/>
      <c r="J43" s="783"/>
      <c r="K43" s="783"/>
      <c r="L43" s="783"/>
      <c r="M43" s="783"/>
      <c r="N43" s="783"/>
      <c r="O43" s="783"/>
      <c r="P43" s="783"/>
      <c r="Q43" s="783"/>
      <c r="R43" s="783"/>
      <c r="S43" s="783"/>
      <c r="T43" s="783"/>
      <c r="U43" s="783"/>
      <c r="V43" s="783"/>
      <c r="W43" s="783"/>
      <c r="X43" s="783"/>
      <c r="Y43" s="783"/>
      <c r="Z43" s="783"/>
      <c r="AA43" s="783"/>
      <c r="AB43" s="783"/>
      <c r="AC43" s="783"/>
      <c r="AD43" s="479"/>
      <c r="AE43" s="479"/>
      <c r="AF43" s="479"/>
      <c r="AG43" s="479"/>
      <c r="AH43" s="479"/>
      <c r="AI43" s="479"/>
      <c r="AJ43" s="479"/>
      <c r="AK43" s="479"/>
      <c r="AL43" s="479"/>
      <c r="AM43" s="479"/>
      <c r="AN43" s="479"/>
      <c r="AO43" s="479"/>
      <c r="AP43" s="479"/>
      <c r="AQ43" s="479"/>
      <c r="AR43" s="479"/>
      <c r="AS43" s="479"/>
      <c r="AT43" s="479"/>
      <c r="AU43" s="479"/>
      <c r="AV43" s="479"/>
      <c r="AW43" s="480"/>
      <c r="AX43" s="480"/>
      <c r="AY43" s="480"/>
      <c r="AZ43" s="480"/>
      <c r="BA43" s="480"/>
      <c r="BB43" s="480"/>
      <c r="BC43" s="480"/>
      <c r="BD43" s="480"/>
      <c r="BE43" s="611"/>
      <c r="BF43" s="174"/>
    </row>
    <row r="44" spans="2:64" s="175" customFormat="1" ht="56.25" customHeight="1">
      <c r="B44" s="223"/>
      <c r="C44" s="2"/>
      <c r="D44" s="774"/>
      <c r="E44" s="775"/>
      <c r="F44" s="775"/>
      <c r="G44" s="775"/>
      <c r="H44" s="775"/>
      <c r="I44" s="775"/>
      <c r="J44" s="775"/>
      <c r="K44" s="775"/>
      <c r="L44" s="775"/>
      <c r="M44" s="775"/>
      <c r="N44" s="775"/>
      <c r="O44" s="775"/>
      <c r="P44" s="775"/>
      <c r="Q44" s="775"/>
      <c r="R44" s="775"/>
      <c r="S44" s="775"/>
      <c r="T44" s="775"/>
      <c r="U44" s="775"/>
      <c r="V44" s="775"/>
      <c r="W44" s="775"/>
      <c r="X44" s="775"/>
      <c r="Y44" s="775"/>
      <c r="Z44" s="775"/>
      <c r="AA44" s="775"/>
      <c r="AB44" s="775"/>
      <c r="AC44" s="775"/>
      <c r="AD44" s="775"/>
      <c r="AE44" s="775"/>
      <c r="AF44" s="775"/>
      <c r="AG44" s="775"/>
      <c r="AH44" s="775"/>
      <c r="AI44" s="775"/>
      <c r="AJ44" s="775"/>
      <c r="AK44" s="775"/>
      <c r="AL44" s="775"/>
      <c r="AM44" s="775"/>
      <c r="AN44" s="775"/>
      <c r="AO44" s="775"/>
      <c r="AP44" s="775"/>
      <c r="AQ44" s="775"/>
      <c r="AR44" s="775"/>
      <c r="AS44" s="775"/>
      <c r="AT44" s="775"/>
      <c r="AU44" s="775"/>
      <c r="AV44" s="775"/>
      <c r="AW44" s="775"/>
      <c r="AX44" s="775"/>
      <c r="AY44" s="775"/>
      <c r="AZ44" s="775"/>
      <c r="BA44" s="775"/>
      <c r="BB44" s="775"/>
      <c r="BC44" s="775"/>
      <c r="BD44" s="776"/>
      <c r="BE44" s="7"/>
      <c r="BF44" s="174"/>
    </row>
    <row r="45" spans="2:64" s="175" customFormat="1" ht="56.25" customHeight="1">
      <c r="B45" s="223"/>
      <c r="C45" s="2"/>
      <c r="D45" s="777"/>
      <c r="E45" s="778"/>
      <c r="F45" s="778"/>
      <c r="G45" s="778"/>
      <c r="H45" s="778"/>
      <c r="I45" s="778"/>
      <c r="J45" s="778"/>
      <c r="K45" s="778"/>
      <c r="L45" s="778"/>
      <c r="M45" s="778"/>
      <c r="N45" s="778"/>
      <c r="O45" s="778"/>
      <c r="P45" s="778"/>
      <c r="Q45" s="778"/>
      <c r="R45" s="778"/>
      <c r="S45" s="778"/>
      <c r="T45" s="778"/>
      <c r="U45" s="778"/>
      <c r="V45" s="778"/>
      <c r="W45" s="778"/>
      <c r="X45" s="778"/>
      <c r="Y45" s="778"/>
      <c r="Z45" s="778"/>
      <c r="AA45" s="778"/>
      <c r="AB45" s="778"/>
      <c r="AC45" s="778"/>
      <c r="AD45" s="778"/>
      <c r="AE45" s="778"/>
      <c r="AF45" s="778"/>
      <c r="AG45" s="778"/>
      <c r="AH45" s="778"/>
      <c r="AI45" s="778"/>
      <c r="AJ45" s="778"/>
      <c r="AK45" s="778"/>
      <c r="AL45" s="778"/>
      <c r="AM45" s="778"/>
      <c r="AN45" s="778"/>
      <c r="AO45" s="778"/>
      <c r="AP45" s="778"/>
      <c r="AQ45" s="778"/>
      <c r="AR45" s="778"/>
      <c r="AS45" s="778"/>
      <c r="AT45" s="778"/>
      <c r="AU45" s="778"/>
      <c r="AV45" s="778"/>
      <c r="AW45" s="778"/>
      <c r="AX45" s="778"/>
      <c r="AY45" s="778"/>
      <c r="AZ45" s="778"/>
      <c r="BA45" s="778"/>
      <c r="BB45" s="778"/>
      <c r="BC45" s="778"/>
      <c r="BD45" s="779"/>
      <c r="BE45" s="7"/>
      <c r="BF45" s="174"/>
    </row>
    <row r="46" spans="2:64" s="175" customFormat="1" ht="56.25" customHeight="1">
      <c r="B46" s="223"/>
      <c r="C46" s="2"/>
      <c r="D46" s="777"/>
      <c r="E46" s="778"/>
      <c r="F46" s="778"/>
      <c r="G46" s="778"/>
      <c r="H46" s="778"/>
      <c r="I46" s="778"/>
      <c r="J46" s="778"/>
      <c r="K46" s="778"/>
      <c r="L46" s="778"/>
      <c r="M46" s="778"/>
      <c r="N46" s="778"/>
      <c r="O46" s="778"/>
      <c r="P46" s="778"/>
      <c r="Q46" s="778"/>
      <c r="R46" s="778"/>
      <c r="S46" s="778"/>
      <c r="T46" s="778"/>
      <c r="U46" s="778"/>
      <c r="V46" s="778"/>
      <c r="W46" s="778"/>
      <c r="X46" s="778"/>
      <c r="Y46" s="778"/>
      <c r="Z46" s="778"/>
      <c r="AA46" s="778"/>
      <c r="AB46" s="778"/>
      <c r="AC46" s="778"/>
      <c r="AD46" s="778"/>
      <c r="AE46" s="778"/>
      <c r="AF46" s="778"/>
      <c r="AG46" s="778"/>
      <c r="AH46" s="778"/>
      <c r="AI46" s="778"/>
      <c r="AJ46" s="778"/>
      <c r="AK46" s="778"/>
      <c r="AL46" s="778"/>
      <c r="AM46" s="778"/>
      <c r="AN46" s="778"/>
      <c r="AO46" s="778"/>
      <c r="AP46" s="778"/>
      <c r="AQ46" s="778"/>
      <c r="AR46" s="778"/>
      <c r="AS46" s="778"/>
      <c r="AT46" s="778"/>
      <c r="AU46" s="778"/>
      <c r="AV46" s="778"/>
      <c r="AW46" s="778"/>
      <c r="AX46" s="778"/>
      <c r="AY46" s="778"/>
      <c r="AZ46" s="778"/>
      <c r="BA46" s="778"/>
      <c r="BB46" s="778"/>
      <c r="BC46" s="778"/>
      <c r="BD46" s="779"/>
      <c r="BE46" s="7"/>
      <c r="BF46" s="174"/>
    </row>
    <row r="47" spans="2:64" s="175" customFormat="1" ht="56.25" customHeight="1">
      <c r="B47" s="223"/>
      <c r="C47" s="2"/>
      <c r="D47" s="777"/>
      <c r="E47" s="778"/>
      <c r="F47" s="778"/>
      <c r="G47" s="778"/>
      <c r="H47" s="778"/>
      <c r="I47" s="778"/>
      <c r="J47" s="778"/>
      <c r="K47" s="778"/>
      <c r="L47" s="778"/>
      <c r="M47" s="778"/>
      <c r="N47" s="778"/>
      <c r="O47" s="778"/>
      <c r="P47" s="778"/>
      <c r="Q47" s="778"/>
      <c r="R47" s="778"/>
      <c r="S47" s="778"/>
      <c r="T47" s="778"/>
      <c r="U47" s="778"/>
      <c r="V47" s="778"/>
      <c r="W47" s="778"/>
      <c r="X47" s="778"/>
      <c r="Y47" s="778"/>
      <c r="Z47" s="778"/>
      <c r="AA47" s="778"/>
      <c r="AB47" s="778"/>
      <c r="AC47" s="778"/>
      <c r="AD47" s="778"/>
      <c r="AE47" s="778"/>
      <c r="AF47" s="778"/>
      <c r="AG47" s="778"/>
      <c r="AH47" s="778"/>
      <c r="AI47" s="778"/>
      <c r="AJ47" s="778"/>
      <c r="AK47" s="778"/>
      <c r="AL47" s="778"/>
      <c r="AM47" s="778"/>
      <c r="AN47" s="778"/>
      <c r="AO47" s="778"/>
      <c r="AP47" s="778"/>
      <c r="AQ47" s="778"/>
      <c r="AR47" s="778"/>
      <c r="AS47" s="778"/>
      <c r="AT47" s="778"/>
      <c r="AU47" s="778"/>
      <c r="AV47" s="778"/>
      <c r="AW47" s="778"/>
      <c r="AX47" s="778"/>
      <c r="AY47" s="778"/>
      <c r="AZ47" s="778"/>
      <c r="BA47" s="778"/>
      <c r="BB47" s="778"/>
      <c r="BC47" s="778"/>
      <c r="BD47" s="779"/>
      <c r="BE47" s="7"/>
      <c r="BF47" s="174"/>
    </row>
    <row r="48" spans="2:64" s="175" customFormat="1" ht="56.25" customHeight="1">
      <c r="B48" s="223"/>
      <c r="C48" s="2"/>
      <c r="D48" s="780"/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1"/>
      <c r="P48" s="781"/>
      <c r="Q48" s="781"/>
      <c r="R48" s="781"/>
      <c r="S48" s="781"/>
      <c r="T48" s="781"/>
      <c r="U48" s="781"/>
      <c r="V48" s="781"/>
      <c r="W48" s="781"/>
      <c r="X48" s="781"/>
      <c r="Y48" s="781"/>
      <c r="Z48" s="781"/>
      <c r="AA48" s="781"/>
      <c r="AB48" s="781"/>
      <c r="AC48" s="781"/>
      <c r="AD48" s="781"/>
      <c r="AE48" s="781"/>
      <c r="AF48" s="781"/>
      <c r="AG48" s="781"/>
      <c r="AH48" s="781"/>
      <c r="AI48" s="781"/>
      <c r="AJ48" s="781"/>
      <c r="AK48" s="781"/>
      <c r="AL48" s="781"/>
      <c r="AM48" s="781"/>
      <c r="AN48" s="781"/>
      <c r="AO48" s="781"/>
      <c r="AP48" s="781"/>
      <c r="AQ48" s="781"/>
      <c r="AR48" s="781"/>
      <c r="AS48" s="781"/>
      <c r="AT48" s="781"/>
      <c r="AU48" s="781"/>
      <c r="AV48" s="781"/>
      <c r="AW48" s="781"/>
      <c r="AX48" s="781"/>
      <c r="AY48" s="781"/>
      <c r="AZ48" s="781"/>
      <c r="BA48" s="781"/>
      <c r="BB48" s="781"/>
      <c r="BC48" s="781"/>
      <c r="BD48" s="782"/>
      <c r="BE48" s="7"/>
      <c r="BF48" s="174"/>
    </row>
    <row r="49" spans="2:61" s="175" customFormat="1" ht="4.5" customHeight="1">
      <c r="B49" s="223"/>
      <c r="C49" s="2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1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7"/>
      <c r="BF49" s="174"/>
    </row>
    <row r="50" spans="2:61" ht="24" customHeight="1">
      <c r="B50" s="465">
        <v>4</v>
      </c>
      <c r="C50" s="785" t="s">
        <v>63</v>
      </c>
      <c r="D50" s="785"/>
      <c r="E50" s="785"/>
      <c r="F50" s="785"/>
      <c r="G50" s="785"/>
      <c r="H50" s="785"/>
      <c r="I50" s="785"/>
      <c r="J50" s="785"/>
      <c r="K50" s="785"/>
      <c r="L50" s="785"/>
      <c r="M50" s="785"/>
      <c r="N50" s="785"/>
      <c r="O50" s="785"/>
      <c r="P50" s="785"/>
      <c r="Q50" s="785"/>
      <c r="R50" s="785"/>
      <c r="S50" s="785"/>
      <c r="T50" s="785"/>
      <c r="U50" s="785"/>
      <c r="V50" s="785"/>
      <c r="W50" s="785"/>
      <c r="X50" s="785"/>
      <c r="Y50" s="785"/>
      <c r="Z50" s="785"/>
      <c r="AA50" s="785"/>
      <c r="AB50" s="785"/>
      <c r="AC50" s="785"/>
      <c r="AD50" s="785"/>
      <c r="AE50" s="785"/>
      <c r="AF50" s="785"/>
      <c r="AG50" s="785"/>
      <c r="AH50" s="785"/>
      <c r="AI50" s="785"/>
      <c r="AJ50" s="785"/>
      <c r="AK50" s="785"/>
      <c r="AL50" s="785"/>
      <c r="AM50" s="785"/>
      <c r="AN50" s="785"/>
      <c r="AO50" s="785"/>
      <c r="AP50" s="785"/>
      <c r="AQ50" s="785"/>
      <c r="AR50" s="785"/>
      <c r="AS50" s="785"/>
      <c r="AT50" s="785"/>
      <c r="AU50" s="785"/>
      <c r="AV50" s="785"/>
      <c r="AW50" s="785"/>
      <c r="AX50" s="785"/>
      <c r="AY50" s="785"/>
      <c r="AZ50" s="785"/>
      <c r="BA50" s="785"/>
      <c r="BB50" s="785"/>
      <c r="BC50" s="785"/>
      <c r="BD50" s="785"/>
      <c r="BE50" s="786"/>
      <c r="BF50" s="467"/>
      <c r="BG50" s="468"/>
      <c r="BH50" s="467"/>
      <c r="BI50" s="467"/>
    </row>
    <row r="51" spans="2:61" s="175" customFormat="1" ht="5.25" customHeight="1">
      <c r="B51" s="223"/>
      <c r="C51" s="2"/>
      <c r="D51" s="553"/>
      <c r="E51" s="553"/>
      <c r="F51" s="553"/>
      <c r="G51" s="553"/>
      <c r="H51" s="553"/>
      <c r="I51" s="553"/>
      <c r="J51" s="553"/>
      <c r="K51" s="553"/>
      <c r="L51" s="553"/>
      <c r="M51" s="553"/>
      <c r="N51" s="553"/>
      <c r="O51" s="553"/>
      <c r="P51" s="553"/>
      <c r="Q51" s="553"/>
      <c r="R51" s="553"/>
      <c r="S51" s="553"/>
      <c r="T51" s="553"/>
      <c r="U51" s="553"/>
      <c r="V51" s="553"/>
      <c r="W51" s="553"/>
      <c r="X51" s="553"/>
      <c r="Y51" s="553"/>
      <c r="Z51" s="553"/>
      <c r="AA51" s="553"/>
      <c r="AB51" s="553"/>
      <c r="AC51" s="553"/>
      <c r="AD51" s="553"/>
      <c r="AE51" s="553"/>
      <c r="AF51" s="553"/>
      <c r="AG51" s="553"/>
      <c r="AH51" s="553"/>
      <c r="AI51" s="553"/>
      <c r="AJ51" s="553"/>
      <c r="AK51" s="553"/>
      <c r="AL51" s="553"/>
      <c r="AM51" s="1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7"/>
      <c r="BF51" s="174"/>
    </row>
    <row r="52" spans="2:61" s="175" customFormat="1" ht="19.5" customHeight="1">
      <c r="B52" s="223"/>
      <c r="C52" s="2"/>
      <c r="D52" s="792" t="s">
        <v>64</v>
      </c>
      <c r="E52" s="792"/>
      <c r="F52" s="792"/>
      <c r="G52" s="792"/>
      <c r="H52" s="792"/>
      <c r="I52" s="792"/>
      <c r="J52" s="792"/>
      <c r="K52" s="792"/>
      <c r="L52" s="792"/>
      <c r="M52" s="792"/>
      <c r="N52" s="792"/>
      <c r="O52" s="792"/>
      <c r="P52" s="792"/>
      <c r="Q52" s="792"/>
      <c r="R52" s="792"/>
      <c r="S52" s="793"/>
      <c r="T52" s="793"/>
      <c r="U52" s="793"/>
      <c r="V52" s="553"/>
      <c r="W52" s="553"/>
      <c r="X52" s="553"/>
      <c r="Y52" s="855" t="s">
        <v>65</v>
      </c>
      <c r="Z52" s="855"/>
      <c r="AA52" s="855"/>
      <c r="AB52" s="855"/>
      <c r="AC52" s="855"/>
      <c r="AD52" s="855"/>
      <c r="AE52" s="855"/>
      <c r="AF52" s="1016"/>
      <c r="AG52" s="1016"/>
      <c r="AH52" s="1016"/>
      <c r="AI52" s="1016"/>
      <c r="AM52" s="856" t="s">
        <v>66</v>
      </c>
      <c r="AN52" s="856"/>
      <c r="AO52" s="856"/>
      <c r="AP52" s="856"/>
      <c r="AQ52" s="856"/>
      <c r="AR52" s="856"/>
      <c r="AS52" s="856"/>
      <c r="AT52" s="856"/>
      <c r="AU52" s="856"/>
      <c r="AV52" s="856"/>
      <c r="AW52" s="856"/>
      <c r="AX52" s="856"/>
      <c r="AY52" s="856"/>
      <c r="AZ52" s="856"/>
      <c r="BA52" s="856"/>
      <c r="BB52" s="177"/>
      <c r="BC52" s="674"/>
      <c r="BE52" s="7"/>
      <c r="BF52" s="174"/>
      <c r="BG52" s="596"/>
    </row>
    <row r="53" spans="2:61" s="305" customFormat="1" ht="6.75" customHeight="1">
      <c r="B53" s="223"/>
      <c r="C53" s="466"/>
      <c r="D53" s="481"/>
      <c r="E53" s="481"/>
      <c r="F53" s="481"/>
      <c r="G53" s="481"/>
      <c r="H53" s="481"/>
      <c r="I53" s="481"/>
      <c r="J53" s="481"/>
      <c r="K53" s="481"/>
      <c r="L53" s="481"/>
      <c r="M53" s="481"/>
      <c r="N53" s="481"/>
      <c r="O53" s="481"/>
      <c r="P53" s="481"/>
      <c r="Q53" s="481"/>
      <c r="R53" s="481"/>
      <c r="S53" s="482"/>
      <c r="T53" s="482"/>
      <c r="U53" s="482"/>
      <c r="V53" s="482"/>
      <c r="W53" s="482"/>
      <c r="X53" s="482"/>
      <c r="Y53" s="489"/>
      <c r="Z53" s="490"/>
      <c r="AA53" s="490"/>
      <c r="AB53" s="490"/>
      <c r="AC53" s="490"/>
      <c r="AD53" s="491"/>
      <c r="AE53" s="491"/>
      <c r="AF53" s="482"/>
      <c r="AG53" s="482"/>
      <c r="AH53" s="482"/>
      <c r="AI53" s="482"/>
      <c r="AM53" s="488"/>
      <c r="AN53" s="487"/>
      <c r="AO53" s="487"/>
      <c r="AP53" s="487"/>
      <c r="AQ53" s="487"/>
      <c r="AR53" s="487"/>
      <c r="AS53" s="487"/>
      <c r="AT53" s="487"/>
      <c r="AU53" s="487"/>
      <c r="AV53" s="484"/>
      <c r="AW53" s="485"/>
      <c r="AX53" s="486"/>
      <c r="AY53" s="486"/>
      <c r="AZ53" s="486"/>
      <c r="BA53" s="486"/>
      <c r="BB53" s="483"/>
      <c r="BC53" s="675"/>
      <c r="BE53" s="7"/>
      <c r="BF53" s="474"/>
    </row>
    <row r="54" spans="2:61" s="175" customFormat="1" ht="19.5" customHeight="1">
      <c r="B54" s="223"/>
      <c r="C54" s="2"/>
      <c r="E54" s="387"/>
      <c r="F54" s="387"/>
      <c r="G54" s="387"/>
      <c r="H54" s="387"/>
      <c r="I54" s="387"/>
      <c r="J54" s="387"/>
      <c r="K54" s="387"/>
      <c r="L54" s="387"/>
      <c r="M54" s="387"/>
      <c r="N54" s="387"/>
      <c r="Y54" s="855" t="s">
        <v>67</v>
      </c>
      <c r="Z54" s="855"/>
      <c r="AA54" s="855"/>
      <c r="AB54" s="855"/>
      <c r="AC54" s="855"/>
      <c r="AD54" s="855"/>
      <c r="AE54" s="855"/>
      <c r="AF54" s="790" t="str">
        <f>IF(OR(S52="",AF52=""),"",DATE(YEAR(AF52),MONTH(AF52)+S52,DAY(AF52)))</f>
        <v/>
      </c>
      <c r="AG54" s="790"/>
      <c r="AH54" s="790"/>
      <c r="AI54" s="790"/>
      <c r="AJ54" s="817" t="s">
        <v>68</v>
      </c>
      <c r="AK54" s="817"/>
      <c r="AL54" s="817"/>
      <c r="AM54" s="817"/>
      <c r="AN54" s="817"/>
      <c r="AO54" s="791" t="s">
        <v>69</v>
      </c>
      <c r="AP54" s="791"/>
      <c r="AQ54" s="791"/>
      <c r="AR54" s="791"/>
      <c r="AS54" s="791"/>
      <c r="AT54" s="791"/>
      <c r="AU54" s="791"/>
      <c r="AV54" s="791"/>
      <c r="AW54" s="791"/>
      <c r="AX54" s="791"/>
      <c r="AY54" s="791"/>
      <c r="AZ54" s="791"/>
      <c r="BA54" s="791"/>
      <c r="BB54" s="791"/>
      <c r="BC54" s="674"/>
      <c r="BE54" s="7"/>
      <c r="BF54" s="174"/>
      <c r="BG54" s="709" t="str">
        <f>IF(AF52="","",DATE(YEAR(AF52),MONTH(AF52)+S52,DAY(AF52)))</f>
        <v/>
      </c>
    </row>
    <row r="55" spans="2:61" s="175" customFormat="1" ht="7.5" customHeight="1">
      <c r="B55" s="227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818"/>
      <c r="AK55" s="818"/>
      <c r="AL55" s="818"/>
      <c r="AM55" s="818"/>
      <c r="AN55" s="818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7"/>
      <c r="BF55" s="174"/>
    </row>
    <row r="56" spans="2:61" s="180" customFormat="1" ht="21.75" customHeight="1">
      <c r="B56" s="217" t="s">
        <v>70</v>
      </c>
      <c r="C56" s="794" t="s">
        <v>71</v>
      </c>
      <c r="D56" s="794"/>
      <c r="E56" s="794"/>
      <c r="F56" s="794"/>
      <c r="G56" s="794"/>
      <c r="H56" s="794"/>
      <c r="I56" s="794"/>
      <c r="J56" s="794"/>
      <c r="K56" s="794"/>
      <c r="L56" s="794"/>
      <c r="M56" s="794"/>
      <c r="N56" s="794"/>
      <c r="O56" s="794"/>
      <c r="P56" s="794"/>
      <c r="Q56" s="794"/>
      <c r="R56" s="794"/>
      <c r="S56" s="794"/>
      <c r="T56" s="794"/>
      <c r="U56" s="794"/>
      <c r="V56" s="794"/>
      <c r="W56" s="794"/>
      <c r="X56" s="794"/>
      <c r="Y56" s="794"/>
      <c r="Z56" s="794"/>
      <c r="AA56" s="794"/>
      <c r="AB56" s="794"/>
      <c r="AC56" s="794"/>
      <c r="AD56" s="794"/>
      <c r="AE56" s="794"/>
      <c r="AF56" s="794"/>
      <c r="AG56" s="794"/>
      <c r="AH56" s="794"/>
      <c r="AI56" s="794"/>
      <c r="AJ56" s="794"/>
      <c r="AK56" s="794"/>
      <c r="AL56" s="794"/>
      <c r="AM56" s="794"/>
      <c r="AN56" s="794"/>
      <c r="AO56" s="794"/>
      <c r="AP56" s="794"/>
      <c r="AQ56" s="794"/>
      <c r="AR56" s="794"/>
      <c r="AS56" s="794"/>
      <c r="AT56" s="794"/>
      <c r="AU56" s="794"/>
      <c r="AV56" s="794"/>
      <c r="AW56" s="794"/>
      <c r="AX56" s="794"/>
      <c r="AY56" s="794"/>
      <c r="AZ56" s="9"/>
      <c r="BA56" s="172"/>
      <c r="BB56" s="10"/>
      <c r="BC56" s="172"/>
      <c r="BD56" s="172"/>
      <c r="BE56" s="11"/>
      <c r="BF56" s="174"/>
    </row>
    <row r="57" spans="2:61" s="180" customFormat="1" ht="3.75" customHeight="1">
      <c r="B57" s="228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4"/>
      <c r="BA57" s="231"/>
      <c r="BB57" s="232"/>
      <c r="BC57" s="231"/>
      <c r="BD57" s="231"/>
      <c r="BE57" s="15"/>
      <c r="BF57" s="179"/>
    </row>
    <row r="58" spans="2:61" s="180" customFormat="1" ht="38.25" customHeight="1">
      <c r="B58" s="228"/>
      <c r="C58" s="229"/>
      <c r="D58" s="851" t="str" cm="1">
        <f t="array" ref="D58">_xlfn.IFS(
$Q$17="","",
OR($Q$17=Tabelas!$G$44,$Q$17=Tabelas!$G$45),"INCLUIR O VALOR ESTIMADO PARA O PAGAMENTO DAS OBRIGAÇÕES RETRIBUTIVAS AOS TRABALHADORES REFERIDOS NO PONTO 4, POR MÊS E PARA A TOTALIDADE DO PERÍODO DE APOIO (MÁXIMO 3 MESES).",
OR($Q$17=Tabelas!$G$46,$Q$17=Tabelas!$G$47),"INCLUIR O VALOR ESTIMADO PARA O APOIO AO TRABALHADOR INDEPENDENTE, POR MÊS E PARA A TOTALIDADE DO PERÍODO DE APOIO (MÁXIMO 3 MESES).")</f>
        <v/>
      </c>
      <c r="E58" s="851"/>
      <c r="F58" s="851"/>
      <c r="G58" s="851"/>
      <c r="H58" s="851"/>
      <c r="I58" s="851"/>
      <c r="J58" s="851"/>
      <c r="K58" s="851"/>
      <c r="L58" s="851"/>
      <c r="M58" s="851"/>
      <c r="N58" s="851"/>
      <c r="O58" s="851"/>
      <c r="P58" s="851"/>
      <c r="Q58" s="851"/>
      <c r="R58" s="851"/>
      <c r="S58" s="851"/>
      <c r="T58" s="851"/>
      <c r="U58" s="851"/>
      <c r="V58" s="851"/>
      <c r="W58" s="851"/>
      <c r="X58" s="851"/>
      <c r="Y58" s="851"/>
      <c r="Z58" s="851"/>
      <c r="AA58" s="851"/>
      <c r="AB58" s="851"/>
      <c r="AC58" s="851"/>
      <c r="AD58" s="851"/>
      <c r="AE58" s="851"/>
      <c r="AF58" s="851"/>
      <c r="AG58" s="851"/>
      <c r="AH58" s="851"/>
      <c r="AI58" s="851"/>
      <c r="AJ58" s="851"/>
      <c r="AK58" s="851"/>
      <c r="AL58" s="851"/>
      <c r="AM58" s="851"/>
      <c r="AN58" s="851"/>
      <c r="AO58" s="851"/>
      <c r="AP58" s="851"/>
      <c r="AQ58" s="851"/>
      <c r="AR58" s="851"/>
      <c r="AS58" s="851"/>
      <c r="AT58" s="851"/>
      <c r="AU58" s="851"/>
      <c r="AV58" s="851"/>
      <c r="AW58" s="851"/>
      <c r="AX58" s="851"/>
      <c r="AY58" s="851"/>
      <c r="AZ58" s="851"/>
      <c r="BA58" s="851"/>
      <c r="BB58" s="851"/>
      <c r="BC58" s="851"/>
      <c r="BD58" s="851"/>
      <c r="BE58" s="230"/>
      <c r="BF58" s="179"/>
    </row>
    <row r="59" spans="2:61" s="180" customFormat="1" ht="7.5" customHeight="1">
      <c r="B59" s="228"/>
      <c r="C59" s="22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0"/>
      <c r="BF59" s="179"/>
    </row>
    <row r="60" spans="2:61" s="180" customFormat="1" ht="15.75" customHeight="1">
      <c r="B60" s="228"/>
      <c r="C60" s="229"/>
      <c r="D60" s="863" t="s">
        <v>72</v>
      </c>
      <c r="E60" s="864"/>
      <c r="F60" s="864"/>
      <c r="G60" s="864"/>
      <c r="H60" s="864"/>
      <c r="I60" s="864"/>
      <c r="J60" s="864"/>
      <c r="K60" s="864"/>
      <c r="L60" s="864"/>
      <c r="M60" s="864"/>
      <c r="N60" s="864"/>
      <c r="O60" s="864"/>
      <c r="P60" s="864"/>
      <c r="Q60" s="865"/>
      <c r="R60" s="881" t="s">
        <v>73</v>
      </c>
      <c r="S60" s="882"/>
      <c r="T60" s="882"/>
      <c r="U60" s="882"/>
      <c r="V60" s="882"/>
      <c r="W60" s="882"/>
      <c r="X60" s="882"/>
      <c r="Y60" s="882"/>
      <c r="Z60" s="882"/>
      <c r="AA60" s="882"/>
      <c r="AB60" s="882"/>
      <c r="AC60" s="882"/>
      <c r="AD60" s="882"/>
      <c r="AE60" s="882"/>
      <c r="AF60" s="882"/>
      <c r="AG60" s="882"/>
      <c r="AH60" s="882"/>
      <c r="AI60" s="882"/>
      <c r="AJ60" s="882"/>
      <c r="AK60" s="883" t="s">
        <v>74</v>
      </c>
      <c r="AL60" s="884"/>
      <c r="AM60" s="884"/>
      <c r="AN60" s="884"/>
      <c r="AO60" s="892" t="s">
        <v>75</v>
      </c>
      <c r="AP60" s="893"/>
      <c r="AQ60" s="893"/>
      <c r="AR60" s="893"/>
      <c r="AS60" s="893"/>
      <c r="AT60" s="893"/>
      <c r="AU60" s="893"/>
      <c r="AV60" s="893"/>
      <c r="AW60" s="893"/>
      <c r="AX60" s="893"/>
      <c r="AY60" s="893"/>
      <c r="AZ60" s="893"/>
      <c r="BA60" s="893"/>
      <c r="BB60" s="893"/>
      <c r="BC60" s="893"/>
      <c r="BD60" s="894"/>
      <c r="BE60" s="230"/>
      <c r="BF60" s="179"/>
      <c r="BG60" s="347"/>
      <c r="BH60" s="347"/>
      <c r="BI60" s="347"/>
    </row>
    <row r="61" spans="2:61" s="180" customFormat="1" ht="15.75" customHeight="1">
      <c r="B61" s="228"/>
      <c r="C61" s="229"/>
      <c r="D61" s="866"/>
      <c r="E61" s="867"/>
      <c r="F61" s="867"/>
      <c r="G61" s="867"/>
      <c r="H61" s="867"/>
      <c r="I61" s="867"/>
      <c r="J61" s="867"/>
      <c r="K61" s="867"/>
      <c r="L61" s="867"/>
      <c r="M61" s="867"/>
      <c r="N61" s="867"/>
      <c r="O61" s="867"/>
      <c r="P61" s="867"/>
      <c r="Q61" s="868"/>
      <c r="R61" s="887" t="s">
        <v>76</v>
      </c>
      <c r="S61" s="888"/>
      <c r="T61" s="888"/>
      <c r="U61" s="888"/>
      <c r="V61" s="888"/>
      <c r="W61" s="888"/>
      <c r="X61" s="889"/>
      <c r="Y61" s="890" t="s">
        <v>77</v>
      </c>
      <c r="Z61" s="888"/>
      <c r="AA61" s="888"/>
      <c r="AB61" s="888"/>
      <c r="AC61" s="888"/>
      <c r="AD61" s="888"/>
      <c r="AE61" s="889"/>
      <c r="AF61" s="890" t="s">
        <v>78</v>
      </c>
      <c r="AG61" s="888"/>
      <c r="AH61" s="888"/>
      <c r="AI61" s="888"/>
      <c r="AJ61" s="888"/>
      <c r="AK61" s="885"/>
      <c r="AL61" s="886"/>
      <c r="AM61" s="886"/>
      <c r="AN61" s="886"/>
      <c r="AO61" s="895"/>
      <c r="AP61" s="896"/>
      <c r="AQ61" s="896"/>
      <c r="AR61" s="896"/>
      <c r="AS61" s="896"/>
      <c r="AT61" s="896"/>
      <c r="AU61" s="896"/>
      <c r="AV61" s="896"/>
      <c r="AW61" s="896"/>
      <c r="AX61" s="896"/>
      <c r="AY61" s="896"/>
      <c r="AZ61" s="896"/>
      <c r="BA61" s="896"/>
      <c r="BB61" s="896"/>
      <c r="BC61" s="896"/>
      <c r="BD61" s="897"/>
      <c r="BE61" s="230"/>
      <c r="BF61" s="179"/>
      <c r="BH61" s="347"/>
      <c r="BI61" s="347"/>
    </row>
    <row r="62" spans="2:61" s="180" customFormat="1" ht="15.75" customHeight="1">
      <c r="B62" s="228"/>
      <c r="C62" s="229"/>
      <c r="D62" s="869"/>
      <c r="E62" s="870"/>
      <c r="F62" s="870"/>
      <c r="G62" s="870"/>
      <c r="H62" s="870"/>
      <c r="I62" s="870"/>
      <c r="J62" s="870"/>
      <c r="K62" s="870"/>
      <c r="L62" s="870"/>
      <c r="M62" s="870"/>
      <c r="N62" s="870"/>
      <c r="O62" s="870"/>
      <c r="P62" s="870"/>
      <c r="Q62" s="871"/>
      <c r="R62" s="891"/>
      <c r="S62" s="853"/>
      <c r="T62" s="853"/>
      <c r="U62" s="853"/>
      <c r="V62" s="853"/>
      <c r="W62" s="853"/>
      <c r="X62" s="854"/>
      <c r="Y62" s="852"/>
      <c r="Z62" s="853"/>
      <c r="AA62" s="853"/>
      <c r="AB62" s="853"/>
      <c r="AC62" s="853"/>
      <c r="AD62" s="853"/>
      <c r="AE62" s="854"/>
      <c r="AF62" s="852"/>
      <c r="AG62" s="853"/>
      <c r="AH62" s="853"/>
      <c r="AI62" s="853"/>
      <c r="AJ62" s="853"/>
      <c r="AK62" s="913">
        <f>TRUNC(R62+Y62+AF62,2)</f>
        <v>0</v>
      </c>
      <c r="AL62" s="914"/>
      <c r="AM62" s="914"/>
      <c r="AN62" s="914"/>
      <c r="AO62" s="898"/>
      <c r="AP62" s="899"/>
      <c r="AQ62" s="899"/>
      <c r="AR62" s="899"/>
      <c r="AS62" s="899"/>
      <c r="AT62" s="899"/>
      <c r="AU62" s="899"/>
      <c r="AV62" s="899"/>
      <c r="AW62" s="899"/>
      <c r="AX62" s="899"/>
      <c r="AY62" s="899"/>
      <c r="AZ62" s="899"/>
      <c r="BA62" s="899"/>
      <c r="BB62" s="899"/>
      <c r="BC62" s="899"/>
      <c r="BD62" s="900"/>
      <c r="BE62" s="230"/>
      <c r="BF62" s="179"/>
      <c r="BG62" s="347"/>
      <c r="BH62" s="347"/>
      <c r="BI62" s="347"/>
    </row>
    <row r="63" spans="2:61" s="180" customFormat="1" ht="8.25" customHeight="1">
      <c r="B63" s="228"/>
      <c r="C63" s="229"/>
      <c r="D63" s="239"/>
      <c r="E63" s="239"/>
      <c r="F63" s="239"/>
      <c r="G63" s="239"/>
      <c r="H63" s="239"/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  <c r="AJ63" s="239"/>
      <c r="AK63" s="306"/>
      <c r="AL63" s="306"/>
      <c r="AM63" s="306"/>
      <c r="AN63" s="306"/>
      <c r="AO63" s="23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230"/>
      <c r="BF63" s="179"/>
      <c r="BG63" s="347"/>
      <c r="BH63" s="347"/>
      <c r="BI63" s="347"/>
    </row>
    <row r="64" spans="2:61" s="180" customFormat="1" ht="15.75" customHeight="1">
      <c r="B64" s="228"/>
      <c r="C64" s="229"/>
      <c r="D64" s="872" t="s">
        <v>79</v>
      </c>
      <c r="E64" s="873"/>
      <c r="F64" s="873"/>
      <c r="G64" s="873"/>
      <c r="H64" s="873"/>
      <c r="I64" s="873"/>
      <c r="J64" s="873"/>
      <c r="K64" s="873"/>
      <c r="L64" s="873"/>
      <c r="M64" s="873"/>
      <c r="N64" s="873"/>
      <c r="O64" s="873"/>
      <c r="P64" s="873"/>
      <c r="Q64" s="874"/>
      <c r="R64" s="1018" t="s">
        <v>7574</v>
      </c>
      <c r="S64" s="1019"/>
      <c r="T64" s="1019"/>
      <c r="U64" s="1019"/>
      <c r="V64" s="1019"/>
      <c r="W64" s="1019"/>
      <c r="X64" s="1019"/>
      <c r="Y64" s="1019"/>
      <c r="Z64" s="1019"/>
      <c r="AA64" s="1019"/>
      <c r="AB64" s="1019"/>
      <c r="AC64" s="1019"/>
      <c r="AD64" s="1019"/>
      <c r="AE64" s="1019"/>
      <c r="AF64" s="1019"/>
      <c r="AG64" s="1019"/>
      <c r="AH64" s="1019"/>
      <c r="AI64" s="1019"/>
      <c r="AJ64" s="1019"/>
      <c r="AK64" s="1020" t="s">
        <v>74</v>
      </c>
      <c r="AL64" s="1021"/>
      <c r="AM64" s="1021"/>
      <c r="AN64" s="1021"/>
      <c r="AO64" s="901" t="s">
        <v>80</v>
      </c>
      <c r="AP64" s="902"/>
      <c r="AQ64" s="902"/>
      <c r="AR64" s="902"/>
      <c r="AS64" s="902"/>
      <c r="AT64" s="902"/>
      <c r="AU64" s="902"/>
      <c r="AV64" s="902"/>
      <c r="AW64" s="902"/>
      <c r="AX64" s="902"/>
      <c r="AY64" s="902"/>
      <c r="AZ64" s="902"/>
      <c r="BA64" s="902"/>
      <c r="BB64" s="902"/>
      <c r="BC64" s="902"/>
      <c r="BD64" s="903"/>
      <c r="BE64" s="492"/>
      <c r="BF64" s="179"/>
      <c r="BG64" s="347"/>
      <c r="BH64" s="347"/>
      <c r="BI64" s="347"/>
    </row>
    <row r="65" spans="2:65" s="180" customFormat="1" ht="15.75" customHeight="1">
      <c r="B65" s="228"/>
      <c r="C65" s="229"/>
      <c r="D65" s="875"/>
      <c r="E65" s="876"/>
      <c r="F65" s="876"/>
      <c r="G65" s="876"/>
      <c r="H65" s="876"/>
      <c r="I65" s="876"/>
      <c r="J65" s="876"/>
      <c r="K65" s="876"/>
      <c r="L65" s="876"/>
      <c r="M65" s="876"/>
      <c r="N65" s="876"/>
      <c r="O65" s="876"/>
      <c r="P65" s="876"/>
      <c r="Q65" s="877"/>
      <c r="R65" s="887" t="s">
        <v>76</v>
      </c>
      <c r="S65" s="888"/>
      <c r="T65" s="888"/>
      <c r="U65" s="888"/>
      <c r="V65" s="888"/>
      <c r="W65" s="888"/>
      <c r="X65" s="889"/>
      <c r="Y65" s="931" t="s">
        <v>77</v>
      </c>
      <c r="Z65" s="932"/>
      <c r="AA65" s="932"/>
      <c r="AB65" s="932"/>
      <c r="AC65" s="932"/>
      <c r="AD65" s="932"/>
      <c r="AE65" s="933"/>
      <c r="AF65" s="931" t="s">
        <v>78</v>
      </c>
      <c r="AG65" s="932"/>
      <c r="AH65" s="932"/>
      <c r="AI65" s="932"/>
      <c r="AJ65" s="932"/>
      <c r="AK65" s="1022"/>
      <c r="AL65" s="1023"/>
      <c r="AM65" s="1023"/>
      <c r="AN65" s="1023"/>
      <c r="AO65" s="904"/>
      <c r="AP65" s="905"/>
      <c r="AQ65" s="905"/>
      <c r="AR65" s="905"/>
      <c r="AS65" s="905"/>
      <c r="AT65" s="905"/>
      <c r="AU65" s="905"/>
      <c r="AV65" s="905"/>
      <c r="AW65" s="905"/>
      <c r="AX65" s="905"/>
      <c r="AY65" s="905"/>
      <c r="AZ65" s="905"/>
      <c r="BA65" s="905"/>
      <c r="BB65" s="905"/>
      <c r="BC65" s="905"/>
      <c r="BD65" s="906"/>
      <c r="BE65" s="230"/>
      <c r="BF65" s="179"/>
      <c r="BG65" s="347"/>
      <c r="BH65" s="347"/>
      <c r="BI65" s="347"/>
    </row>
    <row r="66" spans="2:65" s="180" customFormat="1" ht="19.5" customHeight="1">
      <c r="B66" s="228"/>
      <c r="C66" s="229"/>
      <c r="D66" s="878"/>
      <c r="E66" s="879"/>
      <c r="F66" s="879"/>
      <c r="G66" s="879"/>
      <c r="H66" s="879"/>
      <c r="I66" s="879"/>
      <c r="J66" s="879"/>
      <c r="K66" s="879"/>
      <c r="L66" s="879"/>
      <c r="M66" s="879"/>
      <c r="N66" s="879"/>
      <c r="O66" s="879"/>
      <c r="P66" s="879"/>
      <c r="Q66" s="880"/>
      <c r="R66" s="934" t="str">
        <f>'Anexo C - Trabalhadores Indepen'!R44</f>
        <v/>
      </c>
      <c r="S66" s="911"/>
      <c r="T66" s="911"/>
      <c r="U66" s="911"/>
      <c r="V66" s="911"/>
      <c r="W66" s="911"/>
      <c r="X66" s="912"/>
      <c r="Y66" s="910">
        <f>'Anexo C - Trabalhadores Indepen'!Y44</f>
        <v>0</v>
      </c>
      <c r="Z66" s="911"/>
      <c r="AA66" s="911"/>
      <c r="AB66" s="911"/>
      <c r="AC66" s="911"/>
      <c r="AD66" s="911"/>
      <c r="AE66" s="912"/>
      <c r="AF66" s="910">
        <f>'Anexo C - Trabalhadores Indepen'!AF44</f>
        <v>0</v>
      </c>
      <c r="AG66" s="911"/>
      <c r="AH66" s="911"/>
      <c r="AI66" s="911"/>
      <c r="AJ66" s="911"/>
      <c r="AK66" s="913" t="str">
        <f>IFERROR(TRUNC(R66+Y66+AF66,2),"")</f>
        <v/>
      </c>
      <c r="AL66" s="914"/>
      <c r="AM66" s="914"/>
      <c r="AN66" s="914"/>
      <c r="AO66" s="907"/>
      <c r="AP66" s="908"/>
      <c r="AQ66" s="908"/>
      <c r="AR66" s="908"/>
      <c r="AS66" s="908"/>
      <c r="AT66" s="908"/>
      <c r="AU66" s="908"/>
      <c r="AV66" s="908"/>
      <c r="AW66" s="908"/>
      <c r="AX66" s="908"/>
      <c r="AY66" s="908"/>
      <c r="AZ66" s="908"/>
      <c r="BA66" s="908"/>
      <c r="BB66" s="908"/>
      <c r="BC66" s="908"/>
      <c r="BD66" s="909"/>
      <c r="BE66" s="230"/>
      <c r="BF66" s="179"/>
      <c r="BG66" s="347"/>
      <c r="BH66" s="347"/>
      <c r="BI66" s="347"/>
    </row>
    <row r="67" spans="2:65" s="496" customFormat="1" ht="7.5" customHeight="1">
      <c r="B67" s="228"/>
      <c r="C67" s="493"/>
      <c r="D67" s="493"/>
      <c r="E67" s="493"/>
      <c r="F67" s="493"/>
      <c r="G67" s="493"/>
      <c r="H67" s="493"/>
      <c r="I67" s="493"/>
      <c r="J67" s="493"/>
      <c r="K67" s="493"/>
      <c r="L67" s="493"/>
      <c r="M67" s="493"/>
      <c r="N67" s="493"/>
      <c r="O67" s="493"/>
      <c r="P67" s="493"/>
      <c r="Q67" s="493"/>
      <c r="R67" s="493"/>
      <c r="S67" s="493"/>
      <c r="T67" s="493"/>
      <c r="U67" s="493"/>
      <c r="V67" s="493"/>
      <c r="W67" s="493"/>
      <c r="X67" s="493"/>
      <c r="Y67" s="493"/>
      <c r="Z67" s="493"/>
      <c r="AA67" s="493"/>
      <c r="AB67" s="493"/>
      <c r="AC67" s="493"/>
      <c r="AD67" s="493"/>
      <c r="AE67" s="493"/>
      <c r="AF67" s="493"/>
      <c r="AG67" s="493"/>
      <c r="AH67" s="493"/>
      <c r="AI67" s="493"/>
      <c r="AJ67" s="493"/>
      <c r="AK67" s="493"/>
      <c r="AL67" s="493"/>
      <c r="AM67" s="493"/>
      <c r="AN67" s="493"/>
      <c r="AO67" s="493"/>
      <c r="AP67" s="369"/>
      <c r="AQ67" s="369"/>
      <c r="AR67" s="369"/>
      <c r="AS67" s="369"/>
      <c r="AT67" s="369"/>
      <c r="AU67" s="369"/>
      <c r="AV67" s="369"/>
      <c r="AW67" s="369"/>
      <c r="AX67" s="369"/>
      <c r="AY67" s="369"/>
      <c r="AZ67" s="369"/>
      <c r="BA67" s="369"/>
      <c r="BB67" s="369"/>
      <c r="BC67" s="369"/>
      <c r="BD67" s="369"/>
      <c r="BE67" s="494"/>
      <c r="BF67" s="495"/>
      <c r="BG67" s="347"/>
      <c r="BH67" s="347"/>
      <c r="BI67" s="347"/>
    </row>
    <row r="68" spans="2:65" s="180" customFormat="1" ht="15.75" customHeight="1">
      <c r="B68" s="228"/>
      <c r="C68" s="167"/>
      <c r="D68" s="920" t="s">
        <v>81</v>
      </c>
      <c r="E68" s="921"/>
      <c r="F68" s="921"/>
      <c r="G68" s="921"/>
      <c r="H68" s="921"/>
      <c r="I68" s="921"/>
      <c r="J68" s="921"/>
      <c r="K68" s="921"/>
      <c r="L68" s="921"/>
      <c r="M68" s="921"/>
      <c r="N68" s="921"/>
      <c r="O68" s="921"/>
      <c r="P68" s="921"/>
      <c r="Q68" s="922"/>
      <c r="R68" s="929" t="s">
        <v>82</v>
      </c>
      <c r="S68" s="836"/>
      <c r="T68" s="836"/>
      <c r="U68" s="836"/>
      <c r="V68" s="836"/>
      <c r="W68" s="836"/>
      <c r="X68" s="836"/>
      <c r="Y68" s="836"/>
      <c r="Z68" s="836"/>
      <c r="AA68" s="836" t="s">
        <v>83</v>
      </c>
      <c r="AB68" s="836"/>
      <c r="AC68" s="836"/>
      <c r="AD68" s="836"/>
      <c r="AE68" s="836"/>
      <c r="AF68" s="836"/>
      <c r="AG68" s="836"/>
      <c r="AH68" s="836"/>
      <c r="AI68" s="836"/>
      <c r="AJ68" s="836" t="s">
        <v>84</v>
      </c>
      <c r="AK68" s="836"/>
      <c r="AL68" s="836"/>
      <c r="AM68" s="836"/>
      <c r="AN68" s="835" t="s">
        <v>85</v>
      </c>
      <c r="AO68" s="835"/>
      <c r="AP68" s="835"/>
      <c r="AQ68" s="835" t="s">
        <v>86</v>
      </c>
      <c r="AR68" s="835"/>
      <c r="AS68" s="835"/>
      <c r="AT68" s="835" t="s">
        <v>87</v>
      </c>
      <c r="AU68" s="835"/>
      <c r="AV68" s="835"/>
      <c r="AW68" s="835"/>
      <c r="AX68" s="832" t="s">
        <v>88</v>
      </c>
      <c r="AY68" s="833"/>
      <c r="AZ68" s="833"/>
      <c r="BA68" s="833"/>
      <c r="BB68" s="833"/>
      <c r="BC68" s="833"/>
      <c r="BD68" s="834"/>
      <c r="BE68" s="650"/>
      <c r="BF68" s="179"/>
      <c r="BG68" s="347"/>
      <c r="BH68" s="347"/>
      <c r="BI68" s="347"/>
    </row>
    <row r="69" spans="2:65" s="180" customFormat="1" ht="15.75" customHeight="1">
      <c r="B69" s="228"/>
      <c r="C69" s="166"/>
      <c r="D69" s="923"/>
      <c r="E69" s="924"/>
      <c r="F69" s="924"/>
      <c r="G69" s="924"/>
      <c r="H69" s="924"/>
      <c r="I69" s="924"/>
      <c r="J69" s="924"/>
      <c r="K69" s="924"/>
      <c r="L69" s="924"/>
      <c r="M69" s="924"/>
      <c r="N69" s="924"/>
      <c r="O69" s="924"/>
      <c r="P69" s="924"/>
      <c r="Q69" s="925"/>
      <c r="R69" s="837"/>
      <c r="S69" s="838"/>
      <c r="T69" s="838"/>
      <c r="U69" s="838"/>
      <c r="V69" s="838"/>
      <c r="W69" s="838"/>
      <c r="X69" s="838"/>
      <c r="Y69" s="838"/>
      <c r="Z69" s="839"/>
      <c r="AA69" s="846"/>
      <c r="AB69" s="846"/>
      <c r="AC69" s="846"/>
      <c r="AD69" s="846"/>
      <c r="AE69" s="846"/>
      <c r="AF69" s="846"/>
      <c r="AG69" s="846"/>
      <c r="AH69" s="846"/>
      <c r="AI69" s="846"/>
      <c r="AJ69" s="846"/>
      <c r="AK69" s="846"/>
      <c r="AL69" s="846"/>
      <c r="AM69" s="846"/>
      <c r="AN69" s="789"/>
      <c r="AO69" s="789"/>
      <c r="AP69" s="789"/>
      <c r="AQ69" s="941"/>
      <c r="AR69" s="941"/>
      <c r="AS69" s="941"/>
      <c r="AT69" s="917"/>
      <c r="AU69" s="917"/>
      <c r="AV69" s="917"/>
      <c r="AW69" s="917"/>
      <c r="AX69" s="859"/>
      <c r="AY69" s="859"/>
      <c r="AZ69" s="859"/>
      <c r="BA69" s="859"/>
      <c r="BB69" s="859"/>
      <c r="BC69" s="859"/>
      <c r="BD69" s="860"/>
      <c r="BE69" s="169"/>
      <c r="BF69" s="179"/>
    </row>
    <row r="70" spans="2:65" s="180" customFormat="1" ht="15.75" customHeight="1">
      <c r="B70" s="228"/>
      <c r="C70" s="164"/>
      <c r="D70" s="923"/>
      <c r="E70" s="924"/>
      <c r="F70" s="924"/>
      <c r="G70" s="924"/>
      <c r="H70" s="924"/>
      <c r="I70" s="924"/>
      <c r="J70" s="924"/>
      <c r="K70" s="924"/>
      <c r="L70" s="924"/>
      <c r="M70" s="924"/>
      <c r="N70" s="924"/>
      <c r="O70" s="924"/>
      <c r="P70" s="924"/>
      <c r="Q70" s="925"/>
      <c r="R70" s="840"/>
      <c r="S70" s="841"/>
      <c r="T70" s="841"/>
      <c r="U70" s="841"/>
      <c r="V70" s="841"/>
      <c r="W70" s="841"/>
      <c r="X70" s="841"/>
      <c r="Y70" s="841"/>
      <c r="Z70" s="842"/>
      <c r="AA70" s="787"/>
      <c r="AB70" s="787"/>
      <c r="AC70" s="787"/>
      <c r="AD70" s="787"/>
      <c r="AE70" s="787"/>
      <c r="AF70" s="787"/>
      <c r="AG70" s="787"/>
      <c r="AH70" s="787"/>
      <c r="AI70" s="787"/>
      <c r="AJ70" s="787"/>
      <c r="AK70" s="787"/>
      <c r="AL70" s="787"/>
      <c r="AM70" s="787"/>
      <c r="AN70" s="939"/>
      <c r="AO70" s="939"/>
      <c r="AP70" s="939"/>
      <c r="AQ70" s="915"/>
      <c r="AR70" s="915"/>
      <c r="AS70" s="915"/>
      <c r="AT70" s="918"/>
      <c r="AU70" s="918"/>
      <c r="AV70" s="918"/>
      <c r="AW70" s="918"/>
      <c r="AX70" s="848"/>
      <c r="AY70" s="848"/>
      <c r="AZ70" s="848"/>
      <c r="BA70" s="848"/>
      <c r="BB70" s="848"/>
      <c r="BC70" s="848"/>
      <c r="BD70" s="849"/>
      <c r="BE70" s="185"/>
      <c r="BF70" s="179"/>
    </row>
    <row r="71" spans="2:65" s="180" customFormat="1" ht="15.75" customHeight="1">
      <c r="B71" s="228"/>
      <c r="C71" s="164"/>
      <c r="D71" s="923"/>
      <c r="E71" s="924"/>
      <c r="F71" s="924"/>
      <c r="G71" s="924"/>
      <c r="H71" s="924"/>
      <c r="I71" s="924"/>
      <c r="J71" s="924"/>
      <c r="K71" s="924"/>
      <c r="L71" s="924"/>
      <c r="M71" s="924"/>
      <c r="N71" s="924"/>
      <c r="O71" s="924"/>
      <c r="P71" s="924"/>
      <c r="Q71" s="925"/>
      <c r="R71" s="840"/>
      <c r="S71" s="841"/>
      <c r="T71" s="841"/>
      <c r="U71" s="841"/>
      <c r="V71" s="841"/>
      <c r="W71" s="841"/>
      <c r="X71" s="841"/>
      <c r="Y71" s="841"/>
      <c r="Z71" s="842"/>
      <c r="AA71" s="787"/>
      <c r="AB71" s="787"/>
      <c r="AC71" s="787"/>
      <c r="AD71" s="787"/>
      <c r="AE71" s="787"/>
      <c r="AF71" s="787"/>
      <c r="AG71" s="787"/>
      <c r="AH71" s="787"/>
      <c r="AI71" s="787"/>
      <c r="AJ71" s="787"/>
      <c r="AK71" s="787"/>
      <c r="AL71" s="787"/>
      <c r="AM71" s="787"/>
      <c r="AN71" s="939"/>
      <c r="AO71" s="939"/>
      <c r="AP71" s="939"/>
      <c r="AQ71" s="915"/>
      <c r="AR71" s="915"/>
      <c r="AS71" s="915"/>
      <c r="AT71" s="918"/>
      <c r="AU71" s="918"/>
      <c r="AV71" s="918"/>
      <c r="AW71" s="918"/>
      <c r="AX71" s="848"/>
      <c r="AY71" s="848"/>
      <c r="AZ71" s="848"/>
      <c r="BA71" s="848"/>
      <c r="BB71" s="848"/>
      <c r="BC71" s="848"/>
      <c r="BD71" s="849"/>
      <c r="BE71" s="185"/>
      <c r="BF71" s="179"/>
      <c r="BH71" s="342"/>
    </row>
    <row r="72" spans="2:65" s="180" customFormat="1" ht="15.75" customHeight="1">
      <c r="B72" s="228"/>
      <c r="C72" s="164"/>
      <c r="D72" s="926"/>
      <c r="E72" s="927"/>
      <c r="F72" s="927"/>
      <c r="G72" s="927"/>
      <c r="H72" s="927"/>
      <c r="I72" s="927"/>
      <c r="J72" s="927"/>
      <c r="K72" s="927"/>
      <c r="L72" s="927"/>
      <c r="M72" s="927"/>
      <c r="N72" s="927"/>
      <c r="O72" s="927"/>
      <c r="P72" s="927"/>
      <c r="Q72" s="928"/>
      <c r="R72" s="843"/>
      <c r="S72" s="844"/>
      <c r="T72" s="844"/>
      <c r="U72" s="844"/>
      <c r="V72" s="844"/>
      <c r="W72" s="844"/>
      <c r="X72" s="844"/>
      <c r="Y72" s="844"/>
      <c r="Z72" s="845"/>
      <c r="AA72" s="788"/>
      <c r="AB72" s="788"/>
      <c r="AC72" s="788"/>
      <c r="AD72" s="788"/>
      <c r="AE72" s="788"/>
      <c r="AF72" s="788"/>
      <c r="AG72" s="788"/>
      <c r="AH72" s="788"/>
      <c r="AI72" s="788"/>
      <c r="AJ72" s="788"/>
      <c r="AK72" s="788"/>
      <c r="AL72" s="788"/>
      <c r="AM72" s="788"/>
      <c r="AN72" s="940"/>
      <c r="AO72" s="940"/>
      <c r="AP72" s="940"/>
      <c r="AQ72" s="916"/>
      <c r="AR72" s="916"/>
      <c r="AS72" s="916"/>
      <c r="AT72" s="919"/>
      <c r="AU72" s="919"/>
      <c r="AV72" s="919"/>
      <c r="AW72" s="919"/>
      <c r="AX72" s="861"/>
      <c r="AY72" s="861"/>
      <c r="AZ72" s="861"/>
      <c r="BA72" s="861"/>
      <c r="BB72" s="861"/>
      <c r="BC72" s="861"/>
      <c r="BD72" s="862"/>
      <c r="BE72" s="185"/>
      <c r="BF72" s="179"/>
    </row>
    <row r="73" spans="2:65" ht="6" customHeight="1">
      <c r="B73" s="227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7"/>
    </row>
    <row r="74" spans="2:65" ht="25.5" customHeight="1">
      <c r="B74" s="217" t="s">
        <v>89</v>
      </c>
      <c r="C74" s="794" t="s">
        <v>90</v>
      </c>
      <c r="D74" s="794"/>
      <c r="E74" s="794"/>
      <c r="F74" s="794"/>
      <c r="G74" s="794"/>
      <c r="H74" s="794"/>
      <c r="I74" s="794"/>
      <c r="J74" s="794"/>
      <c r="K74" s="794"/>
      <c r="L74" s="794"/>
      <c r="M74" s="794"/>
      <c r="N74" s="794"/>
      <c r="O74" s="794"/>
      <c r="P74" s="794"/>
      <c r="Q74" s="794"/>
      <c r="R74" s="794"/>
      <c r="S74" s="794"/>
      <c r="T74" s="794"/>
      <c r="U74" s="794"/>
      <c r="V74" s="794"/>
      <c r="W74" s="794"/>
      <c r="X74" s="794"/>
      <c r="Y74" s="794"/>
      <c r="Z74" s="794"/>
      <c r="AA74" s="794"/>
      <c r="AB74" s="794"/>
      <c r="AC74" s="794"/>
      <c r="AD74" s="794"/>
      <c r="AE74" s="794"/>
      <c r="AF74" s="794"/>
      <c r="AG74" s="794"/>
      <c r="AH74" s="794"/>
      <c r="AI74" s="794"/>
      <c r="AJ74" s="794"/>
      <c r="AK74" s="794"/>
      <c r="AL74" s="794"/>
      <c r="AM74" s="794"/>
      <c r="AN74" s="794"/>
      <c r="AO74" s="794"/>
      <c r="AP74" s="794"/>
      <c r="AQ74" s="794"/>
      <c r="AR74" s="794"/>
      <c r="AS74" s="794"/>
      <c r="AT74" s="794"/>
      <c r="AU74" s="794"/>
      <c r="AV74" s="794"/>
      <c r="AW74" s="794"/>
      <c r="AX74" s="794"/>
      <c r="AY74" s="794"/>
      <c r="AZ74" s="794"/>
      <c r="BA74" s="794"/>
      <c r="BB74" s="794"/>
      <c r="BC74" s="794"/>
      <c r="BD74" s="794"/>
      <c r="BE74" s="1043"/>
    </row>
    <row r="75" spans="2:65" ht="6.6" customHeight="1">
      <c r="B75" s="218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4"/>
      <c r="U75" s="135"/>
      <c r="V75" s="134"/>
      <c r="W75" s="134"/>
      <c r="X75" s="134"/>
      <c r="Y75" s="134"/>
      <c r="Z75" s="134"/>
      <c r="AA75" s="134"/>
      <c r="AB75" s="136"/>
      <c r="AC75" s="137"/>
      <c r="AD75" s="164"/>
      <c r="AE75" s="139"/>
      <c r="AF75" s="139"/>
      <c r="AG75" s="139"/>
      <c r="AH75" s="139"/>
      <c r="AI75" s="139"/>
      <c r="AJ75" s="139"/>
      <c r="AK75" s="137"/>
      <c r="AL75" s="137"/>
      <c r="AM75" s="597"/>
      <c r="AN75" s="597"/>
      <c r="AO75" s="597"/>
      <c r="AP75" s="597"/>
      <c r="AQ75" s="597"/>
      <c r="AR75" s="597"/>
      <c r="AS75" s="597"/>
      <c r="AT75" s="597"/>
      <c r="AU75" s="597"/>
      <c r="AV75" s="597"/>
      <c r="AW75" s="597"/>
      <c r="AX75" s="597"/>
      <c r="AY75" s="597"/>
      <c r="AZ75" s="597"/>
      <c r="BA75" s="141"/>
      <c r="BB75" s="141"/>
      <c r="BC75" s="141"/>
      <c r="BD75" s="141"/>
      <c r="BE75" s="142"/>
      <c r="BH75" s="497"/>
      <c r="BI75" s="497"/>
    </row>
    <row r="76" spans="2:65" ht="18.75" customHeight="1">
      <c r="B76" s="599"/>
      <c r="C76" s="459"/>
      <c r="D76" s="1" t="s">
        <v>91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 t="s">
        <v>92</v>
      </c>
      <c r="AO76" s="1"/>
      <c r="AP76" s="325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85"/>
      <c r="BF76" s="460"/>
      <c r="BG76" s="948" t="s">
        <v>93</v>
      </c>
      <c r="BH76" s="948"/>
      <c r="BI76" s="948"/>
      <c r="BJ76" s="1053" t="s">
        <v>94</v>
      </c>
      <c r="BK76" s="1054"/>
      <c r="BL76" s="586"/>
      <c r="BM76" s="325"/>
    </row>
    <row r="77" spans="2:65" ht="3" customHeight="1">
      <c r="B77" s="599"/>
      <c r="C77" s="459"/>
      <c r="D77" s="464"/>
      <c r="E77" s="464"/>
      <c r="F77" s="464"/>
      <c r="G77" s="464"/>
      <c r="H77" s="464"/>
      <c r="I77" s="464"/>
      <c r="J77" s="464"/>
      <c r="K77" s="464"/>
      <c r="L77" s="464"/>
      <c r="M77" s="464"/>
      <c r="N77" s="464"/>
      <c r="O77" s="464"/>
      <c r="P77" s="464"/>
      <c r="Q77" s="464"/>
      <c r="R77" s="464"/>
      <c r="S77" s="464"/>
      <c r="T77" s="464"/>
      <c r="U77" s="464"/>
      <c r="V77" s="464"/>
      <c r="W77" s="464"/>
      <c r="X77" s="464"/>
      <c r="Y77" s="464"/>
      <c r="Z77" s="464"/>
      <c r="AA77" s="464"/>
      <c r="AB77" s="464"/>
      <c r="AC77" s="464"/>
      <c r="AD77" s="464"/>
      <c r="AE77" s="464"/>
      <c r="AF77" s="464"/>
      <c r="AG77" s="464"/>
      <c r="AH77" s="464"/>
      <c r="AI77" s="464"/>
      <c r="AJ77" s="464"/>
      <c r="AK77" s="464"/>
      <c r="AL77" s="464"/>
      <c r="AM77" s="464"/>
      <c r="AN77" s="464"/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464"/>
      <c r="AZ77" s="464"/>
      <c r="BA77" s="464"/>
      <c r="BB77" s="464"/>
      <c r="BC77" s="464"/>
      <c r="BD77" s="464"/>
      <c r="BE77" s="185"/>
      <c r="BF77" s="460"/>
      <c r="BG77" s="948"/>
      <c r="BH77" s="948"/>
      <c r="BI77" s="948"/>
      <c r="BJ77" s="1055"/>
      <c r="BK77" s="1056"/>
      <c r="BL77" s="586"/>
      <c r="BM77" s="325"/>
    </row>
    <row r="78" spans="2:65" ht="15.75" customHeight="1">
      <c r="B78" s="599"/>
      <c r="C78" s="459"/>
      <c r="D78" s="464"/>
      <c r="E78" s="498" t="s">
        <v>95</v>
      </c>
      <c r="F78" s="464"/>
      <c r="G78" s="464"/>
      <c r="H78" s="464"/>
      <c r="I78" s="464"/>
      <c r="J78" s="464"/>
      <c r="K78" s="464"/>
      <c r="L78" s="464"/>
      <c r="M78" s="464"/>
      <c r="N78" s="464"/>
      <c r="O78" s="464"/>
      <c r="P78" s="464"/>
      <c r="Q78" s="464"/>
      <c r="R78" s="464"/>
      <c r="S78" s="464"/>
      <c r="T78" s="464"/>
      <c r="U78" s="464"/>
      <c r="V78" s="464"/>
      <c r="W78" s="464"/>
      <c r="X78" s="464"/>
      <c r="Y78" s="464"/>
      <c r="Z78" s="464"/>
      <c r="AA78" s="464"/>
      <c r="AB78" s="930"/>
      <c r="AC78" s="930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325"/>
      <c r="AO78" s="857" t="s">
        <v>96</v>
      </c>
      <c r="AP78" s="857"/>
      <c r="AQ78" s="858"/>
      <c r="AR78" s="858"/>
      <c r="AS78" s="858"/>
      <c r="AT78" s="858"/>
      <c r="AU78" s="858"/>
      <c r="AV78" s="858"/>
      <c r="AW78" s="858"/>
      <c r="AX78" s="858"/>
      <c r="AY78" s="464"/>
      <c r="AZ78" s="464"/>
      <c r="BA78" s="464"/>
      <c r="BB78" s="464"/>
      <c r="BC78" s="464"/>
      <c r="BD78" s="464"/>
      <c r="BE78" s="185"/>
      <c r="BF78" s="460"/>
      <c r="BG78" s="948"/>
      <c r="BH78" s="948"/>
      <c r="BI78" s="948"/>
      <c r="BJ78" s="1057"/>
      <c r="BK78" s="1058"/>
      <c r="BL78" s="586"/>
      <c r="BM78" s="325"/>
    </row>
    <row r="79" spans="2:65" ht="4.5" customHeight="1">
      <c r="B79" s="599"/>
      <c r="C79" s="459"/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4"/>
      <c r="V79" s="464"/>
      <c r="W79" s="464"/>
      <c r="X79" s="464"/>
      <c r="Y79" s="464"/>
      <c r="Z79" s="464"/>
      <c r="AA79" s="464"/>
      <c r="AB79" s="562"/>
      <c r="AC79" s="464"/>
      <c r="AD79" s="464"/>
      <c r="AE79" s="464"/>
      <c r="AF79" s="464"/>
      <c r="AG79" s="464"/>
      <c r="AH79" s="464"/>
      <c r="AI79" s="464"/>
      <c r="AJ79" s="464"/>
      <c r="AK79" s="464"/>
      <c r="AL79" s="464"/>
      <c r="AM79" s="464"/>
      <c r="AN79" s="464"/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464"/>
      <c r="AZ79" s="464"/>
      <c r="BA79" s="464"/>
      <c r="BB79" s="464"/>
      <c r="BC79" s="464"/>
      <c r="BD79" s="464"/>
      <c r="BE79" s="185"/>
      <c r="BF79" s="460"/>
      <c r="BH79" s="461"/>
      <c r="BI79" s="461"/>
    </row>
    <row r="80" spans="2:65" ht="14.25" customHeight="1">
      <c r="B80" s="599"/>
      <c r="C80" s="459"/>
      <c r="D80" s="464"/>
      <c r="E80" s="498" t="s">
        <v>97</v>
      </c>
      <c r="F80" s="464"/>
      <c r="G80" s="464"/>
      <c r="H80" s="464"/>
      <c r="I80" s="464"/>
      <c r="J80" s="464"/>
      <c r="K80" s="464"/>
      <c r="L80" s="464"/>
      <c r="M80" s="464"/>
      <c r="N80" s="464"/>
      <c r="O80" s="464"/>
      <c r="P80" s="464"/>
      <c r="Q80" s="464"/>
      <c r="R80" s="464"/>
      <c r="S80" s="464"/>
      <c r="T80" s="464"/>
      <c r="U80" s="464"/>
      <c r="V80" s="464"/>
      <c r="W80" s="464"/>
      <c r="X80" s="464"/>
      <c r="Y80" s="464"/>
      <c r="Z80" s="464"/>
      <c r="AA80" s="464"/>
      <c r="AB80" s="930"/>
      <c r="AC80" s="930"/>
      <c r="AD80" s="464"/>
      <c r="AE80" s="464"/>
      <c r="AF80" s="464"/>
      <c r="AG80" s="464"/>
      <c r="AH80" s="464"/>
      <c r="AI80" s="464"/>
      <c r="AJ80" s="464"/>
      <c r="AK80" s="464"/>
      <c r="AL80" s="464"/>
      <c r="AM80" s="464"/>
      <c r="AN80" s="464"/>
      <c r="AO80" s="591"/>
      <c r="AP80" s="164"/>
      <c r="AQ80" s="464"/>
      <c r="AR80" s="464"/>
      <c r="AS80" s="464"/>
      <c r="AT80" s="464"/>
      <c r="AU80" s="464"/>
      <c r="AV80" s="464"/>
      <c r="AW80" s="464"/>
      <c r="AX80" s="464"/>
      <c r="AY80" s="464"/>
      <c r="AZ80" s="464"/>
      <c r="BA80" s="464"/>
      <c r="BB80" s="464"/>
      <c r="BC80" s="464"/>
      <c r="BD80" s="464"/>
      <c r="BE80" s="185"/>
      <c r="BF80" s="460"/>
      <c r="BG80" s="784" t="s">
        <v>98</v>
      </c>
      <c r="BH80" s="784"/>
      <c r="BI80" s="784"/>
      <c r="BJ80" s="784"/>
      <c r="BK80" s="784"/>
    </row>
    <row r="81" spans="2:63" ht="10.5" customHeight="1">
      <c r="B81" s="218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4"/>
      <c r="U81" s="135"/>
      <c r="V81" s="134"/>
      <c r="W81" s="134"/>
      <c r="X81" s="134"/>
      <c r="Y81" s="134"/>
      <c r="Z81" s="134"/>
      <c r="AA81" s="134"/>
      <c r="AB81" s="136"/>
      <c r="AC81" s="137"/>
      <c r="AD81" s="164"/>
      <c r="AE81" s="139"/>
      <c r="AF81" s="139"/>
      <c r="AG81" s="139"/>
      <c r="AH81" s="139"/>
      <c r="AI81" s="139"/>
      <c r="AJ81" s="139"/>
      <c r="AK81" s="137"/>
      <c r="AL81" s="137"/>
      <c r="AM81" s="597"/>
      <c r="AN81" s="597"/>
      <c r="AO81" s="597"/>
      <c r="AP81" s="597"/>
      <c r="AQ81" s="597"/>
      <c r="AR81" s="597"/>
      <c r="AS81" s="597"/>
      <c r="AT81" s="597"/>
      <c r="AU81" s="597"/>
      <c r="AV81" s="597"/>
      <c r="AW81" s="597"/>
      <c r="AX81" s="597"/>
      <c r="AY81" s="597"/>
      <c r="AZ81" s="597"/>
      <c r="BA81" s="141"/>
      <c r="BB81" s="141"/>
      <c r="BC81" s="141"/>
      <c r="BD81" s="141"/>
      <c r="BE81" s="142"/>
      <c r="BG81" s="784"/>
      <c r="BH81" s="784"/>
      <c r="BI81" s="784"/>
      <c r="BJ81" s="784"/>
      <c r="BK81" s="784"/>
    </row>
    <row r="82" spans="2:63" ht="21.75" customHeight="1">
      <c r="B82" s="218"/>
      <c r="C82" s="133"/>
      <c r="D82" s="1" t="s">
        <v>99</v>
      </c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4"/>
      <c r="U82" s="135"/>
      <c r="V82" s="134"/>
      <c r="W82" s="134"/>
      <c r="X82" s="134"/>
      <c r="Y82" s="134"/>
      <c r="Z82" s="134"/>
      <c r="AA82" s="134"/>
      <c r="AB82" s="136"/>
      <c r="AC82" s="137"/>
      <c r="AD82" s="164"/>
      <c r="AE82" s="139"/>
      <c r="AF82" s="139"/>
      <c r="AG82" s="139"/>
      <c r="AH82" s="139"/>
      <c r="AI82" s="139"/>
      <c r="AJ82" s="139"/>
      <c r="AK82" s="137"/>
      <c r="AL82" s="137"/>
      <c r="AM82" s="597"/>
      <c r="AN82" s="597"/>
      <c r="AO82" s="597"/>
      <c r="AP82" s="597"/>
      <c r="AQ82" s="597"/>
      <c r="AR82" s="597"/>
      <c r="AS82" s="597"/>
      <c r="AT82" s="597"/>
      <c r="AU82" s="597"/>
      <c r="AV82" s="597"/>
      <c r="AW82" s="597"/>
      <c r="AX82" s="597"/>
      <c r="AY82" s="597"/>
      <c r="AZ82" s="597"/>
      <c r="BA82" s="141"/>
      <c r="BB82" s="141"/>
      <c r="BC82" s="141"/>
      <c r="BD82" s="141"/>
      <c r="BE82" s="142"/>
      <c r="BG82" s="772" t="s">
        <v>100</v>
      </c>
      <c r="BH82" s="772"/>
      <c r="BI82" s="772"/>
      <c r="BJ82" s="772"/>
      <c r="BK82" s="772"/>
    </row>
    <row r="83" spans="2:63" s="155" customFormat="1" ht="4.5" customHeight="1">
      <c r="B83" s="220"/>
      <c r="C83" s="499"/>
      <c r="D83" s="499"/>
      <c r="E83" s="499"/>
      <c r="F83" s="499"/>
      <c r="G83" s="499"/>
      <c r="H83" s="499"/>
      <c r="I83" s="499"/>
      <c r="J83" s="499"/>
      <c r="K83" s="499"/>
      <c r="L83" s="499"/>
      <c r="M83" s="499"/>
      <c r="N83" s="499"/>
      <c r="O83" s="499"/>
      <c r="P83" s="499"/>
      <c r="Q83" s="499"/>
      <c r="R83" s="499"/>
      <c r="S83" s="499"/>
      <c r="T83" s="499"/>
      <c r="U83" s="499"/>
      <c r="V83" s="499"/>
      <c r="W83" s="499"/>
      <c r="X83" s="499"/>
      <c r="Y83" s="499"/>
      <c r="Z83" s="499"/>
      <c r="AA83" s="499"/>
      <c r="AB83" s="499"/>
      <c r="AC83" s="499"/>
      <c r="AD83" s="499"/>
      <c r="AE83" s="499"/>
      <c r="AF83" s="499"/>
      <c r="AG83" s="499"/>
      <c r="AH83" s="499"/>
      <c r="AI83" s="499"/>
      <c r="AJ83" s="499"/>
      <c r="AK83" s="499"/>
      <c r="AL83" s="499"/>
      <c r="AM83" s="170"/>
      <c r="AN83" s="597"/>
      <c r="AO83" s="597"/>
      <c r="AP83" s="597"/>
      <c r="AQ83" s="597"/>
      <c r="AR83" s="597"/>
      <c r="AS83" s="597"/>
      <c r="AT83" s="597"/>
      <c r="AU83" s="597"/>
      <c r="AV83" s="597"/>
      <c r="AW83" s="597"/>
      <c r="AX83" s="597"/>
      <c r="AY83" s="597"/>
      <c r="AZ83" s="597"/>
      <c r="BA83" s="597"/>
      <c r="BB83" s="597"/>
      <c r="BC83" s="597"/>
      <c r="BD83" s="597"/>
      <c r="BE83" s="169"/>
      <c r="BF83" s="168"/>
      <c r="BG83" s="772"/>
      <c r="BH83" s="772"/>
      <c r="BI83" s="772"/>
      <c r="BJ83" s="772"/>
      <c r="BK83" s="772"/>
    </row>
    <row r="84" spans="2:63" s="155" customFormat="1" ht="15.75" customHeight="1">
      <c r="B84" s="220"/>
      <c r="C84" s="499"/>
      <c r="D84" s="499"/>
      <c r="E84" s="935" t="s">
        <v>101</v>
      </c>
      <c r="F84" s="936"/>
      <c r="G84" s="936"/>
      <c r="H84" s="936"/>
      <c r="I84" s="936"/>
      <c r="J84" s="936"/>
      <c r="K84" s="936"/>
      <c r="L84" s="936"/>
      <c r="M84" s="936"/>
      <c r="N84" s="936"/>
      <c r="O84" s="936"/>
      <c r="P84" s="936"/>
      <c r="Q84" s="936"/>
      <c r="R84" s="936"/>
      <c r="S84" s="936"/>
      <c r="T84" s="936"/>
      <c r="U84" s="936"/>
      <c r="V84" s="936"/>
      <c r="W84" s="936"/>
      <c r="X84" s="936"/>
      <c r="Y84" s="936"/>
      <c r="Z84" s="936"/>
      <c r="AA84" s="936"/>
      <c r="AB84" s="936"/>
      <c r="AC84" s="936"/>
      <c r="AD84" s="936"/>
      <c r="AE84" s="936"/>
      <c r="AF84" s="936"/>
      <c r="AG84" s="936"/>
      <c r="AH84" s="936"/>
      <c r="AI84" s="936"/>
      <c r="AJ84" s="936"/>
      <c r="AK84" s="936"/>
      <c r="AL84" s="936"/>
      <c r="AM84" s="936"/>
      <c r="AN84" s="936"/>
      <c r="AO84" s="930"/>
      <c r="AP84" s="930"/>
      <c r="AQ84" s="937" t="s">
        <v>102</v>
      </c>
      <c r="AR84" s="937"/>
      <c r="AS84" s="937"/>
      <c r="AT84" s="937"/>
      <c r="AU84" s="937"/>
      <c r="AV84" s="937"/>
      <c r="AW84" s="937"/>
      <c r="AX84" s="938"/>
      <c r="AY84" s="938"/>
      <c r="AZ84" s="938"/>
      <c r="BA84" s="938"/>
      <c r="BB84" s="938"/>
      <c r="BC84" s="938"/>
      <c r="BD84" s="938"/>
      <c r="BE84" s="169"/>
      <c r="BF84" s="168"/>
      <c r="BG84" s="497"/>
      <c r="BH84" s="497"/>
      <c r="BI84" s="497"/>
      <c r="BJ84" s="497"/>
      <c r="BK84" s="497"/>
    </row>
    <row r="85" spans="2:63" ht="4.5" customHeight="1">
      <c r="B85" s="225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7"/>
    </row>
    <row r="86" spans="2:63" ht="22.5" customHeight="1">
      <c r="B86" s="376" t="s">
        <v>103</v>
      </c>
      <c r="C86" s="794" t="s">
        <v>104</v>
      </c>
      <c r="D86" s="794"/>
      <c r="E86" s="794"/>
      <c r="F86" s="794"/>
      <c r="G86" s="794"/>
      <c r="H86" s="794"/>
      <c r="I86" s="794"/>
      <c r="J86" s="794"/>
      <c r="K86" s="794"/>
      <c r="L86" s="794"/>
      <c r="M86" s="794"/>
      <c r="N86" s="794"/>
      <c r="O86" s="794"/>
      <c r="P86" s="794"/>
      <c r="Q86" s="794"/>
      <c r="R86" s="794"/>
      <c r="S86" s="794"/>
      <c r="T86" s="794"/>
      <c r="U86" s="794"/>
      <c r="V86" s="794"/>
      <c r="W86" s="794"/>
      <c r="X86" s="794"/>
      <c r="Y86" s="794"/>
      <c r="Z86" s="794"/>
      <c r="AA86" s="794"/>
      <c r="AB86" s="794"/>
      <c r="AC86" s="794"/>
      <c r="AD86" s="794"/>
      <c r="AE86" s="794"/>
      <c r="AF86" s="794"/>
      <c r="AG86" s="794"/>
      <c r="AH86" s="794"/>
      <c r="AI86" s="794"/>
      <c r="AJ86" s="794"/>
      <c r="AK86" s="794"/>
      <c r="AL86" s="794"/>
      <c r="AM86" s="794"/>
      <c r="AN86" s="794"/>
      <c r="AO86" s="794"/>
      <c r="AP86" s="794"/>
      <c r="AQ86" s="794"/>
      <c r="AR86" s="794"/>
      <c r="AS86" s="794"/>
      <c r="AT86" s="794"/>
      <c r="AU86" s="794"/>
      <c r="AV86" s="794"/>
      <c r="AW86" s="794"/>
      <c r="AX86" s="794"/>
      <c r="AY86" s="794"/>
      <c r="AZ86" s="9"/>
      <c r="BA86" s="172"/>
      <c r="BB86" s="10"/>
      <c r="BC86" s="12"/>
      <c r="BD86" s="12"/>
      <c r="BE86" s="11"/>
    </row>
    <row r="87" spans="2:63" s="189" customFormat="1" ht="3" customHeight="1">
      <c r="B87" s="287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  <c r="AI87" s="233"/>
      <c r="AJ87" s="233"/>
      <c r="AK87" s="233"/>
      <c r="AL87" s="233"/>
      <c r="AM87" s="233"/>
      <c r="AN87" s="233"/>
      <c r="AO87" s="233"/>
      <c r="AP87" s="233"/>
      <c r="AQ87" s="233"/>
      <c r="AR87" s="233"/>
      <c r="AS87" s="233"/>
      <c r="AT87" s="233"/>
      <c r="AU87" s="233"/>
      <c r="AV87" s="233"/>
      <c r="AW87" s="233"/>
      <c r="AX87" s="233"/>
      <c r="AY87" s="233"/>
      <c r="AZ87" s="14"/>
      <c r="BA87" s="231"/>
      <c r="BB87" s="232"/>
      <c r="BC87" s="234"/>
      <c r="BD87" s="234"/>
      <c r="BE87" s="15"/>
      <c r="BF87" s="188"/>
    </row>
    <row r="88" spans="2:63" ht="18" customHeight="1">
      <c r="B88" s="223"/>
      <c r="C88" s="13"/>
      <c r="D88" s="164"/>
      <c r="E88" s="508"/>
      <c r="F88" s="947" t="s">
        <v>105</v>
      </c>
      <c r="G88" s="947"/>
      <c r="H88" s="947"/>
      <c r="I88" s="947"/>
      <c r="J88" s="947"/>
      <c r="K88" s="947"/>
      <c r="L88" s="947"/>
      <c r="M88" s="947"/>
      <c r="N88" s="947"/>
      <c r="O88" s="947"/>
      <c r="P88" s="947"/>
      <c r="Q88" s="947"/>
      <c r="R88" s="947"/>
      <c r="S88" s="947"/>
      <c r="T88" s="947"/>
      <c r="U88" s="947"/>
      <c r="V88" s="947"/>
      <c r="W88" s="947"/>
      <c r="X88" s="947"/>
      <c r="Y88" s="947"/>
      <c r="Z88" s="947"/>
      <c r="AA88" s="947"/>
      <c r="AB88" s="947"/>
      <c r="AC88" s="947"/>
      <c r="AD88" s="947"/>
      <c r="AE88" s="947"/>
      <c r="AF88" s="947"/>
      <c r="AG88" s="947"/>
      <c r="AH88" s="947"/>
      <c r="AI88" s="947"/>
      <c r="AJ88" s="947"/>
      <c r="AK88" s="947"/>
      <c r="AL88" s="508"/>
      <c r="AM88" s="508"/>
      <c r="AN88" s="508"/>
      <c r="AO88" s="508"/>
      <c r="AP88" s="508"/>
      <c r="AQ88" s="508"/>
      <c r="AR88" s="508"/>
      <c r="AS88" s="508"/>
      <c r="AT88" s="508"/>
      <c r="AU88" s="508"/>
      <c r="AV88" s="508"/>
      <c r="AW88" s="508"/>
      <c r="AX88" s="508"/>
      <c r="AY88" s="1014" t="s">
        <v>106</v>
      </c>
      <c r="AZ88" s="1014"/>
      <c r="BA88" s="1014"/>
      <c r="BB88" s="1014"/>
      <c r="BC88" s="1014"/>
      <c r="BD88" s="508"/>
      <c r="BE88" s="15"/>
      <c r="BG88" s="634"/>
    </row>
    <row r="89" spans="2:63" s="189" customFormat="1" ht="3.75" customHeight="1">
      <c r="B89" s="377"/>
      <c r="C89" s="13"/>
      <c r="D89" s="500"/>
      <c r="E89" s="500"/>
      <c r="F89" s="500"/>
      <c r="G89" s="500"/>
      <c r="H89" s="500"/>
      <c r="I89" s="500"/>
      <c r="J89" s="500"/>
      <c r="K89" s="500"/>
      <c r="L89" s="500"/>
      <c r="M89" s="500"/>
      <c r="N89" s="500"/>
      <c r="O89" s="500"/>
      <c r="P89" s="500"/>
      <c r="Q89" s="500"/>
      <c r="R89" s="500"/>
      <c r="S89" s="500"/>
      <c r="T89" s="500"/>
      <c r="U89" s="500"/>
      <c r="V89" s="500"/>
      <c r="W89" s="500"/>
      <c r="X89" s="500"/>
      <c r="Y89" s="500"/>
      <c r="Z89" s="500"/>
      <c r="AA89" s="500"/>
      <c r="AB89" s="500"/>
      <c r="AC89" s="500"/>
      <c r="AD89" s="500"/>
      <c r="AE89" s="500"/>
      <c r="AF89" s="500"/>
      <c r="AG89" s="500"/>
      <c r="AH89" s="500"/>
      <c r="AI89" s="500"/>
      <c r="AJ89" s="500"/>
      <c r="AK89" s="500"/>
      <c r="AL89" s="500"/>
      <c r="AM89" s="500"/>
      <c r="AN89" s="500"/>
      <c r="AO89" s="500"/>
      <c r="AP89" s="500"/>
      <c r="AQ89" s="500"/>
      <c r="AR89" s="500"/>
      <c r="AS89" s="500"/>
      <c r="AT89" s="500"/>
      <c r="AU89" s="500"/>
      <c r="AV89" s="500"/>
      <c r="AW89" s="500"/>
      <c r="AX89" s="500"/>
      <c r="AY89" s="117"/>
      <c r="AZ89" s="117"/>
      <c r="BA89" s="117"/>
      <c r="BB89" s="117"/>
      <c r="BC89" s="117"/>
      <c r="BD89" s="500"/>
      <c r="BE89" s="15"/>
      <c r="BF89" s="188"/>
      <c r="BG89" s="333"/>
    </row>
    <row r="90" spans="2:63" s="382" customFormat="1" ht="19.5" customHeight="1">
      <c r="B90" s="379"/>
      <c r="C90" s="378"/>
      <c r="D90" s="945"/>
      <c r="E90" s="945"/>
      <c r="F90" s="945"/>
      <c r="G90" s="945"/>
      <c r="H90" s="945"/>
      <c r="I90" s="945"/>
      <c r="J90" s="945"/>
      <c r="K90" s="945"/>
      <c r="L90" s="945"/>
      <c r="M90" s="945"/>
      <c r="N90" s="945"/>
      <c r="O90" s="945"/>
      <c r="P90" s="945"/>
      <c r="Q90" s="945"/>
      <c r="R90" s="945"/>
      <c r="S90" s="946" t="s">
        <v>107</v>
      </c>
      <c r="T90" s="946"/>
      <c r="U90" s="946"/>
      <c r="V90" s="946"/>
      <c r="W90" s="946"/>
      <c r="X90" s="946"/>
      <c r="Y90" s="946"/>
      <c r="Z90" s="946"/>
      <c r="AA90" s="946"/>
      <c r="AB90" s="946"/>
      <c r="AC90" s="946"/>
      <c r="AD90" s="946"/>
      <c r="AE90" s="946"/>
      <c r="AF90" s="946"/>
      <c r="AG90" s="946"/>
      <c r="AH90" s="946"/>
      <c r="AI90" s="946"/>
      <c r="AJ90" s="946"/>
      <c r="AK90" s="946"/>
      <c r="AL90" s="946"/>
      <c r="AM90" s="946"/>
      <c r="AN90" s="946"/>
      <c r="AO90" s="946"/>
      <c r="AP90" s="946"/>
      <c r="AQ90" s="946"/>
      <c r="AR90" s="946"/>
      <c r="AS90" s="946"/>
      <c r="AT90" s="946"/>
      <c r="AU90" s="946"/>
      <c r="AV90" s="946"/>
      <c r="AW90" s="946"/>
      <c r="AX90" s="946"/>
      <c r="AY90" s="768"/>
      <c r="AZ90" s="768"/>
      <c r="BA90" s="768"/>
      <c r="BB90" s="768"/>
      <c r="BC90" s="768"/>
      <c r="BD90" s="502"/>
      <c r="BE90" s="380"/>
      <c r="BF90" s="381"/>
      <c r="BG90" s="634"/>
      <c r="BH90" s="563"/>
    </row>
    <row r="91" spans="2:63" s="382" customFormat="1" ht="19.5" customHeight="1">
      <c r="B91" s="379"/>
      <c r="C91" s="378"/>
      <c r="D91" s="501"/>
      <c r="E91" s="501"/>
      <c r="F91" s="501"/>
      <c r="G91" s="501"/>
      <c r="H91" s="501"/>
      <c r="I91" s="501"/>
      <c r="J91" s="501"/>
      <c r="K91" s="501"/>
      <c r="L91" s="501"/>
      <c r="M91" s="501"/>
      <c r="N91" s="501"/>
      <c r="O91" s="501"/>
      <c r="P91" s="501"/>
      <c r="Q91" s="501"/>
      <c r="R91" s="501"/>
      <c r="S91" s="946" t="s">
        <v>108</v>
      </c>
      <c r="T91" s="946"/>
      <c r="U91" s="946"/>
      <c r="V91" s="946"/>
      <c r="W91" s="946"/>
      <c r="X91" s="946"/>
      <c r="Y91" s="946"/>
      <c r="Z91" s="946"/>
      <c r="AA91" s="946"/>
      <c r="AB91" s="946"/>
      <c r="AC91" s="946"/>
      <c r="AD91" s="946"/>
      <c r="AE91" s="946"/>
      <c r="AF91" s="946"/>
      <c r="AG91" s="946"/>
      <c r="AH91" s="946"/>
      <c r="AI91" s="946"/>
      <c r="AJ91" s="946"/>
      <c r="AK91" s="946"/>
      <c r="AL91" s="946"/>
      <c r="AM91" s="946"/>
      <c r="AN91" s="946"/>
      <c r="AO91" s="946"/>
      <c r="AP91" s="946"/>
      <c r="AQ91" s="946"/>
      <c r="AR91" s="946"/>
      <c r="AS91" s="946"/>
      <c r="AT91" s="946"/>
      <c r="AU91" s="946"/>
      <c r="AV91" s="946"/>
      <c r="AW91" s="946"/>
      <c r="AX91" s="946"/>
      <c r="AY91" s="768"/>
      <c r="AZ91" s="768"/>
      <c r="BA91" s="768"/>
      <c r="BB91" s="768"/>
      <c r="BC91" s="768"/>
      <c r="BD91" s="502"/>
      <c r="BE91" s="380"/>
      <c r="BF91" s="381"/>
      <c r="BG91" s="634"/>
      <c r="BH91" s="563"/>
    </row>
    <row r="92" spans="2:63" s="382" customFormat="1" ht="19.5" customHeight="1">
      <c r="B92" s="379"/>
      <c r="C92" s="378"/>
      <c r="D92" s="501"/>
      <c r="E92" s="501"/>
      <c r="F92" s="501"/>
      <c r="G92" s="501"/>
      <c r="H92" s="501"/>
      <c r="I92" s="501"/>
      <c r="J92" s="501"/>
      <c r="K92" s="501"/>
      <c r="L92" s="501"/>
      <c r="M92" s="501"/>
      <c r="N92" s="501"/>
      <c r="O92" s="501"/>
      <c r="P92" s="501"/>
      <c r="Q92" s="501"/>
      <c r="R92" s="501"/>
      <c r="S92" s="946" t="s">
        <v>109</v>
      </c>
      <c r="T92" s="946"/>
      <c r="U92" s="946"/>
      <c r="V92" s="946"/>
      <c r="W92" s="946"/>
      <c r="X92" s="946"/>
      <c r="Y92" s="946"/>
      <c r="Z92" s="946"/>
      <c r="AA92" s="946"/>
      <c r="AB92" s="946"/>
      <c r="AC92" s="946"/>
      <c r="AD92" s="946"/>
      <c r="AE92" s="946"/>
      <c r="AF92" s="946"/>
      <c r="AG92" s="946"/>
      <c r="AH92" s="946"/>
      <c r="AI92" s="946"/>
      <c r="AJ92" s="946"/>
      <c r="AK92" s="946"/>
      <c r="AL92" s="946"/>
      <c r="AM92" s="946"/>
      <c r="AN92" s="946"/>
      <c r="AO92" s="946"/>
      <c r="AP92" s="946"/>
      <c r="AQ92" s="946"/>
      <c r="AR92" s="946"/>
      <c r="AS92" s="946"/>
      <c r="AT92" s="946"/>
      <c r="AU92" s="946"/>
      <c r="AV92" s="946"/>
      <c r="AW92" s="946"/>
      <c r="AX92" s="946"/>
      <c r="AY92" s="768"/>
      <c r="AZ92" s="768"/>
      <c r="BA92" s="768"/>
      <c r="BB92" s="768"/>
      <c r="BC92" s="768"/>
      <c r="BD92" s="502"/>
      <c r="BE92" s="380"/>
      <c r="BF92" s="381"/>
      <c r="BG92" s="634"/>
      <c r="BH92" s="563"/>
    </row>
    <row r="93" spans="2:63" s="382" customFormat="1" ht="19.5" customHeight="1">
      <c r="B93" s="379"/>
      <c r="C93" s="378"/>
      <c r="D93" s="501"/>
      <c r="E93" s="501"/>
      <c r="F93" s="501"/>
      <c r="G93" s="501"/>
      <c r="H93" s="501"/>
      <c r="I93" s="501"/>
      <c r="J93" s="501"/>
      <c r="K93" s="501"/>
      <c r="L93" s="501"/>
      <c r="M93" s="501"/>
      <c r="N93" s="501"/>
      <c r="O93" s="501"/>
      <c r="P93" s="501"/>
      <c r="Q93" s="501"/>
      <c r="R93" s="501"/>
      <c r="S93" s="1017" t="s">
        <v>110</v>
      </c>
      <c r="T93" s="1017"/>
      <c r="U93" s="1017"/>
      <c r="V93" s="1017"/>
      <c r="W93" s="1017"/>
      <c r="X93" s="1017"/>
      <c r="Y93" s="1017"/>
      <c r="Z93" s="1017"/>
      <c r="AA93" s="1017"/>
      <c r="AB93" s="1017"/>
      <c r="AC93" s="1017"/>
      <c r="AD93" s="1017"/>
      <c r="AE93" s="1017"/>
      <c r="AF93" s="1017"/>
      <c r="AG93" s="1017"/>
      <c r="AH93" s="1017"/>
      <c r="AI93" s="1017"/>
      <c r="AJ93" s="1017"/>
      <c r="AK93" s="1017"/>
      <c r="AL93" s="1017"/>
      <c r="AM93" s="1017"/>
      <c r="AN93" s="1017"/>
      <c r="AO93" s="1017"/>
      <c r="AP93" s="1017"/>
      <c r="AQ93" s="1017"/>
      <c r="AR93" s="1017"/>
      <c r="AS93" s="1017"/>
      <c r="AT93" s="1017"/>
      <c r="AU93" s="1017"/>
      <c r="AV93" s="1017"/>
      <c r="AW93" s="1017"/>
      <c r="AX93" s="1017"/>
      <c r="AY93" s="768"/>
      <c r="AZ93" s="768"/>
      <c r="BA93" s="768"/>
      <c r="BB93" s="768"/>
      <c r="BC93" s="768"/>
      <c r="BD93" s="502"/>
      <c r="BE93" s="380"/>
      <c r="BF93" s="381"/>
      <c r="BG93" s="634"/>
      <c r="BH93" s="563"/>
    </row>
    <row r="94" spans="2:63" s="382" customFormat="1" ht="19.5" customHeight="1">
      <c r="B94" s="379"/>
      <c r="C94" s="378"/>
      <c r="D94" s="501"/>
      <c r="E94" s="501"/>
      <c r="F94" s="501"/>
      <c r="G94" s="501"/>
      <c r="H94" s="501"/>
      <c r="I94" s="501"/>
      <c r="J94" s="501"/>
      <c r="K94" s="501"/>
      <c r="L94" s="501"/>
      <c r="M94" s="501"/>
      <c r="N94" s="501"/>
      <c r="O94" s="501"/>
      <c r="P94" s="501"/>
      <c r="Q94" s="501"/>
      <c r="R94" s="501"/>
      <c r="S94" s="946" t="s">
        <v>111</v>
      </c>
      <c r="T94" s="946"/>
      <c r="U94" s="946"/>
      <c r="V94" s="946"/>
      <c r="W94" s="946"/>
      <c r="X94" s="946"/>
      <c r="Y94" s="946"/>
      <c r="Z94" s="946"/>
      <c r="AA94" s="946"/>
      <c r="AB94" s="946"/>
      <c r="AC94" s="946"/>
      <c r="AD94" s="946"/>
      <c r="AE94" s="946"/>
      <c r="AF94" s="946"/>
      <c r="AG94" s="946"/>
      <c r="AH94" s="946"/>
      <c r="AI94" s="946"/>
      <c r="AJ94" s="946"/>
      <c r="AK94" s="946"/>
      <c r="AL94" s="946"/>
      <c r="AM94" s="946"/>
      <c r="AN94" s="946"/>
      <c r="AO94" s="946"/>
      <c r="AP94" s="946"/>
      <c r="AQ94" s="946"/>
      <c r="AR94" s="946"/>
      <c r="AS94" s="946"/>
      <c r="AT94" s="946"/>
      <c r="AU94" s="946"/>
      <c r="AV94" s="946"/>
      <c r="AW94" s="946"/>
      <c r="AX94" s="946"/>
      <c r="AY94" s="768"/>
      <c r="AZ94" s="768"/>
      <c r="BA94" s="768"/>
      <c r="BB94" s="768"/>
      <c r="BC94" s="768"/>
      <c r="BD94" s="502"/>
      <c r="BE94" s="380"/>
      <c r="BF94" s="381"/>
      <c r="BG94" s="635"/>
      <c r="BH94" s="563"/>
    </row>
    <row r="95" spans="2:63" s="382" customFormat="1" ht="19.5" customHeight="1">
      <c r="B95" s="379"/>
      <c r="C95" s="378"/>
      <c r="D95" s="501"/>
      <c r="E95" s="501"/>
      <c r="F95" s="501"/>
      <c r="G95" s="501"/>
      <c r="H95" s="501"/>
      <c r="I95" s="501"/>
      <c r="J95" s="501"/>
      <c r="K95" s="501"/>
      <c r="L95" s="501"/>
      <c r="M95" s="501"/>
      <c r="N95" s="501"/>
      <c r="O95" s="501"/>
      <c r="P95" s="501"/>
      <c r="Q95" s="501"/>
      <c r="R95" s="501"/>
      <c r="S95" s="946" t="s">
        <v>112</v>
      </c>
      <c r="T95" s="946"/>
      <c r="U95" s="946"/>
      <c r="V95" s="946"/>
      <c r="W95" s="946"/>
      <c r="X95" s="946"/>
      <c r="Y95" s="946"/>
      <c r="Z95" s="946"/>
      <c r="AA95" s="946"/>
      <c r="AB95" s="946"/>
      <c r="AC95" s="946"/>
      <c r="AD95" s="946"/>
      <c r="AE95" s="946"/>
      <c r="AF95" s="946"/>
      <c r="AG95" s="946"/>
      <c r="AH95" s="946"/>
      <c r="AI95" s="946"/>
      <c r="AJ95" s="946"/>
      <c r="AK95" s="946"/>
      <c r="AL95" s="946"/>
      <c r="AM95" s="946"/>
      <c r="AN95" s="946"/>
      <c r="AO95" s="946"/>
      <c r="AP95" s="946"/>
      <c r="AQ95" s="946"/>
      <c r="AR95" s="946"/>
      <c r="AS95" s="946"/>
      <c r="AT95" s="946"/>
      <c r="AU95" s="946"/>
      <c r="AV95" s="946"/>
      <c r="AW95" s="946"/>
      <c r="AX95" s="946"/>
      <c r="AY95" s="768"/>
      <c r="AZ95" s="768"/>
      <c r="BA95" s="768"/>
      <c r="BB95" s="768"/>
      <c r="BC95" s="768"/>
      <c r="BD95" s="502"/>
      <c r="BE95" s="380"/>
      <c r="BF95" s="381"/>
      <c r="BG95" s="635"/>
      <c r="BH95" s="563"/>
    </row>
    <row r="96" spans="2:63" s="382" customFormat="1" ht="19.5" customHeight="1">
      <c r="B96" s="379"/>
      <c r="C96" s="378"/>
      <c r="D96" s="501"/>
      <c r="E96" s="501"/>
      <c r="F96" s="501"/>
      <c r="G96" s="501"/>
      <c r="H96" s="501"/>
      <c r="I96" s="501"/>
      <c r="J96" s="501"/>
      <c r="K96" s="501"/>
      <c r="L96" s="501"/>
      <c r="M96" s="501"/>
      <c r="N96" s="501"/>
      <c r="O96" s="501"/>
      <c r="P96" s="501"/>
      <c r="Q96" s="501"/>
      <c r="R96" s="501"/>
      <c r="S96" s="946" t="s">
        <v>113</v>
      </c>
      <c r="T96" s="946"/>
      <c r="U96" s="946"/>
      <c r="V96" s="946"/>
      <c r="W96" s="946"/>
      <c r="X96" s="946"/>
      <c r="Y96" s="946"/>
      <c r="Z96" s="946"/>
      <c r="AA96" s="946"/>
      <c r="AB96" s="946"/>
      <c r="AC96" s="946"/>
      <c r="AD96" s="946"/>
      <c r="AE96" s="946"/>
      <c r="AF96" s="946"/>
      <c r="AG96" s="946"/>
      <c r="AH96" s="946"/>
      <c r="AI96" s="946"/>
      <c r="AJ96" s="946"/>
      <c r="AK96" s="946"/>
      <c r="AL96" s="946"/>
      <c r="AM96" s="946"/>
      <c r="AN96" s="946"/>
      <c r="AO96" s="946"/>
      <c r="AP96" s="946"/>
      <c r="AQ96" s="946"/>
      <c r="AR96" s="946"/>
      <c r="AS96" s="946"/>
      <c r="AT96" s="946"/>
      <c r="AU96" s="946"/>
      <c r="AV96" s="946"/>
      <c r="AW96" s="946"/>
      <c r="AX96" s="946"/>
      <c r="AY96" s="768"/>
      <c r="AZ96" s="768"/>
      <c r="BA96" s="768"/>
      <c r="BB96" s="768"/>
      <c r="BC96" s="768"/>
      <c r="BD96" s="502"/>
      <c r="BE96" s="380"/>
      <c r="BF96" s="381"/>
      <c r="BG96" s="634"/>
      <c r="BH96" s="563"/>
    </row>
    <row r="97" spans="2:60" s="382" customFormat="1" ht="19.5" customHeight="1">
      <c r="B97" s="379"/>
      <c r="C97" s="378"/>
      <c r="D97" s="501"/>
      <c r="E97" s="501"/>
      <c r="F97" s="501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501"/>
      <c r="R97" s="501"/>
      <c r="S97" s="946" t="s">
        <v>114</v>
      </c>
      <c r="T97" s="946"/>
      <c r="U97" s="946"/>
      <c r="V97" s="946"/>
      <c r="W97" s="946"/>
      <c r="X97" s="946"/>
      <c r="Y97" s="946"/>
      <c r="Z97" s="946"/>
      <c r="AA97" s="946"/>
      <c r="AB97" s="946"/>
      <c r="AC97" s="946"/>
      <c r="AD97" s="946"/>
      <c r="AE97" s="946"/>
      <c r="AF97" s="946"/>
      <c r="AG97" s="946"/>
      <c r="AH97" s="946"/>
      <c r="AI97" s="946"/>
      <c r="AJ97" s="946"/>
      <c r="AK97" s="946"/>
      <c r="AL97" s="946"/>
      <c r="AM97" s="946"/>
      <c r="AN97" s="946"/>
      <c r="AO97" s="946"/>
      <c r="AP97" s="946"/>
      <c r="AQ97" s="946"/>
      <c r="AR97" s="946"/>
      <c r="AS97" s="946"/>
      <c r="AT97" s="946"/>
      <c r="AU97" s="946"/>
      <c r="AV97" s="946"/>
      <c r="AW97" s="946"/>
      <c r="AX97" s="946"/>
      <c r="AY97" s="768"/>
      <c r="AZ97" s="768"/>
      <c r="BA97" s="768"/>
      <c r="BB97" s="768"/>
      <c r="BC97" s="768"/>
      <c r="BD97" s="502"/>
      <c r="BE97" s="380"/>
      <c r="BF97" s="381"/>
      <c r="BG97" s="634"/>
      <c r="BH97" s="563"/>
    </row>
    <row r="98" spans="2:60" s="382" customFormat="1" ht="19.5" customHeight="1">
      <c r="B98" s="379"/>
      <c r="C98" s="378"/>
      <c r="D98" s="501"/>
      <c r="E98" s="501"/>
      <c r="F98" s="501"/>
      <c r="G98" s="501"/>
      <c r="H98" s="501"/>
      <c r="I98" s="501"/>
      <c r="J98" s="501"/>
      <c r="K98" s="501"/>
      <c r="L98" s="501"/>
      <c r="M98" s="501"/>
      <c r="N98" s="501"/>
      <c r="O98" s="501"/>
      <c r="P98" s="501"/>
      <c r="Q98" s="501"/>
      <c r="R98" s="501"/>
      <c r="S98" s="946" t="s">
        <v>115</v>
      </c>
      <c r="T98" s="946"/>
      <c r="U98" s="946"/>
      <c r="V98" s="946"/>
      <c r="W98" s="946"/>
      <c r="X98" s="946"/>
      <c r="Y98" s="946"/>
      <c r="Z98" s="946"/>
      <c r="AA98" s="946"/>
      <c r="AB98" s="946"/>
      <c r="AC98" s="946"/>
      <c r="AD98" s="946"/>
      <c r="AE98" s="946"/>
      <c r="AF98" s="946"/>
      <c r="AG98" s="946"/>
      <c r="AH98" s="946"/>
      <c r="AI98" s="946"/>
      <c r="AJ98" s="946"/>
      <c r="AK98" s="946"/>
      <c r="AL98" s="946"/>
      <c r="AM98" s="946"/>
      <c r="AN98" s="946"/>
      <c r="AO98" s="946"/>
      <c r="AP98" s="946"/>
      <c r="AQ98" s="946"/>
      <c r="AR98" s="946"/>
      <c r="AS98" s="946"/>
      <c r="AT98" s="946"/>
      <c r="AU98" s="946"/>
      <c r="AV98" s="946"/>
      <c r="AW98" s="946"/>
      <c r="AX98" s="946"/>
      <c r="AY98" s="768"/>
      <c r="AZ98" s="768"/>
      <c r="BA98" s="768"/>
      <c r="BB98" s="768"/>
      <c r="BC98" s="768"/>
      <c r="BD98" s="502"/>
      <c r="BE98" s="380"/>
      <c r="BF98" s="381"/>
      <c r="BG98" s="634"/>
      <c r="BH98" s="563"/>
    </row>
    <row r="99" spans="2:60" s="382" customFormat="1" ht="19.5" customHeight="1">
      <c r="B99" s="379"/>
      <c r="C99" s="378"/>
      <c r="D99" s="501"/>
      <c r="E99" s="501"/>
      <c r="F99" s="501"/>
      <c r="G99" s="501"/>
      <c r="H99" s="501"/>
      <c r="I99" s="501"/>
      <c r="J99" s="501"/>
      <c r="K99" s="501"/>
      <c r="L99" s="501"/>
      <c r="M99" s="501"/>
      <c r="N99" s="501"/>
      <c r="O99" s="501"/>
      <c r="P99" s="501"/>
      <c r="Q99" s="501"/>
      <c r="R99" s="501"/>
      <c r="S99" s="946" t="s">
        <v>116</v>
      </c>
      <c r="T99" s="946"/>
      <c r="U99" s="946"/>
      <c r="V99" s="946"/>
      <c r="W99" s="946"/>
      <c r="X99" s="946"/>
      <c r="Y99" s="946"/>
      <c r="Z99" s="946"/>
      <c r="AA99" s="946"/>
      <c r="AB99" s="946"/>
      <c r="AC99" s="946"/>
      <c r="AD99" s="946"/>
      <c r="AE99" s="946"/>
      <c r="AF99" s="946"/>
      <c r="AG99" s="946"/>
      <c r="AH99" s="946"/>
      <c r="AI99" s="946"/>
      <c r="AJ99" s="946"/>
      <c r="AK99" s="946"/>
      <c r="AL99" s="946"/>
      <c r="AM99" s="946"/>
      <c r="AN99" s="946"/>
      <c r="AO99" s="946"/>
      <c r="AP99" s="946"/>
      <c r="AQ99" s="946"/>
      <c r="AR99" s="946"/>
      <c r="AS99" s="946"/>
      <c r="AT99" s="946"/>
      <c r="AU99" s="946"/>
      <c r="AV99" s="946"/>
      <c r="AW99" s="946"/>
      <c r="AX99" s="946"/>
      <c r="AY99" s="768"/>
      <c r="AZ99" s="768"/>
      <c r="BA99" s="768"/>
      <c r="BB99" s="768"/>
      <c r="BC99" s="768"/>
      <c r="BD99" s="502"/>
      <c r="BE99" s="380"/>
      <c r="BF99" s="381"/>
      <c r="BG99" s="636"/>
      <c r="BH99" s="563"/>
    </row>
    <row r="100" spans="2:60" s="382" customFormat="1" ht="19.5" customHeight="1">
      <c r="B100" s="379"/>
      <c r="C100" s="378"/>
      <c r="D100" s="501"/>
      <c r="E100" s="501"/>
      <c r="F100" s="501"/>
      <c r="G100" s="501"/>
      <c r="H100" s="501"/>
      <c r="I100" s="501"/>
      <c r="J100" s="501"/>
      <c r="K100" s="501"/>
      <c r="L100" s="501"/>
      <c r="M100" s="501"/>
      <c r="N100" s="501"/>
      <c r="O100" s="501"/>
      <c r="P100" s="501"/>
      <c r="Q100" s="501"/>
      <c r="R100" s="501"/>
      <c r="S100" s="946" t="s">
        <v>117</v>
      </c>
      <c r="T100" s="946"/>
      <c r="U100" s="946"/>
      <c r="V100" s="946"/>
      <c r="W100" s="946"/>
      <c r="X100" s="946"/>
      <c r="Y100" s="946"/>
      <c r="Z100" s="946"/>
      <c r="AA100" s="946"/>
      <c r="AB100" s="946"/>
      <c r="AC100" s="946"/>
      <c r="AD100" s="946"/>
      <c r="AE100" s="946"/>
      <c r="AF100" s="946"/>
      <c r="AG100" s="946"/>
      <c r="AH100" s="946"/>
      <c r="AI100" s="946"/>
      <c r="AJ100" s="946"/>
      <c r="AK100" s="946"/>
      <c r="AL100" s="946"/>
      <c r="AM100" s="946"/>
      <c r="AN100" s="946"/>
      <c r="AO100" s="946"/>
      <c r="AP100" s="946"/>
      <c r="AQ100" s="946"/>
      <c r="AR100" s="946"/>
      <c r="AS100" s="946"/>
      <c r="AT100" s="946"/>
      <c r="AU100" s="946"/>
      <c r="AV100" s="946"/>
      <c r="AW100" s="946"/>
      <c r="AX100" s="946"/>
      <c r="AY100" s="768"/>
      <c r="AZ100" s="768"/>
      <c r="BA100" s="768"/>
      <c r="BB100" s="768"/>
      <c r="BC100" s="768"/>
      <c r="BD100" s="502"/>
      <c r="BE100" s="380"/>
      <c r="BF100" s="381"/>
      <c r="BG100" s="636"/>
      <c r="BH100" s="563"/>
    </row>
    <row r="101" spans="2:60" s="382" customFormat="1" ht="19.5" customHeight="1">
      <c r="B101" s="379"/>
      <c r="C101" s="378"/>
      <c r="D101" s="501"/>
      <c r="E101" s="501"/>
      <c r="F101" s="501"/>
      <c r="G101" s="501"/>
      <c r="H101" s="501"/>
      <c r="I101" s="501"/>
      <c r="J101" s="501"/>
      <c r="K101" s="501"/>
      <c r="L101" s="501"/>
      <c r="M101" s="501"/>
      <c r="N101" s="501"/>
      <c r="O101" s="501"/>
      <c r="P101" s="501"/>
      <c r="Q101" s="501"/>
      <c r="R101" s="501"/>
      <c r="S101" s="946" t="s">
        <v>118</v>
      </c>
      <c r="T101" s="946"/>
      <c r="U101" s="946"/>
      <c r="V101" s="946"/>
      <c r="W101" s="946"/>
      <c r="X101" s="946"/>
      <c r="Y101" s="946"/>
      <c r="Z101" s="946"/>
      <c r="AA101" s="946"/>
      <c r="AB101" s="946"/>
      <c r="AC101" s="946"/>
      <c r="AD101" s="946"/>
      <c r="AE101" s="946"/>
      <c r="AF101" s="946"/>
      <c r="AG101" s="946"/>
      <c r="AH101" s="946"/>
      <c r="AI101" s="946"/>
      <c r="AJ101" s="946"/>
      <c r="AK101" s="946"/>
      <c r="AL101" s="946"/>
      <c r="AM101" s="946"/>
      <c r="AN101" s="946"/>
      <c r="AO101" s="946"/>
      <c r="AP101" s="946"/>
      <c r="AQ101" s="946"/>
      <c r="AR101" s="946"/>
      <c r="AS101" s="946"/>
      <c r="AT101" s="946"/>
      <c r="AU101" s="946"/>
      <c r="AV101" s="946"/>
      <c r="AW101" s="946"/>
      <c r="AX101" s="946"/>
      <c r="AY101" s="768"/>
      <c r="AZ101" s="768"/>
      <c r="BA101" s="768"/>
      <c r="BB101" s="768"/>
      <c r="BC101" s="768"/>
      <c r="BD101" s="502"/>
      <c r="BE101" s="380"/>
      <c r="BF101" s="381"/>
      <c r="BG101" s="636"/>
      <c r="BH101" s="563"/>
    </row>
    <row r="102" spans="2:60" s="382" customFormat="1" ht="19.5" customHeight="1">
      <c r="B102" s="379"/>
      <c r="C102" s="378"/>
      <c r="D102" s="501"/>
      <c r="E102" s="501"/>
      <c r="F102" s="501"/>
      <c r="G102" s="501"/>
      <c r="H102" s="501"/>
      <c r="I102" s="501"/>
      <c r="J102" s="501"/>
      <c r="K102" s="501"/>
      <c r="L102" s="501"/>
      <c r="M102" s="501"/>
      <c r="N102" s="501"/>
      <c r="O102" s="501"/>
      <c r="P102" s="501"/>
      <c r="Q102" s="501"/>
      <c r="R102" s="501"/>
      <c r="S102" s="946" t="s">
        <v>119</v>
      </c>
      <c r="T102" s="946"/>
      <c r="U102" s="946"/>
      <c r="V102" s="946"/>
      <c r="W102" s="946"/>
      <c r="X102" s="946"/>
      <c r="Y102" s="946"/>
      <c r="Z102" s="946"/>
      <c r="AA102" s="946"/>
      <c r="AB102" s="946"/>
      <c r="AC102" s="946"/>
      <c r="AD102" s="946"/>
      <c r="AE102" s="946"/>
      <c r="AF102" s="946"/>
      <c r="AG102" s="946"/>
      <c r="AH102" s="946"/>
      <c r="AI102" s="946"/>
      <c r="AJ102" s="946"/>
      <c r="AK102" s="946"/>
      <c r="AL102" s="946"/>
      <c r="AM102" s="946"/>
      <c r="AN102" s="946"/>
      <c r="AO102" s="946"/>
      <c r="AP102" s="946"/>
      <c r="AQ102" s="946"/>
      <c r="AR102" s="946"/>
      <c r="AS102" s="946"/>
      <c r="AT102" s="946"/>
      <c r="AU102" s="946"/>
      <c r="AV102" s="946"/>
      <c r="AW102" s="946"/>
      <c r="AX102" s="946"/>
      <c r="AY102" s="768"/>
      <c r="AZ102" s="768"/>
      <c r="BA102" s="768"/>
      <c r="BB102" s="768"/>
      <c r="BC102" s="768"/>
      <c r="BD102" s="502"/>
      <c r="BE102" s="380"/>
      <c r="BF102" s="381"/>
      <c r="BG102" s="636"/>
      <c r="BH102" s="563"/>
    </row>
    <row r="103" spans="2:60" s="382" customFormat="1" ht="19.5" customHeight="1">
      <c r="B103" s="379"/>
      <c r="C103" s="378"/>
      <c r="D103" s="501"/>
      <c r="E103" s="501"/>
      <c r="F103" s="501"/>
      <c r="G103" s="501"/>
      <c r="H103" s="501"/>
      <c r="I103" s="501"/>
      <c r="J103" s="501"/>
      <c r="K103" s="501"/>
      <c r="L103" s="501"/>
      <c r="M103" s="501"/>
      <c r="N103" s="501"/>
      <c r="O103" s="501"/>
      <c r="P103" s="501"/>
      <c r="Q103" s="501"/>
      <c r="R103" s="501"/>
      <c r="S103" s="946" t="s">
        <v>120</v>
      </c>
      <c r="T103" s="946"/>
      <c r="U103" s="946"/>
      <c r="V103" s="946"/>
      <c r="W103" s="946"/>
      <c r="X103" s="946"/>
      <c r="Y103" s="946"/>
      <c r="Z103" s="946"/>
      <c r="AA103" s="946"/>
      <c r="AB103" s="946"/>
      <c r="AC103" s="946"/>
      <c r="AD103" s="946"/>
      <c r="AE103" s="946"/>
      <c r="AF103" s="946"/>
      <c r="AG103" s="946"/>
      <c r="AH103" s="946"/>
      <c r="AI103" s="946"/>
      <c r="AJ103" s="946"/>
      <c r="AK103" s="946"/>
      <c r="AL103" s="946"/>
      <c r="AM103" s="946"/>
      <c r="AN103" s="946"/>
      <c r="AO103" s="946"/>
      <c r="AP103" s="946"/>
      <c r="AQ103" s="946"/>
      <c r="AR103" s="946"/>
      <c r="AS103" s="946"/>
      <c r="AT103" s="946"/>
      <c r="AU103" s="946"/>
      <c r="AV103" s="946"/>
      <c r="AW103" s="946"/>
      <c r="AX103" s="946"/>
      <c r="AY103" s="768"/>
      <c r="AZ103" s="768"/>
      <c r="BA103" s="768"/>
      <c r="BB103" s="768"/>
      <c r="BC103" s="768"/>
      <c r="BD103" s="502"/>
      <c r="BE103" s="380"/>
      <c r="BF103" s="381"/>
      <c r="BG103" s="636"/>
      <c r="BH103" s="563"/>
    </row>
    <row r="104" spans="2:60" s="378" customFormat="1" ht="19.5" customHeight="1">
      <c r="B104" s="379"/>
      <c r="D104" s="945"/>
      <c r="E104" s="945"/>
      <c r="F104" s="945"/>
      <c r="G104" s="945"/>
      <c r="H104" s="945"/>
      <c r="I104" s="945"/>
      <c r="J104" s="945"/>
      <c r="K104" s="945"/>
      <c r="L104" s="945"/>
      <c r="M104" s="945"/>
      <c r="N104" s="945"/>
      <c r="O104" s="945"/>
      <c r="P104" s="945"/>
      <c r="Q104" s="945"/>
      <c r="R104" s="945"/>
      <c r="S104" s="847" t="s">
        <v>121</v>
      </c>
      <c r="T104" s="847"/>
      <c r="U104" s="847"/>
      <c r="V104" s="847"/>
      <c r="W104" s="847"/>
      <c r="X104" s="847"/>
      <c r="Y104" s="847"/>
      <c r="Z104" s="847"/>
      <c r="AA104" s="847"/>
      <c r="AB104" s="847"/>
      <c r="AC104" s="847"/>
      <c r="AD104" s="847"/>
      <c r="AE104" s="847"/>
      <c r="AF104" s="847"/>
      <c r="AG104" s="847"/>
      <c r="AH104" s="847"/>
      <c r="AI104" s="847"/>
      <c r="AJ104" s="847"/>
      <c r="AK104" s="847"/>
      <c r="AL104" s="847"/>
      <c r="AM104" s="847"/>
      <c r="AN104" s="847"/>
      <c r="AO104" s="847"/>
      <c r="AP104" s="847"/>
      <c r="AQ104" s="847"/>
      <c r="AR104" s="847"/>
      <c r="AS104" s="847"/>
      <c r="AT104" s="847"/>
      <c r="AU104" s="847"/>
      <c r="AV104" s="847"/>
      <c r="AW104" s="847"/>
      <c r="AX104" s="847"/>
      <c r="AY104" s="768"/>
      <c r="AZ104" s="768"/>
      <c r="BA104" s="768"/>
      <c r="BB104" s="768"/>
      <c r="BC104" s="768"/>
      <c r="BD104" s="503"/>
      <c r="BE104" s="380"/>
      <c r="BF104" s="383"/>
      <c r="BG104" s="637"/>
      <c r="BH104" s="564"/>
    </row>
    <row r="105" spans="2:60" s="2" customFormat="1" ht="3.75" customHeight="1">
      <c r="B105" s="223"/>
      <c r="D105" s="1047"/>
      <c r="E105" s="1047"/>
      <c r="F105" s="1047"/>
      <c r="G105" s="1047"/>
      <c r="H105" s="1047"/>
      <c r="I105" s="1047"/>
      <c r="J105" s="1047"/>
      <c r="K105" s="1047"/>
      <c r="L105" s="1047"/>
      <c r="M105" s="1047"/>
      <c r="N105" s="1047"/>
      <c r="O105" s="1047"/>
      <c r="P105" s="1047"/>
      <c r="Q105" s="1047"/>
      <c r="R105" s="1047"/>
      <c r="S105" s="504"/>
      <c r="T105" s="505"/>
      <c r="U105" s="506"/>
      <c r="V105" s="507"/>
      <c r="W105" s="506"/>
      <c r="X105" s="506"/>
      <c r="Y105" s="506"/>
      <c r="Z105" s="506"/>
      <c r="AA105" s="506"/>
      <c r="AB105" s="506"/>
      <c r="AC105" s="506"/>
      <c r="AD105" s="506"/>
      <c r="AE105" s="506"/>
      <c r="AF105" s="506"/>
      <c r="AG105" s="506"/>
      <c r="AH105" s="506"/>
      <c r="AI105" s="506"/>
      <c r="AJ105" s="506"/>
      <c r="AK105" s="506"/>
      <c r="AL105" s="506"/>
      <c r="AM105" s="506"/>
      <c r="AN105" s="506"/>
      <c r="AO105" s="506"/>
      <c r="AP105" s="506"/>
      <c r="AQ105" s="506"/>
      <c r="AR105" s="506"/>
      <c r="AS105" s="506"/>
      <c r="AT105" s="506"/>
      <c r="AU105" s="506"/>
      <c r="AV105" s="506"/>
      <c r="AW105" s="506"/>
      <c r="AX105" s="506"/>
      <c r="AY105" s="509"/>
      <c r="AZ105" s="503"/>
      <c r="BA105" s="503"/>
      <c r="BB105" s="503"/>
      <c r="BC105" s="503"/>
      <c r="BD105" s="395"/>
      <c r="BE105" s="7"/>
      <c r="BF105" s="3"/>
      <c r="BG105" s="466"/>
    </row>
    <row r="106" spans="2:60" s="2" customFormat="1" ht="3.75" customHeight="1">
      <c r="B106" s="226"/>
      <c r="C106" s="16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7"/>
      <c r="BA106" s="17"/>
      <c r="BB106" s="17"/>
      <c r="BC106" s="17"/>
      <c r="BD106" s="17"/>
      <c r="BE106" s="18"/>
      <c r="BF106" s="3"/>
      <c r="BG106" s="466"/>
    </row>
    <row r="107" spans="2:60" ht="25.5" customHeight="1">
      <c r="B107" s="217" t="s">
        <v>122</v>
      </c>
      <c r="C107" s="794" t="s">
        <v>123</v>
      </c>
      <c r="D107" s="794"/>
      <c r="E107" s="794"/>
      <c r="F107" s="794"/>
      <c r="G107" s="794"/>
      <c r="H107" s="794"/>
      <c r="I107" s="794"/>
      <c r="J107" s="794"/>
      <c r="K107" s="794"/>
      <c r="L107" s="794"/>
      <c r="M107" s="794"/>
      <c r="N107" s="794"/>
      <c r="O107" s="794"/>
      <c r="P107" s="794"/>
      <c r="Q107" s="794"/>
      <c r="R107" s="794"/>
      <c r="S107" s="794"/>
      <c r="T107" s="794"/>
      <c r="U107" s="794"/>
      <c r="V107" s="794"/>
      <c r="W107" s="794"/>
      <c r="X107" s="794"/>
      <c r="Y107" s="794"/>
      <c r="Z107" s="794"/>
      <c r="AA107" s="794"/>
      <c r="AB107" s="794"/>
      <c r="AC107" s="794"/>
      <c r="AD107" s="794"/>
      <c r="AE107" s="794"/>
      <c r="AF107" s="794"/>
      <c r="AG107" s="794"/>
      <c r="AH107" s="794"/>
      <c r="AI107" s="794"/>
      <c r="AJ107" s="794"/>
      <c r="AK107" s="794"/>
      <c r="AL107" s="794"/>
      <c r="AM107" s="794"/>
      <c r="AN107" s="794"/>
      <c r="AO107" s="794"/>
      <c r="AP107" s="794"/>
      <c r="AQ107" s="794"/>
      <c r="AR107" s="794"/>
      <c r="AS107" s="794"/>
      <c r="AT107" s="794"/>
      <c r="AU107" s="794"/>
      <c r="AV107" s="794"/>
      <c r="AW107" s="794"/>
      <c r="AX107" s="794"/>
      <c r="AY107" s="794"/>
      <c r="AZ107" s="9"/>
      <c r="BA107" s="172"/>
      <c r="BB107" s="10"/>
      <c r="BC107" s="172"/>
      <c r="BD107" s="172"/>
      <c r="BE107" s="11"/>
      <c r="BG107" s="638"/>
    </row>
    <row r="108" spans="2:60" ht="25.5" customHeight="1">
      <c r="B108" s="223"/>
      <c r="C108" s="13"/>
      <c r="D108" s="1041" t="s">
        <v>124</v>
      </c>
      <c r="E108" s="1041"/>
      <c r="F108" s="1041"/>
      <c r="G108" s="1041"/>
      <c r="H108" s="1041"/>
      <c r="I108" s="1041"/>
      <c r="J108" s="1041"/>
      <c r="K108" s="1041"/>
      <c r="L108" s="1041"/>
      <c r="M108" s="1041"/>
      <c r="N108" s="1041"/>
      <c r="O108" s="1041"/>
      <c r="P108" s="1041"/>
      <c r="Q108" s="1041"/>
      <c r="R108" s="1041"/>
      <c r="S108" s="1041"/>
      <c r="T108" s="1041"/>
      <c r="U108" s="1041"/>
      <c r="V108" s="1041"/>
      <c r="W108" s="1041"/>
      <c r="X108" s="1041"/>
      <c r="Y108" s="1041"/>
      <c r="Z108" s="1041"/>
      <c r="AA108" s="1041"/>
      <c r="AB108" s="1041"/>
      <c r="AC108" s="1041"/>
      <c r="AD108" s="1041"/>
      <c r="AE108" s="1041"/>
      <c r="AF108" s="1041"/>
      <c r="AG108" s="1041"/>
      <c r="AH108" s="1041"/>
      <c r="AI108" s="1041"/>
      <c r="AJ108" s="1041"/>
      <c r="AK108" s="1041"/>
      <c r="AL108" s="1041"/>
      <c r="AM108" s="1041"/>
      <c r="AN108" s="1041"/>
      <c r="AO108" s="1041"/>
      <c r="AP108" s="1041"/>
      <c r="AQ108" s="1041"/>
      <c r="AR108" s="1041"/>
      <c r="AS108" s="1041"/>
      <c r="AT108" s="1041"/>
      <c r="AU108" s="1041"/>
      <c r="AV108" s="1041"/>
      <c r="AW108" s="1041"/>
      <c r="AX108" s="1041"/>
      <c r="AY108" s="1041"/>
      <c r="AZ108" s="1041"/>
      <c r="BA108" s="1041"/>
      <c r="BB108" s="1041"/>
      <c r="BC108" s="510"/>
      <c r="BD108" s="510"/>
      <c r="BE108" s="15"/>
      <c r="BG108" s="333"/>
    </row>
    <row r="109" spans="2:60" s="6" customFormat="1" ht="15.75" customHeight="1">
      <c r="B109" s="223"/>
      <c r="C109" s="8"/>
      <c r="D109" s="1013" t="s">
        <v>125</v>
      </c>
      <c r="E109" s="1013"/>
      <c r="F109" s="850" t="s">
        <v>126</v>
      </c>
      <c r="G109" s="850"/>
      <c r="H109" s="850"/>
      <c r="I109" s="850"/>
      <c r="J109" s="850"/>
      <c r="K109" s="850"/>
      <c r="L109" s="850"/>
      <c r="M109" s="850"/>
      <c r="N109" s="850"/>
      <c r="O109" s="850"/>
      <c r="P109" s="850"/>
      <c r="Q109" s="850"/>
      <c r="R109" s="850"/>
      <c r="S109" s="850"/>
      <c r="T109" s="850"/>
      <c r="U109" s="850"/>
      <c r="V109" s="850"/>
      <c r="W109" s="850"/>
      <c r="X109" s="850"/>
      <c r="Y109" s="850"/>
      <c r="Z109" s="850"/>
      <c r="AA109" s="850"/>
      <c r="AB109" s="850"/>
      <c r="AC109" s="850"/>
      <c r="AD109" s="850"/>
      <c r="AE109" s="850"/>
      <c r="AF109" s="850"/>
      <c r="AG109" s="850"/>
      <c r="AH109" s="850"/>
      <c r="AI109" s="850"/>
      <c r="AJ109" s="850"/>
      <c r="AK109" s="850"/>
      <c r="AL109" s="850"/>
      <c r="AM109" s="850"/>
      <c r="AN109" s="850"/>
      <c r="AO109" s="850"/>
      <c r="AP109" s="850"/>
      <c r="AQ109" s="850"/>
      <c r="AR109" s="850"/>
      <c r="AS109" s="850"/>
      <c r="AT109" s="850"/>
      <c r="AU109" s="850"/>
      <c r="AV109" s="850"/>
      <c r="AW109" s="850"/>
      <c r="AX109" s="850"/>
      <c r="AY109" s="850"/>
      <c r="AZ109" s="850"/>
      <c r="BA109" s="850"/>
      <c r="BB109" s="850"/>
      <c r="BC109" s="850"/>
      <c r="BD109" s="850"/>
      <c r="BE109" s="5"/>
    </row>
    <row r="110" spans="2:60" s="6" customFormat="1" ht="15.75" customHeight="1">
      <c r="B110" s="223"/>
      <c r="C110" s="8"/>
      <c r="D110" s="1013" t="s">
        <v>127</v>
      </c>
      <c r="E110" s="1013"/>
      <c r="F110" s="850" t="s">
        <v>128</v>
      </c>
      <c r="G110" s="850"/>
      <c r="H110" s="850"/>
      <c r="I110" s="850"/>
      <c r="J110" s="850"/>
      <c r="K110" s="850"/>
      <c r="L110" s="850"/>
      <c r="M110" s="850"/>
      <c r="N110" s="850"/>
      <c r="O110" s="850"/>
      <c r="P110" s="850"/>
      <c r="Q110" s="850"/>
      <c r="R110" s="850"/>
      <c r="S110" s="850"/>
      <c r="T110" s="850"/>
      <c r="U110" s="850"/>
      <c r="V110" s="850"/>
      <c r="W110" s="850"/>
      <c r="X110" s="850"/>
      <c r="Y110" s="850"/>
      <c r="Z110" s="850"/>
      <c r="AA110" s="850"/>
      <c r="AB110" s="850"/>
      <c r="AC110" s="850"/>
      <c r="AD110" s="850"/>
      <c r="AE110" s="850"/>
      <c r="AF110" s="850"/>
      <c r="AG110" s="850"/>
      <c r="AH110" s="850"/>
      <c r="AI110" s="850"/>
      <c r="AJ110" s="850"/>
      <c r="AK110" s="850"/>
      <c r="AL110" s="850"/>
      <c r="AM110" s="850"/>
      <c r="AN110" s="850"/>
      <c r="AO110" s="850"/>
      <c r="AP110" s="850"/>
      <c r="AQ110" s="850"/>
      <c r="AR110" s="850"/>
      <c r="AS110" s="850"/>
      <c r="AT110" s="850"/>
      <c r="AU110" s="850"/>
      <c r="AV110" s="850"/>
      <c r="AW110" s="850"/>
      <c r="AX110" s="850"/>
      <c r="AY110" s="850"/>
      <c r="AZ110" s="850"/>
      <c r="BA110" s="850"/>
      <c r="BB110" s="850"/>
      <c r="BC110" s="850"/>
      <c r="BD110" s="850"/>
      <c r="BE110" s="5"/>
      <c r="BF110" s="4"/>
    </row>
    <row r="111" spans="2:60" s="2" customFormat="1" ht="15.75" customHeight="1">
      <c r="B111" s="223"/>
      <c r="D111" s="1013" t="s">
        <v>129</v>
      </c>
      <c r="E111" s="1013"/>
      <c r="F111" s="850" t="s">
        <v>130</v>
      </c>
      <c r="G111" s="850"/>
      <c r="H111" s="850"/>
      <c r="I111" s="850"/>
      <c r="J111" s="850"/>
      <c r="K111" s="850"/>
      <c r="L111" s="850"/>
      <c r="M111" s="850"/>
      <c r="N111" s="850"/>
      <c r="O111" s="850"/>
      <c r="P111" s="850"/>
      <c r="Q111" s="850"/>
      <c r="R111" s="850"/>
      <c r="S111" s="850"/>
      <c r="T111" s="850"/>
      <c r="U111" s="850"/>
      <c r="V111" s="850"/>
      <c r="W111" s="850"/>
      <c r="X111" s="850"/>
      <c r="Y111" s="850"/>
      <c r="Z111" s="850"/>
      <c r="AA111" s="850"/>
      <c r="AB111" s="850"/>
      <c r="AC111" s="850"/>
      <c r="AD111" s="850"/>
      <c r="AE111" s="850"/>
      <c r="AF111" s="850"/>
      <c r="AG111" s="850"/>
      <c r="AH111" s="850"/>
      <c r="AI111" s="850"/>
      <c r="AJ111" s="850"/>
      <c r="AK111" s="850"/>
      <c r="AL111" s="850"/>
      <c r="AM111" s="850"/>
      <c r="AN111" s="850"/>
      <c r="AO111" s="850"/>
      <c r="AP111" s="850"/>
      <c r="AQ111" s="850"/>
      <c r="AR111" s="850"/>
      <c r="AS111" s="850"/>
      <c r="AT111" s="850"/>
      <c r="AU111" s="850"/>
      <c r="AV111" s="850"/>
      <c r="AW111" s="850"/>
      <c r="AX111" s="850"/>
      <c r="AY111" s="850"/>
      <c r="AZ111" s="850"/>
      <c r="BA111" s="850"/>
      <c r="BB111" s="850"/>
      <c r="BC111" s="850"/>
      <c r="BD111" s="850"/>
      <c r="BE111" s="7"/>
      <c r="BF111" s="3"/>
    </row>
    <row r="112" spans="2:60" s="2" customFormat="1" ht="15.75" customHeight="1">
      <c r="B112" s="223"/>
      <c r="D112" s="1013" t="s">
        <v>131</v>
      </c>
      <c r="E112" s="1013"/>
      <c r="F112" s="850" t="s">
        <v>132</v>
      </c>
      <c r="G112" s="850"/>
      <c r="H112" s="850"/>
      <c r="I112" s="850"/>
      <c r="J112" s="850"/>
      <c r="K112" s="850"/>
      <c r="L112" s="850"/>
      <c r="M112" s="850"/>
      <c r="N112" s="850"/>
      <c r="O112" s="850"/>
      <c r="P112" s="850"/>
      <c r="Q112" s="850"/>
      <c r="R112" s="850"/>
      <c r="S112" s="850"/>
      <c r="T112" s="850"/>
      <c r="U112" s="850"/>
      <c r="V112" s="850"/>
      <c r="W112" s="850"/>
      <c r="X112" s="850"/>
      <c r="Y112" s="850"/>
      <c r="Z112" s="850"/>
      <c r="AA112" s="850"/>
      <c r="AB112" s="850"/>
      <c r="AC112" s="850"/>
      <c r="AD112" s="850"/>
      <c r="AE112" s="850"/>
      <c r="AF112" s="850"/>
      <c r="AG112" s="850"/>
      <c r="AH112" s="850"/>
      <c r="AI112" s="850"/>
      <c r="AJ112" s="850"/>
      <c r="AK112" s="850"/>
      <c r="AL112" s="850"/>
      <c r="AM112" s="850"/>
      <c r="AN112" s="850"/>
      <c r="AO112" s="850"/>
      <c r="AP112" s="850"/>
      <c r="AQ112" s="850"/>
      <c r="AR112" s="850"/>
      <c r="AS112" s="850"/>
      <c r="AT112" s="850"/>
      <c r="AU112" s="850"/>
      <c r="AV112" s="850"/>
      <c r="AW112" s="850"/>
      <c r="AX112" s="850"/>
      <c r="AY112" s="850"/>
      <c r="AZ112" s="850"/>
      <c r="BA112" s="850"/>
      <c r="BB112" s="850"/>
      <c r="BC112" s="850"/>
      <c r="BD112" s="850"/>
      <c r="BE112" s="7"/>
      <c r="BF112" s="3"/>
    </row>
    <row r="113" spans="2:59" s="2" customFormat="1" ht="15.75" customHeight="1">
      <c r="B113" s="223"/>
      <c r="D113" s="1013" t="s">
        <v>133</v>
      </c>
      <c r="E113" s="1013"/>
      <c r="F113" s="850" t="s">
        <v>134</v>
      </c>
      <c r="G113" s="850"/>
      <c r="H113" s="850"/>
      <c r="I113" s="850"/>
      <c r="J113" s="850"/>
      <c r="K113" s="850"/>
      <c r="L113" s="850"/>
      <c r="M113" s="850"/>
      <c r="N113" s="850"/>
      <c r="O113" s="850"/>
      <c r="P113" s="850"/>
      <c r="Q113" s="850"/>
      <c r="R113" s="850"/>
      <c r="S113" s="850"/>
      <c r="T113" s="850"/>
      <c r="U113" s="850"/>
      <c r="V113" s="850"/>
      <c r="W113" s="850"/>
      <c r="X113" s="850"/>
      <c r="Y113" s="850"/>
      <c r="Z113" s="850"/>
      <c r="AA113" s="850"/>
      <c r="AB113" s="850"/>
      <c r="AC113" s="850"/>
      <c r="AD113" s="850"/>
      <c r="AE113" s="850"/>
      <c r="AF113" s="850"/>
      <c r="AG113" s="850"/>
      <c r="AH113" s="850"/>
      <c r="AI113" s="850"/>
      <c r="AJ113" s="850"/>
      <c r="AK113" s="850"/>
      <c r="AL113" s="850"/>
      <c r="AM113" s="850"/>
      <c r="AN113" s="850"/>
      <c r="AO113" s="850"/>
      <c r="AP113" s="850"/>
      <c r="AQ113" s="850"/>
      <c r="AR113" s="850"/>
      <c r="AS113" s="850"/>
      <c r="AT113" s="850"/>
      <c r="AU113" s="850"/>
      <c r="AV113" s="850"/>
      <c r="AW113" s="850"/>
      <c r="AX113" s="850"/>
      <c r="AY113" s="850"/>
      <c r="AZ113" s="850"/>
      <c r="BA113" s="850"/>
      <c r="BB113" s="850"/>
      <c r="BC113" s="850"/>
      <c r="BD113" s="850"/>
      <c r="BE113" s="7"/>
      <c r="BF113" s="3"/>
    </row>
    <row r="114" spans="2:59" s="184" customFormat="1" ht="15.75" customHeight="1">
      <c r="B114" s="224"/>
      <c r="C114" s="181"/>
      <c r="D114" s="1013" t="s">
        <v>135</v>
      </c>
      <c r="E114" s="1013"/>
      <c r="F114" s="850" t="s">
        <v>136</v>
      </c>
      <c r="G114" s="850"/>
      <c r="H114" s="850"/>
      <c r="I114" s="850"/>
      <c r="J114" s="850"/>
      <c r="K114" s="850"/>
      <c r="L114" s="850"/>
      <c r="M114" s="850"/>
      <c r="N114" s="850"/>
      <c r="O114" s="850"/>
      <c r="P114" s="850"/>
      <c r="Q114" s="850"/>
      <c r="R114" s="850"/>
      <c r="S114" s="850"/>
      <c r="T114" s="850"/>
      <c r="U114" s="850"/>
      <c r="V114" s="850"/>
      <c r="W114" s="850"/>
      <c r="X114" s="850"/>
      <c r="Y114" s="850"/>
      <c r="Z114" s="850"/>
      <c r="AA114" s="850"/>
      <c r="AB114" s="850"/>
      <c r="AC114" s="850"/>
      <c r="AD114" s="850"/>
      <c r="AE114" s="850"/>
      <c r="AF114" s="850"/>
      <c r="AG114" s="850"/>
      <c r="AH114" s="850"/>
      <c r="AI114" s="850"/>
      <c r="AJ114" s="850"/>
      <c r="AK114" s="850"/>
      <c r="AL114" s="850"/>
      <c r="AM114" s="850"/>
      <c r="AN114" s="850"/>
      <c r="AO114" s="850"/>
      <c r="AP114" s="850"/>
      <c r="AQ114" s="850"/>
      <c r="AR114" s="850"/>
      <c r="AS114" s="850"/>
      <c r="AT114" s="850"/>
      <c r="AU114" s="850"/>
      <c r="AV114" s="850"/>
      <c r="AW114" s="850"/>
      <c r="AX114" s="850"/>
      <c r="AY114" s="850"/>
      <c r="AZ114" s="850"/>
      <c r="BA114" s="850"/>
      <c r="BB114" s="850"/>
      <c r="BC114" s="850"/>
      <c r="BD114" s="850"/>
      <c r="BE114" s="182"/>
      <c r="BF114" s="183"/>
    </row>
    <row r="115" spans="2:59" s="184" customFormat="1" ht="15.75" customHeight="1">
      <c r="B115" s="224"/>
      <c r="C115" s="181"/>
      <c r="D115" s="1013" t="s">
        <v>137</v>
      </c>
      <c r="E115" s="1013"/>
      <c r="F115" s="850" t="s">
        <v>138</v>
      </c>
      <c r="G115" s="850"/>
      <c r="H115" s="850"/>
      <c r="I115" s="850"/>
      <c r="J115" s="850"/>
      <c r="K115" s="850"/>
      <c r="L115" s="850"/>
      <c r="M115" s="850"/>
      <c r="N115" s="850"/>
      <c r="O115" s="850"/>
      <c r="P115" s="850"/>
      <c r="Q115" s="850"/>
      <c r="R115" s="850"/>
      <c r="S115" s="850"/>
      <c r="T115" s="850"/>
      <c r="U115" s="850"/>
      <c r="V115" s="850"/>
      <c r="W115" s="850"/>
      <c r="X115" s="850"/>
      <c r="Y115" s="850"/>
      <c r="Z115" s="850"/>
      <c r="AA115" s="850"/>
      <c r="AB115" s="850"/>
      <c r="AC115" s="850"/>
      <c r="AD115" s="850"/>
      <c r="AE115" s="850"/>
      <c r="AF115" s="850"/>
      <c r="AG115" s="850"/>
      <c r="AH115" s="850"/>
      <c r="AI115" s="850"/>
      <c r="AJ115" s="850"/>
      <c r="AK115" s="850"/>
      <c r="AL115" s="850"/>
      <c r="AM115" s="850"/>
      <c r="AN115" s="850"/>
      <c r="AO115" s="850"/>
      <c r="AP115" s="850"/>
      <c r="AQ115" s="850"/>
      <c r="AR115" s="850"/>
      <c r="AS115" s="850"/>
      <c r="AT115" s="850"/>
      <c r="AU115" s="850"/>
      <c r="AV115" s="850"/>
      <c r="AW115" s="850"/>
      <c r="AX115" s="850"/>
      <c r="AY115" s="850"/>
      <c r="AZ115" s="850"/>
      <c r="BA115" s="850"/>
      <c r="BB115" s="850"/>
      <c r="BC115" s="850"/>
      <c r="BD115" s="850"/>
      <c r="BE115" s="182"/>
      <c r="BF115" s="183"/>
    </row>
    <row r="116" spans="2:59" ht="15.75" customHeight="1">
      <c r="B116" s="225"/>
      <c r="C116" s="164"/>
      <c r="D116" s="1013" t="s">
        <v>139</v>
      </c>
      <c r="E116" s="1013"/>
      <c r="F116" s="850" t="s">
        <v>140</v>
      </c>
      <c r="G116" s="850"/>
      <c r="H116" s="850"/>
      <c r="I116" s="850"/>
      <c r="J116" s="850"/>
      <c r="K116" s="850"/>
      <c r="L116" s="850"/>
      <c r="M116" s="850"/>
      <c r="N116" s="850"/>
      <c r="O116" s="850"/>
      <c r="P116" s="850"/>
      <c r="Q116" s="850"/>
      <c r="R116" s="850"/>
      <c r="S116" s="850"/>
      <c r="T116" s="850"/>
      <c r="U116" s="850"/>
      <c r="V116" s="850"/>
      <c r="W116" s="850"/>
      <c r="X116" s="850"/>
      <c r="Y116" s="850"/>
      <c r="Z116" s="850"/>
      <c r="AA116" s="850"/>
      <c r="AB116" s="850"/>
      <c r="AC116" s="850"/>
      <c r="AD116" s="850"/>
      <c r="AE116" s="850"/>
      <c r="AF116" s="850"/>
      <c r="AG116" s="850"/>
      <c r="AH116" s="850"/>
      <c r="AI116" s="850"/>
      <c r="AJ116" s="850"/>
      <c r="AK116" s="850"/>
      <c r="AL116" s="850"/>
      <c r="AM116" s="850"/>
      <c r="AN116" s="850"/>
      <c r="AO116" s="850"/>
      <c r="AP116" s="850"/>
      <c r="AQ116" s="850"/>
      <c r="AR116" s="850"/>
      <c r="AS116" s="850"/>
      <c r="AT116" s="850"/>
      <c r="AU116" s="850"/>
      <c r="AV116" s="850"/>
      <c r="AW116" s="850"/>
      <c r="AX116" s="850"/>
      <c r="AY116" s="850"/>
      <c r="AZ116" s="850"/>
      <c r="BA116" s="850"/>
      <c r="BB116" s="850"/>
      <c r="BC116" s="850"/>
      <c r="BD116" s="850"/>
      <c r="BE116" s="185"/>
    </row>
    <row r="117" spans="2:59" ht="15.75" customHeight="1">
      <c r="B117" s="225"/>
      <c r="C117" s="164"/>
      <c r="D117" s="1013" t="s">
        <v>141</v>
      </c>
      <c r="E117" s="1013"/>
      <c r="F117" s="850" t="s">
        <v>142</v>
      </c>
      <c r="G117" s="850"/>
      <c r="H117" s="850"/>
      <c r="I117" s="850"/>
      <c r="J117" s="850"/>
      <c r="K117" s="850"/>
      <c r="L117" s="850"/>
      <c r="M117" s="850"/>
      <c r="N117" s="850"/>
      <c r="O117" s="850"/>
      <c r="P117" s="850"/>
      <c r="Q117" s="850"/>
      <c r="R117" s="850"/>
      <c r="S117" s="850"/>
      <c r="T117" s="850"/>
      <c r="U117" s="850"/>
      <c r="V117" s="850"/>
      <c r="W117" s="850"/>
      <c r="X117" s="850"/>
      <c r="Y117" s="850"/>
      <c r="Z117" s="850"/>
      <c r="AA117" s="850"/>
      <c r="AB117" s="850"/>
      <c r="AC117" s="850"/>
      <c r="AD117" s="850"/>
      <c r="AE117" s="850"/>
      <c r="AF117" s="850"/>
      <c r="AG117" s="850"/>
      <c r="AH117" s="850"/>
      <c r="AI117" s="850"/>
      <c r="AJ117" s="850"/>
      <c r="AK117" s="850"/>
      <c r="AL117" s="850"/>
      <c r="AM117" s="850"/>
      <c r="AN117" s="850"/>
      <c r="AO117" s="850"/>
      <c r="AP117" s="850"/>
      <c r="AQ117" s="850"/>
      <c r="AR117" s="850"/>
      <c r="AS117" s="850"/>
      <c r="AT117" s="850"/>
      <c r="AU117" s="850"/>
      <c r="AV117" s="850"/>
      <c r="AW117" s="850"/>
      <c r="AX117" s="850"/>
      <c r="AY117" s="850"/>
      <c r="AZ117" s="850"/>
      <c r="BA117" s="850"/>
      <c r="BB117" s="850"/>
      <c r="BC117" s="850"/>
      <c r="BD117" s="850"/>
      <c r="BE117" s="185"/>
    </row>
    <row r="118" spans="2:59" ht="15.75" customHeight="1">
      <c r="B118" s="225"/>
      <c r="C118" s="164"/>
      <c r="D118" s="1013" t="s">
        <v>143</v>
      </c>
      <c r="E118" s="1013"/>
      <c r="F118" s="850" t="s">
        <v>144</v>
      </c>
      <c r="G118" s="850"/>
      <c r="H118" s="850"/>
      <c r="I118" s="850"/>
      <c r="J118" s="850"/>
      <c r="K118" s="850"/>
      <c r="L118" s="850"/>
      <c r="M118" s="850"/>
      <c r="N118" s="850"/>
      <c r="O118" s="850"/>
      <c r="P118" s="850"/>
      <c r="Q118" s="850"/>
      <c r="R118" s="850"/>
      <c r="S118" s="850"/>
      <c r="T118" s="850"/>
      <c r="U118" s="850"/>
      <c r="V118" s="850"/>
      <c r="W118" s="850"/>
      <c r="X118" s="850"/>
      <c r="Y118" s="850"/>
      <c r="Z118" s="850"/>
      <c r="AA118" s="850"/>
      <c r="AB118" s="850"/>
      <c r="AC118" s="850"/>
      <c r="AD118" s="850"/>
      <c r="AE118" s="850"/>
      <c r="AF118" s="850"/>
      <c r="AG118" s="850"/>
      <c r="AH118" s="850"/>
      <c r="AI118" s="850"/>
      <c r="AJ118" s="850"/>
      <c r="AK118" s="850"/>
      <c r="AL118" s="850"/>
      <c r="AM118" s="850"/>
      <c r="AN118" s="850"/>
      <c r="AO118" s="850"/>
      <c r="AP118" s="850"/>
      <c r="AQ118" s="850"/>
      <c r="AR118" s="850"/>
      <c r="AS118" s="850"/>
      <c r="AT118" s="850"/>
      <c r="AU118" s="850"/>
      <c r="AV118" s="850"/>
      <c r="AW118" s="850"/>
      <c r="AX118" s="850"/>
      <c r="AY118" s="850"/>
      <c r="AZ118" s="850"/>
      <c r="BA118" s="850"/>
      <c r="BB118" s="850"/>
      <c r="BC118" s="850"/>
      <c r="BD118" s="850"/>
      <c r="BE118" s="185"/>
    </row>
    <row r="119" spans="2:59" ht="15.75" customHeight="1">
      <c r="B119" s="225"/>
      <c r="C119" s="164"/>
      <c r="D119" s="1013" t="s">
        <v>145</v>
      </c>
      <c r="E119" s="1013"/>
      <c r="F119" s="850" t="s">
        <v>146</v>
      </c>
      <c r="G119" s="850"/>
      <c r="H119" s="850"/>
      <c r="I119" s="850"/>
      <c r="J119" s="850"/>
      <c r="K119" s="850"/>
      <c r="L119" s="850"/>
      <c r="M119" s="850"/>
      <c r="N119" s="850"/>
      <c r="O119" s="850"/>
      <c r="P119" s="850"/>
      <c r="Q119" s="850"/>
      <c r="R119" s="850"/>
      <c r="S119" s="850"/>
      <c r="T119" s="850"/>
      <c r="U119" s="850"/>
      <c r="V119" s="850"/>
      <c r="W119" s="850"/>
      <c r="X119" s="850"/>
      <c r="Y119" s="850"/>
      <c r="Z119" s="850"/>
      <c r="AA119" s="850"/>
      <c r="AB119" s="850"/>
      <c r="AC119" s="850"/>
      <c r="AD119" s="850"/>
      <c r="AE119" s="850"/>
      <c r="AF119" s="850"/>
      <c r="AG119" s="850"/>
      <c r="AH119" s="850"/>
      <c r="AI119" s="850"/>
      <c r="AJ119" s="850"/>
      <c r="AK119" s="850"/>
      <c r="AL119" s="850"/>
      <c r="AM119" s="850"/>
      <c r="AN119" s="850"/>
      <c r="AO119" s="850"/>
      <c r="AP119" s="850"/>
      <c r="AQ119" s="850"/>
      <c r="AR119" s="850"/>
      <c r="AS119" s="850"/>
      <c r="AT119" s="850"/>
      <c r="AU119" s="850"/>
      <c r="AV119" s="850"/>
      <c r="AW119" s="850"/>
      <c r="AX119" s="850"/>
      <c r="AY119" s="850"/>
      <c r="AZ119" s="850"/>
      <c r="BA119" s="850"/>
      <c r="BB119" s="850"/>
      <c r="BC119" s="850"/>
      <c r="BD119" s="850"/>
      <c r="BE119" s="185"/>
    </row>
    <row r="120" spans="2:59" ht="15.75" customHeight="1">
      <c r="B120" s="225"/>
      <c r="C120" s="164"/>
      <c r="D120" s="1013" t="s">
        <v>147</v>
      </c>
      <c r="E120" s="1013"/>
      <c r="F120" s="850" t="s">
        <v>148</v>
      </c>
      <c r="G120" s="850"/>
      <c r="H120" s="850"/>
      <c r="I120" s="850"/>
      <c r="J120" s="850"/>
      <c r="K120" s="850"/>
      <c r="L120" s="850"/>
      <c r="M120" s="850"/>
      <c r="N120" s="850"/>
      <c r="O120" s="850"/>
      <c r="P120" s="850"/>
      <c r="Q120" s="850"/>
      <c r="R120" s="850"/>
      <c r="S120" s="850"/>
      <c r="T120" s="850"/>
      <c r="U120" s="850"/>
      <c r="V120" s="850"/>
      <c r="W120" s="850"/>
      <c r="X120" s="850"/>
      <c r="Y120" s="850"/>
      <c r="Z120" s="850"/>
      <c r="AA120" s="850"/>
      <c r="AB120" s="850"/>
      <c r="AC120" s="850"/>
      <c r="AD120" s="850"/>
      <c r="AE120" s="850"/>
      <c r="AF120" s="850"/>
      <c r="AG120" s="850"/>
      <c r="AH120" s="850"/>
      <c r="AI120" s="850"/>
      <c r="AJ120" s="850"/>
      <c r="AK120" s="850"/>
      <c r="AL120" s="850"/>
      <c r="AM120" s="850"/>
      <c r="AN120" s="850"/>
      <c r="AO120" s="850"/>
      <c r="AP120" s="850"/>
      <c r="AQ120" s="850"/>
      <c r="AR120" s="850"/>
      <c r="AS120" s="850"/>
      <c r="AT120" s="850"/>
      <c r="AU120" s="850"/>
      <c r="AV120" s="850"/>
      <c r="AW120" s="850"/>
      <c r="AX120" s="850"/>
      <c r="AY120" s="850"/>
      <c r="AZ120" s="850"/>
      <c r="BA120" s="850"/>
      <c r="BB120" s="850"/>
      <c r="BC120" s="673"/>
      <c r="BE120" s="185"/>
      <c r="BF120" s="119"/>
    </row>
    <row r="121" spans="2:59" s="2" customFormat="1" ht="9" customHeight="1">
      <c r="B121" s="226"/>
      <c r="C121" s="16"/>
      <c r="D121" s="1049"/>
      <c r="E121" s="1049"/>
      <c r="F121" s="1049"/>
      <c r="G121" s="1049"/>
      <c r="H121" s="1049"/>
      <c r="I121" s="1049"/>
      <c r="J121" s="1049"/>
      <c r="K121" s="1049"/>
      <c r="L121" s="1049"/>
      <c r="M121" s="1049"/>
      <c r="N121" s="1049"/>
      <c r="O121" s="1049"/>
      <c r="P121" s="1049"/>
      <c r="Q121" s="1049"/>
      <c r="R121" s="1049"/>
      <c r="S121" s="1049"/>
      <c r="T121" s="1049"/>
      <c r="U121" s="1049"/>
      <c r="V121" s="1049"/>
      <c r="W121" s="1049"/>
      <c r="X121" s="1049"/>
      <c r="Y121" s="1049"/>
      <c r="Z121" s="1049"/>
      <c r="AA121" s="1049"/>
      <c r="AB121" s="1049"/>
      <c r="AC121" s="1049"/>
      <c r="AD121" s="1049"/>
      <c r="AE121" s="1049"/>
      <c r="AF121" s="1049"/>
      <c r="AG121" s="1049"/>
      <c r="AH121" s="1049"/>
      <c r="AI121" s="1049"/>
      <c r="AJ121" s="1049"/>
      <c r="AK121" s="1049"/>
      <c r="AL121" s="1049"/>
      <c r="AM121" s="1049"/>
      <c r="AN121" s="1049"/>
      <c r="AO121" s="1049"/>
      <c r="AP121" s="1049"/>
      <c r="AQ121" s="1049"/>
      <c r="AR121" s="1049"/>
      <c r="AS121" s="1049"/>
      <c r="AT121" s="1049"/>
      <c r="AU121" s="1049"/>
      <c r="AV121" s="1049"/>
      <c r="AW121" s="1049"/>
      <c r="AX121" s="1049"/>
      <c r="AY121" s="1049"/>
      <c r="AZ121" s="17"/>
      <c r="BA121" s="17"/>
      <c r="BB121" s="17"/>
      <c r="BC121" s="17"/>
      <c r="BD121" s="17"/>
      <c r="BE121" s="18"/>
      <c r="BF121" s="3"/>
    </row>
    <row r="122" spans="2:59" ht="6.75" customHeight="1">
      <c r="B122" s="235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85"/>
    </row>
    <row r="123" spans="2:59" ht="18" customHeight="1">
      <c r="B123" s="1045" t="s">
        <v>149</v>
      </c>
      <c r="C123" s="1046"/>
      <c r="D123" s="1046"/>
      <c r="E123" s="1046"/>
      <c r="F123" s="1046"/>
      <c r="G123" s="1046"/>
      <c r="H123" s="1046"/>
      <c r="I123" s="1046"/>
      <c r="J123" s="1046"/>
      <c r="K123" s="1046"/>
      <c r="L123" s="1046"/>
      <c r="M123" s="1046"/>
      <c r="N123" s="1046"/>
      <c r="O123" s="1046"/>
      <c r="P123" s="1046"/>
      <c r="Q123" s="1044"/>
      <c r="R123" s="1044"/>
      <c r="S123" s="1044"/>
      <c r="T123" s="1044"/>
      <c r="U123" s="1044"/>
      <c r="V123" s="1044"/>
      <c r="W123" s="1044"/>
      <c r="X123" s="164"/>
      <c r="Y123" s="164"/>
      <c r="Z123" s="164"/>
      <c r="AA123" s="164"/>
      <c r="AB123" s="164"/>
      <c r="AC123" s="830" t="s">
        <v>40</v>
      </c>
      <c r="AD123" s="830"/>
      <c r="AE123" s="229"/>
      <c r="AF123" s="831"/>
      <c r="AG123" s="831"/>
      <c r="AH123" s="831"/>
      <c r="AI123" s="831"/>
      <c r="AJ123" s="831"/>
      <c r="AK123" s="831"/>
      <c r="AL123" s="831"/>
      <c r="AM123" s="831"/>
      <c r="AN123" s="831"/>
      <c r="AO123" s="831"/>
      <c r="AP123" s="831"/>
      <c r="AQ123" s="831"/>
      <c r="AR123" s="831"/>
      <c r="AS123" s="164"/>
      <c r="AT123" s="164"/>
      <c r="AU123" s="164"/>
      <c r="AV123" s="830" t="s">
        <v>150</v>
      </c>
      <c r="AW123" s="830"/>
      <c r="AX123" s="830"/>
      <c r="AY123" s="830"/>
      <c r="AZ123" s="830"/>
      <c r="BA123" s="830"/>
      <c r="BB123" s="164"/>
      <c r="BC123" s="164"/>
      <c r="BD123" s="164"/>
      <c r="BE123" s="185"/>
    </row>
    <row r="124" spans="2:59" ht="6" customHeight="1">
      <c r="B124" s="237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040"/>
      <c r="R124" s="1040"/>
      <c r="S124" s="1040"/>
      <c r="T124" s="1040"/>
      <c r="U124" s="1040"/>
      <c r="V124" s="1040"/>
      <c r="W124" s="1040"/>
      <c r="X124" s="164"/>
      <c r="Y124" s="164"/>
      <c r="Z124" s="164"/>
      <c r="AA124" s="164"/>
      <c r="AB124" s="164"/>
      <c r="AC124" s="513"/>
      <c r="AD124" s="514"/>
      <c r="AE124" s="511"/>
      <c r="AF124" s="511"/>
      <c r="AG124" s="511"/>
      <c r="AH124" s="511"/>
      <c r="AI124" s="511"/>
      <c r="AJ124" s="511"/>
      <c r="AK124" s="512"/>
      <c r="AL124" s="511"/>
      <c r="AM124" s="511"/>
      <c r="AN124" s="511"/>
      <c r="AO124" s="511"/>
      <c r="AP124" s="511"/>
      <c r="AQ124" s="511"/>
      <c r="AR124" s="164"/>
      <c r="AS124" s="164"/>
      <c r="AT124" s="164"/>
      <c r="AU124" s="164"/>
      <c r="AV124" s="164"/>
      <c r="AW124" s="164"/>
      <c r="AX124" s="164"/>
      <c r="AY124" s="164"/>
      <c r="AZ124" s="164"/>
      <c r="BA124" s="164"/>
      <c r="BB124" s="164"/>
      <c r="BC124" s="164"/>
      <c r="BD124" s="164"/>
      <c r="BE124" s="185"/>
    </row>
    <row r="125" spans="2:59" ht="21" customHeight="1">
      <c r="B125" s="237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830" t="s">
        <v>151</v>
      </c>
      <c r="AD125" s="830"/>
      <c r="AE125" s="229"/>
      <c r="AF125" s="831"/>
      <c r="AG125" s="831"/>
      <c r="AH125" s="831"/>
      <c r="AI125" s="831"/>
      <c r="AJ125" s="831"/>
      <c r="AK125" s="831"/>
      <c r="AL125" s="831"/>
      <c r="AM125" s="831"/>
      <c r="AN125" s="831"/>
      <c r="AO125" s="831"/>
      <c r="AP125" s="831"/>
      <c r="AQ125" s="831"/>
      <c r="AR125" s="831"/>
      <c r="AS125" s="164"/>
      <c r="AT125" s="1048"/>
      <c r="AU125" s="1048"/>
      <c r="AV125" s="1048"/>
      <c r="AW125" s="1048"/>
      <c r="AX125" s="1048"/>
      <c r="AY125" s="1048"/>
      <c r="AZ125" s="1048"/>
      <c r="BA125" s="1048"/>
      <c r="BB125" s="1048"/>
      <c r="BC125" s="1048"/>
      <c r="BD125" s="1048"/>
      <c r="BE125" s="185"/>
    </row>
    <row r="126" spans="2:59" ht="4.5" customHeight="1">
      <c r="B126" s="238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7"/>
      <c r="BG126" s="348"/>
    </row>
    <row r="127" spans="2:59" ht="14.25" customHeight="1" thickBot="1"/>
    <row r="128" spans="2:59" ht="4.5" customHeight="1">
      <c r="B128" s="687"/>
      <c r="C128" s="688"/>
      <c r="D128" s="688"/>
      <c r="E128" s="688"/>
      <c r="F128" s="688"/>
      <c r="G128" s="688"/>
      <c r="H128" s="688"/>
      <c r="I128" s="688"/>
      <c r="J128" s="688"/>
      <c r="K128" s="688"/>
      <c r="L128" s="688"/>
      <c r="M128" s="688"/>
      <c r="N128" s="688"/>
      <c r="O128" s="688"/>
      <c r="P128" s="688"/>
      <c r="Q128" s="688"/>
      <c r="R128" s="688"/>
      <c r="S128" s="688"/>
      <c r="T128" s="688"/>
      <c r="U128" s="688"/>
      <c r="V128" s="688"/>
      <c r="W128" s="688"/>
      <c r="X128" s="688"/>
      <c r="Y128" s="688"/>
      <c r="Z128" s="688"/>
      <c r="AA128" s="688"/>
      <c r="AB128" s="688"/>
      <c r="AC128" s="688"/>
      <c r="AD128" s="688"/>
      <c r="AE128" s="688"/>
      <c r="AF128" s="688"/>
      <c r="AG128" s="688"/>
      <c r="AH128" s="688"/>
      <c r="AI128" s="688"/>
      <c r="AJ128" s="688"/>
      <c r="AK128" s="688"/>
      <c r="AL128" s="688"/>
      <c r="AM128" s="688"/>
      <c r="AN128" s="688"/>
      <c r="AO128" s="688"/>
      <c r="AP128" s="688"/>
      <c r="AQ128" s="688"/>
      <c r="AR128" s="688"/>
      <c r="AS128" s="688"/>
      <c r="AT128" s="688"/>
      <c r="AU128" s="688"/>
      <c r="AV128" s="688"/>
      <c r="AW128" s="688"/>
      <c r="AX128" s="688"/>
      <c r="AY128" s="688"/>
      <c r="AZ128" s="688"/>
      <c r="BA128" s="688"/>
      <c r="BB128" s="688"/>
      <c r="BC128" s="688"/>
      <c r="BD128" s="688"/>
      <c r="BE128" s="689"/>
    </row>
    <row r="129" spans="2:60" s="121" customFormat="1" ht="17.45" customHeight="1">
      <c r="B129" s="764" t="s">
        <v>152</v>
      </c>
      <c r="C129" s="765"/>
      <c r="D129" s="765"/>
      <c r="E129" s="765"/>
      <c r="F129" s="765"/>
      <c r="G129" s="765"/>
      <c r="H129" s="765"/>
      <c r="I129" s="765"/>
      <c r="J129" s="765"/>
      <c r="K129" s="765"/>
      <c r="L129" s="765"/>
      <c r="M129" s="308"/>
      <c r="N129" s="1031" t="s">
        <v>153</v>
      </c>
      <c r="O129" s="1031"/>
      <c r="P129" s="1031"/>
      <c r="Q129" s="1031"/>
      <c r="R129" s="1031"/>
      <c r="S129" s="1031"/>
      <c r="T129" s="1031"/>
      <c r="U129" s="1031"/>
      <c r="V129" s="1031"/>
      <c r="W129" s="1031"/>
      <c r="X129" s="1031"/>
      <c r="Y129" s="1031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  <c r="AJ129" s="229"/>
      <c r="AK129" s="229"/>
      <c r="AL129" s="229"/>
      <c r="AM129" s="229"/>
      <c r="AN129" s="229"/>
      <c r="AO129" s="229"/>
      <c r="AP129" s="229"/>
      <c r="AQ129" s="229"/>
      <c r="AR129" s="229"/>
      <c r="AS129" s="229"/>
      <c r="AT129" s="229"/>
      <c r="AU129" s="229"/>
      <c r="AV129" s="229"/>
      <c r="AW129" s="229"/>
      <c r="AX129" s="229"/>
      <c r="AY129" s="229"/>
      <c r="AZ129" s="229"/>
      <c r="BA129" s="229"/>
      <c r="BB129" s="229"/>
      <c r="BC129" s="229"/>
      <c r="BD129" s="229"/>
      <c r="BE129" s="310"/>
      <c r="BF129" s="120"/>
    </row>
    <row r="130" spans="2:60" s="121" customFormat="1" ht="3" customHeight="1" thickBot="1">
      <c r="B130" s="766"/>
      <c r="C130" s="767"/>
      <c r="D130" s="767"/>
      <c r="E130" s="767"/>
      <c r="F130" s="767"/>
      <c r="G130" s="767"/>
      <c r="H130" s="767"/>
      <c r="I130" s="767"/>
      <c r="J130" s="767"/>
      <c r="K130" s="767"/>
      <c r="L130" s="767"/>
      <c r="M130" s="308"/>
      <c r="N130" s="308"/>
      <c r="O130" s="308"/>
      <c r="P130" s="308"/>
      <c r="Q130" s="308"/>
      <c r="R130" s="308"/>
      <c r="S130" s="308"/>
      <c r="T130" s="308"/>
      <c r="U130" s="308"/>
      <c r="V130" s="309"/>
      <c r="W130" s="30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  <c r="AJ130" s="229"/>
      <c r="AK130" s="229"/>
      <c r="AL130" s="229"/>
      <c r="AM130" s="229"/>
      <c r="AN130" s="229"/>
      <c r="AO130" s="229"/>
      <c r="AP130" s="229"/>
      <c r="AQ130" s="229"/>
      <c r="AR130" s="229"/>
      <c r="AS130" s="229"/>
      <c r="AT130" s="229"/>
      <c r="AU130" s="229"/>
      <c r="AV130" s="229"/>
      <c r="AW130" s="229"/>
      <c r="AX130" s="229"/>
      <c r="AY130" s="229"/>
      <c r="AZ130" s="229"/>
      <c r="BA130" s="229"/>
      <c r="BB130" s="229"/>
      <c r="BC130" s="229"/>
      <c r="BD130" s="229"/>
      <c r="BE130" s="310"/>
      <c r="BF130" s="120"/>
    </row>
    <row r="131" spans="2:60" s="121" customFormat="1" ht="22.5" customHeight="1">
      <c r="B131" s="766"/>
      <c r="C131" s="767"/>
      <c r="D131" s="767"/>
      <c r="E131" s="767"/>
      <c r="F131" s="767"/>
      <c r="G131" s="767"/>
      <c r="H131" s="767"/>
      <c r="I131" s="767"/>
      <c r="J131" s="767"/>
      <c r="K131" s="767"/>
      <c r="L131" s="767"/>
      <c r="M131" s="308"/>
      <c r="N131" s="1032" t="s">
        <v>154</v>
      </c>
      <c r="O131" s="1033"/>
      <c r="P131" s="1033"/>
      <c r="Q131" s="1033"/>
      <c r="R131" s="1033"/>
      <c r="S131" s="1033"/>
      <c r="T131" s="1033"/>
      <c r="U131" s="1033"/>
      <c r="V131" s="1033"/>
      <c r="W131" s="1033"/>
      <c r="X131" s="1033"/>
      <c r="Y131" s="1033"/>
      <c r="Z131" s="1033"/>
      <c r="AA131" s="1033"/>
      <c r="AB131" s="1033"/>
      <c r="AC131" s="1033"/>
      <c r="AD131" s="1033"/>
      <c r="AE131" s="1033"/>
      <c r="AF131" s="1033"/>
      <c r="AG131" s="1033"/>
      <c r="AH131" s="1033"/>
      <c r="AI131" s="1033"/>
      <c r="AJ131" s="1033"/>
      <c r="AK131" s="1033"/>
      <c r="AL131" s="1033"/>
      <c r="AM131" s="1033"/>
      <c r="AN131" s="1034"/>
      <c r="AO131" s="229"/>
      <c r="AP131" s="1037" t="s">
        <v>155</v>
      </c>
      <c r="AQ131" s="1038"/>
      <c r="AR131" s="1038"/>
      <c r="AS131" s="1038"/>
      <c r="AT131" s="1038"/>
      <c r="AU131" s="1038"/>
      <c r="AV131" s="1038"/>
      <c r="AW131" s="1038"/>
      <c r="AX131" s="1038"/>
      <c r="AY131" s="1038"/>
      <c r="AZ131" s="1038"/>
      <c r="BA131" s="1038"/>
      <c r="BB131" s="1038"/>
      <c r="BC131" s="1038"/>
      <c r="BD131" s="1039"/>
      <c r="BE131" s="310"/>
      <c r="BF131" s="120"/>
    </row>
    <row r="132" spans="2:60" s="121" customFormat="1" ht="7.15" customHeight="1">
      <c r="B132" s="766"/>
      <c r="C132" s="767"/>
      <c r="D132" s="767"/>
      <c r="E132" s="767"/>
      <c r="F132" s="767"/>
      <c r="G132" s="767"/>
      <c r="H132" s="767"/>
      <c r="I132" s="767"/>
      <c r="J132" s="767"/>
      <c r="K132" s="767"/>
      <c r="L132" s="767"/>
      <c r="M132" s="308"/>
      <c r="N132" s="350"/>
      <c r="O132" s="349"/>
      <c r="P132" s="349"/>
      <c r="Q132" s="349"/>
      <c r="R132" s="349"/>
      <c r="S132" s="349"/>
      <c r="T132" s="349"/>
      <c r="U132" s="349"/>
      <c r="V132" s="349"/>
      <c r="W132" s="349"/>
      <c r="X132" s="349"/>
      <c r="Y132" s="349"/>
      <c r="Z132" s="349"/>
      <c r="AA132" s="349"/>
      <c r="AB132" s="349"/>
      <c r="AC132" s="349"/>
      <c r="AD132" s="349"/>
      <c r="AE132" s="349"/>
      <c r="AF132" s="349"/>
      <c r="AG132" s="349"/>
      <c r="AH132" s="349"/>
      <c r="AI132" s="349"/>
      <c r="AJ132" s="349"/>
      <c r="AK132" s="349"/>
      <c r="AL132" s="349"/>
      <c r="AM132" s="349"/>
      <c r="AN132" s="351"/>
      <c r="AO132" s="229"/>
      <c r="AP132" s="360"/>
      <c r="AQ132" s="358"/>
      <c r="AR132" s="358"/>
      <c r="AS132" s="358"/>
      <c r="AT132" s="358"/>
      <c r="AU132" s="358"/>
      <c r="AV132" s="358"/>
      <c r="AW132" s="358"/>
      <c r="AX132" s="358"/>
      <c r="AY132" s="358"/>
      <c r="AZ132" s="358"/>
      <c r="BA132" s="358"/>
      <c r="BB132" s="358"/>
      <c r="BC132" s="358"/>
      <c r="BD132" s="361"/>
      <c r="BE132" s="310"/>
      <c r="BF132" s="120"/>
    </row>
    <row r="133" spans="2:60" s="121" customFormat="1" ht="17.45" customHeight="1">
      <c r="B133" s="766"/>
      <c r="C133" s="767"/>
      <c r="D133" s="767"/>
      <c r="E133" s="767"/>
      <c r="F133" s="767"/>
      <c r="G133" s="767"/>
      <c r="H133" s="767"/>
      <c r="I133" s="767"/>
      <c r="J133" s="767"/>
      <c r="K133" s="767"/>
      <c r="L133" s="767"/>
      <c r="M133" s="308"/>
      <c r="N133" s="695" t="s">
        <v>156</v>
      </c>
      <c r="O133" s="1035" t="s">
        <v>157</v>
      </c>
      <c r="P133" s="1035"/>
      <c r="Q133" s="1035"/>
      <c r="R133" s="1035"/>
      <c r="S133" s="1035"/>
      <c r="T133" s="1035"/>
      <c r="U133" s="1035"/>
      <c r="V133" s="1035"/>
      <c r="W133" s="1035"/>
      <c r="X133" s="1035"/>
      <c r="Y133" s="1035"/>
      <c r="Z133" s="1035"/>
      <c r="AA133" s="1035"/>
      <c r="AB133" s="1035"/>
      <c r="AC133" s="1035"/>
      <c r="AD133" s="1035"/>
      <c r="AE133" s="1035"/>
      <c r="AF133" s="1035"/>
      <c r="AG133" s="1035"/>
      <c r="AH133" s="1035"/>
      <c r="AI133" s="1035"/>
      <c r="AJ133" s="1035"/>
      <c r="AK133" s="1035"/>
      <c r="AL133" s="1035"/>
      <c r="AM133" s="1035"/>
      <c r="AN133" s="1036"/>
      <c r="AO133" s="229"/>
      <c r="AP133" s="362" t="s">
        <v>156</v>
      </c>
      <c r="AQ133" s="1029" t="s">
        <v>158</v>
      </c>
      <c r="AR133" s="1029"/>
      <c r="AS133" s="1029"/>
      <c r="AT133" s="1029"/>
      <c r="AU133" s="1029"/>
      <c r="AV133" s="1029"/>
      <c r="AW133" s="1029"/>
      <c r="AX133" s="1029"/>
      <c r="AY133" s="1029"/>
      <c r="AZ133" s="1029"/>
      <c r="BA133" s="1029"/>
      <c r="BB133" s="1029"/>
      <c r="BC133" s="1029"/>
      <c r="BD133" s="1030"/>
      <c r="BE133" s="310"/>
      <c r="BF133" s="120"/>
    </row>
    <row r="134" spans="2:60" s="121" customFormat="1" ht="17.45" customHeight="1">
      <c r="B134" s="690"/>
      <c r="C134" s="365"/>
      <c r="D134" s="365"/>
      <c r="E134" s="365"/>
      <c r="F134" s="365"/>
      <c r="G134" s="365"/>
      <c r="H134" s="365"/>
      <c r="I134" s="365"/>
      <c r="J134" s="365"/>
      <c r="K134" s="365"/>
      <c r="L134" s="365"/>
      <c r="M134" s="308"/>
      <c r="N134" s="357"/>
      <c r="O134" s="1035"/>
      <c r="P134" s="1035"/>
      <c r="Q134" s="1035"/>
      <c r="R134" s="1035"/>
      <c r="S134" s="1035"/>
      <c r="T134" s="1035"/>
      <c r="U134" s="1035"/>
      <c r="V134" s="1035"/>
      <c r="W134" s="1035"/>
      <c r="X134" s="1035"/>
      <c r="Y134" s="1035"/>
      <c r="Z134" s="1035"/>
      <c r="AA134" s="1035"/>
      <c r="AB134" s="1035"/>
      <c r="AC134" s="1035"/>
      <c r="AD134" s="1035"/>
      <c r="AE134" s="1035"/>
      <c r="AF134" s="1035"/>
      <c r="AG134" s="1035"/>
      <c r="AH134" s="1035"/>
      <c r="AI134" s="1035"/>
      <c r="AJ134" s="1035"/>
      <c r="AK134" s="1035"/>
      <c r="AL134" s="1035"/>
      <c r="AM134" s="1035"/>
      <c r="AN134" s="1036"/>
      <c r="AO134" s="229"/>
      <c r="AP134" s="362"/>
      <c r="AQ134" s="1029"/>
      <c r="AR134" s="1029"/>
      <c r="AS134" s="1029"/>
      <c r="AT134" s="1029"/>
      <c r="AU134" s="1029"/>
      <c r="AV134" s="1029"/>
      <c r="AW134" s="1029"/>
      <c r="AX134" s="1029"/>
      <c r="AY134" s="1029"/>
      <c r="AZ134" s="1029"/>
      <c r="BA134" s="1029"/>
      <c r="BB134" s="1029"/>
      <c r="BC134" s="1029"/>
      <c r="BD134" s="1030"/>
      <c r="BE134" s="310"/>
      <c r="BF134" s="120"/>
    </row>
    <row r="135" spans="2:60" ht="17.45" customHeight="1">
      <c r="B135" s="690"/>
      <c r="C135" s="365"/>
      <c r="D135" s="365"/>
      <c r="E135" s="365"/>
      <c r="F135" s="365"/>
      <c r="G135" s="365"/>
      <c r="H135" s="365"/>
      <c r="I135" s="365"/>
      <c r="J135" s="365"/>
      <c r="K135" s="365"/>
      <c r="L135" s="365"/>
      <c r="M135" s="164"/>
      <c r="N135" s="362" t="s">
        <v>159</v>
      </c>
      <c r="O135" s="1035" t="str">
        <f>"ENVIE PARA O ENDEREÇO DE EMAIL  "&amp;BK5&amp;", DO "&amp;BJ2&amp;":"</f>
        <v>ENVIE PARA O ENDEREÇO DE EMAIL  , DO :</v>
      </c>
      <c r="P135" s="1035"/>
      <c r="Q135" s="1035"/>
      <c r="R135" s="1035"/>
      <c r="S135" s="1035"/>
      <c r="T135" s="1035"/>
      <c r="U135" s="1035"/>
      <c r="V135" s="1035"/>
      <c r="W135" s="1035"/>
      <c r="X135" s="1035"/>
      <c r="Y135" s="1035"/>
      <c r="Z135" s="1035"/>
      <c r="AA135" s="1035"/>
      <c r="AB135" s="1035"/>
      <c r="AC135" s="1035"/>
      <c r="AD135" s="1035"/>
      <c r="AE135" s="1035"/>
      <c r="AF135" s="1035"/>
      <c r="AG135" s="1035"/>
      <c r="AH135" s="1035"/>
      <c r="AI135" s="1035"/>
      <c r="AJ135" s="1035"/>
      <c r="AK135" s="1035"/>
      <c r="AL135" s="1035"/>
      <c r="AM135" s="1035"/>
      <c r="AN135" s="1036"/>
      <c r="AO135" s="164"/>
      <c r="AP135" s="362" t="s">
        <v>159</v>
      </c>
      <c r="AQ135" s="1029" t="str">
        <f>"ENTREGUE O FORMULÁRIO E ANEXO (A  OU B) EM PAPEL, PESSOALMENTE OU POR CORREIO, NO "&amp;BJ2&amp;", NA MORADA "&amp;BJ3&amp;", "&amp;BJ4&amp;"."</f>
        <v>ENTREGUE O FORMULÁRIO E ANEXO (A  OU B) EM PAPEL, PESSOALMENTE OU POR CORREIO, NO , NA MORADA , .</v>
      </c>
      <c r="AR135" s="1029"/>
      <c r="AS135" s="1029"/>
      <c r="AT135" s="1029"/>
      <c r="AU135" s="1029"/>
      <c r="AV135" s="1029"/>
      <c r="AW135" s="1029"/>
      <c r="AX135" s="1029"/>
      <c r="AY135" s="1029"/>
      <c r="AZ135" s="1029"/>
      <c r="BA135" s="1029"/>
      <c r="BB135" s="1029"/>
      <c r="BC135" s="1029"/>
      <c r="BD135" s="1030"/>
      <c r="BE135" s="307"/>
      <c r="BH135" s="348"/>
    </row>
    <row r="136" spans="2:60" ht="17.45" customHeight="1">
      <c r="B136" s="691"/>
      <c r="C136" s="231"/>
      <c r="D136" s="231"/>
      <c r="E136" s="231"/>
      <c r="F136" s="231"/>
      <c r="G136" s="231"/>
      <c r="H136" s="231"/>
      <c r="I136" s="231"/>
      <c r="J136" s="231"/>
      <c r="K136" s="231"/>
      <c r="L136" s="231"/>
      <c r="M136" s="164"/>
      <c r="N136" s="327"/>
      <c r="O136" s="1035"/>
      <c r="P136" s="1035"/>
      <c r="Q136" s="1035"/>
      <c r="R136" s="1035"/>
      <c r="S136" s="1035"/>
      <c r="T136" s="1035"/>
      <c r="U136" s="1035"/>
      <c r="V136" s="1035"/>
      <c r="W136" s="1035"/>
      <c r="X136" s="1035"/>
      <c r="Y136" s="1035"/>
      <c r="Z136" s="1035"/>
      <c r="AA136" s="1035"/>
      <c r="AB136" s="1035"/>
      <c r="AC136" s="1035"/>
      <c r="AD136" s="1035"/>
      <c r="AE136" s="1035"/>
      <c r="AF136" s="1035"/>
      <c r="AG136" s="1035"/>
      <c r="AH136" s="1035"/>
      <c r="AI136" s="1035"/>
      <c r="AJ136" s="1035"/>
      <c r="AK136" s="1035"/>
      <c r="AL136" s="1035"/>
      <c r="AM136" s="1035"/>
      <c r="AN136" s="1036"/>
      <c r="AO136" s="164"/>
      <c r="AP136" s="362"/>
      <c r="AQ136" s="1029"/>
      <c r="AR136" s="1029"/>
      <c r="AS136" s="1029"/>
      <c r="AT136" s="1029"/>
      <c r="AU136" s="1029"/>
      <c r="AV136" s="1029"/>
      <c r="AW136" s="1029"/>
      <c r="AX136" s="1029"/>
      <c r="AY136" s="1029"/>
      <c r="AZ136" s="1029"/>
      <c r="BA136" s="1029"/>
      <c r="BB136" s="1029"/>
      <c r="BC136" s="1029"/>
      <c r="BD136" s="1030"/>
      <c r="BE136" s="307"/>
      <c r="BH136" s="348"/>
    </row>
    <row r="137" spans="2:60" ht="17.45" customHeight="1">
      <c r="B137" s="692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327"/>
      <c r="O137" s="164"/>
      <c r="P137" s="164"/>
      <c r="Q137" s="762" t="s">
        <v>160</v>
      </c>
      <c r="R137" s="762"/>
      <c r="S137" s="762"/>
      <c r="T137" s="762"/>
      <c r="U137" s="762"/>
      <c r="V137" s="762"/>
      <c r="W137" s="762"/>
      <c r="X137" s="762"/>
      <c r="Y137" s="762"/>
      <c r="Z137" s="762"/>
      <c r="AA137" s="762"/>
      <c r="AB137" s="762"/>
      <c r="AC137" s="762"/>
      <c r="AD137" s="762"/>
      <c r="AE137" s="762"/>
      <c r="AF137" s="762"/>
      <c r="AG137" s="762"/>
      <c r="AH137" s="762"/>
      <c r="AI137" s="762"/>
      <c r="AJ137" s="762"/>
      <c r="AK137" s="762"/>
      <c r="AL137" s="762"/>
      <c r="AM137" s="762"/>
      <c r="AN137" s="763"/>
      <c r="AO137" s="164"/>
      <c r="AP137" s="327"/>
      <c r="AQ137" s="1029"/>
      <c r="AR137" s="1029"/>
      <c r="AS137" s="1029"/>
      <c r="AT137" s="1029"/>
      <c r="AU137" s="1029"/>
      <c r="AV137" s="1029"/>
      <c r="AW137" s="1029"/>
      <c r="AX137" s="1029"/>
      <c r="AY137" s="1029"/>
      <c r="AZ137" s="1029"/>
      <c r="BA137" s="1029"/>
      <c r="BB137" s="1029"/>
      <c r="BC137" s="1029"/>
      <c r="BD137" s="1030"/>
      <c r="BE137" s="307"/>
      <c r="BH137" s="348"/>
    </row>
    <row r="138" spans="2:60" ht="17.45" customHeight="1">
      <c r="B138" s="692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352"/>
      <c r="O138" s="308"/>
      <c r="P138" s="308"/>
      <c r="Q138" s="762" t="s">
        <v>161</v>
      </c>
      <c r="R138" s="762"/>
      <c r="S138" s="762"/>
      <c r="T138" s="762"/>
      <c r="U138" s="762"/>
      <c r="V138" s="762"/>
      <c r="W138" s="762"/>
      <c r="X138" s="762"/>
      <c r="Y138" s="762"/>
      <c r="Z138" s="762"/>
      <c r="AA138" s="762"/>
      <c r="AB138" s="762"/>
      <c r="AC138" s="762"/>
      <c r="AD138" s="762"/>
      <c r="AE138" s="762"/>
      <c r="AF138" s="762"/>
      <c r="AG138" s="762"/>
      <c r="AH138" s="762"/>
      <c r="AI138" s="762"/>
      <c r="AJ138" s="762"/>
      <c r="AK138" s="762"/>
      <c r="AL138" s="762"/>
      <c r="AM138" s="762"/>
      <c r="AN138" s="763"/>
      <c r="AO138" s="164"/>
      <c r="AP138" s="362" t="s">
        <v>162</v>
      </c>
      <c r="AQ138" s="1029" t="str">
        <f>"ENVIE PARA O ENDEREÇO DO EMAIL  "&amp;BK5&amp;", DO "&amp;BJ2&amp;":"</f>
        <v>ENVIE PARA O ENDEREÇO DO EMAIL  , DO :</v>
      </c>
      <c r="AR138" s="1029"/>
      <c r="AS138" s="1029"/>
      <c r="AT138" s="1029"/>
      <c r="AU138" s="1029"/>
      <c r="AV138" s="1029"/>
      <c r="AW138" s="1029"/>
      <c r="AX138" s="1029"/>
      <c r="AY138" s="1029"/>
      <c r="AZ138" s="1029"/>
      <c r="BA138" s="1029"/>
      <c r="BB138" s="1029"/>
      <c r="BC138" s="1029"/>
      <c r="BD138" s="1030"/>
      <c r="BE138" s="307"/>
      <c r="BH138" s="348"/>
    </row>
    <row r="139" spans="2:60" ht="13.15" customHeight="1">
      <c r="B139" s="692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327"/>
      <c r="O139" s="164"/>
      <c r="P139" s="164"/>
      <c r="Q139" s="762" t="s">
        <v>163</v>
      </c>
      <c r="R139" s="762"/>
      <c r="S139" s="762"/>
      <c r="T139" s="762"/>
      <c r="U139" s="762"/>
      <c r="V139" s="762"/>
      <c r="W139" s="762"/>
      <c r="X139" s="762"/>
      <c r="Y139" s="762"/>
      <c r="Z139" s="762"/>
      <c r="AA139" s="762"/>
      <c r="AB139" s="762"/>
      <c r="AC139" s="762"/>
      <c r="AD139" s="762"/>
      <c r="AE139" s="762"/>
      <c r="AF139" s="762"/>
      <c r="AG139" s="762"/>
      <c r="AH139" s="762"/>
      <c r="AI139" s="762"/>
      <c r="AJ139" s="762"/>
      <c r="AK139" s="762"/>
      <c r="AL139" s="762"/>
      <c r="AM139" s="762"/>
      <c r="AN139" s="763"/>
      <c r="AO139" s="164"/>
      <c r="AP139" s="327"/>
      <c r="AQ139" s="1029"/>
      <c r="AR139" s="1029"/>
      <c r="AS139" s="1029"/>
      <c r="AT139" s="1029"/>
      <c r="AU139" s="1029"/>
      <c r="AV139" s="1029"/>
      <c r="AW139" s="1029"/>
      <c r="AX139" s="1029"/>
      <c r="AY139" s="1029"/>
      <c r="AZ139" s="1029"/>
      <c r="BA139" s="1029"/>
      <c r="BB139" s="1029"/>
      <c r="BC139" s="1029"/>
      <c r="BD139" s="1030"/>
      <c r="BE139" s="307"/>
      <c r="BH139" s="348"/>
    </row>
    <row r="140" spans="2:60" ht="17.45" customHeight="1">
      <c r="B140" s="692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327"/>
      <c r="O140" s="164"/>
      <c r="P140" s="164"/>
      <c r="Q140" s="762" t="s">
        <v>164</v>
      </c>
      <c r="R140" s="762"/>
      <c r="S140" s="762"/>
      <c r="T140" s="762"/>
      <c r="U140" s="762"/>
      <c r="V140" s="762"/>
      <c r="W140" s="762"/>
      <c r="X140" s="762"/>
      <c r="Y140" s="762"/>
      <c r="Z140" s="762"/>
      <c r="AA140" s="762"/>
      <c r="AB140" s="762"/>
      <c r="AC140" s="762"/>
      <c r="AD140" s="762"/>
      <c r="AE140" s="762"/>
      <c r="AF140" s="762"/>
      <c r="AG140" s="762"/>
      <c r="AH140" s="762"/>
      <c r="AI140" s="762"/>
      <c r="AJ140" s="762"/>
      <c r="AK140" s="762"/>
      <c r="AL140" s="762"/>
      <c r="AM140" s="762"/>
      <c r="AN140" s="763"/>
      <c r="AO140" s="164"/>
      <c r="AP140" s="327"/>
      <c r="AQ140" s="164"/>
      <c r="AR140" s="359"/>
      <c r="AS140" s="762" t="s">
        <v>163</v>
      </c>
      <c r="AT140" s="762"/>
      <c r="AU140" s="762"/>
      <c r="AV140" s="762"/>
      <c r="AW140" s="762"/>
      <c r="AX140" s="762"/>
      <c r="AY140" s="762"/>
      <c r="AZ140" s="762"/>
      <c r="BA140" s="762"/>
      <c r="BB140" s="762"/>
      <c r="BC140" s="762"/>
      <c r="BD140" s="763"/>
      <c r="BE140" s="307"/>
      <c r="BH140" s="348"/>
    </row>
    <row r="141" spans="2:60" ht="13.9" customHeight="1">
      <c r="B141" s="692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327"/>
      <c r="O141" s="164"/>
      <c r="P141" s="164"/>
      <c r="Q141" s="164"/>
      <c r="R141" s="164"/>
      <c r="S141" s="325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164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307"/>
      <c r="AO141" s="164"/>
      <c r="AP141" s="362"/>
      <c r="AQ141" s="359"/>
      <c r="AR141" s="359"/>
      <c r="AS141" s="762" t="s">
        <v>164</v>
      </c>
      <c r="AT141" s="762"/>
      <c r="AU141" s="762"/>
      <c r="AV141" s="762"/>
      <c r="AW141" s="762"/>
      <c r="AX141" s="762"/>
      <c r="AY141" s="762"/>
      <c r="AZ141" s="762"/>
      <c r="BA141" s="762"/>
      <c r="BB141" s="762"/>
      <c r="BC141" s="762"/>
      <c r="BD141" s="763"/>
      <c r="BE141" s="307"/>
      <c r="BH141" s="348"/>
    </row>
    <row r="142" spans="2:60" ht="12.75" customHeight="1" thickBot="1">
      <c r="B142" s="692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353"/>
      <c r="O142" s="354"/>
      <c r="P142" s="354"/>
      <c r="Q142" s="354"/>
      <c r="R142" s="354"/>
      <c r="S142" s="355"/>
      <c r="T142" s="354"/>
      <c r="U142" s="354"/>
      <c r="V142" s="354"/>
      <c r="W142" s="354"/>
      <c r="X142" s="354"/>
      <c r="Y142" s="354"/>
      <c r="Z142" s="354"/>
      <c r="AA142" s="354"/>
      <c r="AB142" s="354"/>
      <c r="AC142" s="354"/>
      <c r="AD142" s="354"/>
      <c r="AE142" s="354"/>
      <c r="AF142" s="354"/>
      <c r="AG142" s="354"/>
      <c r="AH142" s="354"/>
      <c r="AI142" s="354"/>
      <c r="AJ142" s="354"/>
      <c r="AK142" s="354"/>
      <c r="AL142" s="354"/>
      <c r="AM142" s="354"/>
      <c r="AN142" s="356"/>
      <c r="AO142" s="164"/>
      <c r="AP142" s="363"/>
      <c r="AQ142" s="354"/>
      <c r="AR142" s="354"/>
      <c r="AS142" s="354"/>
      <c r="AT142" s="354"/>
      <c r="AU142" s="354"/>
      <c r="AV142" s="354"/>
      <c r="AW142" s="354"/>
      <c r="AX142" s="354"/>
      <c r="AY142" s="354"/>
      <c r="AZ142" s="354"/>
      <c r="BA142" s="354"/>
      <c r="BB142" s="354"/>
      <c r="BC142" s="354"/>
      <c r="BD142" s="356"/>
      <c r="BE142" s="307"/>
      <c r="BH142" s="348"/>
    </row>
    <row r="143" spans="2:60" ht="3.75" customHeight="1">
      <c r="B143" s="692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364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307"/>
      <c r="BH143" s="348"/>
    </row>
    <row r="144" spans="2:60" ht="12.75" customHeight="1">
      <c r="B144" s="692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85"/>
      <c r="N144" s="821" t="str">
        <f>"Em alternativa, a candidatura pode ser entregue no balcão de apoio dos serviços do município de "&amp;E36&amp;", em articulação com a Comissão de Coordenação e Desenvolvimento Regional, I. P. (CCDR, I. P.), caso exista."</f>
        <v>Em alternativa, a candidatura pode ser entregue no balcão de apoio dos serviços do município de , em articulação com a Comissão de Coordenação e Desenvolvimento Regional, I. P. (CCDR, I. P.), caso exista.</v>
      </c>
      <c r="O144" s="822"/>
      <c r="P144" s="822"/>
      <c r="Q144" s="822"/>
      <c r="R144" s="822"/>
      <c r="S144" s="822"/>
      <c r="T144" s="822"/>
      <c r="U144" s="822"/>
      <c r="V144" s="822"/>
      <c r="W144" s="822"/>
      <c r="X144" s="822"/>
      <c r="Y144" s="822"/>
      <c r="Z144" s="822"/>
      <c r="AA144" s="822"/>
      <c r="AB144" s="822"/>
      <c r="AC144" s="822"/>
      <c r="AD144" s="822"/>
      <c r="AE144" s="822"/>
      <c r="AF144" s="822"/>
      <c r="AG144" s="822"/>
      <c r="AH144" s="822"/>
      <c r="AI144" s="822"/>
      <c r="AJ144" s="822"/>
      <c r="AK144" s="822"/>
      <c r="AL144" s="822"/>
      <c r="AM144" s="822"/>
      <c r="AN144" s="822"/>
      <c r="AO144" s="822"/>
      <c r="AP144" s="822"/>
      <c r="AQ144" s="822"/>
      <c r="AR144" s="822"/>
      <c r="AS144" s="822"/>
      <c r="AT144" s="822"/>
      <c r="AU144" s="822"/>
      <c r="AV144" s="822"/>
      <c r="AW144" s="822"/>
      <c r="AX144" s="822"/>
      <c r="AY144" s="822"/>
      <c r="AZ144" s="822"/>
      <c r="BA144" s="822"/>
      <c r="BB144" s="822"/>
      <c r="BC144" s="822"/>
      <c r="BD144" s="823"/>
      <c r="BE144" s="693"/>
    </row>
    <row r="145" spans="1:57" ht="12.75" customHeight="1">
      <c r="B145" s="692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824"/>
      <c r="O145" s="825"/>
      <c r="P145" s="825"/>
      <c r="Q145" s="825"/>
      <c r="R145" s="825"/>
      <c r="S145" s="825"/>
      <c r="T145" s="825"/>
      <c r="U145" s="825"/>
      <c r="V145" s="825"/>
      <c r="W145" s="825"/>
      <c r="X145" s="825"/>
      <c r="Y145" s="825"/>
      <c r="Z145" s="825"/>
      <c r="AA145" s="825"/>
      <c r="AB145" s="825"/>
      <c r="AC145" s="825"/>
      <c r="AD145" s="825"/>
      <c r="AE145" s="825"/>
      <c r="AF145" s="825"/>
      <c r="AG145" s="825"/>
      <c r="AH145" s="825"/>
      <c r="AI145" s="825"/>
      <c r="AJ145" s="825"/>
      <c r="AK145" s="825"/>
      <c r="AL145" s="825"/>
      <c r="AM145" s="825"/>
      <c r="AN145" s="825"/>
      <c r="AO145" s="825"/>
      <c r="AP145" s="825"/>
      <c r="AQ145" s="825"/>
      <c r="AR145" s="825"/>
      <c r="AS145" s="825"/>
      <c r="AT145" s="825"/>
      <c r="AU145" s="825"/>
      <c r="AV145" s="825"/>
      <c r="AW145" s="825"/>
      <c r="AX145" s="825"/>
      <c r="AY145" s="825"/>
      <c r="AZ145" s="825"/>
      <c r="BA145" s="825"/>
      <c r="BB145" s="825"/>
      <c r="BC145" s="825"/>
      <c r="BD145" s="826"/>
      <c r="BE145" s="307"/>
    </row>
    <row r="146" spans="1:57" ht="12.75" customHeight="1">
      <c r="B146" s="692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824"/>
      <c r="O146" s="825"/>
      <c r="P146" s="825"/>
      <c r="Q146" s="825"/>
      <c r="R146" s="825"/>
      <c r="S146" s="825"/>
      <c r="T146" s="825"/>
      <c r="U146" s="825"/>
      <c r="V146" s="825"/>
      <c r="W146" s="825"/>
      <c r="X146" s="825"/>
      <c r="Y146" s="825"/>
      <c r="Z146" s="825"/>
      <c r="AA146" s="825"/>
      <c r="AB146" s="825"/>
      <c r="AC146" s="825"/>
      <c r="AD146" s="825"/>
      <c r="AE146" s="825"/>
      <c r="AF146" s="825"/>
      <c r="AG146" s="825"/>
      <c r="AH146" s="825"/>
      <c r="AI146" s="825"/>
      <c r="AJ146" s="825"/>
      <c r="AK146" s="825"/>
      <c r="AL146" s="825"/>
      <c r="AM146" s="825"/>
      <c r="AN146" s="825"/>
      <c r="AO146" s="825"/>
      <c r="AP146" s="825"/>
      <c r="AQ146" s="825"/>
      <c r="AR146" s="825"/>
      <c r="AS146" s="825"/>
      <c r="AT146" s="825"/>
      <c r="AU146" s="825"/>
      <c r="AV146" s="825"/>
      <c r="AW146" s="825"/>
      <c r="AX146" s="825"/>
      <c r="AY146" s="825"/>
      <c r="AZ146" s="825"/>
      <c r="BA146" s="825"/>
      <c r="BB146" s="825"/>
      <c r="BC146" s="825"/>
      <c r="BD146" s="826"/>
      <c r="BE146" s="307"/>
    </row>
    <row r="147" spans="1:57" ht="12.75" customHeight="1">
      <c r="B147" s="692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827"/>
      <c r="O147" s="828"/>
      <c r="P147" s="828"/>
      <c r="Q147" s="828"/>
      <c r="R147" s="828"/>
      <c r="S147" s="828"/>
      <c r="T147" s="828"/>
      <c r="U147" s="828"/>
      <c r="V147" s="828"/>
      <c r="W147" s="828"/>
      <c r="X147" s="828"/>
      <c r="Y147" s="828"/>
      <c r="Z147" s="828"/>
      <c r="AA147" s="828"/>
      <c r="AB147" s="828"/>
      <c r="AC147" s="828"/>
      <c r="AD147" s="828"/>
      <c r="AE147" s="828"/>
      <c r="AF147" s="828"/>
      <c r="AG147" s="828"/>
      <c r="AH147" s="828"/>
      <c r="AI147" s="828"/>
      <c r="AJ147" s="828"/>
      <c r="AK147" s="828"/>
      <c r="AL147" s="828"/>
      <c r="AM147" s="828"/>
      <c r="AN147" s="828"/>
      <c r="AO147" s="828"/>
      <c r="AP147" s="828"/>
      <c r="AQ147" s="828"/>
      <c r="AR147" s="828"/>
      <c r="AS147" s="828"/>
      <c r="AT147" s="828"/>
      <c r="AU147" s="828"/>
      <c r="AV147" s="828"/>
      <c r="AW147" s="828"/>
      <c r="AX147" s="828"/>
      <c r="AY147" s="828"/>
      <c r="AZ147" s="828"/>
      <c r="BA147" s="828"/>
      <c r="BB147" s="828"/>
      <c r="BC147" s="828"/>
      <c r="BD147" s="829"/>
      <c r="BE147" s="307"/>
    </row>
    <row r="148" spans="1:57" ht="4.5" customHeight="1" thickBot="1">
      <c r="A148" s="631"/>
      <c r="B148" s="694"/>
      <c r="C148" s="354"/>
      <c r="D148" s="354"/>
      <c r="E148" s="354"/>
      <c r="F148" s="354"/>
      <c r="G148" s="354"/>
      <c r="H148" s="354"/>
      <c r="I148" s="354"/>
      <c r="J148" s="354"/>
      <c r="K148" s="354"/>
      <c r="L148" s="354"/>
      <c r="M148" s="354"/>
      <c r="N148" s="354"/>
      <c r="O148" s="354"/>
      <c r="P148" s="354"/>
      <c r="Q148" s="354"/>
      <c r="R148" s="354"/>
      <c r="S148" s="354"/>
      <c r="T148" s="354"/>
      <c r="U148" s="354"/>
      <c r="V148" s="354"/>
      <c r="W148" s="354"/>
      <c r="X148" s="354"/>
      <c r="Y148" s="354"/>
      <c r="Z148" s="354"/>
      <c r="AA148" s="354"/>
      <c r="AB148" s="354"/>
      <c r="AC148" s="354"/>
      <c r="AD148" s="354"/>
      <c r="AE148" s="354"/>
      <c r="AF148" s="354"/>
      <c r="AG148" s="354"/>
      <c r="AH148" s="354"/>
      <c r="AI148" s="354"/>
      <c r="AJ148" s="354"/>
      <c r="AK148" s="354"/>
      <c r="AL148" s="354"/>
      <c r="AM148" s="354"/>
      <c r="AN148" s="354"/>
      <c r="AO148" s="354"/>
      <c r="AP148" s="354"/>
      <c r="AQ148" s="354"/>
      <c r="AR148" s="354"/>
      <c r="AS148" s="354"/>
      <c r="AT148" s="354"/>
      <c r="AU148" s="354"/>
      <c r="AV148" s="354"/>
      <c r="AW148" s="354"/>
      <c r="AX148" s="354"/>
      <c r="AY148" s="354"/>
      <c r="AZ148" s="354"/>
      <c r="BA148" s="354"/>
      <c r="BB148" s="354"/>
      <c r="BC148" s="354"/>
      <c r="BD148" s="354"/>
      <c r="BE148" s="356"/>
    </row>
  </sheetData>
  <sheetProtection algorithmName="SHA-512" hashValue="hLtjzuZwrc4cQZkXPWICMslrfpEo0qBN0qcIAhV8hCQeZHbuP3bKZyvIqPtOfYDjqpQd0491GxL13kdA6XFTFg==" saltValue="uuSZx6VtXrBl5U1N3kIhLQ==" spinCount="100000" sheet="1" objects="1" scenarios="1" selectLockedCells="1"/>
  <dataConsolidate/>
  <mergeCells count="285">
    <mergeCell ref="BG8:BK8"/>
    <mergeCell ref="BJ10:BK12"/>
    <mergeCell ref="BJ76:BK78"/>
    <mergeCell ref="AV15:BD15"/>
    <mergeCell ref="AL36:AO36"/>
    <mergeCell ref="BG22:BH23"/>
    <mergeCell ref="BI22:BK23"/>
    <mergeCell ref="BI17:BK18"/>
    <mergeCell ref="BG17:BH18"/>
    <mergeCell ref="BI19:BK19"/>
    <mergeCell ref="AV21:AY21"/>
    <mergeCell ref="AL18:AO18"/>
    <mergeCell ref="AL20:AT20"/>
    <mergeCell ref="AV20:BD20"/>
    <mergeCell ref="D19:BD19"/>
    <mergeCell ref="D23:BD23"/>
    <mergeCell ref="AQ28:AY28"/>
    <mergeCell ref="E18:N18"/>
    <mergeCell ref="E29:T29"/>
    <mergeCell ref="U29:AP29"/>
    <mergeCell ref="AE20:AJ20"/>
    <mergeCell ref="E34:Y34"/>
    <mergeCell ref="U28:AP28"/>
    <mergeCell ref="BA27:BD27"/>
    <mergeCell ref="BG20:BH21"/>
    <mergeCell ref="E21:H21"/>
    <mergeCell ref="AQ138:BD139"/>
    <mergeCell ref="C86:AY86"/>
    <mergeCell ref="C74:BE74"/>
    <mergeCell ref="Q123:W123"/>
    <mergeCell ref="B123:P123"/>
    <mergeCell ref="AV123:BA123"/>
    <mergeCell ref="D105:R105"/>
    <mergeCell ref="AY90:BC90"/>
    <mergeCell ref="AY91:BC91"/>
    <mergeCell ref="AY92:BC92"/>
    <mergeCell ref="AT125:BD125"/>
    <mergeCell ref="F119:BD119"/>
    <mergeCell ref="D109:E109"/>
    <mergeCell ref="D110:E110"/>
    <mergeCell ref="D111:E111"/>
    <mergeCell ref="D112:E112"/>
    <mergeCell ref="D117:E117"/>
    <mergeCell ref="D118:E118"/>
    <mergeCell ref="D119:E119"/>
    <mergeCell ref="D121:AY121"/>
    <mergeCell ref="F118:BD118"/>
    <mergeCell ref="D120:E120"/>
    <mergeCell ref="F120:BB120"/>
    <mergeCell ref="Q137:AN137"/>
    <mergeCell ref="E27:T27"/>
    <mergeCell ref="AQ27:AY27"/>
    <mergeCell ref="E28:T28"/>
    <mergeCell ref="AQ36:AT36"/>
    <mergeCell ref="C32:AL32"/>
    <mergeCell ref="AQ30:AY30"/>
    <mergeCell ref="AQ135:BD137"/>
    <mergeCell ref="AY102:BC102"/>
    <mergeCell ref="AY104:BC104"/>
    <mergeCell ref="N129:Y129"/>
    <mergeCell ref="N131:AN131"/>
    <mergeCell ref="O133:AN134"/>
    <mergeCell ref="O135:AN136"/>
    <mergeCell ref="AP131:BD131"/>
    <mergeCell ref="AQ133:BD134"/>
    <mergeCell ref="F117:BD117"/>
    <mergeCell ref="Q124:W124"/>
    <mergeCell ref="F115:BD115"/>
    <mergeCell ref="F116:BD116"/>
    <mergeCell ref="S95:AX95"/>
    <mergeCell ref="AY93:BC93"/>
    <mergeCell ref="D108:BB108"/>
    <mergeCell ref="AQ29:AY29"/>
    <mergeCell ref="E30:T30"/>
    <mergeCell ref="U30:AP30"/>
    <mergeCell ref="BA29:BC30"/>
    <mergeCell ref="D116:E116"/>
    <mergeCell ref="AY88:BC88"/>
    <mergeCell ref="AY101:BC101"/>
    <mergeCell ref="S100:AX100"/>
    <mergeCell ref="S99:AX99"/>
    <mergeCell ref="S98:AX98"/>
    <mergeCell ref="S96:AX96"/>
    <mergeCell ref="AA35:AJ35"/>
    <mergeCell ref="D113:E113"/>
    <mergeCell ref="D114:E114"/>
    <mergeCell ref="D115:E115"/>
    <mergeCell ref="S97:AX97"/>
    <mergeCell ref="Q41:X41"/>
    <mergeCell ref="AF52:AI52"/>
    <mergeCell ref="AB78:AC78"/>
    <mergeCell ref="S93:AX93"/>
    <mergeCell ref="S92:AX92"/>
    <mergeCell ref="S91:AX91"/>
    <mergeCell ref="R64:AJ64"/>
    <mergeCell ref="AK64:AN65"/>
    <mergeCell ref="B1:BE1"/>
    <mergeCell ref="B4:Q4"/>
    <mergeCell ref="AV14:BD14"/>
    <mergeCell ref="C10:BE10"/>
    <mergeCell ref="AL13:AT13"/>
    <mergeCell ref="AV13:BD13"/>
    <mergeCell ref="D6:F6"/>
    <mergeCell ref="R4:AX4"/>
    <mergeCell ref="AQ12:AT12"/>
    <mergeCell ref="AQ11:AT11"/>
    <mergeCell ref="AA13:AJ13"/>
    <mergeCell ref="BA12:BD12"/>
    <mergeCell ref="AL12:AO12"/>
    <mergeCell ref="AV11:AY11"/>
    <mergeCell ref="BD3:BD4"/>
    <mergeCell ref="AL11:AO11"/>
    <mergeCell ref="BA5:BC5"/>
    <mergeCell ref="C8:AJ8"/>
    <mergeCell ref="BA8:BC8"/>
    <mergeCell ref="BI2:BI5"/>
    <mergeCell ref="BJ2:BK2"/>
    <mergeCell ref="BJ3:BK3"/>
    <mergeCell ref="BJ4:BK4"/>
    <mergeCell ref="BH2:BH5"/>
    <mergeCell ref="BG4:BG5"/>
    <mergeCell ref="E25:T25"/>
    <mergeCell ref="U25:AP25"/>
    <mergeCell ref="AQ25:AY25"/>
    <mergeCell ref="AA15:AJ15"/>
    <mergeCell ref="E11:AJ11"/>
    <mergeCell ref="E13:Y13"/>
    <mergeCell ref="E15:Y15"/>
    <mergeCell ref="AA14:AJ14"/>
    <mergeCell ref="AA16:AJ16"/>
    <mergeCell ref="E17:N17"/>
    <mergeCell ref="Q17:AJ17"/>
    <mergeCell ref="AV12:AY12"/>
    <mergeCell ref="BA11:BD11"/>
    <mergeCell ref="BG11:BI12"/>
    <mergeCell ref="AL17:AO17"/>
    <mergeCell ref="BI20:BK21"/>
    <mergeCell ref="E20:AC20"/>
    <mergeCell ref="AE21:AJ21"/>
    <mergeCell ref="BG10:BI10"/>
    <mergeCell ref="C107:AY107"/>
    <mergeCell ref="D90:R90"/>
    <mergeCell ref="D104:R104"/>
    <mergeCell ref="AY95:BC95"/>
    <mergeCell ref="AY96:BC96"/>
    <mergeCell ref="AY97:BC97"/>
    <mergeCell ref="AY98:BC98"/>
    <mergeCell ref="S90:AX90"/>
    <mergeCell ref="AY99:BC99"/>
    <mergeCell ref="AO84:AP84"/>
    <mergeCell ref="S101:AX101"/>
    <mergeCell ref="S102:AX102"/>
    <mergeCell ref="S103:AX103"/>
    <mergeCell ref="F88:AK88"/>
    <mergeCell ref="AY94:BC94"/>
    <mergeCell ref="S94:AX94"/>
    <mergeCell ref="AY100:BC100"/>
    <mergeCell ref="BG76:BI78"/>
    <mergeCell ref="BG19:BH19"/>
    <mergeCell ref="AQ18:AT18"/>
    <mergeCell ref="AV35:AY35"/>
    <mergeCell ref="BA37:BC37"/>
    <mergeCell ref="BA36:BD36"/>
    <mergeCell ref="AB80:AC80"/>
    <mergeCell ref="R65:X65"/>
    <mergeCell ref="Y65:AE65"/>
    <mergeCell ref="AF65:AJ65"/>
    <mergeCell ref="R66:X66"/>
    <mergeCell ref="E84:AN84"/>
    <mergeCell ref="AQ84:AW84"/>
    <mergeCell ref="AX84:BD84"/>
    <mergeCell ref="AN70:AP70"/>
    <mergeCell ref="AN71:AP71"/>
    <mergeCell ref="AN72:AP72"/>
    <mergeCell ref="AQ69:AS69"/>
    <mergeCell ref="AQ70:AS70"/>
    <mergeCell ref="AK62:AN62"/>
    <mergeCell ref="AQ71:AS71"/>
    <mergeCell ref="AQ72:AS72"/>
    <mergeCell ref="AT69:AW69"/>
    <mergeCell ref="AT70:AW70"/>
    <mergeCell ref="AT72:AW72"/>
    <mergeCell ref="AT71:AW71"/>
    <mergeCell ref="D68:Q72"/>
    <mergeCell ref="R68:Z68"/>
    <mergeCell ref="AA68:AI68"/>
    <mergeCell ref="AT68:AW68"/>
    <mergeCell ref="AA72:AI72"/>
    <mergeCell ref="AJ69:AM69"/>
    <mergeCell ref="D58:BD58"/>
    <mergeCell ref="Y62:AE62"/>
    <mergeCell ref="Y52:AE52"/>
    <mergeCell ref="Y54:AE54"/>
    <mergeCell ref="AM52:BA52"/>
    <mergeCell ref="AO78:AP78"/>
    <mergeCell ref="AQ78:AX78"/>
    <mergeCell ref="AX69:BD69"/>
    <mergeCell ref="AX71:BD71"/>
    <mergeCell ref="AX72:BD72"/>
    <mergeCell ref="D60:Q62"/>
    <mergeCell ref="D64:Q66"/>
    <mergeCell ref="R60:AJ60"/>
    <mergeCell ref="AK60:AN61"/>
    <mergeCell ref="R61:X61"/>
    <mergeCell ref="Y61:AE61"/>
    <mergeCell ref="AF61:AJ61"/>
    <mergeCell ref="R62:X62"/>
    <mergeCell ref="AO60:BD62"/>
    <mergeCell ref="AO64:BD66"/>
    <mergeCell ref="Y66:AE66"/>
    <mergeCell ref="AF66:AJ66"/>
    <mergeCell ref="AK66:AN66"/>
    <mergeCell ref="AF62:AJ62"/>
    <mergeCell ref="N144:BD147"/>
    <mergeCell ref="AC125:AD125"/>
    <mergeCell ref="AC123:AD123"/>
    <mergeCell ref="AF123:AR123"/>
    <mergeCell ref="AF125:AR125"/>
    <mergeCell ref="AX68:BD68"/>
    <mergeCell ref="AQ68:AS68"/>
    <mergeCell ref="AN68:AP68"/>
    <mergeCell ref="AJ68:AM68"/>
    <mergeCell ref="R69:Z69"/>
    <mergeCell ref="R70:Z70"/>
    <mergeCell ref="R71:Z71"/>
    <mergeCell ref="R72:Z72"/>
    <mergeCell ref="AA69:AI69"/>
    <mergeCell ref="AA70:AI70"/>
    <mergeCell ref="AA71:AI71"/>
    <mergeCell ref="S104:AX104"/>
    <mergeCell ref="AX70:BD70"/>
    <mergeCell ref="F109:BD109"/>
    <mergeCell ref="F110:BD110"/>
    <mergeCell ref="F111:BD111"/>
    <mergeCell ref="F112:BD112"/>
    <mergeCell ref="F113:BD113"/>
    <mergeCell ref="F114:BD114"/>
    <mergeCell ref="S52:U52"/>
    <mergeCell ref="C56:AY56"/>
    <mergeCell ref="Q2:AY3"/>
    <mergeCell ref="AZ2:BC2"/>
    <mergeCell ref="BA26:BD26"/>
    <mergeCell ref="AQ17:AT17"/>
    <mergeCell ref="AL15:AT15"/>
    <mergeCell ref="B5:S5"/>
    <mergeCell ref="T5:AZ5"/>
    <mergeCell ref="AV36:AY36"/>
    <mergeCell ref="E35:Y35"/>
    <mergeCell ref="AL35:AT35"/>
    <mergeCell ref="AV34:AY34"/>
    <mergeCell ref="AA34:AJ34"/>
    <mergeCell ref="AL34:AT34"/>
    <mergeCell ref="AQ26:AY26"/>
    <mergeCell ref="U26:AP26"/>
    <mergeCell ref="E26:T26"/>
    <mergeCell ref="U27:AP27"/>
    <mergeCell ref="AJ54:AN55"/>
    <mergeCell ref="AV17:BD17"/>
    <mergeCell ref="E36:Y36"/>
    <mergeCell ref="AA36:AJ36"/>
    <mergeCell ref="C39:BD39"/>
    <mergeCell ref="Q138:AN138"/>
    <mergeCell ref="Q139:AN139"/>
    <mergeCell ref="Q140:AN140"/>
    <mergeCell ref="AS140:BD140"/>
    <mergeCell ref="AS141:BD141"/>
    <mergeCell ref="B129:L133"/>
    <mergeCell ref="AY103:BC103"/>
    <mergeCell ref="BG32:BJ33"/>
    <mergeCell ref="BG34:BJ36"/>
    <mergeCell ref="E37:N37"/>
    <mergeCell ref="AA37:AJ37"/>
    <mergeCell ref="BG82:BK83"/>
    <mergeCell ref="AV37:AY37"/>
    <mergeCell ref="D44:BD48"/>
    <mergeCell ref="D43:AC43"/>
    <mergeCell ref="BG80:BK81"/>
    <mergeCell ref="C50:BE50"/>
    <mergeCell ref="AJ70:AM70"/>
    <mergeCell ref="AJ71:AM71"/>
    <mergeCell ref="AJ72:AM72"/>
    <mergeCell ref="AN69:AP69"/>
    <mergeCell ref="AF54:AI54"/>
    <mergeCell ref="AO54:BB54"/>
    <mergeCell ref="D52:R52"/>
  </mergeCells>
  <phoneticPr fontId="14" type="noConversion"/>
  <conditionalFormatting sqref="E11 AL11:AO11 AQ11:AT11 AV11:AY11 BA11:BD11 E13 AA13:AJ13 AL13:AT13 AV13:BD13 E15 AA15 Q17 AQ17 E20 AL20 AV20 AA36 AB78:AC78 AQ78 AB80:AC80">
    <cfRule type="containsBlanks" dxfId="72" priority="137">
      <formula>LEN(TRIM(E11))=0</formula>
    </cfRule>
  </conditionalFormatting>
  <conditionalFormatting sqref="E17 D44:BD48">
    <cfRule type="containsBlanks" dxfId="71" priority="63">
      <formula>LEN(TRIM(D17))=0</formula>
    </cfRule>
  </conditionalFormatting>
  <conditionalFormatting sqref="E34 AA34:AJ34 AL34:AT34">
    <cfRule type="containsBlanks" dxfId="70" priority="59">
      <formula>LEN(TRIM(E34))=0</formula>
    </cfRule>
  </conditionalFormatting>
  <conditionalFormatting sqref="E26:AP26">
    <cfRule type="containsBlanks" dxfId="69" priority="149">
      <formula>LEN(TRIM(E26))=0</formula>
    </cfRule>
  </conditionalFormatting>
  <conditionalFormatting sqref="Q123:W123">
    <cfRule type="containsBlanks" dxfId="68" priority="52">
      <formula>LEN(TRIM(Q123))=0</formula>
    </cfRule>
  </conditionalFormatting>
  <conditionalFormatting sqref="Q41:X41">
    <cfRule type="containsBlanks" dxfId="67" priority="57">
      <formula>LEN(TRIM(Q41))=0</formula>
    </cfRule>
  </conditionalFormatting>
  <conditionalFormatting sqref="R62:AJ62 R69:BD72">
    <cfRule type="containsBlanks" dxfId="66" priority="49">
      <formula>LEN(TRIM(R62))=0</formula>
    </cfRule>
  </conditionalFormatting>
  <conditionalFormatting sqref="S52:U52">
    <cfRule type="containsBlanks" dxfId="65" priority="54">
      <formula>LEN(TRIM(S52))=0</formula>
    </cfRule>
  </conditionalFormatting>
  <conditionalFormatting sqref="AE20">
    <cfRule type="containsBlanks" dxfId="64" priority="62">
      <formula>LEN(TRIM(AE20))=0</formula>
    </cfRule>
  </conditionalFormatting>
  <conditionalFormatting sqref="AF52:AI52">
    <cfRule type="containsBlanks" dxfId="63" priority="55">
      <formula>LEN(TRIM(AF52))=0</formula>
    </cfRule>
  </conditionalFormatting>
  <conditionalFormatting sqref="AF123:AR123">
    <cfRule type="containsBlanks" dxfId="62" priority="51">
      <formula>LEN(TRIM(AF123))=0</formula>
    </cfRule>
  </conditionalFormatting>
  <conditionalFormatting sqref="AF125:AR125">
    <cfRule type="containsBlanks" dxfId="61" priority="50">
      <formula>LEN(TRIM(AF125))=0</formula>
    </cfRule>
  </conditionalFormatting>
  <conditionalFormatting sqref="AL17 E36">
    <cfRule type="containsBlanks" dxfId="60" priority="134">
      <formula>LEN(TRIM(E17))=0</formula>
    </cfRule>
  </conditionalFormatting>
  <conditionalFormatting sqref="AL37:AT37">
    <cfRule type="expression" dxfId="59" priority="8">
      <formula>$E$36=""</formula>
    </cfRule>
  </conditionalFormatting>
  <conditionalFormatting sqref="AL16:BD16">
    <cfRule type="expression" dxfId="58" priority="9">
      <formula>$E$15=""</formula>
    </cfRule>
  </conditionalFormatting>
  <conditionalFormatting sqref="AO84:AP84">
    <cfRule type="containsBlanks" dxfId="57" priority="65">
      <formula>LEN(TRIM(AO84))=0</formula>
    </cfRule>
  </conditionalFormatting>
  <conditionalFormatting sqref="AQ84">
    <cfRule type="expression" dxfId="56" priority="150">
      <formula>#REF!="NÃO"</formula>
    </cfRule>
  </conditionalFormatting>
  <conditionalFormatting sqref="AQ26:AY26 BA26:BD26 E27:AY30">
    <cfRule type="containsBlanks" dxfId="55" priority="46">
      <formula>LEN(TRIM(E26))=0</formula>
    </cfRule>
  </conditionalFormatting>
  <conditionalFormatting sqref="AV17">
    <cfRule type="containsBlanks" dxfId="54" priority="12">
      <formula>LEN(TRIM(AV17))=0</formula>
    </cfRule>
  </conditionalFormatting>
  <conditionalFormatting sqref="AV36 BA36">
    <cfRule type="containsBlanks" dxfId="53" priority="7">
      <formula>LEN(TRIM(AV36))=0</formula>
    </cfRule>
  </conditionalFormatting>
  <conditionalFormatting sqref="AV34:AY34">
    <cfRule type="containsBlanks" dxfId="52" priority="10">
      <formula>LEN(TRIM(AV34))=0</formula>
    </cfRule>
  </conditionalFormatting>
  <conditionalFormatting sqref="AX84:BD84">
    <cfRule type="containsBlanks" dxfId="51" priority="47">
      <formula>LEN(TRIM(AX84))=0</formula>
    </cfRule>
  </conditionalFormatting>
  <conditionalFormatting sqref="AY90:BC102 AY103 AY104:BC104">
    <cfRule type="containsBlanks" dxfId="50" priority="53">
      <formula>LEN(TRIM(AY90))=0</formula>
    </cfRule>
  </conditionalFormatting>
  <conditionalFormatting sqref="BC52 BC54">
    <cfRule type="containsBlanks" dxfId="49" priority="48">
      <formula>LEN(TRIM(BC52))=0</formula>
    </cfRule>
  </conditionalFormatting>
  <conditionalFormatting sqref="BD5">
    <cfRule type="expression" dxfId="48" priority="1">
      <formula>OR(BD8="",E$15="")</formula>
    </cfRule>
  </conditionalFormatting>
  <conditionalFormatting sqref="BD30">
    <cfRule type="containsBlanks" dxfId="47" priority="11">
      <formula>LEN(TRIM(BD30))=0</formula>
    </cfRule>
  </conditionalFormatting>
  <dataValidations count="15">
    <dataValidation allowBlank="1" sqref="B3" xr:uid="{037F2627-C327-4129-8FE0-25ACFC5A8F97}"/>
    <dataValidation promptTitle="TIPO DE FICHA" prompt="Escolha o tipo de ficha a usar: análise ou reanálise." sqref="R4" xr:uid="{6EE88602-E0F9-4233-B502-CED5D9505A3A}"/>
    <dataValidation type="list" allowBlank="1" showInputMessage="1" showErrorMessage="1" sqref="U26:U30" xr:uid="{64D57908-84C6-4094-86FA-76B871DCEE0D}">
      <formula1>cae</formula1>
    </dataValidation>
    <dataValidation type="textLength" allowBlank="1" showInputMessage="1" showErrorMessage="1" errorTitle="Erro no NIF ou NIPC" error="O NIF ou NIPC tem de ter 9 dígitos." sqref="AL11:AO11" xr:uid="{BCCB8A2F-5155-414F-AA3C-E2683F175A8D}">
      <formula1>9</formula1>
      <formula2>9</formula2>
    </dataValidation>
    <dataValidation type="textLength" operator="equal" allowBlank="1" showInputMessage="1" showErrorMessage="1" errorTitle="Erro no NISS" error="O  NISS tem de ter 11 dígitos." sqref="AQ11:AT11" xr:uid="{A5FB778C-B7C7-4CC7-B61F-F9682859C043}">
      <formula1>11</formula1>
    </dataValidation>
    <dataValidation type="textLength" operator="equal" allowBlank="1" showInputMessage="1" showErrorMessage="1" errorTitle="Erro no nº de telefone" error="O nº de telefone da rede fixa tem de ter 9 dígitos." sqref="AV11:AY11" xr:uid="{6EC78C3C-FF33-41AB-B4ED-88083EC44036}">
      <formula1>9</formula1>
    </dataValidation>
    <dataValidation type="date" errorStyle="warning" operator="lessThanOrEqual" allowBlank="1" showErrorMessage="1" errorTitle="Erro na data  início atividade" error="Data de início de atividade tem de ser anterior à data atual." sqref="AP17" xr:uid="{5B180707-7086-4406-B6A1-4EAA8458DA93}">
      <formula1>45609</formula1>
    </dataValidation>
    <dataValidation type="list" allowBlank="1" showInputMessage="1" showErrorMessage="1" sqref="E36" xr:uid="{8DA9499C-F25E-4811-93D9-E10EF1C7D031}">
      <formula1>concelhos_eleg</formula1>
    </dataValidation>
    <dataValidation type="list" allowBlank="1" showInputMessage="1" showErrorMessage="1" sqref="AQ26:AQ30" xr:uid="{D78A2980-6743-43CE-83F1-647EBF3F8124}">
      <formula1>CIRS</formula1>
    </dataValidation>
    <dataValidation type="textLength" allowBlank="1" showInputMessage="1" showErrorMessage="1" errorTitle="Erro." error="IBAN é composto de 25 carateres." sqref="AQ78" xr:uid="{9EB5E363-1B3E-474B-92D9-4BC2D6DB1A69}">
      <formula1>25</formula1>
      <formula2>25</formula2>
    </dataValidation>
    <dataValidation type="date" operator="greaterThanOrEqual" allowBlank="1" showInputMessage="1" showErrorMessage="1" promptTitle="Formato de data:" prompt="dd-mm-aaaaa" sqref="AQ17:AT17 AL17:AO17" xr:uid="{20B1B6FF-B96B-406B-A279-B7A775F517A4}">
      <formula1>1</formula1>
    </dataValidation>
    <dataValidation type="date" operator="greaterThanOrEqual" allowBlank="1" showInputMessage="1" showErrorMessage="1" errorTitle="AVISO" promptTitle="Formato de data:" prompt="dd-mm-aaaa" sqref="Q123:W123" xr:uid="{5A3C7D2A-2E6C-40F1-9C77-7FFCA8374853}">
      <formula1>45915</formula1>
    </dataValidation>
    <dataValidation type="list" allowBlank="1" showInputMessage="1" showErrorMessage="1" errorTitle="Erro" error="Excedeu nº de meses: máximo 3 meses (artº 32º da Portaria 307/2025/1 de 11 de setembro)" sqref="S52:U52" xr:uid="{177B8A81-5EE2-47D9-9F2D-CB1CF80AC512}">
      <formula1>"1,2,3"</formula1>
    </dataValidation>
    <dataValidation type="date" operator="greaterThanOrEqual" allowBlank="1" showInputMessage="1" showErrorMessage="1" errorTitle="AVISO" error="Data de início do apoio tem de ser posterior a 26/07/2025 e à data do incêndio." promptTitle="Formato de data:" prompt="dd-mm-aaaa" sqref="AF52:AI52" xr:uid="{A7AE204B-041E-4B50-995A-28822AD90500}">
      <formula1>45864</formula1>
    </dataValidation>
    <dataValidation type="list" allowBlank="1" showInputMessage="1" showErrorMessage="1" sqref="AY90:AY104 AZ90:BC102 AZ104:BC104" xr:uid="{B58CF18F-489C-499D-AC8E-F2D8BB9FB695}">
      <formula1>"Anexado,Não aplicável"</formula1>
    </dataValidation>
  </dataValidations>
  <hyperlinks>
    <hyperlink ref="BG82" r:id="rId1" display="http://www.portaldasfinancas.gov.pt/" xr:uid="{F0275AA1-06F7-4F42-B2CA-4C245A4A1FF5}"/>
    <hyperlink ref="BG80" r:id="rId2" display="http://www.portaldasfinancas.gov.pt/" xr:uid="{2AE3D2EA-9895-4193-945A-ED769B82F6F3}"/>
  </hyperlinks>
  <printOptions horizontalCentered="1"/>
  <pageMargins left="0.23622047244094491" right="0.23622047244094491" top="0.35433070866141736" bottom="0.35433070866141736" header="0.31496062992125984" footer="0.31496062992125984"/>
  <pageSetup paperSize="8" scale="83" fitToHeight="2" orientation="portrait" r:id="rId3"/>
  <headerFooter scaleWithDoc="0" alignWithMargins="0"/>
  <rowBreaks count="1" manualBreakCount="1">
    <brk id="73" min="1" max="56" man="1"/>
  </rowBreaks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ED5F02-1824-421C-82B2-772CA01F8A38}">
            <xm:f>OR($Q$17=Tabelas!$G$44,$Q$17=Tabelas!$G$45)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D64:BD66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69232D66-5CFC-4543-BB92-331204D46FA2}">
          <x14:formula1>
            <xm:f>Tabelas!$B$5:$B$6</xm:f>
          </x14:formula1>
          <xm:sqref>AO84:AP84 AB78 AB80 BD30</xm:sqref>
        </x14:dataValidation>
        <x14:dataValidation type="list" allowBlank="1" showInputMessage="1" showErrorMessage="1" xr:uid="{E4C0325C-E532-47F2-8A77-651D7DA61539}">
          <x14:formula1>
            <xm:f>Tabelas!$DC$68:$DC$345</xm:f>
          </x14:formula1>
          <xm:sqref>E15</xm:sqref>
        </x14:dataValidation>
        <x14:dataValidation type="list" allowBlank="1" showInputMessage="1" showErrorMessage="1" xr:uid="{AABDD624-931A-4E1B-AF0C-16D372D15EBB}">
          <x14:formula1>
            <xm:f>Tabelas!$G$44:$G$47</xm:f>
          </x14:formula1>
          <xm:sqref>Q17</xm:sqref>
        </x14:dataValidation>
        <x14:dataValidation type="list" allowBlank="1" showInputMessage="1" showErrorMessage="1" xr:uid="{509DE5C0-BE9D-468E-ACA9-E0C3AC1A36B2}">
          <x14:formula1>
            <xm:f>Tabelas!$B$40:$B$42</xm:f>
          </x14:formula1>
          <xm:sqref>BA26</xm:sqref>
        </x14:dataValidation>
        <x14:dataValidation type="list" allowBlank="1" showInputMessage="1" showErrorMessage="1" xr:uid="{162340E5-A297-434E-8AB5-7899C564E616}">
          <x14:formula1>
            <xm:f>INDIRECT(Tabelas!$DA$68)</xm:f>
          </x14:formula1>
          <xm:sqref>AA15</xm:sqref>
        </x14:dataValidation>
        <x14:dataValidation type="list" allowBlank="1" showInputMessage="1" showErrorMessage="1" xr:uid="{EBC9D89D-ABE1-4675-8CB1-D32071C16BD3}">
          <x14:formula1>
            <xm:f>INDIRECT(Tabelas!$NX$24)</xm:f>
          </x14:formula1>
          <xm:sqref>AA36</xm:sqref>
        </x14:dataValidation>
        <x14:dataValidation type="list" allowBlank="1" showInputMessage="1" showErrorMessage="1" xr:uid="{13FD5E9E-AAF1-41B8-BA61-96D26A72C63D}">
          <x14:formula1>
            <xm:f>Tabelas!$B$44:$B$45</xm:f>
          </x14:formula1>
          <xm:sqref>Q41:Q42</xm:sqref>
        </x14:dataValidation>
        <x14:dataValidation type="list" operator="greaterThanOrEqual" allowBlank="1" showInputMessage="1" showErrorMessage="1" errorTitle="Erro no capital social" error="Inserir capital social em valor monetário." xr:uid="{37AEA19D-03C0-4E2A-A0BD-4E46EFDF134F}">
          <x14:formula1>
            <xm:f>Tabelas!$B$12:$B$15</xm:f>
          </x14:formula1>
          <xm:sqref>E17:N17</xm:sqref>
        </x14:dataValidation>
        <x14:dataValidation type="list" allowBlank="1" showInputMessage="1" showErrorMessage="1" xr:uid="{9AB1467D-F838-4937-B711-E32631387652}">
          <x14:formula1>
            <xm:f>Tabelas!$B$49:$B$81</xm:f>
          </x14:formula1>
          <xm:sqref>AV34:AY34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A9B4-663E-42AE-8A92-55E135DDD494}">
  <sheetPr>
    <tabColor theme="4" tint="-0.499984740745262"/>
  </sheetPr>
  <dimension ref="A1:BP194"/>
  <sheetViews>
    <sheetView showGridLines="0" showZeros="0" zoomScaleNormal="100" zoomScaleSheetLayoutView="45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E34" sqref="E34:AC34"/>
    </sheetView>
  </sheetViews>
  <sheetFormatPr defaultColWidth="8.7109375" defaultRowHeight="12.75" customHeight="1"/>
  <cols>
    <col min="1" max="1" width="0.85546875" style="122" customWidth="1"/>
    <col min="2" max="2" width="5.42578125" style="118" customWidth="1"/>
    <col min="3" max="3" width="2.42578125" style="138" customWidth="1"/>
    <col min="4" max="5" width="1.7109375" style="138" customWidth="1"/>
    <col min="6" max="6" width="2.7109375" style="138" customWidth="1"/>
    <col min="7" max="8" width="1.7109375" style="138" customWidth="1"/>
    <col min="9" max="9" width="3.140625" style="138" customWidth="1"/>
    <col min="10" max="16" width="1.7109375" style="138" customWidth="1"/>
    <col min="17" max="17" width="2.85546875" style="138" customWidth="1"/>
    <col min="18" max="18" width="1.42578125" style="138" customWidth="1"/>
    <col min="19" max="19" width="2.42578125" style="138" customWidth="1"/>
    <col min="20" max="22" width="1.7109375" style="138" customWidth="1"/>
    <col min="23" max="23" width="3.7109375" style="138" customWidth="1"/>
    <col min="24" max="28" width="1.7109375" style="138" customWidth="1"/>
    <col min="29" max="29" width="6" style="138" customWidth="1"/>
    <col min="30" max="30" width="4.42578125" style="138" customWidth="1"/>
    <col min="31" max="31" width="1.7109375" style="138" customWidth="1"/>
    <col min="32" max="32" width="3" style="138" customWidth="1"/>
    <col min="33" max="33" width="3.140625" style="138" customWidth="1"/>
    <col min="34" max="34" width="2.7109375" style="138" customWidth="1"/>
    <col min="35" max="35" width="3.140625" style="138" customWidth="1"/>
    <col min="36" max="36" width="2.7109375" style="138" customWidth="1"/>
    <col min="37" max="37" width="4.140625" style="138" customWidth="1"/>
    <col min="38" max="39" width="4" style="138" customWidth="1"/>
    <col min="40" max="40" width="7.140625" style="138" customWidth="1"/>
    <col min="41" max="41" width="4.85546875" style="138" customWidth="1"/>
    <col min="42" max="42" width="5" style="138" customWidth="1"/>
    <col min="43" max="43" width="4.7109375" style="138" customWidth="1"/>
    <col min="44" max="44" width="1.7109375" style="138" customWidth="1"/>
    <col min="45" max="45" width="4.5703125" style="138" customWidth="1"/>
    <col min="46" max="46" width="6.85546875" style="138" customWidth="1"/>
    <col min="47" max="47" width="2.7109375" style="138" customWidth="1"/>
    <col min="48" max="48" width="4.140625" style="138" customWidth="1"/>
    <col min="49" max="49" width="4.7109375" style="138" customWidth="1"/>
    <col min="50" max="50" width="4.140625" style="138" customWidth="1"/>
    <col min="51" max="51" width="3.28515625" style="138" customWidth="1"/>
    <col min="52" max="52" width="2.28515625" style="138" customWidth="1"/>
    <col min="53" max="53" width="3.5703125" style="138" customWidth="1"/>
    <col min="54" max="54" width="3" style="138" customWidth="1"/>
    <col min="55" max="55" width="6.85546875" style="138" customWidth="1"/>
    <col min="56" max="56" width="8.85546875" style="138" customWidth="1"/>
    <col min="57" max="57" width="1.7109375" style="138" customWidth="1"/>
    <col min="58" max="58" width="1.140625" style="119" customWidth="1"/>
    <col min="59" max="59" width="4.140625" style="119" customWidth="1"/>
    <col min="60" max="60" width="1.42578125" style="119" customWidth="1"/>
    <col min="61" max="64" width="8.7109375" style="119"/>
    <col min="65" max="65" width="1" style="119" customWidth="1"/>
    <col min="66" max="66" width="4" style="119" customWidth="1"/>
    <col min="67" max="67" width="10.7109375" style="119" customWidth="1"/>
    <col min="68" max="68" width="11.7109375" style="119" customWidth="1"/>
    <col min="69" max="16384" width="8.7109375" style="119"/>
  </cols>
  <sheetData>
    <row r="1" spans="2:68" s="117" customFormat="1" ht="4.5" customHeight="1" thickBot="1"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  <c r="W1" s="989"/>
      <c r="X1" s="989"/>
      <c r="Y1" s="989"/>
      <c r="Z1" s="989"/>
      <c r="AA1" s="989"/>
      <c r="AB1" s="989"/>
      <c r="AC1" s="989"/>
      <c r="AD1" s="989"/>
      <c r="AE1" s="989"/>
      <c r="AF1" s="989"/>
      <c r="AG1" s="989"/>
      <c r="AH1" s="989"/>
      <c r="AI1" s="989"/>
      <c r="AJ1" s="989"/>
      <c r="AK1" s="989"/>
      <c r="AL1" s="989"/>
      <c r="AM1" s="989"/>
      <c r="AN1" s="989"/>
      <c r="AO1" s="989"/>
      <c r="AP1" s="989"/>
      <c r="AQ1" s="989"/>
      <c r="AR1" s="989"/>
      <c r="AS1" s="989"/>
      <c r="AT1" s="989"/>
      <c r="AU1" s="989"/>
      <c r="AV1" s="989"/>
      <c r="AW1" s="989"/>
      <c r="AX1" s="989"/>
      <c r="AY1" s="989"/>
      <c r="AZ1" s="989"/>
      <c r="BA1" s="989"/>
      <c r="BB1" s="989"/>
      <c r="BC1" s="989"/>
      <c r="BD1" s="989"/>
      <c r="BE1" s="989"/>
      <c r="BG1" s="532"/>
      <c r="BH1" s="532"/>
      <c r="BI1" s="532"/>
      <c r="BJ1" s="532"/>
      <c r="BK1" s="532"/>
      <c r="BL1" s="532"/>
    </row>
    <row r="2" spans="2:68" ht="21.75" customHeight="1">
      <c r="B2" s="202"/>
      <c r="C2" s="203"/>
      <c r="D2" s="203"/>
      <c r="E2" s="203"/>
      <c r="F2" s="203"/>
      <c r="G2" s="203"/>
      <c r="H2" s="203"/>
      <c r="I2" s="203"/>
      <c r="J2" s="203"/>
      <c r="K2" s="204"/>
      <c r="L2" s="204"/>
      <c r="M2" s="204"/>
      <c r="N2" s="204"/>
      <c r="O2" s="204"/>
      <c r="P2" s="204"/>
      <c r="Q2" s="1180" t="str">
        <f>Candidatura!Q2</f>
        <v>APOIOS INCÊNDIOS 2025
Portaria n.º 307/2025/1, de 11 de setembro</v>
      </c>
      <c r="R2" s="1181"/>
      <c r="S2" s="1181"/>
      <c r="T2" s="1181"/>
      <c r="U2" s="1181"/>
      <c r="V2" s="1181"/>
      <c r="W2" s="1181"/>
      <c r="X2" s="1181"/>
      <c r="Y2" s="1181"/>
      <c r="Z2" s="1181"/>
      <c r="AA2" s="1181"/>
      <c r="AB2" s="1181"/>
      <c r="AC2" s="1181"/>
      <c r="AD2" s="1181"/>
      <c r="AE2" s="1181"/>
      <c r="AF2" s="1181"/>
      <c r="AG2" s="1181"/>
      <c r="AH2" s="1181"/>
      <c r="AI2" s="1181"/>
      <c r="AJ2" s="1181"/>
      <c r="AK2" s="1181"/>
      <c r="AL2" s="1181"/>
      <c r="AM2" s="1181"/>
      <c r="AN2" s="1181"/>
      <c r="AO2" s="1181"/>
      <c r="AP2" s="1181"/>
      <c r="AQ2" s="1181"/>
      <c r="AR2" s="1181"/>
      <c r="AS2" s="1181"/>
      <c r="AT2" s="1181"/>
      <c r="AU2" s="1181"/>
      <c r="AV2" s="1181"/>
      <c r="AW2" s="1181"/>
      <c r="AX2" s="1181"/>
      <c r="AY2" s="1181"/>
      <c r="AZ2" s="761"/>
      <c r="BA2" s="761"/>
      <c r="BB2" s="761"/>
      <c r="BC2" s="761"/>
      <c r="BD2" s="569"/>
      <c r="BE2" s="566"/>
      <c r="BF2" s="515"/>
      <c r="BG2" s="571"/>
      <c r="BH2" s="572"/>
      <c r="BI2" s="571"/>
      <c r="BJ2" s="573"/>
      <c r="BK2" s="573"/>
      <c r="BL2" s="532"/>
    </row>
    <row r="3" spans="2:68" s="121" customFormat="1" ht="10.5" customHeight="1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1182"/>
      <c r="R3" s="1182"/>
      <c r="S3" s="1182"/>
      <c r="T3" s="1182"/>
      <c r="U3" s="1182"/>
      <c r="V3" s="1182"/>
      <c r="W3" s="1182"/>
      <c r="X3" s="1182"/>
      <c r="Y3" s="1182"/>
      <c r="Z3" s="1182"/>
      <c r="AA3" s="1182"/>
      <c r="AB3" s="1182"/>
      <c r="AC3" s="1182"/>
      <c r="AD3" s="1182"/>
      <c r="AE3" s="1182"/>
      <c r="AF3" s="1182"/>
      <c r="AG3" s="1182"/>
      <c r="AH3" s="1182"/>
      <c r="AI3" s="1182"/>
      <c r="AJ3" s="1182"/>
      <c r="AK3" s="1182"/>
      <c r="AL3" s="1182"/>
      <c r="AM3" s="1182"/>
      <c r="AN3" s="1182"/>
      <c r="AO3" s="1182"/>
      <c r="AP3" s="1182"/>
      <c r="AQ3" s="1182"/>
      <c r="AR3" s="1182"/>
      <c r="AS3" s="1182"/>
      <c r="AT3" s="1182"/>
      <c r="AU3" s="1182"/>
      <c r="AV3" s="1182"/>
      <c r="AW3" s="1182"/>
      <c r="AX3" s="1182"/>
      <c r="AY3" s="1182"/>
      <c r="AZ3" s="568"/>
      <c r="BA3" s="1183" t="s">
        <v>165</v>
      </c>
      <c r="BB3" s="1184"/>
      <c r="BC3" s="1184"/>
      <c r="BD3" s="1004" t="s">
        <v>5</v>
      </c>
      <c r="BE3" s="581"/>
      <c r="BG3" s="574"/>
      <c r="BH3" s="572"/>
      <c r="BI3" s="571"/>
      <c r="BJ3" s="575"/>
      <c r="BK3" s="575"/>
      <c r="BL3" s="305"/>
    </row>
    <row r="4" spans="2:68" ht="17.25" customHeight="1">
      <c r="B4" s="990"/>
      <c r="C4" s="991"/>
      <c r="D4" s="991"/>
      <c r="E4" s="991"/>
      <c r="F4" s="991"/>
      <c r="G4" s="991"/>
      <c r="H4" s="991"/>
      <c r="I4" s="991"/>
      <c r="J4" s="991"/>
      <c r="K4" s="991"/>
      <c r="L4" s="991"/>
      <c r="M4" s="991"/>
      <c r="N4" s="991"/>
      <c r="O4" s="991"/>
      <c r="P4" s="991"/>
      <c r="Q4" s="991"/>
      <c r="R4" s="998" t="s">
        <v>6</v>
      </c>
      <c r="S4" s="998"/>
      <c r="T4" s="998"/>
      <c r="U4" s="998"/>
      <c r="V4" s="998"/>
      <c r="W4" s="998"/>
      <c r="X4" s="998"/>
      <c r="Y4" s="998"/>
      <c r="Z4" s="998"/>
      <c r="AA4" s="998"/>
      <c r="AB4" s="998"/>
      <c r="AC4" s="998"/>
      <c r="AD4" s="998"/>
      <c r="AE4" s="998"/>
      <c r="AF4" s="998"/>
      <c r="AG4" s="998"/>
      <c r="AH4" s="998"/>
      <c r="AI4" s="998"/>
      <c r="AJ4" s="998"/>
      <c r="AK4" s="998"/>
      <c r="AL4" s="998"/>
      <c r="AM4" s="998"/>
      <c r="AN4" s="998"/>
      <c r="AO4" s="998"/>
      <c r="AP4" s="998"/>
      <c r="AQ4" s="998"/>
      <c r="AR4" s="998"/>
      <c r="AS4" s="998"/>
      <c r="AT4" s="998"/>
      <c r="AU4" s="998"/>
      <c r="AV4" s="998"/>
      <c r="AW4" s="998"/>
      <c r="AX4" s="998"/>
      <c r="AY4" s="207"/>
      <c r="AZ4" s="207"/>
      <c r="BA4" s="1184"/>
      <c r="BB4" s="1184"/>
      <c r="BC4" s="1184"/>
      <c r="BD4" s="1004"/>
      <c r="BE4" s="208"/>
      <c r="BF4" s="118"/>
      <c r="BG4" s="576"/>
      <c r="BH4" s="572"/>
      <c r="BI4" s="571"/>
      <c r="BJ4" s="575"/>
      <c r="BK4" s="575"/>
      <c r="BL4" s="532"/>
    </row>
    <row r="5" spans="2:68" s="124" customFormat="1" ht="25.5" customHeight="1">
      <c r="B5" s="801" t="str">
        <f>IF(Candidatura!B5="","",Candidatura!B5)</f>
        <v/>
      </c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3" t="str">
        <f>UPPER("Incentivo financeiro extraordinário à manutenção dos postos de trabalho e aos trabalhadores independentes")</f>
        <v>INCENTIVO FINANCEIRO EXTRAORDINÁRIO À MANUTENÇÃO DOS POSTOS DE TRABALHO E AOS TRABALHADORES INDEPENDENTES</v>
      </c>
      <c r="U5" s="804"/>
      <c r="V5" s="804"/>
      <c r="W5" s="804"/>
      <c r="X5" s="804"/>
      <c r="Y5" s="804"/>
      <c r="Z5" s="804"/>
      <c r="AA5" s="804"/>
      <c r="AB5" s="804"/>
      <c r="AC5" s="804"/>
      <c r="AD5" s="804"/>
      <c r="AE5" s="804"/>
      <c r="AF5" s="804"/>
      <c r="AG5" s="804"/>
      <c r="AH5" s="804"/>
      <c r="AI5" s="804"/>
      <c r="AJ5" s="804"/>
      <c r="AK5" s="804"/>
      <c r="AL5" s="804"/>
      <c r="AM5" s="804"/>
      <c r="AN5" s="804"/>
      <c r="AO5" s="804"/>
      <c r="AP5" s="804"/>
      <c r="AQ5" s="804"/>
      <c r="AR5" s="804"/>
      <c r="AS5" s="804"/>
      <c r="AT5" s="804"/>
      <c r="AU5" s="804"/>
      <c r="AV5" s="804"/>
      <c r="AW5" s="804"/>
      <c r="AX5" s="804"/>
      <c r="AY5" s="804"/>
      <c r="AZ5" s="804"/>
      <c r="BA5" s="1175" t="s">
        <v>166</v>
      </c>
      <c r="BB5" s="1175"/>
      <c r="BC5" s="1175"/>
      <c r="BD5" s="1175"/>
      <c r="BE5" s="209"/>
      <c r="BF5" s="123"/>
      <c r="BG5" s="576"/>
      <c r="BH5" s="572"/>
      <c r="BI5" s="571"/>
      <c r="BJ5" s="575"/>
      <c r="BK5" s="577"/>
      <c r="BL5" s="578"/>
    </row>
    <row r="6" spans="2:68" ht="3" customHeight="1" thickBot="1">
      <c r="B6" s="210"/>
      <c r="C6" s="211"/>
      <c r="D6" s="997"/>
      <c r="E6" s="997"/>
      <c r="F6" s="997"/>
      <c r="G6" s="212"/>
      <c r="H6" s="212"/>
      <c r="I6" s="212"/>
      <c r="J6" s="212"/>
      <c r="K6" s="212"/>
      <c r="L6" s="212"/>
      <c r="M6" s="213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5"/>
      <c r="AY6" s="215"/>
      <c r="AZ6" s="215"/>
      <c r="BA6" s="215"/>
      <c r="BB6" s="215"/>
      <c r="BC6" s="215"/>
      <c r="BD6" s="215"/>
      <c r="BE6" s="216"/>
      <c r="BF6" s="125"/>
      <c r="BG6" s="532"/>
      <c r="BH6" s="532"/>
      <c r="BI6" s="532"/>
      <c r="BJ6" s="532"/>
      <c r="BK6" s="532"/>
      <c r="BL6" s="532"/>
    </row>
    <row r="7" spans="2:68" ht="3" customHeight="1">
      <c r="B7" s="126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  <c r="Y7" s="128"/>
      <c r="Z7" s="129"/>
      <c r="AA7" s="127"/>
      <c r="AB7" s="128"/>
      <c r="AC7" s="128"/>
      <c r="AD7" s="128"/>
      <c r="AE7" s="128"/>
      <c r="AF7" s="128"/>
      <c r="AG7" s="128"/>
      <c r="AH7" s="128"/>
      <c r="AI7" s="128"/>
      <c r="AJ7" s="130"/>
      <c r="AK7" s="130"/>
      <c r="AL7" s="130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2"/>
      <c r="AY7" s="132"/>
      <c r="AZ7" s="132"/>
      <c r="BA7" s="132"/>
      <c r="BB7" s="132"/>
      <c r="BC7" s="132"/>
      <c r="BD7" s="132"/>
      <c r="BE7" s="132"/>
      <c r="BF7" s="125"/>
      <c r="BG7" s="532"/>
      <c r="BH7" s="532"/>
      <c r="BI7" s="532"/>
      <c r="BJ7" s="532"/>
      <c r="BK7" s="532"/>
      <c r="BL7" s="532"/>
    </row>
    <row r="8" spans="2:68" ht="19.5" customHeight="1">
      <c r="B8" s="314" t="s">
        <v>7</v>
      </c>
      <c r="C8" s="794" t="s">
        <v>167</v>
      </c>
      <c r="D8" s="794"/>
      <c r="E8" s="794"/>
      <c r="F8" s="794"/>
      <c r="G8" s="794"/>
      <c r="H8" s="794"/>
      <c r="I8" s="794"/>
      <c r="J8" s="794"/>
      <c r="K8" s="794"/>
      <c r="L8" s="794"/>
      <c r="M8" s="794"/>
      <c r="N8" s="794"/>
      <c r="O8" s="794"/>
      <c r="P8" s="794"/>
      <c r="Q8" s="794"/>
      <c r="R8" s="794"/>
      <c r="S8" s="794"/>
      <c r="T8" s="794"/>
      <c r="U8" s="794"/>
      <c r="V8" s="794"/>
      <c r="W8" s="794"/>
      <c r="X8" s="794"/>
      <c r="Y8" s="794"/>
      <c r="Z8" s="794"/>
      <c r="AA8" s="794"/>
      <c r="AB8" s="794"/>
      <c r="AC8" s="794"/>
      <c r="AD8" s="794"/>
      <c r="AE8" s="794"/>
      <c r="AF8" s="794"/>
      <c r="AG8" s="794"/>
      <c r="AH8" s="794"/>
      <c r="AI8" s="794"/>
      <c r="AJ8" s="794"/>
      <c r="AK8" s="1166"/>
      <c r="AL8" s="1166"/>
      <c r="AM8" s="1166"/>
      <c r="AN8" s="1166"/>
      <c r="AO8" s="1166"/>
      <c r="AP8" s="1166"/>
      <c r="AQ8" s="1166"/>
      <c r="AR8" s="1166"/>
      <c r="AS8" s="1166"/>
      <c r="AT8" s="1166"/>
      <c r="AU8" s="1166"/>
      <c r="AV8" s="1166"/>
      <c r="AW8" s="1166"/>
      <c r="AX8" s="1166"/>
      <c r="AY8" s="1166"/>
      <c r="AZ8" s="1166"/>
      <c r="BA8" s="1166"/>
      <c r="BB8" s="1166"/>
      <c r="BC8" s="1166"/>
      <c r="BD8" s="1166"/>
      <c r="BE8" s="1167"/>
      <c r="BF8" s="627"/>
      <c r="BG8" s="669" t="s">
        <v>168</v>
      </c>
      <c r="BH8" s="1171" t="s">
        <v>169</v>
      </c>
      <c r="BI8" s="1171"/>
      <c r="BJ8" s="1171"/>
      <c r="BK8" s="1171"/>
      <c r="BL8" s="1172"/>
      <c r="BM8" s="570"/>
      <c r="BN8" s="670" t="s">
        <v>170</v>
      </c>
      <c r="BO8" s="1081" t="s">
        <v>171</v>
      </c>
      <c r="BP8" s="1082"/>
    </row>
    <row r="9" spans="2:68" s="144" customFormat="1" ht="17.25" customHeight="1">
      <c r="B9" s="218"/>
      <c r="C9" s="145"/>
      <c r="D9" s="1137">
        <f>Candidatura!E11</f>
        <v>0</v>
      </c>
      <c r="E9" s="1137"/>
      <c r="F9" s="1137"/>
      <c r="G9" s="1137"/>
      <c r="H9" s="1137"/>
      <c r="I9" s="1137"/>
      <c r="J9" s="1137"/>
      <c r="K9" s="1137"/>
      <c r="L9" s="1137"/>
      <c r="M9" s="1137"/>
      <c r="N9" s="1137"/>
      <c r="O9" s="1137"/>
      <c r="P9" s="1137"/>
      <c r="Q9" s="1137"/>
      <c r="R9" s="1137"/>
      <c r="S9" s="1137"/>
      <c r="T9" s="1137"/>
      <c r="U9" s="1137"/>
      <c r="V9" s="1137"/>
      <c r="W9" s="1137"/>
      <c r="X9" s="1137"/>
      <c r="Y9" s="1137"/>
      <c r="Z9" s="1137"/>
      <c r="AA9" s="1137"/>
      <c r="AB9" s="1137"/>
      <c r="AC9" s="1137"/>
      <c r="AD9" s="1137"/>
      <c r="AE9" s="1137"/>
      <c r="AF9" s="1137"/>
      <c r="AG9" s="1137"/>
      <c r="AH9" s="1137"/>
      <c r="AI9" s="1137"/>
      <c r="AJ9" s="1137"/>
      <c r="AK9" s="196"/>
      <c r="AL9" s="1138">
        <f>Candidatura!AL11</f>
        <v>0</v>
      </c>
      <c r="AM9" s="1138"/>
      <c r="AN9" s="1138"/>
      <c r="AO9" s="1138"/>
      <c r="AP9" s="196"/>
      <c r="AQ9" s="1178">
        <f>Candidatura!AQ11</f>
        <v>0</v>
      </c>
      <c r="AR9" s="1178"/>
      <c r="AS9" s="1178"/>
      <c r="AT9" s="1178"/>
      <c r="AU9" s="1178"/>
      <c r="AV9" s="1178"/>
      <c r="AW9" s="312"/>
      <c r="AX9" s="1146" t="str">
        <f>IF(OR(Candidatura!BD8="",Candidatura!E15=""),"",Candidatura!BD5)</f>
        <v/>
      </c>
      <c r="AY9" s="1146"/>
      <c r="AZ9" s="1146"/>
      <c r="BA9" s="1146"/>
      <c r="BB9" s="1146"/>
      <c r="BC9" s="313"/>
      <c r="BD9" s="313"/>
      <c r="BE9" s="147"/>
      <c r="BF9" s="628"/>
      <c r="BG9" s="619" t="str">
        <f>Tabelas!B37</f>
        <v>TCO</v>
      </c>
      <c r="BH9" s="620" t="s">
        <v>172</v>
      </c>
      <c r="BI9" s="561" t="str">
        <f>Tabelas!C37</f>
        <v>TRABALHADOR POR CONTA DE OUTREM</v>
      </c>
      <c r="BJ9" s="561"/>
      <c r="BK9" s="561"/>
      <c r="BL9" s="618"/>
      <c r="BM9" s="570"/>
      <c r="BN9" s="672"/>
      <c r="BO9" s="1173"/>
      <c r="BP9" s="1174"/>
    </row>
    <row r="10" spans="2:68" s="150" customFormat="1" ht="13.5" customHeight="1">
      <c r="B10" s="316"/>
      <c r="C10" s="317"/>
      <c r="D10" s="1139" t="s">
        <v>14</v>
      </c>
      <c r="E10" s="1139"/>
      <c r="F10" s="1139"/>
      <c r="G10" s="1139"/>
      <c r="H10" s="1139"/>
      <c r="I10" s="1139"/>
      <c r="J10" s="1139"/>
      <c r="K10" s="1139"/>
      <c r="L10" s="1139"/>
      <c r="M10" s="1139"/>
      <c r="N10" s="1139"/>
      <c r="O10" s="1139"/>
      <c r="P10" s="1139"/>
      <c r="Q10" s="1139"/>
      <c r="R10" s="1139"/>
      <c r="S10" s="1139"/>
      <c r="T10" s="1139"/>
      <c r="U10" s="1139"/>
      <c r="V10" s="1139"/>
      <c r="W10" s="1139"/>
      <c r="X10" s="1139"/>
      <c r="Y10" s="1139"/>
      <c r="Z10" s="1139"/>
      <c r="AA10" s="1139"/>
      <c r="AB10" s="1139"/>
      <c r="AC10" s="1139"/>
      <c r="AD10" s="1139"/>
      <c r="AE10" s="318"/>
      <c r="AF10" s="1139"/>
      <c r="AG10" s="1139"/>
      <c r="AH10" s="1139"/>
      <c r="AI10" s="1139"/>
      <c r="AJ10" s="1139"/>
      <c r="AK10" s="319"/>
      <c r="AL10" s="1085" t="s">
        <v>15</v>
      </c>
      <c r="AM10" s="1085"/>
      <c r="AN10" s="1085"/>
      <c r="AO10" s="1085"/>
      <c r="AP10" s="319"/>
      <c r="AQ10" s="1086" t="s">
        <v>16</v>
      </c>
      <c r="AR10" s="1086"/>
      <c r="AS10" s="1086"/>
      <c r="AT10" s="1086"/>
      <c r="AU10" s="320"/>
      <c r="AV10" s="321"/>
      <c r="AW10" s="321"/>
      <c r="AX10" s="321" t="s">
        <v>7576</v>
      </c>
      <c r="AY10" s="321"/>
      <c r="AZ10" s="322"/>
      <c r="BA10" s="321"/>
      <c r="BB10" s="321"/>
      <c r="BC10" s="321"/>
      <c r="BD10" s="321"/>
      <c r="BE10" s="616"/>
      <c r="BF10" s="626"/>
      <c r="BG10" s="622" t="str">
        <f>Tabelas!B38</f>
        <v>MOE</v>
      </c>
      <c r="BH10" s="623" t="s">
        <v>172</v>
      </c>
      <c r="BI10" s="320" t="str">
        <f>Tabelas!C38</f>
        <v>MEMBRO DE ORGÃO ESTATUTÁRIO</v>
      </c>
      <c r="BJ10" s="624"/>
      <c r="BK10" s="624"/>
      <c r="BL10" s="625"/>
      <c r="BN10" s="630"/>
      <c r="BO10" s="1083"/>
      <c r="BP10" s="1084"/>
    </row>
    <row r="11" spans="2:68" ht="2.25" customHeight="1">
      <c r="BF11" s="617"/>
      <c r="BG11" s="629"/>
      <c r="BP11" s="671"/>
    </row>
    <row r="12" spans="2:68" ht="20.25" customHeight="1">
      <c r="B12" s="1126" t="s">
        <v>173</v>
      </c>
      <c r="C12" s="1127"/>
      <c r="D12" s="1118" t="s">
        <v>174</v>
      </c>
      <c r="E12" s="1119"/>
      <c r="F12" s="1119"/>
      <c r="G12" s="1119"/>
      <c r="H12" s="1119"/>
      <c r="I12" s="1119"/>
      <c r="J12" s="1119"/>
      <c r="K12" s="1119"/>
      <c r="L12" s="1119"/>
      <c r="M12" s="1119"/>
      <c r="N12" s="1119"/>
      <c r="O12" s="1119"/>
      <c r="P12" s="1119"/>
      <c r="Q12" s="1119"/>
      <c r="R12" s="1119"/>
      <c r="S12" s="1119"/>
      <c r="T12" s="344"/>
      <c r="U12" s="344"/>
      <c r="V12" s="344"/>
      <c r="W12" s="1122" t="s">
        <v>175</v>
      </c>
      <c r="X12" s="1122"/>
      <c r="Y12" s="1122"/>
      <c r="Z12" s="1122"/>
      <c r="AA12" s="1122"/>
      <c r="AB12" s="1122"/>
      <c r="AC12" s="1122"/>
      <c r="AD12" s="1122"/>
      <c r="AE12" s="1123"/>
      <c r="AF12" s="1130" t="s">
        <v>176</v>
      </c>
      <c r="AG12" s="1130"/>
      <c r="AH12" s="1130"/>
      <c r="AI12" s="1130"/>
      <c r="AJ12" s="1130"/>
      <c r="AK12" s="1130"/>
      <c r="AL12" s="1130"/>
      <c r="AM12" s="1132" t="s">
        <v>177</v>
      </c>
      <c r="AN12" s="1132"/>
      <c r="AO12" s="1132"/>
      <c r="AP12" s="1132"/>
      <c r="AQ12" s="1109" t="s">
        <v>178</v>
      </c>
      <c r="AR12" s="1110"/>
      <c r="AS12" s="1110"/>
      <c r="AT12" s="1110"/>
      <c r="AU12" s="1110"/>
      <c r="AV12" s="1110"/>
      <c r="AW12" s="1110"/>
      <c r="AX12" s="1110"/>
      <c r="AY12" s="1110"/>
      <c r="AZ12" s="1110"/>
      <c r="BA12" s="1110"/>
      <c r="BB12" s="1111"/>
      <c r="BC12" s="1104" t="s">
        <v>179</v>
      </c>
      <c r="BD12" s="1104"/>
      <c r="BE12" s="1104"/>
      <c r="BF12" s="617"/>
      <c r="BG12" s="670" t="s">
        <v>180</v>
      </c>
      <c r="BH12" s="1081" t="s">
        <v>181</v>
      </c>
      <c r="BI12" s="1081"/>
      <c r="BJ12" s="1081"/>
      <c r="BK12" s="1081"/>
      <c r="BL12" s="1082"/>
      <c r="BM12" s="633"/>
      <c r="BN12" s="670" t="s">
        <v>182</v>
      </c>
      <c r="BO12" s="1081" t="s">
        <v>183</v>
      </c>
      <c r="BP12" s="1082"/>
    </row>
    <row r="13" spans="2:68" ht="27" customHeight="1">
      <c r="B13" s="1128"/>
      <c r="C13" s="1129"/>
      <c r="D13" s="1120"/>
      <c r="E13" s="1121"/>
      <c r="F13" s="1121"/>
      <c r="G13" s="1121"/>
      <c r="H13" s="1121"/>
      <c r="I13" s="1121"/>
      <c r="J13" s="1121"/>
      <c r="K13" s="1121"/>
      <c r="L13" s="1121"/>
      <c r="M13" s="1121"/>
      <c r="N13" s="1121"/>
      <c r="O13" s="1121"/>
      <c r="P13" s="1121"/>
      <c r="Q13" s="1121"/>
      <c r="R13" s="1121"/>
      <c r="S13" s="1121"/>
      <c r="T13" s="345"/>
      <c r="U13" s="345"/>
      <c r="V13" s="345"/>
      <c r="W13" s="1124"/>
      <c r="X13" s="1124"/>
      <c r="Y13" s="1124"/>
      <c r="Z13" s="1124"/>
      <c r="AA13" s="1124"/>
      <c r="AB13" s="1124"/>
      <c r="AC13" s="1124"/>
      <c r="AD13" s="1124"/>
      <c r="AE13" s="1125"/>
      <c r="AF13" s="1131"/>
      <c r="AG13" s="1131"/>
      <c r="AH13" s="1131"/>
      <c r="AI13" s="1131"/>
      <c r="AJ13" s="1131"/>
      <c r="AK13" s="1131"/>
      <c r="AL13" s="1131"/>
      <c r="AM13" s="1133"/>
      <c r="AN13" s="1133"/>
      <c r="AO13" s="1133"/>
      <c r="AP13" s="1133"/>
      <c r="AQ13" s="1134" t="s">
        <v>184</v>
      </c>
      <c r="AR13" s="1135"/>
      <c r="AS13" s="1135"/>
      <c r="AT13" s="1135"/>
      <c r="AU13" s="1106" t="s">
        <v>185</v>
      </c>
      <c r="AV13" s="1107"/>
      <c r="AW13" s="1108"/>
      <c r="AX13" s="1107" t="s">
        <v>186</v>
      </c>
      <c r="AY13" s="1107"/>
      <c r="AZ13" s="1107"/>
      <c r="BA13" s="1107"/>
      <c r="BB13" s="1112"/>
      <c r="BC13" s="1105"/>
      <c r="BD13" s="1105"/>
      <c r="BE13" s="1105"/>
      <c r="BF13" s="617"/>
      <c r="BG13" s="621"/>
      <c r="BH13" s="1083"/>
      <c r="BI13" s="1083"/>
      <c r="BJ13" s="1083"/>
      <c r="BK13" s="1083"/>
      <c r="BL13" s="1084"/>
      <c r="BM13" s="632"/>
      <c r="BN13" s="630"/>
      <c r="BO13" s="1083"/>
      <c r="BP13" s="1084"/>
    </row>
    <row r="14" spans="2:68" s="121" customFormat="1" ht="15.75" customHeight="1">
      <c r="B14" s="1113">
        <v>1</v>
      </c>
      <c r="C14" s="1114"/>
      <c r="D14" s="336"/>
      <c r="E14" s="1090"/>
      <c r="F14" s="1090"/>
      <c r="G14" s="1090"/>
      <c r="H14" s="1090"/>
      <c r="I14" s="1090"/>
      <c r="J14" s="1090"/>
      <c r="K14" s="1090"/>
      <c r="L14" s="1090"/>
      <c r="M14" s="1090"/>
      <c r="N14" s="1090"/>
      <c r="O14" s="1090"/>
      <c r="P14" s="1090"/>
      <c r="Q14" s="1090"/>
      <c r="R14" s="1090"/>
      <c r="S14" s="1090"/>
      <c r="T14" s="1090"/>
      <c r="U14" s="1090"/>
      <c r="V14" s="1090"/>
      <c r="W14" s="1090"/>
      <c r="X14" s="1090"/>
      <c r="Y14" s="1090"/>
      <c r="Z14" s="1090"/>
      <c r="AA14" s="1090"/>
      <c r="AB14" s="1090"/>
      <c r="AC14" s="1090"/>
      <c r="AD14" s="612"/>
      <c r="AE14" s="615"/>
      <c r="AF14" s="1136"/>
      <c r="AG14" s="1136"/>
      <c r="AH14" s="1136"/>
      <c r="AI14" s="1136"/>
      <c r="AJ14" s="1136"/>
      <c r="AK14" s="1136"/>
      <c r="AL14" s="1136"/>
      <c r="AM14" s="1115"/>
      <c r="AN14" s="1115"/>
      <c r="AO14" s="1115"/>
      <c r="AP14" s="1115"/>
      <c r="AQ14" s="1116"/>
      <c r="AR14" s="1117"/>
      <c r="AS14" s="1117"/>
      <c r="AT14" s="1117"/>
      <c r="AU14" s="1092"/>
      <c r="AV14" s="1093"/>
      <c r="AW14" s="1094"/>
      <c r="AX14" s="1143"/>
      <c r="AY14" s="1144"/>
      <c r="AZ14" s="1144"/>
      <c r="BA14" s="1144"/>
      <c r="BB14" s="1145"/>
      <c r="BC14" s="1140"/>
      <c r="BD14" s="1141"/>
      <c r="BE14" s="1142"/>
    </row>
    <row r="15" spans="2:68" s="121" customFormat="1" ht="15.75" customHeight="1">
      <c r="B15" s="1098">
        <v>2</v>
      </c>
      <c r="C15" s="1099"/>
      <c r="D15" s="337"/>
      <c r="E15" s="1091"/>
      <c r="F15" s="1091"/>
      <c r="G15" s="1091"/>
      <c r="H15" s="1091"/>
      <c r="I15" s="1091"/>
      <c r="J15" s="1091"/>
      <c r="K15" s="1091"/>
      <c r="L15" s="1091"/>
      <c r="M15" s="1091"/>
      <c r="N15" s="1091"/>
      <c r="O15" s="1091"/>
      <c r="P15" s="1091"/>
      <c r="Q15" s="1091"/>
      <c r="R15" s="1091"/>
      <c r="S15" s="1091"/>
      <c r="T15" s="1091"/>
      <c r="U15" s="1091"/>
      <c r="V15" s="1091"/>
      <c r="W15" s="1091"/>
      <c r="X15" s="1091"/>
      <c r="Y15" s="1091"/>
      <c r="Z15" s="1091"/>
      <c r="AA15" s="1091"/>
      <c r="AB15" s="1091"/>
      <c r="AC15" s="1091"/>
      <c r="AD15" s="613"/>
      <c r="AE15" s="338"/>
      <c r="AF15" s="1100"/>
      <c r="AG15" s="1100"/>
      <c r="AH15" s="1100"/>
      <c r="AI15" s="1100"/>
      <c r="AJ15" s="1100"/>
      <c r="AK15" s="1100"/>
      <c r="AL15" s="1100"/>
      <c r="AM15" s="1087"/>
      <c r="AN15" s="1087"/>
      <c r="AO15" s="1087"/>
      <c r="AP15" s="1087"/>
      <c r="AQ15" s="1088"/>
      <c r="AR15" s="1089"/>
      <c r="AS15" s="1089"/>
      <c r="AT15" s="1089"/>
      <c r="AU15" s="1095"/>
      <c r="AV15" s="1096"/>
      <c r="AW15" s="1097"/>
      <c r="AX15" s="1101"/>
      <c r="AY15" s="1102"/>
      <c r="AZ15" s="1102"/>
      <c r="BA15" s="1102"/>
      <c r="BB15" s="1103"/>
      <c r="BC15" s="1162"/>
      <c r="BD15" s="1163"/>
      <c r="BE15" s="1164"/>
    </row>
    <row r="16" spans="2:68" s="121" customFormat="1" ht="15.75" customHeight="1">
      <c r="B16" s="1098">
        <v>3</v>
      </c>
      <c r="C16" s="1099"/>
      <c r="D16" s="337"/>
      <c r="E16" s="1091"/>
      <c r="F16" s="1091"/>
      <c r="G16" s="1091"/>
      <c r="H16" s="1091"/>
      <c r="I16" s="1091"/>
      <c r="J16" s="1091"/>
      <c r="K16" s="1091"/>
      <c r="L16" s="1091"/>
      <c r="M16" s="1091"/>
      <c r="N16" s="1091"/>
      <c r="O16" s="1091"/>
      <c r="P16" s="1091"/>
      <c r="Q16" s="1091"/>
      <c r="R16" s="1091"/>
      <c r="S16" s="1091"/>
      <c r="T16" s="1091"/>
      <c r="U16" s="1091"/>
      <c r="V16" s="1091"/>
      <c r="W16" s="1091"/>
      <c r="X16" s="1091"/>
      <c r="Y16" s="1091"/>
      <c r="Z16" s="1091"/>
      <c r="AA16" s="1091"/>
      <c r="AB16" s="1091"/>
      <c r="AC16" s="1091"/>
      <c r="AD16" s="613"/>
      <c r="AE16" s="338"/>
      <c r="AF16" s="1100"/>
      <c r="AG16" s="1100"/>
      <c r="AH16" s="1100"/>
      <c r="AI16" s="1100"/>
      <c r="AJ16" s="1100"/>
      <c r="AK16" s="1100"/>
      <c r="AL16" s="1100"/>
      <c r="AM16" s="1087"/>
      <c r="AN16" s="1087"/>
      <c r="AO16" s="1087"/>
      <c r="AP16" s="1087"/>
      <c r="AQ16" s="1088"/>
      <c r="AR16" s="1089"/>
      <c r="AS16" s="1089"/>
      <c r="AT16" s="1089"/>
      <c r="AU16" s="1095"/>
      <c r="AV16" s="1096"/>
      <c r="AW16" s="1097"/>
      <c r="AX16" s="1101"/>
      <c r="AY16" s="1102"/>
      <c r="AZ16" s="1102"/>
      <c r="BA16" s="1102"/>
      <c r="BB16" s="1103"/>
      <c r="BC16" s="1162"/>
      <c r="BD16" s="1163"/>
      <c r="BE16" s="1164"/>
    </row>
    <row r="17" spans="2:57" s="121" customFormat="1" ht="15.75" customHeight="1">
      <c r="B17" s="1098">
        <v>4</v>
      </c>
      <c r="C17" s="1099"/>
      <c r="D17" s="337"/>
      <c r="E17" s="1091"/>
      <c r="F17" s="1091"/>
      <c r="G17" s="1091"/>
      <c r="H17" s="1091"/>
      <c r="I17" s="1091"/>
      <c r="J17" s="1091"/>
      <c r="K17" s="1091"/>
      <c r="L17" s="1091"/>
      <c r="M17" s="1091"/>
      <c r="N17" s="1091"/>
      <c r="O17" s="1091"/>
      <c r="P17" s="1091"/>
      <c r="Q17" s="1091"/>
      <c r="R17" s="1091"/>
      <c r="S17" s="1091"/>
      <c r="T17" s="1091"/>
      <c r="U17" s="1091"/>
      <c r="V17" s="1091"/>
      <c r="W17" s="1091"/>
      <c r="X17" s="1091"/>
      <c r="Y17" s="1091"/>
      <c r="Z17" s="1091"/>
      <c r="AA17" s="1091"/>
      <c r="AB17" s="1091"/>
      <c r="AC17" s="1091"/>
      <c r="AD17" s="613"/>
      <c r="AE17" s="338"/>
      <c r="AF17" s="1100"/>
      <c r="AG17" s="1100"/>
      <c r="AH17" s="1100"/>
      <c r="AI17" s="1100"/>
      <c r="AJ17" s="1100"/>
      <c r="AK17" s="1100"/>
      <c r="AL17" s="1100"/>
      <c r="AM17" s="1087"/>
      <c r="AN17" s="1087"/>
      <c r="AO17" s="1087"/>
      <c r="AP17" s="1087"/>
      <c r="AQ17" s="1088"/>
      <c r="AR17" s="1089"/>
      <c r="AS17" s="1089"/>
      <c r="AT17" s="1089"/>
      <c r="AU17" s="1095"/>
      <c r="AV17" s="1096"/>
      <c r="AW17" s="1097"/>
      <c r="AX17" s="1101"/>
      <c r="AY17" s="1102"/>
      <c r="AZ17" s="1102"/>
      <c r="BA17" s="1102"/>
      <c r="BB17" s="1103"/>
      <c r="BC17" s="1162"/>
      <c r="BD17" s="1163"/>
      <c r="BE17" s="1164"/>
    </row>
    <row r="18" spans="2:57" s="121" customFormat="1" ht="15.75" customHeight="1">
      <c r="B18" s="1098">
        <v>5</v>
      </c>
      <c r="C18" s="1099"/>
      <c r="D18" s="337"/>
      <c r="E18" s="1091"/>
      <c r="F18" s="1091"/>
      <c r="G18" s="1091"/>
      <c r="H18" s="1091"/>
      <c r="I18" s="1091"/>
      <c r="J18" s="1091"/>
      <c r="K18" s="1091"/>
      <c r="L18" s="1091"/>
      <c r="M18" s="1091"/>
      <c r="N18" s="1091"/>
      <c r="O18" s="1091"/>
      <c r="P18" s="1091"/>
      <c r="Q18" s="1091"/>
      <c r="R18" s="1091"/>
      <c r="S18" s="1091"/>
      <c r="T18" s="1091"/>
      <c r="U18" s="1091"/>
      <c r="V18" s="1091"/>
      <c r="W18" s="1091"/>
      <c r="X18" s="1091"/>
      <c r="Y18" s="1091"/>
      <c r="Z18" s="1091"/>
      <c r="AA18" s="1091"/>
      <c r="AB18" s="1091"/>
      <c r="AC18" s="1091"/>
      <c r="AD18" s="613"/>
      <c r="AE18" s="338"/>
      <c r="AF18" s="1100"/>
      <c r="AG18" s="1100"/>
      <c r="AH18" s="1100"/>
      <c r="AI18" s="1100"/>
      <c r="AJ18" s="1100"/>
      <c r="AK18" s="1100"/>
      <c r="AL18" s="1100"/>
      <c r="AM18" s="1087"/>
      <c r="AN18" s="1087"/>
      <c r="AO18" s="1087"/>
      <c r="AP18" s="1087"/>
      <c r="AQ18" s="1088"/>
      <c r="AR18" s="1089"/>
      <c r="AS18" s="1089"/>
      <c r="AT18" s="1089"/>
      <c r="AU18" s="1095"/>
      <c r="AV18" s="1096"/>
      <c r="AW18" s="1097"/>
      <c r="AX18" s="1101"/>
      <c r="AY18" s="1102"/>
      <c r="AZ18" s="1102"/>
      <c r="BA18" s="1102"/>
      <c r="BB18" s="1103"/>
      <c r="BC18" s="1162"/>
      <c r="BD18" s="1163"/>
      <c r="BE18" s="1164"/>
    </row>
    <row r="19" spans="2:57" s="121" customFormat="1" ht="15.75" customHeight="1">
      <c r="B19" s="1098">
        <v>6</v>
      </c>
      <c r="C19" s="1099"/>
      <c r="D19" s="337"/>
      <c r="E19" s="1091"/>
      <c r="F19" s="1091"/>
      <c r="G19" s="1091"/>
      <c r="H19" s="1091"/>
      <c r="I19" s="1091"/>
      <c r="J19" s="1091"/>
      <c r="K19" s="1091"/>
      <c r="L19" s="1091"/>
      <c r="M19" s="1091"/>
      <c r="N19" s="1091"/>
      <c r="O19" s="1091"/>
      <c r="P19" s="1091"/>
      <c r="Q19" s="1091"/>
      <c r="R19" s="1091"/>
      <c r="S19" s="1091"/>
      <c r="T19" s="1091"/>
      <c r="U19" s="1091"/>
      <c r="V19" s="1091"/>
      <c r="W19" s="1091"/>
      <c r="X19" s="1091"/>
      <c r="Y19" s="1091"/>
      <c r="Z19" s="1091"/>
      <c r="AA19" s="1091"/>
      <c r="AB19" s="1091"/>
      <c r="AC19" s="1091"/>
      <c r="AD19" s="613"/>
      <c r="AE19" s="338"/>
      <c r="AF19" s="1100"/>
      <c r="AG19" s="1100"/>
      <c r="AH19" s="1100"/>
      <c r="AI19" s="1100"/>
      <c r="AJ19" s="1100"/>
      <c r="AK19" s="1100"/>
      <c r="AL19" s="1100"/>
      <c r="AM19" s="1087"/>
      <c r="AN19" s="1087"/>
      <c r="AO19" s="1087"/>
      <c r="AP19" s="1087"/>
      <c r="AQ19" s="1088"/>
      <c r="AR19" s="1089"/>
      <c r="AS19" s="1089"/>
      <c r="AT19" s="1089"/>
      <c r="AU19" s="1095"/>
      <c r="AV19" s="1096"/>
      <c r="AW19" s="1097"/>
      <c r="AX19" s="1101"/>
      <c r="AY19" s="1102"/>
      <c r="AZ19" s="1102"/>
      <c r="BA19" s="1102"/>
      <c r="BB19" s="1103"/>
      <c r="BC19" s="1162"/>
      <c r="BD19" s="1163"/>
      <c r="BE19" s="1164"/>
    </row>
    <row r="20" spans="2:57" s="121" customFormat="1" ht="15.75" customHeight="1">
      <c r="B20" s="1098">
        <v>7</v>
      </c>
      <c r="C20" s="1099"/>
      <c r="D20" s="337"/>
      <c r="E20" s="1091"/>
      <c r="F20" s="1091"/>
      <c r="G20" s="1091"/>
      <c r="H20" s="1091"/>
      <c r="I20" s="1091"/>
      <c r="J20" s="1091"/>
      <c r="K20" s="1091"/>
      <c r="L20" s="1091"/>
      <c r="M20" s="1091"/>
      <c r="N20" s="1091"/>
      <c r="O20" s="1091"/>
      <c r="P20" s="1091"/>
      <c r="Q20" s="1091"/>
      <c r="R20" s="1091"/>
      <c r="S20" s="1091"/>
      <c r="T20" s="1091"/>
      <c r="U20" s="1091"/>
      <c r="V20" s="1091"/>
      <c r="W20" s="1091"/>
      <c r="X20" s="1091"/>
      <c r="Y20" s="1091"/>
      <c r="Z20" s="1091"/>
      <c r="AA20" s="1091"/>
      <c r="AB20" s="1091"/>
      <c r="AC20" s="1091"/>
      <c r="AD20" s="613"/>
      <c r="AE20" s="338"/>
      <c r="AF20" s="1100"/>
      <c r="AG20" s="1100"/>
      <c r="AH20" s="1100"/>
      <c r="AI20" s="1100"/>
      <c r="AJ20" s="1100"/>
      <c r="AK20" s="1100"/>
      <c r="AL20" s="1100"/>
      <c r="AM20" s="1087"/>
      <c r="AN20" s="1087"/>
      <c r="AO20" s="1087"/>
      <c r="AP20" s="1087"/>
      <c r="AQ20" s="1088"/>
      <c r="AR20" s="1089"/>
      <c r="AS20" s="1089"/>
      <c r="AT20" s="1089"/>
      <c r="AU20" s="1095"/>
      <c r="AV20" s="1096"/>
      <c r="AW20" s="1097"/>
      <c r="AX20" s="1101"/>
      <c r="AY20" s="1102"/>
      <c r="AZ20" s="1102"/>
      <c r="BA20" s="1102"/>
      <c r="BB20" s="1103"/>
      <c r="BC20" s="1162"/>
      <c r="BD20" s="1163"/>
      <c r="BE20" s="1164"/>
    </row>
    <row r="21" spans="2:57" s="121" customFormat="1" ht="15.75" customHeight="1">
      <c r="B21" s="1098">
        <v>8</v>
      </c>
      <c r="C21" s="1099"/>
      <c r="D21" s="337"/>
      <c r="E21" s="1091"/>
      <c r="F21" s="1091"/>
      <c r="G21" s="1091"/>
      <c r="H21" s="1091"/>
      <c r="I21" s="1091"/>
      <c r="J21" s="1091"/>
      <c r="K21" s="1091"/>
      <c r="L21" s="1091"/>
      <c r="M21" s="1091"/>
      <c r="N21" s="1091"/>
      <c r="O21" s="1091"/>
      <c r="P21" s="1091"/>
      <c r="Q21" s="1091"/>
      <c r="R21" s="1091"/>
      <c r="S21" s="1091"/>
      <c r="T21" s="1091"/>
      <c r="U21" s="1091"/>
      <c r="V21" s="1091"/>
      <c r="W21" s="1091"/>
      <c r="X21" s="1091"/>
      <c r="Y21" s="1091"/>
      <c r="Z21" s="1091"/>
      <c r="AA21" s="1091"/>
      <c r="AB21" s="1091"/>
      <c r="AC21" s="1091"/>
      <c r="AD21" s="613"/>
      <c r="AE21" s="338"/>
      <c r="AF21" s="1100"/>
      <c r="AG21" s="1100"/>
      <c r="AH21" s="1100"/>
      <c r="AI21" s="1100"/>
      <c r="AJ21" s="1100"/>
      <c r="AK21" s="1100"/>
      <c r="AL21" s="1100"/>
      <c r="AM21" s="1087"/>
      <c r="AN21" s="1087"/>
      <c r="AO21" s="1087"/>
      <c r="AP21" s="1087"/>
      <c r="AQ21" s="1088"/>
      <c r="AR21" s="1089"/>
      <c r="AS21" s="1089"/>
      <c r="AT21" s="1089"/>
      <c r="AU21" s="1095"/>
      <c r="AV21" s="1096"/>
      <c r="AW21" s="1097"/>
      <c r="AX21" s="1101"/>
      <c r="AY21" s="1102"/>
      <c r="AZ21" s="1102"/>
      <c r="BA21" s="1102"/>
      <c r="BB21" s="1103"/>
      <c r="BC21" s="1162"/>
      <c r="BD21" s="1163"/>
      <c r="BE21" s="1164"/>
    </row>
    <row r="22" spans="2:57" s="121" customFormat="1" ht="15.75" customHeight="1">
      <c r="B22" s="1098">
        <v>9</v>
      </c>
      <c r="C22" s="1099"/>
      <c r="D22" s="337"/>
      <c r="E22" s="1091"/>
      <c r="F22" s="1091"/>
      <c r="G22" s="1091"/>
      <c r="H22" s="1091"/>
      <c r="I22" s="1091"/>
      <c r="J22" s="1091"/>
      <c r="K22" s="1091"/>
      <c r="L22" s="1091"/>
      <c r="M22" s="1091"/>
      <c r="N22" s="1091"/>
      <c r="O22" s="1091"/>
      <c r="P22" s="1091"/>
      <c r="Q22" s="1091"/>
      <c r="R22" s="1091"/>
      <c r="S22" s="1091"/>
      <c r="T22" s="1091"/>
      <c r="U22" s="1091"/>
      <c r="V22" s="1091"/>
      <c r="W22" s="1091"/>
      <c r="X22" s="1091"/>
      <c r="Y22" s="1091"/>
      <c r="Z22" s="1091"/>
      <c r="AA22" s="1091"/>
      <c r="AB22" s="1091"/>
      <c r="AC22" s="1091"/>
      <c r="AD22" s="613"/>
      <c r="AE22" s="338"/>
      <c r="AF22" s="1100"/>
      <c r="AG22" s="1100"/>
      <c r="AH22" s="1100"/>
      <c r="AI22" s="1100"/>
      <c r="AJ22" s="1100"/>
      <c r="AK22" s="1100"/>
      <c r="AL22" s="1100"/>
      <c r="AM22" s="1087"/>
      <c r="AN22" s="1087"/>
      <c r="AO22" s="1087"/>
      <c r="AP22" s="1087"/>
      <c r="AQ22" s="1088"/>
      <c r="AR22" s="1089"/>
      <c r="AS22" s="1089"/>
      <c r="AT22" s="1089"/>
      <c r="AU22" s="1095"/>
      <c r="AV22" s="1096"/>
      <c r="AW22" s="1097"/>
      <c r="AX22" s="1101"/>
      <c r="AY22" s="1102"/>
      <c r="AZ22" s="1102"/>
      <c r="BA22" s="1102"/>
      <c r="BB22" s="1103"/>
      <c r="BC22" s="1162"/>
      <c r="BD22" s="1163"/>
      <c r="BE22" s="1164"/>
    </row>
    <row r="23" spans="2:57" s="121" customFormat="1" ht="15.75" customHeight="1">
      <c r="B23" s="1098">
        <v>10</v>
      </c>
      <c r="C23" s="1099"/>
      <c r="D23" s="337"/>
      <c r="E23" s="1091"/>
      <c r="F23" s="1091"/>
      <c r="G23" s="1091"/>
      <c r="H23" s="1091"/>
      <c r="I23" s="1091"/>
      <c r="J23" s="1091"/>
      <c r="K23" s="1091"/>
      <c r="L23" s="1091"/>
      <c r="M23" s="1091"/>
      <c r="N23" s="1091"/>
      <c r="O23" s="1091"/>
      <c r="P23" s="1091"/>
      <c r="Q23" s="1091"/>
      <c r="R23" s="1091"/>
      <c r="S23" s="1091"/>
      <c r="T23" s="1091"/>
      <c r="U23" s="1091"/>
      <c r="V23" s="1091"/>
      <c r="W23" s="1091"/>
      <c r="X23" s="1091"/>
      <c r="Y23" s="1091"/>
      <c r="Z23" s="1091"/>
      <c r="AA23" s="1091"/>
      <c r="AB23" s="1091"/>
      <c r="AC23" s="1091"/>
      <c r="AD23" s="613"/>
      <c r="AE23" s="338"/>
      <c r="AF23" s="1100"/>
      <c r="AG23" s="1100"/>
      <c r="AH23" s="1100"/>
      <c r="AI23" s="1100"/>
      <c r="AJ23" s="1100"/>
      <c r="AK23" s="1100"/>
      <c r="AL23" s="1100"/>
      <c r="AM23" s="1087"/>
      <c r="AN23" s="1087"/>
      <c r="AO23" s="1087"/>
      <c r="AP23" s="1087"/>
      <c r="AQ23" s="1088"/>
      <c r="AR23" s="1089"/>
      <c r="AS23" s="1089"/>
      <c r="AT23" s="1089"/>
      <c r="AU23" s="1095"/>
      <c r="AV23" s="1096"/>
      <c r="AW23" s="1097"/>
      <c r="AX23" s="1101"/>
      <c r="AY23" s="1102"/>
      <c r="AZ23" s="1102"/>
      <c r="BA23" s="1102"/>
      <c r="BB23" s="1103"/>
      <c r="BC23" s="1162"/>
      <c r="BD23" s="1163"/>
      <c r="BE23" s="1164"/>
    </row>
    <row r="24" spans="2:57" s="121" customFormat="1" ht="15.75" customHeight="1">
      <c r="B24" s="1098">
        <v>11</v>
      </c>
      <c r="C24" s="1099"/>
      <c r="D24" s="337"/>
      <c r="E24" s="1091"/>
      <c r="F24" s="1091"/>
      <c r="G24" s="1091"/>
      <c r="H24" s="1091"/>
      <c r="I24" s="1091"/>
      <c r="J24" s="1091"/>
      <c r="K24" s="1091"/>
      <c r="L24" s="1091"/>
      <c r="M24" s="1091"/>
      <c r="N24" s="1091"/>
      <c r="O24" s="1091"/>
      <c r="P24" s="1091"/>
      <c r="Q24" s="1091"/>
      <c r="R24" s="1091"/>
      <c r="S24" s="1091"/>
      <c r="T24" s="1091"/>
      <c r="U24" s="1091"/>
      <c r="V24" s="1091"/>
      <c r="W24" s="1091"/>
      <c r="X24" s="1091"/>
      <c r="Y24" s="1091"/>
      <c r="Z24" s="1091"/>
      <c r="AA24" s="1091"/>
      <c r="AB24" s="1091"/>
      <c r="AC24" s="1091"/>
      <c r="AD24" s="613"/>
      <c r="AE24" s="338"/>
      <c r="AF24" s="1100"/>
      <c r="AG24" s="1100"/>
      <c r="AH24" s="1100"/>
      <c r="AI24" s="1100"/>
      <c r="AJ24" s="1100"/>
      <c r="AK24" s="1100"/>
      <c r="AL24" s="1100"/>
      <c r="AM24" s="1087"/>
      <c r="AN24" s="1087"/>
      <c r="AO24" s="1087"/>
      <c r="AP24" s="1087"/>
      <c r="AQ24" s="1088"/>
      <c r="AR24" s="1089"/>
      <c r="AS24" s="1089"/>
      <c r="AT24" s="1089"/>
      <c r="AU24" s="1095"/>
      <c r="AV24" s="1096"/>
      <c r="AW24" s="1097"/>
      <c r="AX24" s="1101"/>
      <c r="AY24" s="1102"/>
      <c r="AZ24" s="1102"/>
      <c r="BA24" s="1102"/>
      <c r="BB24" s="1103"/>
      <c r="BC24" s="1162"/>
      <c r="BD24" s="1163"/>
      <c r="BE24" s="1164"/>
    </row>
    <row r="25" spans="2:57" s="121" customFormat="1" ht="15.75" customHeight="1">
      <c r="B25" s="1098">
        <v>12</v>
      </c>
      <c r="C25" s="1099"/>
      <c r="D25" s="337"/>
      <c r="E25" s="1091"/>
      <c r="F25" s="1091"/>
      <c r="G25" s="1091"/>
      <c r="H25" s="1091"/>
      <c r="I25" s="1091"/>
      <c r="J25" s="1091"/>
      <c r="K25" s="1091"/>
      <c r="L25" s="1091"/>
      <c r="M25" s="1091"/>
      <c r="N25" s="1091"/>
      <c r="O25" s="1091"/>
      <c r="P25" s="1091"/>
      <c r="Q25" s="1091"/>
      <c r="R25" s="1091"/>
      <c r="S25" s="1091"/>
      <c r="T25" s="1091"/>
      <c r="U25" s="1091"/>
      <c r="V25" s="1091"/>
      <c r="W25" s="1091"/>
      <c r="X25" s="1091"/>
      <c r="Y25" s="1091"/>
      <c r="Z25" s="1091"/>
      <c r="AA25" s="1091"/>
      <c r="AB25" s="1091"/>
      <c r="AC25" s="1091"/>
      <c r="AD25" s="613"/>
      <c r="AE25" s="338"/>
      <c r="AF25" s="1100"/>
      <c r="AG25" s="1100"/>
      <c r="AH25" s="1100"/>
      <c r="AI25" s="1100"/>
      <c r="AJ25" s="1100"/>
      <c r="AK25" s="1100"/>
      <c r="AL25" s="1100"/>
      <c r="AM25" s="1087"/>
      <c r="AN25" s="1087"/>
      <c r="AO25" s="1087"/>
      <c r="AP25" s="1087"/>
      <c r="AQ25" s="1088"/>
      <c r="AR25" s="1089"/>
      <c r="AS25" s="1089"/>
      <c r="AT25" s="1089"/>
      <c r="AU25" s="1095"/>
      <c r="AV25" s="1096"/>
      <c r="AW25" s="1097"/>
      <c r="AX25" s="1101"/>
      <c r="AY25" s="1102"/>
      <c r="AZ25" s="1102"/>
      <c r="BA25" s="1102"/>
      <c r="BB25" s="1103"/>
      <c r="BC25" s="1162"/>
      <c r="BD25" s="1163"/>
      <c r="BE25" s="1164"/>
    </row>
    <row r="26" spans="2:57" s="121" customFormat="1" ht="15.75" customHeight="1">
      <c r="B26" s="1098">
        <v>13</v>
      </c>
      <c r="C26" s="1099"/>
      <c r="D26" s="337"/>
      <c r="E26" s="1091"/>
      <c r="F26" s="1091"/>
      <c r="G26" s="1091"/>
      <c r="H26" s="1091"/>
      <c r="I26" s="1091"/>
      <c r="J26" s="1091"/>
      <c r="K26" s="1091"/>
      <c r="L26" s="1091"/>
      <c r="M26" s="1091"/>
      <c r="N26" s="1091"/>
      <c r="O26" s="1091"/>
      <c r="P26" s="1091"/>
      <c r="Q26" s="1091"/>
      <c r="R26" s="1091"/>
      <c r="S26" s="1091"/>
      <c r="T26" s="1091"/>
      <c r="U26" s="1091"/>
      <c r="V26" s="1091"/>
      <c r="W26" s="1091"/>
      <c r="X26" s="1091"/>
      <c r="Y26" s="1091"/>
      <c r="Z26" s="1091"/>
      <c r="AA26" s="1091"/>
      <c r="AB26" s="1091"/>
      <c r="AC26" s="1091"/>
      <c r="AD26" s="613"/>
      <c r="AE26" s="338"/>
      <c r="AF26" s="1100"/>
      <c r="AG26" s="1100"/>
      <c r="AH26" s="1100"/>
      <c r="AI26" s="1100"/>
      <c r="AJ26" s="1100"/>
      <c r="AK26" s="1100"/>
      <c r="AL26" s="1100"/>
      <c r="AM26" s="1087"/>
      <c r="AN26" s="1087"/>
      <c r="AO26" s="1087"/>
      <c r="AP26" s="1087"/>
      <c r="AQ26" s="1088"/>
      <c r="AR26" s="1089"/>
      <c r="AS26" s="1089"/>
      <c r="AT26" s="1089"/>
      <c r="AU26" s="1095"/>
      <c r="AV26" s="1096"/>
      <c r="AW26" s="1097"/>
      <c r="AX26" s="1101"/>
      <c r="AY26" s="1102"/>
      <c r="AZ26" s="1102"/>
      <c r="BA26" s="1102"/>
      <c r="BB26" s="1103"/>
      <c r="BC26" s="1162"/>
      <c r="BD26" s="1163"/>
      <c r="BE26" s="1164"/>
    </row>
    <row r="27" spans="2:57" s="121" customFormat="1" ht="15.75" customHeight="1">
      <c r="B27" s="1098">
        <v>14</v>
      </c>
      <c r="C27" s="1099"/>
      <c r="D27" s="337"/>
      <c r="E27" s="1091"/>
      <c r="F27" s="1091"/>
      <c r="G27" s="1091"/>
      <c r="H27" s="1091"/>
      <c r="I27" s="1091"/>
      <c r="J27" s="1091"/>
      <c r="K27" s="1091"/>
      <c r="L27" s="1091"/>
      <c r="M27" s="1091"/>
      <c r="N27" s="1091"/>
      <c r="O27" s="1091"/>
      <c r="P27" s="1091"/>
      <c r="Q27" s="1091"/>
      <c r="R27" s="1091"/>
      <c r="S27" s="1091"/>
      <c r="T27" s="1091"/>
      <c r="U27" s="1091"/>
      <c r="V27" s="1091"/>
      <c r="W27" s="1091"/>
      <c r="X27" s="1091"/>
      <c r="Y27" s="1091"/>
      <c r="Z27" s="1091"/>
      <c r="AA27" s="1091"/>
      <c r="AB27" s="1091"/>
      <c r="AC27" s="1091"/>
      <c r="AD27" s="613"/>
      <c r="AE27" s="338"/>
      <c r="AF27" s="1100"/>
      <c r="AG27" s="1100"/>
      <c r="AH27" s="1100"/>
      <c r="AI27" s="1100"/>
      <c r="AJ27" s="1100"/>
      <c r="AK27" s="1100"/>
      <c r="AL27" s="1100"/>
      <c r="AM27" s="1087"/>
      <c r="AN27" s="1087"/>
      <c r="AO27" s="1087"/>
      <c r="AP27" s="1087"/>
      <c r="AQ27" s="1088"/>
      <c r="AR27" s="1089"/>
      <c r="AS27" s="1089"/>
      <c r="AT27" s="1089"/>
      <c r="AU27" s="1095"/>
      <c r="AV27" s="1096"/>
      <c r="AW27" s="1097"/>
      <c r="AX27" s="1101"/>
      <c r="AY27" s="1102"/>
      <c r="AZ27" s="1102"/>
      <c r="BA27" s="1102"/>
      <c r="BB27" s="1103"/>
      <c r="BC27" s="1162"/>
      <c r="BD27" s="1163"/>
      <c r="BE27" s="1164"/>
    </row>
    <row r="28" spans="2:57" s="121" customFormat="1" ht="15.75" customHeight="1">
      <c r="B28" s="1098">
        <v>15</v>
      </c>
      <c r="C28" s="1099"/>
      <c r="D28" s="337"/>
      <c r="E28" s="1091"/>
      <c r="F28" s="1091"/>
      <c r="G28" s="1091"/>
      <c r="H28" s="1091"/>
      <c r="I28" s="1091"/>
      <c r="J28" s="1091"/>
      <c r="K28" s="1091"/>
      <c r="L28" s="1091"/>
      <c r="M28" s="1091"/>
      <c r="N28" s="1091"/>
      <c r="O28" s="1091"/>
      <c r="P28" s="1091"/>
      <c r="Q28" s="1091"/>
      <c r="R28" s="1091"/>
      <c r="S28" s="1091"/>
      <c r="T28" s="1091"/>
      <c r="U28" s="1091"/>
      <c r="V28" s="1091"/>
      <c r="W28" s="1091"/>
      <c r="X28" s="1091"/>
      <c r="Y28" s="1091"/>
      <c r="Z28" s="1091"/>
      <c r="AA28" s="1091"/>
      <c r="AB28" s="1091"/>
      <c r="AC28" s="1091"/>
      <c r="AD28" s="613"/>
      <c r="AE28" s="338"/>
      <c r="AF28" s="1100"/>
      <c r="AG28" s="1100"/>
      <c r="AH28" s="1100"/>
      <c r="AI28" s="1100"/>
      <c r="AJ28" s="1100"/>
      <c r="AK28" s="1100"/>
      <c r="AL28" s="1100"/>
      <c r="AM28" s="1087"/>
      <c r="AN28" s="1087"/>
      <c r="AO28" s="1087"/>
      <c r="AP28" s="1087"/>
      <c r="AQ28" s="1088"/>
      <c r="AR28" s="1089"/>
      <c r="AS28" s="1089"/>
      <c r="AT28" s="1089"/>
      <c r="AU28" s="1095"/>
      <c r="AV28" s="1096"/>
      <c r="AW28" s="1097"/>
      <c r="AX28" s="1101"/>
      <c r="AY28" s="1102"/>
      <c r="AZ28" s="1102"/>
      <c r="BA28" s="1102"/>
      <c r="BB28" s="1103"/>
      <c r="BC28" s="1162"/>
      <c r="BD28" s="1163"/>
      <c r="BE28" s="1164"/>
    </row>
    <row r="29" spans="2:57" s="121" customFormat="1" ht="15.75" customHeight="1">
      <c r="B29" s="1098">
        <v>16</v>
      </c>
      <c r="C29" s="1099"/>
      <c r="D29" s="337"/>
      <c r="E29" s="1091"/>
      <c r="F29" s="1091"/>
      <c r="G29" s="1091"/>
      <c r="H29" s="1091"/>
      <c r="I29" s="1091"/>
      <c r="J29" s="1091"/>
      <c r="K29" s="1091"/>
      <c r="L29" s="1091"/>
      <c r="M29" s="1091"/>
      <c r="N29" s="1091"/>
      <c r="O29" s="1091"/>
      <c r="P29" s="1091"/>
      <c r="Q29" s="1091"/>
      <c r="R29" s="1091"/>
      <c r="S29" s="1091"/>
      <c r="T29" s="1091"/>
      <c r="U29" s="1091"/>
      <c r="V29" s="1091"/>
      <c r="W29" s="1091"/>
      <c r="X29" s="1091"/>
      <c r="Y29" s="1091"/>
      <c r="Z29" s="1091"/>
      <c r="AA29" s="1091"/>
      <c r="AB29" s="1091"/>
      <c r="AC29" s="1091"/>
      <c r="AD29" s="613"/>
      <c r="AE29" s="338"/>
      <c r="AF29" s="1100"/>
      <c r="AG29" s="1100"/>
      <c r="AH29" s="1100"/>
      <c r="AI29" s="1100"/>
      <c r="AJ29" s="1100"/>
      <c r="AK29" s="1100"/>
      <c r="AL29" s="1100"/>
      <c r="AM29" s="1087"/>
      <c r="AN29" s="1087"/>
      <c r="AO29" s="1087"/>
      <c r="AP29" s="1087"/>
      <c r="AQ29" s="1088"/>
      <c r="AR29" s="1089"/>
      <c r="AS29" s="1089"/>
      <c r="AT29" s="1089"/>
      <c r="AU29" s="1095"/>
      <c r="AV29" s="1096"/>
      <c r="AW29" s="1097"/>
      <c r="AX29" s="1101"/>
      <c r="AY29" s="1102"/>
      <c r="AZ29" s="1102"/>
      <c r="BA29" s="1102"/>
      <c r="BB29" s="1103"/>
      <c r="BC29" s="1162"/>
      <c r="BD29" s="1163"/>
      <c r="BE29" s="1164"/>
    </row>
    <row r="30" spans="2:57" s="121" customFormat="1" ht="15.75" customHeight="1">
      <c r="B30" s="1098">
        <v>17</v>
      </c>
      <c r="C30" s="1099"/>
      <c r="D30" s="337"/>
      <c r="E30" s="1091"/>
      <c r="F30" s="1091"/>
      <c r="G30" s="1091"/>
      <c r="H30" s="1091"/>
      <c r="I30" s="1091"/>
      <c r="J30" s="1091"/>
      <c r="K30" s="1091"/>
      <c r="L30" s="1091"/>
      <c r="M30" s="1091"/>
      <c r="N30" s="1091"/>
      <c r="O30" s="1091"/>
      <c r="P30" s="1091"/>
      <c r="Q30" s="1091"/>
      <c r="R30" s="1091"/>
      <c r="S30" s="1091"/>
      <c r="T30" s="1091"/>
      <c r="U30" s="1091"/>
      <c r="V30" s="1091"/>
      <c r="W30" s="1091"/>
      <c r="X30" s="1091"/>
      <c r="Y30" s="1091"/>
      <c r="Z30" s="1091"/>
      <c r="AA30" s="1091"/>
      <c r="AB30" s="1091"/>
      <c r="AC30" s="1091"/>
      <c r="AD30" s="613"/>
      <c r="AE30" s="338"/>
      <c r="AF30" s="1100"/>
      <c r="AG30" s="1100"/>
      <c r="AH30" s="1100"/>
      <c r="AI30" s="1100"/>
      <c r="AJ30" s="1100"/>
      <c r="AK30" s="1100"/>
      <c r="AL30" s="1100"/>
      <c r="AM30" s="1087"/>
      <c r="AN30" s="1087"/>
      <c r="AO30" s="1087"/>
      <c r="AP30" s="1087"/>
      <c r="AQ30" s="1088"/>
      <c r="AR30" s="1089"/>
      <c r="AS30" s="1089"/>
      <c r="AT30" s="1089"/>
      <c r="AU30" s="1095"/>
      <c r="AV30" s="1096"/>
      <c r="AW30" s="1097"/>
      <c r="AX30" s="1101"/>
      <c r="AY30" s="1102"/>
      <c r="AZ30" s="1102"/>
      <c r="BA30" s="1102"/>
      <c r="BB30" s="1103"/>
      <c r="BC30" s="1162"/>
      <c r="BD30" s="1163"/>
      <c r="BE30" s="1164"/>
    </row>
    <row r="31" spans="2:57" s="121" customFormat="1" ht="15.75" customHeight="1">
      <c r="B31" s="1098">
        <v>18</v>
      </c>
      <c r="C31" s="1099"/>
      <c r="D31" s="337"/>
      <c r="E31" s="1091"/>
      <c r="F31" s="1091"/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1"/>
      <c r="AA31" s="1091"/>
      <c r="AB31" s="1091"/>
      <c r="AC31" s="1091"/>
      <c r="AD31" s="613"/>
      <c r="AE31" s="338"/>
      <c r="AF31" s="1100"/>
      <c r="AG31" s="1100"/>
      <c r="AH31" s="1100"/>
      <c r="AI31" s="1100"/>
      <c r="AJ31" s="1100"/>
      <c r="AK31" s="1100"/>
      <c r="AL31" s="1100"/>
      <c r="AM31" s="1087"/>
      <c r="AN31" s="1087"/>
      <c r="AO31" s="1087"/>
      <c r="AP31" s="1087"/>
      <c r="AQ31" s="1088"/>
      <c r="AR31" s="1089"/>
      <c r="AS31" s="1089"/>
      <c r="AT31" s="1089"/>
      <c r="AU31" s="1095"/>
      <c r="AV31" s="1096"/>
      <c r="AW31" s="1097"/>
      <c r="AX31" s="1101"/>
      <c r="AY31" s="1102"/>
      <c r="AZ31" s="1102"/>
      <c r="BA31" s="1102"/>
      <c r="BB31" s="1103"/>
      <c r="BC31" s="1162"/>
      <c r="BD31" s="1163"/>
      <c r="BE31" s="1164"/>
    </row>
    <row r="32" spans="2:57" s="121" customFormat="1" ht="15.75" customHeight="1">
      <c r="B32" s="1098">
        <v>19</v>
      </c>
      <c r="C32" s="1099"/>
      <c r="D32" s="337"/>
      <c r="E32" s="1091"/>
      <c r="F32" s="1091"/>
      <c r="G32" s="1091"/>
      <c r="H32" s="1091"/>
      <c r="I32" s="1091"/>
      <c r="J32" s="1091"/>
      <c r="K32" s="1091"/>
      <c r="L32" s="1091"/>
      <c r="M32" s="1091"/>
      <c r="N32" s="1091"/>
      <c r="O32" s="1091"/>
      <c r="P32" s="1091"/>
      <c r="Q32" s="1091"/>
      <c r="R32" s="1091"/>
      <c r="S32" s="1091"/>
      <c r="T32" s="1091"/>
      <c r="U32" s="1091"/>
      <c r="V32" s="1091"/>
      <c r="W32" s="1091"/>
      <c r="X32" s="1091"/>
      <c r="Y32" s="1091"/>
      <c r="Z32" s="1091"/>
      <c r="AA32" s="1091"/>
      <c r="AB32" s="1091"/>
      <c r="AC32" s="1091"/>
      <c r="AD32" s="613"/>
      <c r="AE32" s="338"/>
      <c r="AF32" s="1100"/>
      <c r="AG32" s="1100"/>
      <c r="AH32" s="1100"/>
      <c r="AI32" s="1100"/>
      <c r="AJ32" s="1100"/>
      <c r="AK32" s="1100"/>
      <c r="AL32" s="1100"/>
      <c r="AM32" s="1087"/>
      <c r="AN32" s="1087"/>
      <c r="AO32" s="1087"/>
      <c r="AP32" s="1087"/>
      <c r="AQ32" s="1088"/>
      <c r="AR32" s="1089"/>
      <c r="AS32" s="1089"/>
      <c r="AT32" s="1089"/>
      <c r="AU32" s="1095"/>
      <c r="AV32" s="1096"/>
      <c r="AW32" s="1097"/>
      <c r="AX32" s="1101"/>
      <c r="AY32" s="1102"/>
      <c r="AZ32" s="1102"/>
      <c r="BA32" s="1102"/>
      <c r="BB32" s="1103"/>
      <c r="BC32" s="1162"/>
      <c r="BD32" s="1163"/>
      <c r="BE32" s="1164"/>
    </row>
    <row r="33" spans="2:57" s="121" customFormat="1" ht="15.75" customHeight="1">
      <c r="B33" s="1098">
        <v>20</v>
      </c>
      <c r="C33" s="1099"/>
      <c r="D33" s="337"/>
      <c r="E33" s="1091"/>
      <c r="F33" s="1091"/>
      <c r="G33" s="1091"/>
      <c r="H33" s="1091"/>
      <c r="I33" s="1091"/>
      <c r="J33" s="1091"/>
      <c r="K33" s="1091"/>
      <c r="L33" s="1091"/>
      <c r="M33" s="1091"/>
      <c r="N33" s="1091"/>
      <c r="O33" s="1091"/>
      <c r="P33" s="1091"/>
      <c r="Q33" s="1091"/>
      <c r="R33" s="1091"/>
      <c r="S33" s="1091"/>
      <c r="T33" s="1091"/>
      <c r="U33" s="1091"/>
      <c r="V33" s="1091"/>
      <c r="W33" s="1091"/>
      <c r="X33" s="1091"/>
      <c r="Y33" s="1091"/>
      <c r="Z33" s="1091"/>
      <c r="AA33" s="1091"/>
      <c r="AB33" s="1091"/>
      <c r="AC33" s="1091"/>
      <c r="AD33" s="613"/>
      <c r="AE33" s="338"/>
      <c r="AF33" s="1100"/>
      <c r="AG33" s="1100"/>
      <c r="AH33" s="1100"/>
      <c r="AI33" s="1100"/>
      <c r="AJ33" s="1100"/>
      <c r="AK33" s="1100"/>
      <c r="AL33" s="1100"/>
      <c r="AM33" s="1087"/>
      <c r="AN33" s="1087"/>
      <c r="AO33" s="1087"/>
      <c r="AP33" s="1087"/>
      <c r="AQ33" s="1088"/>
      <c r="AR33" s="1089"/>
      <c r="AS33" s="1089"/>
      <c r="AT33" s="1089"/>
      <c r="AU33" s="1095"/>
      <c r="AV33" s="1096"/>
      <c r="AW33" s="1097"/>
      <c r="AX33" s="1101"/>
      <c r="AY33" s="1102"/>
      <c r="AZ33" s="1102"/>
      <c r="BA33" s="1102"/>
      <c r="BB33" s="1103"/>
      <c r="BC33" s="1162"/>
      <c r="BD33" s="1163"/>
      <c r="BE33" s="1164"/>
    </row>
    <row r="34" spans="2:57" s="121" customFormat="1" ht="15.75" customHeight="1">
      <c r="B34" s="1098">
        <v>21</v>
      </c>
      <c r="C34" s="1099"/>
      <c r="D34" s="337"/>
      <c r="E34" s="1091"/>
      <c r="F34" s="1091"/>
      <c r="G34" s="1091"/>
      <c r="H34" s="1091"/>
      <c r="I34" s="1091"/>
      <c r="J34" s="1091"/>
      <c r="K34" s="1091"/>
      <c r="L34" s="1091"/>
      <c r="M34" s="1091"/>
      <c r="N34" s="1091"/>
      <c r="O34" s="1091"/>
      <c r="P34" s="1091"/>
      <c r="Q34" s="1091"/>
      <c r="R34" s="1091"/>
      <c r="S34" s="1091"/>
      <c r="T34" s="1091"/>
      <c r="U34" s="1091"/>
      <c r="V34" s="1091"/>
      <c r="W34" s="1091"/>
      <c r="X34" s="1091"/>
      <c r="Y34" s="1091"/>
      <c r="Z34" s="1091"/>
      <c r="AA34" s="1091"/>
      <c r="AB34" s="1091"/>
      <c r="AC34" s="1091"/>
      <c r="AD34" s="613"/>
      <c r="AE34" s="338"/>
      <c r="AF34" s="1100"/>
      <c r="AG34" s="1100"/>
      <c r="AH34" s="1100"/>
      <c r="AI34" s="1100"/>
      <c r="AJ34" s="1100"/>
      <c r="AK34" s="1100"/>
      <c r="AL34" s="1100"/>
      <c r="AM34" s="1087"/>
      <c r="AN34" s="1087"/>
      <c r="AO34" s="1087"/>
      <c r="AP34" s="1087"/>
      <c r="AQ34" s="1088"/>
      <c r="AR34" s="1089"/>
      <c r="AS34" s="1089"/>
      <c r="AT34" s="1089"/>
      <c r="AU34" s="1095"/>
      <c r="AV34" s="1096"/>
      <c r="AW34" s="1097"/>
      <c r="AX34" s="1101"/>
      <c r="AY34" s="1102"/>
      <c r="AZ34" s="1102"/>
      <c r="BA34" s="1102"/>
      <c r="BB34" s="1103"/>
      <c r="BC34" s="1162"/>
      <c r="BD34" s="1163"/>
      <c r="BE34" s="1164"/>
    </row>
    <row r="35" spans="2:57" s="121" customFormat="1" ht="15.75" customHeight="1">
      <c r="B35" s="1098">
        <v>22</v>
      </c>
      <c r="C35" s="1099"/>
      <c r="D35" s="337"/>
      <c r="E35" s="1091"/>
      <c r="F35" s="1091"/>
      <c r="G35" s="1091"/>
      <c r="H35" s="1091"/>
      <c r="I35" s="1091"/>
      <c r="J35" s="1091"/>
      <c r="K35" s="1091"/>
      <c r="L35" s="1091"/>
      <c r="M35" s="1091"/>
      <c r="N35" s="1091"/>
      <c r="O35" s="1091"/>
      <c r="P35" s="1091"/>
      <c r="Q35" s="1091"/>
      <c r="R35" s="1091"/>
      <c r="S35" s="1091"/>
      <c r="T35" s="1091"/>
      <c r="U35" s="1091"/>
      <c r="V35" s="1091"/>
      <c r="W35" s="1091"/>
      <c r="X35" s="1091"/>
      <c r="Y35" s="1091"/>
      <c r="Z35" s="1091"/>
      <c r="AA35" s="1091"/>
      <c r="AB35" s="1091"/>
      <c r="AC35" s="1091"/>
      <c r="AD35" s="613"/>
      <c r="AE35" s="338"/>
      <c r="AF35" s="1100"/>
      <c r="AG35" s="1100"/>
      <c r="AH35" s="1100"/>
      <c r="AI35" s="1100"/>
      <c r="AJ35" s="1100"/>
      <c r="AK35" s="1100"/>
      <c r="AL35" s="1100"/>
      <c r="AM35" s="1087"/>
      <c r="AN35" s="1087"/>
      <c r="AO35" s="1087"/>
      <c r="AP35" s="1087"/>
      <c r="AQ35" s="1088"/>
      <c r="AR35" s="1089"/>
      <c r="AS35" s="1089"/>
      <c r="AT35" s="1089"/>
      <c r="AU35" s="1095"/>
      <c r="AV35" s="1096"/>
      <c r="AW35" s="1097"/>
      <c r="AX35" s="1101"/>
      <c r="AY35" s="1102"/>
      <c r="AZ35" s="1102"/>
      <c r="BA35" s="1102"/>
      <c r="BB35" s="1103"/>
      <c r="BC35" s="1162"/>
      <c r="BD35" s="1163"/>
      <c r="BE35" s="1164"/>
    </row>
    <row r="36" spans="2:57" s="121" customFormat="1" ht="15.75" customHeight="1">
      <c r="B36" s="1098">
        <v>23</v>
      </c>
      <c r="C36" s="1099"/>
      <c r="D36" s="337"/>
      <c r="E36" s="1091"/>
      <c r="F36" s="1091"/>
      <c r="G36" s="1091"/>
      <c r="H36" s="1091"/>
      <c r="I36" s="1091"/>
      <c r="J36" s="1091"/>
      <c r="K36" s="1091"/>
      <c r="L36" s="1091"/>
      <c r="M36" s="1091"/>
      <c r="N36" s="1091"/>
      <c r="O36" s="1091"/>
      <c r="P36" s="1091"/>
      <c r="Q36" s="1091"/>
      <c r="R36" s="1091"/>
      <c r="S36" s="1091"/>
      <c r="T36" s="1091"/>
      <c r="U36" s="1091"/>
      <c r="V36" s="1091"/>
      <c r="W36" s="1091"/>
      <c r="X36" s="1091"/>
      <c r="Y36" s="1091"/>
      <c r="Z36" s="1091"/>
      <c r="AA36" s="1091"/>
      <c r="AB36" s="1091"/>
      <c r="AC36" s="1091"/>
      <c r="AD36" s="613"/>
      <c r="AE36" s="338"/>
      <c r="AF36" s="1100"/>
      <c r="AG36" s="1100"/>
      <c r="AH36" s="1100"/>
      <c r="AI36" s="1100"/>
      <c r="AJ36" s="1100"/>
      <c r="AK36" s="1100"/>
      <c r="AL36" s="1100"/>
      <c r="AM36" s="1087"/>
      <c r="AN36" s="1087"/>
      <c r="AO36" s="1087"/>
      <c r="AP36" s="1087"/>
      <c r="AQ36" s="1088"/>
      <c r="AR36" s="1089"/>
      <c r="AS36" s="1089"/>
      <c r="AT36" s="1089"/>
      <c r="AU36" s="1095"/>
      <c r="AV36" s="1096"/>
      <c r="AW36" s="1097"/>
      <c r="AX36" s="1101"/>
      <c r="AY36" s="1102"/>
      <c r="AZ36" s="1102"/>
      <c r="BA36" s="1102"/>
      <c r="BB36" s="1103"/>
      <c r="BC36" s="1162"/>
      <c r="BD36" s="1163"/>
      <c r="BE36" s="1164"/>
    </row>
    <row r="37" spans="2:57" s="121" customFormat="1" ht="15.75" customHeight="1">
      <c r="B37" s="1098">
        <v>24</v>
      </c>
      <c r="C37" s="1099"/>
      <c r="D37" s="337"/>
      <c r="E37" s="1091"/>
      <c r="F37" s="1091"/>
      <c r="G37" s="1091"/>
      <c r="H37" s="1091"/>
      <c r="I37" s="1091"/>
      <c r="J37" s="1091"/>
      <c r="K37" s="1091"/>
      <c r="L37" s="1091"/>
      <c r="M37" s="1091"/>
      <c r="N37" s="1091"/>
      <c r="O37" s="1091"/>
      <c r="P37" s="1091"/>
      <c r="Q37" s="1091"/>
      <c r="R37" s="1091"/>
      <c r="S37" s="1091"/>
      <c r="T37" s="1091"/>
      <c r="U37" s="1091"/>
      <c r="V37" s="1091"/>
      <c r="W37" s="1091"/>
      <c r="X37" s="1091"/>
      <c r="Y37" s="1091"/>
      <c r="Z37" s="1091"/>
      <c r="AA37" s="1091"/>
      <c r="AB37" s="1091"/>
      <c r="AC37" s="1091"/>
      <c r="AD37" s="613"/>
      <c r="AE37" s="338"/>
      <c r="AF37" s="1100"/>
      <c r="AG37" s="1100"/>
      <c r="AH37" s="1100"/>
      <c r="AI37" s="1100"/>
      <c r="AJ37" s="1100"/>
      <c r="AK37" s="1100"/>
      <c r="AL37" s="1100"/>
      <c r="AM37" s="1087"/>
      <c r="AN37" s="1087"/>
      <c r="AO37" s="1087"/>
      <c r="AP37" s="1087"/>
      <c r="AQ37" s="1088"/>
      <c r="AR37" s="1089"/>
      <c r="AS37" s="1089"/>
      <c r="AT37" s="1089"/>
      <c r="AU37" s="1095"/>
      <c r="AV37" s="1096"/>
      <c r="AW37" s="1097"/>
      <c r="AX37" s="1101"/>
      <c r="AY37" s="1102"/>
      <c r="AZ37" s="1102"/>
      <c r="BA37" s="1102"/>
      <c r="BB37" s="1103"/>
      <c r="BC37" s="1162"/>
      <c r="BD37" s="1163"/>
      <c r="BE37" s="1164"/>
    </row>
    <row r="38" spans="2:57" s="121" customFormat="1" ht="15.75" customHeight="1">
      <c r="B38" s="1098">
        <v>25</v>
      </c>
      <c r="C38" s="1099"/>
      <c r="D38" s="337"/>
      <c r="E38" s="1091"/>
      <c r="F38" s="1091"/>
      <c r="G38" s="1091"/>
      <c r="H38" s="1091"/>
      <c r="I38" s="1091"/>
      <c r="J38" s="1091"/>
      <c r="K38" s="1091"/>
      <c r="L38" s="1091"/>
      <c r="M38" s="1091"/>
      <c r="N38" s="1091"/>
      <c r="O38" s="1091"/>
      <c r="P38" s="1091"/>
      <c r="Q38" s="1091"/>
      <c r="R38" s="1091"/>
      <c r="S38" s="1091"/>
      <c r="T38" s="1091"/>
      <c r="U38" s="1091"/>
      <c r="V38" s="1091"/>
      <c r="W38" s="1091"/>
      <c r="X38" s="1091"/>
      <c r="Y38" s="1091"/>
      <c r="Z38" s="1091"/>
      <c r="AA38" s="1091"/>
      <c r="AB38" s="1091"/>
      <c r="AC38" s="1091"/>
      <c r="AD38" s="613"/>
      <c r="AE38" s="338"/>
      <c r="AF38" s="1100"/>
      <c r="AG38" s="1100"/>
      <c r="AH38" s="1100"/>
      <c r="AI38" s="1100"/>
      <c r="AJ38" s="1100"/>
      <c r="AK38" s="1100"/>
      <c r="AL38" s="1100"/>
      <c r="AM38" s="1087"/>
      <c r="AN38" s="1087"/>
      <c r="AO38" s="1087"/>
      <c r="AP38" s="1087"/>
      <c r="AQ38" s="1088"/>
      <c r="AR38" s="1089"/>
      <c r="AS38" s="1089"/>
      <c r="AT38" s="1089"/>
      <c r="AU38" s="1095"/>
      <c r="AV38" s="1096"/>
      <c r="AW38" s="1097"/>
      <c r="AX38" s="1101"/>
      <c r="AY38" s="1102"/>
      <c r="AZ38" s="1102"/>
      <c r="BA38" s="1102"/>
      <c r="BB38" s="1103"/>
      <c r="BC38" s="1162"/>
      <c r="BD38" s="1163"/>
      <c r="BE38" s="1164"/>
    </row>
    <row r="39" spans="2:57" s="121" customFormat="1" ht="15.75" customHeight="1">
      <c r="B39" s="1098">
        <v>26</v>
      </c>
      <c r="C39" s="1099"/>
      <c r="D39" s="337"/>
      <c r="E39" s="1091"/>
      <c r="F39" s="1091"/>
      <c r="G39" s="1091"/>
      <c r="H39" s="1091"/>
      <c r="I39" s="1091"/>
      <c r="J39" s="1091"/>
      <c r="K39" s="1091"/>
      <c r="L39" s="1091"/>
      <c r="M39" s="1091"/>
      <c r="N39" s="1091"/>
      <c r="O39" s="1091"/>
      <c r="P39" s="1091"/>
      <c r="Q39" s="1091"/>
      <c r="R39" s="1091"/>
      <c r="S39" s="1091"/>
      <c r="T39" s="1091"/>
      <c r="U39" s="1091"/>
      <c r="V39" s="1091"/>
      <c r="W39" s="1091"/>
      <c r="X39" s="1091"/>
      <c r="Y39" s="1091"/>
      <c r="Z39" s="1091"/>
      <c r="AA39" s="1091"/>
      <c r="AB39" s="1091"/>
      <c r="AC39" s="1091"/>
      <c r="AD39" s="613"/>
      <c r="AE39" s="338"/>
      <c r="AF39" s="1100"/>
      <c r="AG39" s="1100"/>
      <c r="AH39" s="1100"/>
      <c r="AI39" s="1100"/>
      <c r="AJ39" s="1100"/>
      <c r="AK39" s="1100"/>
      <c r="AL39" s="1100"/>
      <c r="AM39" s="1087"/>
      <c r="AN39" s="1087"/>
      <c r="AO39" s="1087"/>
      <c r="AP39" s="1087"/>
      <c r="AQ39" s="1088"/>
      <c r="AR39" s="1089"/>
      <c r="AS39" s="1089"/>
      <c r="AT39" s="1089"/>
      <c r="AU39" s="1095"/>
      <c r="AV39" s="1096"/>
      <c r="AW39" s="1097"/>
      <c r="AX39" s="1101"/>
      <c r="AY39" s="1102"/>
      <c r="AZ39" s="1102"/>
      <c r="BA39" s="1102"/>
      <c r="BB39" s="1103"/>
      <c r="BC39" s="1162"/>
      <c r="BD39" s="1163"/>
      <c r="BE39" s="1164"/>
    </row>
    <row r="40" spans="2:57" s="121" customFormat="1" ht="15.75" customHeight="1">
      <c r="B40" s="1098">
        <v>27</v>
      </c>
      <c r="C40" s="1099"/>
      <c r="D40" s="337"/>
      <c r="E40" s="1091"/>
      <c r="F40" s="1091"/>
      <c r="G40" s="1091"/>
      <c r="H40" s="1091"/>
      <c r="I40" s="1091"/>
      <c r="J40" s="1091"/>
      <c r="K40" s="1091"/>
      <c r="L40" s="1091"/>
      <c r="M40" s="1091"/>
      <c r="N40" s="1091"/>
      <c r="O40" s="1091"/>
      <c r="P40" s="1091"/>
      <c r="Q40" s="1091"/>
      <c r="R40" s="1091"/>
      <c r="S40" s="1091"/>
      <c r="T40" s="1091"/>
      <c r="U40" s="1091"/>
      <c r="V40" s="1091"/>
      <c r="W40" s="1091"/>
      <c r="X40" s="1091"/>
      <c r="Y40" s="1091"/>
      <c r="Z40" s="1091"/>
      <c r="AA40" s="1091"/>
      <c r="AB40" s="1091"/>
      <c r="AC40" s="1091"/>
      <c r="AD40" s="613"/>
      <c r="AE40" s="338"/>
      <c r="AF40" s="1100"/>
      <c r="AG40" s="1100"/>
      <c r="AH40" s="1100"/>
      <c r="AI40" s="1100"/>
      <c r="AJ40" s="1100"/>
      <c r="AK40" s="1100"/>
      <c r="AL40" s="1100"/>
      <c r="AM40" s="1087"/>
      <c r="AN40" s="1087"/>
      <c r="AO40" s="1087"/>
      <c r="AP40" s="1087"/>
      <c r="AQ40" s="1088"/>
      <c r="AR40" s="1089"/>
      <c r="AS40" s="1089"/>
      <c r="AT40" s="1089"/>
      <c r="AU40" s="1095"/>
      <c r="AV40" s="1096"/>
      <c r="AW40" s="1097"/>
      <c r="AX40" s="1101"/>
      <c r="AY40" s="1102"/>
      <c r="AZ40" s="1102"/>
      <c r="BA40" s="1102"/>
      <c r="BB40" s="1103"/>
      <c r="BC40" s="1162"/>
      <c r="BD40" s="1163"/>
      <c r="BE40" s="1164"/>
    </row>
    <row r="41" spans="2:57" s="121" customFormat="1" ht="15.75" customHeight="1">
      <c r="B41" s="1098">
        <v>28</v>
      </c>
      <c r="C41" s="1099"/>
      <c r="D41" s="337"/>
      <c r="E41" s="1091"/>
      <c r="F41" s="1091"/>
      <c r="G41" s="1091"/>
      <c r="H41" s="1091"/>
      <c r="I41" s="1091"/>
      <c r="J41" s="1091"/>
      <c r="K41" s="1091"/>
      <c r="L41" s="1091"/>
      <c r="M41" s="1091"/>
      <c r="N41" s="1091"/>
      <c r="O41" s="1091"/>
      <c r="P41" s="1091"/>
      <c r="Q41" s="1091"/>
      <c r="R41" s="1091"/>
      <c r="S41" s="1091"/>
      <c r="T41" s="1091"/>
      <c r="U41" s="1091"/>
      <c r="V41" s="1091"/>
      <c r="W41" s="1091"/>
      <c r="X41" s="1091"/>
      <c r="Y41" s="1091"/>
      <c r="Z41" s="1091"/>
      <c r="AA41" s="1091"/>
      <c r="AB41" s="1091"/>
      <c r="AC41" s="1091"/>
      <c r="AD41" s="613"/>
      <c r="AE41" s="338"/>
      <c r="AF41" s="1100"/>
      <c r="AG41" s="1100"/>
      <c r="AH41" s="1100"/>
      <c r="AI41" s="1100"/>
      <c r="AJ41" s="1100"/>
      <c r="AK41" s="1100"/>
      <c r="AL41" s="1100"/>
      <c r="AM41" s="1087"/>
      <c r="AN41" s="1087"/>
      <c r="AO41" s="1087"/>
      <c r="AP41" s="1087"/>
      <c r="AQ41" s="1088"/>
      <c r="AR41" s="1089"/>
      <c r="AS41" s="1089"/>
      <c r="AT41" s="1089"/>
      <c r="AU41" s="1095"/>
      <c r="AV41" s="1096"/>
      <c r="AW41" s="1097"/>
      <c r="AX41" s="1101"/>
      <c r="AY41" s="1102"/>
      <c r="AZ41" s="1102"/>
      <c r="BA41" s="1102"/>
      <c r="BB41" s="1103"/>
      <c r="BC41" s="1162"/>
      <c r="BD41" s="1163"/>
      <c r="BE41" s="1164"/>
    </row>
    <row r="42" spans="2:57" s="121" customFormat="1" ht="15.75" customHeight="1">
      <c r="B42" s="1098">
        <v>29</v>
      </c>
      <c r="C42" s="1099"/>
      <c r="D42" s="337"/>
      <c r="E42" s="1091"/>
      <c r="F42" s="1091"/>
      <c r="G42" s="1091"/>
      <c r="H42" s="1091"/>
      <c r="I42" s="1091"/>
      <c r="J42" s="1091"/>
      <c r="K42" s="1091"/>
      <c r="L42" s="1091"/>
      <c r="M42" s="1091"/>
      <c r="N42" s="1091"/>
      <c r="O42" s="1091"/>
      <c r="P42" s="1091"/>
      <c r="Q42" s="1091"/>
      <c r="R42" s="1091"/>
      <c r="S42" s="1091"/>
      <c r="T42" s="1091"/>
      <c r="U42" s="1091"/>
      <c r="V42" s="1091"/>
      <c r="W42" s="1091"/>
      <c r="X42" s="1091"/>
      <c r="Y42" s="1091"/>
      <c r="Z42" s="1091"/>
      <c r="AA42" s="1091"/>
      <c r="AB42" s="1091"/>
      <c r="AC42" s="1091"/>
      <c r="AD42" s="613"/>
      <c r="AE42" s="338"/>
      <c r="AF42" s="1100"/>
      <c r="AG42" s="1100"/>
      <c r="AH42" s="1100"/>
      <c r="AI42" s="1100"/>
      <c r="AJ42" s="1100"/>
      <c r="AK42" s="1100"/>
      <c r="AL42" s="1100"/>
      <c r="AM42" s="1087"/>
      <c r="AN42" s="1087"/>
      <c r="AO42" s="1087"/>
      <c r="AP42" s="1087"/>
      <c r="AQ42" s="1088"/>
      <c r="AR42" s="1089"/>
      <c r="AS42" s="1089"/>
      <c r="AT42" s="1089"/>
      <c r="AU42" s="1095"/>
      <c r="AV42" s="1096"/>
      <c r="AW42" s="1097"/>
      <c r="AX42" s="1101"/>
      <c r="AY42" s="1102"/>
      <c r="AZ42" s="1102"/>
      <c r="BA42" s="1102"/>
      <c r="BB42" s="1103"/>
      <c r="BC42" s="1162"/>
      <c r="BD42" s="1163"/>
      <c r="BE42" s="1164"/>
    </row>
    <row r="43" spans="2:57" s="121" customFormat="1" ht="15.75" customHeight="1">
      <c r="B43" s="1098">
        <v>30</v>
      </c>
      <c r="C43" s="1099"/>
      <c r="D43" s="337"/>
      <c r="E43" s="1091"/>
      <c r="F43" s="1091"/>
      <c r="G43" s="1091"/>
      <c r="H43" s="1091"/>
      <c r="I43" s="1091"/>
      <c r="J43" s="1091"/>
      <c r="K43" s="1091"/>
      <c r="L43" s="1091"/>
      <c r="M43" s="1091"/>
      <c r="N43" s="1091"/>
      <c r="O43" s="1091"/>
      <c r="P43" s="1091"/>
      <c r="Q43" s="1091"/>
      <c r="R43" s="1091"/>
      <c r="S43" s="1091"/>
      <c r="T43" s="1091"/>
      <c r="U43" s="1091"/>
      <c r="V43" s="1091"/>
      <c r="W43" s="1091"/>
      <c r="X43" s="1091"/>
      <c r="Y43" s="1091"/>
      <c r="Z43" s="1091"/>
      <c r="AA43" s="1091"/>
      <c r="AB43" s="1091"/>
      <c r="AC43" s="1091"/>
      <c r="AD43" s="613"/>
      <c r="AE43" s="338"/>
      <c r="AF43" s="1100"/>
      <c r="AG43" s="1100"/>
      <c r="AH43" s="1100"/>
      <c r="AI43" s="1100"/>
      <c r="AJ43" s="1100"/>
      <c r="AK43" s="1100"/>
      <c r="AL43" s="1100"/>
      <c r="AM43" s="1087"/>
      <c r="AN43" s="1087"/>
      <c r="AO43" s="1087"/>
      <c r="AP43" s="1087"/>
      <c r="AQ43" s="1088"/>
      <c r="AR43" s="1089"/>
      <c r="AS43" s="1089"/>
      <c r="AT43" s="1089"/>
      <c r="AU43" s="1095"/>
      <c r="AV43" s="1096"/>
      <c r="AW43" s="1097"/>
      <c r="AX43" s="1101"/>
      <c r="AY43" s="1102"/>
      <c r="AZ43" s="1102"/>
      <c r="BA43" s="1102"/>
      <c r="BB43" s="1103"/>
      <c r="BC43" s="1162"/>
      <c r="BD43" s="1163"/>
      <c r="BE43" s="1164"/>
    </row>
    <row r="44" spans="2:57" s="121" customFormat="1" ht="15.75" customHeight="1">
      <c r="B44" s="1098">
        <v>31</v>
      </c>
      <c r="C44" s="1099"/>
      <c r="D44" s="337"/>
      <c r="E44" s="1091"/>
      <c r="F44" s="1091"/>
      <c r="G44" s="1091"/>
      <c r="H44" s="1091"/>
      <c r="I44" s="1091"/>
      <c r="J44" s="1091"/>
      <c r="K44" s="1091"/>
      <c r="L44" s="1091"/>
      <c r="M44" s="1091"/>
      <c r="N44" s="1091"/>
      <c r="O44" s="1091"/>
      <c r="P44" s="1091"/>
      <c r="Q44" s="1091"/>
      <c r="R44" s="1091"/>
      <c r="S44" s="1091"/>
      <c r="T44" s="1091"/>
      <c r="U44" s="1091"/>
      <c r="V44" s="1091"/>
      <c r="W44" s="1091"/>
      <c r="X44" s="1091"/>
      <c r="Y44" s="1091"/>
      <c r="Z44" s="1091"/>
      <c r="AA44" s="1091"/>
      <c r="AB44" s="1091"/>
      <c r="AC44" s="1091"/>
      <c r="AD44" s="613"/>
      <c r="AE44" s="338"/>
      <c r="AF44" s="1100"/>
      <c r="AG44" s="1100"/>
      <c r="AH44" s="1100"/>
      <c r="AI44" s="1100"/>
      <c r="AJ44" s="1100"/>
      <c r="AK44" s="1100"/>
      <c r="AL44" s="1100"/>
      <c r="AM44" s="1087"/>
      <c r="AN44" s="1087"/>
      <c r="AO44" s="1087"/>
      <c r="AP44" s="1087"/>
      <c r="AQ44" s="1088"/>
      <c r="AR44" s="1089"/>
      <c r="AS44" s="1089"/>
      <c r="AT44" s="1089"/>
      <c r="AU44" s="1095"/>
      <c r="AV44" s="1096"/>
      <c r="AW44" s="1097"/>
      <c r="AX44" s="1101"/>
      <c r="AY44" s="1102"/>
      <c r="AZ44" s="1102"/>
      <c r="BA44" s="1102"/>
      <c r="BB44" s="1103"/>
      <c r="BC44" s="1162"/>
      <c r="BD44" s="1163"/>
      <c r="BE44" s="1164"/>
    </row>
    <row r="45" spans="2:57" s="121" customFormat="1" ht="15.75" customHeight="1">
      <c r="B45" s="1098">
        <v>32</v>
      </c>
      <c r="C45" s="1099"/>
      <c r="D45" s="337"/>
      <c r="E45" s="1091"/>
      <c r="F45" s="1091"/>
      <c r="G45" s="1091"/>
      <c r="H45" s="1091"/>
      <c r="I45" s="1091"/>
      <c r="J45" s="1091"/>
      <c r="K45" s="1091"/>
      <c r="L45" s="1091"/>
      <c r="M45" s="1091"/>
      <c r="N45" s="1091"/>
      <c r="O45" s="1091"/>
      <c r="P45" s="1091"/>
      <c r="Q45" s="1091"/>
      <c r="R45" s="1091"/>
      <c r="S45" s="1091"/>
      <c r="T45" s="1091"/>
      <c r="U45" s="1091"/>
      <c r="V45" s="1091"/>
      <c r="W45" s="1091"/>
      <c r="X45" s="1091"/>
      <c r="Y45" s="1091"/>
      <c r="Z45" s="1091"/>
      <c r="AA45" s="1091"/>
      <c r="AB45" s="1091"/>
      <c r="AC45" s="1091"/>
      <c r="AD45" s="613"/>
      <c r="AE45" s="338"/>
      <c r="AF45" s="1100"/>
      <c r="AG45" s="1100"/>
      <c r="AH45" s="1100"/>
      <c r="AI45" s="1100"/>
      <c r="AJ45" s="1100"/>
      <c r="AK45" s="1100"/>
      <c r="AL45" s="1100"/>
      <c r="AM45" s="1087"/>
      <c r="AN45" s="1087"/>
      <c r="AO45" s="1087"/>
      <c r="AP45" s="1087"/>
      <c r="AQ45" s="1088"/>
      <c r="AR45" s="1089"/>
      <c r="AS45" s="1089"/>
      <c r="AT45" s="1089"/>
      <c r="AU45" s="1095"/>
      <c r="AV45" s="1096"/>
      <c r="AW45" s="1097"/>
      <c r="AX45" s="1101"/>
      <c r="AY45" s="1102"/>
      <c r="AZ45" s="1102"/>
      <c r="BA45" s="1102"/>
      <c r="BB45" s="1103"/>
      <c r="BC45" s="1162"/>
      <c r="BD45" s="1163"/>
      <c r="BE45" s="1164"/>
    </row>
    <row r="46" spans="2:57" s="121" customFormat="1" ht="15.75" customHeight="1">
      <c r="B46" s="1098">
        <v>33</v>
      </c>
      <c r="C46" s="1099"/>
      <c r="D46" s="337"/>
      <c r="E46" s="1091"/>
      <c r="F46" s="1091"/>
      <c r="G46" s="1091"/>
      <c r="H46" s="1091"/>
      <c r="I46" s="1091"/>
      <c r="J46" s="1091"/>
      <c r="K46" s="1091"/>
      <c r="L46" s="1091"/>
      <c r="M46" s="1091"/>
      <c r="N46" s="1091"/>
      <c r="O46" s="1091"/>
      <c r="P46" s="1091"/>
      <c r="Q46" s="1091"/>
      <c r="R46" s="1091"/>
      <c r="S46" s="1091"/>
      <c r="T46" s="1091"/>
      <c r="U46" s="1091"/>
      <c r="V46" s="1091"/>
      <c r="W46" s="1091"/>
      <c r="X46" s="1091"/>
      <c r="Y46" s="1091"/>
      <c r="Z46" s="1091"/>
      <c r="AA46" s="1091"/>
      <c r="AB46" s="1091"/>
      <c r="AC46" s="1091"/>
      <c r="AD46" s="613"/>
      <c r="AE46" s="338"/>
      <c r="AF46" s="1100"/>
      <c r="AG46" s="1100"/>
      <c r="AH46" s="1100"/>
      <c r="AI46" s="1100"/>
      <c r="AJ46" s="1100"/>
      <c r="AK46" s="1100"/>
      <c r="AL46" s="1100"/>
      <c r="AM46" s="1087"/>
      <c r="AN46" s="1087"/>
      <c r="AO46" s="1087"/>
      <c r="AP46" s="1087"/>
      <c r="AQ46" s="1088"/>
      <c r="AR46" s="1089"/>
      <c r="AS46" s="1089"/>
      <c r="AT46" s="1089"/>
      <c r="AU46" s="1095"/>
      <c r="AV46" s="1096"/>
      <c r="AW46" s="1097"/>
      <c r="AX46" s="1101"/>
      <c r="AY46" s="1102"/>
      <c r="AZ46" s="1102"/>
      <c r="BA46" s="1102"/>
      <c r="BB46" s="1103"/>
      <c r="BC46" s="1162"/>
      <c r="BD46" s="1163"/>
      <c r="BE46" s="1164"/>
    </row>
    <row r="47" spans="2:57" s="121" customFormat="1" ht="15.75" customHeight="1">
      <c r="B47" s="1098">
        <v>34</v>
      </c>
      <c r="C47" s="1099"/>
      <c r="D47" s="337"/>
      <c r="E47" s="1091"/>
      <c r="F47" s="1091"/>
      <c r="G47" s="1091"/>
      <c r="H47" s="1091"/>
      <c r="I47" s="1091"/>
      <c r="J47" s="1091"/>
      <c r="K47" s="1091"/>
      <c r="L47" s="1091"/>
      <c r="M47" s="1091"/>
      <c r="N47" s="1091"/>
      <c r="O47" s="1091"/>
      <c r="P47" s="1091"/>
      <c r="Q47" s="1091"/>
      <c r="R47" s="1091"/>
      <c r="S47" s="1091"/>
      <c r="T47" s="1091"/>
      <c r="U47" s="1091"/>
      <c r="V47" s="1091"/>
      <c r="W47" s="1091"/>
      <c r="X47" s="1091"/>
      <c r="Y47" s="1091"/>
      <c r="Z47" s="1091"/>
      <c r="AA47" s="1091"/>
      <c r="AB47" s="1091"/>
      <c r="AC47" s="1091"/>
      <c r="AD47" s="613"/>
      <c r="AE47" s="338"/>
      <c r="AF47" s="1100"/>
      <c r="AG47" s="1100"/>
      <c r="AH47" s="1100"/>
      <c r="AI47" s="1100"/>
      <c r="AJ47" s="1100"/>
      <c r="AK47" s="1100"/>
      <c r="AL47" s="1100"/>
      <c r="AM47" s="1087"/>
      <c r="AN47" s="1087"/>
      <c r="AO47" s="1087"/>
      <c r="AP47" s="1087"/>
      <c r="AQ47" s="1088"/>
      <c r="AR47" s="1089"/>
      <c r="AS47" s="1089"/>
      <c r="AT47" s="1089"/>
      <c r="AU47" s="1095"/>
      <c r="AV47" s="1096"/>
      <c r="AW47" s="1097"/>
      <c r="AX47" s="1101"/>
      <c r="AY47" s="1102"/>
      <c r="AZ47" s="1102"/>
      <c r="BA47" s="1102"/>
      <c r="BB47" s="1103"/>
      <c r="BC47" s="1162"/>
      <c r="BD47" s="1163"/>
      <c r="BE47" s="1164"/>
    </row>
    <row r="48" spans="2:57" s="121" customFormat="1" ht="15.75" customHeight="1">
      <c r="B48" s="1098">
        <v>35</v>
      </c>
      <c r="C48" s="1099"/>
      <c r="D48" s="337"/>
      <c r="E48" s="1091"/>
      <c r="F48" s="1091"/>
      <c r="G48" s="1091"/>
      <c r="H48" s="1091"/>
      <c r="I48" s="1091"/>
      <c r="J48" s="1091"/>
      <c r="K48" s="1091"/>
      <c r="L48" s="1091"/>
      <c r="M48" s="1091"/>
      <c r="N48" s="1091"/>
      <c r="O48" s="1091"/>
      <c r="P48" s="1091"/>
      <c r="Q48" s="1091"/>
      <c r="R48" s="1091"/>
      <c r="S48" s="1091"/>
      <c r="T48" s="1091"/>
      <c r="U48" s="1091"/>
      <c r="V48" s="1091"/>
      <c r="W48" s="1091"/>
      <c r="X48" s="1091"/>
      <c r="Y48" s="1091"/>
      <c r="Z48" s="1091"/>
      <c r="AA48" s="1091"/>
      <c r="AB48" s="1091"/>
      <c r="AC48" s="1091"/>
      <c r="AD48" s="613"/>
      <c r="AE48" s="338"/>
      <c r="AF48" s="1100"/>
      <c r="AG48" s="1100"/>
      <c r="AH48" s="1100"/>
      <c r="AI48" s="1100"/>
      <c r="AJ48" s="1100"/>
      <c r="AK48" s="1100"/>
      <c r="AL48" s="1100"/>
      <c r="AM48" s="1087"/>
      <c r="AN48" s="1087"/>
      <c r="AO48" s="1087"/>
      <c r="AP48" s="1087"/>
      <c r="AQ48" s="1088"/>
      <c r="AR48" s="1089"/>
      <c r="AS48" s="1089"/>
      <c r="AT48" s="1089"/>
      <c r="AU48" s="1095"/>
      <c r="AV48" s="1096"/>
      <c r="AW48" s="1097"/>
      <c r="AX48" s="1101"/>
      <c r="AY48" s="1102"/>
      <c r="AZ48" s="1102"/>
      <c r="BA48" s="1102"/>
      <c r="BB48" s="1103"/>
      <c r="BC48" s="1162"/>
      <c r="BD48" s="1163"/>
      <c r="BE48" s="1164"/>
    </row>
    <row r="49" spans="2:57" s="121" customFormat="1" ht="15.75" customHeight="1">
      <c r="B49" s="1098">
        <v>36</v>
      </c>
      <c r="C49" s="1099"/>
      <c r="D49" s="337"/>
      <c r="E49" s="1091"/>
      <c r="F49" s="1091"/>
      <c r="G49" s="1091"/>
      <c r="H49" s="1091"/>
      <c r="I49" s="1091"/>
      <c r="J49" s="1091"/>
      <c r="K49" s="1091"/>
      <c r="L49" s="1091"/>
      <c r="M49" s="1091"/>
      <c r="N49" s="1091"/>
      <c r="O49" s="1091"/>
      <c r="P49" s="1091"/>
      <c r="Q49" s="1091"/>
      <c r="R49" s="1091"/>
      <c r="S49" s="1091"/>
      <c r="T49" s="1091"/>
      <c r="U49" s="1091"/>
      <c r="V49" s="1091"/>
      <c r="W49" s="1091"/>
      <c r="X49" s="1091"/>
      <c r="Y49" s="1091"/>
      <c r="Z49" s="1091"/>
      <c r="AA49" s="1091"/>
      <c r="AB49" s="1091"/>
      <c r="AC49" s="1091"/>
      <c r="AD49" s="613"/>
      <c r="AE49" s="338"/>
      <c r="AF49" s="1100"/>
      <c r="AG49" s="1100"/>
      <c r="AH49" s="1100"/>
      <c r="AI49" s="1100"/>
      <c r="AJ49" s="1100"/>
      <c r="AK49" s="1100"/>
      <c r="AL49" s="1100"/>
      <c r="AM49" s="1087"/>
      <c r="AN49" s="1087"/>
      <c r="AO49" s="1087"/>
      <c r="AP49" s="1087"/>
      <c r="AQ49" s="1088"/>
      <c r="AR49" s="1089"/>
      <c r="AS49" s="1089"/>
      <c r="AT49" s="1089"/>
      <c r="AU49" s="1095"/>
      <c r="AV49" s="1096"/>
      <c r="AW49" s="1097"/>
      <c r="AX49" s="1101"/>
      <c r="AY49" s="1102"/>
      <c r="AZ49" s="1102"/>
      <c r="BA49" s="1102"/>
      <c r="BB49" s="1103"/>
      <c r="BC49" s="1162"/>
      <c r="BD49" s="1163"/>
      <c r="BE49" s="1164"/>
    </row>
    <row r="50" spans="2:57" s="121" customFormat="1" ht="15.75" customHeight="1">
      <c r="B50" s="1098">
        <v>37</v>
      </c>
      <c r="C50" s="1099"/>
      <c r="D50" s="337"/>
      <c r="E50" s="1091"/>
      <c r="F50" s="1091"/>
      <c r="G50" s="1091"/>
      <c r="H50" s="1091"/>
      <c r="I50" s="1091"/>
      <c r="J50" s="1091"/>
      <c r="K50" s="1091"/>
      <c r="L50" s="1091"/>
      <c r="M50" s="1091"/>
      <c r="N50" s="1091"/>
      <c r="O50" s="1091"/>
      <c r="P50" s="1091"/>
      <c r="Q50" s="1091"/>
      <c r="R50" s="1091"/>
      <c r="S50" s="1091"/>
      <c r="T50" s="1091"/>
      <c r="U50" s="1091"/>
      <c r="V50" s="1091"/>
      <c r="W50" s="1091"/>
      <c r="X50" s="1091"/>
      <c r="Y50" s="1091"/>
      <c r="Z50" s="1091"/>
      <c r="AA50" s="1091"/>
      <c r="AB50" s="1091"/>
      <c r="AC50" s="1091"/>
      <c r="AD50" s="613"/>
      <c r="AE50" s="338"/>
      <c r="AF50" s="1100"/>
      <c r="AG50" s="1100"/>
      <c r="AH50" s="1100"/>
      <c r="AI50" s="1100"/>
      <c r="AJ50" s="1100"/>
      <c r="AK50" s="1100"/>
      <c r="AL50" s="1100"/>
      <c r="AM50" s="1087"/>
      <c r="AN50" s="1087"/>
      <c r="AO50" s="1087"/>
      <c r="AP50" s="1087"/>
      <c r="AQ50" s="1088"/>
      <c r="AR50" s="1089"/>
      <c r="AS50" s="1089"/>
      <c r="AT50" s="1089"/>
      <c r="AU50" s="1095"/>
      <c r="AV50" s="1096"/>
      <c r="AW50" s="1097"/>
      <c r="AX50" s="1101"/>
      <c r="AY50" s="1102"/>
      <c r="AZ50" s="1102"/>
      <c r="BA50" s="1102"/>
      <c r="BB50" s="1103"/>
      <c r="BC50" s="1162"/>
      <c r="BD50" s="1163"/>
      <c r="BE50" s="1164"/>
    </row>
    <row r="51" spans="2:57" s="121" customFormat="1" ht="15.75" customHeight="1">
      <c r="B51" s="1098">
        <v>38</v>
      </c>
      <c r="C51" s="1099"/>
      <c r="D51" s="337"/>
      <c r="E51" s="1091"/>
      <c r="F51" s="1091"/>
      <c r="G51" s="1091"/>
      <c r="H51" s="1091"/>
      <c r="I51" s="1091"/>
      <c r="J51" s="1091"/>
      <c r="K51" s="1091"/>
      <c r="L51" s="1091"/>
      <c r="M51" s="1091"/>
      <c r="N51" s="1091"/>
      <c r="O51" s="1091"/>
      <c r="P51" s="1091"/>
      <c r="Q51" s="1091"/>
      <c r="R51" s="1091"/>
      <c r="S51" s="1091"/>
      <c r="T51" s="1091"/>
      <c r="U51" s="1091"/>
      <c r="V51" s="1091"/>
      <c r="W51" s="1091"/>
      <c r="X51" s="1091"/>
      <c r="Y51" s="1091"/>
      <c r="Z51" s="1091"/>
      <c r="AA51" s="1091"/>
      <c r="AB51" s="1091"/>
      <c r="AC51" s="1091"/>
      <c r="AD51" s="613"/>
      <c r="AE51" s="338"/>
      <c r="AF51" s="1100"/>
      <c r="AG51" s="1100"/>
      <c r="AH51" s="1100"/>
      <c r="AI51" s="1100"/>
      <c r="AJ51" s="1100"/>
      <c r="AK51" s="1100"/>
      <c r="AL51" s="1100"/>
      <c r="AM51" s="1087"/>
      <c r="AN51" s="1087"/>
      <c r="AO51" s="1087"/>
      <c r="AP51" s="1087"/>
      <c r="AQ51" s="1088"/>
      <c r="AR51" s="1089"/>
      <c r="AS51" s="1089"/>
      <c r="AT51" s="1089"/>
      <c r="AU51" s="1095"/>
      <c r="AV51" s="1096"/>
      <c r="AW51" s="1097"/>
      <c r="AX51" s="1101"/>
      <c r="AY51" s="1102"/>
      <c r="AZ51" s="1102"/>
      <c r="BA51" s="1102"/>
      <c r="BB51" s="1103"/>
      <c r="BC51" s="1162"/>
      <c r="BD51" s="1163"/>
      <c r="BE51" s="1164"/>
    </row>
    <row r="52" spans="2:57" s="121" customFormat="1" ht="15.75" customHeight="1">
      <c r="B52" s="1098">
        <v>39</v>
      </c>
      <c r="C52" s="1099"/>
      <c r="D52" s="337"/>
      <c r="E52" s="1091"/>
      <c r="F52" s="1091"/>
      <c r="G52" s="1091"/>
      <c r="H52" s="1091"/>
      <c r="I52" s="1091"/>
      <c r="J52" s="1091"/>
      <c r="K52" s="1091"/>
      <c r="L52" s="1091"/>
      <c r="M52" s="1091"/>
      <c r="N52" s="1091"/>
      <c r="O52" s="1091"/>
      <c r="P52" s="1091"/>
      <c r="Q52" s="1091"/>
      <c r="R52" s="1091"/>
      <c r="S52" s="1091"/>
      <c r="T52" s="1091"/>
      <c r="U52" s="1091"/>
      <c r="V52" s="1091"/>
      <c r="W52" s="1091"/>
      <c r="X52" s="1091"/>
      <c r="Y52" s="1091"/>
      <c r="Z52" s="1091"/>
      <c r="AA52" s="1091"/>
      <c r="AB52" s="1091"/>
      <c r="AC52" s="1091"/>
      <c r="AD52" s="613"/>
      <c r="AE52" s="338"/>
      <c r="AF52" s="1100"/>
      <c r="AG52" s="1100"/>
      <c r="AH52" s="1100"/>
      <c r="AI52" s="1100"/>
      <c r="AJ52" s="1100"/>
      <c r="AK52" s="1100"/>
      <c r="AL52" s="1100"/>
      <c r="AM52" s="1087"/>
      <c r="AN52" s="1087"/>
      <c r="AO52" s="1087"/>
      <c r="AP52" s="1087"/>
      <c r="AQ52" s="1088"/>
      <c r="AR52" s="1089"/>
      <c r="AS52" s="1089"/>
      <c r="AT52" s="1089"/>
      <c r="AU52" s="1095"/>
      <c r="AV52" s="1096"/>
      <c r="AW52" s="1097"/>
      <c r="AX52" s="1101"/>
      <c r="AY52" s="1102"/>
      <c r="AZ52" s="1102"/>
      <c r="BA52" s="1102"/>
      <c r="BB52" s="1103"/>
      <c r="BC52" s="1162"/>
      <c r="BD52" s="1163"/>
      <c r="BE52" s="1164"/>
    </row>
    <row r="53" spans="2:57" s="121" customFormat="1" ht="15.75" customHeight="1">
      <c r="B53" s="1098">
        <v>40</v>
      </c>
      <c r="C53" s="1099"/>
      <c r="D53" s="337"/>
      <c r="E53" s="1091"/>
      <c r="F53" s="1091"/>
      <c r="G53" s="1091"/>
      <c r="H53" s="1091"/>
      <c r="I53" s="1091"/>
      <c r="J53" s="1091"/>
      <c r="K53" s="1091"/>
      <c r="L53" s="1091"/>
      <c r="M53" s="1091"/>
      <c r="N53" s="1091"/>
      <c r="O53" s="1091"/>
      <c r="P53" s="1091"/>
      <c r="Q53" s="1091"/>
      <c r="R53" s="1091"/>
      <c r="S53" s="1091"/>
      <c r="T53" s="1091"/>
      <c r="U53" s="1091"/>
      <c r="V53" s="1091"/>
      <c r="W53" s="1091"/>
      <c r="X53" s="1091"/>
      <c r="Y53" s="1091"/>
      <c r="Z53" s="1091"/>
      <c r="AA53" s="1091"/>
      <c r="AB53" s="1091"/>
      <c r="AC53" s="1091"/>
      <c r="AD53" s="613"/>
      <c r="AE53" s="338"/>
      <c r="AF53" s="1100"/>
      <c r="AG53" s="1100"/>
      <c r="AH53" s="1100"/>
      <c r="AI53" s="1100"/>
      <c r="AJ53" s="1100"/>
      <c r="AK53" s="1100"/>
      <c r="AL53" s="1100"/>
      <c r="AM53" s="1087"/>
      <c r="AN53" s="1087"/>
      <c r="AO53" s="1087"/>
      <c r="AP53" s="1087"/>
      <c r="AQ53" s="1088"/>
      <c r="AR53" s="1089"/>
      <c r="AS53" s="1089"/>
      <c r="AT53" s="1089"/>
      <c r="AU53" s="1095"/>
      <c r="AV53" s="1096"/>
      <c r="AW53" s="1097"/>
      <c r="AX53" s="1101"/>
      <c r="AY53" s="1102"/>
      <c r="AZ53" s="1102"/>
      <c r="BA53" s="1102"/>
      <c r="BB53" s="1103"/>
      <c r="BC53" s="1162"/>
      <c r="BD53" s="1163"/>
      <c r="BE53" s="1164"/>
    </row>
    <row r="54" spans="2:57" s="121" customFormat="1" ht="15.75" customHeight="1">
      <c r="B54" s="1098">
        <v>41</v>
      </c>
      <c r="C54" s="1099"/>
      <c r="D54" s="337"/>
      <c r="E54" s="1091"/>
      <c r="F54" s="1091"/>
      <c r="G54" s="1091"/>
      <c r="H54" s="1091"/>
      <c r="I54" s="1091"/>
      <c r="J54" s="1091"/>
      <c r="K54" s="1091"/>
      <c r="L54" s="1091"/>
      <c r="M54" s="1091"/>
      <c r="N54" s="1091"/>
      <c r="O54" s="1091"/>
      <c r="P54" s="1091"/>
      <c r="Q54" s="1091"/>
      <c r="R54" s="1091"/>
      <c r="S54" s="1091"/>
      <c r="T54" s="1091"/>
      <c r="U54" s="1091"/>
      <c r="V54" s="1091"/>
      <c r="W54" s="1091"/>
      <c r="X54" s="1091"/>
      <c r="Y54" s="1091"/>
      <c r="Z54" s="1091"/>
      <c r="AA54" s="1091"/>
      <c r="AB54" s="1091"/>
      <c r="AC54" s="1091"/>
      <c r="AD54" s="613"/>
      <c r="AE54" s="338"/>
      <c r="AF54" s="1100"/>
      <c r="AG54" s="1100"/>
      <c r="AH54" s="1100"/>
      <c r="AI54" s="1100"/>
      <c r="AJ54" s="1100"/>
      <c r="AK54" s="1100"/>
      <c r="AL54" s="1100"/>
      <c r="AM54" s="1087"/>
      <c r="AN54" s="1087"/>
      <c r="AO54" s="1087"/>
      <c r="AP54" s="1087"/>
      <c r="AQ54" s="1088"/>
      <c r="AR54" s="1089"/>
      <c r="AS54" s="1089"/>
      <c r="AT54" s="1089"/>
      <c r="AU54" s="1095"/>
      <c r="AV54" s="1096"/>
      <c r="AW54" s="1097"/>
      <c r="AX54" s="1101"/>
      <c r="AY54" s="1102"/>
      <c r="AZ54" s="1102"/>
      <c r="BA54" s="1102"/>
      <c r="BB54" s="1103"/>
      <c r="BC54" s="1162"/>
      <c r="BD54" s="1163"/>
      <c r="BE54" s="1164"/>
    </row>
    <row r="55" spans="2:57" s="121" customFormat="1" ht="15.75" customHeight="1">
      <c r="B55" s="1098">
        <v>42</v>
      </c>
      <c r="C55" s="1099"/>
      <c r="D55" s="337"/>
      <c r="E55" s="1091"/>
      <c r="F55" s="1091"/>
      <c r="G55" s="1091"/>
      <c r="H55" s="1091"/>
      <c r="I55" s="1091"/>
      <c r="J55" s="1091"/>
      <c r="K55" s="1091"/>
      <c r="L55" s="1091"/>
      <c r="M55" s="1091"/>
      <c r="N55" s="1091"/>
      <c r="O55" s="1091"/>
      <c r="P55" s="1091"/>
      <c r="Q55" s="1091"/>
      <c r="R55" s="1091"/>
      <c r="S55" s="1091"/>
      <c r="T55" s="1091"/>
      <c r="U55" s="1091"/>
      <c r="V55" s="1091"/>
      <c r="W55" s="1091"/>
      <c r="X55" s="1091"/>
      <c r="Y55" s="1091"/>
      <c r="Z55" s="1091"/>
      <c r="AA55" s="1091"/>
      <c r="AB55" s="1091"/>
      <c r="AC55" s="1091"/>
      <c r="AD55" s="613"/>
      <c r="AE55" s="338"/>
      <c r="AF55" s="1100"/>
      <c r="AG55" s="1100"/>
      <c r="AH55" s="1100"/>
      <c r="AI55" s="1100"/>
      <c r="AJ55" s="1100"/>
      <c r="AK55" s="1100"/>
      <c r="AL55" s="1100"/>
      <c r="AM55" s="1087"/>
      <c r="AN55" s="1087"/>
      <c r="AO55" s="1087"/>
      <c r="AP55" s="1087"/>
      <c r="AQ55" s="1088"/>
      <c r="AR55" s="1089"/>
      <c r="AS55" s="1089"/>
      <c r="AT55" s="1089"/>
      <c r="AU55" s="1095"/>
      <c r="AV55" s="1096"/>
      <c r="AW55" s="1097"/>
      <c r="AX55" s="1101"/>
      <c r="AY55" s="1102"/>
      <c r="AZ55" s="1102"/>
      <c r="BA55" s="1102"/>
      <c r="BB55" s="1103"/>
      <c r="BC55" s="1162"/>
      <c r="BD55" s="1163"/>
      <c r="BE55" s="1164"/>
    </row>
    <row r="56" spans="2:57" s="121" customFormat="1" ht="15.75" customHeight="1">
      <c r="B56" s="1098">
        <v>43</v>
      </c>
      <c r="C56" s="1099"/>
      <c r="D56" s="337"/>
      <c r="E56" s="1091"/>
      <c r="F56" s="1091"/>
      <c r="G56" s="1091"/>
      <c r="H56" s="1091"/>
      <c r="I56" s="1091"/>
      <c r="J56" s="1091"/>
      <c r="K56" s="1091"/>
      <c r="L56" s="1091"/>
      <c r="M56" s="1091"/>
      <c r="N56" s="1091"/>
      <c r="O56" s="1091"/>
      <c r="P56" s="1091"/>
      <c r="Q56" s="1091"/>
      <c r="R56" s="1091"/>
      <c r="S56" s="1091"/>
      <c r="T56" s="1091"/>
      <c r="U56" s="1091"/>
      <c r="V56" s="1091"/>
      <c r="W56" s="1091"/>
      <c r="X56" s="1091"/>
      <c r="Y56" s="1091"/>
      <c r="Z56" s="1091"/>
      <c r="AA56" s="1091"/>
      <c r="AB56" s="1091"/>
      <c r="AC56" s="1091"/>
      <c r="AD56" s="613"/>
      <c r="AE56" s="338"/>
      <c r="AF56" s="1100"/>
      <c r="AG56" s="1100"/>
      <c r="AH56" s="1100"/>
      <c r="AI56" s="1100"/>
      <c r="AJ56" s="1100"/>
      <c r="AK56" s="1100"/>
      <c r="AL56" s="1100"/>
      <c r="AM56" s="1087"/>
      <c r="AN56" s="1087"/>
      <c r="AO56" s="1087"/>
      <c r="AP56" s="1087"/>
      <c r="AQ56" s="1088"/>
      <c r="AR56" s="1089"/>
      <c r="AS56" s="1089"/>
      <c r="AT56" s="1089"/>
      <c r="AU56" s="1095"/>
      <c r="AV56" s="1096"/>
      <c r="AW56" s="1097"/>
      <c r="AX56" s="1101"/>
      <c r="AY56" s="1102"/>
      <c r="AZ56" s="1102"/>
      <c r="BA56" s="1102"/>
      <c r="BB56" s="1103"/>
      <c r="BC56" s="1162"/>
      <c r="BD56" s="1163"/>
      <c r="BE56" s="1164"/>
    </row>
    <row r="57" spans="2:57" s="121" customFormat="1" ht="15.75" customHeight="1">
      <c r="B57" s="1098">
        <v>44</v>
      </c>
      <c r="C57" s="1099"/>
      <c r="D57" s="337"/>
      <c r="E57" s="1091"/>
      <c r="F57" s="1091"/>
      <c r="G57" s="1091"/>
      <c r="H57" s="1091"/>
      <c r="I57" s="1091"/>
      <c r="J57" s="1091"/>
      <c r="K57" s="1091"/>
      <c r="L57" s="1091"/>
      <c r="M57" s="1091"/>
      <c r="N57" s="1091"/>
      <c r="O57" s="1091"/>
      <c r="P57" s="1091"/>
      <c r="Q57" s="1091"/>
      <c r="R57" s="1091"/>
      <c r="S57" s="1091"/>
      <c r="T57" s="1091"/>
      <c r="U57" s="1091"/>
      <c r="V57" s="1091"/>
      <c r="W57" s="1091"/>
      <c r="X57" s="1091"/>
      <c r="Y57" s="1091"/>
      <c r="Z57" s="1091"/>
      <c r="AA57" s="1091"/>
      <c r="AB57" s="1091"/>
      <c r="AC57" s="1091"/>
      <c r="AD57" s="613"/>
      <c r="AE57" s="338"/>
      <c r="AF57" s="1100"/>
      <c r="AG57" s="1100"/>
      <c r="AH57" s="1100"/>
      <c r="AI57" s="1100"/>
      <c r="AJ57" s="1100"/>
      <c r="AK57" s="1100"/>
      <c r="AL57" s="1100"/>
      <c r="AM57" s="1087"/>
      <c r="AN57" s="1087"/>
      <c r="AO57" s="1087"/>
      <c r="AP57" s="1087"/>
      <c r="AQ57" s="1088"/>
      <c r="AR57" s="1089"/>
      <c r="AS57" s="1089"/>
      <c r="AT57" s="1089"/>
      <c r="AU57" s="1095"/>
      <c r="AV57" s="1096"/>
      <c r="AW57" s="1097"/>
      <c r="AX57" s="1101"/>
      <c r="AY57" s="1102"/>
      <c r="AZ57" s="1102"/>
      <c r="BA57" s="1102"/>
      <c r="BB57" s="1103"/>
      <c r="BC57" s="1162"/>
      <c r="BD57" s="1163"/>
      <c r="BE57" s="1164"/>
    </row>
    <row r="58" spans="2:57" s="121" customFormat="1" ht="15.75" customHeight="1">
      <c r="B58" s="1098">
        <v>45</v>
      </c>
      <c r="C58" s="1099"/>
      <c r="D58" s="337"/>
      <c r="E58" s="1091"/>
      <c r="F58" s="1091"/>
      <c r="G58" s="1091"/>
      <c r="H58" s="1091"/>
      <c r="I58" s="1091"/>
      <c r="J58" s="1091"/>
      <c r="K58" s="1091"/>
      <c r="L58" s="1091"/>
      <c r="M58" s="1091"/>
      <c r="N58" s="1091"/>
      <c r="O58" s="1091"/>
      <c r="P58" s="1091"/>
      <c r="Q58" s="1091"/>
      <c r="R58" s="1091"/>
      <c r="S58" s="1091"/>
      <c r="T58" s="1091"/>
      <c r="U58" s="1091"/>
      <c r="V58" s="1091"/>
      <c r="W58" s="1091"/>
      <c r="X58" s="1091"/>
      <c r="Y58" s="1091"/>
      <c r="Z58" s="1091"/>
      <c r="AA58" s="1091"/>
      <c r="AB58" s="1091"/>
      <c r="AC58" s="1091"/>
      <c r="AD58" s="613"/>
      <c r="AE58" s="338"/>
      <c r="AF58" s="1100"/>
      <c r="AG58" s="1100"/>
      <c r="AH58" s="1100"/>
      <c r="AI58" s="1100"/>
      <c r="AJ58" s="1100"/>
      <c r="AK58" s="1100"/>
      <c r="AL58" s="1100"/>
      <c r="AM58" s="1087"/>
      <c r="AN58" s="1087"/>
      <c r="AO58" s="1087"/>
      <c r="AP58" s="1087"/>
      <c r="AQ58" s="1088"/>
      <c r="AR58" s="1089"/>
      <c r="AS58" s="1089"/>
      <c r="AT58" s="1089"/>
      <c r="AU58" s="1095"/>
      <c r="AV58" s="1096"/>
      <c r="AW58" s="1097"/>
      <c r="AX58" s="1101"/>
      <c r="AY58" s="1102"/>
      <c r="AZ58" s="1102"/>
      <c r="BA58" s="1102"/>
      <c r="BB58" s="1103"/>
      <c r="BC58" s="1162"/>
      <c r="BD58" s="1163"/>
      <c r="BE58" s="1164"/>
    </row>
    <row r="59" spans="2:57" s="121" customFormat="1" ht="15.75" customHeight="1">
      <c r="B59" s="1098">
        <v>46</v>
      </c>
      <c r="C59" s="1099"/>
      <c r="D59" s="337"/>
      <c r="E59" s="1091"/>
      <c r="F59" s="1091"/>
      <c r="G59" s="1091"/>
      <c r="H59" s="1091"/>
      <c r="I59" s="1091"/>
      <c r="J59" s="1091"/>
      <c r="K59" s="1091"/>
      <c r="L59" s="1091"/>
      <c r="M59" s="1091"/>
      <c r="N59" s="1091"/>
      <c r="O59" s="1091"/>
      <c r="P59" s="1091"/>
      <c r="Q59" s="1091"/>
      <c r="R59" s="1091"/>
      <c r="S59" s="1091"/>
      <c r="T59" s="1091"/>
      <c r="U59" s="1091"/>
      <c r="V59" s="1091"/>
      <c r="W59" s="1091"/>
      <c r="X59" s="1091"/>
      <c r="Y59" s="1091"/>
      <c r="Z59" s="1091"/>
      <c r="AA59" s="1091"/>
      <c r="AB59" s="1091"/>
      <c r="AC59" s="1091"/>
      <c r="AD59" s="613"/>
      <c r="AE59" s="338"/>
      <c r="AF59" s="1100"/>
      <c r="AG59" s="1100"/>
      <c r="AH59" s="1100"/>
      <c r="AI59" s="1100"/>
      <c r="AJ59" s="1100"/>
      <c r="AK59" s="1100"/>
      <c r="AL59" s="1100"/>
      <c r="AM59" s="1087"/>
      <c r="AN59" s="1087"/>
      <c r="AO59" s="1087"/>
      <c r="AP59" s="1087"/>
      <c r="AQ59" s="1088"/>
      <c r="AR59" s="1089"/>
      <c r="AS59" s="1089"/>
      <c r="AT59" s="1089"/>
      <c r="AU59" s="1095"/>
      <c r="AV59" s="1096"/>
      <c r="AW59" s="1097"/>
      <c r="AX59" s="1101"/>
      <c r="AY59" s="1102"/>
      <c r="AZ59" s="1102"/>
      <c r="BA59" s="1102"/>
      <c r="BB59" s="1103"/>
      <c r="BC59" s="1162"/>
      <c r="BD59" s="1163"/>
      <c r="BE59" s="1164"/>
    </row>
    <row r="60" spans="2:57" s="121" customFormat="1" ht="15.75" customHeight="1">
      <c r="B60" s="1098">
        <v>47</v>
      </c>
      <c r="C60" s="1099"/>
      <c r="D60" s="337"/>
      <c r="E60" s="1091"/>
      <c r="F60" s="1091"/>
      <c r="G60" s="1091"/>
      <c r="H60" s="1091"/>
      <c r="I60" s="1091"/>
      <c r="J60" s="1091"/>
      <c r="K60" s="1091"/>
      <c r="L60" s="1091"/>
      <c r="M60" s="1091"/>
      <c r="N60" s="1091"/>
      <c r="O60" s="1091"/>
      <c r="P60" s="1091"/>
      <c r="Q60" s="1091"/>
      <c r="R60" s="1091"/>
      <c r="S60" s="1091"/>
      <c r="T60" s="1091"/>
      <c r="U60" s="1091"/>
      <c r="V60" s="1091"/>
      <c r="W60" s="1091"/>
      <c r="X60" s="1091"/>
      <c r="Y60" s="1091"/>
      <c r="Z60" s="1091"/>
      <c r="AA60" s="1091"/>
      <c r="AB60" s="1091"/>
      <c r="AC60" s="1091"/>
      <c r="AD60" s="613"/>
      <c r="AE60" s="338"/>
      <c r="AF60" s="1100"/>
      <c r="AG60" s="1100"/>
      <c r="AH60" s="1100"/>
      <c r="AI60" s="1100"/>
      <c r="AJ60" s="1100"/>
      <c r="AK60" s="1100"/>
      <c r="AL60" s="1100"/>
      <c r="AM60" s="1087"/>
      <c r="AN60" s="1087"/>
      <c r="AO60" s="1087"/>
      <c r="AP60" s="1087"/>
      <c r="AQ60" s="1088"/>
      <c r="AR60" s="1089"/>
      <c r="AS60" s="1089"/>
      <c r="AT60" s="1089"/>
      <c r="AU60" s="1095"/>
      <c r="AV60" s="1096"/>
      <c r="AW60" s="1097"/>
      <c r="AX60" s="1101"/>
      <c r="AY60" s="1102"/>
      <c r="AZ60" s="1102"/>
      <c r="BA60" s="1102"/>
      <c r="BB60" s="1103"/>
      <c r="BC60" s="1162"/>
      <c r="BD60" s="1163"/>
      <c r="BE60" s="1164"/>
    </row>
    <row r="61" spans="2:57" s="121" customFormat="1" ht="15.75" customHeight="1">
      <c r="B61" s="1098">
        <v>48</v>
      </c>
      <c r="C61" s="1099"/>
      <c r="D61" s="337"/>
      <c r="E61" s="1091"/>
      <c r="F61" s="1091"/>
      <c r="G61" s="1091"/>
      <c r="H61" s="1091"/>
      <c r="I61" s="1091"/>
      <c r="J61" s="1091"/>
      <c r="K61" s="1091"/>
      <c r="L61" s="1091"/>
      <c r="M61" s="1091"/>
      <c r="N61" s="1091"/>
      <c r="O61" s="1091"/>
      <c r="P61" s="1091"/>
      <c r="Q61" s="1091"/>
      <c r="R61" s="1091"/>
      <c r="S61" s="1091"/>
      <c r="T61" s="1091"/>
      <c r="U61" s="1091"/>
      <c r="V61" s="1091"/>
      <c r="W61" s="1091"/>
      <c r="X61" s="1091"/>
      <c r="Y61" s="1091"/>
      <c r="Z61" s="1091"/>
      <c r="AA61" s="1091"/>
      <c r="AB61" s="1091"/>
      <c r="AC61" s="1091"/>
      <c r="AD61" s="613"/>
      <c r="AE61" s="338"/>
      <c r="AF61" s="1100"/>
      <c r="AG61" s="1100"/>
      <c r="AH61" s="1100"/>
      <c r="AI61" s="1100"/>
      <c r="AJ61" s="1100"/>
      <c r="AK61" s="1100"/>
      <c r="AL61" s="1100"/>
      <c r="AM61" s="1087"/>
      <c r="AN61" s="1087"/>
      <c r="AO61" s="1087"/>
      <c r="AP61" s="1087"/>
      <c r="AQ61" s="1088"/>
      <c r="AR61" s="1089"/>
      <c r="AS61" s="1089"/>
      <c r="AT61" s="1089"/>
      <c r="AU61" s="1095"/>
      <c r="AV61" s="1096"/>
      <c r="AW61" s="1097"/>
      <c r="AX61" s="1101"/>
      <c r="AY61" s="1102"/>
      <c r="AZ61" s="1102"/>
      <c r="BA61" s="1102"/>
      <c r="BB61" s="1103"/>
      <c r="BC61" s="1162"/>
      <c r="BD61" s="1163"/>
      <c r="BE61" s="1164"/>
    </row>
    <row r="62" spans="2:57" s="121" customFormat="1" ht="15.75" customHeight="1">
      <c r="B62" s="1098">
        <v>49</v>
      </c>
      <c r="C62" s="1099"/>
      <c r="D62" s="337"/>
      <c r="E62" s="1091"/>
      <c r="F62" s="1091"/>
      <c r="G62" s="1091"/>
      <c r="H62" s="1091"/>
      <c r="I62" s="1091"/>
      <c r="J62" s="1091"/>
      <c r="K62" s="1091"/>
      <c r="L62" s="1091"/>
      <c r="M62" s="1091"/>
      <c r="N62" s="1091"/>
      <c r="O62" s="1091"/>
      <c r="P62" s="1091"/>
      <c r="Q62" s="1091"/>
      <c r="R62" s="1091"/>
      <c r="S62" s="1091"/>
      <c r="T62" s="1091"/>
      <c r="U62" s="1091"/>
      <c r="V62" s="1091"/>
      <c r="W62" s="1091"/>
      <c r="X62" s="1091"/>
      <c r="Y62" s="1091"/>
      <c r="Z62" s="1091"/>
      <c r="AA62" s="1091"/>
      <c r="AB62" s="1091"/>
      <c r="AC62" s="1091"/>
      <c r="AD62" s="613"/>
      <c r="AE62" s="338"/>
      <c r="AF62" s="1100"/>
      <c r="AG62" s="1100"/>
      <c r="AH62" s="1100"/>
      <c r="AI62" s="1100"/>
      <c r="AJ62" s="1100"/>
      <c r="AK62" s="1100"/>
      <c r="AL62" s="1100"/>
      <c r="AM62" s="1087"/>
      <c r="AN62" s="1087"/>
      <c r="AO62" s="1087"/>
      <c r="AP62" s="1087"/>
      <c r="AQ62" s="1088"/>
      <c r="AR62" s="1089"/>
      <c r="AS62" s="1089"/>
      <c r="AT62" s="1089"/>
      <c r="AU62" s="1095"/>
      <c r="AV62" s="1096"/>
      <c r="AW62" s="1097"/>
      <c r="AX62" s="1101"/>
      <c r="AY62" s="1102"/>
      <c r="AZ62" s="1102"/>
      <c r="BA62" s="1102"/>
      <c r="BB62" s="1103"/>
      <c r="BC62" s="1162"/>
      <c r="BD62" s="1163"/>
      <c r="BE62" s="1164"/>
    </row>
    <row r="63" spans="2:57" s="121" customFormat="1" ht="15.75" customHeight="1">
      <c r="B63" s="1098">
        <v>50</v>
      </c>
      <c r="C63" s="1099"/>
      <c r="D63" s="337"/>
      <c r="E63" s="1091"/>
      <c r="F63" s="1091"/>
      <c r="G63" s="1091"/>
      <c r="H63" s="1091"/>
      <c r="I63" s="1091"/>
      <c r="J63" s="1091"/>
      <c r="K63" s="1091"/>
      <c r="L63" s="1091"/>
      <c r="M63" s="1091"/>
      <c r="N63" s="1091"/>
      <c r="O63" s="1091"/>
      <c r="P63" s="1091"/>
      <c r="Q63" s="1091"/>
      <c r="R63" s="1091"/>
      <c r="S63" s="1091"/>
      <c r="T63" s="1091"/>
      <c r="U63" s="1091"/>
      <c r="V63" s="1091"/>
      <c r="W63" s="1091"/>
      <c r="X63" s="1091"/>
      <c r="Y63" s="1091"/>
      <c r="Z63" s="1091"/>
      <c r="AA63" s="1091"/>
      <c r="AB63" s="1091"/>
      <c r="AC63" s="1091"/>
      <c r="AD63" s="613"/>
      <c r="AE63" s="338"/>
      <c r="AF63" s="1100"/>
      <c r="AG63" s="1100"/>
      <c r="AH63" s="1100"/>
      <c r="AI63" s="1100"/>
      <c r="AJ63" s="1100"/>
      <c r="AK63" s="1100"/>
      <c r="AL63" s="1100"/>
      <c r="AM63" s="1087"/>
      <c r="AN63" s="1087"/>
      <c r="AO63" s="1087"/>
      <c r="AP63" s="1087"/>
      <c r="AQ63" s="1088"/>
      <c r="AR63" s="1089"/>
      <c r="AS63" s="1089"/>
      <c r="AT63" s="1089"/>
      <c r="AU63" s="1095"/>
      <c r="AV63" s="1096"/>
      <c r="AW63" s="1097"/>
      <c r="AX63" s="1101"/>
      <c r="AY63" s="1102"/>
      <c r="AZ63" s="1102"/>
      <c r="BA63" s="1102"/>
      <c r="BB63" s="1103"/>
      <c r="BC63" s="1162"/>
      <c r="BD63" s="1163"/>
      <c r="BE63" s="1164"/>
    </row>
    <row r="64" spans="2:57" s="121" customFormat="1" ht="15.75" customHeight="1">
      <c r="B64" s="1098">
        <v>51</v>
      </c>
      <c r="C64" s="1099"/>
      <c r="D64" s="337"/>
      <c r="E64" s="1091"/>
      <c r="F64" s="1091"/>
      <c r="G64" s="1091"/>
      <c r="H64" s="1091"/>
      <c r="I64" s="1091"/>
      <c r="J64" s="1091"/>
      <c r="K64" s="1091"/>
      <c r="L64" s="1091"/>
      <c r="M64" s="1091"/>
      <c r="N64" s="1091"/>
      <c r="O64" s="1091"/>
      <c r="P64" s="1091"/>
      <c r="Q64" s="1091"/>
      <c r="R64" s="1091"/>
      <c r="S64" s="1091"/>
      <c r="T64" s="1091"/>
      <c r="U64" s="1091"/>
      <c r="V64" s="1091"/>
      <c r="W64" s="1091"/>
      <c r="X64" s="1091"/>
      <c r="Y64" s="1091"/>
      <c r="Z64" s="1091"/>
      <c r="AA64" s="1091"/>
      <c r="AB64" s="1091"/>
      <c r="AC64" s="1091"/>
      <c r="AD64" s="613"/>
      <c r="AE64" s="338"/>
      <c r="AF64" s="1100"/>
      <c r="AG64" s="1100"/>
      <c r="AH64" s="1100"/>
      <c r="AI64" s="1100"/>
      <c r="AJ64" s="1100"/>
      <c r="AK64" s="1100"/>
      <c r="AL64" s="1100"/>
      <c r="AM64" s="1087"/>
      <c r="AN64" s="1087"/>
      <c r="AO64" s="1087"/>
      <c r="AP64" s="1087"/>
      <c r="AQ64" s="1088"/>
      <c r="AR64" s="1089"/>
      <c r="AS64" s="1089"/>
      <c r="AT64" s="1089"/>
      <c r="AU64" s="1095"/>
      <c r="AV64" s="1096"/>
      <c r="AW64" s="1097"/>
      <c r="AX64" s="1101"/>
      <c r="AY64" s="1102"/>
      <c r="AZ64" s="1102"/>
      <c r="BA64" s="1102"/>
      <c r="BB64" s="1103"/>
      <c r="BC64" s="1162"/>
      <c r="BD64" s="1163"/>
      <c r="BE64" s="1164"/>
    </row>
    <row r="65" spans="2:57" s="121" customFormat="1" ht="15.75" customHeight="1">
      <c r="B65" s="1098">
        <v>52</v>
      </c>
      <c r="C65" s="1099"/>
      <c r="D65" s="337"/>
      <c r="E65" s="1091"/>
      <c r="F65" s="1091"/>
      <c r="G65" s="1091"/>
      <c r="H65" s="1091"/>
      <c r="I65" s="1091"/>
      <c r="J65" s="1091"/>
      <c r="K65" s="1091"/>
      <c r="L65" s="1091"/>
      <c r="M65" s="1091"/>
      <c r="N65" s="1091"/>
      <c r="O65" s="1091"/>
      <c r="P65" s="1091"/>
      <c r="Q65" s="1091"/>
      <c r="R65" s="1091"/>
      <c r="S65" s="1091"/>
      <c r="T65" s="1091"/>
      <c r="U65" s="1091"/>
      <c r="V65" s="1091"/>
      <c r="W65" s="1091"/>
      <c r="X65" s="1091"/>
      <c r="Y65" s="1091"/>
      <c r="Z65" s="1091"/>
      <c r="AA65" s="1091"/>
      <c r="AB65" s="1091"/>
      <c r="AC65" s="1091"/>
      <c r="AD65" s="613"/>
      <c r="AE65" s="338"/>
      <c r="AF65" s="1100"/>
      <c r="AG65" s="1100"/>
      <c r="AH65" s="1100"/>
      <c r="AI65" s="1100"/>
      <c r="AJ65" s="1100"/>
      <c r="AK65" s="1100"/>
      <c r="AL65" s="1100"/>
      <c r="AM65" s="1087"/>
      <c r="AN65" s="1087"/>
      <c r="AO65" s="1087"/>
      <c r="AP65" s="1087"/>
      <c r="AQ65" s="1088"/>
      <c r="AR65" s="1089"/>
      <c r="AS65" s="1089"/>
      <c r="AT65" s="1089"/>
      <c r="AU65" s="1095"/>
      <c r="AV65" s="1096"/>
      <c r="AW65" s="1097"/>
      <c r="AX65" s="1101"/>
      <c r="AY65" s="1102"/>
      <c r="AZ65" s="1102"/>
      <c r="BA65" s="1102"/>
      <c r="BB65" s="1103"/>
      <c r="BC65" s="1162"/>
      <c r="BD65" s="1163"/>
      <c r="BE65" s="1164"/>
    </row>
    <row r="66" spans="2:57" s="121" customFormat="1" ht="15.75" customHeight="1">
      <c r="B66" s="1098">
        <v>53</v>
      </c>
      <c r="C66" s="1099"/>
      <c r="D66" s="337"/>
      <c r="E66" s="1091"/>
      <c r="F66" s="1091"/>
      <c r="G66" s="1091"/>
      <c r="H66" s="1091"/>
      <c r="I66" s="1091"/>
      <c r="J66" s="1091"/>
      <c r="K66" s="1091"/>
      <c r="L66" s="1091"/>
      <c r="M66" s="1091"/>
      <c r="N66" s="1091"/>
      <c r="O66" s="1091"/>
      <c r="P66" s="1091"/>
      <c r="Q66" s="1091"/>
      <c r="R66" s="1091"/>
      <c r="S66" s="1091"/>
      <c r="T66" s="1091"/>
      <c r="U66" s="1091"/>
      <c r="V66" s="1091"/>
      <c r="W66" s="1091"/>
      <c r="X66" s="1091"/>
      <c r="Y66" s="1091"/>
      <c r="Z66" s="1091"/>
      <c r="AA66" s="1091"/>
      <c r="AB66" s="1091"/>
      <c r="AC66" s="1091"/>
      <c r="AD66" s="613"/>
      <c r="AE66" s="338"/>
      <c r="AF66" s="1100"/>
      <c r="AG66" s="1100"/>
      <c r="AH66" s="1100"/>
      <c r="AI66" s="1100"/>
      <c r="AJ66" s="1100"/>
      <c r="AK66" s="1100"/>
      <c r="AL66" s="1100"/>
      <c r="AM66" s="1087"/>
      <c r="AN66" s="1087"/>
      <c r="AO66" s="1087"/>
      <c r="AP66" s="1087"/>
      <c r="AQ66" s="1088"/>
      <c r="AR66" s="1089"/>
      <c r="AS66" s="1089"/>
      <c r="AT66" s="1089"/>
      <c r="AU66" s="1095"/>
      <c r="AV66" s="1096"/>
      <c r="AW66" s="1097"/>
      <c r="AX66" s="1101"/>
      <c r="AY66" s="1102"/>
      <c r="AZ66" s="1102"/>
      <c r="BA66" s="1102"/>
      <c r="BB66" s="1103"/>
      <c r="BC66" s="1162"/>
      <c r="BD66" s="1163"/>
      <c r="BE66" s="1164"/>
    </row>
    <row r="67" spans="2:57" s="121" customFormat="1" ht="15.75" customHeight="1">
      <c r="B67" s="1098">
        <v>54</v>
      </c>
      <c r="C67" s="1099"/>
      <c r="D67" s="337"/>
      <c r="E67" s="1091"/>
      <c r="F67" s="1091"/>
      <c r="G67" s="1091"/>
      <c r="H67" s="1091"/>
      <c r="I67" s="1091"/>
      <c r="J67" s="1091"/>
      <c r="K67" s="1091"/>
      <c r="L67" s="1091"/>
      <c r="M67" s="1091"/>
      <c r="N67" s="1091"/>
      <c r="O67" s="1091"/>
      <c r="P67" s="1091"/>
      <c r="Q67" s="1091"/>
      <c r="R67" s="1091"/>
      <c r="S67" s="1091"/>
      <c r="T67" s="1091"/>
      <c r="U67" s="1091"/>
      <c r="V67" s="1091"/>
      <c r="W67" s="1091"/>
      <c r="X67" s="1091"/>
      <c r="Y67" s="1091"/>
      <c r="Z67" s="1091"/>
      <c r="AA67" s="1091"/>
      <c r="AB67" s="1091"/>
      <c r="AC67" s="1091"/>
      <c r="AD67" s="613"/>
      <c r="AE67" s="338"/>
      <c r="AF67" s="1100"/>
      <c r="AG67" s="1100"/>
      <c r="AH67" s="1100"/>
      <c r="AI67" s="1100"/>
      <c r="AJ67" s="1100"/>
      <c r="AK67" s="1100"/>
      <c r="AL67" s="1100"/>
      <c r="AM67" s="1087"/>
      <c r="AN67" s="1087"/>
      <c r="AO67" s="1087"/>
      <c r="AP67" s="1087"/>
      <c r="AQ67" s="1088"/>
      <c r="AR67" s="1089"/>
      <c r="AS67" s="1089"/>
      <c r="AT67" s="1089"/>
      <c r="AU67" s="1095"/>
      <c r="AV67" s="1096"/>
      <c r="AW67" s="1097"/>
      <c r="AX67" s="1101"/>
      <c r="AY67" s="1102"/>
      <c r="AZ67" s="1102"/>
      <c r="BA67" s="1102"/>
      <c r="BB67" s="1103"/>
      <c r="BC67" s="1162"/>
      <c r="BD67" s="1163"/>
      <c r="BE67" s="1164"/>
    </row>
    <row r="68" spans="2:57" s="121" customFormat="1" ht="15.75" customHeight="1">
      <c r="B68" s="1149">
        <v>55</v>
      </c>
      <c r="C68" s="1150"/>
      <c r="D68" s="339"/>
      <c r="E68" s="1155"/>
      <c r="F68" s="1155"/>
      <c r="G68" s="1155"/>
      <c r="H68" s="1155"/>
      <c r="I68" s="1155"/>
      <c r="J68" s="1155"/>
      <c r="K68" s="1155"/>
      <c r="L68" s="1155"/>
      <c r="M68" s="1155"/>
      <c r="N68" s="1155"/>
      <c r="O68" s="1155"/>
      <c r="P68" s="1155"/>
      <c r="Q68" s="1155"/>
      <c r="R68" s="1155"/>
      <c r="S68" s="1155"/>
      <c r="T68" s="1155"/>
      <c r="U68" s="1155"/>
      <c r="V68" s="1155"/>
      <c r="W68" s="1155"/>
      <c r="X68" s="1155"/>
      <c r="Y68" s="1155"/>
      <c r="Z68" s="1155"/>
      <c r="AA68" s="1155"/>
      <c r="AB68" s="1155"/>
      <c r="AC68" s="1155"/>
      <c r="AD68" s="614"/>
      <c r="AE68" s="340"/>
      <c r="AF68" s="1165"/>
      <c r="AG68" s="1165"/>
      <c r="AH68" s="1165"/>
      <c r="AI68" s="1165"/>
      <c r="AJ68" s="1165"/>
      <c r="AK68" s="1165"/>
      <c r="AL68" s="1165"/>
      <c r="AM68" s="1152"/>
      <c r="AN68" s="1152"/>
      <c r="AO68" s="1152"/>
      <c r="AP68" s="1152"/>
      <c r="AQ68" s="1153"/>
      <c r="AR68" s="1154"/>
      <c r="AS68" s="1154"/>
      <c r="AT68" s="1154"/>
      <c r="AU68" s="1159"/>
      <c r="AV68" s="1160"/>
      <c r="AW68" s="1161"/>
      <c r="AX68" s="1156"/>
      <c r="AY68" s="1157"/>
      <c r="AZ68" s="1157"/>
      <c r="BA68" s="1157"/>
      <c r="BB68" s="1158"/>
      <c r="BC68" s="1168"/>
      <c r="BD68" s="1169"/>
      <c r="BE68" s="1170"/>
    </row>
    <row r="69" spans="2:57" ht="7.5" customHeight="1"/>
    <row r="70" spans="2:57" ht="15.75" customHeight="1">
      <c r="B70" s="1126" t="s">
        <v>173</v>
      </c>
      <c r="C70" s="1127"/>
      <c r="D70" s="1118" t="s">
        <v>174</v>
      </c>
      <c r="E70" s="1119"/>
      <c r="F70" s="1119"/>
      <c r="G70" s="1119"/>
      <c r="H70" s="1119"/>
      <c r="I70" s="1119"/>
      <c r="J70" s="1119"/>
      <c r="K70" s="1119"/>
      <c r="L70" s="1119"/>
      <c r="M70" s="1119"/>
      <c r="N70" s="1119"/>
      <c r="O70" s="1119"/>
      <c r="P70" s="1119"/>
      <c r="Q70" s="1119"/>
      <c r="R70" s="1119"/>
      <c r="S70" s="1119"/>
      <c r="T70" s="344"/>
      <c r="U70" s="344"/>
      <c r="V70" s="344"/>
      <c r="W70" s="1122" t="s">
        <v>175</v>
      </c>
      <c r="X70" s="1122"/>
      <c r="Y70" s="1122"/>
      <c r="Z70" s="1122"/>
      <c r="AA70" s="1122"/>
      <c r="AB70" s="1122"/>
      <c r="AC70" s="1122"/>
      <c r="AD70" s="1122"/>
      <c r="AE70" s="1123"/>
      <c r="AF70" s="1130" t="s">
        <v>176</v>
      </c>
      <c r="AG70" s="1130"/>
      <c r="AH70" s="1130"/>
      <c r="AI70" s="1130"/>
      <c r="AJ70" s="1130"/>
      <c r="AK70" s="1130"/>
      <c r="AL70" s="1130"/>
      <c r="AM70" s="1132" t="s">
        <v>177</v>
      </c>
      <c r="AN70" s="1132"/>
      <c r="AO70" s="1132"/>
      <c r="AP70" s="1132"/>
      <c r="AQ70" s="1109" t="s">
        <v>178</v>
      </c>
      <c r="AR70" s="1110"/>
      <c r="AS70" s="1110"/>
      <c r="AT70" s="1110"/>
      <c r="AU70" s="1110"/>
      <c r="AV70" s="1110"/>
      <c r="AW70" s="1110"/>
      <c r="AX70" s="1110"/>
      <c r="AY70" s="1110"/>
      <c r="AZ70" s="1110"/>
      <c r="BA70" s="1110"/>
      <c r="BB70" s="1111"/>
      <c r="BC70" s="1104" t="s">
        <v>179</v>
      </c>
      <c r="BD70" s="1104"/>
      <c r="BE70" s="1104"/>
    </row>
    <row r="71" spans="2:57" ht="27" customHeight="1">
      <c r="B71" s="1128"/>
      <c r="C71" s="1129"/>
      <c r="D71" s="1120"/>
      <c r="E71" s="1121"/>
      <c r="F71" s="1121"/>
      <c r="G71" s="1121"/>
      <c r="H71" s="1121"/>
      <c r="I71" s="1121"/>
      <c r="J71" s="1121"/>
      <c r="K71" s="1121"/>
      <c r="L71" s="1121"/>
      <c r="M71" s="1121"/>
      <c r="N71" s="1121"/>
      <c r="O71" s="1121"/>
      <c r="P71" s="1121"/>
      <c r="Q71" s="1121"/>
      <c r="R71" s="1121"/>
      <c r="S71" s="1121"/>
      <c r="T71" s="345"/>
      <c r="U71" s="345"/>
      <c r="V71" s="345"/>
      <c r="W71" s="1124"/>
      <c r="X71" s="1124"/>
      <c r="Y71" s="1124"/>
      <c r="Z71" s="1124"/>
      <c r="AA71" s="1124"/>
      <c r="AB71" s="1124"/>
      <c r="AC71" s="1124"/>
      <c r="AD71" s="1124"/>
      <c r="AE71" s="1125"/>
      <c r="AF71" s="1131"/>
      <c r="AG71" s="1131"/>
      <c r="AH71" s="1131"/>
      <c r="AI71" s="1131"/>
      <c r="AJ71" s="1131"/>
      <c r="AK71" s="1131"/>
      <c r="AL71" s="1131"/>
      <c r="AM71" s="1133"/>
      <c r="AN71" s="1133"/>
      <c r="AO71" s="1133"/>
      <c r="AP71" s="1133"/>
      <c r="AQ71" s="1134" t="s">
        <v>184</v>
      </c>
      <c r="AR71" s="1135"/>
      <c r="AS71" s="1135"/>
      <c r="AT71" s="1135"/>
      <c r="AU71" s="1106" t="s">
        <v>185</v>
      </c>
      <c r="AV71" s="1107"/>
      <c r="AW71" s="1108"/>
      <c r="AX71" s="1107" t="s">
        <v>186</v>
      </c>
      <c r="AY71" s="1107"/>
      <c r="AZ71" s="1107"/>
      <c r="BA71" s="1107"/>
      <c r="BB71" s="1112"/>
      <c r="BC71" s="1105"/>
      <c r="BD71" s="1105"/>
      <c r="BE71" s="1105"/>
    </row>
    <row r="72" spans="2:57" s="121" customFormat="1" ht="15.75" customHeight="1">
      <c r="B72" s="1113">
        <v>56</v>
      </c>
      <c r="C72" s="1114"/>
      <c r="D72" s="336"/>
      <c r="E72" s="1090"/>
      <c r="F72" s="1090"/>
      <c r="G72" s="1090"/>
      <c r="H72" s="1090"/>
      <c r="I72" s="1090"/>
      <c r="J72" s="1090"/>
      <c r="K72" s="1090"/>
      <c r="L72" s="1090"/>
      <c r="M72" s="1090"/>
      <c r="N72" s="1090"/>
      <c r="O72" s="1090"/>
      <c r="P72" s="1090"/>
      <c r="Q72" s="1090"/>
      <c r="R72" s="1090"/>
      <c r="S72" s="1090"/>
      <c r="T72" s="1090"/>
      <c r="U72" s="1090"/>
      <c r="V72" s="1090"/>
      <c r="W72" s="1090"/>
      <c r="X72" s="1090"/>
      <c r="Y72" s="1090"/>
      <c r="Z72" s="1090"/>
      <c r="AA72" s="1090"/>
      <c r="AB72" s="1090"/>
      <c r="AC72" s="1090"/>
      <c r="AD72" s="612"/>
      <c r="AE72" s="615"/>
      <c r="AF72" s="1148"/>
      <c r="AG72" s="1148"/>
      <c r="AH72" s="1148"/>
      <c r="AI72" s="1148"/>
      <c r="AJ72" s="1148"/>
      <c r="AK72" s="1148"/>
      <c r="AL72" s="1148"/>
      <c r="AM72" s="1115"/>
      <c r="AN72" s="1115"/>
      <c r="AO72" s="1115"/>
      <c r="AP72" s="1115"/>
      <c r="AQ72" s="1116"/>
      <c r="AR72" s="1117"/>
      <c r="AS72" s="1117"/>
      <c r="AT72" s="1117"/>
      <c r="AU72" s="1092"/>
      <c r="AV72" s="1093"/>
      <c r="AW72" s="1094"/>
      <c r="AX72" s="1143"/>
      <c r="AY72" s="1144"/>
      <c r="AZ72" s="1144"/>
      <c r="BA72" s="1144"/>
      <c r="BB72" s="1145"/>
      <c r="BC72" s="1140"/>
      <c r="BD72" s="1141"/>
      <c r="BE72" s="1142"/>
    </row>
    <row r="73" spans="2:57" s="121" customFormat="1" ht="15.75" customHeight="1">
      <c r="B73" s="1098">
        <v>57</v>
      </c>
      <c r="C73" s="1099"/>
      <c r="D73" s="337"/>
      <c r="E73" s="1091"/>
      <c r="F73" s="1091"/>
      <c r="G73" s="1091"/>
      <c r="H73" s="1091"/>
      <c r="I73" s="1091"/>
      <c r="J73" s="1091"/>
      <c r="K73" s="1091"/>
      <c r="L73" s="1091"/>
      <c r="M73" s="1091"/>
      <c r="N73" s="1091"/>
      <c r="O73" s="1091"/>
      <c r="P73" s="1091"/>
      <c r="Q73" s="1091"/>
      <c r="R73" s="1091"/>
      <c r="S73" s="1091"/>
      <c r="T73" s="1091"/>
      <c r="U73" s="1091"/>
      <c r="V73" s="1091"/>
      <c r="W73" s="1091"/>
      <c r="X73" s="1091"/>
      <c r="Y73" s="1091"/>
      <c r="Z73" s="1091"/>
      <c r="AA73" s="1091"/>
      <c r="AB73" s="1091"/>
      <c r="AC73" s="1091"/>
      <c r="AD73" s="613"/>
      <c r="AE73" s="338"/>
      <c r="AF73" s="1147"/>
      <c r="AG73" s="1147"/>
      <c r="AH73" s="1147"/>
      <c r="AI73" s="1147"/>
      <c r="AJ73" s="1147"/>
      <c r="AK73" s="1147"/>
      <c r="AL73" s="1147"/>
      <c r="AM73" s="1087"/>
      <c r="AN73" s="1087"/>
      <c r="AO73" s="1087"/>
      <c r="AP73" s="1087"/>
      <c r="AQ73" s="1088"/>
      <c r="AR73" s="1089"/>
      <c r="AS73" s="1089"/>
      <c r="AT73" s="1089"/>
      <c r="AU73" s="1095"/>
      <c r="AV73" s="1096"/>
      <c r="AW73" s="1097"/>
      <c r="AX73" s="1101"/>
      <c r="AY73" s="1102"/>
      <c r="AZ73" s="1102"/>
      <c r="BA73" s="1102"/>
      <c r="BB73" s="1103"/>
      <c r="BC73" s="1162"/>
      <c r="BD73" s="1163"/>
      <c r="BE73" s="1164"/>
    </row>
    <row r="74" spans="2:57" s="121" customFormat="1" ht="15.75" customHeight="1">
      <c r="B74" s="1098">
        <v>58</v>
      </c>
      <c r="C74" s="1099"/>
      <c r="D74" s="337"/>
      <c r="E74" s="1091"/>
      <c r="F74" s="1091"/>
      <c r="G74" s="1091"/>
      <c r="H74" s="1091"/>
      <c r="I74" s="1091"/>
      <c r="J74" s="1091"/>
      <c r="K74" s="1091"/>
      <c r="L74" s="1091"/>
      <c r="M74" s="1091"/>
      <c r="N74" s="1091"/>
      <c r="O74" s="1091"/>
      <c r="P74" s="1091"/>
      <c r="Q74" s="1091"/>
      <c r="R74" s="1091"/>
      <c r="S74" s="1091"/>
      <c r="T74" s="1091"/>
      <c r="U74" s="1091"/>
      <c r="V74" s="1091"/>
      <c r="W74" s="1091"/>
      <c r="X74" s="1091"/>
      <c r="Y74" s="1091"/>
      <c r="Z74" s="1091"/>
      <c r="AA74" s="1091"/>
      <c r="AB74" s="1091"/>
      <c r="AC74" s="1091"/>
      <c r="AD74" s="613"/>
      <c r="AE74" s="338"/>
      <c r="AF74" s="1147"/>
      <c r="AG74" s="1147"/>
      <c r="AH74" s="1147"/>
      <c r="AI74" s="1147"/>
      <c r="AJ74" s="1147"/>
      <c r="AK74" s="1147"/>
      <c r="AL74" s="1147"/>
      <c r="AM74" s="1087"/>
      <c r="AN74" s="1087"/>
      <c r="AO74" s="1087"/>
      <c r="AP74" s="1087"/>
      <c r="AQ74" s="1088"/>
      <c r="AR74" s="1089"/>
      <c r="AS74" s="1089"/>
      <c r="AT74" s="1089"/>
      <c r="AU74" s="1095"/>
      <c r="AV74" s="1096"/>
      <c r="AW74" s="1097"/>
      <c r="AX74" s="1101"/>
      <c r="AY74" s="1102"/>
      <c r="AZ74" s="1102"/>
      <c r="BA74" s="1102"/>
      <c r="BB74" s="1103"/>
      <c r="BC74" s="1162"/>
      <c r="BD74" s="1163"/>
      <c r="BE74" s="1164"/>
    </row>
    <row r="75" spans="2:57" s="121" customFormat="1" ht="15.75" customHeight="1">
      <c r="B75" s="1098">
        <v>59</v>
      </c>
      <c r="C75" s="1099"/>
      <c r="D75" s="337"/>
      <c r="E75" s="1091"/>
      <c r="F75" s="1091"/>
      <c r="G75" s="1091"/>
      <c r="H75" s="1091"/>
      <c r="I75" s="1091"/>
      <c r="J75" s="1091"/>
      <c r="K75" s="1091"/>
      <c r="L75" s="1091"/>
      <c r="M75" s="1091"/>
      <c r="N75" s="1091"/>
      <c r="O75" s="1091"/>
      <c r="P75" s="1091"/>
      <c r="Q75" s="1091"/>
      <c r="R75" s="1091"/>
      <c r="S75" s="1091"/>
      <c r="T75" s="1091"/>
      <c r="U75" s="1091"/>
      <c r="V75" s="1091"/>
      <c r="W75" s="1091"/>
      <c r="X75" s="1091"/>
      <c r="Y75" s="1091"/>
      <c r="Z75" s="1091"/>
      <c r="AA75" s="1091"/>
      <c r="AB75" s="1091"/>
      <c r="AC75" s="1091"/>
      <c r="AD75" s="613"/>
      <c r="AE75" s="338"/>
      <c r="AF75" s="1147"/>
      <c r="AG75" s="1147"/>
      <c r="AH75" s="1147"/>
      <c r="AI75" s="1147"/>
      <c r="AJ75" s="1147"/>
      <c r="AK75" s="1147"/>
      <c r="AL75" s="1147"/>
      <c r="AM75" s="1087"/>
      <c r="AN75" s="1087"/>
      <c r="AO75" s="1087"/>
      <c r="AP75" s="1087"/>
      <c r="AQ75" s="1088"/>
      <c r="AR75" s="1089"/>
      <c r="AS75" s="1089"/>
      <c r="AT75" s="1089"/>
      <c r="AU75" s="1095"/>
      <c r="AV75" s="1096"/>
      <c r="AW75" s="1097"/>
      <c r="AX75" s="1101"/>
      <c r="AY75" s="1102"/>
      <c r="AZ75" s="1102"/>
      <c r="BA75" s="1102"/>
      <c r="BB75" s="1103"/>
      <c r="BC75" s="1162"/>
      <c r="BD75" s="1163"/>
      <c r="BE75" s="1164"/>
    </row>
    <row r="76" spans="2:57" s="121" customFormat="1" ht="15.75" customHeight="1">
      <c r="B76" s="1098">
        <v>60</v>
      </c>
      <c r="C76" s="1099"/>
      <c r="D76" s="337"/>
      <c r="E76" s="1091"/>
      <c r="F76" s="1091"/>
      <c r="G76" s="1091"/>
      <c r="H76" s="1091"/>
      <c r="I76" s="1091"/>
      <c r="J76" s="1091"/>
      <c r="K76" s="1091"/>
      <c r="L76" s="1091"/>
      <c r="M76" s="1091"/>
      <c r="N76" s="1091"/>
      <c r="O76" s="1091"/>
      <c r="P76" s="1091"/>
      <c r="Q76" s="1091"/>
      <c r="R76" s="1091"/>
      <c r="S76" s="1091"/>
      <c r="T76" s="1091"/>
      <c r="U76" s="1091"/>
      <c r="V76" s="1091"/>
      <c r="W76" s="1091"/>
      <c r="X76" s="1091"/>
      <c r="Y76" s="1091"/>
      <c r="Z76" s="1091"/>
      <c r="AA76" s="1091"/>
      <c r="AB76" s="1091"/>
      <c r="AC76" s="1091"/>
      <c r="AD76" s="613"/>
      <c r="AE76" s="338"/>
      <c r="AF76" s="1147"/>
      <c r="AG76" s="1147"/>
      <c r="AH76" s="1147"/>
      <c r="AI76" s="1147"/>
      <c r="AJ76" s="1147"/>
      <c r="AK76" s="1147"/>
      <c r="AL76" s="1147"/>
      <c r="AM76" s="1087"/>
      <c r="AN76" s="1087"/>
      <c r="AO76" s="1087"/>
      <c r="AP76" s="1087"/>
      <c r="AQ76" s="1088"/>
      <c r="AR76" s="1089"/>
      <c r="AS76" s="1089"/>
      <c r="AT76" s="1089"/>
      <c r="AU76" s="1095"/>
      <c r="AV76" s="1096"/>
      <c r="AW76" s="1097"/>
      <c r="AX76" s="1101"/>
      <c r="AY76" s="1102"/>
      <c r="AZ76" s="1102"/>
      <c r="BA76" s="1102"/>
      <c r="BB76" s="1103"/>
      <c r="BC76" s="1162"/>
      <c r="BD76" s="1163"/>
      <c r="BE76" s="1164"/>
    </row>
    <row r="77" spans="2:57" s="121" customFormat="1" ht="15.75" customHeight="1">
      <c r="B77" s="1098">
        <v>61</v>
      </c>
      <c r="C77" s="1099"/>
      <c r="D77" s="337"/>
      <c r="E77" s="1091"/>
      <c r="F77" s="1091"/>
      <c r="G77" s="1091"/>
      <c r="H77" s="1091"/>
      <c r="I77" s="1091"/>
      <c r="J77" s="1091"/>
      <c r="K77" s="1091"/>
      <c r="L77" s="1091"/>
      <c r="M77" s="1091"/>
      <c r="N77" s="1091"/>
      <c r="O77" s="1091"/>
      <c r="P77" s="1091"/>
      <c r="Q77" s="1091"/>
      <c r="R77" s="1091"/>
      <c r="S77" s="1091"/>
      <c r="T77" s="1091"/>
      <c r="U77" s="1091"/>
      <c r="V77" s="1091"/>
      <c r="W77" s="1091"/>
      <c r="X77" s="1091"/>
      <c r="Y77" s="1091"/>
      <c r="Z77" s="1091"/>
      <c r="AA77" s="1091"/>
      <c r="AB77" s="1091"/>
      <c r="AC77" s="1091"/>
      <c r="AD77" s="613"/>
      <c r="AE77" s="338"/>
      <c r="AF77" s="1147"/>
      <c r="AG77" s="1147"/>
      <c r="AH77" s="1147"/>
      <c r="AI77" s="1147"/>
      <c r="AJ77" s="1147"/>
      <c r="AK77" s="1147"/>
      <c r="AL77" s="1147"/>
      <c r="AM77" s="1087"/>
      <c r="AN77" s="1087"/>
      <c r="AO77" s="1087"/>
      <c r="AP77" s="1087"/>
      <c r="AQ77" s="1088"/>
      <c r="AR77" s="1089"/>
      <c r="AS77" s="1089"/>
      <c r="AT77" s="1089"/>
      <c r="AU77" s="1095"/>
      <c r="AV77" s="1096"/>
      <c r="AW77" s="1097"/>
      <c r="AX77" s="1101"/>
      <c r="AY77" s="1102"/>
      <c r="AZ77" s="1102"/>
      <c r="BA77" s="1102"/>
      <c r="BB77" s="1103"/>
      <c r="BC77" s="1162"/>
      <c r="BD77" s="1163"/>
      <c r="BE77" s="1164"/>
    </row>
    <row r="78" spans="2:57" s="121" customFormat="1" ht="15.75" customHeight="1">
      <c r="B78" s="1098">
        <v>62</v>
      </c>
      <c r="C78" s="1099"/>
      <c r="D78" s="337"/>
      <c r="E78" s="1091"/>
      <c r="F78" s="1091"/>
      <c r="G78" s="1091"/>
      <c r="H78" s="1091"/>
      <c r="I78" s="1091"/>
      <c r="J78" s="1091"/>
      <c r="K78" s="1091"/>
      <c r="L78" s="1091"/>
      <c r="M78" s="1091"/>
      <c r="N78" s="1091"/>
      <c r="O78" s="1091"/>
      <c r="P78" s="1091"/>
      <c r="Q78" s="1091"/>
      <c r="R78" s="1091"/>
      <c r="S78" s="1091"/>
      <c r="T78" s="1091"/>
      <c r="U78" s="1091"/>
      <c r="V78" s="1091"/>
      <c r="W78" s="1091"/>
      <c r="X78" s="1091"/>
      <c r="Y78" s="1091"/>
      <c r="Z78" s="1091"/>
      <c r="AA78" s="1091"/>
      <c r="AB78" s="1091"/>
      <c r="AC78" s="1091"/>
      <c r="AD78" s="613"/>
      <c r="AE78" s="338"/>
      <c r="AF78" s="1147"/>
      <c r="AG78" s="1147"/>
      <c r="AH78" s="1147"/>
      <c r="AI78" s="1147"/>
      <c r="AJ78" s="1147"/>
      <c r="AK78" s="1147"/>
      <c r="AL78" s="1147"/>
      <c r="AM78" s="1087"/>
      <c r="AN78" s="1087"/>
      <c r="AO78" s="1087"/>
      <c r="AP78" s="1087"/>
      <c r="AQ78" s="1088"/>
      <c r="AR78" s="1089"/>
      <c r="AS78" s="1089"/>
      <c r="AT78" s="1089"/>
      <c r="AU78" s="1095"/>
      <c r="AV78" s="1096"/>
      <c r="AW78" s="1097"/>
      <c r="AX78" s="1101"/>
      <c r="AY78" s="1102"/>
      <c r="AZ78" s="1102"/>
      <c r="BA78" s="1102"/>
      <c r="BB78" s="1103"/>
      <c r="BC78" s="1162"/>
      <c r="BD78" s="1163"/>
      <c r="BE78" s="1164"/>
    </row>
    <row r="79" spans="2:57" s="121" customFormat="1" ht="15.75" customHeight="1">
      <c r="B79" s="1098">
        <v>63</v>
      </c>
      <c r="C79" s="1099"/>
      <c r="D79" s="337"/>
      <c r="E79" s="1091"/>
      <c r="F79" s="1091"/>
      <c r="G79" s="1091"/>
      <c r="H79" s="1091"/>
      <c r="I79" s="1091"/>
      <c r="J79" s="1091"/>
      <c r="K79" s="1091"/>
      <c r="L79" s="1091"/>
      <c r="M79" s="1091"/>
      <c r="N79" s="1091"/>
      <c r="O79" s="1091"/>
      <c r="P79" s="1091"/>
      <c r="Q79" s="1091"/>
      <c r="R79" s="1091"/>
      <c r="S79" s="1091"/>
      <c r="T79" s="1091"/>
      <c r="U79" s="1091"/>
      <c r="V79" s="1091"/>
      <c r="W79" s="1091"/>
      <c r="X79" s="1091"/>
      <c r="Y79" s="1091"/>
      <c r="Z79" s="1091"/>
      <c r="AA79" s="1091"/>
      <c r="AB79" s="1091"/>
      <c r="AC79" s="1091"/>
      <c r="AD79" s="613"/>
      <c r="AE79" s="338"/>
      <c r="AF79" s="1147"/>
      <c r="AG79" s="1147"/>
      <c r="AH79" s="1147"/>
      <c r="AI79" s="1147"/>
      <c r="AJ79" s="1147"/>
      <c r="AK79" s="1147"/>
      <c r="AL79" s="1147"/>
      <c r="AM79" s="1087"/>
      <c r="AN79" s="1087"/>
      <c r="AO79" s="1087"/>
      <c r="AP79" s="1087"/>
      <c r="AQ79" s="1088"/>
      <c r="AR79" s="1089"/>
      <c r="AS79" s="1089"/>
      <c r="AT79" s="1089"/>
      <c r="AU79" s="1095"/>
      <c r="AV79" s="1096"/>
      <c r="AW79" s="1097"/>
      <c r="AX79" s="1101"/>
      <c r="AY79" s="1102"/>
      <c r="AZ79" s="1102"/>
      <c r="BA79" s="1102"/>
      <c r="BB79" s="1103"/>
      <c r="BC79" s="1162"/>
      <c r="BD79" s="1163"/>
      <c r="BE79" s="1164"/>
    </row>
    <row r="80" spans="2:57" s="121" customFormat="1" ht="15.75" customHeight="1">
      <c r="B80" s="1098">
        <v>64</v>
      </c>
      <c r="C80" s="1099"/>
      <c r="D80" s="337"/>
      <c r="E80" s="1091"/>
      <c r="F80" s="1091"/>
      <c r="G80" s="1091"/>
      <c r="H80" s="1091"/>
      <c r="I80" s="1091"/>
      <c r="J80" s="1091"/>
      <c r="K80" s="1091"/>
      <c r="L80" s="1091"/>
      <c r="M80" s="1091"/>
      <c r="N80" s="1091"/>
      <c r="O80" s="1091"/>
      <c r="P80" s="1091"/>
      <c r="Q80" s="1091"/>
      <c r="R80" s="1091"/>
      <c r="S80" s="1091"/>
      <c r="T80" s="1091"/>
      <c r="U80" s="1091"/>
      <c r="V80" s="1091"/>
      <c r="W80" s="1091"/>
      <c r="X80" s="1091"/>
      <c r="Y80" s="1091"/>
      <c r="Z80" s="1091"/>
      <c r="AA80" s="1091"/>
      <c r="AB80" s="1091"/>
      <c r="AC80" s="1091"/>
      <c r="AD80" s="613"/>
      <c r="AE80" s="338"/>
      <c r="AF80" s="1147"/>
      <c r="AG80" s="1147"/>
      <c r="AH80" s="1147"/>
      <c r="AI80" s="1147"/>
      <c r="AJ80" s="1147"/>
      <c r="AK80" s="1147"/>
      <c r="AL80" s="1147"/>
      <c r="AM80" s="1087"/>
      <c r="AN80" s="1087"/>
      <c r="AO80" s="1087"/>
      <c r="AP80" s="1087"/>
      <c r="AQ80" s="1088"/>
      <c r="AR80" s="1089"/>
      <c r="AS80" s="1089"/>
      <c r="AT80" s="1089"/>
      <c r="AU80" s="1095"/>
      <c r="AV80" s="1096"/>
      <c r="AW80" s="1097"/>
      <c r="AX80" s="1101"/>
      <c r="AY80" s="1102"/>
      <c r="AZ80" s="1102"/>
      <c r="BA80" s="1102"/>
      <c r="BB80" s="1103"/>
      <c r="BC80" s="1162"/>
      <c r="BD80" s="1163"/>
      <c r="BE80" s="1164"/>
    </row>
    <row r="81" spans="2:57" s="121" customFormat="1" ht="15.75" customHeight="1">
      <c r="B81" s="1098">
        <v>65</v>
      </c>
      <c r="C81" s="1099"/>
      <c r="D81" s="337"/>
      <c r="E81" s="1091"/>
      <c r="F81" s="1091"/>
      <c r="G81" s="1091"/>
      <c r="H81" s="1091"/>
      <c r="I81" s="1091"/>
      <c r="J81" s="1091"/>
      <c r="K81" s="1091"/>
      <c r="L81" s="1091"/>
      <c r="M81" s="1091"/>
      <c r="N81" s="1091"/>
      <c r="O81" s="1091"/>
      <c r="P81" s="1091"/>
      <c r="Q81" s="1091"/>
      <c r="R81" s="1091"/>
      <c r="S81" s="1091"/>
      <c r="T81" s="1091"/>
      <c r="U81" s="1091"/>
      <c r="V81" s="1091"/>
      <c r="W81" s="1091"/>
      <c r="X81" s="1091"/>
      <c r="Y81" s="1091"/>
      <c r="Z81" s="1091"/>
      <c r="AA81" s="1091"/>
      <c r="AB81" s="1091"/>
      <c r="AC81" s="1091"/>
      <c r="AD81" s="613"/>
      <c r="AE81" s="338"/>
      <c r="AF81" s="1147"/>
      <c r="AG81" s="1147"/>
      <c r="AH81" s="1147"/>
      <c r="AI81" s="1147"/>
      <c r="AJ81" s="1147"/>
      <c r="AK81" s="1147"/>
      <c r="AL81" s="1147"/>
      <c r="AM81" s="1087"/>
      <c r="AN81" s="1087"/>
      <c r="AO81" s="1087"/>
      <c r="AP81" s="1087"/>
      <c r="AQ81" s="1088"/>
      <c r="AR81" s="1089"/>
      <c r="AS81" s="1089"/>
      <c r="AT81" s="1089"/>
      <c r="AU81" s="1095"/>
      <c r="AV81" s="1096"/>
      <c r="AW81" s="1097"/>
      <c r="AX81" s="1101"/>
      <c r="AY81" s="1102"/>
      <c r="AZ81" s="1102"/>
      <c r="BA81" s="1102"/>
      <c r="BB81" s="1103"/>
      <c r="BC81" s="1162"/>
      <c r="BD81" s="1163"/>
      <c r="BE81" s="1164"/>
    </row>
    <row r="82" spans="2:57" s="121" customFormat="1" ht="15.75" customHeight="1">
      <c r="B82" s="1098">
        <v>66</v>
      </c>
      <c r="C82" s="1099"/>
      <c r="D82" s="337"/>
      <c r="E82" s="1091"/>
      <c r="F82" s="1091"/>
      <c r="G82" s="1091"/>
      <c r="H82" s="1091"/>
      <c r="I82" s="1091"/>
      <c r="J82" s="1091"/>
      <c r="K82" s="1091"/>
      <c r="L82" s="1091"/>
      <c r="M82" s="1091"/>
      <c r="N82" s="1091"/>
      <c r="O82" s="1091"/>
      <c r="P82" s="1091"/>
      <c r="Q82" s="1091"/>
      <c r="R82" s="1091"/>
      <c r="S82" s="1091"/>
      <c r="T82" s="1091"/>
      <c r="U82" s="1091"/>
      <c r="V82" s="1091"/>
      <c r="W82" s="1091"/>
      <c r="X82" s="1091"/>
      <c r="Y82" s="1091"/>
      <c r="Z82" s="1091"/>
      <c r="AA82" s="1091"/>
      <c r="AB82" s="1091"/>
      <c r="AC82" s="1091"/>
      <c r="AD82" s="613"/>
      <c r="AE82" s="338"/>
      <c r="AF82" s="1147"/>
      <c r="AG82" s="1147"/>
      <c r="AH82" s="1147"/>
      <c r="AI82" s="1147"/>
      <c r="AJ82" s="1147"/>
      <c r="AK82" s="1147"/>
      <c r="AL82" s="1147"/>
      <c r="AM82" s="1087"/>
      <c r="AN82" s="1087"/>
      <c r="AO82" s="1087"/>
      <c r="AP82" s="1087"/>
      <c r="AQ82" s="1088"/>
      <c r="AR82" s="1089"/>
      <c r="AS82" s="1089"/>
      <c r="AT82" s="1089"/>
      <c r="AU82" s="1095"/>
      <c r="AV82" s="1096"/>
      <c r="AW82" s="1097"/>
      <c r="AX82" s="1101"/>
      <c r="AY82" s="1102"/>
      <c r="AZ82" s="1102"/>
      <c r="BA82" s="1102"/>
      <c r="BB82" s="1103"/>
      <c r="BC82" s="1162"/>
      <c r="BD82" s="1163"/>
      <c r="BE82" s="1164"/>
    </row>
    <row r="83" spans="2:57" s="121" customFormat="1" ht="15.75" customHeight="1">
      <c r="B83" s="1098">
        <v>67</v>
      </c>
      <c r="C83" s="1099"/>
      <c r="D83" s="337"/>
      <c r="E83" s="1091"/>
      <c r="F83" s="1091"/>
      <c r="G83" s="1091"/>
      <c r="H83" s="1091"/>
      <c r="I83" s="1091"/>
      <c r="J83" s="1091"/>
      <c r="K83" s="1091"/>
      <c r="L83" s="1091"/>
      <c r="M83" s="1091"/>
      <c r="N83" s="1091"/>
      <c r="O83" s="1091"/>
      <c r="P83" s="1091"/>
      <c r="Q83" s="1091"/>
      <c r="R83" s="1091"/>
      <c r="S83" s="1091"/>
      <c r="T83" s="1091"/>
      <c r="U83" s="1091"/>
      <c r="V83" s="1091"/>
      <c r="W83" s="1091"/>
      <c r="X83" s="1091"/>
      <c r="Y83" s="1091"/>
      <c r="Z83" s="1091"/>
      <c r="AA83" s="1091"/>
      <c r="AB83" s="1091"/>
      <c r="AC83" s="1091"/>
      <c r="AD83" s="613"/>
      <c r="AE83" s="338"/>
      <c r="AF83" s="1147"/>
      <c r="AG83" s="1147"/>
      <c r="AH83" s="1147"/>
      <c r="AI83" s="1147"/>
      <c r="AJ83" s="1147"/>
      <c r="AK83" s="1147"/>
      <c r="AL83" s="1147"/>
      <c r="AM83" s="1087"/>
      <c r="AN83" s="1087"/>
      <c r="AO83" s="1087"/>
      <c r="AP83" s="1087"/>
      <c r="AQ83" s="1088"/>
      <c r="AR83" s="1089"/>
      <c r="AS83" s="1089"/>
      <c r="AT83" s="1089"/>
      <c r="AU83" s="1095"/>
      <c r="AV83" s="1096"/>
      <c r="AW83" s="1097"/>
      <c r="AX83" s="1101"/>
      <c r="AY83" s="1102"/>
      <c r="AZ83" s="1102"/>
      <c r="BA83" s="1102"/>
      <c r="BB83" s="1103"/>
      <c r="BC83" s="1162"/>
      <c r="BD83" s="1163"/>
      <c r="BE83" s="1164"/>
    </row>
    <row r="84" spans="2:57" s="121" customFormat="1" ht="15.75" customHeight="1">
      <c r="B84" s="1098">
        <v>68</v>
      </c>
      <c r="C84" s="1099"/>
      <c r="D84" s="337"/>
      <c r="E84" s="1091"/>
      <c r="F84" s="1091"/>
      <c r="G84" s="1091"/>
      <c r="H84" s="1091"/>
      <c r="I84" s="1091"/>
      <c r="J84" s="1091"/>
      <c r="K84" s="1091"/>
      <c r="L84" s="1091"/>
      <c r="M84" s="1091"/>
      <c r="N84" s="1091"/>
      <c r="O84" s="1091"/>
      <c r="P84" s="1091"/>
      <c r="Q84" s="1091"/>
      <c r="R84" s="1091"/>
      <c r="S84" s="1091"/>
      <c r="T84" s="1091"/>
      <c r="U84" s="1091"/>
      <c r="V84" s="1091"/>
      <c r="W84" s="1091"/>
      <c r="X84" s="1091"/>
      <c r="Y84" s="1091"/>
      <c r="Z84" s="1091"/>
      <c r="AA84" s="1091"/>
      <c r="AB84" s="1091"/>
      <c r="AC84" s="1091"/>
      <c r="AD84" s="613"/>
      <c r="AE84" s="338"/>
      <c r="AF84" s="1147"/>
      <c r="AG84" s="1147"/>
      <c r="AH84" s="1147"/>
      <c r="AI84" s="1147"/>
      <c r="AJ84" s="1147"/>
      <c r="AK84" s="1147"/>
      <c r="AL84" s="1147"/>
      <c r="AM84" s="1087"/>
      <c r="AN84" s="1087"/>
      <c r="AO84" s="1087"/>
      <c r="AP84" s="1087"/>
      <c r="AQ84" s="1088"/>
      <c r="AR84" s="1089"/>
      <c r="AS84" s="1089"/>
      <c r="AT84" s="1089"/>
      <c r="AU84" s="1095"/>
      <c r="AV84" s="1096"/>
      <c r="AW84" s="1097"/>
      <c r="AX84" s="1101"/>
      <c r="AY84" s="1102"/>
      <c r="AZ84" s="1102"/>
      <c r="BA84" s="1102"/>
      <c r="BB84" s="1103"/>
      <c r="BC84" s="1162"/>
      <c r="BD84" s="1163"/>
      <c r="BE84" s="1164"/>
    </row>
    <row r="85" spans="2:57" s="121" customFormat="1" ht="15.75" customHeight="1">
      <c r="B85" s="1098">
        <v>69</v>
      </c>
      <c r="C85" s="1099"/>
      <c r="D85" s="337"/>
      <c r="E85" s="1091"/>
      <c r="F85" s="1091"/>
      <c r="G85" s="1091"/>
      <c r="H85" s="1091"/>
      <c r="I85" s="1091"/>
      <c r="J85" s="1091"/>
      <c r="K85" s="1091"/>
      <c r="L85" s="1091"/>
      <c r="M85" s="1091"/>
      <c r="N85" s="1091"/>
      <c r="O85" s="1091"/>
      <c r="P85" s="1091"/>
      <c r="Q85" s="1091"/>
      <c r="R85" s="1091"/>
      <c r="S85" s="1091"/>
      <c r="T85" s="1091"/>
      <c r="U85" s="1091"/>
      <c r="V85" s="1091"/>
      <c r="W85" s="1091"/>
      <c r="X85" s="1091"/>
      <c r="Y85" s="1091"/>
      <c r="Z85" s="1091"/>
      <c r="AA85" s="1091"/>
      <c r="AB85" s="1091"/>
      <c r="AC85" s="1091"/>
      <c r="AD85" s="613"/>
      <c r="AE85" s="338"/>
      <c r="AF85" s="1147"/>
      <c r="AG85" s="1147"/>
      <c r="AH85" s="1147"/>
      <c r="AI85" s="1147"/>
      <c r="AJ85" s="1147"/>
      <c r="AK85" s="1147"/>
      <c r="AL85" s="1147"/>
      <c r="AM85" s="1087"/>
      <c r="AN85" s="1087"/>
      <c r="AO85" s="1087"/>
      <c r="AP85" s="1087"/>
      <c r="AQ85" s="1088"/>
      <c r="AR85" s="1089"/>
      <c r="AS85" s="1089"/>
      <c r="AT85" s="1089"/>
      <c r="AU85" s="1095"/>
      <c r="AV85" s="1096"/>
      <c r="AW85" s="1097"/>
      <c r="AX85" s="1101"/>
      <c r="AY85" s="1102"/>
      <c r="AZ85" s="1102"/>
      <c r="BA85" s="1102"/>
      <c r="BB85" s="1103"/>
      <c r="BC85" s="1162"/>
      <c r="BD85" s="1163"/>
      <c r="BE85" s="1164"/>
    </row>
    <row r="86" spans="2:57" s="121" customFormat="1" ht="15.75" customHeight="1">
      <c r="B86" s="1098">
        <v>70</v>
      </c>
      <c r="C86" s="1099"/>
      <c r="D86" s="337"/>
      <c r="E86" s="1091"/>
      <c r="F86" s="1091"/>
      <c r="G86" s="1091"/>
      <c r="H86" s="1091"/>
      <c r="I86" s="1091"/>
      <c r="J86" s="1091"/>
      <c r="K86" s="1091"/>
      <c r="L86" s="1091"/>
      <c r="M86" s="1091"/>
      <c r="N86" s="1091"/>
      <c r="O86" s="1091"/>
      <c r="P86" s="1091"/>
      <c r="Q86" s="1091"/>
      <c r="R86" s="1091"/>
      <c r="S86" s="1091"/>
      <c r="T86" s="1091"/>
      <c r="U86" s="1091"/>
      <c r="V86" s="1091"/>
      <c r="W86" s="1091"/>
      <c r="X86" s="1091"/>
      <c r="Y86" s="1091"/>
      <c r="Z86" s="1091"/>
      <c r="AA86" s="1091"/>
      <c r="AB86" s="1091"/>
      <c r="AC86" s="1091"/>
      <c r="AD86" s="613"/>
      <c r="AE86" s="338"/>
      <c r="AF86" s="1147"/>
      <c r="AG86" s="1147"/>
      <c r="AH86" s="1147"/>
      <c r="AI86" s="1147"/>
      <c r="AJ86" s="1147"/>
      <c r="AK86" s="1147"/>
      <c r="AL86" s="1147"/>
      <c r="AM86" s="1087"/>
      <c r="AN86" s="1087"/>
      <c r="AO86" s="1087"/>
      <c r="AP86" s="1087"/>
      <c r="AQ86" s="1088"/>
      <c r="AR86" s="1089"/>
      <c r="AS86" s="1089"/>
      <c r="AT86" s="1089"/>
      <c r="AU86" s="1095"/>
      <c r="AV86" s="1096"/>
      <c r="AW86" s="1097"/>
      <c r="AX86" s="1101"/>
      <c r="AY86" s="1102"/>
      <c r="AZ86" s="1102"/>
      <c r="BA86" s="1102"/>
      <c r="BB86" s="1103"/>
      <c r="BC86" s="1162"/>
      <c r="BD86" s="1163"/>
      <c r="BE86" s="1164"/>
    </row>
    <row r="87" spans="2:57" s="121" customFormat="1" ht="15.75" customHeight="1">
      <c r="B87" s="1098">
        <v>71</v>
      </c>
      <c r="C87" s="1099"/>
      <c r="D87" s="337"/>
      <c r="E87" s="1091"/>
      <c r="F87" s="1091"/>
      <c r="G87" s="1091"/>
      <c r="H87" s="1091"/>
      <c r="I87" s="1091"/>
      <c r="J87" s="1091"/>
      <c r="K87" s="1091"/>
      <c r="L87" s="1091"/>
      <c r="M87" s="1091"/>
      <c r="N87" s="1091"/>
      <c r="O87" s="1091"/>
      <c r="P87" s="1091"/>
      <c r="Q87" s="1091"/>
      <c r="R87" s="1091"/>
      <c r="S87" s="1091"/>
      <c r="T87" s="1091"/>
      <c r="U87" s="1091"/>
      <c r="V87" s="1091"/>
      <c r="W87" s="1091"/>
      <c r="X87" s="1091"/>
      <c r="Y87" s="1091"/>
      <c r="Z87" s="1091"/>
      <c r="AA87" s="1091"/>
      <c r="AB87" s="1091"/>
      <c r="AC87" s="1091"/>
      <c r="AD87" s="613"/>
      <c r="AE87" s="338"/>
      <c r="AF87" s="1147"/>
      <c r="AG87" s="1147"/>
      <c r="AH87" s="1147"/>
      <c r="AI87" s="1147"/>
      <c r="AJ87" s="1147"/>
      <c r="AK87" s="1147"/>
      <c r="AL87" s="1147"/>
      <c r="AM87" s="1087"/>
      <c r="AN87" s="1087"/>
      <c r="AO87" s="1087"/>
      <c r="AP87" s="1087"/>
      <c r="AQ87" s="1088"/>
      <c r="AR87" s="1089"/>
      <c r="AS87" s="1089"/>
      <c r="AT87" s="1089"/>
      <c r="AU87" s="1095"/>
      <c r="AV87" s="1096"/>
      <c r="AW87" s="1097"/>
      <c r="AX87" s="1101"/>
      <c r="AY87" s="1102"/>
      <c r="AZ87" s="1102"/>
      <c r="BA87" s="1102"/>
      <c r="BB87" s="1103"/>
      <c r="BC87" s="1162"/>
      <c r="BD87" s="1163"/>
      <c r="BE87" s="1164"/>
    </row>
    <row r="88" spans="2:57" s="121" customFormat="1" ht="15.75" customHeight="1">
      <c r="B88" s="1098">
        <v>72</v>
      </c>
      <c r="C88" s="1099"/>
      <c r="D88" s="337"/>
      <c r="E88" s="1091"/>
      <c r="F88" s="1091"/>
      <c r="G88" s="1091"/>
      <c r="H88" s="1091"/>
      <c r="I88" s="1091"/>
      <c r="J88" s="1091"/>
      <c r="K88" s="1091"/>
      <c r="L88" s="1091"/>
      <c r="M88" s="1091"/>
      <c r="N88" s="1091"/>
      <c r="O88" s="1091"/>
      <c r="P88" s="1091"/>
      <c r="Q88" s="1091"/>
      <c r="R88" s="1091"/>
      <c r="S88" s="1091"/>
      <c r="T88" s="1091"/>
      <c r="U88" s="1091"/>
      <c r="V88" s="1091"/>
      <c r="W88" s="1091"/>
      <c r="X88" s="1091"/>
      <c r="Y88" s="1091"/>
      <c r="Z88" s="1091"/>
      <c r="AA88" s="1091"/>
      <c r="AB88" s="1091"/>
      <c r="AC88" s="1091"/>
      <c r="AD88" s="613"/>
      <c r="AE88" s="338"/>
      <c r="AF88" s="1147"/>
      <c r="AG88" s="1147"/>
      <c r="AH88" s="1147"/>
      <c r="AI88" s="1147"/>
      <c r="AJ88" s="1147"/>
      <c r="AK88" s="1147"/>
      <c r="AL88" s="1147"/>
      <c r="AM88" s="1087"/>
      <c r="AN88" s="1087"/>
      <c r="AO88" s="1087"/>
      <c r="AP88" s="1087"/>
      <c r="AQ88" s="1088"/>
      <c r="AR88" s="1089"/>
      <c r="AS88" s="1089"/>
      <c r="AT88" s="1089"/>
      <c r="AU88" s="1095"/>
      <c r="AV88" s="1096"/>
      <c r="AW88" s="1097"/>
      <c r="AX88" s="1101"/>
      <c r="AY88" s="1102"/>
      <c r="AZ88" s="1102"/>
      <c r="BA88" s="1102"/>
      <c r="BB88" s="1103"/>
      <c r="BC88" s="1162"/>
      <c r="BD88" s="1163"/>
      <c r="BE88" s="1164"/>
    </row>
    <row r="89" spans="2:57" s="121" customFormat="1" ht="15.75" customHeight="1">
      <c r="B89" s="1098">
        <v>73</v>
      </c>
      <c r="C89" s="1099"/>
      <c r="D89" s="337"/>
      <c r="E89" s="1091"/>
      <c r="F89" s="1091"/>
      <c r="G89" s="1091"/>
      <c r="H89" s="1091"/>
      <c r="I89" s="1091"/>
      <c r="J89" s="1091"/>
      <c r="K89" s="1091"/>
      <c r="L89" s="1091"/>
      <c r="M89" s="1091"/>
      <c r="N89" s="1091"/>
      <c r="O89" s="1091"/>
      <c r="P89" s="1091"/>
      <c r="Q89" s="1091"/>
      <c r="R89" s="1091"/>
      <c r="S89" s="1091"/>
      <c r="T89" s="1091"/>
      <c r="U89" s="1091"/>
      <c r="V89" s="1091"/>
      <c r="W89" s="1091"/>
      <c r="X89" s="1091"/>
      <c r="Y89" s="1091"/>
      <c r="Z89" s="1091"/>
      <c r="AA89" s="1091"/>
      <c r="AB89" s="1091"/>
      <c r="AC89" s="1091"/>
      <c r="AD89" s="613"/>
      <c r="AE89" s="338"/>
      <c r="AF89" s="1147"/>
      <c r="AG89" s="1147"/>
      <c r="AH89" s="1147"/>
      <c r="AI89" s="1147"/>
      <c r="AJ89" s="1147"/>
      <c r="AK89" s="1147"/>
      <c r="AL89" s="1147"/>
      <c r="AM89" s="1087"/>
      <c r="AN89" s="1087"/>
      <c r="AO89" s="1087"/>
      <c r="AP89" s="1087"/>
      <c r="AQ89" s="1088"/>
      <c r="AR89" s="1089"/>
      <c r="AS89" s="1089"/>
      <c r="AT89" s="1089"/>
      <c r="AU89" s="1095"/>
      <c r="AV89" s="1096"/>
      <c r="AW89" s="1097"/>
      <c r="AX89" s="1101"/>
      <c r="AY89" s="1102"/>
      <c r="AZ89" s="1102"/>
      <c r="BA89" s="1102"/>
      <c r="BB89" s="1103"/>
      <c r="BC89" s="1162"/>
      <c r="BD89" s="1163"/>
      <c r="BE89" s="1164"/>
    </row>
    <row r="90" spans="2:57" s="121" customFormat="1" ht="15.75" customHeight="1">
      <c r="B90" s="1098">
        <v>74</v>
      </c>
      <c r="C90" s="1099"/>
      <c r="D90" s="337"/>
      <c r="E90" s="1091"/>
      <c r="F90" s="1091"/>
      <c r="G90" s="1091"/>
      <c r="H90" s="1091"/>
      <c r="I90" s="1091"/>
      <c r="J90" s="1091"/>
      <c r="K90" s="1091"/>
      <c r="L90" s="1091"/>
      <c r="M90" s="1091"/>
      <c r="N90" s="1091"/>
      <c r="O90" s="1091"/>
      <c r="P90" s="1091"/>
      <c r="Q90" s="1091"/>
      <c r="R90" s="1091"/>
      <c r="S90" s="1091"/>
      <c r="T90" s="1091"/>
      <c r="U90" s="1091"/>
      <c r="V90" s="1091"/>
      <c r="W90" s="1091"/>
      <c r="X90" s="1091"/>
      <c r="Y90" s="1091"/>
      <c r="Z90" s="1091"/>
      <c r="AA90" s="1091"/>
      <c r="AB90" s="1091"/>
      <c r="AC90" s="1091"/>
      <c r="AD90" s="613"/>
      <c r="AE90" s="338"/>
      <c r="AF90" s="1147"/>
      <c r="AG90" s="1147"/>
      <c r="AH90" s="1147"/>
      <c r="AI90" s="1147"/>
      <c r="AJ90" s="1147"/>
      <c r="AK90" s="1147"/>
      <c r="AL90" s="1147"/>
      <c r="AM90" s="1087"/>
      <c r="AN90" s="1087"/>
      <c r="AO90" s="1087"/>
      <c r="AP90" s="1087"/>
      <c r="AQ90" s="1088"/>
      <c r="AR90" s="1089"/>
      <c r="AS90" s="1089"/>
      <c r="AT90" s="1089"/>
      <c r="AU90" s="1095"/>
      <c r="AV90" s="1096"/>
      <c r="AW90" s="1097"/>
      <c r="AX90" s="1101"/>
      <c r="AY90" s="1102"/>
      <c r="AZ90" s="1102"/>
      <c r="BA90" s="1102"/>
      <c r="BB90" s="1103"/>
      <c r="BC90" s="1162"/>
      <c r="BD90" s="1163"/>
      <c r="BE90" s="1164"/>
    </row>
    <row r="91" spans="2:57" s="121" customFormat="1" ht="15.75" customHeight="1">
      <c r="B91" s="1098">
        <v>75</v>
      </c>
      <c r="C91" s="1099"/>
      <c r="D91" s="337"/>
      <c r="E91" s="1091"/>
      <c r="F91" s="1091"/>
      <c r="G91" s="1091"/>
      <c r="H91" s="1091"/>
      <c r="I91" s="1091"/>
      <c r="J91" s="1091"/>
      <c r="K91" s="1091"/>
      <c r="L91" s="1091"/>
      <c r="M91" s="1091"/>
      <c r="N91" s="1091"/>
      <c r="O91" s="1091"/>
      <c r="P91" s="1091"/>
      <c r="Q91" s="1091"/>
      <c r="R91" s="1091"/>
      <c r="S91" s="1091"/>
      <c r="T91" s="1091"/>
      <c r="U91" s="1091"/>
      <c r="V91" s="1091"/>
      <c r="W91" s="1091"/>
      <c r="X91" s="1091"/>
      <c r="Y91" s="1091"/>
      <c r="Z91" s="1091"/>
      <c r="AA91" s="1091"/>
      <c r="AB91" s="1091"/>
      <c r="AC91" s="1091"/>
      <c r="AD91" s="613"/>
      <c r="AE91" s="338"/>
      <c r="AF91" s="1147"/>
      <c r="AG91" s="1147"/>
      <c r="AH91" s="1147"/>
      <c r="AI91" s="1147"/>
      <c r="AJ91" s="1147"/>
      <c r="AK91" s="1147"/>
      <c r="AL91" s="1147"/>
      <c r="AM91" s="1087"/>
      <c r="AN91" s="1087"/>
      <c r="AO91" s="1087"/>
      <c r="AP91" s="1087"/>
      <c r="AQ91" s="1088"/>
      <c r="AR91" s="1089"/>
      <c r="AS91" s="1089"/>
      <c r="AT91" s="1089"/>
      <c r="AU91" s="1095"/>
      <c r="AV91" s="1096"/>
      <c r="AW91" s="1097"/>
      <c r="AX91" s="1101"/>
      <c r="AY91" s="1102"/>
      <c r="AZ91" s="1102"/>
      <c r="BA91" s="1102"/>
      <c r="BB91" s="1103"/>
      <c r="BC91" s="1162"/>
      <c r="BD91" s="1163"/>
      <c r="BE91" s="1164"/>
    </row>
    <row r="92" spans="2:57" s="121" customFormat="1" ht="15.75" customHeight="1">
      <c r="B92" s="1098">
        <v>76</v>
      </c>
      <c r="C92" s="1099"/>
      <c r="D92" s="337"/>
      <c r="E92" s="1091"/>
      <c r="F92" s="1091"/>
      <c r="G92" s="1091"/>
      <c r="H92" s="1091"/>
      <c r="I92" s="1091"/>
      <c r="J92" s="1091"/>
      <c r="K92" s="1091"/>
      <c r="L92" s="1091"/>
      <c r="M92" s="1091"/>
      <c r="N92" s="1091"/>
      <c r="O92" s="1091"/>
      <c r="P92" s="1091"/>
      <c r="Q92" s="1091"/>
      <c r="R92" s="1091"/>
      <c r="S92" s="1091"/>
      <c r="T92" s="1091"/>
      <c r="U92" s="1091"/>
      <c r="V92" s="1091"/>
      <c r="W92" s="1091"/>
      <c r="X92" s="1091"/>
      <c r="Y92" s="1091"/>
      <c r="Z92" s="1091"/>
      <c r="AA92" s="1091"/>
      <c r="AB92" s="1091"/>
      <c r="AC92" s="1091"/>
      <c r="AD92" s="613"/>
      <c r="AE92" s="338"/>
      <c r="AF92" s="1147"/>
      <c r="AG92" s="1147"/>
      <c r="AH92" s="1147"/>
      <c r="AI92" s="1147"/>
      <c r="AJ92" s="1147"/>
      <c r="AK92" s="1147"/>
      <c r="AL92" s="1147"/>
      <c r="AM92" s="1087"/>
      <c r="AN92" s="1087"/>
      <c r="AO92" s="1087"/>
      <c r="AP92" s="1087"/>
      <c r="AQ92" s="1088"/>
      <c r="AR92" s="1089"/>
      <c r="AS92" s="1089"/>
      <c r="AT92" s="1089"/>
      <c r="AU92" s="1095"/>
      <c r="AV92" s="1096"/>
      <c r="AW92" s="1097"/>
      <c r="AX92" s="1101"/>
      <c r="AY92" s="1102"/>
      <c r="AZ92" s="1102"/>
      <c r="BA92" s="1102"/>
      <c r="BB92" s="1103"/>
      <c r="BC92" s="1162"/>
      <c r="BD92" s="1163"/>
      <c r="BE92" s="1164"/>
    </row>
    <row r="93" spans="2:57" s="121" customFormat="1" ht="15.75" customHeight="1">
      <c r="B93" s="1098">
        <v>77</v>
      </c>
      <c r="C93" s="1099"/>
      <c r="D93" s="337"/>
      <c r="E93" s="1091"/>
      <c r="F93" s="1091"/>
      <c r="G93" s="1091"/>
      <c r="H93" s="1091"/>
      <c r="I93" s="1091"/>
      <c r="J93" s="1091"/>
      <c r="K93" s="1091"/>
      <c r="L93" s="1091"/>
      <c r="M93" s="1091"/>
      <c r="N93" s="1091"/>
      <c r="O93" s="1091"/>
      <c r="P93" s="1091"/>
      <c r="Q93" s="1091"/>
      <c r="R93" s="1091"/>
      <c r="S93" s="1091"/>
      <c r="T93" s="1091"/>
      <c r="U93" s="1091"/>
      <c r="V93" s="1091"/>
      <c r="W93" s="1091"/>
      <c r="X93" s="1091"/>
      <c r="Y93" s="1091"/>
      <c r="Z93" s="1091"/>
      <c r="AA93" s="1091"/>
      <c r="AB93" s="1091"/>
      <c r="AC93" s="1091"/>
      <c r="AD93" s="613"/>
      <c r="AE93" s="338"/>
      <c r="AF93" s="1147"/>
      <c r="AG93" s="1147"/>
      <c r="AH93" s="1147"/>
      <c r="AI93" s="1147"/>
      <c r="AJ93" s="1147"/>
      <c r="AK93" s="1147"/>
      <c r="AL93" s="1147"/>
      <c r="AM93" s="1087"/>
      <c r="AN93" s="1087"/>
      <c r="AO93" s="1087"/>
      <c r="AP93" s="1087"/>
      <c r="AQ93" s="1088"/>
      <c r="AR93" s="1089"/>
      <c r="AS93" s="1089"/>
      <c r="AT93" s="1089"/>
      <c r="AU93" s="1095"/>
      <c r="AV93" s="1096"/>
      <c r="AW93" s="1097"/>
      <c r="AX93" s="1101"/>
      <c r="AY93" s="1102"/>
      <c r="AZ93" s="1102"/>
      <c r="BA93" s="1102"/>
      <c r="BB93" s="1103"/>
      <c r="BC93" s="1162"/>
      <c r="BD93" s="1163"/>
      <c r="BE93" s="1164"/>
    </row>
    <row r="94" spans="2:57" s="121" customFormat="1" ht="15.75" customHeight="1">
      <c r="B94" s="1098">
        <v>78</v>
      </c>
      <c r="C94" s="1099"/>
      <c r="D94" s="337"/>
      <c r="E94" s="1091"/>
      <c r="F94" s="1091"/>
      <c r="G94" s="1091"/>
      <c r="H94" s="1091"/>
      <c r="I94" s="1091"/>
      <c r="J94" s="1091"/>
      <c r="K94" s="1091"/>
      <c r="L94" s="1091"/>
      <c r="M94" s="1091"/>
      <c r="N94" s="1091"/>
      <c r="O94" s="1091"/>
      <c r="P94" s="1091"/>
      <c r="Q94" s="1091"/>
      <c r="R94" s="1091"/>
      <c r="S94" s="1091"/>
      <c r="T94" s="1091"/>
      <c r="U94" s="1091"/>
      <c r="V94" s="1091"/>
      <c r="W94" s="1091"/>
      <c r="X94" s="1091"/>
      <c r="Y94" s="1091"/>
      <c r="Z94" s="1091"/>
      <c r="AA94" s="1091"/>
      <c r="AB94" s="1091"/>
      <c r="AC94" s="1091"/>
      <c r="AD94" s="613"/>
      <c r="AE94" s="338"/>
      <c r="AF94" s="1147"/>
      <c r="AG94" s="1147"/>
      <c r="AH94" s="1147"/>
      <c r="AI94" s="1147"/>
      <c r="AJ94" s="1147"/>
      <c r="AK94" s="1147"/>
      <c r="AL94" s="1147"/>
      <c r="AM94" s="1087"/>
      <c r="AN94" s="1087"/>
      <c r="AO94" s="1087"/>
      <c r="AP94" s="1087"/>
      <c r="AQ94" s="1088"/>
      <c r="AR94" s="1089"/>
      <c r="AS94" s="1089"/>
      <c r="AT94" s="1089"/>
      <c r="AU94" s="1095"/>
      <c r="AV94" s="1096"/>
      <c r="AW94" s="1097"/>
      <c r="AX94" s="1101"/>
      <c r="AY94" s="1102"/>
      <c r="AZ94" s="1102"/>
      <c r="BA94" s="1102"/>
      <c r="BB94" s="1103"/>
      <c r="BC94" s="1162"/>
      <c r="BD94" s="1163"/>
      <c r="BE94" s="1164"/>
    </row>
    <row r="95" spans="2:57" s="121" customFormat="1" ht="15.75" customHeight="1">
      <c r="B95" s="1098">
        <v>79</v>
      </c>
      <c r="C95" s="1099"/>
      <c r="D95" s="337"/>
      <c r="E95" s="1091"/>
      <c r="F95" s="1091"/>
      <c r="G95" s="1091"/>
      <c r="H95" s="1091"/>
      <c r="I95" s="1091"/>
      <c r="J95" s="1091"/>
      <c r="K95" s="1091"/>
      <c r="L95" s="1091"/>
      <c r="M95" s="1091"/>
      <c r="N95" s="1091"/>
      <c r="O95" s="1091"/>
      <c r="P95" s="1091"/>
      <c r="Q95" s="1091"/>
      <c r="R95" s="1091"/>
      <c r="S95" s="1091"/>
      <c r="T95" s="1091"/>
      <c r="U95" s="1091"/>
      <c r="V95" s="1091"/>
      <c r="W95" s="1091"/>
      <c r="X95" s="1091"/>
      <c r="Y95" s="1091"/>
      <c r="Z95" s="1091"/>
      <c r="AA95" s="1091"/>
      <c r="AB95" s="1091"/>
      <c r="AC95" s="1091"/>
      <c r="AD95" s="613"/>
      <c r="AE95" s="338"/>
      <c r="AF95" s="1147"/>
      <c r="AG95" s="1147"/>
      <c r="AH95" s="1147"/>
      <c r="AI95" s="1147"/>
      <c r="AJ95" s="1147"/>
      <c r="AK95" s="1147"/>
      <c r="AL95" s="1147"/>
      <c r="AM95" s="1087"/>
      <c r="AN95" s="1087"/>
      <c r="AO95" s="1087"/>
      <c r="AP95" s="1087"/>
      <c r="AQ95" s="1088"/>
      <c r="AR95" s="1089"/>
      <c r="AS95" s="1089"/>
      <c r="AT95" s="1089"/>
      <c r="AU95" s="1095"/>
      <c r="AV95" s="1096"/>
      <c r="AW95" s="1097"/>
      <c r="AX95" s="1101"/>
      <c r="AY95" s="1102"/>
      <c r="AZ95" s="1102"/>
      <c r="BA95" s="1102"/>
      <c r="BB95" s="1103"/>
      <c r="BC95" s="1162"/>
      <c r="BD95" s="1163"/>
      <c r="BE95" s="1164"/>
    </row>
    <row r="96" spans="2:57" s="121" customFormat="1" ht="15.75" customHeight="1">
      <c r="B96" s="1098">
        <v>80</v>
      </c>
      <c r="C96" s="1099"/>
      <c r="D96" s="337"/>
      <c r="E96" s="1091"/>
      <c r="F96" s="1091"/>
      <c r="G96" s="1091"/>
      <c r="H96" s="1091"/>
      <c r="I96" s="1091"/>
      <c r="J96" s="1091"/>
      <c r="K96" s="1091"/>
      <c r="L96" s="1091"/>
      <c r="M96" s="1091"/>
      <c r="N96" s="1091"/>
      <c r="O96" s="1091"/>
      <c r="P96" s="1091"/>
      <c r="Q96" s="1091"/>
      <c r="R96" s="1091"/>
      <c r="S96" s="1091"/>
      <c r="T96" s="1091"/>
      <c r="U96" s="1091"/>
      <c r="V96" s="1091"/>
      <c r="W96" s="1091"/>
      <c r="X96" s="1091"/>
      <c r="Y96" s="1091"/>
      <c r="Z96" s="1091"/>
      <c r="AA96" s="1091"/>
      <c r="AB96" s="1091"/>
      <c r="AC96" s="1091"/>
      <c r="AD96" s="613"/>
      <c r="AE96" s="338"/>
      <c r="AF96" s="1147"/>
      <c r="AG96" s="1147"/>
      <c r="AH96" s="1147"/>
      <c r="AI96" s="1147"/>
      <c r="AJ96" s="1147"/>
      <c r="AK96" s="1147"/>
      <c r="AL96" s="1147"/>
      <c r="AM96" s="1087"/>
      <c r="AN96" s="1087"/>
      <c r="AO96" s="1087"/>
      <c r="AP96" s="1087"/>
      <c r="AQ96" s="1088"/>
      <c r="AR96" s="1089"/>
      <c r="AS96" s="1089"/>
      <c r="AT96" s="1089"/>
      <c r="AU96" s="1095"/>
      <c r="AV96" s="1096"/>
      <c r="AW96" s="1097"/>
      <c r="AX96" s="1101"/>
      <c r="AY96" s="1102"/>
      <c r="AZ96" s="1102"/>
      <c r="BA96" s="1102"/>
      <c r="BB96" s="1103"/>
      <c r="BC96" s="1162"/>
      <c r="BD96" s="1163"/>
      <c r="BE96" s="1164"/>
    </row>
    <row r="97" spans="2:57" s="121" customFormat="1" ht="15.75" customHeight="1">
      <c r="B97" s="1098">
        <v>81</v>
      </c>
      <c r="C97" s="1099"/>
      <c r="D97" s="337"/>
      <c r="E97" s="1091"/>
      <c r="F97" s="1091"/>
      <c r="G97" s="1091"/>
      <c r="H97" s="1091"/>
      <c r="I97" s="1091"/>
      <c r="J97" s="1091"/>
      <c r="K97" s="1091"/>
      <c r="L97" s="1091"/>
      <c r="M97" s="1091"/>
      <c r="N97" s="1091"/>
      <c r="O97" s="1091"/>
      <c r="P97" s="1091"/>
      <c r="Q97" s="1091"/>
      <c r="R97" s="1091"/>
      <c r="S97" s="1091"/>
      <c r="T97" s="1091"/>
      <c r="U97" s="1091"/>
      <c r="V97" s="1091"/>
      <c r="W97" s="1091"/>
      <c r="X97" s="1091"/>
      <c r="Y97" s="1091"/>
      <c r="Z97" s="1091"/>
      <c r="AA97" s="1091"/>
      <c r="AB97" s="1091"/>
      <c r="AC97" s="1091"/>
      <c r="AD97" s="613"/>
      <c r="AE97" s="338"/>
      <c r="AF97" s="1147"/>
      <c r="AG97" s="1147"/>
      <c r="AH97" s="1147"/>
      <c r="AI97" s="1147"/>
      <c r="AJ97" s="1147"/>
      <c r="AK97" s="1147"/>
      <c r="AL97" s="1147"/>
      <c r="AM97" s="1087"/>
      <c r="AN97" s="1087"/>
      <c r="AO97" s="1087"/>
      <c r="AP97" s="1087"/>
      <c r="AQ97" s="1088"/>
      <c r="AR97" s="1089"/>
      <c r="AS97" s="1089"/>
      <c r="AT97" s="1089"/>
      <c r="AU97" s="1095"/>
      <c r="AV97" s="1096"/>
      <c r="AW97" s="1097"/>
      <c r="AX97" s="1101"/>
      <c r="AY97" s="1102"/>
      <c r="AZ97" s="1102"/>
      <c r="BA97" s="1102"/>
      <c r="BB97" s="1103"/>
      <c r="BC97" s="1162"/>
      <c r="BD97" s="1163"/>
      <c r="BE97" s="1164"/>
    </row>
    <row r="98" spans="2:57" s="121" customFormat="1" ht="15.75" customHeight="1">
      <c r="B98" s="1098">
        <v>82</v>
      </c>
      <c r="C98" s="1099"/>
      <c r="D98" s="337"/>
      <c r="E98" s="1091"/>
      <c r="F98" s="1091"/>
      <c r="G98" s="1091"/>
      <c r="H98" s="1091"/>
      <c r="I98" s="1091"/>
      <c r="J98" s="1091"/>
      <c r="K98" s="1091"/>
      <c r="L98" s="1091"/>
      <c r="M98" s="1091"/>
      <c r="N98" s="1091"/>
      <c r="O98" s="1091"/>
      <c r="P98" s="1091"/>
      <c r="Q98" s="1091"/>
      <c r="R98" s="1091"/>
      <c r="S98" s="1091"/>
      <c r="T98" s="1091"/>
      <c r="U98" s="1091"/>
      <c r="V98" s="1091"/>
      <c r="W98" s="1091"/>
      <c r="X98" s="1091"/>
      <c r="Y98" s="1091"/>
      <c r="Z98" s="1091"/>
      <c r="AA98" s="1091"/>
      <c r="AB98" s="1091"/>
      <c r="AC98" s="1091"/>
      <c r="AD98" s="613"/>
      <c r="AE98" s="338"/>
      <c r="AF98" s="1147"/>
      <c r="AG98" s="1147"/>
      <c r="AH98" s="1147"/>
      <c r="AI98" s="1147"/>
      <c r="AJ98" s="1147"/>
      <c r="AK98" s="1147"/>
      <c r="AL98" s="1147"/>
      <c r="AM98" s="1087"/>
      <c r="AN98" s="1087"/>
      <c r="AO98" s="1087"/>
      <c r="AP98" s="1087"/>
      <c r="AQ98" s="1088"/>
      <c r="AR98" s="1089"/>
      <c r="AS98" s="1089"/>
      <c r="AT98" s="1089"/>
      <c r="AU98" s="1095"/>
      <c r="AV98" s="1096"/>
      <c r="AW98" s="1097"/>
      <c r="AX98" s="1101"/>
      <c r="AY98" s="1102"/>
      <c r="AZ98" s="1102"/>
      <c r="BA98" s="1102"/>
      <c r="BB98" s="1103"/>
      <c r="BC98" s="1162"/>
      <c r="BD98" s="1163"/>
      <c r="BE98" s="1164"/>
    </row>
    <row r="99" spans="2:57" s="121" customFormat="1" ht="15.75" customHeight="1">
      <c r="B99" s="1098">
        <v>83</v>
      </c>
      <c r="C99" s="1099"/>
      <c r="D99" s="337"/>
      <c r="E99" s="1091"/>
      <c r="F99" s="1091"/>
      <c r="G99" s="1091"/>
      <c r="H99" s="1091"/>
      <c r="I99" s="1091"/>
      <c r="J99" s="1091"/>
      <c r="K99" s="1091"/>
      <c r="L99" s="1091"/>
      <c r="M99" s="1091"/>
      <c r="N99" s="1091"/>
      <c r="O99" s="1091"/>
      <c r="P99" s="1091"/>
      <c r="Q99" s="1091"/>
      <c r="R99" s="1091"/>
      <c r="S99" s="1091"/>
      <c r="T99" s="1091"/>
      <c r="U99" s="1091"/>
      <c r="V99" s="1091"/>
      <c r="W99" s="1091"/>
      <c r="X99" s="1091"/>
      <c r="Y99" s="1091"/>
      <c r="Z99" s="1091"/>
      <c r="AA99" s="1091"/>
      <c r="AB99" s="1091"/>
      <c r="AC99" s="1091"/>
      <c r="AD99" s="613"/>
      <c r="AE99" s="338"/>
      <c r="AF99" s="1147"/>
      <c r="AG99" s="1147"/>
      <c r="AH99" s="1147"/>
      <c r="AI99" s="1147"/>
      <c r="AJ99" s="1147"/>
      <c r="AK99" s="1147"/>
      <c r="AL99" s="1147"/>
      <c r="AM99" s="1087"/>
      <c r="AN99" s="1087"/>
      <c r="AO99" s="1087"/>
      <c r="AP99" s="1087"/>
      <c r="AQ99" s="1088"/>
      <c r="AR99" s="1089"/>
      <c r="AS99" s="1089"/>
      <c r="AT99" s="1089"/>
      <c r="AU99" s="1095"/>
      <c r="AV99" s="1096"/>
      <c r="AW99" s="1097"/>
      <c r="AX99" s="1101"/>
      <c r="AY99" s="1102"/>
      <c r="AZ99" s="1102"/>
      <c r="BA99" s="1102"/>
      <c r="BB99" s="1103"/>
      <c r="BC99" s="1162"/>
      <c r="BD99" s="1163"/>
      <c r="BE99" s="1164"/>
    </row>
    <row r="100" spans="2:57" s="121" customFormat="1" ht="15.75" customHeight="1">
      <c r="B100" s="1098">
        <v>84</v>
      </c>
      <c r="C100" s="1099"/>
      <c r="D100" s="337"/>
      <c r="E100" s="1091"/>
      <c r="F100" s="1091"/>
      <c r="G100" s="1091"/>
      <c r="H100" s="1091"/>
      <c r="I100" s="1091"/>
      <c r="J100" s="1091"/>
      <c r="K100" s="1091"/>
      <c r="L100" s="1091"/>
      <c r="M100" s="1091"/>
      <c r="N100" s="1091"/>
      <c r="O100" s="1091"/>
      <c r="P100" s="1091"/>
      <c r="Q100" s="1091"/>
      <c r="R100" s="1091"/>
      <c r="S100" s="1091"/>
      <c r="T100" s="1091"/>
      <c r="U100" s="1091"/>
      <c r="V100" s="1091"/>
      <c r="W100" s="1091"/>
      <c r="X100" s="1091"/>
      <c r="Y100" s="1091"/>
      <c r="Z100" s="1091"/>
      <c r="AA100" s="1091"/>
      <c r="AB100" s="1091"/>
      <c r="AC100" s="1091"/>
      <c r="AD100" s="613"/>
      <c r="AE100" s="338"/>
      <c r="AF100" s="1147"/>
      <c r="AG100" s="1147"/>
      <c r="AH100" s="1147"/>
      <c r="AI100" s="1147"/>
      <c r="AJ100" s="1147"/>
      <c r="AK100" s="1147"/>
      <c r="AL100" s="1147"/>
      <c r="AM100" s="1087"/>
      <c r="AN100" s="1087"/>
      <c r="AO100" s="1087"/>
      <c r="AP100" s="1087"/>
      <c r="AQ100" s="1088"/>
      <c r="AR100" s="1089"/>
      <c r="AS100" s="1089"/>
      <c r="AT100" s="1089"/>
      <c r="AU100" s="1095"/>
      <c r="AV100" s="1096"/>
      <c r="AW100" s="1097"/>
      <c r="AX100" s="1101"/>
      <c r="AY100" s="1102"/>
      <c r="AZ100" s="1102"/>
      <c r="BA100" s="1102"/>
      <c r="BB100" s="1103"/>
      <c r="BC100" s="1162"/>
      <c r="BD100" s="1163"/>
      <c r="BE100" s="1164"/>
    </row>
    <row r="101" spans="2:57" s="121" customFormat="1" ht="15.75" customHeight="1">
      <c r="B101" s="1098">
        <v>85</v>
      </c>
      <c r="C101" s="1099"/>
      <c r="D101" s="337"/>
      <c r="E101" s="1091"/>
      <c r="F101" s="1091"/>
      <c r="G101" s="1091"/>
      <c r="H101" s="1091"/>
      <c r="I101" s="1091"/>
      <c r="J101" s="1091"/>
      <c r="K101" s="1091"/>
      <c r="L101" s="1091"/>
      <c r="M101" s="1091"/>
      <c r="N101" s="1091"/>
      <c r="O101" s="1091"/>
      <c r="P101" s="1091"/>
      <c r="Q101" s="1091"/>
      <c r="R101" s="1091"/>
      <c r="S101" s="1091"/>
      <c r="T101" s="1091"/>
      <c r="U101" s="1091"/>
      <c r="V101" s="1091"/>
      <c r="W101" s="1091"/>
      <c r="X101" s="1091"/>
      <c r="Y101" s="1091"/>
      <c r="Z101" s="1091"/>
      <c r="AA101" s="1091"/>
      <c r="AB101" s="1091"/>
      <c r="AC101" s="1091"/>
      <c r="AD101" s="613"/>
      <c r="AE101" s="338"/>
      <c r="AF101" s="1147"/>
      <c r="AG101" s="1147"/>
      <c r="AH101" s="1147"/>
      <c r="AI101" s="1147"/>
      <c r="AJ101" s="1147"/>
      <c r="AK101" s="1147"/>
      <c r="AL101" s="1147"/>
      <c r="AM101" s="1087"/>
      <c r="AN101" s="1087"/>
      <c r="AO101" s="1087"/>
      <c r="AP101" s="1087"/>
      <c r="AQ101" s="1088"/>
      <c r="AR101" s="1089"/>
      <c r="AS101" s="1089"/>
      <c r="AT101" s="1089"/>
      <c r="AU101" s="1095"/>
      <c r="AV101" s="1096"/>
      <c r="AW101" s="1097"/>
      <c r="AX101" s="1101"/>
      <c r="AY101" s="1102"/>
      <c r="AZ101" s="1102"/>
      <c r="BA101" s="1102"/>
      <c r="BB101" s="1103"/>
      <c r="BC101" s="1162"/>
      <c r="BD101" s="1163"/>
      <c r="BE101" s="1164"/>
    </row>
    <row r="102" spans="2:57" s="121" customFormat="1" ht="15.75" customHeight="1">
      <c r="B102" s="1098">
        <v>86</v>
      </c>
      <c r="C102" s="1099"/>
      <c r="D102" s="337"/>
      <c r="E102" s="1091"/>
      <c r="F102" s="1091"/>
      <c r="G102" s="1091"/>
      <c r="H102" s="1091"/>
      <c r="I102" s="1091"/>
      <c r="J102" s="1091"/>
      <c r="K102" s="1091"/>
      <c r="L102" s="1091"/>
      <c r="M102" s="1091"/>
      <c r="N102" s="1091"/>
      <c r="O102" s="1091"/>
      <c r="P102" s="1091"/>
      <c r="Q102" s="1091"/>
      <c r="R102" s="1091"/>
      <c r="S102" s="1091"/>
      <c r="T102" s="1091"/>
      <c r="U102" s="1091"/>
      <c r="V102" s="1091"/>
      <c r="W102" s="1091"/>
      <c r="X102" s="1091"/>
      <c r="Y102" s="1091"/>
      <c r="Z102" s="1091"/>
      <c r="AA102" s="1091"/>
      <c r="AB102" s="1091"/>
      <c r="AC102" s="1091"/>
      <c r="AD102" s="613"/>
      <c r="AE102" s="338"/>
      <c r="AF102" s="1147"/>
      <c r="AG102" s="1147"/>
      <c r="AH102" s="1147"/>
      <c r="AI102" s="1147"/>
      <c r="AJ102" s="1147"/>
      <c r="AK102" s="1147"/>
      <c r="AL102" s="1147"/>
      <c r="AM102" s="1087"/>
      <c r="AN102" s="1087"/>
      <c r="AO102" s="1087"/>
      <c r="AP102" s="1087"/>
      <c r="AQ102" s="1088"/>
      <c r="AR102" s="1089"/>
      <c r="AS102" s="1089"/>
      <c r="AT102" s="1089"/>
      <c r="AU102" s="1095"/>
      <c r="AV102" s="1096"/>
      <c r="AW102" s="1097"/>
      <c r="AX102" s="1101"/>
      <c r="AY102" s="1102"/>
      <c r="AZ102" s="1102"/>
      <c r="BA102" s="1102"/>
      <c r="BB102" s="1103"/>
      <c r="BC102" s="1162"/>
      <c r="BD102" s="1163"/>
      <c r="BE102" s="1164"/>
    </row>
    <row r="103" spans="2:57" s="121" customFormat="1" ht="15.75" customHeight="1">
      <c r="B103" s="1098">
        <v>87</v>
      </c>
      <c r="C103" s="1099"/>
      <c r="D103" s="337"/>
      <c r="E103" s="1091"/>
      <c r="F103" s="1091"/>
      <c r="G103" s="1091"/>
      <c r="H103" s="1091"/>
      <c r="I103" s="1091"/>
      <c r="J103" s="1091"/>
      <c r="K103" s="1091"/>
      <c r="L103" s="1091"/>
      <c r="M103" s="1091"/>
      <c r="N103" s="1091"/>
      <c r="O103" s="1091"/>
      <c r="P103" s="1091"/>
      <c r="Q103" s="1091"/>
      <c r="R103" s="1091"/>
      <c r="S103" s="1091"/>
      <c r="T103" s="1091"/>
      <c r="U103" s="1091"/>
      <c r="V103" s="1091"/>
      <c r="W103" s="1091"/>
      <c r="X103" s="1091"/>
      <c r="Y103" s="1091"/>
      <c r="Z103" s="1091"/>
      <c r="AA103" s="1091"/>
      <c r="AB103" s="1091"/>
      <c r="AC103" s="1091"/>
      <c r="AD103" s="613"/>
      <c r="AE103" s="338"/>
      <c r="AF103" s="1147"/>
      <c r="AG103" s="1147"/>
      <c r="AH103" s="1147"/>
      <c r="AI103" s="1147"/>
      <c r="AJ103" s="1147"/>
      <c r="AK103" s="1147"/>
      <c r="AL103" s="1147"/>
      <c r="AM103" s="1087"/>
      <c r="AN103" s="1087"/>
      <c r="AO103" s="1087"/>
      <c r="AP103" s="1087"/>
      <c r="AQ103" s="1088"/>
      <c r="AR103" s="1089"/>
      <c r="AS103" s="1089"/>
      <c r="AT103" s="1089"/>
      <c r="AU103" s="1095"/>
      <c r="AV103" s="1096"/>
      <c r="AW103" s="1097"/>
      <c r="AX103" s="1101"/>
      <c r="AY103" s="1102"/>
      <c r="AZ103" s="1102"/>
      <c r="BA103" s="1102"/>
      <c r="BB103" s="1103"/>
      <c r="BC103" s="1162"/>
      <c r="BD103" s="1163"/>
      <c r="BE103" s="1164"/>
    </row>
    <row r="104" spans="2:57" s="121" customFormat="1" ht="15.75" customHeight="1">
      <c r="B104" s="1098">
        <v>88</v>
      </c>
      <c r="C104" s="1099"/>
      <c r="D104" s="337"/>
      <c r="E104" s="1091"/>
      <c r="F104" s="1091"/>
      <c r="G104" s="1091"/>
      <c r="H104" s="1091"/>
      <c r="I104" s="1091"/>
      <c r="J104" s="1091"/>
      <c r="K104" s="1091"/>
      <c r="L104" s="1091"/>
      <c r="M104" s="1091"/>
      <c r="N104" s="1091"/>
      <c r="O104" s="1091"/>
      <c r="P104" s="1091"/>
      <c r="Q104" s="1091"/>
      <c r="R104" s="1091"/>
      <c r="S104" s="1091"/>
      <c r="T104" s="1091"/>
      <c r="U104" s="1091"/>
      <c r="V104" s="1091"/>
      <c r="W104" s="1091"/>
      <c r="X104" s="1091"/>
      <c r="Y104" s="1091"/>
      <c r="Z104" s="1091"/>
      <c r="AA104" s="1091"/>
      <c r="AB104" s="1091"/>
      <c r="AC104" s="1091"/>
      <c r="AD104" s="613"/>
      <c r="AE104" s="338"/>
      <c r="AF104" s="1147"/>
      <c r="AG104" s="1147"/>
      <c r="AH104" s="1147"/>
      <c r="AI104" s="1147"/>
      <c r="AJ104" s="1147"/>
      <c r="AK104" s="1147"/>
      <c r="AL104" s="1147"/>
      <c r="AM104" s="1087"/>
      <c r="AN104" s="1087"/>
      <c r="AO104" s="1087"/>
      <c r="AP104" s="1087"/>
      <c r="AQ104" s="1088"/>
      <c r="AR104" s="1089"/>
      <c r="AS104" s="1089"/>
      <c r="AT104" s="1089"/>
      <c r="AU104" s="1095"/>
      <c r="AV104" s="1096"/>
      <c r="AW104" s="1097"/>
      <c r="AX104" s="1101"/>
      <c r="AY104" s="1102"/>
      <c r="AZ104" s="1102"/>
      <c r="BA104" s="1102"/>
      <c r="BB104" s="1103"/>
      <c r="BC104" s="1162"/>
      <c r="BD104" s="1163"/>
      <c r="BE104" s="1164"/>
    </row>
    <row r="105" spans="2:57" s="121" customFormat="1" ht="15.75" customHeight="1">
      <c r="B105" s="1098">
        <v>89</v>
      </c>
      <c r="C105" s="1099"/>
      <c r="D105" s="337"/>
      <c r="E105" s="1091"/>
      <c r="F105" s="1091"/>
      <c r="G105" s="1091"/>
      <c r="H105" s="1091"/>
      <c r="I105" s="1091"/>
      <c r="J105" s="1091"/>
      <c r="K105" s="1091"/>
      <c r="L105" s="1091"/>
      <c r="M105" s="1091"/>
      <c r="N105" s="1091"/>
      <c r="O105" s="1091"/>
      <c r="P105" s="1091"/>
      <c r="Q105" s="1091"/>
      <c r="R105" s="1091"/>
      <c r="S105" s="1091"/>
      <c r="T105" s="1091"/>
      <c r="U105" s="1091"/>
      <c r="V105" s="1091"/>
      <c r="W105" s="1091"/>
      <c r="X105" s="1091"/>
      <c r="Y105" s="1091"/>
      <c r="Z105" s="1091"/>
      <c r="AA105" s="1091"/>
      <c r="AB105" s="1091"/>
      <c r="AC105" s="1091"/>
      <c r="AD105" s="613"/>
      <c r="AE105" s="338"/>
      <c r="AF105" s="1147"/>
      <c r="AG105" s="1147"/>
      <c r="AH105" s="1147"/>
      <c r="AI105" s="1147"/>
      <c r="AJ105" s="1147"/>
      <c r="AK105" s="1147"/>
      <c r="AL105" s="1147"/>
      <c r="AM105" s="1087"/>
      <c r="AN105" s="1087"/>
      <c r="AO105" s="1087"/>
      <c r="AP105" s="1087"/>
      <c r="AQ105" s="1088"/>
      <c r="AR105" s="1089"/>
      <c r="AS105" s="1089"/>
      <c r="AT105" s="1089"/>
      <c r="AU105" s="1095"/>
      <c r="AV105" s="1096"/>
      <c r="AW105" s="1097"/>
      <c r="AX105" s="1101"/>
      <c r="AY105" s="1102"/>
      <c r="AZ105" s="1102"/>
      <c r="BA105" s="1102"/>
      <c r="BB105" s="1103"/>
      <c r="BC105" s="1162"/>
      <c r="BD105" s="1163"/>
      <c r="BE105" s="1164"/>
    </row>
    <row r="106" spans="2:57" s="121" customFormat="1" ht="15.75" customHeight="1">
      <c r="B106" s="1098">
        <v>90</v>
      </c>
      <c r="C106" s="1099"/>
      <c r="D106" s="337"/>
      <c r="E106" s="1091"/>
      <c r="F106" s="1091"/>
      <c r="G106" s="1091"/>
      <c r="H106" s="1091"/>
      <c r="I106" s="1091"/>
      <c r="J106" s="1091"/>
      <c r="K106" s="1091"/>
      <c r="L106" s="1091"/>
      <c r="M106" s="1091"/>
      <c r="N106" s="1091"/>
      <c r="O106" s="1091"/>
      <c r="P106" s="1091"/>
      <c r="Q106" s="1091"/>
      <c r="R106" s="1091"/>
      <c r="S106" s="1091"/>
      <c r="T106" s="1091"/>
      <c r="U106" s="1091"/>
      <c r="V106" s="1091"/>
      <c r="W106" s="1091"/>
      <c r="X106" s="1091"/>
      <c r="Y106" s="1091"/>
      <c r="Z106" s="1091"/>
      <c r="AA106" s="1091"/>
      <c r="AB106" s="1091"/>
      <c r="AC106" s="1091"/>
      <c r="AD106" s="613"/>
      <c r="AE106" s="338"/>
      <c r="AF106" s="1147"/>
      <c r="AG106" s="1147"/>
      <c r="AH106" s="1147"/>
      <c r="AI106" s="1147"/>
      <c r="AJ106" s="1147"/>
      <c r="AK106" s="1147"/>
      <c r="AL106" s="1147"/>
      <c r="AM106" s="1087"/>
      <c r="AN106" s="1087"/>
      <c r="AO106" s="1087"/>
      <c r="AP106" s="1087"/>
      <c r="AQ106" s="1088"/>
      <c r="AR106" s="1089"/>
      <c r="AS106" s="1089"/>
      <c r="AT106" s="1089"/>
      <c r="AU106" s="1095"/>
      <c r="AV106" s="1096"/>
      <c r="AW106" s="1097"/>
      <c r="AX106" s="1101"/>
      <c r="AY106" s="1102"/>
      <c r="AZ106" s="1102"/>
      <c r="BA106" s="1102"/>
      <c r="BB106" s="1103"/>
      <c r="BC106" s="1162"/>
      <c r="BD106" s="1163"/>
      <c r="BE106" s="1164"/>
    </row>
    <row r="107" spans="2:57" s="121" customFormat="1" ht="15.75" customHeight="1">
      <c r="B107" s="1098">
        <v>91</v>
      </c>
      <c r="C107" s="1099"/>
      <c r="D107" s="337"/>
      <c r="E107" s="1091"/>
      <c r="F107" s="1091"/>
      <c r="G107" s="1091"/>
      <c r="H107" s="1091"/>
      <c r="I107" s="1091"/>
      <c r="J107" s="1091"/>
      <c r="K107" s="1091"/>
      <c r="L107" s="1091"/>
      <c r="M107" s="1091"/>
      <c r="N107" s="1091"/>
      <c r="O107" s="1091"/>
      <c r="P107" s="1091"/>
      <c r="Q107" s="1091"/>
      <c r="R107" s="1091"/>
      <c r="S107" s="1091"/>
      <c r="T107" s="1091"/>
      <c r="U107" s="1091"/>
      <c r="V107" s="1091"/>
      <c r="W107" s="1091"/>
      <c r="X107" s="1091"/>
      <c r="Y107" s="1091"/>
      <c r="Z107" s="1091"/>
      <c r="AA107" s="1091"/>
      <c r="AB107" s="1091"/>
      <c r="AC107" s="1091"/>
      <c r="AD107" s="613"/>
      <c r="AE107" s="338"/>
      <c r="AF107" s="1147"/>
      <c r="AG107" s="1147"/>
      <c r="AH107" s="1147"/>
      <c r="AI107" s="1147"/>
      <c r="AJ107" s="1147"/>
      <c r="AK107" s="1147"/>
      <c r="AL107" s="1147"/>
      <c r="AM107" s="1087"/>
      <c r="AN107" s="1087"/>
      <c r="AO107" s="1087"/>
      <c r="AP107" s="1087"/>
      <c r="AQ107" s="1088"/>
      <c r="AR107" s="1089"/>
      <c r="AS107" s="1089"/>
      <c r="AT107" s="1089"/>
      <c r="AU107" s="1095"/>
      <c r="AV107" s="1096"/>
      <c r="AW107" s="1097"/>
      <c r="AX107" s="1101"/>
      <c r="AY107" s="1102"/>
      <c r="AZ107" s="1102"/>
      <c r="BA107" s="1102"/>
      <c r="BB107" s="1103"/>
      <c r="BC107" s="1162"/>
      <c r="BD107" s="1163"/>
      <c r="BE107" s="1164"/>
    </row>
    <row r="108" spans="2:57" s="121" customFormat="1" ht="15.75" customHeight="1">
      <c r="B108" s="1098">
        <v>92</v>
      </c>
      <c r="C108" s="1099"/>
      <c r="D108" s="337"/>
      <c r="E108" s="1091"/>
      <c r="F108" s="1091"/>
      <c r="G108" s="1091"/>
      <c r="H108" s="1091"/>
      <c r="I108" s="1091"/>
      <c r="J108" s="1091"/>
      <c r="K108" s="1091"/>
      <c r="L108" s="1091"/>
      <c r="M108" s="1091"/>
      <c r="N108" s="1091"/>
      <c r="O108" s="1091"/>
      <c r="P108" s="1091"/>
      <c r="Q108" s="1091"/>
      <c r="R108" s="1091"/>
      <c r="S108" s="1091"/>
      <c r="T108" s="1091"/>
      <c r="U108" s="1091"/>
      <c r="V108" s="1091"/>
      <c r="W108" s="1091"/>
      <c r="X108" s="1091"/>
      <c r="Y108" s="1091"/>
      <c r="Z108" s="1091"/>
      <c r="AA108" s="1091"/>
      <c r="AB108" s="1091"/>
      <c r="AC108" s="1091"/>
      <c r="AD108" s="613"/>
      <c r="AE108" s="338"/>
      <c r="AF108" s="1147"/>
      <c r="AG108" s="1147"/>
      <c r="AH108" s="1147"/>
      <c r="AI108" s="1147"/>
      <c r="AJ108" s="1147"/>
      <c r="AK108" s="1147"/>
      <c r="AL108" s="1147"/>
      <c r="AM108" s="1087"/>
      <c r="AN108" s="1087"/>
      <c r="AO108" s="1087"/>
      <c r="AP108" s="1087"/>
      <c r="AQ108" s="1088"/>
      <c r="AR108" s="1089"/>
      <c r="AS108" s="1089"/>
      <c r="AT108" s="1089"/>
      <c r="AU108" s="1095"/>
      <c r="AV108" s="1096"/>
      <c r="AW108" s="1097"/>
      <c r="AX108" s="1101"/>
      <c r="AY108" s="1102"/>
      <c r="AZ108" s="1102"/>
      <c r="BA108" s="1102"/>
      <c r="BB108" s="1103"/>
      <c r="BC108" s="1162"/>
      <c r="BD108" s="1163"/>
      <c r="BE108" s="1164"/>
    </row>
    <row r="109" spans="2:57" s="121" customFormat="1" ht="15.75" customHeight="1">
      <c r="B109" s="1098">
        <v>93</v>
      </c>
      <c r="C109" s="1099"/>
      <c r="D109" s="337"/>
      <c r="E109" s="1091"/>
      <c r="F109" s="1091"/>
      <c r="G109" s="1091"/>
      <c r="H109" s="1091"/>
      <c r="I109" s="1091"/>
      <c r="J109" s="1091"/>
      <c r="K109" s="1091"/>
      <c r="L109" s="1091"/>
      <c r="M109" s="1091"/>
      <c r="N109" s="1091"/>
      <c r="O109" s="1091"/>
      <c r="P109" s="1091"/>
      <c r="Q109" s="1091"/>
      <c r="R109" s="1091"/>
      <c r="S109" s="1091"/>
      <c r="T109" s="1091"/>
      <c r="U109" s="1091"/>
      <c r="V109" s="1091"/>
      <c r="W109" s="1091"/>
      <c r="X109" s="1091"/>
      <c r="Y109" s="1091"/>
      <c r="Z109" s="1091"/>
      <c r="AA109" s="1091"/>
      <c r="AB109" s="1091"/>
      <c r="AC109" s="1091"/>
      <c r="AD109" s="613"/>
      <c r="AE109" s="338"/>
      <c r="AF109" s="1147"/>
      <c r="AG109" s="1147"/>
      <c r="AH109" s="1147"/>
      <c r="AI109" s="1147"/>
      <c r="AJ109" s="1147"/>
      <c r="AK109" s="1147"/>
      <c r="AL109" s="1147"/>
      <c r="AM109" s="1087"/>
      <c r="AN109" s="1087"/>
      <c r="AO109" s="1087"/>
      <c r="AP109" s="1087"/>
      <c r="AQ109" s="1088"/>
      <c r="AR109" s="1089"/>
      <c r="AS109" s="1089"/>
      <c r="AT109" s="1089"/>
      <c r="AU109" s="1095"/>
      <c r="AV109" s="1096"/>
      <c r="AW109" s="1097"/>
      <c r="AX109" s="1101"/>
      <c r="AY109" s="1102"/>
      <c r="AZ109" s="1102"/>
      <c r="BA109" s="1102"/>
      <c r="BB109" s="1103"/>
      <c r="BC109" s="1162"/>
      <c r="BD109" s="1163"/>
      <c r="BE109" s="1164"/>
    </row>
    <row r="110" spans="2:57" s="121" customFormat="1" ht="15.75" customHeight="1">
      <c r="B110" s="1098">
        <v>94</v>
      </c>
      <c r="C110" s="1099"/>
      <c r="D110" s="337"/>
      <c r="E110" s="1091"/>
      <c r="F110" s="1091"/>
      <c r="G110" s="1091"/>
      <c r="H110" s="1091"/>
      <c r="I110" s="1091"/>
      <c r="J110" s="1091"/>
      <c r="K110" s="1091"/>
      <c r="L110" s="1091"/>
      <c r="M110" s="1091"/>
      <c r="N110" s="1091"/>
      <c r="O110" s="1091"/>
      <c r="P110" s="1091"/>
      <c r="Q110" s="1091"/>
      <c r="R110" s="1091"/>
      <c r="S110" s="1091"/>
      <c r="T110" s="1091"/>
      <c r="U110" s="1091"/>
      <c r="V110" s="1091"/>
      <c r="W110" s="1091"/>
      <c r="X110" s="1091"/>
      <c r="Y110" s="1091"/>
      <c r="Z110" s="1091"/>
      <c r="AA110" s="1091"/>
      <c r="AB110" s="1091"/>
      <c r="AC110" s="1091"/>
      <c r="AD110" s="613"/>
      <c r="AE110" s="338"/>
      <c r="AF110" s="1147"/>
      <c r="AG110" s="1147"/>
      <c r="AH110" s="1147"/>
      <c r="AI110" s="1147"/>
      <c r="AJ110" s="1147"/>
      <c r="AK110" s="1147"/>
      <c r="AL110" s="1147"/>
      <c r="AM110" s="1087"/>
      <c r="AN110" s="1087"/>
      <c r="AO110" s="1087"/>
      <c r="AP110" s="1087"/>
      <c r="AQ110" s="1088"/>
      <c r="AR110" s="1089"/>
      <c r="AS110" s="1089"/>
      <c r="AT110" s="1089"/>
      <c r="AU110" s="1095"/>
      <c r="AV110" s="1096"/>
      <c r="AW110" s="1097"/>
      <c r="AX110" s="1101"/>
      <c r="AY110" s="1102"/>
      <c r="AZ110" s="1102"/>
      <c r="BA110" s="1102"/>
      <c r="BB110" s="1103"/>
      <c r="BC110" s="1162"/>
      <c r="BD110" s="1163"/>
      <c r="BE110" s="1164"/>
    </row>
    <row r="111" spans="2:57" s="121" customFormat="1" ht="15.75" customHeight="1">
      <c r="B111" s="1098">
        <v>95</v>
      </c>
      <c r="C111" s="1099"/>
      <c r="D111" s="337"/>
      <c r="E111" s="1091"/>
      <c r="F111" s="1091"/>
      <c r="G111" s="1091"/>
      <c r="H111" s="1091"/>
      <c r="I111" s="1091"/>
      <c r="J111" s="1091"/>
      <c r="K111" s="1091"/>
      <c r="L111" s="1091"/>
      <c r="M111" s="1091"/>
      <c r="N111" s="1091"/>
      <c r="O111" s="1091"/>
      <c r="P111" s="1091"/>
      <c r="Q111" s="1091"/>
      <c r="R111" s="1091"/>
      <c r="S111" s="1091"/>
      <c r="T111" s="1091"/>
      <c r="U111" s="1091"/>
      <c r="V111" s="1091"/>
      <c r="W111" s="1091"/>
      <c r="X111" s="1091"/>
      <c r="Y111" s="1091"/>
      <c r="Z111" s="1091"/>
      <c r="AA111" s="1091"/>
      <c r="AB111" s="1091"/>
      <c r="AC111" s="1091"/>
      <c r="AD111" s="613"/>
      <c r="AE111" s="338"/>
      <c r="AF111" s="1147"/>
      <c r="AG111" s="1147"/>
      <c r="AH111" s="1147"/>
      <c r="AI111" s="1147"/>
      <c r="AJ111" s="1147"/>
      <c r="AK111" s="1147"/>
      <c r="AL111" s="1147"/>
      <c r="AM111" s="1087"/>
      <c r="AN111" s="1087"/>
      <c r="AO111" s="1087"/>
      <c r="AP111" s="1087"/>
      <c r="AQ111" s="1088"/>
      <c r="AR111" s="1089"/>
      <c r="AS111" s="1089"/>
      <c r="AT111" s="1089"/>
      <c r="AU111" s="1095"/>
      <c r="AV111" s="1096"/>
      <c r="AW111" s="1097"/>
      <c r="AX111" s="1101"/>
      <c r="AY111" s="1102"/>
      <c r="AZ111" s="1102"/>
      <c r="BA111" s="1102"/>
      <c r="BB111" s="1103"/>
      <c r="BC111" s="1162"/>
      <c r="BD111" s="1163"/>
      <c r="BE111" s="1164"/>
    </row>
    <row r="112" spans="2:57" s="121" customFormat="1" ht="15.75" customHeight="1">
      <c r="B112" s="1098">
        <v>96</v>
      </c>
      <c r="C112" s="1099"/>
      <c r="D112" s="337"/>
      <c r="E112" s="1091"/>
      <c r="F112" s="1091"/>
      <c r="G112" s="1091"/>
      <c r="H112" s="1091"/>
      <c r="I112" s="1091"/>
      <c r="J112" s="1091"/>
      <c r="K112" s="1091"/>
      <c r="L112" s="1091"/>
      <c r="M112" s="1091"/>
      <c r="N112" s="1091"/>
      <c r="O112" s="1091"/>
      <c r="P112" s="1091"/>
      <c r="Q112" s="1091"/>
      <c r="R112" s="1091"/>
      <c r="S112" s="1091"/>
      <c r="T112" s="1091"/>
      <c r="U112" s="1091"/>
      <c r="V112" s="1091"/>
      <c r="W112" s="1091"/>
      <c r="X112" s="1091"/>
      <c r="Y112" s="1091"/>
      <c r="Z112" s="1091"/>
      <c r="AA112" s="1091"/>
      <c r="AB112" s="1091"/>
      <c r="AC112" s="1091"/>
      <c r="AD112" s="613"/>
      <c r="AE112" s="338"/>
      <c r="AF112" s="1147"/>
      <c r="AG112" s="1147"/>
      <c r="AH112" s="1147"/>
      <c r="AI112" s="1147"/>
      <c r="AJ112" s="1147"/>
      <c r="AK112" s="1147"/>
      <c r="AL112" s="1147"/>
      <c r="AM112" s="1087"/>
      <c r="AN112" s="1087"/>
      <c r="AO112" s="1087"/>
      <c r="AP112" s="1087"/>
      <c r="AQ112" s="1088"/>
      <c r="AR112" s="1089"/>
      <c r="AS112" s="1089"/>
      <c r="AT112" s="1089"/>
      <c r="AU112" s="1095"/>
      <c r="AV112" s="1096"/>
      <c r="AW112" s="1097"/>
      <c r="AX112" s="1101"/>
      <c r="AY112" s="1102"/>
      <c r="AZ112" s="1102"/>
      <c r="BA112" s="1102"/>
      <c r="BB112" s="1103"/>
      <c r="BC112" s="1162"/>
      <c r="BD112" s="1163"/>
      <c r="BE112" s="1164"/>
    </row>
    <row r="113" spans="2:64" s="121" customFormat="1" ht="15.75" customHeight="1">
      <c r="B113" s="1098">
        <v>97</v>
      </c>
      <c r="C113" s="1099"/>
      <c r="D113" s="337"/>
      <c r="E113" s="1091"/>
      <c r="F113" s="1091"/>
      <c r="G113" s="1091"/>
      <c r="H113" s="1091"/>
      <c r="I113" s="1091"/>
      <c r="J113" s="1091"/>
      <c r="K113" s="1091"/>
      <c r="L113" s="1091"/>
      <c r="M113" s="1091"/>
      <c r="N113" s="1091"/>
      <c r="O113" s="1091"/>
      <c r="P113" s="1091"/>
      <c r="Q113" s="1091"/>
      <c r="R113" s="1091"/>
      <c r="S113" s="1091"/>
      <c r="T113" s="1091"/>
      <c r="U113" s="1091"/>
      <c r="V113" s="1091"/>
      <c r="W113" s="1091"/>
      <c r="X113" s="1091"/>
      <c r="Y113" s="1091"/>
      <c r="Z113" s="1091"/>
      <c r="AA113" s="1091"/>
      <c r="AB113" s="1091"/>
      <c r="AC113" s="1091"/>
      <c r="AD113" s="613"/>
      <c r="AE113" s="338"/>
      <c r="AF113" s="1147"/>
      <c r="AG113" s="1147"/>
      <c r="AH113" s="1147"/>
      <c r="AI113" s="1147"/>
      <c r="AJ113" s="1147"/>
      <c r="AK113" s="1147"/>
      <c r="AL113" s="1147"/>
      <c r="AM113" s="1087"/>
      <c r="AN113" s="1087"/>
      <c r="AO113" s="1087"/>
      <c r="AP113" s="1087"/>
      <c r="AQ113" s="1088"/>
      <c r="AR113" s="1089"/>
      <c r="AS113" s="1089"/>
      <c r="AT113" s="1089"/>
      <c r="AU113" s="1095"/>
      <c r="AV113" s="1096"/>
      <c r="AW113" s="1097"/>
      <c r="AX113" s="1101"/>
      <c r="AY113" s="1102"/>
      <c r="AZ113" s="1102"/>
      <c r="BA113" s="1102"/>
      <c r="BB113" s="1103"/>
      <c r="BC113" s="1162"/>
      <c r="BD113" s="1163"/>
      <c r="BE113" s="1164"/>
    </row>
    <row r="114" spans="2:64" s="121" customFormat="1" ht="15.75" customHeight="1">
      <c r="B114" s="1098">
        <v>98</v>
      </c>
      <c r="C114" s="1099"/>
      <c r="D114" s="337"/>
      <c r="E114" s="1091"/>
      <c r="F114" s="1091"/>
      <c r="G114" s="1091"/>
      <c r="H114" s="1091"/>
      <c r="I114" s="1091"/>
      <c r="J114" s="1091"/>
      <c r="K114" s="1091"/>
      <c r="L114" s="1091"/>
      <c r="M114" s="1091"/>
      <c r="N114" s="1091"/>
      <c r="O114" s="1091"/>
      <c r="P114" s="1091"/>
      <c r="Q114" s="1091"/>
      <c r="R114" s="1091"/>
      <c r="S114" s="1091"/>
      <c r="T114" s="1091"/>
      <c r="U114" s="1091"/>
      <c r="V114" s="1091"/>
      <c r="W114" s="1091"/>
      <c r="X114" s="1091"/>
      <c r="Y114" s="1091"/>
      <c r="Z114" s="1091"/>
      <c r="AA114" s="1091"/>
      <c r="AB114" s="1091"/>
      <c r="AC114" s="1091"/>
      <c r="AD114" s="613"/>
      <c r="AE114" s="338"/>
      <c r="AF114" s="1147"/>
      <c r="AG114" s="1147"/>
      <c r="AH114" s="1147"/>
      <c r="AI114" s="1147"/>
      <c r="AJ114" s="1147"/>
      <c r="AK114" s="1147"/>
      <c r="AL114" s="1147"/>
      <c r="AM114" s="1087"/>
      <c r="AN114" s="1087"/>
      <c r="AO114" s="1087"/>
      <c r="AP114" s="1087"/>
      <c r="AQ114" s="1088"/>
      <c r="AR114" s="1089"/>
      <c r="AS114" s="1089"/>
      <c r="AT114" s="1089"/>
      <c r="AU114" s="1095"/>
      <c r="AV114" s="1096"/>
      <c r="AW114" s="1097"/>
      <c r="AX114" s="1101"/>
      <c r="AY114" s="1102"/>
      <c r="AZ114" s="1102"/>
      <c r="BA114" s="1102"/>
      <c r="BB114" s="1103"/>
      <c r="BC114" s="1162"/>
      <c r="BD114" s="1163"/>
      <c r="BE114" s="1164"/>
    </row>
    <row r="115" spans="2:64" s="121" customFormat="1" ht="15.75" customHeight="1">
      <c r="B115" s="1098">
        <v>99</v>
      </c>
      <c r="C115" s="1099"/>
      <c r="D115" s="337"/>
      <c r="E115" s="1091"/>
      <c r="F115" s="1091"/>
      <c r="G115" s="1091"/>
      <c r="H115" s="1091"/>
      <c r="I115" s="1091"/>
      <c r="J115" s="1091"/>
      <c r="K115" s="1091"/>
      <c r="L115" s="1091"/>
      <c r="M115" s="1091"/>
      <c r="N115" s="1091"/>
      <c r="O115" s="1091"/>
      <c r="P115" s="1091"/>
      <c r="Q115" s="1091"/>
      <c r="R115" s="1091"/>
      <c r="S115" s="1091"/>
      <c r="T115" s="1091"/>
      <c r="U115" s="1091"/>
      <c r="V115" s="1091"/>
      <c r="W115" s="1091"/>
      <c r="X115" s="1091"/>
      <c r="Y115" s="1091"/>
      <c r="Z115" s="1091"/>
      <c r="AA115" s="1091"/>
      <c r="AB115" s="1091"/>
      <c r="AC115" s="1091"/>
      <c r="AD115" s="613"/>
      <c r="AE115" s="338"/>
      <c r="AF115" s="1147"/>
      <c r="AG115" s="1147"/>
      <c r="AH115" s="1147"/>
      <c r="AI115" s="1147"/>
      <c r="AJ115" s="1147"/>
      <c r="AK115" s="1147"/>
      <c r="AL115" s="1147"/>
      <c r="AM115" s="1087"/>
      <c r="AN115" s="1087"/>
      <c r="AO115" s="1087"/>
      <c r="AP115" s="1087"/>
      <c r="AQ115" s="1088"/>
      <c r="AR115" s="1089"/>
      <c r="AS115" s="1089"/>
      <c r="AT115" s="1089"/>
      <c r="AU115" s="1095"/>
      <c r="AV115" s="1096"/>
      <c r="AW115" s="1097"/>
      <c r="AX115" s="1101"/>
      <c r="AY115" s="1102"/>
      <c r="AZ115" s="1102"/>
      <c r="BA115" s="1102"/>
      <c r="BB115" s="1103"/>
      <c r="BC115" s="1162"/>
      <c r="BD115" s="1163"/>
      <c r="BE115" s="1164"/>
    </row>
    <row r="116" spans="2:64" s="121" customFormat="1" ht="15.75" customHeight="1">
      <c r="B116" s="1098">
        <v>100</v>
      </c>
      <c r="C116" s="1099"/>
      <c r="D116" s="337"/>
      <c r="E116" s="1091"/>
      <c r="F116" s="1091"/>
      <c r="G116" s="1091"/>
      <c r="H116" s="1091"/>
      <c r="I116" s="1091"/>
      <c r="J116" s="1091"/>
      <c r="K116" s="1091"/>
      <c r="L116" s="1091"/>
      <c r="M116" s="1091"/>
      <c r="N116" s="1091"/>
      <c r="O116" s="1091"/>
      <c r="P116" s="1091"/>
      <c r="Q116" s="1091"/>
      <c r="R116" s="1091"/>
      <c r="S116" s="1091"/>
      <c r="T116" s="1091"/>
      <c r="U116" s="1091"/>
      <c r="V116" s="1091"/>
      <c r="W116" s="1091"/>
      <c r="X116" s="1091"/>
      <c r="Y116" s="1091"/>
      <c r="Z116" s="1091"/>
      <c r="AA116" s="1091"/>
      <c r="AB116" s="1091"/>
      <c r="AC116" s="1091"/>
      <c r="AD116" s="613"/>
      <c r="AE116" s="338"/>
      <c r="AF116" s="1147"/>
      <c r="AG116" s="1147"/>
      <c r="AH116" s="1147"/>
      <c r="AI116" s="1147"/>
      <c r="AJ116" s="1147"/>
      <c r="AK116" s="1147"/>
      <c r="AL116" s="1147"/>
      <c r="AM116" s="1087"/>
      <c r="AN116" s="1087"/>
      <c r="AO116" s="1087"/>
      <c r="AP116" s="1087"/>
      <c r="AQ116" s="1088"/>
      <c r="AR116" s="1089"/>
      <c r="AS116" s="1089"/>
      <c r="AT116" s="1089"/>
      <c r="AU116" s="1095"/>
      <c r="AV116" s="1096"/>
      <c r="AW116" s="1097"/>
      <c r="AX116" s="1101"/>
      <c r="AY116" s="1102"/>
      <c r="AZ116" s="1102"/>
      <c r="BA116" s="1102"/>
      <c r="BB116" s="1103"/>
      <c r="BC116" s="1162"/>
      <c r="BD116" s="1163"/>
      <c r="BE116" s="1164"/>
    </row>
    <row r="117" spans="2:64" s="121" customFormat="1" ht="15.75" customHeight="1">
      <c r="B117" s="1098">
        <v>101</v>
      </c>
      <c r="C117" s="1099"/>
      <c r="D117" s="337"/>
      <c r="E117" s="1091"/>
      <c r="F117" s="1091"/>
      <c r="G117" s="1091"/>
      <c r="H117" s="1091"/>
      <c r="I117" s="1091"/>
      <c r="J117" s="1091"/>
      <c r="K117" s="1091"/>
      <c r="L117" s="1091"/>
      <c r="M117" s="1091"/>
      <c r="N117" s="1091"/>
      <c r="O117" s="1091"/>
      <c r="P117" s="1091"/>
      <c r="Q117" s="1091"/>
      <c r="R117" s="1091"/>
      <c r="S117" s="1091"/>
      <c r="T117" s="1091"/>
      <c r="U117" s="1091"/>
      <c r="V117" s="1091"/>
      <c r="W117" s="1091"/>
      <c r="X117" s="1091"/>
      <c r="Y117" s="1091"/>
      <c r="Z117" s="1091"/>
      <c r="AA117" s="1091"/>
      <c r="AB117" s="1091"/>
      <c r="AC117" s="1091"/>
      <c r="AD117" s="613"/>
      <c r="AE117" s="338"/>
      <c r="AF117" s="1147"/>
      <c r="AG117" s="1147"/>
      <c r="AH117" s="1147"/>
      <c r="AI117" s="1147"/>
      <c r="AJ117" s="1147"/>
      <c r="AK117" s="1147"/>
      <c r="AL117" s="1147"/>
      <c r="AM117" s="1087"/>
      <c r="AN117" s="1087"/>
      <c r="AO117" s="1087"/>
      <c r="AP117" s="1087"/>
      <c r="AQ117" s="1088"/>
      <c r="AR117" s="1089"/>
      <c r="AS117" s="1089"/>
      <c r="AT117" s="1089"/>
      <c r="AU117" s="1095"/>
      <c r="AV117" s="1096"/>
      <c r="AW117" s="1097"/>
      <c r="AX117" s="1101"/>
      <c r="AY117" s="1102"/>
      <c r="AZ117" s="1102"/>
      <c r="BA117" s="1102"/>
      <c r="BB117" s="1103"/>
      <c r="BC117" s="1162"/>
      <c r="BD117" s="1163"/>
      <c r="BE117" s="1164"/>
    </row>
    <row r="118" spans="2:64" s="121" customFormat="1" ht="15.75" customHeight="1">
      <c r="B118" s="1098">
        <v>102</v>
      </c>
      <c r="C118" s="1099"/>
      <c r="D118" s="337"/>
      <c r="E118" s="1091"/>
      <c r="F118" s="1091"/>
      <c r="G118" s="1091"/>
      <c r="H118" s="1091"/>
      <c r="I118" s="1091"/>
      <c r="J118" s="1091"/>
      <c r="K118" s="1091"/>
      <c r="L118" s="1091"/>
      <c r="M118" s="1091"/>
      <c r="N118" s="1091"/>
      <c r="O118" s="1091"/>
      <c r="P118" s="1091"/>
      <c r="Q118" s="1091"/>
      <c r="R118" s="1091"/>
      <c r="S118" s="1091"/>
      <c r="T118" s="1091"/>
      <c r="U118" s="1091"/>
      <c r="V118" s="1091"/>
      <c r="W118" s="1091"/>
      <c r="X118" s="1091"/>
      <c r="Y118" s="1091"/>
      <c r="Z118" s="1091"/>
      <c r="AA118" s="1091"/>
      <c r="AB118" s="1091"/>
      <c r="AC118" s="1091"/>
      <c r="AD118" s="613"/>
      <c r="AE118" s="338"/>
      <c r="AF118" s="1147"/>
      <c r="AG118" s="1147"/>
      <c r="AH118" s="1147"/>
      <c r="AI118" s="1147"/>
      <c r="AJ118" s="1147"/>
      <c r="AK118" s="1147"/>
      <c r="AL118" s="1147"/>
      <c r="AM118" s="1087"/>
      <c r="AN118" s="1087"/>
      <c r="AO118" s="1087"/>
      <c r="AP118" s="1087"/>
      <c r="AQ118" s="1088"/>
      <c r="AR118" s="1089"/>
      <c r="AS118" s="1089"/>
      <c r="AT118" s="1089"/>
      <c r="AU118" s="1095"/>
      <c r="AV118" s="1096"/>
      <c r="AW118" s="1097"/>
      <c r="AX118" s="1101"/>
      <c r="AY118" s="1102"/>
      <c r="AZ118" s="1102"/>
      <c r="BA118" s="1102"/>
      <c r="BB118" s="1103"/>
      <c r="BC118" s="1162"/>
      <c r="BD118" s="1163"/>
      <c r="BE118" s="1164"/>
    </row>
    <row r="119" spans="2:64" s="121" customFormat="1" ht="15.75" customHeight="1">
      <c r="B119" s="1098">
        <v>103</v>
      </c>
      <c r="C119" s="1099"/>
      <c r="D119" s="337"/>
      <c r="E119" s="1091"/>
      <c r="F119" s="1091"/>
      <c r="G119" s="1091"/>
      <c r="H119" s="1091"/>
      <c r="I119" s="1091"/>
      <c r="J119" s="1091"/>
      <c r="K119" s="1091"/>
      <c r="L119" s="1091"/>
      <c r="M119" s="1091"/>
      <c r="N119" s="1091"/>
      <c r="O119" s="1091"/>
      <c r="P119" s="1091"/>
      <c r="Q119" s="1091"/>
      <c r="R119" s="1091"/>
      <c r="S119" s="1091"/>
      <c r="T119" s="1091"/>
      <c r="U119" s="1091"/>
      <c r="V119" s="1091"/>
      <c r="W119" s="1091"/>
      <c r="X119" s="1091"/>
      <c r="Y119" s="1091"/>
      <c r="Z119" s="1091"/>
      <c r="AA119" s="1091"/>
      <c r="AB119" s="1091"/>
      <c r="AC119" s="1091"/>
      <c r="AD119" s="613"/>
      <c r="AE119" s="338"/>
      <c r="AF119" s="1147"/>
      <c r="AG119" s="1147"/>
      <c r="AH119" s="1147"/>
      <c r="AI119" s="1147"/>
      <c r="AJ119" s="1147"/>
      <c r="AK119" s="1147"/>
      <c r="AL119" s="1147"/>
      <c r="AM119" s="1087"/>
      <c r="AN119" s="1087"/>
      <c r="AO119" s="1087"/>
      <c r="AP119" s="1087"/>
      <c r="AQ119" s="1088"/>
      <c r="AR119" s="1089"/>
      <c r="AS119" s="1089"/>
      <c r="AT119" s="1089"/>
      <c r="AU119" s="1095"/>
      <c r="AV119" s="1096"/>
      <c r="AW119" s="1097"/>
      <c r="AX119" s="1101"/>
      <c r="AY119" s="1102"/>
      <c r="AZ119" s="1102"/>
      <c r="BA119" s="1102"/>
      <c r="BB119" s="1103"/>
      <c r="BC119" s="1162"/>
      <c r="BD119" s="1163"/>
      <c r="BE119" s="1164"/>
    </row>
    <row r="120" spans="2:64" s="121" customFormat="1" ht="15.75" customHeight="1">
      <c r="B120" s="1098">
        <v>104</v>
      </c>
      <c r="C120" s="1099"/>
      <c r="D120" s="337"/>
      <c r="E120" s="1091"/>
      <c r="F120" s="1091"/>
      <c r="G120" s="1091"/>
      <c r="H120" s="1091"/>
      <c r="I120" s="1091"/>
      <c r="J120" s="1091"/>
      <c r="K120" s="1091"/>
      <c r="L120" s="1091"/>
      <c r="M120" s="1091"/>
      <c r="N120" s="1091"/>
      <c r="O120" s="1091"/>
      <c r="P120" s="1091"/>
      <c r="Q120" s="1091"/>
      <c r="R120" s="1091"/>
      <c r="S120" s="1091"/>
      <c r="T120" s="1091"/>
      <c r="U120" s="1091"/>
      <c r="V120" s="1091"/>
      <c r="W120" s="1091"/>
      <c r="X120" s="1091"/>
      <c r="Y120" s="1091"/>
      <c r="Z120" s="1091"/>
      <c r="AA120" s="1091"/>
      <c r="AB120" s="1091"/>
      <c r="AC120" s="1091"/>
      <c r="AD120" s="613"/>
      <c r="AE120" s="338"/>
      <c r="AF120" s="1147"/>
      <c r="AG120" s="1147"/>
      <c r="AH120" s="1147"/>
      <c r="AI120" s="1147"/>
      <c r="AJ120" s="1147"/>
      <c r="AK120" s="1147"/>
      <c r="AL120" s="1147"/>
      <c r="AM120" s="1087"/>
      <c r="AN120" s="1087"/>
      <c r="AO120" s="1087"/>
      <c r="AP120" s="1087"/>
      <c r="AQ120" s="1088"/>
      <c r="AR120" s="1089"/>
      <c r="AS120" s="1089"/>
      <c r="AT120" s="1089"/>
      <c r="AU120" s="1095"/>
      <c r="AV120" s="1096"/>
      <c r="AW120" s="1097"/>
      <c r="AX120" s="1101"/>
      <c r="AY120" s="1102"/>
      <c r="AZ120" s="1102"/>
      <c r="BA120" s="1102"/>
      <c r="BB120" s="1103"/>
      <c r="BC120" s="1162"/>
      <c r="BD120" s="1163"/>
      <c r="BE120" s="1164"/>
    </row>
    <row r="121" spans="2:64" s="121" customFormat="1" ht="15.75" customHeight="1">
      <c r="B121" s="1098">
        <v>105</v>
      </c>
      <c r="C121" s="1099"/>
      <c r="D121" s="337"/>
      <c r="E121" s="1091"/>
      <c r="F121" s="1091"/>
      <c r="G121" s="1091"/>
      <c r="H121" s="1091"/>
      <c r="I121" s="1091"/>
      <c r="J121" s="1091"/>
      <c r="K121" s="1091"/>
      <c r="L121" s="1091"/>
      <c r="M121" s="1091"/>
      <c r="N121" s="1091"/>
      <c r="O121" s="1091"/>
      <c r="P121" s="1091"/>
      <c r="Q121" s="1091"/>
      <c r="R121" s="1091"/>
      <c r="S121" s="1091"/>
      <c r="T121" s="1091"/>
      <c r="U121" s="1091"/>
      <c r="V121" s="1091"/>
      <c r="W121" s="1091"/>
      <c r="X121" s="1091"/>
      <c r="Y121" s="1091"/>
      <c r="Z121" s="1091"/>
      <c r="AA121" s="1091"/>
      <c r="AB121" s="1091"/>
      <c r="AC121" s="1091"/>
      <c r="AD121" s="613"/>
      <c r="AE121" s="338"/>
      <c r="AF121" s="1147"/>
      <c r="AG121" s="1147"/>
      <c r="AH121" s="1147"/>
      <c r="AI121" s="1147"/>
      <c r="AJ121" s="1147"/>
      <c r="AK121" s="1147"/>
      <c r="AL121" s="1147"/>
      <c r="AM121" s="1087"/>
      <c r="AN121" s="1087"/>
      <c r="AO121" s="1087"/>
      <c r="AP121" s="1087"/>
      <c r="AQ121" s="1088"/>
      <c r="AR121" s="1089"/>
      <c r="AS121" s="1089"/>
      <c r="AT121" s="1089"/>
      <c r="AU121" s="1095"/>
      <c r="AV121" s="1096"/>
      <c r="AW121" s="1097"/>
      <c r="AX121" s="1101"/>
      <c r="AY121" s="1102"/>
      <c r="AZ121" s="1102"/>
      <c r="BA121" s="1102"/>
      <c r="BB121" s="1103"/>
      <c r="BC121" s="1162"/>
      <c r="BD121" s="1163"/>
      <c r="BE121" s="1164"/>
    </row>
    <row r="122" spans="2:64" s="121" customFormat="1" ht="15.75" customHeight="1">
      <c r="B122" s="1098">
        <v>106</v>
      </c>
      <c r="C122" s="1099"/>
      <c r="D122" s="337"/>
      <c r="E122" s="1091"/>
      <c r="F122" s="1091"/>
      <c r="G122" s="1091"/>
      <c r="H122" s="1091"/>
      <c r="I122" s="1091"/>
      <c r="J122" s="1091"/>
      <c r="K122" s="1091"/>
      <c r="L122" s="1091"/>
      <c r="M122" s="1091"/>
      <c r="N122" s="1091"/>
      <c r="O122" s="1091"/>
      <c r="P122" s="1091"/>
      <c r="Q122" s="1091"/>
      <c r="R122" s="1091"/>
      <c r="S122" s="1091"/>
      <c r="T122" s="1091"/>
      <c r="U122" s="1091"/>
      <c r="V122" s="1091"/>
      <c r="W122" s="1091"/>
      <c r="X122" s="1091"/>
      <c r="Y122" s="1091"/>
      <c r="Z122" s="1091"/>
      <c r="AA122" s="1091"/>
      <c r="AB122" s="1091"/>
      <c r="AC122" s="1091"/>
      <c r="AD122" s="613"/>
      <c r="AE122" s="338"/>
      <c r="AF122" s="1147"/>
      <c r="AG122" s="1147"/>
      <c r="AH122" s="1147"/>
      <c r="AI122" s="1147"/>
      <c r="AJ122" s="1147"/>
      <c r="AK122" s="1147"/>
      <c r="AL122" s="1147"/>
      <c r="AM122" s="1087"/>
      <c r="AN122" s="1087"/>
      <c r="AO122" s="1087"/>
      <c r="AP122" s="1087"/>
      <c r="AQ122" s="1088"/>
      <c r="AR122" s="1089"/>
      <c r="AS122" s="1089"/>
      <c r="AT122" s="1089"/>
      <c r="AU122" s="1095"/>
      <c r="AV122" s="1096"/>
      <c r="AW122" s="1097"/>
      <c r="AX122" s="1101"/>
      <c r="AY122" s="1102"/>
      <c r="AZ122" s="1102"/>
      <c r="BA122" s="1102"/>
      <c r="BB122" s="1103"/>
      <c r="BC122" s="1162"/>
      <c r="BD122" s="1163"/>
      <c r="BE122" s="1164"/>
    </row>
    <row r="123" spans="2:64" s="121" customFormat="1" ht="15.75" customHeight="1">
      <c r="B123" s="1098">
        <v>107</v>
      </c>
      <c r="C123" s="1099"/>
      <c r="D123" s="337"/>
      <c r="E123" s="1091"/>
      <c r="F123" s="1091"/>
      <c r="G123" s="1091"/>
      <c r="H123" s="1091"/>
      <c r="I123" s="1091"/>
      <c r="J123" s="1091"/>
      <c r="K123" s="1091"/>
      <c r="L123" s="1091"/>
      <c r="M123" s="1091"/>
      <c r="N123" s="1091"/>
      <c r="O123" s="1091"/>
      <c r="P123" s="1091"/>
      <c r="Q123" s="1091"/>
      <c r="R123" s="1091"/>
      <c r="S123" s="1091"/>
      <c r="T123" s="1091"/>
      <c r="U123" s="1091"/>
      <c r="V123" s="1091"/>
      <c r="W123" s="1091"/>
      <c r="X123" s="1091"/>
      <c r="Y123" s="1091"/>
      <c r="Z123" s="1091"/>
      <c r="AA123" s="1091"/>
      <c r="AB123" s="1091"/>
      <c r="AC123" s="1091"/>
      <c r="AD123" s="613"/>
      <c r="AE123" s="338"/>
      <c r="AF123" s="1147"/>
      <c r="AG123" s="1147"/>
      <c r="AH123" s="1147"/>
      <c r="AI123" s="1147"/>
      <c r="AJ123" s="1147"/>
      <c r="AK123" s="1147"/>
      <c r="AL123" s="1147"/>
      <c r="AM123" s="1087"/>
      <c r="AN123" s="1087"/>
      <c r="AO123" s="1087"/>
      <c r="AP123" s="1087"/>
      <c r="AQ123" s="1088"/>
      <c r="AR123" s="1089"/>
      <c r="AS123" s="1089"/>
      <c r="AT123" s="1089"/>
      <c r="AU123" s="1095"/>
      <c r="AV123" s="1096"/>
      <c r="AW123" s="1097"/>
      <c r="AX123" s="1101"/>
      <c r="AY123" s="1102"/>
      <c r="AZ123" s="1102"/>
      <c r="BA123" s="1102"/>
      <c r="BB123" s="1103"/>
      <c r="BC123" s="1162"/>
      <c r="BD123" s="1163"/>
      <c r="BE123" s="1164"/>
    </row>
    <row r="124" spans="2:64" s="121" customFormat="1" ht="15.75" customHeight="1">
      <c r="B124" s="1098">
        <v>108</v>
      </c>
      <c r="C124" s="1099"/>
      <c r="D124" s="337"/>
      <c r="E124" s="1091"/>
      <c r="F124" s="1091"/>
      <c r="G124" s="1091"/>
      <c r="H124" s="1091"/>
      <c r="I124" s="1091"/>
      <c r="J124" s="1091"/>
      <c r="K124" s="1091"/>
      <c r="L124" s="1091"/>
      <c r="M124" s="1091"/>
      <c r="N124" s="1091"/>
      <c r="O124" s="1091"/>
      <c r="P124" s="1091"/>
      <c r="Q124" s="1091"/>
      <c r="R124" s="1091"/>
      <c r="S124" s="1091"/>
      <c r="T124" s="1091"/>
      <c r="U124" s="1091"/>
      <c r="V124" s="1091"/>
      <c r="W124" s="1091"/>
      <c r="X124" s="1091"/>
      <c r="Y124" s="1091"/>
      <c r="Z124" s="1091"/>
      <c r="AA124" s="1091"/>
      <c r="AB124" s="1091"/>
      <c r="AC124" s="1091"/>
      <c r="AD124" s="613"/>
      <c r="AE124" s="338"/>
      <c r="AF124" s="1147"/>
      <c r="AG124" s="1147"/>
      <c r="AH124" s="1147"/>
      <c r="AI124" s="1147"/>
      <c r="AJ124" s="1147"/>
      <c r="AK124" s="1147"/>
      <c r="AL124" s="1147"/>
      <c r="AM124" s="1087"/>
      <c r="AN124" s="1087"/>
      <c r="AO124" s="1087"/>
      <c r="AP124" s="1087"/>
      <c r="AQ124" s="1088"/>
      <c r="AR124" s="1089"/>
      <c r="AS124" s="1089"/>
      <c r="AT124" s="1089"/>
      <c r="AU124" s="1095"/>
      <c r="AV124" s="1096"/>
      <c r="AW124" s="1097"/>
      <c r="AX124" s="1101"/>
      <c r="AY124" s="1102"/>
      <c r="AZ124" s="1102"/>
      <c r="BA124" s="1102"/>
      <c r="BB124" s="1103"/>
      <c r="BC124" s="1162"/>
      <c r="BD124" s="1163"/>
      <c r="BE124" s="1164"/>
    </row>
    <row r="125" spans="2:64" s="121" customFormat="1" ht="15.75" customHeight="1">
      <c r="B125" s="1098">
        <v>109</v>
      </c>
      <c r="C125" s="1099"/>
      <c r="D125" s="337"/>
      <c r="E125" s="1091"/>
      <c r="F125" s="1091"/>
      <c r="G125" s="1091"/>
      <c r="H125" s="1091"/>
      <c r="I125" s="1091"/>
      <c r="J125" s="1091"/>
      <c r="K125" s="1091"/>
      <c r="L125" s="1091"/>
      <c r="M125" s="1091"/>
      <c r="N125" s="1091"/>
      <c r="O125" s="1091"/>
      <c r="P125" s="1091"/>
      <c r="Q125" s="1091"/>
      <c r="R125" s="1091"/>
      <c r="S125" s="1091"/>
      <c r="T125" s="1091"/>
      <c r="U125" s="1091"/>
      <c r="V125" s="1091"/>
      <c r="W125" s="1091"/>
      <c r="X125" s="1091"/>
      <c r="Y125" s="1091"/>
      <c r="Z125" s="1091"/>
      <c r="AA125" s="1091"/>
      <c r="AB125" s="1091"/>
      <c r="AC125" s="1091"/>
      <c r="AD125" s="613"/>
      <c r="AE125" s="338"/>
      <c r="AF125" s="1147"/>
      <c r="AG125" s="1147"/>
      <c r="AH125" s="1147"/>
      <c r="AI125" s="1147"/>
      <c r="AJ125" s="1147"/>
      <c r="AK125" s="1147"/>
      <c r="AL125" s="1147"/>
      <c r="AM125" s="1087"/>
      <c r="AN125" s="1087"/>
      <c r="AO125" s="1087"/>
      <c r="AP125" s="1087"/>
      <c r="AQ125" s="1088"/>
      <c r="AR125" s="1089"/>
      <c r="AS125" s="1089"/>
      <c r="AT125" s="1089"/>
      <c r="AU125" s="1095"/>
      <c r="AV125" s="1096"/>
      <c r="AW125" s="1097"/>
      <c r="AX125" s="1101"/>
      <c r="AY125" s="1102"/>
      <c r="AZ125" s="1102"/>
      <c r="BA125" s="1102"/>
      <c r="BB125" s="1103"/>
      <c r="BC125" s="1162"/>
      <c r="BD125" s="1163"/>
      <c r="BE125" s="1164"/>
    </row>
    <row r="126" spans="2:64" s="121" customFormat="1" ht="15.75" customHeight="1">
      <c r="B126" s="1149">
        <v>110</v>
      </c>
      <c r="C126" s="1150"/>
      <c r="D126" s="339"/>
      <c r="E126" s="1155"/>
      <c r="F126" s="1155"/>
      <c r="G126" s="1155"/>
      <c r="H126" s="1155"/>
      <c r="I126" s="1155"/>
      <c r="J126" s="1155"/>
      <c r="K126" s="1155"/>
      <c r="L126" s="1155"/>
      <c r="M126" s="1155"/>
      <c r="N126" s="1155"/>
      <c r="O126" s="1155"/>
      <c r="P126" s="1155"/>
      <c r="Q126" s="1155"/>
      <c r="R126" s="1155"/>
      <c r="S126" s="1155"/>
      <c r="T126" s="1155"/>
      <c r="U126" s="1155"/>
      <c r="V126" s="1155"/>
      <c r="W126" s="1155"/>
      <c r="X126" s="1155"/>
      <c r="Y126" s="1155"/>
      <c r="Z126" s="1155"/>
      <c r="AA126" s="1155"/>
      <c r="AB126" s="1155"/>
      <c r="AC126" s="1155"/>
      <c r="AD126" s="614"/>
      <c r="AE126" s="340"/>
      <c r="AF126" s="1151"/>
      <c r="AG126" s="1151"/>
      <c r="AH126" s="1151"/>
      <c r="AI126" s="1151"/>
      <c r="AJ126" s="1151"/>
      <c r="AK126" s="1151"/>
      <c r="AL126" s="1151"/>
      <c r="AM126" s="1152"/>
      <c r="AN126" s="1152"/>
      <c r="AO126" s="1152"/>
      <c r="AP126" s="1152"/>
      <c r="AQ126" s="1153"/>
      <c r="AR126" s="1154"/>
      <c r="AS126" s="1154"/>
      <c r="AT126" s="1154"/>
      <c r="AU126" s="1159"/>
      <c r="AV126" s="1160"/>
      <c r="AW126" s="1161"/>
      <c r="AX126" s="1156"/>
      <c r="AY126" s="1157"/>
      <c r="AZ126" s="1157"/>
      <c r="BA126" s="1157"/>
      <c r="BB126" s="1158"/>
      <c r="BC126" s="1168"/>
      <c r="BD126" s="1169"/>
      <c r="BE126" s="1170"/>
    </row>
    <row r="127" spans="2:64" ht="12.75" customHeight="1" thickBot="1"/>
    <row r="128" spans="2:64" ht="21.75" customHeight="1">
      <c r="B128" s="202"/>
      <c r="C128" s="203"/>
      <c r="D128" s="203"/>
      <c r="E128" s="203"/>
      <c r="F128" s="203"/>
      <c r="G128" s="203"/>
      <c r="H128" s="203"/>
      <c r="I128" s="203"/>
      <c r="J128" s="203"/>
      <c r="K128" s="204"/>
      <c r="L128" s="204"/>
      <c r="M128" s="204"/>
      <c r="N128" s="204"/>
      <c r="O128" s="204"/>
      <c r="P128" s="204"/>
      <c r="Q128" s="1180" t="s">
        <v>187</v>
      </c>
      <c r="R128" s="1180"/>
      <c r="S128" s="1180"/>
      <c r="T128" s="1180"/>
      <c r="U128" s="1180"/>
      <c r="V128" s="1180"/>
      <c r="W128" s="1180"/>
      <c r="X128" s="1180"/>
      <c r="Y128" s="1180"/>
      <c r="Z128" s="1180"/>
      <c r="AA128" s="1180"/>
      <c r="AB128" s="1180"/>
      <c r="AC128" s="1180"/>
      <c r="AD128" s="1180"/>
      <c r="AE128" s="1180"/>
      <c r="AF128" s="1180"/>
      <c r="AG128" s="1180"/>
      <c r="AH128" s="1180"/>
      <c r="AI128" s="1180"/>
      <c r="AJ128" s="1180"/>
      <c r="AK128" s="1180"/>
      <c r="AL128" s="1180"/>
      <c r="AM128" s="1180"/>
      <c r="AN128" s="1180"/>
      <c r="AO128" s="1180"/>
      <c r="AP128" s="1180"/>
      <c r="AQ128" s="1180"/>
      <c r="AR128" s="1180"/>
      <c r="AS128" s="1180"/>
      <c r="AT128" s="1180"/>
      <c r="AU128" s="1180"/>
      <c r="AV128" s="1180"/>
      <c r="AW128" s="1180"/>
      <c r="AX128" s="1180"/>
      <c r="AY128" s="1180"/>
      <c r="AZ128" s="797" t="s">
        <v>1</v>
      </c>
      <c r="BA128" s="797"/>
      <c r="BB128" s="797"/>
      <c r="BC128" s="797"/>
      <c r="BD128" s="569">
        <f>BD2</f>
        <v>0</v>
      </c>
      <c r="BE128" s="566"/>
      <c r="BF128" s="515"/>
      <c r="BG128" s="571"/>
      <c r="BH128" s="572"/>
      <c r="BI128" s="571"/>
      <c r="BJ128" s="573"/>
      <c r="BK128" s="573"/>
      <c r="BL128" s="532"/>
    </row>
    <row r="129" spans="2:65" s="121" customFormat="1" ht="10.5" customHeight="1">
      <c r="B129" s="205"/>
      <c r="C129" s="206"/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  <c r="P129" s="206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  <c r="AE129" s="1185"/>
      <c r="AF129" s="1185"/>
      <c r="AG129" s="1185"/>
      <c r="AH129" s="1185"/>
      <c r="AI129" s="1185"/>
      <c r="AJ129" s="1185"/>
      <c r="AK129" s="1185"/>
      <c r="AL129" s="1185"/>
      <c r="AM129" s="1185"/>
      <c r="AN129" s="1185"/>
      <c r="AO129" s="1185"/>
      <c r="AP129" s="1185"/>
      <c r="AQ129" s="1185"/>
      <c r="AR129" s="1185"/>
      <c r="AS129" s="1185"/>
      <c r="AT129" s="1185"/>
      <c r="AU129" s="1185"/>
      <c r="AV129" s="1185"/>
      <c r="AW129" s="1185"/>
      <c r="AX129" s="1185"/>
      <c r="AY129" s="1185"/>
      <c r="AZ129" s="568"/>
      <c r="BA129" s="1183" t="s">
        <v>165</v>
      </c>
      <c r="BB129" s="1184"/>
      <c r="BC129" s="1184"/>
      <c r="BD129" s="1186" t="s">
        <v>5</v>
      </c>
      <c r="BE129" s="581"/>
      <c r="BG129" s="574"/>
      <c r="BH129" s="572"/>
      <c r="BI129" s="571"/>
      <c r="BJ129" s="575"/>
      <c r="BK129" s="575"/>
      <c r="BL129" s="305"/>
    </row>
    <row r="130" spans="2:65" ht="17.25" customHeight="1">
      <c r="B130" s="990"/>
      <c r="C130" s="991"/>
      <c r="D130" s="991"/>
      <c r="E130" s="991"/>
      <c r="F130" s="991"/>
      <c r="G130" s="991"/>
      <c r="H130" s="991"/>
      <c r="I130" s="991"/>
      <c r="J130" s="991"/>
      <c r="K130" s="991"/>
      <c r="L130" s="991"/>
      <c r="M130" s="991"/>
      <c r="N130" s="991"/>
      <c r="O130" s="991"/>
      <c r="P130" s="991"/>
      <c r="Q130" s="991"/>
      <c r="R130" s="998" t="s">
        <v>6</v>
      </c>
      <c r="S130" s="998"/>
      <c r="T130" s="998"/>
      <c r="U130" s="998"/>
      <c r="V130" s="998"/>
      <c r="W130" s="998"/>
      <c r="X130" s="998"/>
      <c r="Y130" s="998"/>
      <c r="Z130" s="998"/>
      <c r="AA130" s="998"/>
      <c r="AB130" s="998"/>
      <c r="AC130" s="998"/>
      <c r="AD130" s="998"/>
      <c r="AE130" s="998"/>
      <c r="AF130" s="998"/>
      <c r="AG130" s="998"/>
      <c r="AH130" s="998"/>
      <c r="AI130" s="998"/>
      <c r="AJ130" s="998"/>
      <c r="AK130" s="998"/>
      <c r="AL130" s="998"/>
      <c r="AM130" s="998"/>
      <c r="AN130" s="998"/>
      <c r="AO130" s="998"/>
      <c r="AP130" s="998"/>
      <c r="AQ130" s="998"/>
      <c r="AR130" s="998"/>
      <c r="AS130" s="998"/>
      <c r="AT130" s="998"/>
      <c r="AU130" s="998"/>
      <c r="AV130" s="998"/>
      <c r="AW130" s="998"/>
      <c r="AX130" s="998"/>
      <c r="AY130" s="207"/>
      <c r="AZ130" s="207"/>
      <c r="BA130" s="1184"/>
      <c r="BB130" s="1184"/>
      <c r="BC130" s="1184"/>
      <c r="BD130" s="1186"/>
      <c r="BE130" s="208"/>
      <c r="BF130" s="118"/>
      <c r="BG130" s="576"/>
      <c r="BH130" s="572"/>
      <c r="BI130" s="571"/>
      <c r="BJ130" s="575"/>
      <c r="BK130" s="575"/>
      <c r="BL130" s="532"/>
    </row>
    <row r="131" spans="2:65" s="124" customFormat="1" ht="25.5" customHeight="1">
      <c r="B131" s="801" t="str">
        <f>B5</f>
        <v/>
      </c>
      <c r="C131" s="802"/>
      <c r="D131" s="802"/>
      <c r="E131" s="802"/>
      <c r="F131" s="802"/>
      <c r="G131" s="802"/>
      <c r="H131" s="802"/>
      <c r="I131" s="802"/>
      <c r="J131" s="802"/>
      <c r="K131" s="802"/>
      <c r="L131" s="802"/>
      <c r="M131" s="802"/>
      <c r="N131" s="802"/>
      <c r="O131" s="802"/>
      <c r="P131" s="802"/>
      <c r="Q131" s="802"/>
      <c r="R131" s="802"/>
      <c r="S131" s="802"/>
      <c r="T131" s="803" t="str">
        <f>UPPER("Incentivo financeiro extraordinário à manutenção dos postos de trabalho e aos trabalhadores independentes")</f>
        <v>INCENTIVO FINANCEIRO EXTRAORDINÁRIO À MANUTENÇÃO DOS POSTOS DE TRABALHO E AOS TRABALHADORES INDEPENDENTES</v>
      </c>
      <c r="U131" s="804"/>
      <c r="V131" s="804"/>
      <c r="W131" s="804"/>
      <c r="X131" s="804"/>
      <c r="Y131" s="804"/>
      <c r="Z131" s="804"/>
      <c r="AA131" s="804"/>
      <c r="AB131" s="804"/>
      <c r="AC131" s="804"/>
      <c r="AD131" s="804"/>
      <c r="AE131" s="804"/>
      <c r="AF131" s="804"/>
      <c r="AG131" s="804"/>
      <c r="AH131" s="804"/>
      <c r="AI131" s="804"/>
      <c r="AJ131" s="804"/>
      <c r="AK131" s="804"/>
      <c r="AL131" s="804"/>
      <c r="AM131" s="804"/>
      <c r="AN131" s="804"/>
      <c r="AO131" s="804"/>
      <c r="AP131" s="804"/>
      <c r="AQ131" s="804"/>
      <c r="AR131" s="804"/>
      <c r="AS131" s="804"/>
      <c r="AT131" s="804"/>
      <c r="AU131" s="804"/>
      <c r="AV131" s="804"/>
      <c r="AW131" s="804"/>
      <c r="AX131" s="804"/>
      <c r="AY131" s="804"/>
      <c r="AZ131" s="804"/>
      <c r="BA131" s="1175" t="s">
        <v>166</v>
      </c>
      <c r="BB131" s="1175"/>
      <c r="BC131" s="1175"/>
      <c r="BD131" s="1175"/>
      <c r="BE131" s="209"/>
      <c r="BF131" s="123"/>
      <c r="BG131" s="576"/>
      <c r="BH131" s="572"/>
      <c r="BI131" s="571"/>
      <c r="BJ131" s="575"/>
      <c r="BK131" s="577"/>
      <c r="BL131" s="578"/>
    </row>
    <row r="132" spans="2:65" ht="3" customHeight="1" thickBot="1">
      <c r="B132" s="210"/>
      <c r="C132" s="211"/>
      <c r="D132" s="997"/>
      <c r="E132" s="997"/>
      <c r="F132" s="997"/>
      <c r="G132" s="212"/>
      <c r="H132" s="212"/>
      <c r="I132" s="212"/>
      <c r="J132" s="212"/>
      <c r="K132" s="212"/>
      <c r="L132" s="212"/>
      <c r="M132" s="213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12"/>
      <c r="AI132" s="212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5"/>
      <c r="AY132" s="215"/>
      <c r="AZ132" s="215"/>
      <c r="BA132" s="215"/>
      <c r="BB132" s="215"/>
      <c r="BC132" s="215"/>
      <c r="BD132" s="215"/>
      <c r="BE132" s="216"/>
      <c r="BF132" s="125"/>
      <c r="BG132" s="532"/>
      <c r="BH132" s="532"/>
      <c r="BI132" s="532"/>
      <c r="BJ132" s="532"/>
      <c r="BK132" s="532"/>
      <c r="BL132" s="532"/>
    </row>
    <row r="133" spans="2:65" ht="3" customHeight="1">
      <c r="B133" s="126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8"/>
      <c r="S133" s="128"/>
      <c r="T133" s="128"/>
      <c r="U133" s="128"/>
      <c r="V133" s="128"/>
      <c r="W133" s="128"/>
      <c r="X133" s="128"/>
      <c r="Y133" s="128"/>
      <c r="Z133" s="129"/>
      <c r="AA133" s="127"/>
      <c r="AB133" s="128"/>
      <c r="AC133" s="128"/>
      <c r="AD133" s="128"/>
      <c r="AE133" s="128"/>
      <c r="AF133" s="128"/>
      <c r="AG133" s="128"/>
      <c r="AH133" s="128"/>
      <c r="AI133" s="128"/>
      <c r="AJ133" s="130"/>
      <c r="AK133" s="130"/>
      <c r="AL133" s="130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2"/>
      <c r="AY133" s="132"/>
      <c r="AZ133" s="132"/>
      <c r="BA133" s="132"/>
      <c r="BB133" s="132"/>
      <c r="BC133" s="132"/>
      <c r="BD133" s="132"/>
      <c r="BE133" s="132"/>
      <c r="BF133" s="125"/>
      <c r="BG133" s="532"/>
      <c r="BH133" s="532"/>
      <c r="BI133" s="532"/>
      <c r="BJ133" s="532"/>
      <c r="BK133" s="532"/>
      <c r="BL133" s="532"/>
    </row>
    <row r="134" spans="2:65" ht="20.25" customHeight="1">
      <c r="B134" s="314" t="s">
        <v>7</v>
      </c>
      <c r="C134" s="794" t="s">
        <v>167</v>
      </c>
      <c r="D134" s="794"/>
      <c r="E134" s="794"/>
      <c r="F134" s="794"/>
      <c r="G134" s="794"/>
      <c r="H134" s="794"/>
      <c r="I134" s="794"/>
      <c r="J134" s="794"/>
      <c r="K134" s="794"/>
      <c r="L134" s="794"/>
      <c r="M134" s="794"/>
      <c r="N134" s="794"/>
      <c r="O134" s="794"/>
      <c r="P134" s="794"/>
      <c r="Q134" s="794"/>
      <c r="R134" s="794"/>
      <c r="S134" s="794"/>
      <c r="T134" s="794"/>
      <c r="U134" s="794"/>
      <c r="V134" s="794"/>
      <c r="W134" s="794"/>
      <c r="X134" s="794"/>
      <c r="Y134" s="794"/>
      <c r="Z134" s="794"/>
      <c r="AA134" s="794"/>
      <c r="AB134" s="794"/>
      <c r="AC134" s="794"/>
      <c r="AD134" s="794"/>
      <c r="AE134" s="794"/>
      <c r="AF134" s="794"/>
      <c r="AG134" s="794"/>
      <c r="AH134" s="794"/>
      <c r="AI134" s="794"/>
      <c r="AJ134" s="794"/>
      <c r="AK134" s="1176"/>
      <c r="AL134" s="1176"/>
      <c r="AM134" s="1176"/>
      <c r="AN134" s="1176"/>
      <c r="AO134" s="1176"/>
      <c r="AP134" s="1176"/>
      <c r="AQ134" s="1176"/>
      <c r="AR134" s="1176"/>
      <c r="AS134" s="1176"/>
      <c r="AT134" s="1176"/>
      <c r="AU134" s="1176"/>
      <c r="AV134" s="1176"/>
      <c r="AW134" s="1176"/>
      <c r="AX134" s="1176"/>
      <c r="AY134" s="1176"/>
      <c r="AZ134" s="1176"/>
      <c r="BA134" s="1176"/>
      <c r="BB134" s="1176"/>
      <c r="BC134" s="1176"/>
      <c r="BD134" s="1176"/>
      <c r="BE134" s="1177"/>
      <c r="BG134" s="532"/>
      <c r="BH134" s="532"/>
      <c r="BI134" s="305"/>
      <c r="BJ134" s="305"/>
      <c r="BK134" s="305"/>
      <c r="BL134" s="305"/>
      <c r="BM134" s="570"/>
    </row>
    <row r="135" spans="2:65" s="144" customFormat="1" ht="15.75" customHeight="1">
      <c r="B135" s="218"/>
      <c r="C135" s="145"/>
      <c r="D135" s="1137">
        <f>D9</f>
        <v>0</v>
      </c>
      <c r="E135" s="1137"/>
      <c r="F135" s="1137"/>
      <c r="G135" s="1137"/>
      <c r="H135" s="1137"/>
      <c r="I135" s="1137"/>
      <c r="J135" s="1137"/>
      <c r="K135" s="1137"/>
      <c r="L135" s="1137"/>
      <c r="M135" s="1137"/>
      <c r="N135" s="1137"/>
      <c r="O135" s="1137"/>
      <c r="P135" s="1137"/>
      <c r="Q135" s="1137"/>
      <c r="R135" s="1137"/>
      <c r="S135" s="1137"/>
      <c r="T135" s="1137"/>
      <c r="U135" s="1137"/>
      <c r="V135" s="1137"/>
      <c r="W135" s="1137"/>
      <c r="X135" s="1137"/>
      <c r="Y135" s="1137"/>
      <c r="Z135" s="1137"/>
      <c r="AA135" s="1137"/>
      <c r="AB135" s="1137"/>
      <c r="AC135" s="1137"/>
      <c r="AD135" s="1137"/>
      <c r="AE135" s="1137"/>
      <c r="AF135" s="1137"/>
      <c r="AG135" s="1137"/>
      <c r="AH135" s="1137"/>
      <c r="AI135" s="1137"/>
      <c r="AJ135" s="1137"/>
      <c r="AK135" s="196"/>
      <c r="AL135" s="1138">
        <f>AL9</f>
        <v>0</v>
      </c>
      <c r="AM135" s="1138"/>
      <c r="AN135" s="1138"/>
      <c r="AO135" s="1138"/>
      <c r="AP135" s="196"/>
      <c r="AQ135" s="1178">
        <f>AQ9</f>
        <v>0</v>
      </c>
      <c r="AR135" s="1178"/>
      <c r="AS135" s="1178"/>
      <c r="AT135" s="1178"/>
      <c r="AU135" s="1178"/>
      <c r="AV135" s="1178"/>
      <c r="AW135" s="312"/>
      <c r="AX135" s="312"/>
      <c r="AY135" s="312"/>
      <c r="AZ135" s="311"/>
      <c r="BA135" s="313"/>
      <c r="BB135" s="313"/>
      <c r="BC135" s="313"/>
      <c r="BD135" s="313"/>
      <c r="BE135" s="147"/>
      <c r="BG135" s="520"/>
      <c r="BH135" s="520"/>
      <c r="BI135" s="305"/>
      <c r="BJ135" s="305"/>
      <c r="BK135" s="305"/>
      <c r="BL135" s="305"/>
      <c r="BM135" s="570"/>
    </row>
    <row r="136" spans="2:65" s="150" customFormat="1" ht="13.5" customHeight="1">
      <c r="B136" s="316"/>
      <c r="C136" s="317"/>
      <c r="D136" s="1139" t="s">
        <v>14</v>
      </c>
      <c r="E136" s="1139"/>
      <c r="F136" s="1139"/>
      <c r="G136" s="1139"/>
      <c r="H136" s="1139"/>
      <c r="I136" s="1139"/>
      <c r="J136" s="1139"/>
      <c r="K136" s="1139"/>
      <c r="L136" s="1139"/>
      <c r="M136" s="1139"/>
      <c r="N136" s="1139"/>
      <c r="O136" s="1139"/>
      <c r="P136" s="1139"/>
      <c r="Q136" s="1139"/>
      <c r="R136" s="1139"/>
      <c r="S136" s="1139"/>
      <c r="T136" s="1139"/>
      <c r="U136" s="1139"/>
      <c r="V136" s="1139"/>
      <c r="W136" s="1139"/>
      <c r="X136" s="1139"/>
      <c r="Y136" s="1139"/>
      <c r="Z136" s="1139"/>
      <c r="AA136" s="1139"/>
      <c r="AB136" s="1139"/>
      <c r="AC136" s="1139"/>
      <c r="AD136" s="1139"/>
      <c r="AE136" s="318"/>
      <c r="AF136" s="1139"/>
      <c r="AG136" s="1139"/>
      <c r="AH136" s="1139"/>
      <c r="AI136" s="1139"/>
      <c r="AJ136" s="1139"/>
      <c r="AK136" s="319"/>
      <c r="AL136" s="1085" t="s">
        <v>15</v>
      </c>
      <c r="AM136" s="1085"/>
      <c r="AN136" s="1085"/>
      <c r="AO136" s="1085"/>
      <c r="AP136" s="319"/>
      <c r="AQ136" s="1086" t="s">
        <v>16</v>
      </c>
      <c r="AR136" s="1086"/>
      <c r="AS136" s="1086"/>
      <c r="AT136" s="1086"/>
      <c r="AU136" s="320"/>
      <c r="AV136" s="321"/>
      <c r="AW136" s="321"/>
      <c r="AX136" s="321"/>
      <c r="AY136" s="321"/>
      <c r="AZ136" s="322"/>
      <c r="BA136" s="321"/>
      <c r="BB136" s="321"/>
      <c r="BC136" s="321"/>
      <c r="BD136" s="321"/>
      <c r="BE136" s="323"/>
      <c r="BG136" s="1179"/>
      <c r="BH136" s="1179"/>
      <c r="BI136" s="1179"/>
      <c r="BJ136" s="1179"/>
      <c r="BK136" s="1179"/>
      <c r="BL136" s="1179"/>
    </row>
    <row r="137" spans="2:65" ht="2.25" customHeight="1"/>
    <row r="138" spans="2:65" ht="15.75" customHeight="1">
      <c r="B138" s="1126" t="s">
        <v>173</v>
      </c>
      <c r="C138" s="1127"/>
      <c r="D138" s="1118" t="s">
        <v>174</v>
      </c>
      <c r="E138" s="1119"/>
      <c r="F138" s="1119"/>
      <c r="G138" s="1119"/>
      <c r="H138" s="1119"/>
      <c r="I138" s="1119"/>
      <c r="J138" s="1119"/>
      <c r="K138" s="1119"/>
      <c r="L138" s="1119"/>
      <c r="M138" s="1119"/>
      <c r="N138" s="1119"/>
      <c r="O138" s="1119"/>
      <c r="P138" s="1119"/>
      <c r="Q138" s="1119"/>
      <c r="R138" s="1119"/>
      <c r="S138" s="1119"/>
      <c r="T138" s="344"/>
      <c r="U138" s="344"/>
      <c r="V138" s="344"/>
      <c r="W138" s="1122" t="s">
        <v>175</v>
      </c>
      <c r="X138" s="1122"/>
      <c r="Y138" s="1122"/>
      <c r="Z138" s="1122"/>
      <c r="AA138" s="1122"/>
      <c r="AB138" s="1122"/>
      <c r="AC138" s="1122"/>
      <c r="AD138" s="1122"/>
      <c r="AE138" s="1123"/>
      <c r="AF138" s="1130" t="s">
        <v>176</v>
      </c>
      <c r="AG138" s="1130"/>
      <c r="AH138" s="1130"/>
      <c r="AI138" s="1130"/>
      <c r="AJ138" s="1130"/>
      <c r="AK138" s="1130"/>
      <c r="AL138" s="1130"/>
      <c r="AM138" s="1132" t="s">
        <v>177</v>
      </c>
      <c r="AN138" s="1132"/>
      <c r="AO138" s="1132"/>
      <c r="AP138" s="1132"/>
      <c r="AQ138" s="1109" t="s">
        <v>178</v>
      </c>
      <c r="AR138" s="1110"/>
      <c r="AS138" s="1110"/>
      <c r="AT138" s="1110"/>
      <c r="AU138" s="1110"/>
      <c r="AV138" s="1110"/>
      <c r="AW138" s="1110"/>
      <c r="AX138" s="1110"/>
      <c r="AY138" s="1110"/>
      <c r="AZ138" s="1110"/>
      <c r="BA138" s="1110"/>
      <c r="BB138" s="1111"/>
      <c r="BC138" s="1104" t="s">
        <v>179</v>
      </c>
      <c r="BD138" s="1104"/>
      <c r="BE138" s="1104"/>
    </row>
    <row r="139" spans="2:65" ht="27" customHeight="1">
      <c r="B139" s="1128"/>
      <c r="C139" s="1129"/>
      <c r="D139" s="1120"/>
      <c r="E139" s="1121"/>
      <c r="F139" s="1121"/>
      <c r="G139" s="1121"/>
      <c r="H139" s="1121"/>
      <c r="I139" s="1121"/>
      <c r="J139" s="1121"/>
      <c r="K139" s="1121"/>
      <c r="L139" s="1121"/>
      <c r="M139" s="1121"/>
      <c r="N139" s="1121"/>
      <c r="O139" s="1121"/>
      <c r="P139" s="1121"/>
      <c r="Q139" s="1121"/>
      <c r="R139" s="1121"/>
      <c r="S139" s="1121"/>
      <c r="T139" s="345"/>
      <c r="U139" s="345"/>
      <c r="V139" s="345"/>
      <c r="W139" s="1124"/>
      <c r="X139" s="1124"/>
      <c r="Y139" s="1124"/>
      <c r="Z139" s="1124"/>
      <c r="AA139" s="1124"/>
      <c r="AB139" s="1124"/>
      <c r="AC139" s="1124"/>
      <c r="AD139" s="1124"/>
      <c r="AE139" s="1125"/>
      <c r="AF139" s="1131"/>
      <c r="AG139" s="1131"/>
      <c r="AH139" s="1131"/>
      <c r="AI139" s="1131"/>
      <c r="AJ139" s="1131"/>
      <c r="AK139" s="1131"/>
      <c r="AL139" s="1131"/>
      <c r="AM139" s="1133"/>
      <c r="AN139" s="1133"/>
      <c r="AO139" s="1133"/>
      <c r="AP139" s="1133"/>
      <c r="AQ139" s="1134" t="s">
        <v>184</v>
      </c>
      <c r="AR139" s="1135"/>
      <c r="AS139" s="1135"/>
      <c r="AT139" s="1135"/>
      <c r="AU139" s="1106" t="s">
        <v>185</v>
      </c>
      <c r="AV139" s="1107"/>
      <c r="AW139" s="1108"/>
      <c r="AX139" s="1107" t="s">
        <v>186</v>
      </c>
      <c r="AY139" s="1107"/>
      <c r="AZ139" s="1107"/>
      <c r="BA139" s="1107"/>
      <c r="BB139" s="1112"/>
      <c r="BC139" s="1105"/>
      <c r="BD139" s="1105"/>
      <c r="BE139" s="1105"/>
    </row>
    <row r="140" spans="2:65" s="121" customFormat="1" ht="15.75" customHeight="1">
      <c r="B140" s="1113">
        <v>111</v>
      </c>
      <c r="C140" s="1114"/>
      <c r="D140" s="336"/>
      <c r="E140" s="1090"/>
      <c r="F140" s="1090"/>
      <c r="G140" s="1090"/>
      <c r="H140" s="1090"/>
      <c r="I140" s="1090"/>
      <c r="J140" s="1090"/>
      <c r="K140" s="1090"/>
      <c r="L140" s="1090"/>
      <c r="M140" s="1090"/>
      <c r="N140" s="1090"/>
      <c r="O140" s="1090"/>
      <c r="P140" s="1090"/>
      <c r="Q140" s="1090"/>
      <c r="R140" s="1090"/>
      <c r="S140" s="1090"/>
      <c r="T140" s="1090"/>
      <c r="U140" s="1090"/>
      <c r="V140" s="1090"/>
      <c r="W140" s="1090"/>
      <c r="X140" s="1090"/>
      <c r="Y140" s="1090"/>
      <c r="Z140" s="1090"/>
      <c r="AA140" s="1090"/>
      <c r="AB140" s="1090"/>
      <c r="AC140" s="1090"/>
      <c r="AD140" s="612"/>
      <c r="AE140" s="615"/>
      <c r="AF140" s="1148"/>
      <c r="AG140" s="1148"/>
      <c r="AH140" s="1148"/>
      <c r="AI140" s="1148"/>
      <c r="AJ140" s="1148"/>
      <c r="AK140" s="1148"/>
      <c r="AL140" s="1148"/>
      <c r="AM140" s="1115"/>
      <c r="AN140" s="1115"/>
      <c r="AO140" s="1115"/>
      <c r="AP140" s="1115"/>
      <c r="AQ140" s="1116"/>
      <c r="AR140" s="1117"/>
      <c r="AS140" s="1117"/>
      <c r="AT140" s="1117"/>
      <c r="AU140" s="1092"/>
      <c r="AV140" s="1093"/>
      <c r="AW140" s="1094"/>
      <c r="AX140" s="1143"/>
      <c r="AY140" s="1144"/>
      <c r="AZ140" s="1144"/>
      <c r="BA140" s="1144"/>
      <c r="BB140" s="1145"/>
      <c r="BC140" s="1140"/>
      <c r="BD140" s="1141"/>
      <c r="BE140" s="1142"/>
    </row>
    <row r="141" spans="2:65" s="121" customFormat="1" ht="15.75" customHeight="1">
      <c r="B141" s="1098">
        <v>112</v>
      </c>
      <c r="C141" s="1099"/>
      <c r="D141" s="337"/>
      <c r="E141" s="1091"/>
      <c r="F141" s="1091"/>
      <c r="G141" s="1091"/>
      <c r="H141" s="1091"/>
      <c r="I141" s="1091"/>
      <c r="J141" s="1091"/>
      <c r="K141" s="1091"/>
      <c r="L141" s="1091"/>
      <c r="M141" s="1091"/>
      <c r="N141" s="1091"/>
      <c r="O141" s="1091"/>
      <c r="P141" s="1091"/>
      <c r="Q141" s="1091"/>
      <c r="R141" s="1091"/>
      <c r="S141" s="1091"/>
      <c r="T141" s="1091"/>
      <c r="U141" s="1091"/>
      <c r="V141" s="1091"/>
      <c r="W141" s="1091"/>
      <c r="X141" s="1091"/>
      <c r="Y141" s="1091"/>
      <c r="Z141" s="1091"/>
      <c r="AA141" s="1091"/>
      <c r="AB141" s="1091"/>
      <c r="AC141" s="1091"/>
      <c r="AD141" s="613"/>
      <c r="AE141" s="338"/>
      <c r="AF141" s="1147"/>
      <c r="AG141" s="1147"/>
      <c r="AH141" s="1147"/>
      <c r="AI141" s="1147"/>
      <c r="AJ141" s="1147"/>
      <c r="AK141" s="1147"/>
      <c r="AL141" s="1147"/>
      <c r="AM141" s="1087"/>
      <c r="AN141" s="1087"/>
      <c r="AO141" s="1087"/>
      <c r="AP141" s="1087"/>
      <c r="AQ141" s="1088"/>
      <c r="AR141" s="1089"/>
      <c r="AS141" s="1089"/>
      <c r="AT141" s="1089"/>
      <c r="AU141" s="1095"/>
      <c r="AV141" s="1096"/>
      <c r="AW141" s="1097"/>
      <c r="AX141" s="1101"/>
      <c r="AY141" s="1102"/>
      <c r="AZ141" s="1102"/>
      <c r="BA141" s="1102"/>
      <c r="BB141" s="1103"/>
      <c r="BC141" s="1162"/>
      <c r="BD141" s="1163"/>
      <c r="BE141" s="1164"/>
    </row>
    <row r="142" spans="2:65" s="121" customFormat="1" ht="15.75" customHeight="1">
      <c r="B142" s="1098">
        <v>113</v>
      </c>
      <c r="C142" s="1099"/>
      <c r="D142" s="337"/>
      <c r="E142" s="1091"/>
      <c r="F142" s="1091"/>
      <c r="G142" s="1091"/>
      <c r="H142" s="1091"/>
      <c r="I142" s="1091"/>
      <c r="J142" s="1091"/>
      <c r="K142" s="1091"/>
      <c r="L142" s="1091"/>
      <c r="M142" s="1091"/>
      <c r="N142" s="1091"/>
      <c r="O142" s="1091"/>
      <c r="P142" s="1091"/>
      <c r="Q142" s="1091"/>
      <c r="R142" s="1091"/>
      <c r="S142" s="1091"/>
      <c r="T142" s="1091"/>
      <c r="U142" s="1091"/>
      <c r="V142" s="1091"/>
      <c r="W142" s="1091"/>
      <c r="X142" s="1091"/>
      <c r="Y142" s="1091"/>
      <c r="Z142" s="1091"/>
      <c r="AA142" s="1091"/>
      <c r="AB142" s="1091"/>
      <c r="AC142" s="1091"/>
      <c r="AD142" s="613"/>
      <c r="AE142" s="338"/>
      <c r="AF142" s="1147"/>
      <c r="AG142" s="1147"/>
      <c r="AH142" s="1147"/>
      <c r="AI142" s="1147"/>
      <c r="AJ142" s="1147"/>
      <c r="AK142" s="1147"/>
      <c r="AL142" s="1147"/>
      <c r="AM142" s="1087"/>
      <c r="AN142" s="1087"/>
      <c r="AO142" s="1087"/>
      <c r="AP142" s="1087"/>
      <c r="AQ142" s="1088"/>
      <c r="AR142" s="1089"/>
      <c r="AS142" s="1089"/>
      <c r="AT142" s="1089"/>
      <c r="AU142" s="1095"/>
      <c r="AV142" s="1096"/>
      <c r="AW142" s="1097"/>
      <c r="AX142" s="1101"/>
      <c r="AY142" s="1102"/>
      <c r="AZ142" s="1102"/>
      <c r="BA142" s="1102"/>
      <c r="BB142" s="1103"/>
      <c r="BC142" s="1162"/>
      <c r="BD142" s="1163"/>
      <c r="BE142" s="1164"/>
    </row>
    <row r="143" spans="2:65" s="121" customFormat="1" ht="15.75" customHeight="1">
      <c r="B143" s="1098">
        <v>114</v>
      </c>
      <c r="C143" s="1099"/>
      <c r="D143" s="337"/>
      <c r="E143" s="1091"/>
      <c r="F143" s="1091"/>
      <c r="G143" s="1091"/>
      <c r="H143" s="1091"/>
      <c r="I143" s="1091"/>
      <c r="J143" s="1091"/>
      <c r="K143" s="1091"/>
      <c r="L143" s="1091"/>
      <c r="M143" s="1091"/>
      <c r="N143" s="1091"/>
      <c r="O143" s="1091"/>
      <c r="P143" s="1091"/>
      <c r="Q143" s="1091"/>
      <c r="R143" s="1091"/>
      <c r="S143" s="1091"/>
      <c r="T143" s="1091"/>
      <c r="U143" s="1091"/>
      <c r="V143" s="1091"/>
      <c r="W143" s="1091"/>
      <c r="X143" s="1091"/>
      <c r="Y143" s="1091"/>
      <c r="Z143" s="1091"/>
      <c r="AA143" s="1091"/>
      <c r="AB143" s="1091"/>
      <c r="AC143" s="1091"/>
      <c r="AD143" s="613"/>
      <c r="AE143" s="338"/>
      <c r="AF143" s="1147"/>
      <c r="AG143" s="1147"/>
      <c r="AH143" s="1147"/>
      <c r="AI143" s="1147"/>
      <c r="AJ143" s="1147"/>
      <c r="AK143" s="1147"/>
      <c r="AL143" s="1147"/>
      <c r="AM143" s="1087"/>
      <c r="AN143" s="1087"/>
      <c r="AO143" s="1087"/>
      <c r="AP143" s="1087"/>
      <c r="AQ143" s="1088"/>
      <c r="AR143" s="1089"/>
      <c r="AS143" s="1089"/>
      <c r="AT143" s="1089"/>
      <c r="AU143" s="1095"/>
      <c r="AV143" s="1096"/>
      <c r="AW143" s="1097"/>
      <c r="AX143" s="1101"/>
      <c r="AY143" s="1102"/>
      <c r="AZ143" s="1102"/>
      <c r="BA143" s="1102"/>
      <c r="BB143" s="1103"/>
      <c r="BC143" s="1162"/>
      <c r="BD143" s="1163"/>
      <c r="BE143" s="1164"/>
    </row>
    <row r="144" spans="2:65" s="121" customFormat="1" ht="15.75" customHeight="1">
      <c r="B144" s="1098">
        <v>115</v>
      </c>
      <c r="C144" s="1099"/>
      <c r="D144" s="337"/>
      <c r="E144" s="1091"/>
      <c r="F144" s="1091"/>
      <c r="G144" s="1091"/>
      <c r="H144" s="1091"/>
      <c r="I144" s="1091"/>
      <c r="J144" s="1091"/>
      <c r="K144" s="1091"/>
      <c r="L144" s="1091"/>
      <c r="M144" s="1091"/>
      <c r="N144" s="1091"/>
      <c r="O144" s="1091"/>
      <c r="P144" s="1091"/>
      <c r="Q144" s="1091"/>
      <c r="R144" s="1091"/>
      <c r="S144" s="1091"/>
      <c r="T144" s="1091"/>
      <c r="U144" s="1091"/>
      <c r="V144" s="1091"/>
      <c r="W144" s="1091"/>
      <c r="X144" s="1091"/>
      <c r="Y144" s="1091"/>
      <c r="Z144" s="1091"/>
      <c r="AA144" s="1091"/>
      <c r="AB144" s="1091"/>
      <c r="AC144" s="1091"/>
      <c r="AD144" s="613"/>
      <c r="AE144" s="338"/>
      <c r="AF144" s="1147"/>
      <c r="AG144" s="1147"/>
      <c r="AH144" s="1147"/>
      <c r="AI144" s="1147"/>
      <c r="AJ144" s="1147"/>
      <c r="AK144" s="1147"/>
      <c r="AL144" s="1147"/>
      <c r="AM144" s="1087"/>
      <c r="AN144" s="1087"/>
      <c r="AO144" s="1087"/>
      <c r="AP144" s="1087"/>
      <c r="AQ144" s="1088"/>
      <c r="AR144" s="1089"/>
      <c r="AS144" s="1089"/>
      <c r="AT144" s="1089"/>
      <c r="AU144" s="1095"/>
      <c r="AV144" s="1096"/>
      <c r="AW144" s="1097"/>
      <c r="AX144" s="1101"/>
      <c r="AY144" s="1102"/>
      <c r="AZ144" s="1102"/>
      <c r="BA144" s="1102"/>
      <c r="BB144" s="1103"/>
      <c r="BC144" s="1162"/>
      <c r="BD144" s="1163"/>
      <c r="BE144" s="1164"/>
    </row>
    <row r="145" spans="2:57" s="121" customFormat="1" ht="15.75" customHeight="1">
      <c r="B145" s="1098">
        <v>116</v>
      </c>
      <c r="C145" s="1099"/>
      <c r="D145" s="337"/>
      <c r="E145" s="1091"/>
      <c r="F145" s="1091"/>
      <c r="G145" s="1091"/>
      <c r="H145" s="1091"/>
      <c r="I145" s="1091"/>
      <c r="J145" s="1091"/>
      <c r="K145" s="1091"/>
      <c r="L145" s="1091"/>
      <c r="M145" s="1091"/>
      <c r="N145" s="1091"/>
      <c r="O145" s="1091"/>
      <c r="P145" s="1091"/>
      <c r="Q145" s="1091"/>
      <c r="R145" s="1091"/>
      <c r="S145" s="1091"/>
      <c r="T145" s="1091"/>
      <c r="U145" s="1091"/>
      <c r="V145" s="1091"/>
      <c r="W145" s="1091"/>
      <c r="X145" s="1091"/>
      <c r="Y145" s="1091"/>
      <c r="Z145" s="1091"/>
      <c r="AA145" s="1091"/>
      <c r="AB145" s="1091"/>
      <c r="AC145" s="1091"/>
      <c r="AD145" s="613"/>
      <c r="AE145" s="338"/>
      <c r="AF145" s="1147"/>
      <c r="AG145" s="1147"/>
      <c r="AH145" s="1147"/>
      <c r="AI145" s="1147"/>
      <c r="AJ145" s="1147"/>
      <c r="AK145" s="1147"/>
      <c r="AL145" s="1147"/>
      <c r="AM145" s="1087"/>
      <c r="AN145" s="1087"/>
      <c r="AO145" s="1087"/>
      <c r="AP145" s="1087"/>
      <c r="AQ145" s="1088"/>
      <c r="AR145" s="1089"/>
      <c r="AS145" s="1089"/>
      <c r="AT145" s="1089"/>
      <c r="AU145" s="1095"/>
      <c r="AV145" s="1096"/>
      <c r="AW145" s="1097"/>
      <c r="AX145" s="1101"/>
      <c r="AY145" s="1102"/>
      <c r="AZ145" s="1102"/>
      <c r="BA145" s="1102"/>
      <c r="BB145" s="1103"/>
      <c r="BC145" s="1162"/>
      <c r="BD145" s="1163"/>
      <c r="BE145" s="1164"/>
    </row>
    <row r="146" spans="2:57" s="121" customFormat="1" ht="15.75" customHeight="1">
      <c r="B146" s="1098">
        <v>117</v>
      </c>
      <c r="C146" s="1099"/>
      <c r="D146" s="337"/>
      <c r="E146" s="1091"/>
      <c r="F146" s="1091"/>
      <c r="G146" s="1091"/>
      <c r="H146" s="1091"/>
      <c r="I146" s="1091"/>
      <c r="J146" s="1091"/>
      <c r="K146" s="1091"/>
      <c r="L146" s="1091"/>
      <c r="M146" s="1091"/>
      <c r="N146" s="1091"/>
      <c r="O146" s="1091"/>
      <c r="P146" s="1091"/>
      <c r="Q146" s="1091"/>
      <c r="R146" s="1091"/>
      <c r="S146" s="1091"/>
      <c r="T146" s="1091"/>
      <c r="U146" s="1091"/>
      <c r="V146" s="1091"/>
      <c r="W146" s="1091"/>
      <c r="X146" s="1091"/>
      <c r="Y146" s="1091"/>
      <c r="Z146" s="1091"/>
      <c r="AA146" s="1091"/>
      <c r="AB146" s="1091"/>
      <c r="AC146" s="1091"/>
      <c r="AD146" s="613"/>
      <c r="AE146" s="338"/>
      <c r="AF146" s="1147"/>
      <c r="AG146" s="1147"/>
      <c r="AH146" s="1147"/>
      <c r="AI146" s="1147"/>
      <c r="AJ146" s="1147"/>
      <c r="AK146" s="1147"/>
      <c r="AL146" s="1147"/>
      <c r="AM146" s="1087"/>
      <c r="AN146" s="1087"/>
      <c r="AO146" s="1087"/>
      <c r="AP146" s="1087"/>
      <c r="AQ146" s="1088"/>
      <c r="AR146" s="1089"/>
      <c r="AS146" s="1089"/>
      <c r="AT146" s="1089"/>
      <c r="AU146" s="1095"/>
      <c r="AV146" s="1096"/>
      <c r="AW146" s="1097"/>
      <c r="AX146" s="1101"/>
      <c r="AY146" s="1102"/>
      <c r="AZ146" s="1102"/>
      <c r="BA146" s="1102"/>
      <c r="BB146" s="1103"/>
      <c r="BC146" s="1162"/>
      <c r="BD146" s="1163"/>
      <c r="BE146" s="1164"/>
    </row>
    <row r="147" spans="2:57" s="121" customFormat="1" ht="15.75" customHeight="1">
      <c r="B147" s="1098">
        <v>118</v>
      </c>
      <c r="C147" s="1099"/>
      <c r="D147" s="337"/>
      <c r="E147" s="1091"/>
      <c r="F147" s="1091"/>
      <c r="G147" s="1091"/>
      <c r="H147" s="1091"/>
      <c r="I147" s="1091"/>
      <c r="J147" s="1091"/>
      <c r="K147" s="1091"/>
      <c r="L147" s="1091"/>
      <c r="M147" s="1091"/>
      <c r="N147" s="1091"/>
      <c r="O147" s="1091"/>
      <c r="P147" s="1091"/>
      <c r="Q147" s="1091"/>
      <c r="R147" s="1091"/>
      <c r="S147" s="1091"/>
      <c r="T147" s="1091"/>
      <c r="U147" s="1091"/>
      <c r="V147" s="1091"/>
      <c r="W147" s="1091"/>
      <c r="X147" s="1091"/>
      <c r="Y147" s="1091"/>
      <c r="Z147" s="1091"/>
      <c r="AA147" s="1091"/>
      <c r="AB147" s="1091"/>
      <c r="AC147" s="1091"/>
      <c r="AD147" s="613"/>
      <c r="AE147" s="338"/>
      <c r="AF147" s="1147"/>
      <c r="AG147" s="1147"/>
      <c r="AH147" s="1147"/>
      <c r="AI147" s="1147"/>
      <c r="AJ147" s="1147"/>
      <c r="AK147" s="1147"/>
      <c r="AL147" s="1147"/>
      <c r="AM147" s="1087"/>
      <c r="AN147" s="1087"/>
      <c r="AO147" s="1087"/>
      <c r="AP147" s="1087"/>
      <c r="AQ147" s="1088"/>
      <c r="AR147" s="1089"/>
      <c r="AS147" s="1089"/>
      <c r="AT147" s="1089"/>
      <c r="AU147" s="1095"/>
      <c r="AV147" s="1096"/>
      <c r="AW147" s="1097"/>
      <c r="AX147" s="1101"/>
      <c r="AY147" s="1102"/>
      <c r="AZ147" s="1102"/>
      <c r="BA147" s="1102"/>
      <c r="BB147" s="1103"/>
      <c r="BC147" s="1162"/>
      <c r="BD147" s="1163"/>
      <c r="BE147" s="1164"/>
    </row>
    <row r="148" spans="2:57" s="121" customFormat="1" ht="15.75" customHeight="1">
      <c r="B148" s="1098">
        <v>119</v>
      </c>
      <c r="C148" s="1099"/>
      <c r="D148" s="337"/>
      <c r="E148" s="1091"/>
      <c r="F148" s="1091"/>
      <c r="G148" s="1091"/>
      <c r="H148" s="1091"/>
      <c r="I148" s="1091"/>
      <c r="J148" s="1091"/>
      <c r="K148" s="1091"/>
      <c r="L148" s="1091"/>
      <c r="M148" s="1091"/>
      <c r="N148" s="1091"/>
      <c r="O148" s="1091"/>
      <c r="P148" s="1091"/>
      <c r="Q148" s="1091"/>
      <c r="R148" s="1091"/>
      <c r="S148" s="1091"/>
      <c r="T148" s="1091"/>
      <c r="U148" s="1091"/>
      <c r="V148" s="1091"/>
      <c r="W148" s="1091"/>
      <c r="X148" s="1091"/>
      <c r="Y148" s="1091"/>
      <c r="Z148" s="1091"/>
      <c r="AA148" s="1091"/>
      <c r="AB148" s="1091"/>
      <c r="AC148" s="1091"/>
      <c r="AD148" s="613"/>
      <c r="AE148" s="338"/>
      <c r="AF148" s="1147"/>
      <c r="AG148" s="1147"/>
      <c r="AH148" s="1147"/>
      <c r="AI148" s="1147"/>
      <c r="AJ148" s="1147"/>
      <c r="AK148" s="1147"/>
      <c r="AL148" s="1147"/>
      <c r="AM148" s="1087"/>
      <c r="AN148" s="1087"/>
      <c r="AO148" s="1087"/>
      <c r="AP148" s="1087"/>
      <c r="AQ148" s="1088"/>
      <c r="AR148" s="1089"/>
      <c r="AS148" s="1089"/>
      <c r="AT148" s="1089"/>
      <c r="AU148" s="1095"/>
      <c r="AV148" s="1096"/>
      <c r="AW148" s="1097"/>
      <c r="AX148" s="1101"/>
      <c r="AY148" s="1102"/>
      <c r="AZ148" s="1102"/>
      <c r="BA148" s="1102"/>
      <c r="BB148" s="1103"/>
      <c r="BC148" s="1162"/>
      <c r="BD148" s="1163"/>
      <c r="BE148" s="1164"/>
    </row>
    <row r="149" spans="2:57" s="121" customFormat="1" ht="15.75" customHeight="1">
      <c r="B149" s="1098">
        <v>120</v>
      </c>
      <c r="C149" s="1099"/>
      <c r="D149" s="337"/>
      <c r="E149" s="1091"/>
      <c r="F149" s="1091"/>
      <c r="G149" s="1091"/>
      <c r="H149" s="1091"/>
      <c r="I149" s="1091"/>
      <c r="J149" s="1091"/>
      <c r="K149" s="1091"/>
      <c r="L149" s="1091"/>
      <c r="M149" s="1091"/>
      <c r="N149" s="1091"/>
      <c r="O149" s="1091"/>
      <c r="P149" s="1091"/>
      <c r="Q149" s="1091"/>
      <c r="R149" s="1091"/>
      <c r="S149" s="1091"/>
      <c r="T149" s="1091"/>
      <c r="U149" s="1091"/>
      <c r="V149" s="1091"/>
      <c r="W149" s="1091"/>
      <c r="X149" s="1091"/>
      <c r="Y149" s="1091"/>
      <c r="Z149" s="1091"/>
      <c r="AA149" s="1091"/>
      <c r="AB149" s="1091"/>
      <c r="AC149" s="1091"/>
      <c r="AD149" s="613"/>
      <c r="AE149" s="338"/>
      <c r="AF149" s="1147"/>
      <c r="AG149" s="1147"/>
      <c r="AH149" s="1147"/>
      <c r="AI149" s="1147"/>
      <c r="AJ149" s="1147"/>
      <c r="AK149" s="1147"/>
      <c r="AL149" s="1147"/>
      <c r="AM149" s="1087"/>
      <c r="AN149" s="1087"/>
      <c r="AO149" s="1087"/>
      <c r="AP149" s="1087"/>
      <c r="AQ149" s="1088"/>
      <c r="AR149" s="1089"/>
      <c r="AS149" s="1089"/>
      <c r="AT149" s="1089"/>
      <c r="AU149" s="1095"/>
      <c r="AV149" s="1096"/>
      <c r="AW149" s="1097"/>
      <c r="AX149" s="1101"/>
      <c r="AY149" s="1102"/>
      <c r="AZ149" s="1102"/>
      <c r="BA149" s="1102"/>
      <c r="BB149" s="1103"/>
      <c r="BC149" s="1162"/>
      <c r="BD149" s="1163"/>
      <c r="BE149" s="1164"/>
    </row>
    <row r="150" spans="2:57" s="121" customFormat="1" ht="15.75" customHeight="1">
      <c r="B150" s="1098">
        <v>121</v>
      </c>
      <c r="C150" s="1099"/>
      <c r="D150" s="337"/>
      <c r="E150" s="1091"/>
      <c r="F150" s="1091"/>
      <c r="G150" s="1091"/>
      <c r="H150" s="1091"/>
      <c r="I150" s="1091"/>
      <c r="J150" s="1091"/>
      <c r="K150" s="1091"/>
      <c r="L150" s="1091"/>
      <c r="M150" s="1091"/>
      <c r="N150" s="1091"/>
      <c r="O150" s="1091"/>
      <c r="P150" s="1091"/>
      <c r="Q150" s="1091"/>
      <c r="R150" s="1091"/>
      <c r="S150" s="1091"/>
      <c r="T150" s="1091"/>
      <c r="U150" s="1091"/>
      <c r="V150" s="1091"/>
      <c r="W150" s="1091"/>
      <c r="X150" s="1091"/>
      <c r="Y150" s="1091"/>
      <c r="Z150" s="1091"/>
      <c r="AA150" s="1091"/>
      <c r="AB150" s="1091"/>
      <c r="AC150" s="1091"/>
      <c r="AD150" s="613"/>
      <c r="AE150" s="338"/>
      <c r="AF150" s="1147"/>
      <c r="AG150" s="1147"/>
      <c r="AH150" s="1147"/>
      <c r="AI150" s="1147"/>
      <c r="AJ150" s="1147"/>
      <c r="AK150" s="1147"/>
      <c r="AL150" s="1147"/>
      <c r="AM150" s="1087"/>
      <c r="AN150" s="1087"/>
      <c r="AO150" s="1087"/>
      <c r="AP150" s="1087"/>
      <c r="AQ150" s="1088"/>
      <c r="AR150" s="1089"/>
      <c r="AS150" s="1089"/>
      <c r="AT150" s="1089"/>
      <c r="AU150" s="1095"/>
      <c r="AV150" s="1096"/>
      <c r="AW150" s="1097"/>
      <c r="AX150" s="1101"/>
      <c r="AY150" s="1102"/>
      <c r="AZ150" s="1102"/>
      <c r="BA150" s="1102"/>
      <c r="BB150" s="1103"/>
      <c r="BC150" s="1162"/>
      <c r="BD150" s="1163"/>
      <c r="BE150" s="1164"/>
    </row>
    <row r="151" spans="2:57" s="121" customFormat="1" ht="15.75" customHeight="1">
      <c r="B151" s="1098">
        <v>122</v>
      </c>
      <c r="C151" s="1099"/>
      <c r="D151" s="337"/>
      <c r="E151" s="1091"/>
      <c r="F151" s="1091"/>
      <c r="G151" s="1091"/>
      <c r="H151" s="1091"/>
      <c r="I151" s="1091"/>
      <c r="J151" s="1091"/>
      <c r="K151" s="1091"/>
      <c r="L151" s="1091"/>
      <c r="M151" s="1091"/>
      <c r="N151" s="1091"/>
      <c r="O151" s="1091"/>
      <c r="P151" s="1091"/>
      <c r="Q151" s="1091"/>
      <c r="R151" s="1091"/>
      <c r="S151" s="1091"/>
      <c r="T151" s="1091"/>
      <c r="U151" s="1091"/>
      <c r="V151" s="1091"/>
      <c r="W151" s="1091"/>
      <c r="X151" s="1091"/>
      <c r="Y151" s="1091"/>
      <c r="Z151" s="1091"/>
      <c r="AA151" s="1091"/>
      <c r="AB151" s="1091"/>
      <c r="AC151" s="1091"/>
      <c r="AD151" s="613"/>
      <c r="AE151" s="338"/>
      <c r="AF151" s="1147"/>
      <c r="AG151" s="1147"/>
      <c r="AH151" s="1147"/>
      <c r="AI151" s="1147"/>
      <c r="AJ151" s="1147"/>
      <c r="AK151" s="1147"/>
      <c r="AL151" s="1147"/>
      <c r="AM151" s="1087"/>
      <c r="AN151" s="1087"/>
      <c r="AO151" s="1087"/>
      <c r="AP151" s="1087"/>
      <c r="AQ151" s="1088"/>
      <c r="AR151" s="1089"/>
      <c r="AS151" s="1089"/>
      <c r="AT151" s="1089"/>
      <c r="AU151" s="1095"/>
      <c r="AV151" s="1096"/>
      <c r="AW151" s="1097"/>
      <c r="AX151" s="1101"/>
      <c r="AY151" s="1102"/>
      <c r="AZ151" s="1102"/>
      <c r="BA151" s="1102"/>
      <c r="BB151" s="1103"/>
      <c r="BC151" s="1162"/>
      <c r="BD151" s="1163"/>
      <c r="BE151" s="1164"/>
    </row>
    <row r="152" spans="2:57" s="121" customFormat="1" ht="15.75" customHeight="1">
      <c r="B152" s="1098">
        <v>123</v>
      </c>
      <c r="C152" s="1099"/>
      <c r="D152" s="337"/>
      <c r="E152" s="1091"/>
      <c r="F152" s="1091"/>
      <c r="G152" s="1091"/>
      <c r="H152" s="1091"/>
      <c r="I152" s="1091"/>
      <c r="J152" s="1091"/>
      <c r="K152" s="1091"/>
      <c r="L152" s="1091"/>
      <c r="M152" s="1091"/>
      <c r="N152" s="1091"/>
      <c r="O152" s="1091"/>
      <c r="P152" s="1091"/>
      <c r="Q152" s="1091"/>
      <c r="R152" s="1091"/>
      <c r="S152" s="1091"/>
      <c r="T152" s="1091"/>
      <c r="U152" s="1091"/>
      <c r="V152" s="1091"/>
      <c r="W152" s="1091"/>
      <c r="X152" s="1091"/>
      <c r="Y152" s="1091"/>
      <c r="Z152" s="1091"/>
      <c r="AA152" s="1091"/>
      <c r="AB152" s="1091"/>
      <c r="AC152" s="1091"/>
      <c r="AD152" s="613"/>
      <c r="AE152" s="338"/>
      <c r="AF152" s="1147"/>
      <c r="AG152" s="1147"/>
      <c r="AH152" s="1147"/>
      <c r="AI152" s="1147"/>
      <c r="AJ152" s="1147"/>
      <c r="AK152" s="1147"/>
      <c r="AL152" s="1147"/>
      <c r="AM152" s="1087"/>
      <c r="AN152" s="1087"/>
      <c r="AO152" s="1087"/>
      <c r="AP152" s="1087"/>
      <c r="AQ152" s="1088"/>
      <c r="AR152" s="1089"/>
      <c r="AS152" s="1089"/>
      <c r="AT152" s="1089"/>
      <c r="AU152" s="1095"/>
      <c r="AV152" s="1096"/>
      <c r="AW152" s="1097"/>
      <c r="AX152" s="1101"/>
      <c r="AY152" s="1102"/>
      <c r="AZ152" s="1102"/>
      <c r="BA152" s="1102"/>
      <c r="BB152" s="1103"/>
      <c r="BC152" s="1162"/>
      <c r="BD152" s="1163"/>
      <c r="BE152" s="1164"/>
    </row>
    <row r="153" spans="2:57" s="121" customFormat="1" ht="15.75" customHeight="1">
      <c r="B153" s="1098">
        <v>124</v>
      </c>
      <c r="C153" s="1099"/>
      <c r="D153" s="337"/>
      <c r="E153" s="1091"/>
      <c r="F153" s="1091"/>
      <c r="G153" s="1091"/>
      <c r="H153" s="1091"/>
      <c r="I153" s="1091"/>
      <c r="J153" s="1091"/>
      <c r="K153" s="1091"/>
      <c r="L153" s="1091"/>
      <c r="M153" s="1091"/>
      <c r="N153" s="1091"/>
      <c r="O153" s="1091"/>
      <c r="P153" s="1091"/>
      <c r="Q153" s="1091"/>
      <c r="R153" s="1091"/>
      <c r="S153" s="1091"/>
      <c r="T153" s="1091"/>
      <c r="U153" s="1091"/>
      <c r="V153" s="1091"/>
      <c r="W153" s="1091"/>
      <c r="X153" s="1091"/>
      <c r="Y153" s="1091"/>
      <c r="Z153" s="1091"/>
      <c r="AA153" s="1091"/>
      <c r="AB153" s="1091"/>
      <c r="AC153" s="1091"/>
      <c r="AD153" s="613"/>
      <c r="AE153" s="338"/>
      <c r="AF153" s="1147"/>
      <c r="AG153" s="1147"/>
      <c r="AH153" s="1147"/>
      <c r="AI153" s="1147"/>
      <c r="AJ153" s="1147"/>
      <c r="AK153" s="1147"/>
      <c r="AL153" s="1147"/>
      <c r="AM153" s="1087"/>
      <c r="AN153" s="1087"/>
      <c r="AO153" s="1087"/>
      <c r="AP153" s="1087"/>
      <c r="AQ153" s="1088"/>
      <c r="AR153" s="1089"/>
      <c r="AS153" s="1089"/>
      <c r="AT153" s="1089"/>
      <c r="AU153" s="1095"/>
      <c r="AV153" s="1096"/>
      <c r="AW153" s="1097"/>
      <c r="AX153" s="1101"/>
      <c r="AY153" s="1102"/>
      <c r="AZ153" s="1102"/>
      <c r="BA153" s="1102"/>
      <c r="BB153" s="1103"/>
      <c r="BC153" s="1162"/>
      <c r="BD153" s="1163"/>
      <c r="BE153" s="1164"/>
    </row>
    <row r="154" spans="2:57" s="121" customFormat="1" ht="15.75" customHeight="1">
      <c r="B154" s="1098">
        <v>125</v>
      </c>
      <c r="C154" s="1099"/>
      <c r="D154" s="337"/>
      <c r="E154" s="1091"/>
      <c r="F154" s="1091"/>
      <c r="G154" s="1091"/>
      <c r="H154" s="1091"/>
      <c r="I154" s="1091"/>
      <c r="J154" s="1091"/>
      <c r="K154" s="1091"/>
      <c r="L154" s="1091"/>
      <c r="M154" s="1091"/>
      <c r="N154" s="1091"/>
      <c r="O154" s="1091"/>
      <c r="P154" s="1091"/>
      <c r="Q154" s="1091"/>
      <c r="R154" s="1091"/>
      <c r="S154" s="1091"/>
      <c r="T154" s="1091"/>
      <c r="U154" s="1091"/>
      <c r="V154" s="1091"/>
      <c r="W154" s="1091"/>
      <c r="X154" s="1091"/>
      <c r="Y154" s="1091"/>
      <c r="Z154" s="1091"/>
      <c r="AA154" s="1091"/>
      <c r="AB154" s="1091"/>
      <c r="AC154" s="1091"/>
      <c r="AD154" s="613"/>
      <c r="AE154" s="338"/>
      <c r="AF154" s="1147"/>
      <c r="AG154" s="1147"/>
      <c r="AH154" s="1147"/>
      <c r="AI154" s="1147"/>
      <c r="AJ154" s="1147"/>
      <c r="AK154" s="1147"/>
      <c r="AL154" s="1147"/>
      <c r="AM154" s="1087"/>
      <c r="AN154" s="1087"/>
      <c r="AO154" s="1087"/>
      <c r="AP154" s="1087"/>
      <c r="AQ154" s="1088"/>
      <c r="AR154" s="1089"/>
      <c r="AS154" s="1089"/>
      <c r="AT154" s="1089"/>
      <c r="AU154" s="1095"/>
      <c r="AV154" s="1096"/>
      <c r="AW154" s="1097"/>
      <c r="AX154" s="1101"/>
      <c r="AY154" s="1102"/>
      <c r="AZ154" s="1102"/>
      <c r="BA154" s="1102"/>
      <c r="BB154" s="1103"/>
      <c r="BC154" s="1162"/>
      <c r="BD154" s="1163"/>
      <c r="BE154" s="1164"/>
    </row>
    <row r="155" spans="2:57" s="121" customFormat="1" ht="15.75" customHeight="1">
      <c r="B155" s="1098">
        <v>126</v>
      </c>
      <c r="C155" s="1099"/>
      <c r="D155" s="337"/>
      <c r="E155" s="1091"/>
      <c r="F155" s="1091"/>
      <c r="G155" s="1091"/>
      <c r="H155" s="1091"/>
      <c r="I155" s="1091"/>
      <c r="J155" s="1091"/>
      <c r="K155" s="1091"/>
      <c r="L155" s="1091"/>
      <c r="M155" s="1091"/>
      <c r="N155" s="1091"/>
      <c r="O155" s="1091"/>
      <c r="P155" s="1091"/>
      <c r="Q155" s="1091"/>
      <c r="R155" s="1091"/>
      <c r="S155" s="1091"/>
      <c r="T155" s="1091"/>
      <c r="U155" s="1091"/>
      <c r="V155" s="1091"/>
      <c r="W155" s="1091"/>
      <c r="X155" s="1091"/>
      <c r="Y155" s="1091"/>
      <c r="Z155" s="1091"/>
      <c r="AA155" s="1091"/>
      <c r="AB155" s="1091"/>
      <c r="AC155" s="1091"/>
      <c r="AD155" s="613"/>
      <c r="AE155" s="338"/>
      <c r="AF155" s="1147"/>
      <c r="AG155" s="1147"/>
      <c r="AH155" s="1147"/>
      <c r="AI155" s="1147"/>
      <c r="AJ155" s="1147"/>
      <c r="AK155" s="1147"/>
      <c r="AL155" s="1147"/>
      <c r="AM155" s="1087"/>
      <c r="AN155" s="1087"/>
      <c r="AO155" s="1087"/>
      <c r="AP155" s="1087"/>
      <c r="AQ155" s="1088"/>
      <c r="AR155" s="1089"/>
      <c r="AS155" s="1089"/>
      <c r="AT155" s="1089"/>
      <c r="AU155" s="1095"/>
      <c r="AV155" s="1096"/>
      <c r="AW155" s="1097"/>
      <c r="AX155" s="1101"/>
      <c r="AY155" s="1102"/>
      <c r="AZ155" s="1102"/>
      <c r="BA155" s="1102"/>
      <c r="BB155" s="1103"/>
      <c r="BC155" s="1162"/>
      <c r="BD155" s="1163"/>
      <c r="BE155" s="1164"/>
    </row>
    <row r="156" spans="2:57" s="121" customFormat="1" ht="15.75" customHeight="1">
      <c r="B156" s="1098">
        <v>127</v>
      </c>
      <c r="C156" s="1099"/>
      <c r="D156" s="337"/>
      <c r="E156" s="1091"/>
      <c r="F156" s="1091"/>
      <c r="G156" s="1091"/>
      <c r="H156" s="1091"/>
      <c r="I156" s="1091"/>
      <c r="J156" s="1091"/>
      <c r="K156" s="1091"/>
      <c r="L156" s="1091"/>
      <c r="M156" s="1091"/>
      <c r="N156" s="1091"/>
      <c r="O156" s="1091"/>
      <c r="P156" s="1091"/>
      <c r="Q156" s="1091"/>
      <c r="R156" s="1091"/>
      <c r="S156" s="1091"/>
      <c r="T156" s="1091"/>
      <c r="U156" s="1091"/>
      <c r="V156" s="1091"/>
      <c r="W156" s="1091"/>
      <c r="X156" s="1091"/>
      <c r="Y156" s="1091"/>
      <c r="Z156" s="1091"/>
      <c r="AA156" s="1091"/>
      <c r="AB156" s="1091"/>
      <c r="AC156" s="1091"/>
      <c r="AD156" s="613"/>
      <c r="AE156" s="338"/>
      <c r="AF156" s="1147"/>
      <c r="AG156" s="1147"/>
      <c r="AH156" s="1147"/>
      <c r="AI156" s="1147"/>
      <c r="AJ156" s="1147"/>
      <c r="AK156" s="1147"/>
      <c r="AL156" s="1147"/>
      <c r="AM156" s="1087"/>
      <c r="AN156" s="1087"/>
      <c r="AO156" s="1087"/>
      <c r="AP156" s="1087"/>
      <c r="AQ156" s="1088"/>
      <c r="AR156" s="1089"/>
      <c r="AS156" s="1089"/>
      <c r="AT156" s="1089"/>
      <c r="AU156" s="1095"/>
      <c r="AV156" s="1096"/>
      <c r="AW156" s="1097"/>
      <c r="AX156" s="1101"/>
      <c r="AY156" s="1102"/>
      <c r="AZ156" s="1102"/>
      <c r="BA156" s="1102"/>
      <c r="BB156" s="1103"/>
      <c r="BC156" s="1162"/>
      <c r="BD156" s="1163"/>
      <c r="BE156" s="1164"/>
    </row>
    <row r="157" spans="2:57" s="121" customFormat="1" ht="15.75" customHeight="1">
      <c r="B157" s="1098">
        <v>128</v>
      </c>
      <c r="C157" s="1099"/>
      <c r="D157" s="337"/>
      <c r="E157" s="1091"/>
      <c r="F157" s="1091"/>
      <c r="G157" s="1091"/>
      <c r="H157" s="1091"/>
      <c r="I157" s="1091"/>
      <c r="J157" s="1091"/>
      <c r="K157" s="1091"/>
      <c r="L157" s="1091"/>
      <c r="M157" s="1091"/>
      <c r="N157" s="1091"/>
      <c r="O157" s="1091"/>
      <c r="P157" s="1091"/>
      <c r="Q157" s="1091"/>
      <c r="R157" s="1091"/>
      <c r="S157" s="1091"/>
      <c r="T157" s="1091"/>
      <c r="U157" s="1091"/>
      <c r="V157" s="1091"/>
      <c r="W157" s="1091"/>
      <c r="X157" s="1091"/>
      <c r="Y157" s="1091"/>
      <c r="Z157" s="1091"/>
      <c r="AA157" s="1091"/>
      <c r="AB157" s="1091"/>
      <c r="AC157" s="1091"/>
      <c r="AD157" s="613"/>
      <c r="AE157" s="338"/>
      <c r="AF157" s="1147"/>
      <c r="AG157" s="1147"/>
      <c r="AH157" s="1147"/>
      <c r="AI157" s="1147"/>
      <c r="AJ157" s="1147"/>
      <c r="AK157" s="1147"/>
      <c r="AL157" s="1147"/>
      <c r="AM157" s="1087"/>
      <c r="AN157" s="1087"/>
      <c r="AO157" s="1087"/>
      <c r="AP157" s="1087"/>
      <c r="AQ157" s="1088"/>
      <c r="AR157" s="1089"/>
      <c r="AS157" s="1089"/>
      <c r="AT157" s="1089"/>
      <c r="AU157" s="1095"/>
      <c r="AV157" s="1096"/>
      <c r="AW157" s="1097"/>
      <c r="AX157" s="1101"/>
      <c r="AY157" s="1102"/>
      <c r="AZ157" s="1102"/>
      <c r="BA157" s="1102"/>
      <c r="BB157" s="1103"/>
      <c r="BC157" s="1162"/>
      <c r="BD157" s="1163"/>
      <c r="BE157" s="1164"/>
    </row>
    <row r="158" spans="2:57" s="121" customFormat="1" ht="15.75" customHeight="1">
      <c r="B158" s="1098">
        <v>129</v>
      </c>
      <c r="C158" s="1099"/>
      <c r="D158" s="337"/>
      <c r="E158" s="1091"/>
      <c r="F158" s="1091"/>
      <c r="G158" s="1091"/>
      <c r="H158" s="1091"/>
      <c r="I158" s="1091"/>
      <c r="J158" s="1091"/>
      <c r="K158" s="1091"/>
      <c r="L158" s="1091"/>
      <c r="M158" s="1091"/>
      <c r="N158" s="1091"/>
      <c r="O158" s="1091"/>
      <c r="P158" s="1091"/>
      <c r="Q158" s="1091"/>
      <c r="R158" s="1091"/>
      <c r="S158" s="1091"/>
      <c r="T158" s="1091"/>
      <c r="U158" s="1091"/>
      <c r="V158" s="1091"/>
      <c r="W158" s="1091"/>
      <c r="X158" s="1091"/>
      <c r="Y158" s="1091"/>
      <c r="Z158" s="1091"/>
      <c r="AA158" s="1091"/>
      <c r="AB158" s="1091"/>
      <c r="AC158" s="1091"/>
      <c r="AD158" s="613"/>
      <c r="AE158" s="338"/>
      <c r="AF158" s="1147"/>
      <c r="AG158" s="1147"/>
      <c r="AH158" s="1147"/>
      <c r="AI158" s="1147"/>
      <c r="AJ158" s="1147"/>
      <c r="AK158" s="1147"/>
      <c r="AL158" s="1147"/>
      <c r="AM158" s="1087"/>
      <c r="AN158" s="1087"/>
      <c r="AO158" s="1087"/>
      <c r="AP158" s="1087"/>
      <c r="AQ158" s="1088"/>
      <c r="AR158" s="1089"/>
      <c r="AS158" s="1089"/>
      <c r="AT158" s="1089"/>
      <c r="AU158" s="1095"/>
      <c r="AV158" s="1096"/>
      <c r="AW158" s="1097"/>
      <c r="AX158" s="1101"/>
      <c r="AY158" s="1102"/>
      <c r="AZ158" s="1102"/>
      <c r="BA158" s="1102"/>
      <c r="BB158" s="1103"/>
      <c r="BC158" s="1162"/>
      <c r="BD158" s="1163"/>
      <c r="BE158" s="1164"/>
    </row>
    <row r="159" spans="2:57" s="121" customFormat="1" ht="15.75" customHeight="1">
      <c r="B159" s="1098">
        <v>130</v>
      </c>
      <c r="C159" s="1099"/>
      <c r="D159" s="337"/>
      <c r="E159" s="1091"/>
      <c r="F159" s="1091"/>
      <c r="G159" s="1091"/>
      <c r="H159" s="1091"/>
      <c r="I159" s="1091"/>
      <c r="J159" s="1091"/>
      <c r="K159" s="1091"/>
      <c r="L159" s="1091"/>
      <c r="M159" s="1091"/>
      <c r="N159" s="1091"/>
      <c r="O159" s="1091"/>
      <c r="P159" s="1091"/>
      <c r="Q159" s="1091"/>
      <c r="R159" s="1091"/>
      <c r="S159" s="1091"/>
      <c r="T159" s="1091"/>
      <c r="U159" s="1091"/>
      <c r="V159" s="1091"/>
      <c r="W159" s="1091"/>
      <c r="X159" s="1091"/>
      <c r="Y159" s="1091"/>
      <c r="Z159" s="1091"/>
      <c r="AA159" s="1091"/>
      <c r="AB159" s="1091"/>
      <c r="AC159" s="1091"/>
      <c r="AD159" s="613"/>
      <c r="AE159" s="338"/>
      <c r="AF159" s="1147"/>
      <c r="AG159" s="1147"/>
      <c r="AH159" s="1147"/>
      <c r="AI159" s="1147"/>
      <c r="AJ159" s="1147"/>
      <c r="AK159" s="1147"/>
      <c r="AL159" s="1147"/>
      <c r="AM159" s="1087"/>
      <c r="AN159" s="1087"/>
      <c r="AO159" s="1087"/>
      <c r="AP159" s="1087"/>
      <c r="AQ159" s="1088"/>
      <c r="AR159" s="1089"/>
      <c r="AS159" s="1089"/>
      <c r="AT159" s="1089"/>
      <c r="AU159" s="1095"/>
      <c r="AV159" s="1096"/>
      <c r="AW159" s="1097"/>
      <c r="AX159" s="1101"/>
      <c r="AY159" s="1102"/>
      <c r="AZ159" s="1102"/>
      <c r="BA159" s="1102"/>
      <c r="BB159" s="1103"/>
      <c r="BC159" s="1162"/>
      <c r="BD159" s="1163"/>
      <c r="BE159" s="1164"/>
    </row>
    <row r="160" spans="2:57" s="121" customFormat="1" ht="15.75" customHeight="1">
      <c r="B160" s="1098">
        <v>131</v>
      </c>
      <c r="C160" s="1099"/>
      <c r="D160" s="337"/>
      <c r="E160" s="1091"/>
      <c r="F160" s="1091"/>
      <c r="G160" s="1091"/>
      <c r="H160" s="1091"/>
      <c r="I160" s="1091"/>
      <c r="J160" s="1091"/>
      <c r="K160" s="1091"/>
      <c r="L160" s="1091"/>
      <c r="M160" s="1091"/>
      <c r="N160" s="1091"/>
      <c r="O160" s="1091"/>
      <c r="P160" s="1091"/>
      <c r="Q160" s="1091"/>
      <c r="R160" s="1091"/>
      <c r="S160" s="1091"/>
      <c r="T160" s="1091"/>
      <c r="U160" s="1091"/>
      <c r="V160" s="1091"/>
      <c r="W160" s="1091"/>
      <c r="X160" s="1091"/>
      <c r="Y160" s="1091"/>
      <c r="Z160" s="1091"/>
      <c r="AA160" s="1091"/>
      <c r="AB160" s="1091"/>
      <c r="AC160" s="1091"/>
      <c r="AD160" s="613"/>
      <c r="AE160" s="338"/>
      <c r="AF160" s="1147"/>
      <c r="AG160" s="1147"/>
      <c r="AH160" s="1147"/>
      <c r="AI160" s="1147"/>
      <c r="AJ160" s="1147"/>
      <c r="AK160" s="1147"/>
      <c r="AL160" s="1147"/>
      <c r="AM160" s="1087"/>
      <c r="AN160" s="1087"/>
      <c r="AO160" s="1087"/>
      <c r="AP160" s="1087"/>
      <c r="AQ160" s="1088"/>
      <c r="AR160" s="1089"/>
      <c r="AS160" s="1089"/>
      <c r="AT160" s="1089"/>
      <c r="AU160" s="1095"/>
      <c r="AV160" s="1096"/>
      <c r="AW160" s="1097"/>
      <c r="AX160" s="1101"/>
      <c r="AY160" s="1102"/>
      <c r="AZ160" s="1102"/>
      <c r="BA160" s="1102"/>
      <c r="BB160" s="1103"/>
      <c r="BC160" s="1162"/>
      <c r="BD160" s="1163"/>
      <c r="BE160" s="1164"/>
    </row>
    <row r="161" spans="2:57" s="121" customFormat="1" ht="15.75" customHeight="1">
      <c r="B161" s="1098">
        <v>132</v>
      </c>
      <c r="C161" s="1099"/>
      <c r="D161" s="337"/>
      <c r="E161" s="1091"/>
      <c r="F161" s="1091"/>
      <c r="G161" s="1091"/>
      <c r="H161" s="1091"/>
      <c r="I161" s="1091"/>
      <c r="J161" s="1091"/>
      <c r="K161" s="1091"/>
      <c r="L161" s="1091"/>
      <c r="M161" s="1091"/>
      <c r="N161" s="1091"/>
      <c r="O161" s="1091"/>
      <c r="P161" s="1091"/>
      <c r="Q161" s="1091"/>
      <c r="R161" s="1091"/>
      <c r="S161" s="1091"/>
      <c r="T161" s="1091"/>
      <c r="U161" s="1091"/>
      <c r="V161" s="1091"/>
      <c r="W161" s="1091"/>
      <c r="X161" s="1091"/>
      <c r="Y161" s="1091"/>
      <c r="Z161" s="1091"/>
      <c r="AA161" s="1091"/>
      <c r="AB161" s="1091"/>
      <c r="AC161" s="1091"/>
      <c r="AD161" s="613"/>
      <c r="AE161" s="338"/>
      <c r="AF161" s="1147"/>
      <c r="AG161" s="1147"/>
      <c r="AH161" s="1147"/>
      <c r="AI161" s="1147"/>
      <c r="AJ161" s="1147"/>
      <c r="AK161" s="1147"/>
      <c r="AL161" s="1147"/>
      <c r="AM161" s="1087"/>
      <c r="AN161" s="1087"/>
      <c r="AO161" s="1087"/>
      <c r="AP161" s="1087"/>
      <c r="AQ161" s="1088"/>
      <c r="AR161" s="1089"/>
      <c r="AS161" s="1089"/>
      <c r="AT161" s="1089"/>
      <c r="AU161" s="1095"/>
      <c r="AV161" s="1096"/>
      <c r="AW161" s="1097"/>
      <c r="AX161" s="1101"/>
      <c r="AY161" s="1102"/>
      <c r="AZ161" s="1102"/>
      <c r="BA161" s="1102"/>
      <c r="BB161" s="1103"/>
      <c r="BC161" s="1162"/>
      <c r="BD161" s="1163"/>
      <c r="BE161" s="1164"/>
    </row>
    <row r="162" spans="2:57" s="121" customFormat="1" ht="15.75" customHeight="1">
      <c r="B162" s="1098">
        <v>133</v>
      </c>
      <c r="C162" s="1099"/>
      <c r="D162" s="337"/>
      <c r="E162" s="1091"/>
      <c r="F162" s="1091"/>
      <c r="G162" s="1091"/>
      <c r="H162" s="1091"/>
      <c r="I162" s="1091"/>
      <c r="J162" s="1091"/>
      <c r="K162" s="1091"/>
      <c r="L162" s="1091"/>
      <c r="M162" s="1091"/>
      <c r="N162" s="1091"/>
      <c r="O162" s="1091"/>
      <c r="P162" s="1091"/>
      <c r="Q162" s="1091"/>
      <c r="R162" s="1091"/>
      <c r="S162" s="1091"/>
      <c r="T162" s="1091"/>
      <c r="U162" s="1091"/>
      <c r="V162" s="1091"/>
      <c r="W162" s="1091"/>
      <c r="X162" s="1091"/>
      <c r="Y162" s="1091"/>
      <c r="Z162" s="1091"/>
      <c r="AA162" s="1091"/>
      <c r="AB162" s="1091"/>
      <c r="AC162" s="1091"/>
      <c r="AD162" s="613"/>
      <c r="AE162" s="338"/>
      <c r="AF162" s="1147"/>
      <c r="AG162" s="1147"/>
      <c r="AH162" s="1147"/>
      <c r="AI162" s="1147"/>
      <c r="AJ162" s="1147"/>
      <c r="AK162" s="1147"/>
      <c r="AL162" s="1147"/>
      <c r="AM162" s="1087"/>
      <c r="AN162" s="1087"/>
      <c r="AO162" s="1087"/>
      <c r="AP162" s="1087"/>
      <c r="AQ162" s="1088"/>
      <c r="AR162" s="1089"/>
      <c r="AS162" s="1089"/>
      <c r="AT162" s="1089"/>
      <c r="AU162" s="1095"/>
      <c r="AV162" s="1096"/>
      <c r="AW162" s="1097"/>
      <c r="AX162" s="1101"/>
      <c r="AY162" s="1102"/>
      <c r="AZ162" s="1102"/>
      <c r="BA162" s="1102"/>
      <c r="BB162" s="1103"/>
      <c r="BC162" s="1162"/>
      <c r="BD162" s="1163"/>
      <c r="BE162" s="1164"/>
    </row>
    <row r="163" spans="2:57" s="121" customFormat="1" ht="15.75" customHeight="1">
      <c r="B163" s="1098">
        <v>134</v>
      </c>
      <c r="C163" s="1099"/>
      <c r="D163" s="337"/>
      <c r="E163" s="1091"/>
      <c r="F163" s="1091"/>
      <c r="G163" s="1091"/>
      <c r="H163" s="1091"/>
      <c r="I163" s="1091"/>
      <c r="J163" s="1091"/>
      <c r="K163" s="1091"/>
      <c r="L163" s="1091"/>
      <c r="M163" s="1091"/>
      <c r="N163" s="1091"/>
      <c r="O163" s="1091"/>
      <c r="P163" s="1091"/>
      <c r="Q163" s="1091"/>
      <c r="R163" s="1091"/>
      <c r="S163" s="1091"/>
      <c r="T163" s="1091"/>
      <c r="U163" s="1091"/>
      <c r="V163" s="1091"/>
      <c r="W163" s="1091"/>
      <c r="X163" s="1091"/>
      <c r="Y163" s="1091"/>
      <c r="Z163" s="1091"/>
      <c r="AA163" s="1091"/>
      <c r="AB163" s="1091"/>
      <c r="AC163" s="1091"/>
      <c r="AD163" s="613"/>
      <c r="AE163" s="338"/>
      <c r="AF163" s="1147"/>
      <c r="AG163" s="1147"/>
      <c r="AH163" s="1147"/>
      <c r="AI163" s="1147"/>
      <c r="AJ163" s="1147"/>
      <c r="AK163" s="1147"/>
      <c r="AL163" s="1147"/>
      <c r="AM163" s="1087"/>
      <c r="AN163" s="1087"/>
      <c r="AO163" s="1087"/>
      <c r="AP163" s="1087"/>
      <c r="AQ163" s="1088"/>
      <c r="AR163" s="1089"/>
      <c r="AS163" s="1089"/>
      <c r="AT163" s="1089"/>
      <c r="AU163" s="1095"/>
      <c r="AV163" s="1096"/>
      <c r="AW163" s="1097"/>
      <c r="AX163" s="1101"/>
      <c r="AY163" s="1102"/>
      <c r="AZ163" s="1102"/>
      <c r="BA163" s="1102"/>
      <c r="BB163" s="1103"/>
      <c r="BC163" s="1162"/>
      <c r="BD163" s="1163"/>
      <c r="BE163" s="1164"/>
    </row>
    <row r="164" spans="2:57" s="121" customFormat="1" ht="15.75" customHeight="1">
      <c r="B164" s="1098">
        <v>135</v>
      </c>
      <c r="C164" s="1099"/>
      <c r="D164" s="337"/>
      <c r="E164" s="1091"/>
      <c r="F164" s="1091"/>
      <c r="G164" s="1091"/>
      <c r="H164" s="1091"/>
      <c r="I164" s="1091"/>
      <c r="J164" s="1091"/>
      <c r="K164" s="1091"/>
      <c r="L164" s="1091"/>
      <c r="M164" s="1091"/>
      <c r="N164" s="1091"/>
      <c r="O164" s="1091"/>
      <c r="P164" s="1091"/>
      <c r="Q164" s="1091"/>
      <c r="R164" s="1091"/>
      <c r="S164" s="1091"/>
      <c r="T164" s="1091"/>
      <c r="U164" s="1091"/>
      <c r="V164" s="1091"/>
      <c r="W164" s="1091"/>
      <c r="X164" s="1091"/>
      <c r="Y164" s="1091"/>
      <c r="Z164" s="1091"/>
      <c r="AA164" s="1091"/>
      <c r="AB164" s="1091"/>
      <c r="AC164" s="1091"/>
      <c r="AD164" s="613"/>
      <c r="AE164" s="338"/>
      <c r="AF164" s="1147"/>
      <c r="AG164" s="1147"/>
      <c r="AH164" s="1147"/>
      <c r="AI164" s="1147"/>
      <c r="AJ164" s="1147"/>
      <c r="AK164" s="1147"/>
      <c r="AL164" s="1147"/>
      <c r="AM164" s="1087"/>
      <c r="AN164" s="1087"/>
      <c r="AO164" s="1087"/>
      <c r="AP164" s="1087"/>
      <c r="AQ164" s="1088"/>
      <c r="AR164" s="1089"/>
      <c r="AS164" s="1089"/>
      <c r="AT164" s="1089"/>
      <c r="AU164" s="1095"/>
      <c r="AV164" s="1096"/>
      <c r="AW164" s="1097"/>
      <c r="AX164" s="1101"/>
      <c r="AY164" s="1102"/>
      <c r="AZ164" s="1102"/>
      <c r="BA164" s="1102"/>
      <c r="BB164" s="1103"/>
      <c r="BC164" s="1162"/>
      <c r="BD164" s="1163"/>
      <c r="BE164" s="1164"/>
    </row>
    <row r="165" spans="2:57" s="121" customFormat="1" ht="15.75" customHeight="1">
      <c r="B165" s="1098">
        <v>136</v>
      </c>
      <c r="C165" s="1099"/>
      <c r="D165" s="337"/>
      <c r="E165" s="1091"/>
      <c r="F165" s="1091"/>
      <c r="G165" s="1091"/>
      <c r="H165" s="1091"/>
      <c r="I165" s="1091"/>
      <c r="J165" s="1091"/>
      <c r="K165" s="1091"/>
      <c r="L165" s="1091"/>
      <c r="M165" s="1091"/>
      <c r="N165" s="1091"/>
      <c r="O165" s="1091"/>
      <c r="P165" s="1091"/>
      <c r="Q165" s="1091"/>
      <c r="R165" s="1091"/>
      <c r="S165" s="1091"/>
      <c r="T165" s="1091"/>
      <c r="U165" s="1091"/>
      <c r="V165" s="1091"/>
      <c r="W165" s="1091"/>
      <c r="X165" s="1091"/>
      <c r="Y165" s="1091"/>
      <c r="Z165" s="1091"/>
      <c r="AA165" s="1091"/>
      <c r="AB165" s="1091"/>
      <c r="AC165" s="1091"/>
      <c r="AD165" s="613"/>
      <c r="AE165" s="338"/>
      <c r="AF165" s="1147"/>
      <c r="AG165" s="1147"/>
      <c r="AH165" s="1147"/>
      <c r="AI165" s="1147"/>
      <c r="AJ165" s="1147"/>
      <c r="AK165" s="1147"/>
      <c r="AL165" s="1147"/>
      <c r="AM165" s="1087"/>
      <c r="AN165" s="1087"/>
      <c r="AO165" s="1087"/>
      <c r="AP165" s="1087"/>
      <c r="AQ165" s="1088"/>
      <c r="AR165" s="1089"/>
      <c r="AS165" s="1089"/>
      <c r="AT165" s="1089"/>
      <c r="AU165" s="1095"/>
      <c r="AV165" s="1096"/>
      <c r="AW165" s="1097"/>
      <c r="AX165" s="1101"/>
      <c r="AY165" s="1102"/>
      <c r="AZ165" s="1102"/>
      <c r="BA165" s="1102"/>
      <c r="BB165" s="1103"/>
      <c r="BC165" s="1162"/>
      <c r="BD165" s="1163"/>
      <c r="BE165" s="1164"/>
    </row>
    <row r="166" spans="2:57" s="121" customFormat="1" ht="15.75" customHeight="1">
      <c r="B166" s="1098">
        <v>137</v>
      </c>
      <c r="C166" s="1099"/>
      <c r="D166" s="337"/>
      <c r="E166" s="1091"/>
      <c r="F166" s="1091"/>
      <c r="G166" s="1091"/>
      <c r="H166" s="1091"/>
      <c r="I166" s="1091"/>
      <c r="J166" s="1091"/>
      <c r="K166" s="1091"/>
      <c r="L166" s="1091"/>
      <c r="M166" s="1091"/>
      <c r="N166" s="1091"/>
      <c r="O166" s="1091"/>
      <c r="P166" s="1091"/>
      <c r="Q166" s="1091"/>
      <c r="R166" s="1091"/>
      <c r="S166" s="1091"/>
      <c r="T166" s="1091"/>
      <c r="U166" s="1091"/>
      <c r="V166" s="1091"/>
      <c r="W166" s="1091"/>
      <c r="X166" s="1091"/>
      <c r="Y166" s="1091"/>
      <c r="Z166" s="1091"/>
      <c r="AA166" s="1091"/>
      <c r="AB166" s="1091"/>
      <c r="AC166" s="1091"/>
      <c r="AD166" s="613"/>
      <c r="AE166" s="338"/>
      <c r="AF166" s="1147"/>
      <c r="AG166" s="1147"/>
      <c r="AH166" s="1147"/>
      <c r="AI166" s="1147"/>
      <c r="AJ166" s="1147"/>
      <c r="AK166" s="1147"/>
      <c r="AL166" s="1147"/>
      <c r="AM166" s="1087"/>
      <c r="AN166" s="1087"/>
      <c r="AO166" s="1087"/>
      <c r="AP166" s="1087"/>
      <c r="AQ166" s="1088"/>
      <c r="AR166" s="1089"/>
      <c r="AS166" s="1089"/>
      <c r="AT166" s="1089"/>
      <c r="AU166" s="1095"/>
      <c r="AV166" s="1096"/>
      <c r="AW166" s="1097"/>
      <c r="AX166" s="1101"/>
      <c r="AY166" s="1102"/>
      <c r="AZ166" s="1102"/>
      <c r="BA166" s="1102"/>
      <c r="BB166" s="1103"/>
      <c r="BC166" s="1162"/>
      <c r="BD166" s="1163"/>
      <c r="BE166" s="1164"/>
    </row>
    <row r="167" spans="2:57" s="121" customFormat="1" ht="15.75" customHeight="1">
      <c r="B167" s="1098">
        <v>138</v>
      </c>
      <c r="C167" s="1099"/>
      <c r="D167" s="337"/>
      <c r="E167" s="1091"/>
      <c r="F167" s="1091"/>
      <c r="G167" s="1091"/>
      <c r="H167" s="1091"/>
      <c r="I167" s="1091"/>
      <c r="J167" s="1091"/>
      <c r="K167" s="1091"/>
      <c r="L167" s="1091"/>
      <c r="M167" s="1091"/>
      <c r="N167" s="1091"/>
      <c r="O167" s="1091"/>
      <c r="P167" s="1091"/>
      <c r="Q167" s="1091"/>
      <c r="R167" s="1091"/>
      <c r="S167" s="1091"/>
      <c r="T167" s="1091"/>
      <c r="U167" s="1091"/>
      <c r="V167" s="1091"/>
      <c r="W167" s="1091"/>
      <c r="X167" s="1091"/>
      <c r="Y167" s="1091"/>
      <c r="Z167" s="1091"/>
      <c r="AA167" s="1091"/>
      <c r="AB167" s="1091"/>
      <c r="AC167" s="1091"/>
      <c r="AD167" s="613"/>
      <c r="AE167" s="338"/>
      <c r="AF167" s="1147"/>
      <c r="AG167" s="1147"/>
      <c r="AH167" s="1147"/>
      <c r="AI167" s="1147"/>
      <c r="AJ167" s="1147"/>
      <c r="AK167" s="1147"/>
      <c r="AL167" s="1147"/>
      <c r="AM167" s="1087"/>
      <c r="AN167" s="1087"/>
      <c r="AO167" s="1087"/>
      <c r="AP167" s="1087"/>
      <c r="AQ167" s="1088"/>
      <c r="AR167" s="1089"/>
      <c r="AS167" s="1089"/>
      <c r="AT167" s="1089"/>
      <c r="AU167" s="1095"/>
      <c r="AV167" s="1096"/>
      <c r="AW167" s="1097"/>
      <c r="AX167" s="1101"/>
      <c r="AY167" s="1102"/>
      <c r="AZ167" s="1102"/>
      <c r="BA167" s="1102"/>
      <c r="BB167" s="1103"/>
      <c r="BC167" s="1162"/>
      <c r="BD167" s="1163"/>
      <c r="BE167" s="1164"/>
    </row>
    <row r="168" spans="2:57" s="121" customFormat="1" ht="15.75" customHeight="1">
      <c r="B168" s="1098">
        <v>139</v>
      </c>
      <c r="C168" s="1099"/>
      <c r="D168" s="337"/>
      <c r="E168" s="1091"/>
      <c r="F168" s="1091"/>
      <c r="G168" s="1091"/>
      <c r="H168" s="1091"/>
      <c r="I168" s="1091"/>
      <c r="J168" s="1091"/>
      <c r="K168" s="1091"/>
      <c r="L168" s="1091"/>
      <c r="M168" s="1091"/>
      <c r="N168" s="1091"/>
      <c r="O168" s="1091"/>
      <c r="P168" s="1091"/>
      <c r="Q168" s="1091"/>
      <c r="R168" s="1091"/>
      <c r="S168" s="1091"/>
      <c r="T168" s="1091"/>
      <c r="U168" s="1091"/>
      <c r="V168" s="1091"/>
      <c r="W168" s="1091"/>
      <c r="X168" s="1091"/>
      <c r="Y168" s="1091"/>
      <c r="Z168" s="1091"/>
      <c r="AA168" s="1091"/>
      <c r="AB168" s="1091"/>
      <c r="AC168" s="1091"/>
      <c r="AD168" s="613"/>
      <c r="AE168" s="338"/>
      <c r="AF168" s="1147"/>
      <c r="AG168" s="1147"/>
      <c r="AH168" s="1147"/>
      <c r="AI168" s="1147"/>
      <c r="AJ168" s="1147"/>
      <c r="AK168" s="1147"/>
      <c r="AL168" s="1147"/>
      <c r="AM168" s="1087"/>
      <c r="AN168" s="1087"/>
      <c r="AO168" s="1087"/>
      <c r="AP168" s="1087"/>
      <c r="AQ168" s="1088"/>
      <c r="AR168" s="1089"/>
      <c r="AS168" s="1089"/>
      <c r="AT168" s="1089"/>
      <c r="AU168" s="1095"/>
      <c r="AV168" s="1096"/>
      <c r="AW168" s="1097"/>
      <c r="AX168" s="1101"/>
      <c r="AY168" s="1102"/>
      <c r="AZ168" s="1102"/>
      <c r="BA168" s="1102"/>
      <c r="BB168" s="1103"/>
      <c r="BC168" s="1162"/>
      <c r="BD168" s="1163"/>
      <c r="BE168" s="1164"/>
    </row>
    <row r="169" spans="2:57" s="121" customFormat="1" ht="15.75" customHeight="1">
      <c r="B169" s="1098">
        <v>140</v>
      </c>
      <c r="C169" s="1099"/>
      <c r="D169" s="337"/>
      <c r="E169" s="1091"/>
      <c r="F169" s="1091"/>
      <c r="G169" s="1091"/>
      <c r="H169" s="1091"/>
      <c r="I169" s="1091"/>
      <c r="J169" s="1091"/>
      <c r="K169" s="1091"/>
      <c r="L169" s="1091"/>
      <c r="M169" s="1091"/>
      <c r="N169" s="1091"/>
      <c r="O169" s="1091"/>
      <c r="P169" s="1091"/>
      <c r="Q169" s="1091"/>
      <c r="R169" s="1091"/>
      <c r="S169" s="1091"/>
      <c r="T169" s="1091"/>
      <c r="U169" s="1091"/>
      <c r="V169" s="1091"/>
      <c r="W169" s="1091"/>
      <c r="X169" s="1091"/>
      <c r="Y169" s="1091"/>
      <c r="Z169" s="1091"/>
      <c r="AA169" s="1091"/>
      <c r="AB169" s="1091"/>
      <c r="AC169" s="1091"/>
      <c r="AD169" s="613"/>
      <c r="AE169" s="338"/>
      <c r="AF169" s="1147"/>
      <c r="AG169" s="1147"/>
      <c r="AH169" s="1147"/>
      <c r="AI169" s="1147"/>
      <c r="AJ169" s="1147"/>
      <c r="AK169" s="1147"/>
      <c r="AL169" s="1147"/>
      <c r="AM169" s="1087"/>
      <c r="AN169" s="1087"/>
      <c r="AO169" s="1087"/>
      <c r="AP169" s="1087"/>
      <c r="AQ169" s="1088"/>
      <c r="AR169" s="1089"/>
      <c r="AS169" s="1089"/>
      <c r="AT169" s="1089"/>
      <c r="AU169" s="1095"/>
      <c r="AV169" s="1096"/>
      <c r="AW169" s="1097"/>
      <c r="AX169" s="1101"/>
      <c r="AY169" s="1102"/>
      <c r="AZ169" s="1102"/>
      <c r="BA169" s="1102"/>
      <c r="BB169" s="1103"/>
      <c r="BC169" s="1162"/>
      <c r="BD169" s="1163"/>
      <c r="BE169" s="1164"/>
    </row>
    <row r="170" spans="2:57" s="121" customFormat="1" ht="15.75" customHeight="1">
      <c r="B170" s="1098">
        <v>141</v>
      </c>
      <c r="C170" s="1099"/>
      <c r="D170" s="337"/>
      <c r="E170" s="1091"/>
      <c r="F170" s="1091"/>
      <c r="G170" s="1091"/>
      <c r="H170" s="1091"/>
      <c r="I170" s="1091"/>
      <c r="J170" s="1091"/>
      <c r="K170" s="1091"/>
      <c r="L170" s="1091"/>
      <c r="M170" s="1091"/>
      <c r="N170" s="1091"/>
      <c r="O170" s="1091"/>
      <c r="P170" s="1091"/>
      <c r="Q170" s="1091"/>
      <c r="R170" s="1091"/>
      <c r="S170" s="1091"/>
      <c r="T170" s="1091"/>
      <c r="U170" s="1091"/>
      <c r="V170" s="1091"/>
      <c r="W170" s="1091"/>
      <c r="X170" s="1091"/>
      <c r="Y170" s="1091"/>
      <c r="Z170" s="1091"/>
      <c r="AA170" s="1091"/>
      <c r="AB170" s="1091"/>
      <c r="AC170" s="1091"/>
      <c r="AD170" s="613"/>
      <c r="AE170" s="338"/>
      <c r="AF170" s="1147"/>
      <c r="AG170" s="1147"/>
      <c r="AH170" s="1147"/>
      <c r="AI170" s="1147"/>
      <c r="AJ170" s="1147"/>
      <c r="AK170" s="1147"/>
      <c r="AL170" s="1147"/>
      <c r="AM170" s="1087"/>
      <c r="AN170" s="1087"/>
      <c r="AO170" s="1087"/>
      <c r="AP170" s="1087"/>
      <c r="AQ170" s="1088"/>
      <c r="AR170" s="1089"/>
      <c r="AS170" s="1089"/>
      <c r="AT170" s="1089"/>
      <c r="AU170" s="1095"/>
      <c r="AV170" s="1096"/>
      <c r="AW170" s="1097"/>
      <c r="AX170" s="1101"/>
      <c r="AY170" s="1102"/>
      <c r="AZ170" s="1102"/>
      <c r="BA170" s="1102"/>
      <c r="BB170" s="1103"/>
      <c r="BC170" s="1162"/>
      <c r="BD170" s="1163"/>
      <c r="BE170" s="1164"/>
    </row>
    <row r="171" spans="2:57" s="121" customFormat="1" ht="15.75" customHeight="1">
      <c r="B171" s="1098">
        <v>142</v>
      </c>
      <c r="C171" s="1099"/>
      <c r="D171" s="337"/>
      <c r="E171" s="1091"/>
      <c r="F171" s="1091"/>
      <c r="G171" s="1091"/>
      <c r="H171" s="1091"/>
      <c r="I171" s="1091"/>
      <c r="J171" s="1091"/>
      <c r="K171" s="1091"/>
      <c r="L171" s="1091"/>
      <c r="M171" s="1091"/>
      <c r="N171" s="1091"/>
      <c r="O171" s="1091"/>
      <c r="P171" s="1091"/>
      <c r="Q171" s="1091"/>
      <c r="R171" s="1091"/>
      <c r="S171" s="1091"/>
      <c r="T171" s="1091"/>
      <c r="U171" s="1091"/>
      <c r="V171" s="1091"/>
      <c r="W171" s="1091"/>
      <c r="X171" s="1091"/>
      <c r="Y171" s="1091"/>
      <c r="Z171" s="1091"/>
      <c r="AA171" s="1091"/>
      <c r="AB171" s="1091"/>
      <c r="AC171" s="1091"/>
      <c r="AD171" s="613"/>
      <c r="AE171" s="338"/>
      <c r="AF171" s="1147"/>
      <c r="AG171" s="1147"/>
      <c r="AH171" s="1147"/>
      <c r="AI171" s="1147"/>
      <c r="AJ171" s="1147"/>
      <c r="AK171" s="1147"/>
      <c r="AL171" s="1147"/>
      <c r="AM171" s="1087"/>
      <c r="AN171" s="1087"/>
      <c r="AO171" s="1087"/>
      <c r="AP171" s="1087"/>
      <c r="AQ171" s="1088"/>
      <c r="AR171" s="1089"/>
      <c r="AS171" s="1089"/>
      <c r="AT171" s="1089"/>
      <c r="AU171" s="1095"/>
      <c r="AV171" s="1096"/>
      <c r="AW171" s="1097"/>
      <c r="AX171" s="1101"/>
      <c r="AY171" s="1102"/>
      <c r="AZ171" s="1102"/>
      <c r="BA171" s="1102"/>
      <c r="BB171" s="1103"/>
      <c r="BC171" s="1162"/>
      <c r="BD171" s="1163"/>
      <c r="BE171" s="1164"/>
    </row>
    <row r="172" spans="2:57" s="121" customFormat="1" ht="15.75" customHeight="1">
      <c r="B172" s="1098">
        <v>143</v>
      </c>
      <c r="C172" s="1099"/>
      <c r="D172" s="337"/>
      <c r="E172" s="1091"/>
      <c r="F172" s="1091"/>
      <c r="G172" s="1091"/>
      <c r="H172" s="1091"/>
      <c r="I172" s="1091"/>
      <c r="J172" s="1091"/>
      <c r="K172" s="1091"/>
      <c r="L172" s="1091"/>
      <c r="M172" s="1091"/>
      <c r="N172" s="1091"/>
      <c r="O172" s="1091"/>
      <c r="P172" s="1091"/>
      <c r="Q172" s="1091"/>
      <c r="R172" s="1091"/>
      <c r="S172" s="1091"/>
      <c r="T172" s="1091"/>
      <c r="U172" s="1091"/>
      <c r="V172" s="1091"/>
      <c r="W172" s="1091"/>
      <c r="X172" s="1091"/>
      <c r="Y172" s="1091"/>
      <c r="Z172" s="1091"/>
      <c r="AA172" s="1091"/>
      <c r="AB172" s="1091"/>
      <c r="AC172" s="1091"/>
      <c r="AD172" s="613"/>
      <c r="AE172" s="338"/>
      <c r="AF172" s="1147"/>
      <c r="AG172" s="1147"/>
      <c r="AH172" s="1147"/>
      <c r="AI172" s="1147"/>
      <c r="AJ172" s="1147"/>
      <c r="AK172" s="1147"/>
      <c r="AL172" s="1147"/>
      <c r="AM172" s="1087"/>
      <c r="AN172" s="1087"/>
      <c r="AO172" s="1087"/>
      <c r="AP172" s="1087"/>
      <c r="AQ172" s="1088"/>
      <c r="AR172" s="1089"/>
      <c r="AS172" s="1089"/>
      <c r="AT172" s="1089"/>
      <c r="AU172" s="1095"/>
      <c r="AV172" s="1096"/>
      <c r="AW172" s="1097"/>
      <c r="AX172" s="1101"/>
      <c r="AY172" s="1102"/>
      <c r="AZ172" s="1102"/>
      <c r="BA172" s="1102"/>
      <c r="BB172" s="1103"/>
      <c r="BC172" s="1162"/>
      <c r="BD172" s="1163"/>
      <c r="BE172" s="1164"/>
    </row>
    <row r="173" spans="2:57" s="121" customFormat="1" ht="15.75" customHeight="1">
      <c r="B173" s="1098">
        <v>144</v>
      </c>
      <c r="C173" s="1099"/>
      <c r="D173" s="337"/>
      <c r="E173" s="1091"/>
      <c r="F173" s="1091"/>
      <c r="G173" s="1091"/>
      <c r="H173" s="1091"/>
      <c r="I173" s="1091"/>
      <c r="J173" s="1091"/>
      <c r="K173" s="1091"/>
      <c r="L173" s="1091"/>
      <c r="M173" s="1091"/>
      <c r="N173" s="1091"/>
      <c r="O173" s="1091"/>
      <c r="P173" s="1091"/>
      <c r="Q173" s="1091"/>
      <c r="R173" s="1091"/>
      <c r="S173" s="1091"/>
      <c r="T173" s="1091"/>
      <c r="U173" s="1091"/>
      <c r="V173" s="1091"/>
      <c r="W173" s="1091"/>
      <c r="X173" s="1091"/>
      <c r="Y173" s="1091"/>
      <c r="Z173" s="1091"/>
      <c r="AA173" s="1091"/>
      <c r="AB173" s="1091"/>
      <c r="AC173" s="1091"/>
      <c r="AD173" s="613"/>
      <c r="AE173" s="338"/>
      <c r="AF173" s="1147"/>
      <c r="AG173" s="1147"/>
      <c r="AH173" s="1147"/>
      <c r="AI173" s="1147"/>
      <c r="AJ173" s="1147"/>
      <c r="AK173" s="1147"/>
      <c r="AL173" s="1147"/>
      <c r="AM173" s="1087"/>
      <c r="AN173" s="1087"/>
      <c r="AO173" s="1087"/>
      <c r="AP173" s="1087"/>
      <c r="AQ173" s="1088"/>
      <c r="AR173" s="1089"/>
      <c r="AS173" s="1089"/>
      <c r="AT173" s="1089"/>
      <c r="AU173" s="1095"/>
      <c r="AV173" s="1096"/>
      <c r="AW173" s="1097"/>
      <c r="AX173" s="1101"/>
      <c r="AY173" s="1102"/>
      <c r="AZ173" s="1102"/>
      <c r="BA173" s="1102"/>
      <c r="BB173" s="1103"/>
      <c r="BC173" s="1162"/>
      <c r="BD173" s="1163"/>
      <c r="BE173" s="1164"/>
    </row>
    <row r="174" spans="2:57" s="121" customFormat="1" ht="15.75" customHeight="1">
      <c r="B174" s="1098">
        <v>145</v>
      </c>
      <c r="C174" s="1099"/>
      <c r="D174" s="337"/>
      <c r="E174" s="1091"/>
      <c r="F174" s="1091"/>
      <c r="G174" s="1091"/>
      <c r="H174" s="1091"/>
      <c r="I174" s="1091"/>
      <c r="J174" s="1091"/>
      <c r="K174" s="1091"/>
      <c r="L174" s="1091"/>
      <c r="M174" s="1091"/>
      <c r="N174" s="1091"/>
      <c r="O174" s="1091"/>
      <c r="P174" s="1091"/>
      <c r="Q174" s="1091"/>
      <c r="R174" s="1091"/>
      <c r="S174" s="1091"/>
      <c r="T174" s="1091"/>
      <c r="U174" s="1091"/>
      <c r="V174" s="1091"/>
      <c r="W174" s="1091"/>
      <c r="X174" s="1091"/>
      <c r="Y174" s="1091"/>
      <c r="Z174" s="1091"/>
      <c r="AA174" s="1091"/>
      <c r="AB174" s="1091"/>
      <c r="AC174" s="1091"/>
      <c r="AD174" s="613"/>
      <c r="AE174" s="338"/>
      <c r="AF174" s="1147"/>
      <c r="AG174" s="1147"/>
      <c r="AH174" s="1147"/>
      <c r="AI174" s="1147"/>
      <c r="AJ174" s="1147"/>
      <c r="AK174" s="1147"/>
      <c r="AL174" s="1147"/>
      <c r="AM174" s="1087"/>
      <c r="AN174" s="1087"/>
      <c r="AO174" s="1087"/>
      <c r="AP174" s="1087"/>
      <c r="AQ174" s="1088"/>
      <c r="AR174" s="1089"/>
      <c r="AS174" s="1089"/>
      <c r="AT174" s="1089"/>
      <c r="AU174" s="1095"/>
      <c r="AV174" s="1096"/>
      <c r="AW174" s="1097"/>
      <c r="AX174" s="1101"/>
      <c r="AY174" s="1102"/>
      <c r="AZ174" s="1102"/>
      <c r="BA174" s="1102"/>
      <c r="BB174" s="1103"/>
      <c r="BC174" s="1162"/>
      <c r="BD174" s="1163"/>
      <c r="BE174" s="1164"/>
    </row>
    <row r="175" spans="2:57" s="121" customFormat="1" ht="15.75" customHeight="1">
      <c r="B175" s="1098">
        <v>146</v>
      </c>
      <c r="C175" s="1099"/>
      <c r="D175" s="337"/>
      <c r="E175" s="1091"/>
      <c r="F175" s="1091"/>
      <c r="G175" s="1091"/>
      <c r="H175" s="1091"/>
      <c r="I175" s="1091"/>
      <c r="J175" s="1091"/>
      <c r="K175" s="1091"/>
      <c r="L175" s="1091"/>
      <c r="M175" s="1091"/>
      <c r="N175" s="1091"/>
      <c r="O175" s="1091"/>
      <c r="P175" s="1091"/>
      <c r="Q175" s="1091"/>
      <c r="R175" s="1091"/>
      <c r="S175" s="1091"/>
      <c r="T175" s="1091"/>
      <c r="U175" s="1091"/>
      <c r="V175" s="1091"/>
      <c r="W175" s="1091"/>
      <c r="X175" s="1091"/>
      <c r="Y175" s="1091"/>
      <c r="Z175" s="1091"/>
      <c r="AA175" s="1091"/>
      <c r="AB175" s="1091"/>
      <c r="AC175" s="1091"/>
      <c r="AD175" s="613"/>
      <c r="AE175" s="338"/>
      <c r="AF175" s="1147"/>
      <c r="AG175" s="1147"/>
      <c r="AH175" s="1147"/>
      <c r="AI175" s="1147"/>
      <c r="AJ175" s="1147"/>
      <c r="AK175" s="1147"/>
      <c r="AL175" s="1147"/>
      <c r="AM175" s="1087"/>
      <c r="AN175" s="1087"/>
      <c r="AO175" s="1087"/>
      <c r="AP175" s="1087"/>
      <c r="AQ175" s="1088"/>
      <c r="AR175" s="1089"/>
      <c r="AS175" s="1089"/>
      <c r="AT175" s="1089"/>
      <c r="AU175" s="1095"/>
      <c r="AV175" s="1096"/>
      <c r="AW175" s="1097"/>
      <c r="AX175" s="1101"/>
      <c r="AY175" s="1102"/>
      <c r="AZ175" s="1102"/>
      <c r="BA175" s="1102"/>
      <c r="BB175" s="1103"/>
      <c r="BC175" s="1162"/>
      <c r="BD175" s="1163"/>
      <c r="BE175" s="1164"/>
    </row>
    <row r="176" spans="2:57" s="121" customFormat="1" ht="15.75" customHeight="1">
      <c r="B176" s="1098">
        <v>147</v>
      </c>
      <c r="C176" s="1099"/>
      <c r="D176" s="337"/>
      <c r="E176" s="1091"/>
      <c r="F176" s="1091"/>
      <c r="G176" s="1091"/>
      <c r="H176" s="1091"/>
      <c r="I176" s="1091"/>
      <c r="J176" s="1091"/>
      <c r="K176" s="1091"/>
      <c r="L176" s="1091"/>
      <c r="M176" s="1091"/>
      <c r="N176" s="1091"/>
      <c r="O176" s="1091"/>
      <c r="P176" s="1091"/>
      <c r="Q176" s="1091"/>
      <c r="R176" s="1091"/>
      <c r="S176" s="1091"/>
      <c r="T176" s="1091"/>
      <c r="U176" s="1091"/>
      <c r="V176" s="1091"/>
      <c r="W176" s="1091"/>
      <c r="X176" s="1091"/>
      <c r="Y176" s="1091"/>
      <c r="Z176" s="1091"/>
      <c r="AA176" s="1091"/>
      <c r="AB176" s="1091"/>
      <c r="AC176" s="1091"/>
      <c r="AD176" s="613"/>
      <c r="AE176" s="338"/>
      <c r="AF176" s="1147"/>
      <c r="AG176" s="1147"/>
      <c r="AH176" s="1147"/>
      <c r="AI176" s="1147"/>
      <c r="AJ176" s="1147"/>
      <c r="AK176" s="1147"/>
      <c r="AL176" s="1147"/>
      <c r="AM176" s="1087"/>
      <c r="AN176" s="1087"/>
      <c r="AO176" s="1087"/>
      <c r="AP176" s="1087"/>
      <c r="AQ176" s="1088"/>
      <c r="AR176" s="1089"/>
      <c r="AS176" s="1089"/>
      <c r="AT176" s="1089"/>
      <c r="AU176" s="1095"/>
      <c r="AV176" s="1096"/>
      <c r="AW176" s="1097"/>
      <c r="AX176" s="1101"/>
      <c r="AY176" s="1102"/>
      <c r="AZ176" s="1102"/>
      <c r="BA176" s="1102"/>
      <c r="BB176" s="1103"/>
      <c r="BC176" s="1162"/>
      <c r="BD176" s="1163"/>
      <c r="BE176" s="1164"/>
    </row>
    <row r="177" spans="2:57" s="121" customFormat="1" ht="15.75" customHeight="1">
      <c r="B177" s="1098">
        <v>148</v>
      </c>
      <c r="C177" s="1099"/>
      <c r="D177" s="337"/>
      <c r="E177" s="1091"/>
      <c r="F177" s="1091"/>
      <c r="G177" s="1091"/>
      <c r="H177" s="1091"/>
      <c r="I177" s="1091"/>
      <c r="J177" s="1091"/>
      <c r="K177" s="1091"/>
      <c r="L177" s="1091"/>
      <c r="M177" s="1091"/>
      <c r="N177" s="1091"/>
      <c r="O177" s="1091"/>
      <c r="P177" s="1091"/>
      <c r="Q177" s="1091"/>
      <c r="R177" s="1091"/>
      <c r="S177" s="1091"/>
      <c r="T177" s="1091"/>
      <c r="U177" s="1091"/>
      <c r="V177" s="1091"/>
      <c r="W177" s="1091"/>
      <c r="X177" s="1091"/>
      <c r="Y177" s="1091"/>
      <c r="Z177" s="1091"/>
      <c r="AA177" s="1091"/>
      <c r="AB177" s="1091"/>
      <c r="AC177" s="1091"/>
      <c r="AD177" s="613"/>
      <c r="AE177" s="338"/>
      <c r="AF177" s="1147"/>
      <c r="AG177" s="1147"/>
      <c r="AH177" s="1147"/>
      <c r="AI177" s="1147"/>
      <c r="AJ177" s="1147"/>
      <c r="AK177" s="1147"/>
      <c r="AL177" s="1147"/>
      <c r="AM177" s="1087"/>
      <c r="AN177" s="1087"/>
      <c r="AO177" s="1087"/>
      <c r="AP177" s="1087"/>
      <c r="AQ177" s="1088"/>
      <c r="AR177" s="1089"/>
      <c r="AS177" s="1089"/>
      <c r="AT177" s="1089"/>
      <c r="AU177" s="1095"/>
      <c r="AV177" s="1096"/>
      <c r="AW177" s="1097"/>
      <c r="AX177" s="1101"/>
      <c r="AY177" s="1102"/>
      <c r="AZ177" s="1102"/>
      <c r="BA177" s="1102"/>
      <c r="BB177" s="1103"/>
      <c r="BC177" s="1162"/>
      <c r="BD177" s="1163"/>
      <c r="BE177" s="1164"/>
    </row>
    <row r="178" spans="2:57" s="121" customFormat="1" ht="15.75" customHeight="1">
      <c r="B178" s="1098">
        <v>149</v>
      </c>
      <c r="C178" s="1099"/>
      <c r="D178" s="337"/>
      <c r="E178" s="1091"/>
      <c r="F178" s="1091"/>
      <c r="G178" s="1091"/>
      <c r="H178" s="1091"/>
      <c r="I178" s="1091"/>
      <c r="J178" s="1091"/>
      <c r="K178" s="1091"/>
      <c r="L178" s="1091"/>
      <c r="M178" s="1091"/>
      <c r="N178" s="1091"/>
      <c r="O178" s="1091"/>
      <c r="P178" s="1091"/>
      <c r="Q178" s="1091"/>
      <c r="R178" s="1091"/>
      <c r="S178" s="1091"/>
      <c r="T178" s="1091"/>
      <c r="U178" s="1091"/>
      <c r="V178" s="1091"/>
      <c r="W178" s="1091"/>
      <c r="X178" s="1091"/>
      <c r="Y178" s="1091"/>
      <c r="Z178" s="1091"/>
      <c r="AA178" s="1091"/>
      <c r="AB178" s="1091"/>
      <c r="AC178" s="1091"/>
      <c r="AD178" s="613"/>
      <c r="AE178" s="338"/>
      <c r="AF178" s="1147"/>
      <c r="AG178" s="1147"/>
      <c r="AH178" s="1147"/>
      <c r="AI178" s="1147"/>
      <c r="AJ178" s="1147"/>
      <c r="AK178" s="1147"/>
      <c r="AL178" s="1147"/>
      <c r="AM178" s="1087"/>
      <c r="AN178" s="1087"/>
      <c r="AO178" s="1087"/>
      <c r="AP178" s="1087"/>
      <c r="AQ178" s="1088"/>
      <c r="AR178" s="1089"/>
      <c r="AS178" s="1089"/>
      <c r="AT178" s="1089"/>
      <c r="AU178" s="1095"/>
      <c r="AV178" s="1096"/>
      <c r="AW178" s="1097"/>
      <c r="AX178" s="1101"/>
      <c r="AY178" s="1102"/>
      <c r="AZ178" s="1102"/>
      <c r="BA178" s="1102"/>
      <c r="BB178" s="1103"/>
      <c r="BC178" s="1162"/>
      <c r="BD178" s="1163"/>
      <c r="BE178" s="1164"/>
    </row>
    <row r="179" spans="2:57" s="121" customFormat="1" ht="15.75" customHeight="1">
      <c r="B179" s="1098">
        <v>150</v>
      </c>
      <c r="C179" s="1099"/>
      <c r="D179" s="337"/>
      <c r="E179" s="1091"/>
      <c r="F179" s="1091"/>
      <c r="G179" s="1091"/>
      <c r="H179" s="1091"/>
      <c r="I179" s="1091"/>
      <c r="J179" s="1091"/>
      <c r="K179" s="1091"/>
      <c r="L179" s="1091"/>
      <c r="M179" s="1091"/>
      <c r="N179" s="1091"/>
      <c r="O179" s="1091"/>
      <c r="P179" s="1091"/>
      <c r="Q179" s="1091"/>
      <c r="R179" s="1091"/>
      <c r="S179" s="1091"/>
      <c r="T179" s="1091"/>
      <c r="U179" s="1091"/>
      <c r="V179" s="1091"/>
      <c r="W179" s="1091"/>
      <c r="X179" s="1091"/>
      <c r="Y179" s="1091"/>
      <c r="Z179" s="1091"/>
      <c r="AA179" s="1091"/>
      <c r="AB179" s="1091"/>
      <c r="AC179" s="1091"/>
      <c r="AD179" s="613"/>
      <c r="AE179" s="338"/>
      <c r="AF179" s="1147"/>
      <c r="AG179" s="1147"/>
      <c r="AH179" s="1147"/>
      <c r="AI179" s="1147"/>
      <c r="AJ179" s="1147"/>
      <c r="AK179" s="1147"/>
      <c r="AL179" s="1147"/>
      <c r="AM179" s="1087"/>
      <c r="AN179" s="1087"/>
      <c r="AO179" s="1087"/>
      <c r="AP179" s="1087"/>
      <c r="AQ179" s="1088"/>
      <c r="AR179" s="1089"/>
      <c r="AS179" s="1089"/>
      <c r="AT179" s="1089"/>
      <c r="AU179" s="1095"/>
      <c r="AV179" s="1096"/>
      <c r="AW179" s="1097"/>
      <c r="AX179" s="1101"/>
      <c r="AY179" s="1102"/>
      <c r="AZ179" s="1102"/>
      <c r="BA179" s="1102"/>
      <c r="BB179" s="1103"/>
      <c r="BC179" s="1162"/>
      <c r="BD179" s="1163"/>
      <c r="BE179" s="1164"/>
    </row>
    <row r="180" spans="2:57" s="121" customFormat="1" ht="15.75" customHeight="1">
      <c r="B180" s="1098">
        <v>151</v>
      </c>
      <c r="C180" s="1099"/>
      <c r="D180" s="337"/>
      <c r="E180" s="1091"/>
      <c r="F180" s="1091"/>
      <c r="G180" s="1091"/>
      <c r="H180" s="1091"/>
      <c r="I180" s="1091"/>
      <c r="J180" s="1091"/>
      <c r="K180" s="1091"/>
      <c r="L180" s="1091"/>
      <c r="M180" s="1091"/>
      <c r="N180" s="1091"/>
      <c r="O180" s="1091"/>
      <c r="P180" s="1091"/>
      <c r="Q180" s="1091"/>
      <c r="R180" s="1091"/>
      <c r="S180" s="1091"/>
      <c r="T180" s="1091"/>
      <c r="U180" s="1091"/>
      <c r="V180" s="1091"/>
      <c r="W180" s="1091"/>
      <c r="X180" s="1091"/>
      <c r="Y180" s="1091"/>
      <c r="Z180" s="1091"/>
      <c r="AA180" s="1091"/>
      <c r="AB180" s="1091"/>
      <c r="AC180" s="1091"/>
      <c r="AD180" s="613"/>
      <c r="AE180" s="338"/>
      <c r="AF180" s="1147"/>
      <c r="AG180" s="1147"/>
      <c r="AH180" s="1147"/>
      <c r="AI180" s="1147"/>
      <c r="AJ180" s="1147"/>
      <c r="AK180" s="1147"/>
      <c r="AL180" s="1147"/>
      <c r="AM180" s="1087"/>
      <c r="AN180" s="1087"/>
      <c r="AO180" s="1087"/>
      <c r="AP180" s="1087"/>
      <c r="AQ180" s="1088"/>
      <c r="AR180" s="1089"/>
      <c r="AS180" s="1089"/>
      <c r="AT180" s="1089"/>
      <c r="AU180" s="1095"/>
      <c r="AV180" s="1096"/>
      <c r="AW180" s="1097"/>
      <c r="AX180" s="1101"/>
      <c r="AY180" s="1102"/>
      <c r="AZ180" s="1102"/>
      <c r="BA180" s="1102"/>
      <c r="BB180" s="1103"/>
      <c r="BC180" s="1162"/>
      <c r="BD180" s="1163"/>
      <c r="BE180" s="1164"/>
    </row>
    <row r="181" spans="2:57" s="121" customFormat="1" ht="15.75" customHeight="1">
      <c r="B181" s="1098">
        <v>152</v>
      </c>
      <c r="C181" s="1099"/>
      <c r="D181" s="337"/>
      <c r="E181" s="1091"/>
      <c r="F181" s="1091"/>
      <c r="G181" s="1091"/>
      <c r="H181" s="1091"/>
      <c r="I181" s="1091"/>
      <c r="J181" s="1091"/>
      <c r="K181" s="1091"/>
      <c r="L181" s="1091"/>
      <c r="M181" s="1091"/>
      <c r="N181" s="1091"/>
      <c r="O181" s="1091"/>
      <c r="P181" s="1091"/>
      <c r="Q181" s="1091"/>
      <c r="R181" s="1091"/>
      <c r="S181" s="1091"/>
      <c r="T181" s="1091"/>
      <c r="U181" s="1091"/>
      <c r="V181" s="1091"/>
      <c r="W181" s="1091"/>
      <c r="X181" s="1091"/>
      <c r="Y181" s="1091"/>
      <c r="Z181" s="1091"/>
      <c r="AA181" s="1091"/>
      <c r="AB181" s="1091"/>
      <c r="AC181" s="1091"/>
      <c r="AD181" s="613"/>
      <c r="AE181" s="338"/>
      <c r="AF181" s="1147"/>
      <c r="AG181" s="1147"/>
      <c r="AH181" s="1147"/>
      <c r="AI181" s="1147"/>
      <c r="AJ181" s="1147"/>
      <c r="AK181" s="1147"/>
      <c r="AL181" s="1147"/>
      <c r="AM181" s="1087"/>
      <c r="AN181" s="1087"/>
      <c r="AO181" s="1087"/>
      <c r="AP181" s="1087"/>
      <c r="AQ181" s="1088"/>
      <c r="AR181" s="1089"/>
      <c r="AS181" s="1089"/>
      <c r="AT181" s="1089"/>
      <c r="AU181" s="1095"/>
      <c r="AV181" s="1096"/>
      <c r="AW181" s="1097"/>
      <c r="AX181" s="1101"/>
      <c r="AY181" s="1102"/>
      <c r="AZ181" s="1102"/>
      <c r="BA181" s="1102"/>
      <c r="BB181" s="1103"/>
      <c r="BC181" s="1162"/>
      <c r="BD181" s="1163"/>
      <c r="BE181" s="1164"/>
    </row>
    <row r="182" spans="2:57" s="121" customFormat="1" ht="15.75" customHeight="1">
      <c r="B182" s="1098">
        <v>153</v>
      </c>
      <c r="C182" s="1099"/>
      <c r="D182" s="337"/>
      <c r="E182" s="1091"/>
      <c r="F182" s="1091"/>
      <c r="G182" s="1091"/>
      <c r="H182" s="1091"/>
      <c r="I182" s="1091"/>
      <c r="J182" s="1091"/>
      <c r="K182" s="1091"/>
      <c r="L182" s="1091"/>
      <c r="M182" s="1091"/>
      <c r="N182" s="1091"/>
      <c r="O182" s="1091"/>
      <c r="P182" s="1091"/>
      <c r="Q182" s="1091"/>
      <c r="R182" s="1091"/>
      <c r="S182" s="1091"/>
      <c r="T182" s="1091"/>
      <c r="U182" s="1091"/>
      <c r="V182" s="1091"/>
      <c r="W182" s="1091"/>
      <c r="X182" s="1091"/>
      <c r="Y182" s="1091"/>
      <c r="Z182" s="1091"/>
      <c r="AA182" s="1091"/>
      <c r="AB182" s="1091"/>
      <c r="AC182" s="1091"/>
      <c r="AD182" s="613"/>
      <c r="AE182" s="338"/>
      <c r="AF182" s="1147"/>
      <c r="AG182" s="1147"/>
      <c r="AH182" s="1147"/>
      <c r="AI182" s="1147"/>
      <c r="AJ182" s="1147"/>
      <c r="AK182" s="1147"/>
      <c r="AL182" s="1147"/>
      <c r="AM182" s="1087"/>
      <c r="AN182" s="1087"/>
      <c r="AO182" s="1087"/>
      <c r="AP182" s="1087"/>
      <c r="AQ182" s="1088"/>
      <c r="AR182" s="1089"/>
      <c r="AS182" s="1089"/>
      <c r="AT182" s="1089"/>
      <c r="AU182" s="1095"/>
      <c r="AV182" s="1096"/>
      <c r="AW182" s="1097"/>
      <c r="AX182" s="1101"/>
      <c r="AY182" s="1102"/>
      <c r="AZ182" s="1102"/>
      <c r="BA182" s="1102"/>
      <c r="BB182" s="1103"/>
      <c r="BC182" s="1162"/>
      <c r="BD182" s="1163"/>
      <c r="BE182" s="1164"/>
    </row>
    <row r="183" spans="2:57" s="121" customFormat="1" ht="15.75" customHeight="1">
      <c r="B183" s="1098">
        <v>154</v>
      </c>
      <c r="C183" s="1099"/>
      <c r="D183" s="337"/>
      <c r="E183" s="1091"/>
      <c r="F183" s="1091"/>
      <c r="G183" s="1091"/>
      <c r="H183" s="1091"/>
      <c r="I183" s="1091"/>
      <c r="J183" s="1091"/>
      <c r="K183" s="1091"/>
      <c r="L183" s="1091"/>
      <c r="M183" s="1091"/>
      <c r="N183" s="1091"/>
      <c r="O183" s="1091"/>
      <c r="P183" s="1091"/>
      <c r="Q183" s="1091"/>
      <c r="R183" s="1091"/>
      <c r="S183" s="1091"/>
      <c r="T183" s="1091"/>
      <c r="U183" s="1091"/>
      <c r="V183" s="1091"/>
      <c r="W183" s="1091"/>
      <c r="X183" s="1091"/>
      <c r="Y183" s="1091"/>
      <c r="Z183" s="1091"/>
      <c r="AA183" s="1091"/>
      <c r="AB183" s="1091"/>
      <c r="AC183" s="1091"/>
      <c r="AD183" s="613"/>
      <c r="AE183" s="338"/>
      <c r="AF183" s="1147"/>
      <c r="AG183" s="1147"/>
      <c r="AH183" s="1147"/>
      <c r="AI183" s="1147"/>
      <c r="AJ183" s="1147"/>
      <c r="AK183" s="1147"/>
      <c r="AL183" s="1147"/>
      <c r="AM183" s="1087"/>
      <c r="AN183" s="1087"/>
      <c r="AO183" s="1087"/>
      <c r="AP183" s="1087"/>
      <c r="AQ183" s="1088"/>
      <c r="AR183" s="1089"/>
      <c r="AS183" s="1089"/>
      <c r="AT183" s="1089"/>
      <c r="AU183" s="1095"/>
      <c r="AV183" s="1096"/>
      <c r="AW183" s="1097"/>
      <c r="AX183" s="1101"/>
      <c r="AY183" s="1102"/>
      <c r="AZ183" s="1102"/>
      <c r="BA183" s="1102"/>
      <c r="BB183" s="1103"/>
      <c r="BC183" s="1162"/>
      <c r="BD183" s="1163"/>
      <c r="BE183" s="1164"/>
    </row>
    <row r="184" spans="2:57" s="121" customFormat="1" ht="15.75" customHeight="1">
      <c r="B184" s="1098">
        <v>155</v>
      </c>
      <c r="C184" s="1099"/>
      <c r="D184" s="337"/>
      <c r="E184" s="1091"/>
      <c r="F184" s="1091"/>
      <c r="G184" s="1091"/>
      <c r="H184" s="1091"/>
      <c r="I184" s="1091"/>
      <c r="J184" s="1091"/>
      <c r="K184" s="1091"/>
      <c r="L184" s="1091"/>
      <c r="M184" s="1091"/>
      <c r="N184" s="1091"/>
      <c r="O184" s="1091"/>
      <c r="P184" s="1091"/>
      <c r="Q184" s="1091"/>
      <c r="R184" s="1091"/>
      <c r="S184" s="1091"/>
      <c r="T184" s="1091"/>
      <c r="U184" s="1091"/>
      <c r="V184" s="1091"/>
      <c r="W184" s="1091"/>
      <c r="X184" s="1091"/>
      <c r="Y184" s="1091"/>
      <c r="Z184" s="1091"/>
      <c r="AA184" s="1091"/>
      <c r="AB184" s="1091"/>
      <c r="AC184" s="1091"/>
      <c r="AD184" s="613"/>
      <c r="AE184" s="338"/>
      <c r="AF184" s="1147"/>
      <c r="AG184" s="1147"/>
      <c r="AH184" s="1147"/>
      <c r="AI184" s="1147"/>
      <c r="AJ184" s="1147"/>
      <c r="AK184" s="1147"/>
      <c r="AL184" s="1147"/>
      <c r="AM184" s="1087"/>
      <c r="AN184" s="1087"/>
      <c r="AO184" s="1087"/>
      <c r="AP184" s="1087"/>
      <c r="AQ184" s="1088"/>
      <c r="AR184" s="1089"/>
      <c r="AS184" s="1089"/>
      <c r="AT184" s="1089"/>
      <c r="AU184" s="1095"/>
      <c r="AV184" s="1096"/>
      <c r="AW184" s="1097"/>
      <c r="AX184" s="1101"/>
      <c r="AY184" s="1102"/>
      <c r="AZ184" s="1102"/>
      <c r="BA184" s="1102"/>
      <c r="BB184" s="1103"/>
      <c r="BC184" s="1162"/>
      <c r="BD184" s="1163"/>
      <c r="BE184" s="1164"/>
    </row>
    <row r="185" spans="2:57" s="121" customFormat="1" ht="15.75" customHeight="1">
      <c r="B185" s="1098">
        <v>156</v>
      </c>
      <c r="C185" s="1099"/>
      <c r="D185" s="337"/>
      <c r="E185" s="1091"/>
      <c r="F185" s="1091"/>
      <c r="G185" s="1091"/>
      <c r="H185" s="1091"/>
      <c r="I185" s="1091"/>
      <c r="J185" s="1091"/>
      <c r="K185" s="1091"/>
      <c r="L185" s="1091"/>
      <c r="M185" s="1091"/>
      <c r="N185" s="1091"/>
      <c r="O185" s="1091"/>
      <c r="P185" s="1091"/>
      <c r="Q185" s="1091"/>
      <c r="R185" s="1091"/>
      <c r="S185" s="1091"/>
      <c r="T185" s="1091"/>
      <c r="U185" s="1091"/>
      <c r="V185" s="1091"/>
      <c r="W185" s="1091"/>
      <c r="X185" s="1091"/>
      <c r="Y185" s="1091"/>
      <c r="Z185" s="1091"/>
      <c r="AA185" s="1091"/>
      <c r="AB185" s="1091"/>
      <c r="AC185" s="1091"/>
      <c r="AD185" s="613"/>
      <c r="AE185" s="338"/>
      <c r="AF185" s="1147"/>
      <c r="AG185" s="1147"/>
      <c r="AH185" s="1147"/>
      <c r="AI185" s="1147"/>
      <c r="AJ185" s="1147"/>
      <c r="AK185" s="1147"/>
      <c r="AL185" s="1147"/>
      <c r="AM185" s="1087"/>
      <c r="AN185" s="1087"/>
      <c r="AO185" s="1087"/>
      <c r="AP185" s="1087"/>
      <c r="AQ185" s="1088"/>
      <c r="AR185" s="1089"/>
      <c r="AS185" s="1089"/>
      <c r="AT185" s="1089"/>
      <c r="AU185" s="1095"/>
      <c r="AV185" s="1096"/>
      <c r="AW185" s="1097"/>
      <c r="AX185" s="1101"/>
      <c r="AY185" s="1102"/>
      <c r="AZ185" s="1102"/>
      <c r="BA185" s="1102"/>
      <c r="BB185" s="1103"/>
      <c r="BC185" s="1162"/>
      <c r="BD185" s="1163"/>
      <c r="BE185" s="1164"/>
    </row>
    <row r="186" spans="2:57" s="121" customFormat="1" ht="15.75" customHeight="1">
      <c r="B186" s="1098">
        <v>157</v>
      </c>
      <c r="C186" s="1099"/>
      <c r="D186" s="337"/>
      <c r="E186" s="1091"/>
      <c r="F186" s="1091"/>
      <c r="G186" s="1091"/>
      <c r="H186" s="1091"/>
      <c r="I186" s="1091"/>
      <c r="J186" s="1091"/>
      <c r="K186" s="1091"/>
      <c r="L186" s="1091"/>
      <c r="M186" s="1091"/>
      <c r="N186" s="1091"/>
      <c r="O186" s="1091"/>
      <c r="P186" s="1091"/>
      <c r="Q186" s="1091"/>
      <c r="R186" s="1091"/>
      <c r="S186" s="1091"/>
      <c r="T186" s="1091"/>
      <c r="U186" s="1091"/>
      <c r="V186" s="1091"/>
      <c r="W186" s="1091"/>
      <c r="X186" s="1091"/>
      <c r="Y186" s="1091"/>
      <c r="Z186" s="1091"/>
      <c r="AA186" s="1091"/>
      <c r="AB186" s="1091"/>
      <c r="AC186" s="1091"/>
      <c r="AD186" s="613"/>
      <c r="AE186" s="338"/>
      <c r="AF186" s="1147"/>
      <c r="AG186" s="1147"/>
      <c r="AH186" s="1147"/>
      <c r="AI186" s="1147"/>
      <c r="AJ186" s="1147"/>
      <c r="AK186" s="1147"/>
      <c r="AL186" s="1147"/>
      <c r="AM186" s="1087"/>
      <c r="AN186" s="1087"/>
      <c r="AO186" s="1087"/>
      <c r="AP186" s="1087"/>
      <c r="AQ186" s="1088"/>
      <c r="AR186" s="1089"/>
      <c r="AS186" s="1089"/>
      <c r="AT186" s="1089"/>
      <c r="AU186" s="1095"/>
      <c r="AV186" s="1096"/>
      <c r="AW186" s="1097"/>
      <c r="AX186" s="1101"/>
      <c r="AY186" s="1102"/>
      <c r="AZ186" s="1102"/>
      <c r="BA186" s="1102"/>
      <c r="BB186" s="1103"/>
      <c r="BC186" s="1162"/>
      <c r="BD186" s="1163"/>
      <c r="BE186" s="1164"/>
    </row>
    <row r="187" spans="2:57" s="121" customFormat="1" ht="15.75" customHeight="1">
      <c r="B187" s="1098">
        <v>158</v>
      </c>
      <c r="C187" s="1099"/>
      <c r="D187" s="337"/>
      <c r="E187" s="1091"/>
      <c r="F187" s="1091"/>
      <c r="G187" s="1091"/>
      <c r="H187" s="1091"/>
      <c r="I187" s="1091"/>
      <c r="J187" s="1091"/>
      <c r="K187" s="1091"/>
      <c r="L187" s="1091"/>
      <c r="M187" s="1091"/>
      <c r="N187" s="1091"/>
      <c r="O187" s="1091"/>
      <c r="P187" s="1091"/>
      <c r="Q187" s="1091"/>
      <c r="R187" s="1091"/>
      <c r="S187" s="1091"/>
      <c r="T187" s="1091"/>
      <c r="U187" s="1091"/>
      <c r="V187" s="1091"/>
      <c r="W187" s="1091"/>
      <c r="X187" s="1091"/>
      <c r="Y187" s="1091"/>
      <c r="Z187" s="1091"/>
      <c r="AA187" s="1091"/>
      <c r="AB187" s="1091"/>
      <c r="AC187" s="1091"/>
      <c r="AD187" s="613"/>
      <c r="AE187" s="338"/>
      <c r="AF187" s="1147"/>
      <c r="AG187" s="1147"/>
      <c r="AH187" s="1147"/>
      <c r="AI187" s="1147"/>
      <c r="AJ187" s="1147"/>
      <c r="AK187" s="1147"/>
      <c r="AL187" s="1147"/>
      <c r="AM187" s="1087"/>
      <c r="AN187" s="1087"/>
      <c r="AO187" s="1087"/>
      <c r="AP187" s="1087"/>
      <c r="AQ187" s="1088"/>
      <c r="AR187" s="1089"/>
      <c r="AS187" s="1089"/>
      <c r="AT187" s="1089"/>
      <c r="AU187" s="1095"/>
      <c r="AV187" s="1096"/>
      <c r="AW187" s="1097"/>
      <c r="AX187" s="1101"/>
      <c r="AY187" s="1102"/>
      <c r="AZ187" s="1102"/>
      <c r="BA187" s="1102"/>
      <c r="BB187" s="1103"/>
      <c r="BC187" s="1162"/>
      <c r="BD187" s="1163"/>
      <c r="BE187" s="1164"/>
    </row>
    <row r="188" spans="2:57" s="121" customFormat="1" ht="15.75" customHeight="1">
      <c r="B188" s="1098">
        <v>159</v>
      </c>
      <c r="C188" s="1099"/>
      <c r="D188" s="337"/>
      <c r="E188" s="1091"/>
      <c r="F188" s="1091"/>
      <c r="G188" s="1091"/>
      <c r="H188" s="1091"/>
      <c r="I188" s="1091"/>
      <c r="J188" s="1091"/>
      <c r="K188" s="1091"/>
      <c r="L188" s="1091"/>
      <c r="M188" s="1091"/>
      <c r="N188" s="1091"/>
      <c r="O188" s="1091"/>
      <c r="P188" s="1091"/>
      <c r="Q188" s="1091"/>
      <c r="R188" s="1091"/>
      <c r="S188" s="1091"/>
      <c r="T188" s="1091"/>
      <c r="U188" s="1091"/>
      <c r="V188" s="1091"/>
      <c r="W188" s="1091"/>
      <c r="X188" s="1091"/>
      <c r="Y188" s="1091"/>
      <c r="Z188" s="1091"/>
      <c r="AA188" s="1091"/>
      <c r="AB188" s="1091"/>
      <c r="AC188" s="1091"/>
      <c r="AD188" s="613"/>
      <c r="AE188" s="338"/>
      <c r="AF188" s="1147"/>
      <c r="AG188" s="1147"/>
      <c r="AH188" s="1147"/>
      <c r="AI188" s="1147"/>
      <c r="AJ188" s="1147"/>
      <c r="AK188" s="1147"/>
      <c r="AL188" s="1147"/>
      <c r="AM188" s="1087"/>
      <c r="AN188" s="1087"/>
      <c r="AO188" s="1087"/>
      <c r="AP188" s="1087"/>
      <c r="AQ188" s="1088"/>
      <c r="AR188" s="1089"/>
      <c r="AS188" s="1089"/>
      <c r="AT188" s="1089"/>
      <c r="AU188" s="1095"/>
      <c r="AV188" s="1096"/>
      <c r="AW188" s="1097"/>
      <c r="AX188" s="1101"/>
      <c r="AY188" s="1102"/>
      <c r="AZ188" s="1102"/>
      <c r="BA188" s="1102"/>
      <c r="BB188" s="1103"/>
      <c r="BC188" s="1162"/>
      <c r="BD188" s="1163"/>
      <c r="BE188" s="1164"/>
    </row>
    <row r="189" spans="2:57" s="121" customFormat="1" ht="15.75" customHeight="1">
      <c r="B189" s="1098">
        <v>160</v>
      </c>
      <c r="C189" s="1099"/>
      <c r="D189" s="337"/>
      <c r="E189" s="1091"/>
      <c r="F189" s="1091"/>
      <c r="G189" s="1091"/>
      <c r="H189" s="1091"/>
      <c r="I189" s="1091"/>
      <c r="J189" s="1091"/>
      <c r="K189" s="1091"/>
      <c r="L189" s="1091"/>
      <c r="M189" s="1091"/>
      <c r="N189" s="1091"/>
      <c r="O189" s="1091"/>
      <c r="P189" s="1091"/>
      <c r="Q189" s="1091"/>
      <c r="R189" s="1091"/>
      <c r="S189" s="1091"/>
      <c r="T189" s="1091"/>
      <c r="U189" s="1091"/>
      <c r="V189" s="1091"/>
      <c r="W189" s="1091"/>
      <c r="X189" s="1091"/>
      <c r="Y189" s="1091"/>
      <c r="Z189" s="1091"/>
      <c r="AA189" s="1091"/>
      <c r="AB189" s="1091"/>
      <c r="AC189" s="1091"/>
      <c r="AD189" s="613"/>
      <c r="AE189" s="338"/>
      <c r="AF189" s="1147"/>
      <c r="AG189" s="1147"/>
      <c r="AH189" s="1147"/>
      <c r="AI189" s="1147"/>
      <c r="AJ189" s="1147"/>
      <c r="AK189" s="1147"/>
      <c r="AL189" s="1147"/>
      <c r="AM189" s="1087"/>
      <c r="AN189" s="1087"/>
      <c r="AO189" s="1087"/>
      <c r="AP189" s="1087"/>
      <c r="AQ189" s="1088"/>
      <c r="AR189" s="1089"/>
      <c r="AS189" s="1089"/>
      <c r="AT189" s="1089"/>
      <c r="AU189" s="1095"/>
      <c r="AV189" s="1096"/>
      <c r="AW189" s="1097"/>
      <c r="AX189" s="1101"/>
      <c r="AY189" s="1102"/>
      <c r="AZ189" s="1102"/>
      <c r="BA189" s="1102"/>
      <c r="BB189" s="1103"/>
      <c r="BC189" s="1162"/>
      <c r="BD189" s="1163"/>
      <c r="BE189" s="1164"/>
    </row>
    <row r="190" spans="2:57" s="121" customFormat="1" ht="15.75" customHeight="1">
      <c r="B190" s="1098">
        <v>161</v>
      </c>
      <c r="C190" s="1099"/>
      <c r="D190" s="337"/>
      <c r="E190" s="1091"/>
      <c r="F190" s="1091"/>
      <c r="G190" s="1091"/>
      <c r="H190" s="1091"/>
      <c r="I190" s="1091"/>
      <c r="J190" s="1091"/>
      <c r="K190" s="1091"/>
      <c r="L190" s="1091"/>
      <c r="M190" s="1091"/>
      <c r="N190" s="1091"/>
      <c r="O190" s="1091"/>
      <c r="P190" s="1091"/>
      <c r="Q190" s="1091"/>
      <c r="R190" s="1091"/>
      <c r="S190" s="1091"/>
      <c r="T190" s="1091"/>
      <c r="U190" s="1091"/>
      <c r="V190" s="1091"/>
      <c r="W190" s="1091"/>
      <c r="X190" s="1091"/>
      <c r="Y190" s="1091"/>
      <c r="Z190" s="1091"/>
      <c r="AA190" s="1091"/>
      <c r="AB190" s="1091"/>
      <c r="AC190" s="1091"/>
      <c r="AD190" s="613"/>
      <c r="AE190" s="338"/>
      <c r="AF190" s="1147"/>
      <c r="AG190" s="1147"/>
      <c r="AH190" s="1147"/>
      <c r="AI190" s="1147"/>
      <c r="AJ190" s="1147"/>
      <c r="AK190" s="1147"/>
      <c r="AL190" s="1147"/>
      <c r="AM190" s="1087"/>
      <c r="AN190" s="1087"/>
      <c r="AO190" s="1087"/>
      <c r="AP190" s="1087"/>
      <c r="AQ190" s="1088"/>
      <c r="AR190" s="1089"/>
      <c r="AS190" s="1089"/>
      <c r="AT190" s="1089"/>
      <c r="AU190" s="1095"/>
      <c r="AV190" s="1096"/>
      <c r="AW190" s="1097"/>
      <c r="AX190" s="1101"/>
      <c r="AY190" s="1102"/>
      <c r="AZ190" s="1102"/>
      <c r="BA190" s="1102"/>
      <c r="BB190" s="1103"/>
      <c r="BC190" s="1162"/>
      <c r="BD190" s="1163"/>
      <c r="BE190" s="1164"/>
    </row>
    <row r="191" spans="2:57" s="121" customFormat="1" ht="15.75" customHeight="1">
      <c r="B191" s="1098">
        <v>162</v>
      </c>
      <c r="C191" s="1099"/>
      <c r="D191" s="337"/>
      <c r="E191" s="1091"/>
      <c r="F191" s="1091"/>
      <c r="G191" s="1091"/>
      <c r="H191" s="1091"/>
      <c r="I191" s="1091"/>
      <c r="J191" s="1091"/>
      <c r="K191" s="1091"/>
      <c r="L191" s="1091"/>
      <c r="M191" s="1091"/>
      <c r="N191" s="1091"/>
      <c r="O191" s="1091"/>
      <c r="P191" s="1091"/>
      <c r="Q191" s="1091"/>
      <c r="R191" s="1091"/>
      <c r="S191" s="1091"/>
      <c r="T191" s="1091"/>
      <c r="U191" s="1091"/>
      <c r="V191" s="1091"/>
      <c r="W191" s="1091"/>
      <c r="X191" s="1091"/>
      <c r="Y191" s="1091"/>
      <c r="Z191" s="1091"/>
      <c r="AA191" s="1091"/>
      <c r="AB191" s="1091"/>
      <c r="AC191" s="1091"/>
      <c r="AD191" s="613"/>
      <c r="AE191" s="338"/>
      <c r="AF191" s="1147"/>
      <c r="AG191" s="1147"/>
      <c r="AH191" s="1147"/>
      <c r="AI191" s="1147"/>
      <c r="AJ191" s="1147"/>
      <c r="AK191" s="1147"/>
      <c r="AL191" s="1147"/>
      <c r="AM191" s="1087"/>
      <c r="AN191" s="1087"/>
      <c r="AO191" s="1087"/>
      <c r="AP191" s="1087"/>
      <c r="AQ191" s="1088"/>
      <c r="AR191" s="1089"/>
      <c r="AS191" s="1089"/>
      <c r="AT191" s="1089"/>
      <c r="AU191" s="1095"/>
      <c r="AV191" s="1096"/>
      <c r="AW191" s="1097"/>
      <c r="AX191" s="1101"/>
      <c r="AY191" s="1102"/>
      <c r="AZ191" s="1102"/>
      <c r="BA191" s="1102"/>
      <c r="BB191" s="1103"/>
      <c r="BC191" s="1162"/>
      <c r="BD191" s="1163"/>
      <c r="BE191" s="1164"/>
    </row>
    <row r="192" spans="2:57" s="121" customFormat="1" ht="15.75" customHeight="1">
      <c r="B192" s="1098">
        <v>163</v>
      </c>
      <c r="C192" s="1099"/>
      <c r="D192" s="337"/>
      <c r="E192" s="1091"/>
      <c r="F192" s="1091"/>
      <c r="G192" s="1091"/>
      <c r="H192" s="1091"/>
      <c r="I192" s="1091"/>
      <c r="J192" s="1091"/>
      <c r="K192" s="1091"/>
      <c r="L192" s="1091"/>
      <c r="M192" s="1091"/>
      <c r="N192" s="1091"/>
      <c r="O192" s="1091"/>
      <c r="P192" s="1091"/>
      <c r="Q192" s="1091"/>
      <c r="R192" s="1091"/>
      <c r="S192" s="1091"/>
      <c r="T192" s="1091"/>
      <c r="U192" s="1091"/>
      <c r="V192" s="1091"/>
      <c r="W192" s="1091"/>
      <c r="X192" s="1091"/>
      <c r="Y192" s="1091"/>
      <c r="Z192" s="1091"/>
      <c r="AA192" s="1091"/>
      <c r="AB192" s="1091"/>
      <c r="AC192" s="1091"/>
      <c r="AD192" s="613"/>
      <c r="AE192" s="338"/>
      <c r="AF192" s="1147"/>
      <c r="AG192" s="1147"/>
      <c r="AH192" s="1147"/>
      <c r="AI192" s="1147"/>
      <c r="AJ192" s="1147"/>
      <c r="AK192" s="1147"/>
      <c r="AL192" s="1147"/>
      <c r="AM192" s="1087"/>
      <c r="AN192" s="1087"/>
      <c r="AO192" s="1087"/>
      <c r="AP192" s="1087"/>
      <c r="AQ192" s="1088"/>
      <c r="AR192" s="1089"/>
      <c r="AS192" s="1089"/>
      <c r="AT192" s="1089"/>
      <c r="AU192" s="1095"/>
      <c r="AV192" s="1096"/>
      <c r="AW192" s="1097"/>
      <c r="AX192" s="1101"/>
      <c r="AY192" s="1102"/>
      <c r="AZ192" s="1102"/>
      <c r="BA192" s="1102"/>
      <c r="BB192" s="1103"/>
      <c r="BC192" s="1162"/>
      <c r="BD192" s="1163"/>
      <c r="BE192" s="1164"/>
    </row>
    <row r="193" spans="2:57" s="121" customFormat="1" ht="15.75" customHeight="1">
      <c r="B193" s="1098">
        <v>164</v>
      </c>
      <c r="C193" s="1099"/>
      <c r="D193" s="337"/>
      <c r="E193" s="1091"/>
      <c r="F193" s="1091"/>
      <c r="G193" s="1091"/>
      <c r="H193" s="1091"/>
      <c r="I193" s="1091"/>
      <c r="J193" s="1091"/>
      <c r="K193" s="1091"/>
      <c r="L193" s="1091"/>
      <c r="M193" s="1091"/>
      <c r="N193" s="1091"/>
      <c r="O193" s="1091"/>
      <c r="P193" s="1091"/>
      <c r="Q193" s="1091"/>
      <c r="R193" s="1091"/>
      <c r="S193" s="1091"/>
      <c r="T193" s="1091"/>
      <c r="U193" s="1091"/>
      <c r="V193" s="1091"/>
      <c r="W193" s="1091"/>
      <c r="X193" s="1091"/>
      <c r="Y193" s="1091"/>
      <c r="Z193" s="1091"/>
      <c r="AA193" s="1091"/>
      <c r="AB193" s="1091"/>
      <c r="AC193" s="1091"/>
      <c r="AD193" s="613"/>
      <c r="AE193" s="338"/>
      <c r="AF193" s="1147"/>
      <c r="AG193" s="1147"/>
      <c r="AH193" s="1147"/>
      <c r="AI193" s="1147"/>
      <c r="AJ193" s="1147"/>
      <c r="AK193" s="1147"/>
      <c r="AL193" s="1147"/>
      <c r="AM193" s="1087"/>
      <c r="AN193" s="1087"/>
      <c r="AO193" s="1087"/>
      <c r="AP193" s="1087"/>
      <c r="AQ193" s="1088"/>
      <c r="AR193" s="1089"/>
      <c r="AS193" s="1089"/>
      <c r="AT193" s="1089"/>
      <c r="AU193" s="1095"/>
      <c r="AV193" s="1096"/>
      <c r="AW193" s="1097"/>
      <c r="AX193" s="1101"/>
      <c r="AY193" s="1102"/>
      <c r="AZ193" s="1102"/>
      <c r="BA193" s="1102"/>
      <c r="BB193" s="1103"/>
      <c r="BC193" s="1162"/>
      <c r="BD193" s="1163"/>
      <c r="BE193" s="1164"/>
    </row>
    <row r="194" spans="2:57" s="121" customFormat="1" ht="15.75" customHeight="1">
      <c r="B194" s="1149">
        <v>165</v>
      </c>
      <c r="C194" s="1150"/>
      <c r="D194" s="339"/>
      <c r="E194" s="1155"/>
      <c r="F194" s="1155"/>
      <c r="G194" s="1155"/>
      <c r="H194" s="1155"/>
      <c r="I194" s="1155"/>
      <c r="J194" s="1155"/>
      <c r="K194" s="1155"/>
      <c r="L194" s="1155"/>
      <c r="M194" s="1155"/>
      <c r="N194" s="1155"/>
      <c r="O194" s="1155"/>
      <c r="P194" s="1155"/>
      <c r="Q194" s="1155"/>
      <c r="R194" s="1155"/>
      <c r="S194" s="1155"/>
      <c r="T194" s="1155"/>
      <c r="U194" s="1155"/>
      <c r="V194" s="1155"/>
      <c r="W194" s="1155"/>
      <c r="X194" s="1155"/>
      <c r="Y194" s="1155"/>
      <c r="Z194" s="1155"/>
      <c r="AA194" s="1155"/>
      <c r="AB194" s="1155"/>
      <c r="AC194" s="1155"/>
      <c r="AD194" s="614"/>
      <c r="AE194" s="340"/>
      <c r="AF194" s="1151"/>
      <c r="AG194" s="1151"/>
      <c r="AH194" s="1151"/>
      <c r="AI194" s="1151"/>
      <c r="AJ194" s="1151"/>
      <c r="AK194" s="1151"/>
      <c r="AL194" s="1151"/>
      <c r="AM194" s="1152"/>
      <c r="AN194" s="1152"/>
      <c r="AO194" s="1152"/>
      <c r="AP194" s="1152"/>
      <c r="AQ194" s="1153"/>
      <c r="AR194" s="1154"/>
      <c r="AS194" s="1154"/>
      <c r="AT194" s="1154"/>
      <c r="AU194" s="1159"/>
      <c r="AV194" s="1160"/>
      <c r="AW194" s="1161"/>
      <c r="AX194" s="1156"/>
      <c r="AY194" s="1157"/>
      <c r="AZ194" s="1157"/>
      <c r="BA194" s="1157"/>
      <c r="BB194" s="1158"/>
      <c r="BC194" s="1168"/>
      <c r="BD194" s="1169"/>
      <c r="BE194" s="1170"/>
    </row>
  </sheetData>
  <sheetProtection algorithmName="SHA-512" hashValue="YF1/cJ8vgbp9q7ZWpu6NSEbIq1iWrV+Lor+eCyrR/KaEOJf/Vk+XMw7dPBBp//wMhyROIcuYwGohaMo83oGrqw==" saltValue="FPdX/B3d65skynLqWEoPoQ==" spinCount="100000" sheet="1" objects="1" scenarios="1" selectLockedCells="1"/>
  <dataConsolidate/>
  <mergeCells count="1394">
    <mergeCell ref="BH8:BL8"/>
    <mergeCell ref="BO8:BP10"/>
    <mergeCell ref="BO12:BP13"/>
    <mergeCell ref="B131:S131"/>
    <mergeCell ref="T131:AZ131"/>
    <mergeCell ref="BA131:BD131"/>
    <mergeCell ref="C134:AJ134"/>
    <mergeCell ref="AK134:BE134"/>
    <mergeCell ref="AQ135:AV135"/>
    <mergeCell ref="BG136:BL136"/>
    <mergeCell ref="Q2:AY3"/>
    <mergeCell ref="BA3:BC4"/>
    <mergeCell ref="BD3:BD4"/>
    <mergeCell ref="B5:S5"/>
    <mergeCell ref="T5:AZ5"/>
    <mergeCell ref="BA5:BD5"/>
    <mergeCell ref="AQ9:AV9"/>
    <mergeCell ref="Q128:AY129"/>
    <mergeCell ref="AZ128:BC128"/>
    <mergeCell ref="BA129:BC130"/>
    <mergeCell ref="BD129:BD130"/>
    <mergeCell ref="AU112:AW112"/>
    <mergeCell ref="AU113:AW113"/>
    <mergeCell ref="AU114:AW114"/>
    <mergeCell ref="AU115:AW115"/>
    <mergeCell ref="AU116:AW116"/>
    <mergeCell ref="AU117:AW117"/>
    <mergeCell ref="AU118:AW118"/>
    <mergeCell ref="AU119:AW119"/>
    <mergeCell ref="AU120:AW120"/>
    <mergeCell ref="AU121:AW121"/>
    <mergeCell ref="AU125:AW125"/>
    <mergeCell ref="AU126:AW126"/>
    <mergeCell ref="AU140:AW140"/>
    <mergeCell ref="AU141:AW141"/>
    <mergeCell ref="AU95:AW95"/>
    <mergeCell ref="AU96:AW96"/>
    <mergeCell ref="AU97:AW97"/>
    <mergeCell ref="AU98:AW98"/>
    <mergeCell ref="AU99:AW99"/>
    <mergeCell ref="AU100:AW100"/>
    <mergeCell ref="AU101:AW101"/>
    <mergeCell ref="AU102:AW102"/>
    <mergeCell ref="AU103:AW103"/>
    <mergeCell ref="AU104:AW104"/>
    <mergeCell ref="AU105:AW105"/>
    <mergeCell ref="AU106:AW106"/>
    <mergeCell ref="AU107:AW107"/>
    <mergeCell ref="AU108:AW108"/>
    <mergeCell ref="AU109:AW109"/>
    <mergeCell ref="AU110:AW110"/>
    <mergeCell ref="AU111:AW111"/>
    <mergeCell ref="AU39:AW39"/>
    <mergeCell ref="AU40:AW40"/>
    <mergeCell ref="AU41:AW41"/>
    <mergeCell ref="AU31:AW31"/>
    <mergeCell ref="AU32:AW32"/>
    <mergeCell ref="AU33:AW33"/>
    <mergeCell ref="AU68:AW68"/>
    <mergeCell ref="AU72:AW72"/>
    <mergeCell ref="AU73:AW73"/>
    <mergeCell ref="AU74:AW74"/>
    <mergeCell ref="AU75:AW75"/>
    <mergeCell ref="AU76:AW76"/>
    <mergeCell ref="AU77:AW77"/>
    <mergeCell ref="AU78:AW78"/>
    <mergeCell ref="AU79:AW79"/>
    <mergeCell ref="AU80:AW80"/>
    <mergeCell ref="AU81:AW81"/>
    <mergeCell ref="AU71:AW71"/>
    <mergeCell ref="AU42:AW42"/>
    <mergeCell ref="AU43:AW43"/>
    <mergeCell ref="AU44:AW44"/>
    <mergeCell ref="AU45:AW45"/>
    <mergeCell ref="AU46:AW46"/>
    <mergeCell ref="AU47:AW47"/>
    <mergeCell ref="AU48:AW48"/>
    <mergeCell ref="AU49:AW49"/>
    <mergeCell ref="AU50:AW50"/>
    <mergeCell ref="AU51:AW51"/>
    <mergeCell ref="AU52:AW52"/>
    <mergeCell ref="AU53:AW53"/>
    <mergeCell ref="AU54:AW54"/>
    <mergeCell ref="AU64:AW64"/>
    <mergeCell ref="BC187:BE187"/>
    <mergeCell ref="BC188:BE188"/>
    <mergeCell ref="BC189:BE189"/>
    <mergeCell ref="BC190:BE190"/>
    <mergeCell ref="BC191:BE191"/>
    <mergeCell ref="BC192:BE192"/>
    <mergeCell ref="BC193:BE193"/>
    <mergeCell ref="BC194:BE194"/>
    <mergeCell ref="BC170:BE170"/>
    <mergeCell ref="BC171:BE171"/>
    <mergeCell ref="BC172:BE172"/>
    <mergeCell ref="BC173:BE173"/>
    <mergeCell ref="BC174:BE174"/>
    <mergeCell ref="BC175:BE175"/>
    <mergeCell ref="BC176:BE176"/>
    <mergeCell ref="BC177:BE177"/>
    <mergeCell ref="BC178:BE178"/>
    <mergeCell ref="BC179:BE179"/>
    <mergeCell ref="BC180:BE180"/>
    <mergeCell ref="BC181:BE181"/>
    <mergeCell ref="BC182:BE182"/>
    <mergeCell ref="BC183:BE183"/>
    <mergeCell ref="BC184:BE184"/>
    <mergeCell ref="BC185:BE185"/>
    <mergeCell ref="BC186:BE186"/>
    <mergeCell ref="BC162:BE162"/>
    <mergeCell ref="BC163:BE163"/>
    <mergeCell ref="BC164:BE164"/>
    <mergeCell ref="BC165:BE165"/>
    <mergeCell ref="BC166:BE166"/>
    <mergeCell ref="BC167:BE167"/>
    <mergeCell ref="BC168:BE168"/>
    <mergeCell ref="BC169:BE169"/>
    <mergeCell ref="BC123:BE123"/>
    <mergeCell ref="BC124:BE124"/>
    <mergeCell ref="BC125:BE125"/>
    <mergeCell ref="BC126:BE126"/>
    <mergeCell ref="BC140:BE140"/>
    <mergeCell ref="BC141:BE141"/>
    <mergeCell ref="BC142:BE142"/>
    <mergeCell ref="BC143:BE143"/>
    <mergeCell ref="BC144:BE144"/>
    <mergeCell ref="BC145:BE145"/>
    <mergeCell ref="BC146:BE146"/>
    <mergeCell ref="BC147:BE147"/>
    <mergeCell ref="BC148:BE148"/>
    <mergeCell ref="BC149:BE149"/>
    <mergeCell ref="BC150:BE150"/>
    <mergeCell ref="BC151:BE151"/>
    <mergeCell ref="BC152:BE152"/>
    <mergeCell ref="BC116:BE116"/>
    <mergeCell ref="BC117:BE117"/>
    <mergeCell ref="BC118:BE118"/>
    <mergeCell ref="BC119:BE119"/>
    <mergeCell ref="BC120:BE120"/>
    <mergeCell ref="BC121:BE121"/>
    <mergeCell ref="BC122:BE122"/>
    <mergeCell ref="BC157:BE157"/>
    <mergeCell ref="BC158:BE158"/>
    <mergeCell ref="BC159:BE159"/>
    <mergeCell ref="BC153:BE153"/>
    <mergeCell ref="BC154:BE154"/>
    <mergeCell ref="BC155:BE155"/>
    <mergeCell ref="BC156:BE156"/>
    <mergeCell ref="BC138:BE139"/>
    <mergeCell ref="BC160:BE160"/>
    <mergeCell ref="BC161:BE161"/>
    <mergeCell ref="BC99:BE99"/>
    <mergeCell ref="BC100:BE100"/>
    <mergeCell ref="BC101:BE101"/>
    <mergeCell ref="BC102:BE102"/>
    <mergeCell ref="BC103:BE103"/>
    <mergeCell ref="BC104:BE104"/>
    <mergeCell ref="BC105:BE105"/>
    <mergeCell ref="BC106:BE106"/>
    <mergeCell ref="BC107:BE107"/>
    <mergeCell ref="BC108:BE108"/>
    <mergeCell ref="BC109:BE109"/>
    <mergeCell ref="BC110:BE110"/>
    <mergeCell ref="BC111:BE111"/>
    <mergeCell ref="BC112:BE112"/>
    <mergeCell ref="BC113:BE113"/>
    <mergeCell ref="BC114:BE114"/>
    <mergeCell ref="BC115:BE115"/>
    <mergeCell ref="BC82:BE82"/>
    <mergeCell ref="BC83:BE83"/>
    <mergeCell ref="BC84:BE84"/>
    <mergeCell ref="BC85:BE85"/>
    <mergeCell ref="BC86:BE86"/>
    <mergeCell ref="BC87:BE87"/>
    <mergeCell ref="BC88:BE88"/>
    <mergeCell ref="BC89:BE89"/>
    <mergeCell ref="BC90:BE90"/>
    <mergeCell ref="BC91:BE91"/>
    <mergeCell ref="BC92:BE92"/>
    <mergeCell ref="BC93:BE93"/>
    <mergeCell ref="BC94:BE94"/>
    <mergeCell ref="BC95:BE95"/>
    <mergeCell ref="BC96:BE96"/>
    <mergeCell ref="BC97:BE97"/>
    <mergeCell ref="BC98:BE98"/>
    <mergeCell ref="BC62:BE62"/>
    <mergeCell ref="BC63:BE63"/>
    <mergeCell ref="BC64:BE64"/>
    <mergeCell ref="BC65:BE65"/>
    <mergeCell ref="BC66:BE66"/>
    <mergeCell ref="BC67:BE67"/>
    <mergeCell ref="BC68:BE68"/>
    <mergeCell ref="BC72:BE72"/>
    <mergeCell ref="BC73:BE73"/>
    <mergeCell ref="BC74:BE74"/>
    <mergeCell ref="BC75:BE75"/>
    <mergeCell ref="BC76:BE76"/>
    <mergeCell ref="BC77:BE77"/>
    <mergeCell ref="BC78:BE78"/>
    <mergeCell ref="BC79:BE79"/>
    <mergeCell ref="BC80:BE80"/>
    <mergeCell ref="BC81:BE81"/>
    <mergeCell ref="BC42:BE42"/>
    <mergeCell ref="BC43:BE43"/>
    <mergeCell ref="BC44:BE44"/>
    <mergeCell ref="BC45:BE45"/>
    <mergeCell ref="BC46:BE46"/>
    <mergeCell ref="BC47:BE47"/>
    <mergeCell ref="BC48:BE48"/>
    <mergeCell ref="BC49:BE49"/>
    <mergeCell ref="BC50:BE50"/>
    <mergeCell ref="BC51:BE51"/>
    <mergeCell ref="BC52:BE52"/>
    <mergeCell ref="BC53:BE53"/>
    <mergeCell ref="BC54:BE54"/>
    <mergeCell ref="AX60:BB60"/>
    <mergeCell ref="AX61:BB61"/>
    <mergeCell ref="BC55:BE55"/>
    <mergeCell ref="BC56:BE56"/>
    <mergeCell ref="BC57:BE57"/>
    <mergeCell ref="BC58:BE58"/>
    <mergeCell ref="BC59:BE59"/>
    <mergeCell ref="BC60:BE60"/>
    <mergeCell ref="BC61:BE61"/>
    <mergeCell ref="AX114:BB114"/>
    <mergeCell ref="E115:AC115"/>
    <mergeCell ref="AX115:BB115"/>
    <mergeCell ref="B68:C68"/>
    <mergeCell ref="B112:C112"/>
    <mergeCell ref="AF112:AL112"/>
    <mergeCell ref="AM112:AP112"/>
    <mergeCell ref="AQ112:AT112"/>
    <mergeCell ref="AF111:AL111"/>
    <mergeCell ref="BC21:BE21"/>
    <mergeCell ref="BC22:BE22"/>
    <mergeCell ref="BC23:BE23"/>
    <mergeCell ref="BC24:BE24"/>
    <mergeCell ref="BC25:BE25"/>
    <mergeCell ref="BC26:BE26"/>
    <mergeCell ref="BC27:BE27"/>
    <mergeCell ref="BC28:BE28"/>
    <mergeCell ref="BC29:BE29"/>
    <mergeCell ref="BC30:BE30"/>
    <mergeCell ref="BC31:BE31"/>
    <mergeCell ref="BC32:BE32"/>
    <mergeCell ref="BC33:BE33"/>
    <mergeCell ref="BC34:BE34"/>
    <mergeCell ref="BC35:BE35"/>
    <mergeCell ref="BC36:BE36"/>
    <mergeCell ref="BC37:BE37"/>
    <mergeCell ref="AX71:BB71"/>
    <mergeCell ref="AX68:BB68"/>
    <mergeCell ref="AX67:BB67"/>
    <mergeCell ref="BC38:BE38"/>
    <mergeCell ref="BC39:BE39"/>
    <mergeCell ref="BC40:BE40"/>
    <mergeCell ref="AX113:BB113"/>
    <mergeCell ref="E68:AC68"/>
    <mergeCell ref="AQ70:BB70"/>
    <mergeCell ref="BC70:BE71"/>
    <mergeCell ref="BC18:BE18"/>
    <mergeCell ref="BC19:BE19"/>
    <mergeCell ref="BC20:BE20"/>
    <mergeCell ref="AQ71:AT71"/>
    <mergeCell ref="AF68:AL68"/>
    <mergeCell ref="AM68:AP68"/>
    <mergeCell ref="AQ68:AT68"/>
    <mergeCell ref="C8:AJ8"/>
    <mergeCell ref="AK8:BE8"/>
    <mergeCell ref="B130:Q130"/>
    <mergeCell ref="R130:AX130"/>
    <mergeCell ref="B126:C126"/>
    <mergeCell ref="AF126:AL126"/>
    <mergeCell ref="AM126:AP126"/>
    <mergeCell ref="AQ126:AT126"/>
    <mergeCell ref="E125:AC125"/>
    <mergeCell ref="B125:C125"/>
    <mergeCell ref="AF125:AL125"/>
    <mergeCell ref="AM125:AP125"/>
    <mergeCell ref="AQ125:AT125"/>
    <mergeCell ref="AX100:BB100"/>
    <mergeCell ref="E94:AC94"/>
    <mergeCell ref="AX94:BB94"/>
    <mergeCell ref="E95:AC95"/>
    <mergeCell ref="AX95:BB95"/>
    <mergeCell ref="E96:AC96"/>
    <mergeCell ref="AX96:BB96"/>
    <mergeCell ref="E114:AC114"/>
    <mergeCell ref="B111:C111"/>
    <mergeCell ref="E110:AC110"/>
    <mergeCell ref="B106:C106"/>
    <mergeCell ref="AF106:AL106"/>
    <mergeCell ref="AM106:AP106"/>
    <mergeCell ref="AQ106:AT106"/>
    <mergeCell ref="E105:AC105"/>
    <mergeCell ref="B102:C102"/>
    <mergeCell ref="AF102:AL102"/>
    <mergeCell ref="AM102:AP102"/>
    <mergeCell ref="AQ102:AT102"/>
    <mergeCell ref="E101:AC101"/>
    <mergeCell ref="AX125:BB125"/>
    <mergeCell ref="AX109:BB109"/>
    <mergeCell ref="E126:AC126"/>
    <mergeCell ref="AX126:BB126"/>
    <mergeCell ref="D70:S71"/>
    <mergeCell ref="W70:AE71"/>
    <mergeCell ref="E98:AC98"/>
    <mergeCell ref="AX98:BB98"/>
    <mergeCell ref="E99:AC99"/>
    <mergeCell ref="AX99:BB99"/>
    <mergeCell ref="E100:AC100"/>
    <mergeCell ref="E112:AC112"/>
    <mergeCell ref="AX112:BB112"/>
    <mergeCell ref="E106:AC106"/>
    <mergeCell ref="AX106:BB106"/>
    <mergeCell ref="E107:AC107"/>
    <mergeCell ref="AX107:BB107"/>
    <mergeCell ref="E108:AC108"/>
    <mergeCell ref="AX108:BB108"/>
    <mergeCell ref="E113:AC113"/>
    <mergeCell ref="AM111:AP111"/>
    <mergeCell ref="AQ111:AT111"/>
    <mergeCell ref="B110:C110"/>
    <mergeCell ref="AF110:AL110"/>
    <mergeCell ref="AM110:AP110"/>
    <mergeCell ref="AQ110:AT110"/>
    <mergeCell ref="E109:AC109"/>
    <mergeCell ref="B109:C109"/>
    <mergeCell ref="AF109:AL109"/>
    <mergeCell ref="AM109:AP109"/>
    <mergeCell ref="AQ109:AT109"/>
    <mergeCell ref="B108:C108"/>
    <mergeCell ref="AF108:AL108"/>
    <mergeCell ref="AM108:AP108"/>
    <mergeCell ref="AQ108:AT108"/>
    <mergeCell ref="B107:C107"/>
    <mergeCell ref="E66:AC66"/>
    <mergeCell ref="AF107:AL107"/>
    <mergeCell ref="AM107:AP107"/>
    <mergeCell ref="E102:AC102"/>
    <mergeCell ref="E89:AC89"/>
    <mergeCell ref="B70:C71"/>
    <mergeCell ref="AF70:AL71"/>
    <mergeCell ref="AM70:AP71"/>
    <mergeCell ref="AF91:AL91"/>
    <mergeCell ref="AM91:AP91"/>
    <mergeCell ref="AQ91:AT91"/>
    <mergeCell ref="B84:C84"/>
    <mergeCell ref="AF84:AL84"/>
    <mergeCell ref="AM84:AP84"/>
    <mergeCell ref="AQ84:AT84"/>
    <mergeCell ref="E84:AC84"/>
    <mergeCell ref="BC15:BE15"/>
    <mergeCell ref="BC16:BE16"/>
    <mergeCell ref="BC17:BE17"/>
    <mergeCell ref="AX29:BB29"/>
    <mergeCell ref="AX30:BB30"/>
    <mergeCell ref="E28:AC28"/>
    <mergeCell ref="E29:AC29"/>
    <mergeCell ref="E30:AC30"/>
    <mergeCell ref="AX35:BB35"/>
    <mergeCell ref="AX31:BB31"/>
    <mergeCell ref="AX48:BB48"/>
    <mergeCell ref="AX49:BB49"/>
    <mergeCell ref="AX50:BB50"/>
    <mergeCell ref="E48:AC48"/>
    <mergeCell ref="E49:AC49"/>
    <mergeCell ref="E50:AC50"/>
    <mergeCell ref="AX44:BB44"/>
    <mergeCell ref="AX45:BB45"/>
    <mergeCell ref="AX46:BB46"/>
    <mergeCell ref="E44:AC44"/>
    <mergeCell ref="E45:AC45"/>
    <mergeCell ref="E46:AC46"/>
    <mergeCell ref="AX40:BB40"/>
    <mergeCell ref="AX41:BB41"/>
    <mergeCell ref="AX42:BB42"/>
    <mergeCell ref="E40:AC40"/>
    <mergeCell ref="E41:AC41"/>
    <mergeCell ref="AX47:BB47"/>
    <mergeCell ref="AX39:BB39"/>
    <mergeCell ref="AX36:BB36"/>
    <mergeCell ref="AX43:BB43"/>
    <mergeCell ref="BC41:BE41"/>
    <mergeCell ref="B194:C194"/>
    <mergeCell ref="AF194:AL194"/>
    <mergeCell ref="AM194:AP194"/>
    <mergeCell ref="AQ194:AT194"/>
    <mergeCell ref="E194:AC194"/>
    <mergeCell ref="AX194:BB194"/>
    <mergeCell ref="B193:C193"/>
    <mergeCell ref="AF193:AL193"/>
    <mergeCell ref="AM193:AP193"/>
    <mergeCell ref="AQ193:AT193"/>
    <mergeCell ref="E192:AC192"/>
    <mergeCell ref="AX192:BB192"/>
    <mergeCell ref="B192:C192"/>
    <mergeCell ref="AF192:AL192"/>
    <mergeCell ref="AM192:AP192"/>
    <mergeCell ref="AQ192:AT192"/>
    <mergeCell ref="AU192:AW192"/>
    <mergeCell ref="AU193:AW193"/>
    <mergeCell ref="AU194:AW194"/>
    <mergeCell ref="B191:C191"/>
    <mergeCell ref="AF191:AL191"/>
    <mergeCell ref="AM191:AP191"/>
    <mergeCell ref="AQ191:AT191"/>
    <mergeCell ref="B190:C190"/>
    <mergeCell ref="AF190:AL190"/>
    <mergeCell ref="AM190:AP190"/>
    <mergeCell ref="AQ190:AT190"/>
    <mergeCell ref="E193:AC193"/>
    <mergeCell ref="AX193:BB193"/>
    <mergeCell ref="E190:AC190"/>
    <mergeCell ref="AX190:BB190"/>
    <mergeCell ref="E191:AC191"/>
    <mergeCell ref="AX191:BB191"/>
    <mergeCell ref="B189:C189"/>
    <mergeCell ref="AF189:AL189"/>
    <mergeCell ref="AM189:AP189"/>
    <mergeCell ref="AQ189:AT189"/>
    <mergeCell ref="E189:AC189"/>
    <mergeCell ref="AX189:BB189"/>
    <mergeCell ref="AU189:AW189"/>
    <mergeCell ref="AU190:AW190"/>
    <mergeCell ref="AU191:AW191"/>
    <mergeCell ref="E188:AC188"/>
    <mergeCell ref="AX188:BB188"/>
    <mergeCell ref="B188:C188"/>
    <mergeCell ref="AF188:AL188"/>
    <mergeCell ref="AM188:AP188"/>
    <mergeCell ref="AQ188:AT188"/>
    <mergeCell ref="B187:C187"/>
    <mergeCell ref="AF187:AL187"/>
    <mergeCell ref="AM187:AP187"/>
    <mergeCell ref="AQ187:AT187"/>
    <mergeCell ref="B186:C186"/>
    <mergeCell ref="AF186:AL186"/>
    <mergeCell ref="AM186:AP186"/>
    <mergeCell ref="AQ186:AT186"/>
    <mergeCell ref="E186:AC186"/>
    <mergeCell ref="AX186:BB186"/>
    <mergeCell ref="E187:AC187"/>
    <mergeCell ref="AX187:BB187"/>
    <mergeCell ref="AU186:AW186"/>
    <mergeCell ref="AU187:AW187"/>
    <mergeCell ref="AU188:AW188"/>
    <mergeCell ref="B185:C185"/>
    <mergeCell ref="AF185:AL185"/>
    <mergeCell ref="AM185:AP185"/>
    <mergeCell ref="AQ185:AT185"/>
    <mergeCell ref="E184:AC184"/>
    <mergeCell ref="AX184:BB184"/>
    <mergeCell ref="B184:C184"/>
    <mergeCell ref="AF184:AL184"/>
    <mergeCell ref="AM184:AP184"/>
    <mergeCell ref="AQ184:AT184"/>
    <mergeCell ref="B183:C183"/>
    <mergeCell ref="AF183:AL183"/>
    <mergeCell ref="AM183:AP183"/>
    <mergeCell ref="AQ183:AT183"/>
    <mergeCell ref="B182:C182"/>
    <mergeCell ref="AF182:AL182"/>
    <mergeCell ref="AM182:AP182"/>
    <mergeCell ref="AQ182:AT182"/>
    <mergeCell ref="E185:AC185"/>
    <mergeCell ref="AX185:BB185"/>
    <mergeCell ref="E182:AC182"/>
    <mergeCell ref="AX182:BB182"/>
    <mergeCell ref="E183:AC183"/>
    <mergeCell ref="AX183:BB183"/>
    <mergeCell ref="AU182:AW182"/>
    <mergeCell ref="AU183:AW183"/>
    <mergeCell ref="AU184:AW184"/>
    <mergeCell ref="AU185:AW185"/>
    <mergeCell ref="B181:C181"/>
    <mergeCell ref="AF181:AL181"/>
    <mergeCell ref="AM181:AP181"/>
    <mergeCell ref="AQ181:AT181"/>
    <mergeCell ref="E180:AC180"/>
    <mergeCell ref="AX180:BB180"/>
    <mergeCell ref="B180:C180"/>
    <mergeCell ref="AF180:AL180"/>
    <mergeCell ref="AM180:AP180"/>
    <mergeCell ref="AQ180:AT180"/>
    <mergeCell ref="B179:C179"/>
    <mergeCell ref="AF179:AL179"/>
    <mergeCell ref="AM179:AP179"/>
    <mergeCell ref="AQ179:AT179"/>
    <mergeCell ref="B178:C178"/>
    <mergeCell ref="AF178:AL178"/>
    <mergeCell ref="AM178:AP178"/>
    <mergeCell ref="AQ178:AT178"/>
    <mergeCell ref="E181:AC181"/>
    <mergeCell ref="AX181:BB181"/>
    <mergeCell ref="E178:AC178"/>
    <mergeCell ref="AX178:BB178"/>
    <mergeCell ref="E179:AC179"/>
    <mergeCell ref="AX179:BB179"/>
    <mergeCell ref="AU178:AW178"/>
    <mergeCell ref="AU179:AW179"/>
    <mergeCell ref="AU180:AW180"/>
    <mergeCell ref="AU181:AW181"/>
    <mergeCell ref="B177:C177"/>
    <mergeCell ref="AF177:AL177"/>
    <mergeCell ref="AM177:AP177"/>
    <mergeCell ref="AQ177:AT177"/>
    <mergeCell ref="E176:AC176"/>
    <mergeCell ref="AX176:BB176"/>
    <mergeCell ref="B176:C176"/>
    <mergeCell ref="AF176:AL176"/>
    <mergeCell ref="AM176:AP176"/>
    <mergeCell ref="AQ176:AT176"/>
    <mergeCell ref="B175:C175"/>
    <mergeCell ref="AF175:AL175"/>
    <mergeCell ref="AM175:AP175"/>
    <mergeCell ref="AQ175:AT175"/>
    <mergeCell ref="B174:C174"/>
    <mergeCell ref="AF174:AL174"/>
    <mergeCell ref="AM174:AP174"/>
    <mergeCell ref="AQ174:AT174"/>
    <mergeCell ref="E174:AC174"/>
    <mergeCell ref="AX174:BB174"/>
    <mergeCell ref="E175:AC175"/>
    <mergeCell ref="AX175:BB175"/>
    <mergeCell ref="E177:AC177"/>
    <mergeCell ref="AX177:BB177"/>
    <mergeCell ref="AU174:AW174"/>
    <mergeCell ref="AU175:AW175"/>
    <mergeCell ref="AU176:AW176"/>
    <mergeCell ref="AU177:AW177"/>
    <mergeCell ref="B173:C173"/>
    <mergeCell ref="AF173:AL173"/>
    <mergeCell ref="AM173:AP173"/>
    <mergeCell ref="AQ173:AT173"/>
    <mergeCell ref="E172:AC172"/>
    <mergeCell ref="AX172:BB172"/>
    <mergeCell ref="B172:C172"/>
    <mergeCell ref="AF172:AL172"/>
    <mergeCell ref="AM172:AP172"/>
    <mergeCell ref="AQ172:AT172"/>
    <mergeCell ref="B171:C171"/>
    <mergeCell ref="AF171:AL171"/>
    <mergeCell ref="AM171:AP171"/>
    <mergeCell ref="AQ171:AT171"/>
    <mergeCell ref="B170:C170"/>
    <mergeCell ref="AF170:AL170"/>
    <mergeCell ref="AM170:AP170"/>
    <mergeCell ref="AQ170:AT170"/>
    <mergeCell ref="E173:AC173"/>
    <mergeCell ref="AX173:BB173"/>
    <mergeCell ref="E170:AC170"/>
    <mergeCell ref="AX170:BB170"/>
    <mergeCell ref="E171:AC171"/>
    <mergeCell ref="AX171:BB171"/>
    <mergeCell ref="AU170:AW170"/>
    <mergeCell ref="AU171:AW171"/>
    <mergeCell ref="AU172:AW172"/>
    <mergeCell ref="AU173:AW173"/>
    <mergeCell ref="B169:C169"/>
    <mergeCell ref="AF169:AL169"/>
    <mergeCell ref="AM169:AP169"/>
    <mergeCell ref="AQ169:AT169"/>
    <mergeCell ref="E168:AC168"/>
    <mergeCell ref="AX168:BB168"/>
    <mergeCell ref="B168:C168"/>
    <mergeCell ref="AF168:AL168"/>
    <mergeCell ref="AM168:AP168"/>
    <mergeCell ref="AQ168:AT168"/>
    <mergeCell ref="B167:C167"/>
    <mergeCell ref="AF167:AL167"/>
    <mergeCell ref="AM167:AP167"/>
    <mergeCell ref="AQ167:AT167"/>
    <mergeCell ref="B166:C166"/>
    <mergeCell ref="AF166:AL166"/>
    <mergeCell ref="AM166:AP166"/>
    <mergeCell ref="AQ166:AT166"/>
    <mergeCell ref="E169:AC169"/>
    <mergeCell ref="AX169:BB169"/>
    <mergeCell ref="E166:AC166"/>
    <mergeCell ref="AX166:BB166"/>
    <mergeCell ref="E167:AC167"/>
    <mergeCell ref="AX167:BB167"/>
    <mergeCell ref="AU166:AW166"/>
    <mergeCell ref="AU167:AW167"/>
    <mergeCell ref="AU168:AW168"/>
    <mergeCell ref="AU169:AW169"/>
    <mergeCell ref="B165:C165"/>
    <mergeCell ref="AF165:AL165"/>
    <mergeCell ref="AM165:AP165"/>
    <mergeCell ref="AQ165:AT165"/>
    <mergeCell ref="E164:AC164"/>
    <mergeCell ref="AX164:BB164"/>
    <mergeCell ref="B164:C164"/>
    <mergeCell ref="AF164:AL164"/>
    <mergeCell ref="AM164:AP164"/>
    <mergeCell ref="AQ164:AT164"/>
    <mergeCell ref="B163:C163"/>
    <mergeCell ref="AF163:AL163"/>
    <mergeCell ref="AM163:AP163"/>
    <mergeCell ref="AQ163:AT163"/>
    <mergeCell ref="B162:C162"/>
    <mergeCell ref="AF162:AL162"/>
    <mergeCell ref="AM162:AP162"/>
    <mergeCell ref="AQ162:AT162"/>
    <mergeCell ref="E162:AC162"/>
    <mergeCell ref="AX162:BB162"/>
    <mergeCell ref="E163:AC163"/>
    <mergeCell ref="AX163:BB163"/>
    <mergeCell ref="E165:AC165"/>
    <mergeCell ref="AX165:BB165"/>
    <mergeCell ref="AU162:AW162"/>
    <mergeCell ref="AU163:AW163"/>
    <mergeCell ref="AU164:AW164"/>
    <mergeCell ref="AU165:AW165"/>
    <mergeCell ref="B161:C161"/>
    <mergeCell ref="AF161:AL161"/>
    <mergeCell ref="AM161:AP161"/>
    <mergeCell ref="AQ161:AT161"/>
    <mergeCell ref="E160:AC160"/>
    <mergeCell ref="AX160:BB160"/>
    <mergeCell ref="B160:C160"/>
    <mergeCell ref="AF160:AL160"/>
    <mergeCell ref="AM160:AP160"/>
    <mergeCell ref="AQ160:AT160"/>
    <mergeCell ref="B159:C159"/>
    <mergeCell ref="AF159:AL159"/>
    <mergeCell ref="AM159:AP159"/>
    <mergeCell ref="AQ159:AT159"/>
    <mergeCell ref="B158:C158"/>
    <mergeCell ref="AF158:AL158"/>
    <mergeCell ref="AM158:AP158"/>
    <mergeCell ref="AQ158:AT158"/>
    <mergeCell ref="E161:AC161"/>
    <mergeCell ref="AX161:BB161"/>
    <mergeCell ref="E158:AC158"/>
    <mergeCell ref="AX158:BB158"/>
    <mergeCell ref="E159:AC159"/>
    <mergeCell ref="AX159:BB159"/>
    <mergeCell ref="AU158:AW158"/>
    <mergeCell ref="AU159:AW159"/>
    <mergeCell ref="AU160:AW160"/>
    <mergeCell ref="AU161:AW161"/>
    <mergeCell ref="B157:C157"/>
    <mergeCell ref="AF157:AL157"/>
    <mergeCell ref="AM157:AP157"/>
    <mergeCell ref="AQ157:AT157"/>
    <mergeCell ref="E156:AC156"/>
    <mergeCell ref="AX156:BB156"/>
    <mergeCell ref="B156:C156"/>
    <mergeCell ref="AF156:AL156"/>
    <mergeCell ref="AM156:AP156"/>
    <mergeCell ref="AQ156:AT156"/>
    <mergeCell ref="B155:C155"/>
    <mergeCell ref="AF155:AL155"/>
    <mergeCell ref="AM155:AP155"/>
    <mergeCell ref="AQ155:AT155"/>
    <mergeCell ref="B154:C154"/>
    <mergeCell ref="AF154:AL154"/>
    <mergeCell ref="AM154:AP154"/>
    <mergeCell ref="AQ154:AT154"/>
    <mergeCell ref="E157:AC157"/>
    <mergeCell ref="AX157:BB157"/>
    <mergeCell ref="E154:AC154"/>
    <mergeCell ref="AX154:BB154"/>
    <mergeCell ref="E155:AC155"/>
    <mergeCell ref="AX155:BB155"/>
    <mergeCell ref="AU154:AW154"/>
    <mergeCell ref="AU155:AW155"/>
    <mergeCell ref="AU156:AW156"/>
    <mergeCell ref="AU157:AW157"/>
    <mergeCell ref="B153:C153"/>
    <mergeCell ref="AF153:AL153"/>
    <mergeCell ref="AM153:AP153"/>
    <mergeCell ref="AQ153:AT153"/>
    <mergeCell ref="E152:AC152"/>
    <mergeCell ref="AX152:BB152"/>
    <mergeCell ref="B152:C152"/>
    <mergeCell ref="AF152:AL152"/>
    <mergeCell ref="AM152:AP152"/>
    <mergeCell ref="AQ152:AT152"/>
    <mergeCell ref="B151:C151"/>
    <mergeCell ref="AF151:AL151"/>
    <mergeCell ref="AM151:AP151"/>
    <mergeCell ref="AQ151:AT151"/>
    <mergeCell ref="B150:C150"/>
    <mergeCell ref="AF150:AL150"/>
    <mergeCell ref="AM150:AP150"/>
    <mergeCell ref="AQ150:AT150"/>
    <mergeCell ref="E153:AC153"/>
    <mergeCell ref="AX153:BB153"/>
    <mergeCell ref="E150:AC150"/>
    <mergeCell ref="AX150:BB150"/>
    <mergeCell ref="E151:AC151"/>
    <mergeCell ref="AX151:BB151"/>
    <mergeCell ref="AU150:AW150"/>
    <mergeCell ref="AU151:AW151"/>
    <mergeCell ref="AU152:AW152"/>
    <mergeCell ref="AU153:AW153"/>
    <mergeCell ref="B149:C149"/>
    <mergeCell ref="AF149:AL149"/>
    <mergeCell ref="AM149:AP149"/>
    <mergeCell ref="AQ149:AT149"/>
    <mergeCell ref="E148:AC148"/>
    <mergeCell ref="AX148:BB148"/>
    <mergeCell ref="B148:C148"/>
    <mergeCell ref="AF148:AL148"/>
    <mergeCell ref="AM148:AP148"/>
    <mergeCell ref="AQ148:AT148"/>
    <mergeCell ref="B147:C147"/>
    <mergeCell ref="AF147:AL147"/>
    <mergeCell ref="AM147:AP147"/>
    <mergeCell ref="AQ147:AT147"/>
    <mergeCell ref="B146:C146"/>
    <mergeCell ref="AF146:AL146"/>
    <mergeCell ref="AM146:AP146"/>
    <mergeCell ref="AQ146:AT146"/>
    <mergeCell ref="E149:AC149"/>
    <mergeCell ref="AX149:BB149"/>
    <mergeCell ref="E146:AC146"/>
    <mergeCell ref="AX146:BB146"/>
    <mergeCell ref="E147:AC147"/>
    <mergeCell ref="AX147:BB147"/>
    <mergeCell ref="AU146:AW146"/>
    <mergeCell ref="AU147:AW147"/>
    <mergeCell ref="AU148:AW148"/>
    <mergeCell ref="AU149:AW149"/>
    <mergeCell ref="B145:C145"/>
    <mergeCell ref="AF145:AL145"/>
    <mergeCell ref="AM145:AP145"/>
    <mergeCell ref="AQ145:AT145"/>
    <mergeCell ref="E144:AC144"/>
    <mergeCell ref="AX144:BB144"/>
    <mergeCell ref="B144:C144"/>
    <mergeCell ref="AF144:AL144"/>
    <mergeCell ref="AM144:AP144"/>
    <mergeCell ref="AQ144:AT144"/>
    <mergeCell ref="B143:C143"/>
    <mergeCell ref="AF143:AL143"/>
    <mergeCell ref="AM143:AP143"/>
    <mergeCell ref="AQ143:AT143"/>
    <mergeCell ref="B142:C142"/>
    <mergeCell ref="AF142:AL142"/>
    <mergeCell ref="AM142:AP142"/>
    <mergeCell ref="AQ142:AT142"/>
    <mergeCell ref="E145:AC145"/>
    <mergeCell ref="AX145:BB145"/>
    <mergeCell ref="E142:AC142"/>
    <mergeCell ref="AX142:BB142"/>
    <mergeCell ref="E143:AC143"/>
    <mergeCell ref="AX143:BB143"/>
    <mergeCell ref="AU142:AW142"/>
    <mergeCell ref="AU143:AW143"/>
    <mergeCell ref="AU144:AW144"/>
    <mergeCell ref="AU145:AW145"/>
    <mergeCell ref="B141:C141"/>
    <mergeCell ref="AF141:AL141"/>
    <mergeCell ref="AM141:AP141"/>
    <mergeCell ref="AQ141:AT141"/>
    <mergeCell ref="E140:AC140"/>
    <mergeCell ref="AX140:BB140"/>
    <mergeCell ref="B140:C140"/>
    <mergeCell ref="AF140:AL140"/>
    <mergeCell ref="AM140:AP140"/>
    <mergeCell ref="AQ140:AT140"/>
    <mergeCell ref="B138:C139"/>
    <mergeCell ref="AF138:AL139"/>
    <mergeCell ref="AM138:AP139"/>
    <mergeCell ref="AQ139:AT139"/>
    <mergeCell ref="D132:F132"/>
    <mergeCell ref="D135:AJ135"/>
    <mergeCell ref="AL135:AO135"/>
    <mergeCell ref="D136:AD136"/>
    <mergeCell ref="AF136:AJ136"/>
    <mergeCell ref="AL136:AO136"/>
    <mergeCell ref="AQ136:AT136"/>
    <mergeCell ref="AQ138:BB138"/>
    <mergeCell ref="AU139:AW139"/>
    <mergeCell ref="AX139:BB139"/>
    <mergeCell ref="E141:AC141"/>
    <mergeCell ref="AX141:BB141"/>
    <mergeCell ref="D138:S139"/>
    <mergeCell ref="W138:AE139"/>
    <mergeCell ref="B124:C124"/>
    <mergeCell ref="AF124:AL124"/>
    <mergeCell ref="AM124:AP124"/>
    <mergeCell ref="AQ124:AT124"/>
    <mergeCell ref="B123:C123"/>
    <mergeCell ref="AF123:AL123"/>
    <mergeCell ref="AM123:AP123"/>
    <mergeCell ref="AQ123:AT123"/>
    <mergeCell ref="B122:C122"/>
    <mergeCell ref="AF122:AL122"/>
    <mergeCell ref="AM122:AP122"/>
    <mergeCell ref="AQ122:AT122"/>
    <mergeCell ref="E121:AC121"/>
    <mergeCell ref="AX121:BB121"/>
    <mergeCell ref="B121:C121"/>
    <mergeCell ref="AF121:AL121"/>
    <mergeCell ref="AM121:AP121"/>
    <mergeCell ref="AQ121:AT121"/>
    <mergeCell ref="E122:AC122"/>
    <mergeCell ref="AX122:BB122"/>
    <mergeCell ref="E123:AC123"/>
    <mergeCell ref="AX123:BB123"/>
    <mergeCell ref="E124:AC124"/>
    <mergeCell ref="AX124:BB124"/>
    <mergeCell ref="AU122:AW122"/>
    <mergeCell ref="AU123:AW123"/>
    <mergeCell ref="AU124:AW124"/>
    <mergeCell ref="B120:C120"/>
    <mergeCell ref="AF120:AL120"/>
    <mergeCell ref="AM120:AP120"/>
    <mergeCell ref="AQ120:AT120"/>
    <mergeCell ref="B119:C119"/>
    <mergeCell ref="AF119:AL119"/>
    <mergeCell ref="AM119:AP119"/>
    <mergeCell ref="AQ119:AT119"/>
    <mergeCell ref="B118:C118"/>
    <mergeCell ref="AF118:AL118"/>
    <mergeCell ref="AM118:AP118"/>
    <mergeCell ref="AQ118:AT118"/>
    <mergeCell ref="E117:AC117"/>
    <mergeCell ref="AX117:BB117"/>
    <mergeCell ref="B117:C117"/>
    <mergeCell ref="AF117:AL117"/>
    <mergeCell ref="AM117:AP117"/>
    <mergeCell ref="AQ117:AT117"/>
    <mergeCell ref="E118:AC118"/>
    <mergeCell ref="AX118:BB118"/>
    <mergeCell ref="E119:AC119"/>
    <mergeCell ref="AX119:BB119"/>
    <mergeCell ref="E120:AC120"/>
    <mergeCell ref="AX120:BB120"/>
    <mergeCell ref="AX110:BB110"/>
    <mergeCell ref="E111:AC111"/>
    <mergeCell ref="AX111:BB111"/>
    <mergeCell ref="B104:C104"/>
    <mergeCell ref="AF104:AL104"/>
    <mergeCell ref="AM104:AP104"/>
    <mergeCell ref="AQ104:AT104"/>
    <mergeCell ref="E104:AC104"/>
    <mergeCell ref="AX104:BB104"/>
    <mergeCell ref="B103:C103"/>
    <mergeCell ref="AF103:AL103"/>
    <mergeCell ref="AM103:AP103"/>
    <mergeCell ref="AQ103:AT103"/>
    <mergeCell ref="B116:C116"/>
    <mergeCell ref="AF116:AL116"/>
    <mergeCell ref="AM116:AP116"/>
    <mergeCell ref="AQ116:AT116"/>
    <mergeCell ref="B115:C115"/>
    <mergeCell ref="AF115:AL115"/>
    <mergeCell ref="AM115:AP115"/>
    <mergeCell ref="AQ115:AT115"/>
    <mergeCell ref="B114:C114"/>
    <mergeCell ref="AF114:AL114"/>
    <mergeCell ref="AM114:AP114"/>
    <mergeCell ref="AQ114:AT114"/>
    <mergeCell ref="E116:AC116"/>
    <mergeCell ref="AX116:BB116"/>
    <mergeCell ref="B113:C113"/>
    <mergeCell ref="AF113:AL113"/>
    <mergeCell ref="AM113:AP113"/>
    <mergeCell ref="AQ113:AT113"/>
    <mergeCell ref="AQ107:AT107"/>
    <mergeCell ref="AX102:BB102"/>
    <mergeCell ref="E103:AC103"/>
    <mergeCell ref="AX103:BB103"/>
    <mergeCell ref="B100:C100"/>
    <mergeCell ref="AF100:AL100"/>
    <mergeCell ref="AM100:AP100"/>
    <mergeCell ref="AQ100:AT100"/>
    <mergeCell ref="B99:C99"/>
    <mergeCell ref="AF99:AL99"/>
    <mergeCell ref="AM99:AP99"/>
    <mergeCell ref="AQ99:AT99"/>
    <mergeCell ref="AX105:BB105"/>
    <mergeCell ref="B105:C105"/>
    <mergeCell ref="AF105:AL105"/>
    <mergeCell ref="AM105:AP105"/>
    <mergeCell ref="AQ105:AT105"/>
    <mergeCell ref="AF90:AL90"/>
    <mergeCell ref="AM90:AP90"/>
    <mergeCell ref="AQ90:AT90"/>
    <mergeCell ref="AX97:BB97"/>
    <mergeCell ref="B97:C97"/>
    <mergeCell ref="AF97:AL97"/>
    <mergeCell ref="AM97:AP97"/>
    <mergeCell ref="AQ97:AT97"/>
    <mergeCell ref="B96:C96"/>
    <mergeCell ref="AF96:AL96"/>
    <mergeCell ref="B95:C95"/>
    <mergeCell ref="AU92:AW92"/>
    <mergeCell ref="AU93:AW93"/>
    <mergeCell ref="AU94:AW94"/>
    <mergeCell ref="B90:C90"/>
    <mergeCell ref="B91:C91"/>
    <mergeCell ref="AX89:BB89"/>
    <mergeCell ref="B89:C89"/>
    <mergeCell ref="AF89:AL89"/>
    <mergeCell ref="AM89:AP89"/>
    <mergeCell ref="AQ89:AT89"/>
    <mergeCell ref="AF95:AL95"/>
    <mergeCell ref="AM95:AP95"/>
    <mergeCell ref="AQ95:AT95"/>
    <mergeCell ref="AX101:BB101"/>
    <mergeCell ref="B101:C101"/>
    <mergeCell ref="AF101:AL101"/>
    <mergeCell ref="AM101:AP101"/>
    <mergeCell ref="AQ101:AT101"/>
    <mergeCell ref="AM96:AP96"/>
    <mergeCell ref="AQ96:AT96"/>
    <mergeCell ref="AF88:AL88"/>
    <mergeCell ref="AM88:AP88"/>
    <mergeCell ref="AQ88:AT88"/>
    <mergeCell ref="E90:AC90"/>
    <mergeCell ref="AX90:BB90"/>
    <mergeCell ref="E91:AC91"/>
    <mergeCell ref="AX91:BB91"/>
    <mergeCell ref="E88:AC88"/>
    <mergeCell ref="AX88:BB88"/>
    <mergeCell ref="AU88:AW88"/>
    <mergeCell ref="AU89:AW89"/>
    <mergeCell ref="AU90:AW90"/>
    <mergeCell ref="B98:C98"/>
    <mergeCell ref="AF98:AL98"/>
    <mergeCell ref="AM98:AP98"/>
    <mergeCell ref="AQ98:AT98"/>
    <mergeCell ref="E97:AC97"/>
    <mergeCell ref="AU91:AW91"/>
    <mergeCell ref="B86:C86"/>
    <mergeCell ref="AF86:AL86"/>
    <mergeCell ref="AM86:AP86"/>
    <mergeCell ref="AQ86:AT86"/>
    <mergeCell ref="E85:AC85"/>
    <mergeCell ref="AX85:BB85"/>
    <mergeCell ref="B85:C85"/>
    <mergeCell ref="AF85:AL85"/>
    <mergeCell ref="AM85:AP85"/>
    <mergeCell ref="AQ85:AT85"/>
    <mergeCell ref="B94:C94"/>
    <mergeCell ref="AF94:AL94"/>
    <mergeCell ref="AM94:AP94"/>
    <mergeCell ref="AQ94:AT94"/>
    <mergeCell ref="E93:AC93"/>
    <mergeCell ref="AX93:BB93"/>
    <mergeCell ref="B93:C93"/>
    <mergeCell ref="AF93:AL93"/>
    <mergeCell ref="AM93:AP93"/>
    <mergeCell ref="AQ93:AT93"/>
    <mergeCell ref="B92:C92"/>
    <mergeCell ref="AF92:AL92"/>
    <mergeCell ref="AM92:AP92"/>
    <mergeCell ref="AQ92:AT92"/>
    <mergeCell ref="E92:AC92"/>
    <mergeCell ref="AX92:BB92"/>
    <mergeCell ref="B88:C88"/>
    <mergeCell ref="E86:AC86"/>
    <mergeCell ref="AX86:BB86"/>
    <mergeCell ref="E87:AC87"/>
    <mergeCell ref="AX87:BB87"/>
    <mergeCell ref="E83:AC83"/>
    <mergeCell ref="AX83:BB83"/>
    <mergeCell ref="B79:C79"/>
    <mergeCell ref="AF79:AL79"/>
    <mergeCell ref="AM79:AP79"/>
    <mergeCell ref="AQ79:AT79"/>
    <mergeCell ref="AX84:BB84"/>
    <mergeCell ref="B83:C83"/>
    <mergeCell ref="AF83:AL83"/>
    <mergeCell ref="AM83:AP83"/>
    <mergeCell ref="AQ83:AT83"/>
    <mergeCell ref="B82:C82"/>
    <mergeCell ref="AF82:AL82"/>
    <mergeCell ref="AM82:AP82"/>
    <mergeCell ref="AQ82:AT82"/>
    <mergeCell ref="B87:C87"/>
    <mergeCell ref="AF87:AL87"/>
    <mergeCell ref="AM87:AP87"/>
    <mergeCell ref="AQ87:AT87"/>
    <mergeCell ref="AU82:AW82"/>
    <mergeCell ref="AU83:AW83"/>
    <mergeCell ref="AU84:AW84"/>
    <mergeCell ref="AU85:AW85"/>
    <mergeCell ref="AU86:AW86"/>
    <mergeCell ref="AU87:AW87"/>
    <mergeCell ref="E79:AC79"/>
    <mergeCell ref="AX79:BB79"/>
    <mergeCell ref="E81:AC81"/>
    <mergeCell ref="AX81:BB81"/>
    <mergeCell ref="B81:C81"/>
    <mergeCell ref="AF81:AL81"/>
    <mergeCell ref="AM81:AP81"/>
    <mergeCell ref="AQ81:AT81"/>
    <mergeCell ref="B80:C80"/>
    <mergeCell ref="AF80:AL80"/>
    <mergeCell ref="AM80:AP80"/>
    <mergeCell ref="AQ80:AT80"/>
    <mergeCell ref="E80:AC80"/>
    <mergeCell ref="AX80:BB80"/>
    <mergeCell ref="E82:AC82"/>
    <mergeCell ref="AX82:BB82"/>
    <mergeCell ref="AX64:BB64"/>
    <mergeCell ref="AX65:BB65"/>
    <mergeCell ref="AX66:BB66"/>
    <mergeCell ref="E64:AC64"/>
    <mergeCell ref="E65:AC65"/>
    <mergeCell ref="AU65:AW65"/>
    <mergeCell ref="AU66:AW66"/>
    <mergeCell ref="B78:C78"/>
    <mergeCell ref="AF78:AL78"/>
    <mergeCell ref="AM78:AP78"/>
    <mergeCell ref="AQ78:AT78"/>
    <mergeCell ref="E77:AC77"/>
    <mergeCell ref="AX77:BB77"/>
    <mergeCell ref="B77:C77"/>
    <mergeCell ref="AF77:AL77"/>
    <mergeCell ref="AM77:AP77"/>
    <mergeCell ref="AQ77:AT77"/>
    <mergeCell ref="B76:C76"/>
    <mergeCell ref="AF76:AL76"/>
    <mergeCell ref="AM76:AP76"/>
    <mergeCell ref="AQ76:AT76"/>
    <mergeCell ref="E78:AC78"/>
    <mergeCell ref="AX78:BB78"/>
    <mergeCell ref="B75:C75"/>
    <mergeCell ref="AF75:AL75"/>
    <mergeCell ref="AM75:AP75"/>
    <mergeCell ref="AQ75:AT75"/>
    <mergeCell ref="B74:C74"/>
    <mergeCell ref="AF74:AL74"/>
    <mergeCell ref="AM74:AP74"/>
    <mergeCell ref="AQ74:AT74"/>
    <mergeCell ref="E73:AC73"/>
    <mergeCell ref="AX73:BB73"/>
    <mergeCell ref="B73:C73"/>
    <mergeCell ref="AF73:AL73"/>
    <mergeCell ref="AM73:AP73"/>
    <mergeCell ref="AQ73:AT73"/>
    <mergeCell ref="E76:AC76"/>
    <mergeCell ref="AX76:BB76"/>
    <mergeCell ref="B72:C72"/>
    <mergeCell ref="AF72:AL72"/>
    <mergeCell ref="AM72:AP72"/>
    <mergeCell ref="AQ72:AT72"/>
    <mergeCell ref="E72:AC72"/>
    <mergeCell ref="AX72:BB72"/>
    <mergeCell ref="E74:AC74"/>
    <mergeCell ref="AX74:BB74"/>
    <mergeCell ref="E75:AC75"/>
    <mergeCell ref="AX75:BB75"/>
    <mergeCell ref="AU67:AW67"/>
    <mergeCell ref="AX63:BB63"/>
    <mergeCell ref="B63:C63"/>
    <mergeCell ref="AF63:AL63"/>
    <mergeCell ref="AM63:AP63"/>
    <mergeCell ref="AQ63:AT63"/>
    <mergeCell ref="E63:AC63"/>
    <mergeCell ref="B67:C67"/>
    <mergeCell ref="AF67:AL67"/>
    <mergeCell ref="AM67:AP67"/>
    <mergeCell ref="AQ67:AT67"/>
    <mergeCell ref="E67:AC67"/>
    <mergeCell ref="B66:C66"/>
    <mergeCell ref="AF66:AL66"/>
    <mergeCell ref="AM66:AP66"/>
    <mergeCell ref="AQ66:AT66"/>
    <mergeCell ref="B65:C65"/>
    <mergeCell ref="AF65:AL65"/>
    <mergeCell ref="AM65:AP65"/>
    <mergeCell ref="AQ65:AT65"/>
    <mergeCell ref="B64:C64"/>
    <mergeCell ref="AF64:AL64"/>
    <mergeCell ref="AM64:AP64"/>
    <mergeCell ref="AQ64:AT64"/>
    <mergeCell ref="B60:C60"/>
    <mergeCell ref="AF60:AL60"/>
    <mergeCell ref="AM60:AP60"/>
    <mergeCell ref="AQ60:AT60"/>
    <mergeCell ref="AU60:AW60"/>
    <mergeCell ref="AU61:AW61"/>
    <mergeCell ref="AU62:AW62"/>
    <mergeCell ref="AU63:AW63"/>
    <mergeCell ref="AX59:BB59"/>
    <mergeCell ref="B59:C59"/>
    <mergeCell ref="AF59:AL59"/>
    <mergeCell ref="AM59:AP59"/>
    <mergeCell ref="AQ59:AT59"/>
    <mergeCell ref="E59:AC59"/>
    <mergeCell ref="B58:C58"/>
    <mergeCell ref="AF58:AL58"/>
    <mergeCell ref="AM58:AP58"/>
    <mergeCell ref="AQ58:AT58"/>
    <mergeCell ref="E60:AC60"/>
    <mergeCell ref="E61:AC61"/>
    <mergeCell ref="E62:AC62"/>
    <mergeCell ref="AX58:BB58"/>
    <mergeCell ref="E58:AC58"/>
    <mergeCell ref="AX62:BB62"/>
    <mergeCell ref="B62:C62"/>
    <mergeCell ref="AF62:AL62"/>
    <mergeCell ref="AM62:AP62"/>
    <mergeCell ref="AQ62:AT62"/>
    <mergeCell ref="B61:C61"/>
    <mergeCell ref="AF61:AL61"/>
    <mergeCell ref="AM61:AP61"/>
    <mergeCell ref="AQ61:AT61"/>
    <mergeCell ref="B57:C57"/>
    <mergeCell ref="AF57:AL57"/>
    <mergeCell ref="AM57:AP57"/>
    <mergeCell ref="AQ57:AT57"/>
    <mergeCell ref="B56:C56"/>
    <mergeCell ref="AF56:AL56"/>
    <mergeCell ref="AM56:AP56"/>
    <mergeCell ref="AQ56:AT56"/>
    <mergeCell ref="AU56:AW56"/>
    <mergeCell ref="AU57:AW57"/>
    <mergeCell ref="AU58:AW58"/>
    <mergeCell ref="AU59:AW59"/>
    <mergeCell ref="AX55:BB55"/>
    <mergeCell ref="B55:C55"/>
    <mergeCell ref="AF55:AL55"/>
    <mergeCell ref="AM55:AP55"/>
    <mergeCell ref="AQ55:AT55"/>
    <mergeCell ref="E55:AC55"/>
    <mergeCell ref="AU55:AW55"/>
    <mergeCell ref="AX56:BB56"/>
    <mergeCell ref="AX57:BB57"/>
    <mergeCell ref="E56:AC56"/>
    <mergeCell ref="E57:AC57"/>
    <mergeCell ref="B54:C54"/>
    <mergeCell ref="AF54:AL54"/>
    <mergeCell ref="AM54:AP54"/>
    <mergeCell ref="AQ54:AT54"/>
    <mergeCell ref="B53:C53"/>
    <mergeCell ref="AF53:AL53"/>
    <mergeCell ref="AM53:AP53"/>
    <mergeCell ref="AQ53:AT53"/>
    <mergeCell ref="B52:C52"/>
    <mergeCell ref="AF52:AL52"/>
    <mergeCell ref="AM52:AP52"/>
    <mergeCell ref="AQ52:AT52"/>
    <mergeCell ref="E53:AC53"/>
    <mergeCell ref="E54:AC54"/>
    <mergeCell ref="E52:AC52"/>
    <mergeCell ref="AX51:BB51"/>
    <mergeCell ref="B51:C51"/>
    <mergeCell ref="AF51:AL51"/>
    <mergeCell ref="AM51:AP51"/>
    <mergeCell ref="AQ51:AT51"/>
    <mergeCell ref="E51:AC51"/>
    <mergeCell ref="AX52:BB52"/>
    <mergeCell ref="AX53:BB53"/>
    <mergeCell ref="AX54:BB54"/>
    <mergeCell ref="B50:C50"/>
    <mergeCell ref="AF50:AL50"/>
    <mergeCell ref="AM50:AP50"/>
    <mergeCell ref="AQ50:AT50"/>
    <mergeCell ref="B49:C49"/>
    <mergeCell ref="AF49:AL49"/>
    <mergeCell ref="AM49:AP49"/>
    <mergeCell ref="AQ49:AT49"/>
    <mergeCell ref="B48:C48"/>
    <mergeCell ref="AF48:AL48"/>
    <mergeCell ref="AM48:AP48"/>
    <mergeCell ref="AQ48:AT48"/>
    <mergeCell ref="B47:C47"/>
    <mergeCell ref="AF47:AL47"/>
    <mergeCell ref="AM47:AP47"/>
    <mergeCell ref="AQ47:AT47"/>
    <mergeCell ref="E47:AC47"/>
    <mergeCell ref="B46:C46"/>
    <mergeCell ref="AF46:AL46"/>
    <mergeCell ref="AM46:AP46"/>
    <mergeCell ref="AQ46:AT46"/>
    <mergeCell ref="B45:C45"/>
    <mergeCell ref="AF45:AL45"/>
    <mergeCell ref="AM45:AP45"/>
    <mergeCell ref="AQ45:AT45"/>
    <mergeCell ref="B44:C44"/>
    <mergeCell ref="AF44:AL44"/>
    <mergeCell ref="AM44:AP44"/>
    <mergeCell ref="AQ44:AT44"/>
    <mergeCell ref="B43:C43"/>
    <mergeCell ref="AF43:AL43"/>
    <mergeCell ref="AM43:AP43"/>
    <mergeCell ref="AQ43:AT43"/>
    <mergeCell ref="E43:AC43"/>
    <mergeCell ref="B42:C42"/>
    <mergeCell ref="AF42:AL42"/>
    <mergeCell ref="AM42:AP42"/>
    <mergeCell ref="AQ42:AT42"/>
    <mergeCell ref="B41:C41"/>
    <mergeCell ref="AF41:AL41"/>
    <mergeCell ref="AM41:AP41"/>
    <mergeCell ref="AQ41:AT41"/>
    <mergeCell ref="B40:C40"/>
    <mergeCell ref="AF40:AL40"/>
    <mergeCell ref="AM40:AP40"/>
    <mergeCell ref="AQ40:AT40"/>
    <mergeCell ref="E42:AC42"/>
    <mergeCell ref="B39:C39"/>
    <mergeCell ref="AF39:AL39"/>
    <mergeCell ref="AM39:AP39"/>
    <mergeCell ref="AQ39:AT39"/>
    <mergeCell ref="E39:AC39"/>
    <mergeCell ref="B38:C38"/>
    <mergeCell ref="AF38:AL38"/>
    <mergeCell ref="AM38:AP38"/>
    <mergeCell ref="AQ38:AT38"/>
    <mergeCell ref="B37:C37"/>
    <mergeCell ref="AF37:AL37"/>
    <mergeCell ref="AM37:AP37"/>
    <mergeCell ref="AQ37:AT37"/>
    <mergeCell ref="B36:C36"/>
    <mergeCell ref="AF36:AL36"/>
    <mergeCell ref="AM36:AP36"/>
    <mergeCell ref="AQ36:AT36"/>
    <mergeCell ref="AX37:BB37"/>
    <mergeCell ref="AX38:BB38"/>
    <mergeCell ref="E36:AC36"/>
    <mergeCell ref="E37:AC37"/>
    <mergeCell ref="E38:AC38"/>
    <mergeCell ref="AU36:AW36"/>
    <mergeCell ref="AU37:AW37"/>
    <mergeCell ref="AU38:AW38"/>
    <mergeCell ref="B35:C35"/>
    <mergeCell ref="AF35:AL35"/>
    <mergeCell ref="AM35:AP35"/>
    <mergeCell ref="AQ35:AT35"/>
    <mergeCell ref="E35:AC35"/>
    <mergeCell ref="B34:C34"/>
    <mergeCell ref="AF34:AL34"/>
    <mergeCell ref="AM34:AP34"/>
    <mergeCell ref="AQ34:AT34"/>
    <mergeCell ref="B33:C33"/>
    <mergeCell ref="AF33:AL33"/>
    <mergeCell ref="AM33:AP33"/>
    <mergeCell ref="AQ33:AT33"/>
    <mergeCell ref="AX34:BB34"/>
    <mergeCell ref="E33:AC33"/>
    <mergeCell ref="E34:AC34"/>
    <mergeCell ref="B32:C32"/>
    <mergeCell ref="AF32:AL32"/>
    <mergeCell ref="AM32:AP32"/>
    <mergeCell ref="AQ32:AT32"/>
    <mergeCell ref="AU35:AW35"/>
    <mergeCell ref="AX32:BB32"/>
    <mergeCell ref="AX33:BB33"/>
    <mergeCell ref="AU34:AW34"/>
    <mergeCell ref="E32:AC32"/>
    <mergeCell ref="AX28:BB28"/>
    <mergeCell ref="AX25:BB25"/>
    <mergeCell ref="AX26:BB26"/>
    <mergeCell ref="E25:AC25"/>
    <mergeCell ref="E26:AC26"/>
    <mergeCell ref="B31:C31"/>
    <mergeCell ref="AF31:AL31"/>
    <mergeCell ref="AM31:AP31"/>
    <mergeCell ref="AQ31:AT31"/>
    <mergeCell ref="E31:AC31"/>
    <mergeCell ref="B30:C30"/>
    <mergeCell ref="AF30:AL30"/>
    <mergeCell ref="AM30:AP30"/>
    <mergeCell ref="AQ30:AT30"/>
    <mergeCell ref="B29:C29"/>
    <mergeCell ref="AF29:AL29"/>
    <mergeCell ref="AM29:AP29"/>
    <mergeCell ref="AQ29:AT29"/>
    <mergeCell ref="AU25:AW25"/>
    <mergeCell ref="AU26:AW26"/>
    <mergeCell ref="AU27:AW27"/>
    <mergeCell ref="AU28:AW28"/>
    <mergeCell ref="AU29:AW29"/>
    <mergeCell ref="AU30:AW30"/>
    <mergeCell ref="B28:C28"/>
    <mergeCell ref="AF28:AL28"/>
    <mergeCell ref="AM28:AP28"/>
    <mergeCell ref="AQ28:AT28"/>
    <mergeCell ref="AM20:AP20"/>
    <mergeCell ref="AQ20:AT20"/>
    <mergeCell ref="E17:AC17"/>
    <mergeCell ref="E18:AC18"/>
    <mergeCell ref="AX27:BB27"/>
    <mergeCell ref="B27:C27"/>
    <mergeCell ref="AF27:AL27"/>
    <mergeCell ref="AM27:AP27"/>
    <mergeCell ref="AQ27:AT27"/>
    <mergeCell ref="E27:AC27"/>
    <mergeCell ref="B26:C26"/>
    <mergeCell ref="AF26:AL26"/>
    <mergeCell ref="AM26:AP26"/>
    <mergeCell ref="AQ26:AT26"/>
    <mergeCell ref="B25:C25"/>
    <mergeCell ref="AF25:AL25"/>
    <mergeCell ref="AM25:AP25"/>
    <mergeCell ref="AQ25:AT25"/>
    <mergeCell ref="AU17:AW17"/>
    <mergeCell ref="AU18:AW18"/>
    <mergeCell ref="AU19:AW19"/>
    <mergeCell ref="AU20:AW20"/>
    <mergeCell ref="AU21:AW21"/>
    <mergeCell ref="AU22:AW22"/>
    <mergeCell ref="AU23:AW23"/>
    <mergeCell ref="AU24:AW24"/>
    <mergeCell ref="E23:AC23"/>
    <mergeCell ref="B22:C22"/>
    <mergeCell ref="AF22:AL22"/>
    <mergeCell ref="E24:AC24"/>
    <mergeCell ref="B1:BE1"/>
    <mergeCell ref="B4:Q4"/>
    <mergeCell ref="R4:AX4"/>
    <mergeCell ref="AM14:AP14"/>
    <mergeCell ref="AQ14:AT14"/>
    <mergeCell ref="D12:S13"/>
    <mergeCell ref="W12:AE13"/>
    <mergeCell ref="B12:C13"/>
    <mergeCell ref="AF12:AL13"/>
    <mergeCell ref="AM12:AP13"/>
    <mergeCell ref="AQ13:AT13"/>
    <mergeCell ref="AF14:AL14"/>
    <mergeCell ref="D6:F6"/>
    <mergeCell ref="D9:AJ9"/>
    <mergeCell ref="AL9:AO9"/>
    <mergeCell ref="D10:AD10"/>
    <mergeCell ref="AF10:AJ10"/>
    <mergeCell ref="BC14:BE14"/>
    <mergeCell ref="AX14:BB14"/>
    <mergeCell ref="AX9:BB9"/>
    <mergeCell ref="AX15:BB15"/>
    <mergeCell ref="AX16:BB16"/>
    <mergeCell ref="BC12:BE13"/>
    <mergeCell ref="AU13:AW13"/>
    <mergeCell ref="AQ12:BB12"/>
    <mergeCell ref="AX13:BB13"/>
    <mergeCell ref="AX17:BB17"/>
    <mergeCell ref="AX18:BB18"/>
    <mergeCell ref="AX22:BB22"/>
    <mergeCell ref="AX23:BB23"/>
    <mergeCell ref="AF16:AL16"/>
    <mergeCell ref="AM16:AP16"/>
    <mergeCell ref="AQ16:AT16"/>
    <mergeCell ref="AF15:AL15"/>
    <mergeCell ref="B14:C14"/>
    <mergeCell ref="AF24:AL24"/>
    <mergeCell ref="AM24:AP24"/>
    <mergeCell ref="AQ24:AT24"/>
    <mergeCell ref="AX24:BB24"/>
    <mergeCell ref="AX19:BB19"/>
    <mergeCell ref="AX20:BB20"/>
    <mergeCell ref="AX21:BB21"/>
    <mergeCell ref="B18:C18"/>
    <mergeCell ref="B19:C19"/>
    <mergeCell ref="B15:C15"/>
    <mergeCell ref="B16:C16"/>
    <mergeCell ref="B24:C24"/>
    <mergeCell ref="AM22:AP22"/>
    <mergeCell ref="AQ22:AT22"/>
    <mergeCell ref="E22:AC22"/>
    <mergeCell ref="AM17:AP17"/>
    <mergeCell ref="AQ17:AT17"/>
    <mergeCell ref="BH12:BL13"/>
    <mergeCell ref="AL10:AO10"/>
    <mergeCell ref="AQ10:AT10"/>
    <mergeCell ref="AM15:AP15"/>
    <mergeCell ref="AQ15:AT15"/>
    <mergeCell ref="E14:AC14"/>
    <mergeCell ref="E15:AC15"/>
    <mergeCell ref="E16:AC16"/>
    <mergeCell ref="E19:AC19"/>
    <mergeCell ref="E20:AC20"/>
    <mergeCell ref="E21:AC21"/>
    <mergeCell ref="AU14:AW14"/>
    <mergeCell ref="AU15:AW15"/>
    <mergeCell ref="AU16:AW16"/>
    <mergeCell ref="B17:C17"/>
    <mergeCell ref="B23:C23"/>
    <mergeCell ref="AF23:AL23"/>
    <mergeCell ref="AM23:AP23"/>
    <mergeCell ref="AQ23:AT23"/>
    <mergeCell ref="B21:C21"/>
    <mergeCell ref="AF21:AL21"/>
    <mergeCell ref="AM21:AP21"/>
    <mergeCell ref="AQ21:AT21"/>
    <mergeCell ref="B20:C20"/>
    <mergeCell ref="AF20:AL20"/>
    <mergeCell ref="AF19:AL19"/>
    <mergeCell ref="AM19:AP19"/>
    <mergeCell ref="AQ19:AT19"/>
    <mergeCell ref="AF18:AL18"/>
    <mergeCell ref="AM18:AP18"/>
    <mergeCell ref="AQ18:AT18"/>
    <mergeCell ref="AF17:AL17"/>
  </mergeCells>
  <dataValidations count="7">
    <dataValidation type="textLength" operator="equal" allowBlank="1" showInputMessage="1" showErrorMessage="1" errorTitle="Erro no nº de telefone" error="O nº de telefone da rede fixa tem de ter 9 dígitos." sqref="AW135:AY135 AW9" xr:uid="{4274E09B-0FF4-403A-A94E-3F28EE506D3F}">
      <formula1>9</formula1>
    </dataValidation>
    <dataValidation allowBlank="1" sqref="B3 B129" xr:uid="{7AB62ACD-A0EA-4A33-B291-F6E52E57089F}"/>
    <dataValidation promptTitle="TIPO DE FICHA" prompt="Escolha o tipo de ficha a usar: análise ou reanálise." sqref="R4 R130" xr:uid="{C80B6B92-8933-4D2D-AE93-6721F34A7AA0}"/>
    <dataValidation allowBlank="1" showInputMessage="1" showErrorMessage="1" errorTitle="Erro no NIF ou NIPC" error="O NIF ou NIPC tem de ter 9 dígitos." sqref="AL9:AO9 AL135:AO135" xr:uid="{6B281DC3-DCE7-48E0-9C26-B5B6C611594F}"/>
    <dataValidation operator="equal" allowBlank="1" showInputMessage="1" showErrorMessage="1" errorTitle="Erro no NISS" error="O  NISS tem de ter 11 dígitos." sqref="AQ9 AQ135" xr:uid="{84FEC261-653C-45EF-B832-B68B30B6AA8B}"/>
    <dataValidation type="textLength" allowBlank="1" showInputMessage="1" showErrorMessage="1" error="Não tem 11 dígitos" sqref="AF14:AL68 AF72:AL126 AF140:AL194" xr:uid="{11E720A9-656B-44E8-839B-A8049E72BA26}">
      <formula1>11</formula1>
      <formula2>11</formula2>
    </dataValidation>
    <dataValidation operator="equal" allowBlank="1" showInputMessage="1" showErrorMessage="1" errorTitle="Erro no nº de telefone" error="O nº de telefone da rede fixa tem de ter 9 dígitos." sqref="AX9:BB9" xr:uid="{F1B8B0C9-4FC5-4B09-82D0-BACC615954AD}"/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7" fitToHeight="4" orientation="portrait" r:id="rId1"/>
  <headerFooter scaleWithDoc="0" alignWithMargins="0"/>
  <rowBreaks count="2" manualBreakCount="2">
    <brk id="68" min="1" max="56" man="1"/>
    <brk id="126" min="1" max="56" man="1"/>
  </rowBreaks>
  <ignoredErrors>
    <ignoredError sqref="B8 BG8 BN12 BG12 BN8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8E713F8-E3C4-440D-B539-CEEC9DECB890}">
          <x14:formula1>
            <xm:f>Tabelas!$B$5:$B$6</xm:f>
          </x14:formula1>
          <xm:sqref>BC72:BE126 AU14:AW68 BC140:BE194 BC14:BE68 AU72:AW126 AU140:AW194</xm:sqref>
        </x14:dataValidation>
        <x14:dataValidation type="list" allowBlank="1" showInputMessage="1" showErrorMessage="1" xr:uid="{37F35900-EF0C-4391-939B-9086195C516F}">
          <x14:formula1>
            <xm:f>Tabelas!$B$37:$B$38</xm:f>
          </x14:formula1>
          <xm:sqref>AD14:AD68 AD72:AD126 AD140:AD194</xm:sqref>
        </x14:dataValidation>
        <x14:dataValidation type="list" allowBlank="1" showInputMessage="1" showErrorMessage="1" xr:uid="{11E54AD8-899B-4C6C-8322-DD5659E525D2}">
          <x14:formula1>
            <xm:f>Tabelas!$E$23:$E$25</xm:f>
          </x14:formula1>
          <xm:sqref>AX14:BB68 AX72:BB126 AX140:BB194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0AA2-2630-46A3-A420-AC3A0991F24C}">
  <sheetPr>
    <tabColor theme="4" tint="-0.499984740745262"/>
    <pageSetUpPr fitToPage="1"/>
  </sheetPr>
  <dimension ref="A1:BE52"/>
  <sheetViews>
    <sheetView showGridLines="0" showZeros="0" zoomScaleNormal="100" zoomScaleSheetLayoutView="3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AL11" sqref="AL11:BC11"/>
    </sheetView>
  </sheetViews>
  <sheetFormatPr defaultColWidth="8.7109375" defaultRowHeight="12.75" customHeight="1"/>
  <cols>
    <col min="1" max="1" width="2" style="122" customWidth="1"/>
    <col min="2" max="2" width="2" style="118" customWidth="1"/>
    <col min="3" max="3" width="1.140625" style="138" customWidth="1"/>
    <col min="4" max="5" width="1.7109375" style="138" customWidth="1"/>
    <col min="6" max="6" width="2.7109375" style="138" customWidth="1"/>
    <col min="7" max="8" width="1.7109375" style="138" customWidth="1"/>
    <col min="9" max="9" width="3.140625" style="138" customWidth="1"/>
    <col min="10" max="13" width="1.7109375" style="138" customWidth="1"/>
    <col min="14" max="14" width="2.28515625" style="138" customWidth="1"/>
    <col min="15" max="16" width="1.7109375" style="138" customWidth="1"/>
    <col min="17" max="17" width="2.85546875" style="138" customWidth="1"/>
    <col min="18" max="18" width="1.42578125" style="138" customWidth="1"/>
    <col min="19" max="19" width="2.42578125" style="138" customWidth="1"/>
    <col min="20" max="22" width="1.7109375" style="138" customWidth="1"/>
    <col min="23" max="23" width="3.7109375" style="138" customWidth="1"/>
    <col min="24" max="28" width="1.7109375" style="138" customWidth="1"/>
    <col min="29" max="29" width="6" style="138" customWidth="1"/>
    <col min="30" max="30" width="4.42578125" style="138" customWidth="1"/>
    <col min="31" max="31" width="1.7109375" style="138" customWidth="1"/>
    <col min="32" max="32" width="3" style="138" customWidth="1"/>
    <col min="33" max="33" width="3.140625" style="138" customWidth="1"/>
    <col min="34" max="34" width="2.7109375" style="138" customWidth="1"/>
    <col min="35" max="35" width="3.140625" style="138" customWidth="1"/>
    <col min="36" max="36" width="2.7109375" style="138" customWidth="1"/>
    <col min="37" max="37" width="4.140625" style="138" customWidth="1"/>
    <col min="38" max="38" width="4" style="138" customWidth="1"/>
    <col min="39" max="39" width="5.140625" style="138" customWidth="1"/>
    <col min="40" max="40" width="7.140625" style="138" customWidth="1"/>
    <col min="41" max="41" width="4.85546875" style="138" customWidth="1"/>
    <col min="42" max="42" width="5" style="138" customWidth="1"/>
    <col min="43" max="43" width="4.7109375" style="138" customWidth="1"/>
    <col min="44" max="44" width="1.7109375" style="138" customWidth="1"/>
    <col min="45" max="45" width="4.5703125" style="138" customWidth="1"/>
    <col min="46" max="46" width="7.7109375" style="138" customWidth="1"/>
    <col min="47" max="47" width="2.7109375" style="138" customWidth="1"/>
    <col min="48" max="48" width="5.28515625" style="138" customWidth="1"/>
    <col min="49" max="49" width="4" style="138" customWidth="1"/>
    <col min="50" max="50" width="4.85546875" style="138" customWidth="1"/>
    <col min="51" max="51" width="3.28515625" style="138" customWidth="1"/>
    <col min="52" max="52" width="2.28515625" style="138" customWidth="1"/>
    <col min="53" max="53" width="3.5703125" style="138" customWidth="1"/>
    <col min="54" max="54" width="2.28515625" style="138" customWidth="1"/>
    <col min="55" max="55" width="6.85546875" style="138" customWidth="1"/>
    <col min="56" max="56" width="8.85546875" style="138" customWidth="1"/>
    <col min="57" max="57" width="0.7109375" style="138" customWidth="1"/>
    <col min="58" max="16384" width="8.7109375" style="119"/>
  </cols>
  <sheetData>
    <row r="1" spans="1:57" s="117" customFormat="1" ht="8.25" customHeight="1" thickBot="1"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  <c r="W1" s="989"/>
      <c r="X1" s="989"/>
      <c r="Y1" s="989"/>
      <c r="Z1" s="989"/>
      <c r="AA1" s="989"/>
      <c r="AB1" s="989"/>
      <c r="AC1" s="989"/>
      <c r="AD1" s="989"/>
      <c r="AE1" s="989"/>
      <c r="AF1" s="989"/>
      <c r="AG1" s="989"/>
      <c r="AH1" s="989"/>
      <c r="AI1" s="989"/>
      <c r="AJ1" s="989"/>
      <c r="AK1" s="989"/>
      <c r="AL1" s="989"/>
      <c r="AM1" s="989"/>
      <c r="AN1" s="989"/>
      <c r="AO1" s="989"/>
      <c r="AP1" s="989"/>
      <c r="AQ1" s="989"/>
      <c r="AR1" s="989"/>
      <c r="AS1" s="989"/>
      <c r="AT1" s="989"/>
      <c r="AU1" s="989"/>
      <c r="AV1" s="989"/>
      <c r="AW1" s="989"/>
      <c r="AX1" s="989"/>
      <c r="AY1" s="989"/>
      <c r="AZ1" s="989"/>
      <c r="BA1" s="989"/>
      <c r="BB1" s="989"/>
      <c r="BC1" s="989"/>
      <c r="BD1" s="989"/>
      <c r="BE1" s="989"/>
    </row>
    <row r="2" spans="1:57" ht="21.75" customHeight="1">
      <c r="B2" s="202"/>
      <c r="C2" s="203"/>
      <c r="D2" s="203"/>
      <c r="E2" s="203"/>
      <c r="F2" s="203"/>
      <c r="G2" s="203"/>
      <c r="H2" s="203"/>
      <c r="I2" s="203"/>
      <c r="J2" s="203"/>
      <c r="K2" s="204"/>
      <c r="L2" s="204"/>
      <c r="M2" s="204"/>
      <c r="N2" s="204"/>
      <c r="O2" s="204"/>
      <c r="P2" s="204"/>
      <c r="Q2" s="795" t="s">
        <v>0</v>
      </c>
      <c r="R2" s="795"/>
      <c r="S2" s="795"/>
      <c r="T2" s="795"/>
      <c r="U2" s="795"/>
      <c r="V2" s="795"/>
      <c r="W2" s="795"/>
      <c r="X2" s="795"/>
      <c r="Y2" s="795"/>
      <c r="Z2" s="795"/>
      <c r="AA2" s="795"/>
      <c r="AB2" s="795"/>
      <c r="AC2" s="795"/>
      <c r="AD2" s="795"/>
      <c r="AE2" s="795"/>
      <c r="AF2" s="795"/>
      <c r="AG2" s="795"/>
      <c r="AH2" s="795"/>
      <c r="AI2" s="795"/>
      <c r="AJ2" s="795"/>
      <c r="AK2" s="795"/>
      <c r="AL2" s="795"/>
      <c r="AM2" s="795"/>
      <c r="AN2" s="795"/>
      <c r="AO2" s="795"/>
      <c r="AP2" s="795"/>
      <c r="AQ2" s="795"/>
      <c r="AR2" s="795"/>
      <c r="AS2" s="795"/>
      <c r="AT2" s="795"/>
      <c r="AU2" s="795"/>
      <c r="AV2" s="795"/>
      <c r="AW2" s="795"/>
      <c r="AX2" s="795"/>
      <c r="AY2" s="795"/>
      <c r="AZ2" s="797"/>
      <c r="BA2" s="797"/>
      <c r="BB2" s="797"/>
      <c r="BC2" s="797"/>
      <c r="BD2" s="565"/>
      <c r="BE2" s="566"/>
    </row>
    <row r="3" spans="1:57" s="121" customFormat="1" ht="10.5" customHeight="1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796"/>
      <c r="R3" s="796"/>
      <c r="S3" s="796"/>
      <c r="T3" s="796"/>
      <c r="U3" s="796"/>
      <c r="V3" s="796"/>
      <c r="W3" s="796"/>
      <c r="X3" s="796"/>
      <c r="Y3" s="796"/>
      <c r="Z3" s="796"/>
      <c r="AA3" s="796"/>
      <c r="AB3" s="796"/>
      <c r="AC3" s="796"/>
      <c r="AD3" s="796"/>
      <c r="AE3" s="796"/>
      <c r="AF3" s="796"/>
      <c r="AG3" s="796"/>
      <c r="AH3" s="796"/>
      <c r="AI3" s="796"/>
      <c r="AJ3" s="796"/>
      <c r="AK3" s="796"/>
      <c r="AL3" s="796"/>
      <c r="AM3" s="796"/>
      <c r="AN3" s="796"/>
      <c r="AO3" s="796"/>
      <c r="AP3" s="796"/>
      <c r="AQ3" s="796"/>
      <c r="AR3" s="796"/>
      <c r="AS3" s="796"/>
      <c r="AT3" s="796"/>
      <c r="AU3" s="796"/>
      <c r="AV3" s="796"/>
      <c r="AW3" s="796"/>
      <c r="AX3" s="796"/>
      <c r="AY3" s="796"/>
      <c r="AZ3" s="568"/>
      <c r="BA3" s="1229" t="s">
        <v>188</v>
      </c>
      <c r="BB3" s="1230"/>
      <c r="BC3" s="1230"/>
      <c r="BD3" s="1004" t="s">
        <v>5</v>
      </c>
      <c r="BE3" s="581"/>
    </row>
    <row r="4" spans="1:57" ht="17.25" customHeight="1">
      <c r="B4" s="990"/>
      <c r="C4" s="991"/>
      <c r="D4" s="991"/>
      <c r="E4" s="991"/>
      <c r="F4" s="991"/>
      <c r="G4" s="991"/>
      <c r="H4" s="991"/>
      <c r="I4" s="991"/>
      <c r="J4" s="991"/>
      <c r="K4" s="991"/>
      <c r="L4" s="991"/>
      <c r="M4" s="991"/>
      <c r="N4" s="991"/>
      <c r="O4" s="991"/>
      <c r="P4" s="991"/>
      <c r="Q4" s="991"/>
      <c r="R4" s="1227" t="s">
        <v>233</v>
      </c>
      <c r="S4" s="1227"/>
      <c r="T4" s="1227"/>
      <c r="U4" s="1227"/>
      <c r="V4" s="1227"/>
      <c r="W4" s="1227"/>
      <c r="X4" s="1227"/>
      <c r="Y4" s="1227"/>
      <c r="Z4" s="1227"/>
      <c r="AA4" s="1227"/>
      <c r="AB4" s="1227"/>
      <c r="AC4" s="1227"/>
      <c r="AD4" s="1227"/>
      <c r="AE4" s="1227"/>
      <c r="AF4" s="1227"/>
      <c r="AG4" s="1227"/>
      <c r="AH4" s="1227"/>
      <c r="AI4" s="1227"/>
      <c r="AJ4" s="1227"/>
      <c r="AK4" s="1227"/>
      <c r="AL4" s="1227"/>
      <c r="AM4" s="1227"/>
      <c r="AN4" s="1227"/>
      <c r="AO4" s="1227"/>
      <c r="AP4" s="1227"/>
      <c r="AQ4" s="1227"/>
      <c r="AR4" s="1227"/>
      <c r="AS4" s="1227"/>
      <c r="AT4" s="1227"/>
      <c r="AU4" s="1227"/>
      <c r="AV4" s="1227"/>
      <c r="AW4" s="1227"/>
      <c r="AX4" s="1227"/>
      <c r="AY4" s="207"/>
      <c r="AZ4" s="207"/>
      <c r="BA4" s="1230"/>
      <c r="BB4" s="1230"/>
      <c r="BC4" s="1230"/>
      <c r="BD4" s="1004"/>
      <c r="BE4" s="208"/>
    </row>
    <row r="5" spans="1:57" s="124" customFormat="1" ht="25.5" customHeight="1">
      <c r="B5" s="801" t="str">
        <f>Candidatura!B5</f>
        <v/>
      </c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3" t="str">
        <f>UPPER("Incentivo financeiro extraordinário à manutenção dos postos de trabalho e aos trabalhadores independentes")</f>
        <v>INCENTIVO FINANCEIRO EXTRAORDINÁRIO À MANUTENÇÃO DOS POSTOS DE TRABALHO E AOS TRABALHADORES INDEPENDENTES</v>
      </c>
      <c r="U5" s="804"/>
      <c r="V5" s="804"/>
      <c r="W5" s="804"/>
      <c r="X5" s="804"/>
      <c r="Y5" s="804"/>
      <c r="Z5" s="804"/>
      <c r="AA5" s="804"/>
      <c r="AB5" s="804"/>
      <c r="AC5" s="804"/>
      <c r="AD5" s="804"/>
      <c r="AE5" s="804"/>
      <c r="AF5" s="804"/>
      <c r="AG5" s="804"/>
      <c r="AH5" s="804"/>
      <c r="AI5" s="804"/>
      <c r="AJ5" s="804"/>
      <c r="AK5" s="804"/>
      <c r="AL5" s="804"/>
      <c r="AM5" s="804"/>
      <c r="AN5" s="804"/>
      <c r="AO5" s="804"/>
      <c r="AP5" s="804"/>
      <c r="AQ5" s="804"/>
      <c r="AR5" s="804"/>
      <c r="AS5" s="804"/>
      <c r="AT5" s="804"/>
      <c r="AU5" s="804"/>
      <c r="AV5" s="804"/>
      <c r="AW5" s="804"/>
      <c r="AX5" s="804"/>
      <c r="AY5" s="804"/>
      <c r="AZ5" s="804"/>
      <c r="BA5" s="1228" t="s">
        <v>7575</v>
      </c>
      <c r="BB5" s="1228"/>
      <c r="BC5" s="1228"/>
      <c r="BD5" s="1228"/>
      <c r="BE5" s="209"/>
    </row>
    <row r="6" spans="1:57" ht="3" customHeight="1" thickBot="1">
      <c r="B6" s="210"/>
      <c r="C6" s="211"/>
      <c r="D6" s="997"/>
      <c r="E6" s="997"/>
      <c r="F6" s="997"/>
      <c r="G6" s="212"/>
      <c r="H6" s="212"/>
      <c r="I6" s="212"/>
      <c r="J6" s="212"/>
      <c r="K6" s="212"/>
      <c r="L6" s="212"/>
      <c r="M6" s="213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5"/>
      <c r="AY6" s="215"/>
      <c r="AZ6" s="215"/>
      <c r="BA6" s="215"/>
      <c r="BB6" s="215"/>
      <c r="BC6" s="215"/>
      <c r="BD6" s="215"/>
      <c r="BE6" s="216"/>
    </row>
    <row r="7" spans="1:57" ht="7.5" customHeight="1">
      <c r="B7" s="721"/>
      <c r="C7" s="722"/>
      <c r="D7" s="722"/>
      <c r="E7" s="722"/>
      <c r="F7" s="722"/>
      <c r="G7" s="722"/>
      <c r="H7" s="722"/>
      <c r="I7" s="722"/>
      <c r="J7" s="722"/>
      <c r="K7" s="722"/>
      <c r="L7" s="722"/>
      <c r="M7" s="722"/>
      <c r="N7" s="722"/>
      <c r="O7" s="722"/>
      <c r="P7" s="722"/>
      <c r="Q7" s="722"/>
      <c r="R7" s="723"/>
      <c r="S7" s="723"/>
      <c r="T7" s="723"/>
      <c r="U7" s="723"/>
      <c r="V7" s="723"/>
      <c r="W7" s="723"/>
      <c r="X7" s="723"/>
      <c r="Y7" s="723"/>
      <c r="Z7" s="724"/>
      <c r="AA7" s="722"/>
      <c r="AB7" s="723"/>
      <c r="AC7" s="723"/>
      <c r="AD7" s="723"/>
      <c r="AE7" s="723"/>
      <c r="AF7" s="723"/>
      <c r="AG7" s="723"/>
      <c r="AH7" s="723"/>
      <c r="AI7" s="723"/>
      <c r="AJ7" s="725"/>
      <c r="AK7" s="725"/>
      <c r="AL7" s="725"/>
      <c r="AM7" s="726"/>
      <c r="AN7" s="726"/>
      <c r="AO7" s="726"/>
      <c r="AP7" s="726"/>
      <c r="AQ7" s="726"/>
      <c r="AR7" s="726"/>
      <c r="AS7" s="726"/>
      <c r="AT7" s="726"/>
      <c r="AU7" s="726"/>
      <c r="AV7" s="726"/>
      <c r="AW7" s="726"/>
      <c r="AX7" s="727"/>
      <c r="AY7" s="727"/>
      <c r="AZ7" s="727"/>
      <c r="BA7" s="727"/>
      <c r="BB7" s="727"/>
      <c r="BC7" s="727"/>
      <c r="BD7" s="727"/>
      <c r="BE7" s="728"/>
    </row>
    <row r="8" spans="1:57" s="144" customFormat="1" ht="15" customHeight="1">
      <c r="B8" s="729"/>
      <c r="C8" s="145"/>
      <c r="D8" s="167"/>
      <c r="E8" s="1137">
        <f>Candidatura!E11</f>
        <v>0</v>
      </c>
      <c r="F8" s="1137"/>
      <c r="G8" s="1137"/>
      <c r="H8" s="1137"/>
      <c r="I8" s="1137"/>
      <c r="J8" s="1137"/>
      <c r="K8" s="1137"/>
      <c r="L8" s="1137"/>
      <c r="M8" s="1137"/>
      <c r="N8" s="1137"/>
      <c r="O8" s="1137"/>
      <c r="P8" s="1137"/>
      <c r="Q8" s="1137"/>
      <c r="R8" s="1137"/>
      <c r="S8" s="1137"/>
      <c r="T8" s="1137"/>
      <c r="U8" s="1137"/>
      <c r="V8" s="1137"/>
      <c r="W8" s="1137"/>
      <c r="X8" s="1137"/>
      <c r="Y8" s="1137"/>
      <c r="Z8" s="1137"/>
      <c r="AA8" s="1137"/>
      <c r="AB8" s="1137"/>
      <c r="AC8" s="1137"/>
      <c r="AD8" s="1137"/>
      <c r="AE8" s="1137"/>
      <c r="AF8" s="1137"/>
      <c r="AG8" s="1137"/>
      <c r="AH8" s="1137"/>
      <c r="AI8" s="1137"/>
      <c r="AJ8" s="1137"/>
      <c r="AK8" s="196"/>
      <c r="AL8" s="1138">
        <f>Candidatura!AL11</f>
        <v>0</v>
      </c>
      <c r="AM8" s="1138"/>
      <c r="AN8" s="1138"/>
      <c r="AO8" s="1138"/>
      <c r="AP8" s="196"/>
      <c r="AQ8" s="1224" t="str">
        <f>IF(OR(Candidatura!BD8="",Candidatura!E15=""),"",Candidatura!BD5)</f>
        <v/>
      </c>
      <c r="AR8" s="1225"/>
      <c r="AS8" s="1225"/>
      <c r="AT8" s="1225"/>
      <c r="AU8" s="315"/>
      <c r="AV8" s="1226"/>
      <c r="AW8" s="1226"/>
      <c r="AX8" s="1226"/>
      <c r="AY8" s="1226"/>
      <c r="AZ8" s="198"/>
      <c r="BA8" s="1221"/>
      <c r="BB8" s="1221"/>
      <c r="BC8" s="1221"/>
      <c r="BD8" s="1221"/>
      <c r="BE8" s="730"/>
    </row>
    <row r="9" spans="1:57" s="715" customFormat="1" ht="13.5" customHeight="1">
      <c r="B9" s="731"/>
      <c r="C9" s="190"/>
      <c r="D9" s="716"/>
      <c r="E9" s="714" t="s">
        <v>14</v>
      </c>
      <c r="F9" s="714"/>
      <c r="G9" s="714"/>
      <c r="H9" s="714"/>
      <c r="I9" s="714"/>
      <c r="J9" s="714"/>
      <c r="K9" s="714"/>
      <c r="L9" s="714"/>
      <c r="M9" s="714"/>
      <c r="N9" s="714"/>
      <c r="O9" s="714"/>
      <c r="P9" s="714"/>
      <c r="Q9" s="714"/>
      <c r="R9" s="714"/>
      <c r="S9" s="714"/>
      <c r="T9" s="714"/>
      <c r="U9" s="714"/>
      <c r="V9" s="714"/>
      <c r="W9" s="714"/>
      <c r="X9" s="714"/>
      <c r="Y9" s="714"/>
      <c r="Z9" s="714"/>
      <c r="AA9" s="714"/>
      <c r="AB9" s="714"/>
      <c r="AC9" s="714"/>
      <c r="AD9" s="714"/>
      <c r="AE9" s="714"/>
      <c r="AF9" s="714"/>
      <c r="AG9" s="714"/>
      <c r="AH9" s="714"/>
      <c r="AI9" s="714"/>
      <c r="AJ9" s="714"/>
      <c r="AK9" s="717"/>
      <c r="AL9" s="1002" t="s">
        <v>15</v>
      </c>
      <c r="AM9" s="1002"/>
      <c r="AN9" s="1002"/>
      <c r="AO9" s="1002"/>
      <c r="AP9" s="717"/>
      <c r="AQ9" s="999" t="s">
        <v>7578</v>
      </c>
      <c r="AR9" s="999"/>
      <c r="AS9" s="999"/>
      <c r="AT9" s="999"/>
      <c r="AU9" s="716"/>
      <c r="AV9" s="1222"/>
      <c r="AW9" s="1222"/>
      <c r="AX9" s="1222"/>
      <c r="AY9" s="1222"/>
      <c r="AZ9" s="2"/>
      <c r="BA9" s="1223"/>
      <c r="BB9" s="1223"/>
      <c r="BC9" s="1223"/>
      <c r="BD9" s="1223"/>
      <c r="BE9" s="732"/>
    </row>
    <row r="10" spans="1:57" ht="4.5" customHeight="1">
      <c r="B10" s="692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307"/>
    </row>
    <row r="11" spans="1:57" s="718" customFormat="1" ht="17.25" customHeight="1">
      <c r="B11" s="733"/>
      <c r="C11" s="719"/>
      <c r="D11" s="719"/>
      <c r="E11" s="1210" t="s">
        <v>234</v>
      </c>
      <c r="F11" s="1210"/>
      <c r="G11" s="1210"/>
      <c r="H11" s="1210"/>
      <c r="I11" s="1210"/>
      <c r="J11" s="1210"/>
      <c r="K11" s="1210"/>
      <c r="L11" s="1210"/>
      <c r="M11" s="1210"/>
      <c r="N11" s="1210"/>
      <c r="O11" s="1210"/>
      <c r="P11" s="1210"/>
      <c r="Q11" s="1210"/>
      <c r="R11" s="1210"/>
      <c r="S11" s="1210"/>
      <c r="T11" s="1210"/>
      <c r="U11" s="1210"/>
      <c r="V11" s="1210"/>
      <c r="W11" s="1210"/>
      <c r="X11" s="1210"/>
      <c r="Y11" s="1210"/>
      <c r="Z11" s="1210"/>
      <c r="AA11" s="1210"/>
      <c r="AB11" s="1210"/>
      <c r="AC11" s="1210"/>
      <c r="AD11" s="1210"/>
      <c r="AE11" s="1210"/>
      <c r="AF11" s="1210"/>
      <c r="AG11" s="1210"/>
      <c r="AH11" s="1210"/>
      <c r="AI11" s="1210"/>
      <c r="AJ11" s="1210"/>
      <c r="AK11" s="734"/>
      <c r="AL11" s="1213"/>
      <c r="AM11" s="1213"/>
      <c r="AN11" s="1213"/>
      <c r="AO11" s="1213"/>
      <c r="AP11" s="1213"/>
      <c r="AQ11" s="1213"/>
      <c r="AR11" s="1213"/>
      <c r="AS11" s="1213"/>
      <c r="AT11" s="1213"/>
      <c r="AU11" s="1213"/>
      <c r="AV11" s="1213"/>
      <c r="AW11" s="1213"/>
      <c r="AX11" s="1213"/>
      <c r="AY11" s="1213"/>
      <c r="AZ11" s="1213"/>
      <c r="BA11" s="1213"/>
      <c r="BB11" s="1213"/>
      <c r="BC11" s="1213"/>
      <c r="BD11" s="734"/>
      <c r="BE11" s="735"/>
    </row>
    <row r="12" spans="1:57" s="710" customFormat="1" ht="6" customHeight="1">
      <c r="A12" s="711"/>
      <c r="B12" s="736"/>
      <c r="C12" s="720"/>
      <c r="D12" s="720"/>
      <c r="E12" s="720"/>
      <c r="F12" s="720"/>
      <c r="G12" s="720"/>
      <c r="H12" s="1217"/>
      <c r="I12" s="1217"/>
      <c r="J12" s="1217"/>
      <c r="K12" s="720"/>
      <c r="L12" s="720"/>
      <c r="M12" s="1217"/>
      <c r="N12" s="1217"/>
      <c r="O12" s="720"/>
      <c r="P12" s="720"/>
      <c r="Q12" s="720"/>
      <c r="R12" s="720"/>
      <c r="S12" s="720"/>
      <c r="T12" s="720"/>
      <c r="U12" s="720"/>
      <c r="V12" s="720"/>
      <c r="W12" s="720"/>
      <c r="X12" s="720"/>
      <c r="Y12" s="720"/>
      <c r="Z12" s="720"/>
      <c r="AA12" s="720"/>
      <c r="AB12" s="720"/>
      <c r="AC12" s="720"/>
      <c r="AD12" s="720"/>
      <c r="AE12" s="737"/>
      <c r="AF12" s="737"/>
      <c r="AG12" s="737"/>
      <c r="AH12" s="737"/>
      <c r="AI12" s="737"/>
      <c r="AJ12" s="737"/>
      <c r="AK12" s="737"/>
      <c r="AL12" s="737"/>
      <c r="AM12" s="737"/>
      <c r="AN12" s="737"/>
      <c r="AO12" s="737"/>
      <c r="AP12" s="737"/>
      <c r="AQ12" s="737"/>
      <c r="AR12" s="737"/>
      <c r="AS12" s="737"/>
      <c r="AT12" s="737"/>
      <c r="AU12" s="737"/>
      <c r="AV12" s="737"/>
      <c r="AW12" s="737"/>
      <c r="AX12" s="737"/>
      <c r="AY12" s="737"/>
      <c r="AZ12" s="737"/>
      <c r="BA12" s="737"/>
      <c r="BB12" s="737"/>
      <c r="BC12" s="737"/>
      <c r="BD12" s="737"/>
      <c r="BE12" s="738"/>
    </row>
    <row r="13" spans="1:57" s="710" customFormat="1" ht="115.5" customHeight="1">
      <c r="B13" s="739"/>
      <c r="C13" s="1218" t="s">
        <v>7572</v>
      </c>
      <c r="D13" s="1219"/>
      <c r="E13" s="1219"/>
      <c r="F13" s="1219"/>
      <c r="G13" s="1219"/>
      <c r="H13" s="1219"/>
      <c r="I13" s="1219"/>
      <c r="J13" s="1219"/>
      <c r="K13" s="1219"/>
      <c r="L13" s="1219"/>
      <c r="M13" s="1219"/>
      <c r="N13" s="1219"/>
      <c r="O13" s="1219"/>
      <c r="P13" s="1219"/>
      <c r="Q13" s="1219"/>
      <c r="R13" s="1219"/>
      <c r="S13" s="1219"/>
      <c r="T13" s="1219"/>
      <c r="U13" s="1219"/>
      <c r="V13" s="1219"/>
      <c r="W13" s="1219"/>
      <c r="X13" s="1219"/>
      <c r="Y13" s="1219"/>
      <c r="Z13" s="1219"/>
      <c r="AA13" s="1219"/>
      <c r="AB13" s="1219"/>
      <c r="AC13" s="1219"/>
      <c r="AD13" s="1219"/>
      <c r="AE13" s="1219"/>
      <c r="AF13" s="1219"/>
      <c r="AG13" s="1219"/>
      <c r="AH13" s="1219"/>
      <c r="AI13" s="1219"/>
      <c r="AJ13" s="1219"/>
      <c r="AK13" s="1219"/>
      <c r="AL13" s="1219"/>
      <c r="AM13" s="1219"/>
      <c r="AN13" s="1219"/>
      <c r="AO13" s="1219"/>
      <c r="AP13" s="1219"/>
      <c r="AQ13" s="1219"/>
      <c r="AR13" s="1219"/>
      <c r="AS13" s="1219"/>
      <c r="AT13" s="1219"/>
      <c r="AU13" s="1219"/>
      <c r="AV13" s="1219"/>
      <c r="AW13" s="1219"/>
      <c r="AX13" s="1219"/>
      <c r="AY13" s="1219"/>
      <c r="AZ13" s="1219"/>
      <c r="BA13" s="1219"/>
      <c r="BB13" s="1219"/>
      <c r="BC13" s="1220"/>
      <c r="BD13" s="745"/>
      <c r="BE13" s="738"/>
    </row>
    <row r="14" spans="1:57" s="710" customFormat="1" ht="73.900000000000006" customHeight="1">
      <c r="B14" s="739"/>
      <c r="C14" s="1211" t="s">
        <v>235</v>
      </c>
      <c r="D14" s="1205"/>
      <c r="E14" s="1205"/>
      <c r="F14" s="1205"/>
      <c r="G14" s="1205"/>
      <c r="H14" s="1205"/>
      <c r="I14" s="1205"/>
      <c r="J14" s="1205"/>
      <c r="K14" s="1205"/>
      <c r="L14" s="1205"/>
      <c r="M14" s="1205"/>
      <c r="N14" s="1212"/>
      <c r="O14" s="1204" t="s">
        <v>236</v>
      </c>
      <c r="P14" s="1205"/>
      <c r="Q14" s="1205"/>
      <c r="R14" s="1205"/>
      <c r="S14" s="1205"/>
      <c r="T14" s="1205"/>
      <c r="U14" s="1205"/>
      <c r="V14" s="1205"/>
      <c r="W14" s="1205"/>
      <c r="X14" s="1205"/>
      <c r="Y14" s="1205"/>
      <c r="Z14" s="1205"/>
      <c r="AA14" s="1205"/>
      <c r="AB14" s="1205"/>
      <c r="AC14" s="1205"/>
      <c r="AD14" s="1205"/>
      <c r="AE14" s="1205"/>
      <c r="AF14" s="1205"/>
      <c r="AG14" s="1205"/>
      <c r="AH14" s="1205"/>
      <c r="AI14" s="1205"/>
      <c r="AJ14" s="1205"/>
      <c r="AK14" s="1205"/>
      <c r="AL14" s="1205"/>
      <c r="AM14" s="1205"/>
      <c r="AN14" s="1206" t="s">
        <v>237</v>
      </c>
      <c r="AO14" s="1207"/>
      <c r="AP14" s="1206" t="s">
        <v>238</v>
      </c>
      <c r="AQ14" s="1208"/>
      <c r="AR14" s="1208"/>
      <c r="AS14" s="1207"/>
      <c r="AT14" s="1204" t="s">
        <v>239</v>
      </c>
      <c r="AU14" s="1205"/>
      <c r="AV14" s="1205"/>
      <c r="AW14" s="1201" t="s">
        <v>240</v>
      </c>
      <c r="AX14" s="1202"/>
      <c r="AY14" s="1202"/>
      <c r="AZ14" s="1203"/>
      <c r="BA14" s="1201" t="s">
        <v>241</v>
      </c>
      <c r="BB14" s="1202"/>
      <c r="BC14" s="1209"/>
      <c r="BD14" s="737"/>
      <c r="BE14" s="738"/>
    </row>
    <row r="15" spans="1:57" s="710" customFormat="1" ht="27" customHeight="1">
      <c r="B15" s="739"/>
      <c r="C15" s="1199"/>
      <c r="D15" s="1200"/>
      <c r="E15" s="1200"/>
      <c r="F15" s="1200"/>
      <c r="G15" s="1200"/>
      <c r="H15" s="1200"/>
      <c r="I15" s="1200"/>
      <c r="J15" s="1200"/>
      <c r="K15" s="1200"/>
      <c r="L15" s="1200"/>
      <c r="M15" s="1200"/>
      <c r="N15" s="1200"/>
      <c r="O15" s="1193"/>
      <c r="P15" s="1193"/>
      <c r="Q15" s="1193"/>
      <c r="R15" s="1193"/>
      <c r="S15" s="1193"/>
      <c r="T15" s="1193"/>
      <c r="U15" s="1193"/>
      <c r="V15" s="1193"/>
      <c r="W15" s="1193"/>
      <c r="X15" s="1193"/>
      <c r="Y15" s="1193"/>
      <c r="Z15" s="1193"/>
      <c r="AA15" s="1193"/>
      <c r="AB15" s="1193"/>
      <c r="AC15" s="1193"/>
      <c r="AD15" s="1193"/>
      <c r="AE15" s="1193"/>
      <c r="AF15" s="1193"/>
      <c r="AG15" s="1193"/>
      <c r="AH15" s="1193"/>
      <c r="AI15" s="1193"/>
      <c r="AJ15" s="1193"/>
      <c r="AK15" s="1193"/>
      <c r="AL15" s="1193"/>
      <c r="AM15" s="1193"/>
      <c r="AN15" s="1194"/>
      <c r="AO15" s="1194"/>
      <c r="AP15" s="1195"/>
      <c r="AQ15" s="1195"/>
      <c r="AR15" s="1195"/>
      <c r="AS15" s="1195"/>
      <c r="AT15" s="1196"/>
      <c r="AU15" s="1196"/>
      <c r="AV15" s="1196"/>
      <c r="AW15" s="1196"/>
      <c r="AX15" s="1196"/>
      <c r="AY15" s="1196"/>
      <c r="AZ15" s="1196"/>
      <c r="BA15" s="1197">
        <f>AN15*AW15</f>
        <v>0</v>
      </c>
      <c r="BB15" s="1197"/>
      <c r="BC15" s="1198"/>
      <c r="BD15" s="746"/>
      <c r="BE15" s="738"/>
    </row>
    <row r="16" spans="1:57" s="710" customFormat="1" ht="27" customHeight="1">
      <c r="B16" s="739"/>
      <c r="C16" s="1199"/>
      <c r="D16" s="1200"/>
      <c r="E16" s="1200"/>
      <c r="F16" s="1200"/>
      <c r="G16" s="1200"/>
      <c r="H16" s="1200"/>
      <c r="I16" s="1200"/>
      <c r="J16" s="1200"/>
      <c r="K16" s="1200"/>
      <c r="L16" s="1200"/>
      <c r="M16" s="1200"/>
      <c r="N16" s="1200"/>
      <c r="O16" s="1193"/>
      <c r="P16" s="1193"/>
      <c r="Q16" s="1193"/>
      <c r="R16" s="1193"/>
      <c r="S16" s="1193"/>
      <c r="T16" s="1193"/>
      <c r="U16" s="1193"/>
      <c r="V16" s="1193"/>
      <c r="W16" s="1193"/>
      <c r="X16" s="1193"/>
      <c r="Y16" s="1193"/>
      <c r="Z16" s="1193"/>
      <c r="AA16" s="1193"/>
      <c r="AB16" s="1193"/>
      <c r="AC16" s="1193"/>
      <c r="AD16" s="1193"/>
      <c r="AE16" s="1193"/>
      <c r="AF16" s="1193"/>
      <c r="AG16" s="1193"/>
      <c r="AH16" s="1193"/>
      <c r="AI16" s="1193"/>
      <c r="AJ16" s="1193"/>
      <c r="AK16" s="1193"/>
      <c r="AL16" s="1193"/>
      <c r="AM16" s="1193"/>
      <c r="AN16" s="1194"/>
      <c r="AO16" s="1194"/>
      <c r="AP16" s="1195"/>
      <c r="AQ16" s="1195"/>
      <c r="AR16" s="1195"/>
      <c r="AS16" s="1195"/>
      <c r="AT16" s="1196"/>
      <c r="AU16" s="1196"/>
      <c r="AV16" s="1196"/>
      <c r="AW16" s="1196"/>
      <c r="AX16" s="1196"/>
      <c r="AY16" s="1196"/>
      <c r="AZ16" s="1196"/>
      <c r="BA16" s="1197">
        <f>AN16*AW16</f>
        <v>0</v>
      </c>
      <c r="BB16" s="1197"/>
      <c r="BC16" s="1198"/>
      <c r="BD16" s="746"/>
      <c r="BE16" s="738"/>
    </row>
    <row r="17" spans="2:57" s="710" customFormat="1" ht="27" customHeight="1">
      <c r="B17" s="739"/>
      <c r="C17" s="1199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1200"/>
      <c r="O17" s="1193"/>
      <c r="P17" s="1193"/>
      <c r="Q17" s="1193"/>
      <c r="R17" s="1193"/>
      <c r="S17" s="1193"/>
      <c r="T17" s="1193"/>
      <c r="U17" s="1193"/>
      <c r="V17" s="1193"/>
      <c r="W17" s="1193"/>
      <c r="X17" s="1193"/>
      <c r="Y17" s="1193"/>
      <c r="Z17" s="1193"/>
      <c r="AA17" s="1193"/>
      <c r="AB17" s="1193"/>
      <c r="AC17" s="1193"/>
      <c r="AD17" s="1193"/>
      <c r="AE17" s="1193"/>
      <c r="AF17" s="1193"/>
      <c r="AG17" s="1193"/>
      <c r="AH17" s="1193"/>
      <c r="AI17" s="1193"/>
      <c r="AJ17" s="1193"/>
      <c r="AK17" s="1193"/>
      <c r="AL17" s="1193"/>
      <c r="AM17" s="1193"/>
      <c r="AN17" s="1194"/>
      <c r="AO17" s="1194"/>
      <c r="AP17" s="1195"/>
      <c r="AQ17" s="1195"/>
      <c r="AR17" s="1195"/>
      <c r="AS17" s="1195"/>
      <c r="AT17" s="1196"/>
      <c r="AU17" s="1196"/>
      <c r="AV17" s="1196"/>
      <c r="AW17" s="1196"/>
      <c r="AX17" s="1196"/>
      <c r="AY17" s="1196"/>
      <c r="AZ17" s="1196"/>
      <c r="BA17" s="1197">
        <f t="shared" ref="BA17:BA47" si="0">AN17*AW17</f>
        <v>0</v>
      </c>
      <c r="BB17" s="1197"/>
      <c r="BC17" s="1198"/>
      <c r="BD17" s="746"/>
      <c r="BE17" s="738"/>
    </row>
    <row r="18" spans="2:57" s="710" customFormat="1" ht="27" customHeight="1">
      <c r="B18" s="739"/>
      <c r="C18" s="1199"/>
      <c r="D18" s="1200"/>
      <c r="E18" s="1200"/>
      <c r="F18" s="1200"/>
      <c r="G18" s="1200"/>
      <c r="H18" s="1200"/>
      <c r="I18" s="1200"/>
      <c r="J18" s="1200"/>
      <c r="K18" s="1200"/>
      <c r="L18" s="1200"/>
      <c r="M18" s="1200"/>
      <c r="N18" s="1200"/>
      <c r="O18" s="1193"/>
      <c r="P18" s="1193"/>
      <c r="Q18" s="1193"/>
      <c r="R18" s="1193"/>
      <c r="S18" s="1193"/>
      <c r="T18" s="1193"/>
      <c r="U18" s="1193"/>
      <c r="V18" s="1193"/>
      <c r="W18" s="1193"/>
      <c r="X18" s="1193"/>
      <c r="Y18" s="1193"/>
      <c r="Z18" s="1193"/>
      <c r="AA18" s="1193"/>
      <c r="AB18" s="1193"/>
      <c r="AC18" s="1193"/>
      <c r="AD18" s="1193"/>
      <c r="AE18" s="1193"/>
      <c r="AF18" s="1193"/>
      <c r="AG18" s="1193"/>
      <c r="AH18" s="1193"/>
      <c r="AI18" s="1193"/>
      <c r="AJ18" s="1193"/>
      <c r="AK18" s="1193"/>
      <c r="AL18" s="1193"/>
      <c r="AM18" s="1193"/>
      <c r="AN18" s="1194"/>
      <c r="AO18" s="1194"/>
      <c r="AP18" s="1195"/>
      <c r="AQ18" s="1195"/>
      <c r="AR18" s="1195"/>
      <c r="AS18" s="1195"/>
      <c r="AT18" s="1196"/>
      <c r="AU18" s="1196"/>
      <c r="AV18" s="1196"/>
      <c r="AW18" s="1196"/>
      <c r="AX18" s="1196"/>
      <c r="AY18" s="1196"/>
      <c r="AZ18" s="1196"/>
      <c r="BA18" s="1197">
        <f t="shared" si="0"/>
        <v>0</v>
      </c>
      <c r="BB18" s="1197"/>
      <c r="BC18" s="1198"/>
      <c r="BD18" s="746"/>
      <c r="BE18" s="738"/>
    </row>
    <row r="19" spans="2:57" s="710" customFormat="1" ht="27" customHeight="1">
      <c r="B19" s="739"/>
      <c r="C19" s="1199"/>
      <c r="D19" s="1200"/>
      <c r="E19" s="1200"/>
      <c r="F19" s="1200"/>
      <c r="G19" s="1200"/>
      <c r="H19" s="1200"/>
      <c r="I19" s="1200"/>
      <c r="J19" s="1200"/>
      <c r="K19" s="1200"/>
      <c r="L19" s="1200"/>
      <c r="M19" s="1200"/>
      <c r="N19" s="1200"/>
      <c r="O19" s="1193"/>
      <c r="P19" s="1193"/>
      <c r="Q19" s="1193"/>
      <c r="R19" s="1193"/>
      <c r="S19" s="1193"/>
      <c r="T19" s="1193"/>
      <c r="U19" s="1193"/>
      <c r="V19" s="1193"/>
      <c r="W19" s="1193"/>
      <c r="X19" s="1193"/>
      <c r="Y19" s="1193"/>
      <c r="Z19" s="1193"/>
      <c r="AA19" s="1193"/>
      <c r="AB19" s="1193"/>
      <c r="AC19" s="1193"/>
      <c r="AD19" s="1193"/>
      <c r="AE19" s="1193"/>
      <c r="AF19" s="1193"/>
      <c r="AG19" s="1193"/>
      <c r="AH19" s="1193"/>
      <c r="AI19" s="1193"/>
      <c r="AJ19" s="1193"/>
      <c r="AK19" s="1193"/>
      <c r="AL19" s="1193"/>
      <c r="AM19" s="1193"/>
      <c r="AN19" s="1194"/>
      <c r="AO19" s="1194"/>
      <c r="AP19" s="1195"/>
      <c r="AQ19" s="1195"/>
      <c r="AR19" s="1195"/>
      <c r="AS19" s="1195"/>
      <c r="AT19" s="1196"/>
      <c r="AU19" s="1196"/>
      <c r="AV19" s="1196"/>
      <c r="AW19" s="1196"/>
      <c r="AX19" s="1196"/>
      <c r="AY19" s="1196"/>
      <c r="AZ19" s="1196"/>
      <c r="BA19" s="1197">
        <f t="shared" si="0"/>
        <v>0</v>
      </c>
      <c r="BB19" s="1197"/>
      <c r="BC19" s="1198"/>
      <c r="BD19" s="746"/>
      <c r="BE19" s="738"/>
    </row>
    <row r="20" spans="2:57" s="710" customFormat="1" ht="27" customHeight="1">
      <c r="B20" s="739"/>
      <c r="C20" s="1199"/>
      <c r="D20" s="1200"/>
      <c r="E20" s="1200"/>
      <c r="F20" s="1200"/>
      <c r="G20" s="1200"/>
      <c r="H20" s="1200"/>
      <c r="I20" s="1200"/>
      <c r="J20" s="1200"/>
      <c r="K20" s="1200"/>
      <c r="L20" s="1200"/>
      <c r="M20" s="1200"/>
      <c r="N20" s="1200"/>
      <c r="O20" s="1193"/>
      <c r="P20" s="1193"/>
      <c r="Q20" s="1193"/>
      <c r="R20" s="1193"/>
      <c r="S20" s="1193"/>
      <c r="T20" s="1193"/>
      <c r="U20" s="1193"/>
      <c r="V20" s="1193"/>
      <c r="W20" s="1193"/>
      <c r="X20" s="1193"/>
      <c r="Y20" s="1193"/>
      <c r="Z20" s="1193"/>
      <c r="AA20" s="1193"/>
      <c r="AB20" s="1193"/>
      <c r="AC20" s="1193"/>
      <c r="AD20" s="1193"/>
      <c r="AE20" s="1193"/>
      <c r="AF20" s="1193"/>
      <c r="AG20" s="1193"/>
      <c r="AH20" s="1193"/>
      <c r="AI20" s="1193"/>
      <c r="AJ20" s="1193"/>
      <c r="AK20" s="1193"/>
      <c r="AL20" s="1193"/>
      <c r="AM20" s="1193"/>
      <c r="AN20" s="1194"/>
      <c r="AO20" s="1194"/>
      <c r="AP20" s="1195"/>
      <c r="AQ20" s="1195"/>
      <c r="AR20" s="1195"/>
      <c r="AS20" s="1195"/>
      <c r="AT20" s="1196"/>
      <c r="AU20" s="1196"/>
      <c r="AV20" s="1196"/>
      <c r="AW20" s="1196"/>
      <c r="AX20" s="1196"/>
      <c r="AY20" s="1196"/>
      <c r="AZ20" s="1196"/>
      <c r="BA20" s="1197">
        <f t="shared" si="0"/>
        <v>0</v>
      </c>
      <c r="BB20" s="1197"/>
      <c r="BC20" s="1198"/>
      <c r="BD20" s="746"/>
      <c r="BE20" s="738"/>
    </row>
    <row r="21" spans="2:57" s="710" customFormat="1" ht="27" customHeight="1">
      <c r="B21" s="739"/>
      <c r="C21" s="1199"/>
      <c r="D21" s="1200"/>
      <c r="E21" s="1200"/>
      <c r="F21" s="1200"/>
      <c r="G21" s="1200"/>
      <c r="H21" s="1200"/>
      <c r="I21" s="1200"/>
      <c r="J21" s="1200"/>
      <c r="K21" s="1200"/>
      <c r="L21" s="1200"/>
      <c r="M21" s="1200"/>
      <c r="N21" s="1200"/>
      <c r="O21" s="1193"/>
      <c r="P21" s="1193"/>
      <c r="Q21" s="1193"/>
      <c r="R21" s="1193"/>
      <c r="S21" s="1193"/>
      <c r="T21" s="1193"/>
      <c r="U21" s="1193"/>
      <c r="V21" s="1193"/>
      <c r="W21" s="1193"/>
      <c r="X21" s="1193"/>
      <c r="Y21" s="1193"/>
      <c r="Z21" s="1193"/>
      <c r="AA21" s="1193"/>
      <c r="AB21" s="1193"/>
      <c r="AC21" s="1193"/>
      <c r="AD21" s="1193"/>
      <c r="AE21" s="1193"/>
      <c r="AF21" s="1193"/>
      <c r="AG21" s="1193"/>
      <c r="AH21" s="1193"/>
      <c r="AI21" s="1193"/>
      <c r="AJ21" s="1193"/>
      <c r="AK21" s="1193"/>
      <c r="AL21" s="1193"/>
      <c r="AM21" s="1193"/>
      <c r="AN21" s="1194"/>
      <c r="AO21" s="1194"/>
      <c r="AP21" s="1195"/>
      <c r="AQ21" s="1195"/>
      <c r="AR21" s="1195"/>
      <c r="AS21" s="1195"/>
      <c r="AT21" s="1196"/>
      <c r="AU21" s="1196"/>
      <c r="AV21" s="1196"/>
      <c r="AW21" s="1196"/>
      <c r="AX21" s="1196"/>
      <c r="AY21" s="1196"/>
      <c r="AZ21" s="1196"/>
      <c r="BA21" s="1197">
        <f t="shared" si="0"/>
        <v>0</v>
      </c>
      <c r="BB21" s="1197"/>
      <c r="BC21" s="1198"/>
      <c r="BD21" s="746"/>
      <c r="BE21" s="738"/>
    </row>
    <row r="22" spans="2:57" s="710" customFormat="1" ht="27" customHeight="1">
      <c r="B22" s="739"/>
      <c r="C22" s="1199"/>
      <c r="D22" s="1200"/>
      <c r="E22" s="1200"/>
      <c r="F22" s="1200"/>
      <c r="G22" s="1200"/>
      <c r="H22" s="1200"/>
      <c r="I22" s="1200"/>
      <c r="J22" s="1200"/>
      <c r="K22" s="1200"/>
      <c r="L22" s="1200"/>
      <c r="M22" s="1200"/>
      <c r="N22" s="1200"/>
      <c r="O22" s="1193"/>
      <c r="P22" s="1193"/>
      <c r="Q22" s="1193"/>
      <c r="R22" s="1193"/>
      <c r="S22" s="1193"/>
      <c r="T22" s="1193"/>
      <c r="U22" s="1193"/>
      <c r="V22" s="1193"/>
      <c r="W22" s="1193"/>
      <c r="X22" s="1193"/>
      <c r="Y22" s="1193"/>
      <c r="Z22" s="1193"/>
      <c r="AA22" s="1193"/>
      <c r="AB22" s="1193"/>
      <c r="AC22" s="1193"/>
      <c r="AD22" s="1193"/>
      <c r="AE22" s="1193"/>
      <c r="AF22" s="1193"/>
      <c r="AG22" s="1193"/>
      <c r="AH22" s="1193"/>
      <c r="AI22" s="1193"/>
      <c r="AJ22" s="1193"/>
      <c r="AK22" s="1193"/>
      <c r="AL22" s="1193"/>
      <c r="AM22" s="1193"/>
      <c r="AN22" s="1194"/>
      <c r="AO22" s="1194"/>
      <c r="AP22" s="1195"/>
      <c r="AQ22" s="1195"/>
      <c r="AR22" s="1195"/>
      <c r="AS22" s="1195"/>
      <c r="AT22" s="1196"/>
      <c r="AU22" s="1196"/>
      <c r="AV22" s="1196"/>
      <c r="AW22" s="1196"/>
      <c r="AX22" s="1196"/>
      <c r="AY22" s="1196"/>
      <c r="AZ22" s="1196"/>
      <c r="BA22" s="1197">
        <f t="shared" si="0"/>
        <v>0</v>
      </c>
      <c r="BB22" s="1197"/>
      <c r="BC22" s="1198"/>
      <c r="BD22" s="746"/>
      <c r="BE22" s="738"/>
    </row>
    <row r="23" spans="2:57" s="710" customFormat="1" ht="27" customHeight="1">
      <c r="B23" s="739"/>
      <c r="C23" s="1199"/>
      <c r="D23" s="1200"/>
      <c r="E23" s="1200"/>
      <c r="F23" s="1200"/>
      <c r="G23" s="1200"/>
      <c r="H23" s="1200"/>
      <c r="I23" s="1200"/>
      <c r="J23" s="1200"/>
      <c r="K23" s="1200"/>
      <c r="L23" s="1200"/>
      <c r="M23" s="1200"/>
      <c r="N23" s="1200"/>
      <c r="O23" s="1193"/>
      <c r="P23" s="1193"/>
      <c r="Q23" s="1193"/>
      <c r="R23" s="1193"/>
      <c r="S23" s="1193"/>
      <c r="T23" s="1193"/>
      <c r="U23" s="1193"/>
      <c r="V23" s="1193"/>
      <c r="W23" s="1193"/>
      <c r="X23" s="1193"/>
      <c r="Y23" s="1193"/>
      <c r="Z23" s="1193"/>
      <c r="AA23" s="1193"/>
      <c r="AB23" s="1193"/>
      <c r="AC23" s="1193"/>
      <c r="AD23" s="1193"/>
      <c r="AE23" s="1193"/>
      <c r="AF23" s="1193"/>
      <c r="AG23" s="1193"/>
      <c r="AH23" s="1193"/>
      <c r="AI23" s="1193"/>
      <c r="AJ23" s="1193"/>
      <c r="AK23" s="1193"/>
      <c r="AL23" s="1193"/>
      <c r="AM23" s="1193"/>
      <c r="AN23" s="1194"/>
      <c r="AO23" s="1194"/>
      <c r="AP23" s="1195"/>
      <c r="AQ23" s="1195"/>
      <c r="AR23" s="1195"/>
      <c r="AS23" s="1195"/>
      <c r="AT23" s="1196"/>
      <c r="AU23" s="1196"/>
      <c r="AV23" s="1196"/>
      <c r="AW23" s="1196"/>
      <c r="AX23" s="1196"/>
      <c r="AY23" s="1196"/>
      <c r="AZ23" s="1196"/>
      <c r="BA23" s="1197">
        <f t="shared" si="0"/>
        <v>0</v>
      </c>
      <c r="BB23" s="1197"/>
      <c r="BC23" s="1198"/>
      <c r="BD23" s="746"/>
      <c r="BE23" s="738"/>
    </row>
    <row r="24" spans="2:57" s="710" customFormat="1" ht="27" customHeight="1">
      <c r="B24" s="739"/>
      <c r="C24" s="1199"/>
      <c r="D24" s="1200"/>
      <c r="E24" s="1200"/>
      <c r="F24" s="1200"/>
      <c r="G24" s="1200"/>
      <c r="H24" s="1200"/>
      <c r="I24" s="1200"/>
      <c r="J24" s="1200"/>
      <c r="K24" s="1200"/>
      <c r="L24" s="1200"/>
      <c r="M24" s="1200"/>
      <c r="N24" s="1200"/>
      <c r="O24" s="1193"/>
      <c r="P24" s="1193"/>
      <c r="Q24" s="1193"/>
      <c r="R24" s="1193"/>
      <c r="S24" s="1193"/>
      <c r="T24" s="1193"/>
      <c r="U24" s="1193"/>
      <c r="V24" s="1193"/>
      <c r="W24" s="1193"/>
      <c r="X24" s="1193"/>
      <c r="Y24" s="1193"/>
      <c r="Z24" s="1193"/>
      <c r="AA24" s="1193"/>
      <c r="AB24" s="1193"/>
      <c r="AC24" s="1193"/>
      <c r="AD24" s="1193"/>
      <c r="AE24" s="1193"/>
      <c r="AF24" s="1193"/>
      <c r="AG24" s="1193"/>
      <c r="AH24" s="1193"/>
      <c r="AI24" s="1193"/>
      <c r="AJ24" s="1193"/>
      <c r="AK24" s="1193"/>
      <c r="AL24" s="1193"/>
      <c r="AM24" s="1193"/>
      <c r="AN24" s="1194"/>
      <c r="AO24" s="1194"/>
      <c r="AP24" s="1195"/>
      <c r="AQ24" s="1195"/>
      <c r="AR24" s="1195"/>
      <c r="AS24" s="1195"/>
      <c r="AT24" s="1196"/>
      <c r="AU24" s="1196"/>
      <c r="AV24" s="1196"/>
      <c r="AW24" s="1196"/>
      <c r="AX24" s="1196"/>
      <c r="AY24" s="1196"/>
      <c r="AZ24" s="1196"/>
      <c r="BA24" s="1197">
        <f t="shared" si="0"/>
        <v>0</v>
      </c>
      <c r="BB24" s="1197"/>
      <c r="BC24" s="1198"/>
      <c r="BD24" s="746"/>
      <c r="BE24" s="738"/>
    </row>
    <row r="25" spans="2:57" s="710" customFormat="1" ht="27" customHeight="1">
      <c r="B25" s="739"/>
      <c r="C25" s="1199"/>
      <c r="D25" s="1200"/>
      <c r="E25" s="1200"/>
      <c r="F25" s="1200"/>
      <c r="G25" s="1200"/>
      <c r="H25" s="1200"/>
      <c r="I25" s="1200"/>
      <c r="J25" s="1200"/>
      <c r="K25" s="1200"/>
      <c r="L25" s="1200"/>
      <c r="M25" s="1200"/>
      <c r="N25" s="1200"/>
      <c r="O25" s="1193"/>
      <c r="P25" s="1193"/>
      <c r="Q25" s="1193"/>
      <c r="R25" s="1193"/>
      <c r="S25" s="1193"/>
      <c r="T25" s="1193"/>
      <c r="U25" s="1193"/>
      <c r="V25" s="1193"/>
      <c r="W25" s="1193"/>
      <c r="X25" s="1193"/>
      <c r="Y25" s="1193"/>
      <c r="Z25" s="1193"/>
      <c r="AA25" s="1193"/>
      <c r="AB25" s="1193"/>
      <c r="AC25" s="1193"/>
      <c r="AD25" s="1193"/>
      <c r="AE25" s="1193"/>
      <c r="AF25" s="1193"/>
      <c r="AG25" s="1193"/>
      <c r="AH25" s="1193"/>
      <c r="AI25" s="1193"/>
      <c r="AJ25" s="1193"/>
      <c r="AK25" s="1193"/>
      <c r="AL25" s="1193"/>
      <c r="AM25" s="1193"/>
      <c r="AN25" s="1194"/>
      <c r="AO25" s="1194"/>
      <c r="AP25" s="1195"/>
      <c r="AQ25" s="1195"/>
      <c r="AR25" s="1195"/>
      <c r="AS25" s="1195"/>
      <c r="AT25" s="1196"/>
      <c r="AU25" s="1196"/>
      <c r="AV25" s="1196"/>
      <c r="AW25" s="1196"/>
      <c r="AX25" s="1196"/>
      <c r="AY25" s="1196"/>
      <c r="AZ25" s="1196"/>
      <c r="BA25" s="1197">
        <f t="shared" si="0"/>
        <v>0</v>
      </c>
      <c r="BB25" s="1197"/>
      <c r="BC25" s="1198"/>
      <c r="BD25" s="746"/>
      <c r="BE25" s="738"/>
    </row>
    <row r="26" spans="2:57" s="710" customFormat="1" ht="27" customHeight="1">
      <c r="B26" s="739"/>
      <c r="C26" s="1199"/>
      <c r="D26" s="1200"/>
      <c r="E26" s="1200"/>
      <c r="F26" s="1200"/>
      <c r="G26" s="1200"/>
      <c r="H26" s="1200"/>
      <c r="I26" s="1200"/>
      <c r="J26" s="1200"/>
      <c r="K26" s="1200"/>
      <c r="L26" s="1200"/>
      <c r="M26" s="1200"/>
      <c r="N26" s="1200"/>
      <c r="O26" s="1193"/>
      <c r="P26" s="1193"/>
      <c r="Q26" s="1193"/>
      <c r="R26" s="1193"/>
      <c r="S26" s="1193"/>
      <c r="T26" s="1193"/>
      <c r="U26" s="1193"/>
      <c r="V26" s="1193"/>
      <c r="W26" s="1193"/>
      <c r="X26" s="1193"/>
      <c r="Y26" s="1193"/>
      <c r="Z26" s="1193"/>
      <c r="AA26" s="1193"/>
      <c r="AB26" s="1193"/>
      <c r="AC26" s="1193"/>
      <c r="AD26" s="1193"/>
      <c r="AE26" s="1193"/>
      <c r="AF26" s="1193"/>
      <c r="AG26" s="1193"/>
      <c r="AH26" s="1193"/>
      <c r="AI26" s="1193"/>
      <c r="AJ26" s="1193"/>
      <c r="AK26" s="1193"/>
      <c r="AL26" s="1193"/>
      <c r="AM26" s="1193"/>
      <c r="AN26" s="1194"/>
      <c r="AO26" s="1194"/>
      <c r="AP26" s="1195"/>
      <c r="AQ26" s="1195"/>
      <c r="AR26" s="1195"/>
      <c r="AS26" s="1195"/>
      <c r="AT26" s="1196"/>
      <c r="AU26" s="1196"/>
      <c r="AV26" s="1196"/>
      <c r="AW26" s="1196"/>
      <c r="AX26" s="1196"/>
      <c r="AY26" s="1196"/>
      <c r="AZ26" s="1196"/>
      <c r="BA26" s="1197">
        <f t="shared" si="0"/>
        <v>0</v>
      </c>
      <c r="BB26" s="1197"/>
      <c r="BC26" s="1198"/>
      <c r="BD26" s="746"/>
      <c r="BE26" s="738"/>
    </row>
    <row r="27" spans="2:57" s="710" customFormat="1" ht="27" customHeight="1">
      <c r="B27" s="739"/>
      <c r="C27" s="1199"/>
      <c r="D27" s="1200"/>
      <c r="E27" s="1200"/>
      <c r="F27" s="1200"/>
      <c r="G27" s="1200"/>
      <c r="H27" s="1200"/>
      <c r="I27" s="1200"/>
      <c r="J27" s="1200"/>
      <c r="K27" s="1200"/>
      <c r="L27" s="1200"/>
      <c r="M27" s="1200"/>
      <c r="N27" s="1200"/>
      <c r="O27" s="1193"/>
      <c r="P27" s="1193"/>
      <c r="Q27" s="1193"/>
      <c r="R27" s="1193"/>
      <c r="S27" s="1193"/>
      <c r="T27" s="1193"/>
      <c r="U27" s="1193"/>
      <c r="V27" s="1193"/>
      <c r="W27" s="1193"/>
      <c r="X27" s="1193"/>
      <c r="Y27" s="1193"/>
      <c r="Z27" s="1193"/>
      <c r="AA27" s="1193"/>
      <c r="AB27" s="1193"/>
      <c r="AC27" s="1193"/>
      <c r="AD27" s="1193"/>
      <c r="AE27" s="1193"/>
      <c r="AF27" s="1193"/>
      <c r="AG27" s="1193"/>
      <c r="AH27" s="1193"/>
      <c r="AI27" s="1193"/>
      <c r="AJ27" s="1193"/>
      <c r="AK27" s="1193"/>
      <c r="AL27" s="1193"/>
      <c r="AM27" s="1193"/>
      <c r="AN27" s="1194"/>
      <c r="AO27" s="1194"/>
      <c r="AP27" s="1195"/>
      <c r="AQ27" s="1195"/>
      <c r="AR27" s="1195"/>
      <c r="AS27" s="1195"/>
      <c r="AT27" s="1196"/>
      <c r="AU27" s="1196"/>
      <c r="AV27" s="1196"/>
      <c r="AW27" s="1196"/>
      <c r="AX27" s="1196"/>
      <c r="AY27" s="1196"/>
      <c r="AZ27" s="1196"/>
      <c r="BA27" s="1197">
        <f t="shared" si="0"/>
        <v>0</v>
      </c>
      <c r="BB27" s="1197"/>
      <c r="BC27" s="1198"/>
      <c r="BD27" s="746"/>
      <c r="BE27" s="738"/>
    </row>
    <row r="28" spans="2:57" s="710" customFormat="1" ht="27" customHeight="1">
      <c r="B28" s="739"/>
      <c r="C28" s="1199"/>
      <c r="D28" s="1200"/>
      <c r="E28" s="1200"/>
      <c r="F28" s="1200"/>
      <c r="G28" s="1200"/>
      <c r="H28" s="1200"/>
      <c r="I28" s="1200"/>
      <c r="J28" s="1200"/>
      <c r="K28" s="1200"/>
      <c r="L28" s="1200"/>
      <c r="M28" s="1200"/>
      <c r="N28" s="1200"/>
      <c r="O28" s="1193"/>
      <c r="P28" s="1193"/>
      <c r="Q28" s="1193"/>
      <c r="R28" s="1193"/>
      <c r="S28" s="1193"/>
      <c r="T28" s="1193"/>
      <c r="U28" s="1193"/>
      <c r="V28" s="1193"/>
      <c r="W28" s="1193"/>
      <c r="X28" s="1193"/>
      <c r="Y28" s="1193"/>
      <c r="Z28" s="1193"/>
      <c r="AA28" s="1193"/>
      <c r="AB28" s="1193"/>
      <c r="AC28" s="1193"/>
      <c r="AD28" s="1193"/>
      <c r="AE28" s="1193"/>
      <c r="AF28" s="1193"/>
      <c r="AG28" s="1193"/>
      <c r="AH28" s="1193"/>
      <c r="AI28" s="1193"/>
      <c r="AJ28" s="1193"/>
      <c r="AK28" s="1193"/>
      <c r="AL28" s="1193"/>
      <c r="AM28" s="1193"/>
      <c r="AN28" s="1194"/>
      <c r="AO28" s="1194"/>
      <c r="AP28" s="1195"/>
      <c r="AQ28" s="1195"/>
      <c r="AR28" s="1195"/>
      <c r="AS28" s="1195"/>
      <c r="AT28" s="1196"/>
      <c r="AU28" s="1196"/>
      <c r="AV28" s="1196"/>
      <c r="AW28" s="1196"/>
      <c r="AX28" s="1196"/>
      <c r="AY28" s="1196"/>
      <c r="AZ28" s="1196"/>
      <c r="BA28" s="1197">
        <f t="shared" si="0"/>
        <v>0</v>
      </c>
      <c r="BB28" s="1197"/>
      <c r="BC28" s="1198"/>
      <c r="BD28" s="746"/>
      <c r="BE28" s="738"/>
    </row>
    <row r="29" spans="2:57" s="710" customFormat="1" ht="27" customHeight="1">
      <c r="B29" s="739"/>
      <c r="C29" s="1199"/>
      <c r="D29" s="1200"/>
      <c r="E29" s="1200"/>
      <c r="F29" s="1200"/>
      <c r="G29" s="1200"/>
      <c r="H29" s="1200"/>
      <c r="I29" s="1200"/>
      <c r="J29" s="1200"/>
      <c r="K29" s="1200"/>
      <c r="L29" s="1200"/>
      <c r="M29" s="1200"/>
      <c r="N29" s="1200"/>
      <c r="O29" s="1193"/>
      <c r="P29" s="1193"/>
      <c r="Q29" s="1193"/>
      <c r="R29" s="1193"/>
      <c r="S29" s="1193"/>
      <c r="T29" s="1193"/>
      <c r="U29" s="1193"/>
      <c r="V29" s="1193"/>
      <c r="W29" s="1193"/>
      <c r="X29" s="1193"/>
      <c r="Y29" s="1193"/>
      <c r="Z29" s="1193"/>
      <c r="AA29" s="1193"/>
      <c r="AB29" s="1193"/>
      <c r="AC29" s="1193"/>
      <c r="AD29" s="1193"/>
      <c r="AE29" s="1193"/>
      <c r="AF29" s="1193"/>
      <c r="AG29" s="1193"/>
      <c r="AH29" s="1193"/>
      <c r="AI29" s="1193"/>
      <c r="AJ29" s="1193"/>
      <c r="AK29" s="1193"/>
      <c r="AL29" s="1193"/>
      <c r="AM29" s="1193"/>
      <c r="AN29" s="1194"/>
      <c r="AO29" s="1194"/>
      <c r="AP29" s="1195"/>
      <c r="AQ29" s="1195"/>
      <c r="AR29" s="1195"/>
      <c r="AS29" s="1195"/>
      <c r="AT29" s="1196"/>
      <c r="AU29" s="1196"/>
      <c r="AV29" s="1196"/>
      <c r="AW29" s="1196"/>
      <c r="AX29" s="1196"/>
      <c r="AY29" s="1196"/>
      <c r="AZ29" s="1196"/>
      <c r="BA29" s="1197">
        <f t="shared" si="0"/>
        <v>0</v>
      </c>
      <c r="BB29" s="1197"/>
      <c r="BC29" s="1198"/>
      <c r="BD29" s="746"/>
      <c r="BE29" s="738"/>
    </row>
    <row r="30" spans="2:57" s="710" customFormat="1" ht="27" customHeight="1">
      <c r="B30" s="739"/>
      <c r="C30" s="1199"/>
      <c r="D30" s="1200"/>
      <c r="E30" s="1200"/>
      <c r="F30" s="1200"/>
      <c r="G30" s="1200"/>
      <c r="H30" s="1200"/>
      <c r="I30" s="1200"/>
      <c r="J30" s="1200"/>
      <c r="K30" s="1200"/>
      <c r="L30" s="1200"/>
      <c r="M30" s="1200"/>
      <c r="N30" s="1200"/>
      <c r="O30" s="1193"/>
      <c r="P30" s="1193"/>
      <c r="Q30" s="1193"/>
      <c r="R30" s="1193"/>
      <c r="S30" s="1193"/>
      <c r="T30" s="1193"/>
      <c r="U30" s="1193"/>
      <c r="V30" s="1193"/>
      <c r="W30" s="1193"/>
      <c r="X30" s="1193"/>
      <c r="Y30" s="1193"/>
      <c r="Z30" s="1193"/>
      <c r="AA30" s="1193"/>
      <c r="AB30" s="1193"/>
      <c r="AC30" s="1193"/>
      <c r="AD30" s="1193"/>
      <c r="AE30" s="1193"/>
      <c r="AF30" s="1193"/>
      <c r="AG30" s="1193"/>
      <c r="AH30" s="1193"/>
      <c r="AI30" s="1193"/>
      <c r="AJ30" s="1193"/>
      <c r="AK30" s="1193"/>
      <c r="AL30" s="1193"/>
      <c r="AM30" s="1193"/>
      <c r="AN30" s="1194"/>
      <c r="AO30" s="1194"/>
      <c r="AP30" s="1195"/>
      <c r="AQ30" s="1195"/>
      <c r="AR30" s="1195"/>
      <c r="AS30" s="1195"/>
      <c r="AT30" s="1196"/>
      <c r="AU30" s="1196"/>
      <c r="AV30" s="1196"/>
      <c r="AW30" s="1196"/>
      <c r="AX30" s="1196"/>
      <c r="AY30" s="1196"/>
      <c r="AZ30" s="1196"/>
      <c r="BA30" s="1197">
        <f t="shared" si="0"/>
        <v>0</v>
      </c>
      <c r="BB30" s="1197"/>
      <c r="BC30" s="1198"/>
      <c r="BD30" s="746"/>
      <c r="BE30" s="738"/>
    </row>
    <row r="31" spans="2:57" s="710" customFormat="1" ht="27" customHeight="1">
      <c r="B31" s="739"/>
      <c r="C31" s="1199"/>
      <c r="D31" s="1200"/>
      <c r="E31" s="1200"/>
      <c r="F31" s="1200"/>
      <c r="G31" s="1200"/>
      <c r="H31" s="1200"/>
      <c r="I31" s="1200"/>
      <c r="J31" s="1200"/>
      <c r="K31" s="1200"/>
      <c r="L31" s="1200"/>
      <c r="M31" s="1200"/>
      <c r="N31" s="1200"/>
      <c r="O31" s="1193"/>
      <c r="P31" s="1193"/>
      <c r="Q31" s="1193"/>
      <c r="R31" s="1193"/>
      <c r="S31" s="1193"/>
      <c r="T31" s="1193"/>
      <c r="U31" s="1193"/>
      <c r="V31" s="1193"/>
      <c r="W31" s="1193"/>
      <c r="X31" s="1193"/>
      <c r="Y31" s="1193"/>
      <c r="Z31" s="1193"/>
      <c r="AA31" s="1193"/>
      <c r="AB31" s="1193"/>
      <c r="AC31" s="1193"/>
      <c r="AD31" s="1193"/>
      <c r="AE31" s="1193"/>
      <c r="AF31" s="1193"/>
      <c r="AG31" s="1193"/>
      <c r="AH31" s="1193"/>
      <c r="AI31" s="1193"/>
      <c r="AJ31" s="1193"/>
      <c r="AK31" s="1193"/>
      <c r="AL31" s="1193"/>
      <c r="AM31" s="1193"/>
      <c r="AN31" s="1194"/>
      <c r="AO31" s="1194"/>
      <c r="AP31" s="1195"/>
      <c r="AQ31" s="1195"/>
      <c r="AR31" s="1195"/>
      <c r="AS31" s="1195"/>
      <c r="AT31" s="1196"/>
      <c r="AU31" s="1196"/>
      <c r="AV31" s="1196"/>
      <c r="AW31" s="1196"/>
      <c r="AX31" s="1196"/>
      <c r="AY31" s="1196"/>
      <c r="AZ31" s="1196"/>
      <c r="BA31" s="1197">
        <f t="shared" si="0"/>
        <v>0</v>
      </c>
      <c r="BB31" s="1197"/>
      <c r="BC31" s="1198"/>
      <c r="BD31" s="746"/>
      <c r="BE31" s="738"/>
    </row>
    <row r="32" spans="2:57" s="710" customFormat="1" ht="27" customHeight="1">
      <c r="B32" s="739"/>
      <c r="C32" s="1199"/>
      <c r="D32" s="1200"/>
      <c r="E32" s="1200"/>
      <c r="F32" s="1200"/>
      <c r="G32" s="1200"/>
      <c r="H32" s="1200"/>
      <c r="I32" s="1200"/>
      <c r="J32" s="1200"/>
      <c r="K32" s="1200"/>
      <c r="L32" s="1200"/>
      <c r="M32" s="1200"/>
      <c r="N32" s="1200"/>
      <c r="O32" s="1193"/>
      <c r="P32" s="1193"/>
      <c r="Q32" s="1193"/>
      <c r="R32" s="1193"/>
      <c r="S32" s="1193"/>
      <c r="T32" s="1193"/>
      <c r="U32" s="1193"/>
      <c r="V32" s="1193"/>
      <c r="W32" s="1193"/>
      <c r="X32" s="1193"/>
      <c r="Y32" s="1193"/>
      <c r="Z32" s="1193"/>
      <c r="AA32" s="1193"/>
      <c r="AB32" s="1193"/>
      <c r="AC32" s="1193"/>
      <c r="AD32" s="1193"/>
      <c r="AE32" s="1193"/>
      <c r="AF32" s="1193"/>
      <c r="AG32" s="1193"/>
      <c r="AH32" s="1193"/>
      <c r="AI32" s="1193"/>
      <c r="AJ32" s="1193"/>
      <c r="AK32" s="1193"/>
      <c r="AL32" s="1193"/>
      <c r="AM32" s="1193"/>
      <c r="AN32" s="1194"/>
      <c r="AO32" s="1194"/>
      <c r="AP32" s="1195"/>
      <c r="AQ32" s="1195"/>
      <c r="AR32" s="1195"/>
      <c r="AS32" s="1195"/>
      <c r="AT32" s="1196"/>
      <c r="AU32" s="1196"/>
      <c r="AV32" s="1196"/>
      <c r="AW32" s="1196"/>
      <c r="AX32" s="1196"/>
      <c r="AY32" s="1196"/>
      <c r="AZ32" s="1196"/>
      <c r="BA32" s="1197">
        <f t="shared" si="0"/>
        <v>0</v>
      </c>
      <c r="BB32" s="1197"/>
      <c r="BC32" s="1198"/>
      <c r="BD32" s="746"/>
      <c r="BE32" s="738"/>
    </row>
    <row r="33" spans="2:57" s="710" customFormat="1" ht="27" customHeight="1">
      <c r="B33" s="739"/>
      <c r="C33" s="1199"/>
      <c r="D33" s="1200"/>
      <c r="E33" s="1200"/>
      <c r="F33" s="1200"/>
      <c r="G33" s="1200"/>
      <c r="H33" s="1200"/>
      <c r="I33" s="1200"/>
      <c r="J33" s="1200"/>
      <c r="K33" s="1200"/>
      <c r="L33" s="1200"/>
      <c r="M33" s="1200"/>
      <c r="N33" s="1200"/>
      <c r="O33" s="1193"/>
      <c r="P33" s="1193"/>
      <c r="Q33" s="1193"/>
      <c r="R33" s="1193"/>
      <c r="S33" s="1193"/>
      <c r="T33" s="1193"/>
      <c r="U33" s="1193"/>
      <c r="V33" s="1193"/>
      <c r="W33" s="1193"/>
      <c r="X33" s="1193"/>
      <c r="Y33" s="1193"/>
      <c r="Z33" s="1193"/>
      <c r="AA33" s="1193"/>
      <c r="AB33" s="1193"/>
      <c r="AC33" s="1193"/>
      <c r="AD33" s="1193"/>
      <c r="AE33" s="1193"/>
      <c r="AF33" s="1193"/>
      <c r="AG33" s="1193"/>
      <c r="AH33" s="1193"/>
      <c r="AI33" s="1193"/>
      <c r="AJ33" s="1193"/>
      <c r="AK33" s="1193"/>
      <c r="AL33" s="1193"/>
      <c r="AM33" s="1193"/>
      <c r="AN33" s="1194"/>
      <c r="AO33" s="1194"/>
      <c r="AP33" s="1195"/>
      <c r="AQ33" s="1195"/>
      <c r="AR33" s="1195"/>
      <c r="AS33" s="1195"/>
      <c r="AT33" s="1196"/>
      <c r="AU33" s="1196"/>
      <c r="AV33" s="1196"/>
      <c r="AW33" s="1196"/>
      <c r="AX33" s="1196"/>
      <c r="AY33" s="1196"/>
      <c r="AZ33" s="1196"/>
      <c r="BA33" s="1197">
        <f t="shared" si="0"/>
        <v>0</v>
      </c>
      <c r="BB33" s="1197"/>
      <c r="BC33" s="1198"/>
      <c r="BD33" s="746"/>
      <c r="BE33" s="738"/>
    </row>
    <row r="34" spans="2:57" s="710" customFormat="1" ht="27" customHeight="1">
      <c r="B34" s="739"/>
      <c r="C34" s="1199"/>
      <c r="D34" s="1200"/>
      <c r="E34" s="1200"/>
      <c r="F34" s="1200"/>
      <c r="G34" s="1200"/>
      <c r="H34" s="1200"/>
      <c r="I34" s="1200"/>
      <c r="J34" s="1200"/>
      <c r="K34" s="1200"/>
      <c r="L34" s="1200"/>
      <c r="M34" s="1200"/>
      <c r="N34" s="1200"/>
      <c r="O34" s="1193"/>
      <c r="P34" s="1193"/>
      <c r="Q34" s="1193"/>
      <c r="R34" s="1193"/>
      <c r="S34" s="1193"/>
      <c r="T34" s="1193"/>
      <c r="U34" s="1193"/>
      <c r="V34" s="1193"/>
      <c r="W34" s="1193"/>
      <c r="X34" s="1193"/>
      <c r="Y34" s="1193"/>
      <c r="Z34" s="1193"/>
      <c r="AA34" s="1193"/>
      <c r="AB34" s="1193"/>
      <c r="AC34" s="1193"/>
      <c r="AD34" s="1193"/>
      <c r="AE34" s="1193"/>
      <c r="AF34" s="1193"/>
      <c r="AG34" s="1193"/>
      <c r="AH34" s="1193"/>
      <c r="AI34" s="1193"/>
      <c r="AJ34" s="1193"/>
      <c r="AK34" s="1193"/>
      <c r="AL34" s="1193"/>
      <c r="AM34" s="1193"/>
      <c r="AN34" s="1194"/>
      <c r="AO34" s="1194"/>
      <c r="AP34" s="1195"/>
      <c r="AQ34" s="1195"/>
      <c r="AR34" s="1195"/>
      <c r="AS34" s="1195"/>
      <c r="AT34" s="1196"/>
      <c r="AU34" s="1196"/>
      <c r="AV34" s="1196"/>
      <c r="AW34" s="1196"/>
      <c r="AX34" s="1196"/>
      <c r="AY34" s="1196"/>
      <c r="AZ34" s="1196"/>
      <c r="BA34" s="1197">
        <f t="shared" si="0"/>
        <v>0</v>
      </c>
      <c r="BB34" s="1197"/>
      <c r="BC34" s="1198"/>
      <c r="BD34" s="746"/>
      <c r="BE34" s="738"/>
    </row>
    <row r="35" spans="2:57" s="710" customFormat="1" ht="27" customHeight="1">
      <c r="B35" s="739"/>
      <c r="C35" s="1199"/>
      <c r="D35" s="1200"/>
      <c r="E35" s="1200"/>
      <c r="F35" s="1200"/>
      <c r="G35" s="1200"/>
      <c r="H35" s="1200"/>
      <c r="I35" s="1200"/>
      <c r="J35" s="1200"/>
      <c r="K35" s="1200"/>
      <c r="L35" s="1200"/>
      <c r="M35" s="1200"/>
      <c r="N35" s="1200"/>
      <c r="O35" s="1193"/>
      <c r="P35" s="1193"/>
      <c r="Q35" s="1193"/>
      <c r="R35" s="1193"/>
      <c r="S35" s="1193"/>
      <c r="T35" s="1193"/>
      <c r="U35" s="1193"/>
      <c r="V35" s="1193"/>
      <c r="W35" s="1193"/>
      <c r="X35" s="1193"/>
      <c r="Y35" s="1193"/>
      <c r="Z35" s="1193"/>
      <c r="AA35" s="1193"/>
      <c r="AB35" s="1193"/>
      <c r="AC35" s="1193"/>
      <c r="AD35" s="1193"/>
      <c r="AE35" s="1193"/>
      <c r="AF35" s="1193"/>
      <c r="AG35" s="1193"/>
      <c r="AH35" s="1193"/>
      <c r="AI35" s="1193"/>
      <c r="AJ35" s="1193"/>
      <c r="AK35" s="1193"/>
      <c r="AL35" s="1193"/>
      <c r="AM35" s="1193"/>
      <c r="AN35" s="1194"/>
      <c r="AO35" s="1194"/>
      <c r="AP35" s="1195"/>
      <c r="AQ35" s="1195"/>
      <c r="AR35" s="1195"/>
      <c r="AS35" s="1195"/>
      <c r="AT35" s="1196"/>
      <c r="AU35" s="1196"/>
      <c r="AV35" s="1196"/>
      <c r="AW35" s="1196"/>
      <c r="AX35" s="1196"/>
      <c r="AY35" s="1196"/>
      <c r="AZ35" s="1196"/>
      <c r="BA35" s="1197">
        <f t="shared" si="0"/>
        <v>0</v>
      </c>
      <c r="BB35" s="1197"/>
      <c r="BC35" s="1198"/>
      <c r="BD35" s="746"/>
      <c r="BE35" s="738"/>
    </row>
    <row r="36" spans="2:57" s="710" customFormat="1" ht="27" customHeight="1">
      <c r="B36" s="739"/>
      <c r="C36" s="1199"/>
      <c r="D36" s="1200"/>
      <c r="E36" s="1200"/>
      <c r="F36" s="1200"/>
      <c r="G36" s="1200"/>
      <c r="H36" s="1200"/>
      <c r="I36" s="1200"/>
      <c r="J36" s="1200"/>
      <c r="K36" s="1200"/>
      <c r="L36" s="1200"/>
      <c r="M36" s="1200"/>
      <c r="N36" s="1200"/>
      <c r="O36" s="1193"/>
      <c r="P36" s="1193"/>
      <c r="Q36" s="1193"/>
      <c r="R36" s="1193"/>
      <c r="S36" s="1193"/>
      <c r="T36" s="1193"/>
      <c r="U36" s="1193"/>
      <c r="V36" s="1193"/>
      <c r="W36" s="1193"/>
      <c r="X36" s="1193"/>
      <c r="Y36" s="1193"/>
      <c r="Z36" s="1193"/>
      <c r="AA36" s="1193"/>
      <c r="AB36" s="1193"/>
      <c r="AC36" s="1193"/>
      <c r="AD36" s="1193"/>
      <c r="AE36" s="1193"/>
      <c r="AF36" s="1193"/>
      <c r="AG36" s="1193"/>
      <c r="AH36" s="1193"/>
      <c r="AI36" s="1193"/>
      <c r="AJ36" s="1193"/>
      <c r="AK36" s="1193"/>
      <c r="AL36" s="1193"/>
      <c r="AM36" s="1193"/>
      <c r="AN36" s="1194"/>
      <c r="AO36" s="1194"/>
      <c r="AP36" s="1195"/>
      <c r="AQ36" s="1195"/>
      <c r="AR36" s="1195"/>
      <c r="AS36" s="1195"/>
      <c r="AT36" s="1196"/>
      <c r="AU36" s="1196"/>
      <c r="AV36" s="1196"/>
      <c r="AW36" s="1196"/>
      <c r="AX36" s="1196"/>
      <c r="AY36" s="1196"/>
      <c r="AZ36" s="1196"/>
      <c r="BA36" s="1197">
        <f t="shared" si="0"/>
        <v>0</v>
      </c>
      <c r="BB36" s="1197"/>
      <c r="BC36" s="1198"/>
      <c r="BD36" s="746"/>
      <c r="BE36" s="738"/>
    </row>
    <row r="37" spans="2:57" s="710" customFormat="1" ht="27" customHeight="1">
      <c r="B37" s="739"/>
      <c r="C37" s="1199"/>
      <c r="D37" s="1200"/>
      <c r="E37" s="1200"/>
      <c r="F37" s="1200"/>
      <c r="G37" s="1200"/>
      <c r="H37" s="1200"/>
      <c r="I37" s="1200"/>
      <c r="J37" s="1200"/>
      <c r="K37" s="1200"/>
      <c r="L37" s="1200"/>
      <c r="M37" s="1200"/>
      <c r="N37" s="1200"/>
      <c r="O37" s="1193"/>
      <c r="P37" s="1193"/>
      <c r="Q37" s="1193"/>
      <c r="R37" s="1193"/>
      <c r="S37" s="1193"/>
      <c r="T37" s="1193"/>
      <c r="U37" s="1193"/>
      <c r="V37" s="1193"/>
      <c r="W37" s="1193"/>
      <c r="X37" s="1193"/>
      <c r="Y37" s="1193"/>
      <c r="Z37" s="1193"/>
      <c r="AA37" s="1193"/>
      <c r="AB37" s="1193"/>
      <c r="AC37" s="1193"/>
      <c r="AD37" s="1193"/>
      <c r="AE37" s="1193"/>
      <c r="AF37" s="1193"/>
      <c r="AG37" s="1193"/>
      <c r="AH37" s="1193"/>
      <c r="AI37" s="1193"/>
      <c r="AJ37" s="1193"/>
      <c r="AK37" s="1193"/>
      <c r="AL37" s="1193"/>
      <c r="AM37" s="1193"/>
      <c r="AN37" s="1194"/>
      <c r="AO37" s="1194"/>
      <c r="AP37" s="1195"/>
      <c r="AQ37" s="1195"/>
      <c r="AR37" s="1195"/>
      <c r="AS37" s="1195"/>
      <c r="AT37" s="1196"/>
      <c r="AU37" s="1196"/>
      <c r="AV37" s="1196"/>
      <c r="AW37" s="1196"/>
      <c r="AX37" s="1196"/>
      <c r="AY37" s="1196"/>
      <c r="AZ37" s="1196"/>
      <c r="BA37" s="1197">
        <f t="shared" si="0"/>
        <v>0</v>
      </c>
      <c r="BB37" s="1197"/>
      <c r="BC37" s="1198"/>
      <c r="BD37" s="746"/>
      <c r="BE37" s="738"/>
    </row>
    <row r="38" spans="2:57" s="710" customFormat="1" ht="27" customHeight="1">
      <c r="B38" s="739"/>
      <c r="C38" s="1199"/>
      <c r="D38" s="1200"/>
      <c r="E38" s="1200"/>
      <c r="F38" s="1200"/>
      <c r="G38" s="1200"/>
      <c r="H38" s="1200"/>
      <c r="I38" s="1200"/>
      <c r="J38" s="1200"/>
      <c r="K38" s="1200"/>
      <c r="L38" s="1200"/>
      <c r="M38" s="1200"/>
      <c r="N38" s="1200"/>
      <c r="O38" s="1193"/>
      <c r="P38" s="1193"/>
      <c r="Q38" s="1193"/>
      <c r="R38" s="1193"/>
      <c r="S38" s="1193"/>
      <c r="T38" s="1193"/>
      <c r="U38" s="1193"/>
      <c r="V38" s="1193"/>
      <c r="W38" s="1193"/>
      <c r="X38" s="1193"/>
      <c r="Y38" s="1193"/>
      <c r="Z38" s="1193"/>
      <c r="AA38" s="1193"/>
      <c r="AB38" s="1193"/>
      <c r="AC38" s="1193"/>
      <c r="AD38" s="1193"/>
      <c r="AE38" s="1193"/>
      <c r="AF38" s="1193"/>
      <c r="AG38" s="1193"/>
      <c r="AH38" s="1193"/>
      <c r="AI38" s="1193"/>
      <c r="AJ38" s="1193"/>
      <c r="AK38" s="1193"/>
      <c r="AL38" s="1193"/>
      <c r="AM38" s="1193"/>
      <c r="AN38" s="1194"/>
      <c r="AO38" s="1194"/>
      <c r="AP38" s="1195"/>
      <c r="AQ38" s="1195"/>
      <c r="AR38" s="1195"/>
      <c r="AS38" s="1195"/>
      <c r="AT38" s="1196"/>
      <c r="AU38" s="1196"/>
      <c r="AV38" s="1196"/>
      <c r="AW38" s="1196"/>
      <c r="AX38" s="1196"/>
      <c r="AY38" s="1196"/>
      <c r="AZ38" s="1196"/>
      <c r="BA38" s="1197">
        <f t="shared" si="0"/>
        <v>0</v>
      </c>
      <c r="BB38" s="1197"/>
      <c r="BC38" s="1198"/>
      <c r="BD38" s="746"/>
      <c r="BE38" s="738"/>
    </row>
    <row r="39" spans="2:57" s="710" customFormat="1" ht="27" customHeight="1">
      <c r="B39" s="739"/>
      <c r="C39" s="1199"/>
      <c r="D39" s="1200"/>
      <c r="E39" s="1200"/>
      <c r="F39" s="1200"/>
      <c r="G39" s="1200"/>
      <c r="H39" s="1200"/>
      <c r="I39" s="1200"/>
      <c r="J39" s="1200"/>
      <c r="K39" s="1200"/>
      <c r="L39" s="1200"/>
      <c r="M39" s="1200"/>
      <c r="N39" s="1200"/>
      <c r="O39" s="1193"/>
      <c r="P39" s="1193"/>
      <c r="Q39" s="1193"/>
      <c r="R39" s="1193"/>
      <c r="S39" s="1193"/>
      <c r="T39" s="1193"/>
      <c r="U39" s="1193"/>
      <c r="V39" s="1193"/>
      <c r="W39" s="1193"/>
      <c r="X39" s="1193"/>
      <c r="Y39" s="1193"/>
      <c r="Z39" s="1193"/>
      <c r="AA39" s="1193"/>
      <c r="AB39" s="1193"/>
      <c r="AC39" s="1193"/>
      <c r="AD39" s="1193"/>
      <c r="AE39" s="1193"/>
      <c r="AF39" s="1193"/>
      <c r="AG39" s="1193"/>
      <c r="AH39" s="1193"/>
      <c r="AI39" s="1193"/>
      <c r="AJ39" s="1193"/>
      <c r="AK39" s="1193"/>
      <c r="AL39" s="1193"/>
      <c r="AM39" s="1193"/>
      <c r="AN39" s="1194"/>
      <c r="AO39" s="1194"/>
      <c r="AP39" s="1195"/>
      <c r="AQ39" s="1195"/>
      <c r="AR39" s="1195"/>
      <c r="AS39" s="1195"/>
      <c r="AT39" s="1196"/>
      <c r="AU39" s="1196"/>
      <c r="AV39" s="1196"/>
      <c r="AW39" s="1196"/>
      <c r="AX39" s="1196"/>
      <c r="AY39" s="1196"/>
      <c r="AZ39" s="1196"/>
      <c r="BA39" s="1197">
        <f t="shared" si="0"/>
        <v>0</v>
      </c>
      <c r="BB39" s="1197"/>
      <c r="BC39" s="1198"/>
      <c r="BD39" s="746"/>
      <c r="BE39" s="738"/>
    </row>
    <row r="40" spans="2:57" s="710" customFormat="1" ht="27" customHeight="1">
      <c r="B40" s="739"/>
      <c r="C40" s="1199"/>
      <c r="D40" s="1200"/>
      <c r="E40" s="1200"/>
      <c r="F40" s="1200"/>
      <c r="G40" s="1200"/>
      <c r="H40" s="1200"/>
      <c r="I40" s="1200"/>
      <c r="J40" s="1200"/>
      <c r="K40" s="1200"/>
      <c r="L40" s="1200"/>
      <c r="M40" s="1200"/>
      <c r="N40" s="1200"/>
      <c r="O40" s="1193"/>
      <c r="P40" s="1193"/>
      <c r="Q40" s="1193"/>
      <c r="R40" s="1193"/>
      <c r="S40" s="1193"/>
      <c r="T40" s="1193"/>
      <c r="U40" s="1193"/>
      <c r="V40" s="1193"/>
      <c r="W40" s="1193"/>
      <c r="X40" s="1193"/>
      <c r="Y40" s="1193"/>
      <c r="Z40" s="1193"/>
      <c r="AA40" s="1193"/>
      <c r="AB40" s="1193"/>
      <c r="AC40" s="1193"/>
      <c r="AD40" s="1193"/>
      <c r="AE40" s="1193"/>
      <c r="AF40" s="1193"/>
      <c r="AG40" s="1193"/>
      <c r="AH40" s="1193"/>
      <c r="AI40" s="1193"/>
      <c r="AJ40" s="1193"/>
      <c r="AK40" s="1193"/>
      <c r="AL40" s="1193"/>
      <c r="AM40" s="1193"/>
      <c r="AN40" s="1194"/>
      <c r="AO40" s="1194"/>
      <c r="AP40" s="1195"/>
      <c r="AQ40" s="1195"/>
      <c r="AR40" s="1195"/>
      <c r="AS40" s="1195"/>
      <c r="AT40" s="1196"/>
      <c r="AU40" s="1196"/>
      <c r="AV40" s="1196"/>
      <c r="AW40" s="1196"/>
      <c r="AX40" s="1196"/>
      <c r="AY40" s="1196"/>
      <c r="AZ40" s="1196"/>
      <c r="BA40" s="1197">
        <f t="shared" si="0"/>
        <v>0</v>
      </c>
      <c r="BB40" s="1197"/>
      <c r="BC40" s="1198"/>
      <c r="BD40" s="746"/>
      <c r="BE40" s="738"/>
    </row>
    <row r="41" spans="2:57" s="710" customFormat="1" ht="27" customHeight="1">
      <c r="B41" s="739"/>
      <c r="C41" s="1199"/>
      <c r="D41" s="1200"/>
      <c r="E41" s="1200"/>
      <c r="F41" s="1200"/>
      <c r="G41" s="1200"/>
      <c r="H41" s="1200"/>
      <c r="I41" s="1200"/>
      <c r="J41" s="1200"/>
      <c r="K41" s="1200"/>
      <c r="L41" s="1200"/>
      <c r="M41" s="1200"/>
      <c r="N41" s="1200"/>
      <c r="O41" s="1193"/>
      <c r="P41" s="1193"/>
      <c r="Q41" s="1193"/>
      <c r="R41" s="1193"/>
      <c r="S41" s="1193"/>
      <c r="T41" s="1193"/>
      <c r="U41" s="1193"/>
      <c r="V41" s="1193"/>
      <c r="W41" s="1193"/>
      <c r="X41" s="1193"/>
      <c r="Y41" s="1193"/>
      <c r="Z41" s="1193"/>
      <c r="AA41" s="1193"/>
      <c r="AB41" s="1193"/>
      <c r="AC41" s="1193"/>
      <c r="AD41" s="1193"/>
      <c r="AE41" s="1193"/>
      <c r="AF41" s="1193"/>
      <c r="AG41" s="1193"/>
      <c r="AH41" s="1193"/>
      <c r="AI41" s="1193"/>
      <c r="AJ41" s="1193"/>
      <c r="AK41" s="1193"/>
      <c r="AL41" s="1193"/>
      <c r="AM41" s="1193"/>
      <c r="AN41" s="1194"/>
      <c r="AO41" s="1194"/>
      <c r="AP41" s="1195"/>
      <c r="AQ41" s="1195"/>
      <c r="AR41" s="1195"/>
      <c r="AS41" s="1195"/>
      <c r="AT41" s="1196"/>
      <c r="AU41" s="1196"/>
      <c r="AV41" s="1196"/>
      <c r="AW41" s="1196"/>
      <c r="AX41" s="1196"/>
      <c r="AY41" s="1196"/>
      <c r="AZ41" s="1196"/>
      <c r="BA41" s="1197">
        <f t="shared" si="0"/>
        <v>0</v>
      </c>
      <c r="BB41" s="1197"/>
      <c r="BC41" s="1198"/>
      <c r="BD41" s="746"/>
      <c r="BE41" s="738"/>
    </row>
    <row r="42" spans="2:57" s="710" customFormat="1" ht="27" customHeight="1">
      <c r="B42" s="739"/>
      <c r="C42" s="1199"/>
      <c r="D42" s="1200"/>
      <c r="E42" s="1200"/>
      <c r="F42" s="1200"/>
      <c r="G42" s="1200"/>
      <c r="H42" s="1200"/>
      <c r="I42" s="1200"/>
      <c r="J42" s="1200"/>
      <c r="K42" s="1200"/>
      <c r="L42" s="1200"/>
      <c r="M42" s="1200"/>
      <c r="N42" s="1200"/>
      <c r="O42" s="1193"/>
      <c r="P42" s="1193"/>
      <c r="Q42" s="1193"/>
      <c r="R42" s="1193"/>
      <c r="S42" s="1193"/>
      <c r="T42" s="1193"/>
      <c r="U42" s="1193"/>
      <c r="V42" s="1193"/>
      <c r="W42" s="1193"/>
      <c r="X42" s="1193"/>
      <c r="Y42" s="1193"/>
      <c r="Z42" s="1193"/>
      <c r="AA42" s="1193"/>
      <c r="AB42" s="1193"/>
      <c r="AC42" s="1193"/>
      <c r="AD42" s="1193"/>
      <c r="AE42" s="1193"/>
      <c r="AF42" s="1193"/>
      <c r="AG42" s="1193"/>
      <c r="AH42" s="1193"/>
      <c r="AI42" s="1193"/>
      <c r="AJ42" s="1193"/>
      <c r="AK42" s="1193"/>
      <c r="AL42" s="1193"/>
      <c r="AM42" s="1193"/>
      <c r="AN42" s="1194"/>
      <c r="AO42" s="1194"/>
      <c r="AP42" s="1195"/>
      <c r="AQ42" s="1195"/>
      <c r="AR42" s="1195"/>
      <c r="AS42" s="1195"/>
      <c r="AT42" s="1196"/>
      <c r="AU42" s="1196"/>
      <c r="AV42" s="1196"/>
      <c r="AW42" s="1196"/>
      <c r="AX42" s="1196"/>
      <c r="AY42" s="1196"/>
      <c r="AZ42" s="1196"/>
      <c r="BA42" s="1197">
        <f t="shared" si="0"/>
        <v>0</v>
      </c>
      <c r="BB42" s="1197"/>
      <c r="BC42" s="1198"/>
      <c r="BD42" s="746"/>
      <c r="BE42" s="738"/>
    </row>
    <row r="43" spans="2:57" s="710" customFormat="1" ht="27" customHeight="1">
      <c r="B43" s="739"/>
      <c r="C43" s="1199"/>
      <c r="D43" s="1200"/>
      <c r="E43" s="1200"/>
      <c r="F43" s="1200"/>
      <c r="G43" s="1200"/>
      <c r="H43" s="1200"/>
      <c r="I43" s="1200"/>
      <c r="J43" s="1200"/>
      <c r="K43" s="1200"/>
      <c r="L43" s="1200"/>
      <c r="M43" s="1200"/>
      <c r="N43" s="1200"/>
      <c r="O43" s="1193"/>
      <c r="P43" s="1193"/>
      <c r="Q43" s="1193"/>
      <c r="R43" s="1193"/>
      <c r="S43" s="1193"/>
      <c r="T43" s="1193"/>
      <c r="U43" s="1193"/>
      <c r="V43" s="1193"/>
      <c r="W43" s="1193"/>
      <c r="X43" s="1193"/>
      <c r="Y43" s="1193"/>
      <c r="Z43" s="1193"/>
      <c r="AA43" s="1193"/>
      <c r="AB43" s="1193"/>
      <c r="AC43" s="1193"/>
      <c r="AD43" s="1193"/>
      <c r="AE43" s="1193"/>
      <c r="AF43" s="1193"/>
      <c r="AG43" s="1193"/>
      <c r="AH43" s="1193"/>
      <c r="AI43" s="1193"/>
      <c r="AJ43" s="1193"/>
      <c r="AK43" s="1193"/>
      <c r="AL43" s="1193"/>
      <c r="AM43" s="1193"/>
      <c r="AN43" s="1194"/>
      <c r="AO43" s="1194"/>
      <c r="AP43" s="1195"/>
      <c r="AQ43" s="1195"/>
      <c r="AR43" s="1195"/>
      <c r="AS43" s="1195"/>
      <c r="AT43" s="1196"/>
      <c r="AU43" s="1196"/>
      <c r="AV43" s="1196"/>
      <c r="AW43" s="1196"/>
      <c r="AX43" s="1196"/>
      <c r="AY43" s="1196"/>
      <c r="AZ43" s="1196"/>
      <c r="BA43" s="1197">
        <f t="shared" si="0"/>
        <v>0</v>
      </c>
      <c r="BB43" s="1197"/>
      <c r="BC43" s="1198"/>
      <c r="BD43" s="746"/>
      <c r="BE43" s="738"/>
    </row>
    <row r="44" spans="2:57" s="710" customFormat="1" ht="27" customHeight="1">
      <c r="B44" s="739"/>
      <c r="C44" s="1199"/>
      <c r="D44" s="1200"/>
      <c r="E44" s="1200"/>
      <c r="F44" s="1200"/>
      <c r="G44" s="1200"/>
      <c r="H44" s="1200"/>
      <c r="I44" s="1200"/>
      <c r="J44" s="1200"/>
      <c r="K44" s="1200"/>
      <c r="L44" s="1200"/>
      <c r="M44" s="1200"/>
      <c r="N44" s="1200"/>
      <c r="O44" s="1193"/>
      <c r="P44" s="1193"/>
      <c r="Q44" s="1193"/>
      <c r="R44" s="1193"/>
      <c r="S44" s="1193"/>
      <c r="T44" s="1193"/>
      <c r="U44" s="1193"/>
      <c r="V44" s="1193"/>
      <c r="W44" s="1193"/>
      <c r="X44" s="1193"/>
      <c r="Y44" s="1193"/>
      <c r="Z44" s="1193"/>
      <c r="AA44" s="1193"/>
      <c r="AB44" s="1193"/>
      <c r="AC44" s="1193"/>
      <c r="AD44" s="1193"/>
      <c r="AE44" s="1193"/>
      <c r="AF44" s="1193"/>
      <c r="AG44" s="1193"/>
      <c r="AH44" s="1193"/>
      <c r="AI44" s="1193"/>
      <c r="AJ44" s="1193"/>
      <c r="AK44" s="1193"/>
      <c r="AL44" s="1193"/>
      <c r="AM44" s="1193"/>
      <c r="AN44" s="1194"/>
      <c r="AO44" s="1194"/>
      <c r="AP44" s="1195"/>
      <c r="AQ44" s="1195"/>
      <c r="AR44" s="1195"/>
      <c r="AS44" s="1195"/>
      <c r="AT44" s="1196"/>
      <c r="AU44" s="1196"/>
      <c r="AV44" s="1196"/>
      <c r="AW44" s="1196"/>
      <c r="AX44" s="1196"/>
      <c r="AY44" s="1196"/>
      <c r="AZ44" s="1196"/>
      <c r="BA44" s="1197">
        <f t="shared" si="0"/>
        <v>0</v>
      </c>
      <c r="BB44" s="1197"/>
      <c r="BC44" s="1198"/>
      <c r="BD44" s="746"/>
      <c r="BE44" s="738"/>
    </row>
    <row r="45" spans="2:57" s="710" customFormat="1" ht="27" customHeight="1">
      <c r="B45" s="739"/>
      <c r="C45" s="1199"/>
      <c r="D45" s="1200"/>
      <c r="E45" s="1200"/>
      <c r="F45" s="1200"/>
      <c r="G45" s="1200"/>
      <c r="H45" s="1200"/>
      <c r="I45" s="1200"/>
      <c r="J45" s="1200"/>
      <c r="K45" s="1200"/>
      <c r="L45" s="1200"/>
      <c r="M45" s="1200"/>
      <c r="N45" s="1200"/>
      <c r="O45" s="1193"/>
      <c r="P45" s="1193"/>
      <c r="Q45" s="1193"/>
      <c r="R45" s="1193"/>
      <c r="S45" s="1193"/>
      <c r="T45" s="1193"/>
      <c r="U45" s="1193"/>
      <c r="V45" s="1193"/>
      <c r="W45" s="1193"/>
      <c r="X45" s="1193"/>
      <c r="Y45" s="1193"/>
      <c r="Z45" s="1193"/>
      <c r="AA45" s="1193"/>
      <c r="AB45" s="1193"/>
      <c r="AC45" s="1193"/>
      <c r="AD45" s="1193"/>
      <c r="AE45" s="1193"/>
      <c r="AF45" s="1193"/>
      <c r="AG45" s="1193"/>
      <c r="AH45" s="1193"/>
      <c r="AI45" s="1193"/>
      <c r="AJ45" s="1193"/>
      <c r="AK45" s="1193"/>
      <c r="AL45" s="1193"/>
      <c r="AM45" s="1193"/>
      <c r="AN45" s="1194"/>
      <c r="AO45" s="1194"/>
      <c r="AP45" s="1195"/>
      <c r="AQ45" s="1195"/>
      <c r="AR45" s="1195"/>
      <c r="AS45" s="1195"/>
      <c r="AT45" s="1196"/>
      <c r="AU45" s="1196"/>
      <c r="AV45" s="1196"/>
      <c r="AW45" s="1196"/>
      <c r="AX45" s="1196"/>
      <c r="AY45" s="1196"/>
      <c r="AZ45" s="1196"/>
      <c r="BA45" s="1197">
        <f t="shared" si="0"/>
        <v>0</v>
      </c>
      <c r="BB45" s="1197"/>
      <c r="BC45" s="1198"/>
      <c r="BD45" s="746"/>
      <c r="BE45" s="738"/>
    </row>
    <row r="46" spans="2:57" s="710" customFormat="1" ht="27" customHeight="1">
      <c r="B46" s="739"/>
      <c r="C46" s="1199"/>
      <c r="D46" s="1200"/>
      <c r="E46" s="1200"/>
      <c r="F46" s="1200"/>
      <c r="G46" s="1200"/>
      <c r="H46" s="1200"/>
      <c r="I46" s="1200"/>
      <c r="J46" s="1200"/>
      <c r="K46" s="1200"/>
      <c r="L46" s="1200"/>
      <c r="M46" s="1200"/>
      <c r="N46" s="1200"/>
      <c r="O46" s="1193"/>
      <c r="P46" s="1193"/>
      <c r="Q46" s="1193"/>
      <c r="R46" s="1193"/>
      <c r="S46" s="1193"/>
      <c r="T46" s="1193"/>
      <c r="U46" s="1193"/>
      <c r="V46" s="1193"/>
      <c r="W46" s="1193"/>
      <c r="X46" s="1193"/>
      <c r="Y46" s="1193"/>
      <c r="Z46" s="1193"/>
      <c r="AA46" s="1193"/>
      <c r="AB46" s="1193"/>
      <c r="AC46" s="1193"/>
      <c r="AD46" s="1193"/>
      <c r="AE46" s="1193"/>
      <c r="AF46" s="1193"/>
      <c r="AG46" s="1193"/>
      <c r="AH46" s="1193"/>
      <c r="AI46" s="1193"/>
      <c r="AJ46" s="1193"/>
      <c r="AK46" s="1193"/>
      <c r="AL46" s="1193"/>
      <c r="AM46" s="1193"/>
      <c r="AN46" s="1194"/>
      <c r="AO46" s="1194"/>
      <c r="AP46" s="1195"/>
      <c r="AQ46" s="1195"/>
      <c r="AR46" s="1195"/>
      <c r="AS46" s="1195"/>
      <c r="AT46" s="1196"/>
      <c r="AU46" s="1196"/>
      <c r="AV46" s="1196"/>
      <c r="AW46" s="1196"/>
      <c r="AX46" s="1196"/>
      <c r="AY46" s="1196"/>
      <c r="AZ46" s="1196"/>
      <c r="BA46" s="1197">
        <f t="shared" si="0"/>
        <v>0</v>
      </c>
      <c r="BB46" s="1197"/>
      <c r="BC46" s="1198"/>
      <c r="BD46" s="746"/>
      <c r="BE46" s="738"/>
    </row>
    <row r="47" spans="2:57" s="710" customFormat="1" ht="27" customHeight="1">
      <c r="B47" s="739"/>
      <c r="C47" s="1199"/>
      <c r="D47" s="1200"/>
      <c r="E47" s="1200"/>
      <c r="F47" s="1200"/>
      <c r="G47" s="1200"/>
      <c r="H47" s="1200"/>
      <c r="I47" s="1200"/>
      <c r="J47" s="1200"/>
      <c r="K47" s="1200"/>
      <c r="L47" s="1200"/>
      <c r="M47" s="1200"/>
      <c r="N47" s="1200"/>
      <c r="O47" s="1193"/>
      <c r="P47" s="1193"/>
      <c r="Q47" s="1193"/>
      <c r="R47" s="1193"/>
      <c r="S47" s="1193"/>
      <c r="T47" s="1193"/>
      <c r="U47" s="1193"/>
      <c r="V47" s="1193"/>
      <c r="W47" s="1193"/>
      <c r="X47" s="1193"/>
      <c r="Y47" s="1193"/>
      <c r="Z47" s="1193"/>
      <c r="AA47" s="1193"/>
      <c r="AB47" s="1193"/>
      <c r="AC47" s="1193"/>
      <c r="AD47" s="1193"/>
      <c r="AE47" s="1193"/>
      <c r="AF47" s="1193"/>
      <c r="AG47" s="1193"/>
      <c r="AH47" s="1193"/>
      <c r="AI47" s="1193"/>
      <c r="AJ47" s="1193"/>
      <c r="AK47" s="1193"/>
      <c r="AL47" s="1193"/>
      <c r="AM47" s="1193"/>
      <c r="AN47" s="1194"/>
      <c r="AO47" s="1194"/>
      <c r="AP47" s="1195"/>
      <c r="AQ47" s="1195"/>
      <c r="AR47" s="1195"/>
      <c r="AS47" s="1195"/>
      <c r="AT47" s="1196"/>
      <c r="AU47" s="1196"/>
      <c r="AV47" s="1196"/>
      <c r="AW47" s="1196"/>
      <c r="AX47" s="1196"/>
      <c r="AY47" s="1196"/>
      <c r="AZ47" s="1196"/>
      <c r="BA47" s="1197">
        <f t="shared" si="0"/>
        <v>0</v>
      </c>
      <c r="BB47" s="1197"/>
      <c r="BC47" s="1198"/>
      <c r="BD47" s="746"/>
      <c r="BE47" s="738"/>
    </row>
    <row r="48" spans="2:57" s="710" customFormat="1" ht="21.75" customHeight="1">
      <c r="B48" s="739"/>
      <c r="C48" s="1215" t="s">
        <v>74</v>
      </c>
      <c r="D48" s="1216"/>
      <c r="E48" s="1216"/>
      <c r="F48" s="1216"/>
      <c r="G48" s="1216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  <c r="Z48" s="1216"/>
      <c r="AA48" s="1216"/>
      <c r="AB48" s="1216"/>
      <c r="AC48" s="1216"/>
      <c r="AD48" s="1216"/>
      <c r="AE48" s="1216"/>
      <c r="AF48" s="1216"/>
      <c r="AG48" s="1216"/>
      <c r="AH48" s="1216"/>
      <c r="AI48" s="1216"/>
      <c r="AJ48" s="1216"/>
      <c r="AK48" s="1216"/>
      <c r="AL48" s="1216"/>
      <c r="AM48" s="1216"/>
      <c r="AN48" s="1188">
        <f>SUM(AN15:AO47)</f>
        <v>0</v>
      </c>
      <c r="AO48" s="1188"/>
      <c r="AP48" s="1187"/>
      <c r="AQ48" s="1187"/>
      <c r="AR48" s="1187"/>
      <c r="AS48" s="1187"/>
      <c r="AT48" s="1187">
        <f>SUM(AT15:AT47)</f>
        <v>0</v>
      </c>
      <c r="AU48" s="1187"/>
      <c r="AV48" s="1187"/>
      <c r="AW48" s="1189">
        <f>SUM(AW15:AZ47)</f>
        <v>0</v>
      </c>
      <c r="AX48" s="1189"/>
      <c r="AY48" s="1189"/>
      <c r="AZ48" s="1189"/>
      <c r="BA48" s="1190">
        <f>SUM(BA15:BC47)</f>
        <v>0</v>
      </c>
      <c r="BB48" s="1191"/>
      <c r="BC48" s="1192"/>
      <c r="BD48" s="747">
        <f>SUM(BD15:BD47)</f>
        <v>0</v>
      </c>
      <c r="BE48" s="738"/>
    </row>
    <row r="49" spans="2:57" s="710" customFormat="1" ht="9" customHeight="1" thickBot="1">
      <c r="B49" s="740"/>
      <c r="C49" s="741"/>
      <c r="D49" s="741"/>
      <c r="E49" s="741"/>
      <c r="F49" s="741"/>
      <c r="G49" s="741"/>
      <c r="H49" s="741"/>
      <c r="I49" s="741"/>
      <c r="J49" s="741"/>
      <c r="K49" s="1214"/>
      <c r="L49" s="1214"/>
      <c r="M49" s="741"/>
      <c r="N49" s="742"/>
      <c r="O49" s="743"/>
      <c r="P49" s="741"/>
      <c r="Q49" s="741"/>
      <c r="R49" s="741"/>
      <c r="S49" s="741"/>
      <c r="T49" s="741"/>
      <c r="U49" s="741"/>
      <c r="V49" s="741"/>
      <c r="W49" s="741"/>
      <c r="X49" s="741"/>
      <c r="Y49" s="741"/>
      <c r="Z49" s="741"/>
      <c r="AA49" s="741"/>
      <c r="AB49" s="741"/>
      <c r="AC49" s="741"/>
      <c r="AD49" s="741"/>
      <c r="AE49" s="741"/>
      <c r="AF49" s="741"/>
      <c r="AG49" s="741"/>
      <c r="AH49" s="741"/>
      <c r="AI49" s="741"/>
      <c r="AJ49" s="741"/>
      <c r="AK49" s="741"/>
      <c r="AL49" s="741"/>
      <c r="AM49" s="741"/>
      <c r="AN49" s="741"/>
      <c r="AO49" s="741"/>
      <c r="AP49" s="741"/>
      <c r="AQ49" s="741"/>
      <c r="AR49" s="741"/>
      <c r="AS49" s="741"/>
      <c r="AT49" s="741"/>
      <c r="AU49" s="741"/>
      <c r="AV49" s="741"/>
      <c r="AW49" s="741"/>
      <c r="AX49" s="741"/>
      <c r="AY49" s="741"/>
      <c r="AZ49" s="741"/>
      <c r="BA49" s="741"/>
      <c r="BB49" s="741"/>
      <c r="BC49" s="741"/>
      <c r="BD49" s="741"/>
      <c r="BE49" s="744"/>
    </row>
    <row r="50" spans="2:57" s="710" customFormat="1" ht="18" customHeight="1">
      <c r="O50" s="712"/>
    </row>
    <row r="51" spans="2:57" s="710" customFormat="1" ht="15">
      <c r="O51" s="712"/>
    </row>
    <row r="52" spans="2:57" s="710" customFormat="1" ht="15">
      <c r="O52" s="712"/>
    </row>
  </sheetData>
  <sheetProtection algorithmName="SHA-512" hashValue="iflh83DacLP0Kok7tvk3vojLq3m7CgAXLl1Q2Jsk6rjqbw5CH3TTf5zCmaIWF78Bt+3EOT5uUaQ/2znn4zT4ZA==" saltValue="8gLcueM3NASNlfTynA93vA==" spinCount="100000" sheet="1" objects="1" scenarios="1" selectLockedCells="1"/>
  <dataConsolidate/>
  <mergeCells count="270">
    <mergeCell ref="R4:AX4"/>
    <mergeCell ref="B5:S5"/>
    <mergeCell ref="T5:AZ5"/>
    <mergeCell ref="BA5:BD5"/>
    <mergeCell ref="B1:BE1"/>
    <mergeCell ref="Q2:AY3"/>
    <mergeCell ref="AZ2:BC2"/>
    <mergeCell ref="BA3:BC4"/>
    <mergeCell ref="BD3:BD4"/>
    <mergeCell ref="B4:Q4"/>
    <mergeCell ref="BA8:BD8"/>
    <mergeCell ref="AL9:AO9"/>
    <mergeCell ref="AQ9:AT9"/>
    <mergeCell ref="AV9:AY9"/>
    <mergeCell ref="BA9:BD9"/>
    <mergeCell ref="D6:F6"/>
    <mergeCell ref="E8:AJ8"/>
    <mergeCell ref="AL8:AO8"/>
    <mergeCell ref="AQ8:AT8"/>
    <mergeCell ref="AV8:AY8"/>
    <mergeCell ref="H12:J12"/>
    <mergeCell ref="M12:N12"/>
    <mergeCell ref="BA37:BC37"/>
    <mergeCell ref="O36:AM36"/>
    <mergeCell ref="O29:AM29"/>
    <mergeCell ref="AN29:AO29"/>
    <mergeCell ref="AP29:AS29"/>
    <mergeCell ref="AT29:AV29"/>
    <mergeCell ref="O26:AM26"/>
    <mergeCell ref="AN26:AO26"/>
    <mergeCell ref="O15:AM15"/>
    <mergeCell ref="AW15:AZ15"/>
    <mergeCell ref="C16:N16"/>
    <mergeCell ref="O16:AM16"/>
    <mergeCell ref="AN16:AO16"/>
    <mergeCell ref="AP16:AS16"/>
    <mergeCell ref="AT16:AV16"/>
    <mergeCell ref="AW16:AZ16"/>
    <mergeCell ref="BA16:BC16"/>
    <mergeCell ref="C13:BC13"/>
    <mergeCell ref="C15:N15"/>
    <mergeCell ref="AP15:AS15"/>
    <mergeCell ref="BA15:BC15"/>
    <mergeCell ref="AT15:AV15"/>
    <mergeCell ref="E11:AJ11"/>
    <mergeCell ref="C14:N14"/>
    <mergeCell ref="AL11:BC11"/>
    <mergeCell ref="K49:L49"/>
    <mergeCell ref="C47:N47"/>
    <mergeCell ref="C48:AM48"/>
    <mergeCell ref="C44:N44"/>
    <mergeCell ref="C45:N45"/>
    <mergeCell ref="C46:N46"/>
    <mergeCell ref="C41:N41"/>
    <mergeCell ref="C42:N42"/>
    <mergeCell ref="C43:N43"/>
    <mergeCell ref="C40:N40"/>
    <mergeCell ref="C35:N35"/>
    <mergeCell ref="C36:N36"/>
    <mergeCell ref="C32:N32"/>
    <mergeCell ref="C33:N33"/>
    <mergeCell ref="C34:N34"/>
    <mergeCell ref="C29:N29"/>
    <mergeCell ref="C31:N31"/>
    <mergeCell ref="C26:N26"/>
    <mergeCell ref="C21:N21"/>
    <mergeCell ref="C22:N22"/>
    <mergeCell ref="C23:N23"/>
    <mergeCell ref="AW14:AZ14"/>
    <mergeCell ref="AN15:AO15"/>
    <mergeCell ref="O14:AM14"/>
    <mergeCell ref="AN14:AO14"/>
    <mergeCell ref="AP14:AS14"/>
    <mergeCell ref="AT14:AV14"/>
    <mergeCell ref="BA14:BC14"/>
    <mergeCell ref="O19:AM19"/>
    <mergeCell ref="AN19:AO19"/>
    <mergeCell ref="AP19:AS19"/>
    <mergeCell ref="AT19:AV19"/>
    <mergeCell ref="AW19:AZ19"/>
    <mergeCell ref="BA19:BC19"/>
    <mergeCell ref="BA17:BC17"/>
    <mergeCell ref="C18:N18"/>
    <mergeCell ref="O18:AM18"/>
    <mergeCell ref="AN18:AO18"/>
    <mergeCell ref="AP18:AS18"/>
    <mergeCell ref="AT18:AV18"/>
    <mergeCell ref="AW18:AZ18"/>
    <mergeCell ref="BA18:BC18"/>
    <mergeCell ref="C17:N17"/>
    <mergeCell ref="O17:AM17"/>
    <mergeCell ref="AN17:AO17"/>
    <mergeCell ref="AP17:AS17"/>
    <mergeCell ref="AT17:AV17"/>
    <mergeCell ref="AW17:AZ17"/>
    <mergeCell ref="C19:N19"/>
    <mergeCell ref="O21:AM21"/>
    <mergeCell ref="AN21:AO21"/>
    <mergeCell ref="AP21:AS21"/>
    <mergeCell ref="AT21:AV21"/>
    <mergeCell ref="AW21:AZ21"/>
    <mergeCell ref="BA21:BC21"/>
    <mergeCell ref="O20:AM20"/>
    <mergeCell ref="AN20:AO20"/>
    <mergeCell ref="AP20:AS20"/>
    <mergeCell ref="AT20:AV20"/>
    <mergeCell ref="AW20:AZ20"/>
    <mergeCell ref="BA20:BC20"/>
    <mergeCell ref="C20:N20"/>
    <mergeCell ref="O23:AM23"/>
    <mergeCell ref="AN23:AO23"/>
    <mergeCell ref="AP23:AS23"/>
    <mergeCell ref="AT23:AV23"/>
    <mergeCell ref="AW23:AZ23"/>
    <mergeCell ref="BA23:BC23"/>
    <mergeCell ref="O22:AM22"/>
    <mergeCell ref="AN22:AO22"/>
    <mergeCell ref="AP22:AS22"/>
    <mergeCell ref="AT22:AV22"/>
    <mergeCell ref="AW22:AZ22"/>
    <mergeCell ref="BA22:BC22"/>
    <mergeCell ref="BA24:BC24"/>
    <mergeCell ref="C25:N25"/>
    <mergeCell ref="O25:AM25"/>
    <mergeCell ref="AN25:AO25"/>
    <mergeCell ref="AP25:AS25"/>
    <mergeCell ref="AT25:AV25"/>
    <mergeCell ref="AW25:AZ25"/>
    <mergeCell ref="BA25:BC25"/>
    <mergeCell ref="C24:N24"/>
    <mergeCell ref="O24:AM24"/>
    <mergeCell ref="AN24:AO24"/>
    <mergeCell ref="AP24:AS24"/>
    <mergeCell ref="AT24:AV24"/>
    <mergeCell ref="AW24:AZ24"/>
    <mergeCell ref="BA27:BC27"/>
    <mergeCell ref="C28:N28"/>
    <mergeCell ref="O28:AM28"/>
    <mergeCell ref="AN28:AO28"/>
    <mergeCell ref="AP28:AS28"/>
    <mergeCell ref="AT28:AV28"/>
    <mergeCell ref="AW28:AZ28"/>
    <mergeCell ref="BA28:BC28"/>
    <mergeCell ref="AP26:AS26"/>
    <mergeCell ref="AT26:AV26"/>
    <mergeCell ref="AW26:AZ26"/>
    <mergeCell ref="BA26:BC26"/>
    <mergeCell ref="C27:N27"/>
    <mergeCell ref="O27:AM27"/>
    <mergeCell ref="AN27:AO27"/>
    <mergeCell ref="AP27:AS27"/>
    <mergeCell ref="AT27:AV27"/>
    <mergeCell ref="AW27:AZ27"/>
    <mergeCell ref="O31:AM31"/>
    <mergeCell ref="AN31:AO31"/>
    <mergeCell ref="AP31:AS31"/>
    <mergeCell ref="AT31:AV31"/>
    <mergeCell ref="AW31:AZ31"/>
    <mergeCell ref="BA31:BC31"/>
    <mergeCell ref="AW29:AZ29"/>
    <mergeCell ref="BA29:BC29"/>
    <mergeCell ref="C30:N30"/>
    <mergeCell ref="O30:AM30"/>
    <mergeCell ref="AN30:AO30"/>
    <mergeCell ref="AP30:AS30"/>
    <mergeCell ref="AT30:AV30"/>
    <mergeCell ref="AW30:AZ30"/>
    <mergeCell ref="BA30:BC30"/>
    <mergeCell ref="O33:AM33"/>
    <mergeCell ref="AN33:AO33"/>
    <mergeCell ref="AP33:AS33"/>
    <mergeCell ref="AT33:AV33"/>
    <mergeCell ref="AW33:AZ33"/>
    <mergeCell ref="BA33:BC33"/>
    <mergeCell ref="O32:AM32"/>
    <mergeCell ref="AN32:AO32"/>
    <mergeCell ref="AP32:AS32"/>
    <mergeCell ref="AT32:AV32"/>
    <mergeCell ref="AW32:AZ32"/>
    <mergeCell ref="BA32:BC32"/>
    <mergeCell ref="O35:AM35"/>
    <mergeCell ref="AN35:AO35"/>
    <mergeCell ref="AP35:AS35"/>
    <mergeCell ref="AT35:AV35"/>
    <mergeCell ref="AW35:AZ35"/>
    <mergeCell ref="BA35:BC35"/>
    <mergeCell ref="AW37:AZ37"/>
    <mergeCell ref="O34:AM34"/>
    <mergeCell ref="AN34:AO34"/>
    <mergeCell ref="AP34:AS34"/>
    <mergeCell ref="AT34:AV34"/>
    <mergeCell ref="AW34:AZ34"/>
    <mergeCell ref="BA34:BC34"/>
    <mergeCell ref="AN36:AO36"/>
    <mergeCell ref="AP36:AS36"/>
    <mergeCell ref="AT36:AV36"/>
    <mergeCell ref="AW36:AZ36"/>
    <mergeCell ref="BA36:BC36"/>
    <mergeCell ref="C37:N37"/>
    <mergeCell ref="O37:AM37"/>
    <mergeCell ref="AN37:AO37"/>
    <mergeCell ref="AP37:AS37"/>
    <mergeCell ref="AT37:AV37"/>
    <mergeCell ref="O40:AM40"/>
    <mergeCell ref="AN40:AO40"/>
    <mergeCell ref="AP40:AS40"/>
    <mergeCell ref="AT40:AV40"/>
    <mergeCell ref="AW40:AZ40"/>
    <mergeCell ref="BA40:BC40"/>
    <mergeCell ref="BA38:BC38"/>
    <mergeCell ref="C39:N39"/>
    <mergeCell ref="O39:AM39"/>
    <mergeCell ref="AN39:AO39"/>
    <mergeCell ref="AP39:AS39"/>
    <mergeCell ref="AT39:AV39"/>
    <mergeCell ref="AW39:AZ39"/>
    <mergeCell ref="BA39:BC39"/>
    <mergeCell ref="C38:N38"/>
    <mergeCell ref="O38:AM38"/>
    <mergeCell ref="AN38:AO38"/>
    <mergeCell ref="AP38:AS38"/>
    <mergeCell ref="AT38:AV38"/>
    <mergeCell ref="AW38:AZ38"/>
    <mergeCell ref="O42:AM42"/>
    <mergeCell ref="AN42:AO42"/>
    <mergeCell ref="AP42:AS42"/>
    <mergeCell ref="AT42:AV42"/>
    <mergeCell ref="AW42:AZ42"/>
    <mergeCell ref="BA42:BC42"/>
    <mergeCell ref="O41:AM41"/>
    <mergeCell ref="AN41:AO41"/>
    <mergeCell ref="AP41:AS41"/>
    <mergeCell ref="AT41:AV41"/>
    <mergeCell ref="AW41:AZ41"/>
    <mergeCell ref="BA41:BC41"/>
    <mergeCell ref="O44:AM44"/>
    <mergeCell ref="AN44:AO44"/>
    <mergeCell ref="AP44:AS44"/>
    <mergeCell ref="AT44:AV44"/>
    <mergeCell ref="AW44:AZ44"/>
    <mergeCell ref="BA44:BC44"/>
    <mergeCell ref="O43:AM43"/>
    <mergeCell ref="AN43:AO43"/>
    <mergeCell ref="AP43:AS43"/>
    <mergeCell ref="AT43:AV43"/>
    <mergeCell ref="AW43:AZ43"/>
    <mergeCell ref="BA43:BC43"/>
    <mergeCell ref="O46:AM46"/>
    <mergeCell ref="AN46:AO46"/>
    <mergeCell ref="AP46:AS46"/>
    <mergeCell ref="AT46:AV46"/>
    <mergeCell ref="AW46:AZ46"/>
    <mergeCell ref="BA46:BC46"/>
    <mergeCell ref="O45:AM45"/>
    <mergeCell ref="AN45:AO45"/>
    <mergeCell ref="AP45:AS45"/>
    <mergeCell ref="AT45:AV45"/>
    <mergeCell ref="AW45:AZ45"/>
    <mergeCell ref="BA45:BC45"/>
    <mergeCell ref="AP48:AS48"/>
    <mergeCell ref="AN48:AO48"/>
    <mergeCell ref="AT48:AV48"/>
    <mergeCell ref="AW48:AZ48"/>
    <mergeCell ref="BA48:BC48"/>
    <mergeCell ref="O47:AM47"/>
    <mergeCell ref="AN47:AO47"/>
    <mergeCell ref="AP47:AS47"/>
    <mergeCell ref="AT47:AV47"/>
    <mergeCell ref="AW47:AZ47"/>
    <mergeCell ref="BA47:BC47"/>
  </mergeCells>
  <conditionalFormatting sqref="AL11:BC11">
    <cfRule type="containsBlanks" dxfId="46" priority="1">
      <formula>LEN(TRIM(AL11))=0</formula>
    </cfRule>
  </conditionalFormatting>
  <dataValidations count="7">
    <dataValidation type="textLength" operator="equal" allowBlank="1" showInputMessage="1" showErrorMessage="1" errorTitle="Erro no nº de telefone" error="O nº de telefone da rede fixa tem de ter 9 dígitos." sqref="AV8:AY8" xr:uid="{4FA71F23-60DB-4D8B-8AFB-2D227F674015}">
      <formula1>9</formula1>
    </dataValidation>
    <dataValidation operator="equal" allowBlank="1" showInputMessage="1" showErrorMessage="1" errorTitle="Erro no NISS" error="O  NISS tem de ter 11 dígitos." sqref="AQ8:AT8" xr:uid="{E2E3FDDE-AAAD-42C7-9E8F-5D5787028471}"/>
    <dataValidation allowBlank="1" showInputMessage="1" showErrorMessage="1" errorTitle="Erro no NIF ou NIPC" error="O NIF ou NIPC tem de ter 9 dígitos." sqref="AL8:AO8" xr:uid="{12E61E54-CCD2-48FA-A0C6-1242F68BE8B2}"/>
    <dataValidation promptTitle="TIPO DE FICHA" prompt="Escolha o tipo de ficha a usar: análise ou reanálise." sqref="R4" xr:uid="{E3C07117-F128-4DA2-84A8-109D87685B13}"/>
    <dataValidation allowBlank="1" sqref="B3" xr:uid="{DC7B88BB-438B-4804-B082-4574FDB96DE5}"/>
    <dataValidation type="list" allowBlank="1" showInputMessage="1" showErrorMessage="1" sqref="AP15:AS47" xr:uid="{C93852DE-E2F9-41AB-9C9C-0AA4C53B1B9D}">
      <formula1>"Presencial, A Distância,Misto"</formula1>
    </dataValidation>
    <dataValidation type="list" allowBlank="1" showInputMessage="1" showErrorMessage="1" sqref="AT15:AV47" xr:uid="{DB2F4A95-21B1-4EFF-A934-ED9357B0575D}">
      <formula1>"Nível 2,Nível 4,Nível 5"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8" scale="84" fitToHeight="2" orientation="portrait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743FDB-90AE-42E4-BF0B-47BC842EF5CD}">
          <x14:formula1>
            <xm:f>Tabelas!$QV$2:$QV$34</xm:f>
          </x14:formula1>
          <xm:sqref>AL11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015E-73C0-4184-AA63-E6430B3340CE}">
  <sheetPr>
    <tabColor theme="4" tint="-0.499984740745262"/>
  </sheetPr>
  <dimension ref="A1:BM55"/>
  <sheetViews>
    <sheetView showGridLines="0" showZeros="0" zoomScaleNormal="100" zoomScaleSheetLayoutView="106" workbookViewId="0">
      <pane xSplit="1" ySplit="6" topLeftCell="B11" activePane="bottomRight" state="frozen"/>
      <selection pane="topRight" activeCell="B1" sqref="B1"/>
      <selection pane="bottomLeft" activeCell="A9" sqref="A9"/>
      <selection pane="bottomRight" activeCell="W32" sqref="W32:AL32"/>
    </sheetView>
  </sheetViews>
  <sheetFormatPr defaultColWidth="8.7109375" defaultRowHeight="12.75" customHeight="1"/>
  <cols>
    <col min="1" max="1" width="3.42578125" style="122" customWidth="1"/>
    <col min="2" max="2" width="5.42578125" style="118" customWidth="1"/>
    <col min="3" max="3" width="2.42578125" style="138" customWidth="1"/>
    <col min="4" max="5" width="1.7109375" style="138" customWidth="1"/>
    <col min="6" max="6" width="2.7109375" style="138" customWidth="1"/>
    <col min="7" max="8" width="1.7109375" style="138" customWidth="1"/>
    <col min="9" max="9" width="3.140625" style="138" customWidth="1"/>
    <col min="10" max="16" width="1.7109375" style="138" customWidth="1"/>
    <col min="17" max="17" width="2.85546875" style="138" customWidth="1"/>
    <col min="18" max="18" width="1.42578125" style="138" customWidth="1"/>
    <col min="19" max="19" width="2.42578125" style="138" customWidth="1"/>
    <col min="20" max="22" width="1.7109375" style="138" customWidth="1"/>
    <col min="23" max="23" width="3.7109375" style="138" customWidth="1"/>
    <col min="24" max="28" width="1.7109375" style="138" customWidth="1"/>
    <col min="29" max="29" width="6" style="138" customWidth="1"/>
    <col min="30" max="30" width="4.42578125" style="138" customWidth="1"/>
    <col min="31" max="31" width="1.7109375" style="138" customWidth="1"/>
    <col min="32" max="32" width="3" style="138" customWidth="1"/>
    <col min="33" max="33" width="3.140625" style="138" customWidth="1"/>
    <col min="34" max="34" width="2.7109375" style="138" customWidth="1"/>
    <col min="35" max="35" width="3.140625" style="138" customWidth="1"/>
    <col min="36" max="36" width="2.7109375" style="138" customWidth="1"/>
    <col min="37" max="37" width="4.140625" style="138" customWidth="1"/>
    <col min="38" max="39" width="4" style="138" customWidth="1"/>
    <col min="40" max="40" width="7.140625" style="138" customWidth="1"/>
    <col min="41" max="41" width="4.85546875" style="138" customWidth="1"/>
    <col min="42" max="42" width="5" style="138" customWidth="1"/>
    <col min="43" max="43" width="4.7109375" style="138" customWidth="1"/>
    <col min="44" max="44" width="1.7109375" style="138" customWidth="1"/>
    <col min="45" max="45" width="4.5703125" style="138" customWidth="1"/>
    <col min="46" max="46" width="7.7109375" style="138" customWidth="1"/>
    <col min="47" max="47" width="2.7109375" style="138" customWidth="1"/>
    <col min="48" max="48" width="4.140625" style="138" customWidth="1"/>
    <col min="49" max="49" width="4" style="138" customWidth="1"/>
    <col min="50" max="50" width="4.140625" style="138" customWidth="1"/>
    <col min="51" max="51" width="3.28515625" style="138" customWidth="1"/>
    <col min="52" max="52" width="2.28515625" style="138" customWidth="1"/>
    <col min="53" max="54" width="3.5703125" style="138" customWidth="1"/>
    <col min="55" max="55" width="6.85546875" style="138" customWidth="1"/>
    <col min="56" max="56" width="8.85546875" style="138" customWidth="1"/>
    <col min="57" max="57" width="1.7109375" style="138" customWidth="1"/>
    <col min="58" max="58" width="2.28515625" style="119" customWidth="1"/>
    <col min="59" max="59" width="11.7109375" style="119" bestFit="1" customWidth="1"/>
    <col min="60" max="60" width="9.28515625" style="119" bestFit="1" customWidth="1"/>
    <col min="61" max="61" width="12.140625" style="119" customWidth="1"/>
    <col min="62" max="62" width="10.7109375" style="119" customWidth="1"/>
    <col min="63" max="63" width="9.28515625" style="119" bestFit="1" customWidth="1"/>
    <col min="64" max="64" width="8.7109375" style="119"/>
    <col min="65" max="65" width="11.28515625" style="119" customWidth="1"/>
    <col min="66" max="16384" width="8.7109375" style="119"/>
  </cols>
  <sheetData>
    <row r="1" spans="2:65" s="117" customFormat="1" ht="12.75" customHeight="1" thickBot="1"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  <c r="W1" s="989"/>
      <c r="X1" s="989"/>
      <c r="Y1" s="989"/>
      <c r="Z1" s="989"/>
      <c r="AA1" s="989"/>
      <c r="AB1" s="989"/>
      <c r="AC1" s="989"/>
      <c r="AD1" s="989"/>
      <c r="AE1" s="989"/>
      <c r="AF1" s="989"/>
      <c r="AG1" s="989"/>
      <c r="AH1" s="989"/>
      <c r="AI1" s="989"/>
      <c r="AJ1" s="989"/>
      <c r="AK1" s="989"/>
      <c r="AL1" s="989"/>
      <c r="AM1" s="989"/>
      <c r="AN1" s="989"/>
      <c r="AO1" s="989"/>
      <c r="AP1" s="989"/>
      <c r="AQ1" s="989"/>
      <c r="AR1" s="989"/>
      <c r="AS1" s="989"/>
      <c r="AT1" s="989"/>
      <c r="AU1" s="989"/>
      <c r="AV1" s="989"/>
      <c r="AW1" s="989"/>
      <c r="AX1" s="989"/>
      <c r="AY1" s="989"/>
      <c r="AZ1" s="989"/>
      <c r="BA1" s="989"/>
      <c r="BB1" s="989"/>
      <c r="BC1" s="989"/>
      <c r="BD1" s="989"/>
      <c r="BE1" s="989"/>
    </row>
    <row r="2" spans="2:65" ht="21.75" customHeight="1">
      <c r="B2" s="202"/>
      <c r="C2" s="203"/>
      <c r="D2" s="203"/>
      <c r="E2" s="203"/>
      <c r="F2" s="203"/>
      <c r="G2" s="203"/>
      <c r="H2" s="203"/>
      <c r="I2" s="203"/>
      <c r="J2" s="203"/>
      <c r="K2" s="204"/>
      <c r="L2" s="204"/>
      <c r="M2" s="204"/>
      <c r="N2" s="204"/>
      <c r="O2" s="204"/>
      <c r="P2" s="204"/>
      <c r="Q2" s="1180" t="str">
        <f>Candidatura!Q2</f>
        <v>APOIOS INCÊNDIOS 2025
Portaria n.º 307/2025/1, de 11 de setembro</v>
      </c>
      <c r="R2" s="1181"/>
      <c r="S2" s="1181"/>
      <c r="T2" s="1181"/>
      <c r="U2" s="1181"/>
      <c r="V2" s="1181"/>
      <c r="W2" s="1181"/>
      <c r="X2" s="1181"/>
      <c r="Y2" s="1181"/>
      <c r="Z2" s="1181"/>
      <c r="AA2" s="1181"/>
      <c r="AB2" s="1181"/>
      <c r="AC2" s="1181"/>
      <c r="AD2" s="1181"/>
      <c r="AE2" s="1181"/>
      <c r="AF2" s="1181"/>
      <c r="AG2" s="1181"/>
      <c r="AH2" s="1181"/>
      <c r="AI2" s="1181"/>
      <c r="AJ2" s="1181"/>
      <c r="AK2" s="1181"/>
      <c r="AL2" s="1181"/>
      <c r="AM2" s="1181"/>
      <c r="AN2" s="1181"/>
      <c r="AO2" s="1181"/>
      <c r="AP2" s="1181"/>
      <c r="AQ2" s="1181"/>
      <c r="AR2" s="1181"/>
      <c r="AS2" s="1181"/>
      <c r="AT2" s="1181"/>
      <c r="AU2" s="1181"/>
      <c r="AV2" s="1181"/>
      <c r="AW2" s="1181"/>
      <c r="AX2" s="1181"/>
      <c r="AY2" s="1181"/>
      <c r="AZ2" s="797"/>
      <c r="BA2" s="797"/>
      <c r="BB2" s="797"/>
      <c r="BC2" s="797"/>
      <c r="BD2" s="569"/>
      <c r="BE2" s="566"/>
      <c r="BF2" s="515"/>
    </row>
    <row r="3" spans="2:65" s="121" customFormat="1" ht="10.5" customHeight="1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1182"/>
      <c r="R3" s="1182"/>
      <c r="S3" s="1182"/>
      <c r="T3" s="1182"/>
      <c r="U3" s="1182"/>
      <c r="V3" s="1182"/>
      <c r="W3" s="1182"/>
      <c r="X3" s="1182"/>
      <c r="Y3" s="1182"/>
      <c r="Z3" s="1182"/>
      <c r="AA3" s="1182"/>
      <c r="AB3" s="1182"/>
      <c r="AC3" s="1182"/>
      <c r="AD3" s="1182"/>
      <c r="AE3" s="1182"/>
      <c r="AF3" s="1182"/>
      <c r="AG3" s="1182"/>
      <c r="AH3" s="1182"/>
      <c r="AI3" s="1182"/>
      <c r="AJ3" s="1182"/>
      <c r="AK3" s="1182"/>
      <c r="AL3" s="1182"/>
      <c r="AM3" s="1182"/>
      <c r="AN3" s="1182"/>
      <c r="AO3" s="1182"/>
      <c r="AP3" s="1182"/>
      <c r="AQ3" s="1182"/>
      <c r="AR3" s="1182"/>
      <c r="AS3" s="1182"/>
      <c r="AT3" s="1182"/>
      <c r="AU3" s="1182"/>
      <c r="AV3" s="1182"/>
      <c r="AW3" s="1182"/>
      <c r="AX3" s="1182"/>
      <c r="AY3" s="1182"/>
      <c r="AZ3" s="568"/>
      <c r="BA3" s="1229" t="s">
        <v>7573</v>
      </c>
      <c r="BB3" s="1230"/>
      <c r="BC3" s="1230"/>
      <c r="BD3" s="1004" t="s">
        <v>5</v>
      </c>
      <c r="BE3" s="581"/>
    </row>
    <row r="4" spans="2:65" ht="17.25" customHeight="1">
      <c r="B4" s="990"/>
      <c r="C4" s="991"/>
      <c r="D4" s="991"/>
      <c r="E4" s="991"/>
      <c r="F4" s="991"/>
      <c r="G4" s="991"/>
      <c r="H4" s="991"/>
      <c r="I4" s="991"/>
      <c r="J4" s="991"/>
      <c r="K4" s="991"/>
      <c r="L4" s="991"/>
      <c r="M4" s="991"/>
      <c r="N4" s="991"/>
      <c r="O4" s="991"/>
      <c r="P4" s="991"/>
      <c r="Q4" s="991"/>
      <c r="R4" s="998" t="s">
        <v>6</v>
      </c>
      <c r="S4" s="998"/>
      <c r="T4" s="998"/>
      <c r="U4" s="998"/>
      <c r="V4" s="998"/>
      <c r="W4" s="998"/>
      <c r="X4" s="998"/>
      <c r="Y4" s="998"/>
      <c r="Z4" s="998"/>
      <c r="AA4" s="998"/>
      <c r="AB4" s="998"/>
      <c r="AC4" s="998"/>
      <c r="AD4" s="998"/>
      <c r="AE4" s="998"/>
      <c r="AF4" s="998"/>
      <c r="AG4" s="998"/>
      <c r="AH4" s="998"/>
      <c r="AI4" s="998"/>
      <c r="AJ4" s="998"/>
      <c r="AK4" s="998"/>
      <c r="AL4" s="998"/>
      <c r="AM4" s="998"/>
      <c r="AN4" s="998"/>
      <c r="AO4" s="998"/>
      <c r="AP4" s="998"/>
      <c r="AQ4" s="998"/>
      <c r="AR4" s="998"/>
      <c r="AS4" s="998"/>
      <c r="AT4" s="998"/>
      <c r="AU4" s="998"/>
      <c r="AV4" s="998"/>
      <c r="AW4" s="998"/>
      <c r="AX4" s="998"/>
      <c r="AY4" s="207"/>
      <c r="AZ4" s="207"/>
      <c r="BA4" s="1230"/>
      <c r="BB4" s="1230"/>
      <c r="BC4" s="1230"/>
      <c r="BD4" s="1004"/>
      <c r="BE4" s="208"/>
      <c r="BF4" s="118"/>
    </row>
    <row r="5" spans="2:65" s="124" customFormat="1" ht="25.5" customHeight="1">
      <c r="B5" s="801" t="str">
        <f>IF(Candidatura!B5="","",Candidatura!B5)</f>
        <v/>
      </c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3" t="str">
        <f>UPPER("Incentivo financeiro extraordinário à manutenção dos postos de trabalho e aos trabalhadores independentes")</f>
        <v>INCENTIVO FINANCEIRO EXTRAORDINÁRIO À MANUTENÇÃO DOS POSTOS DE TRABALHO E AOS TRABALHADORES INDEPENDENTES</v>
      </c>
      <c r="U5" s="804"/>
      <c r="V5" s="804"/>
      <c r="W5" s="804"/>
      <c r="X5" s="804"/>
      <c r="Y5" s="804"/>
      <c r="Z5" s="804"/>
      <c r="AA5" s="804"/>
      <c r="AB5" s="804"/>
      <c r="AC5" s="804"/>
      <c r="AD5" s="804"/>
      <c r="AE5" s="804"/>
      <c r="AF5" s="804"/>
      <c r="AG5" s="804"/>
      <c r="AH5" s="804"/>
      <c r="AI5" s="804"/>
      <c r="AJ5" s="804"/>
      <c r="AK5" s="804"/>
      <c r="AL5" s="804"/>
      <c r="AM5" s="804"/>
      <c r="AN5" s="804"/>
      <c r="AO5" s="804"/>
      <c r="AP5" s="804"/>
      <c r="AQ5" s="804"/>
      <c r="AR5" s="804"/>
      <c r="AS5" s="804"/>
      <c r="AT5" s="804"/>
      <c r="AU5" s="804"/>
      <c r="AV5" s="804"/>
      <c r="AW5" s="804"/>
      <c r="AX5" s="804"/>
      <c r="AY5" s="804"/>
      <c r="AZ5" s="804"/>
      <c r="BA5" s="1228" t="s">
        <v>189</v>
      </c>
      <c r="BB5" s="1228"/>
      <c r="BC5" s="1228"/>
      <c r="BD5" s="1228"/>
      <c r="BE5" s="209"/>
      <c r="BF5" s="123"/>
    </row>
    <row r="6" spans="2:65" ht="3" customHeight="1" thickBot="1">
      <c r="B6" s="210"/>
      <c r="C6" s="211"/>
      <c r="D6" s="997"/>
      <c r="E6" s="997"/>
      <c r="F6" s="997"/>
      <c r="G6" s="212"/>
      <c r="H6" s="212"/>
      <c r="I6" s="212"/>
      <c r="J6" s="212"/>
      <c r="K6" s="212"/>
      <c r="L6" s="212"/>
      <c r="M6" s="213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5"/>
      <c r="AY6" s="215"/>
      <c r="AZ6" s="215"/>
      <c r="BA6" s="215"/>
      <c r="BB6" s="215"/>
      <c r="BC6" s="215"/>
      <c r="BD6" s="215"/>
      <c r="BE6" s="216"/>
      <c r="BF6" s="125"/>
    </row>
    <row r="7" spans="2:65" ht="3" customHeight="1">
      <c r="B7" s="126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  <c r="Y7" s="128"/>
      <c r="Z7" s="129"/>
      <c r="AA7" s="127"/>
      <c r="AB7" s="128"/>
      <c r="AC7" s="128"/>
      <c r="AD7" s="128"/>
      <c r="AE7" s="128"/>
      <c r="AF7" s="128"/>
      <c r="AG7" s="128"/>
      <c r="AH7" s="128"/>
      <c r="AI7" s="128"/>
      <c r="AJ7" s="130"/>
      <c r="AK7" s="130"/>
      <c r="AL7" s="130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2"/>
      <c r="AY7" s="132"/>
      <c r="AZ7" s="132"/>
      <c r="BA7" s="132"/>
      <c r="BB7" s="132"/>
      <c r="BC7" s="132"/>
      <c r="BD7" s="132"/>
      <c r="BE7" s="132"/>
      <c r="BF7" s="125"/>
    </row>
    <row r="8" spans="2:65" ht="18.75" customHeight="1">
      <c r="B8" s="314" t="s">
        <v>7</v>
      </c>
      <c r="C8" s="1249" t="s">
        <v>167</v>
      </c>
      <c r="D8" s="1249"/>
      <c r="E8" s="1249"/>
      <c r="F8" s="1249"/>
      <c r="G8" s="1249"/>
      <c r="H8" s="1249"/>
      <c r="I8" s="1249"/>
      <c r="J8" s="1249"/>
      <c r="K8" s="1249"/>
      <c r="L8" s="1249"/>
      <c r="M8" s="1249"/>
      <c r="N8" s="1249"/>
      <c r="O8" s="1249"/>
      <c r="P8" s="1249"/>
      <c r="Q8" s="1249"/>
      <c r="R8" s="1249"/>
      <c r="S8" s="1249"/>
      <c r="T8" s="1249"/>
      <c r="U8" s="1249"/>
      <c r="V8" s="1249"/>
      <c r="W8" s="1249"/>
      <c r="X8" s="1249"/>
      <c r="Y8" s="1249"/>
      <c r="Z8" s="1249"/>
      <c r="AA8" s="1249"/>
      <c r="AB8" s="1249"/>
      <c r="AC8" s="1249"/>
      <c r="AD8" s="1369" t="str">
        <f>IF(OR(Candidatura!Q17="",Candidatura!Q17=Tabelas!G47,Candidatura!Q17=Tabelas!G46),"","ANEXO B NÃO SE APLICA A TRABALHADORES/AS INDIVIDUAIS OU EMPRESÁRIO/A EM NOME INDIVIDUAL")</f>
        <v/>
      </c>
      <c r="AE8" s="1369"/>
      <c r="AF8" s="1369"/>
      <c r="AG8" s="1369"/>
      <c r="AH8" s="1369"/>
      <c r="AI8" s="1369"/>
      <c r="AJ8" s="1369"/>
      <c r="AK8" s="1369"/>
      <c r="AL8" s="1369"/>
      <c r="AM8" s="1369"/>
      <c r="AN8" s="1369"/>
      <c r="AO8" s="1369"/>
      <c r="AP8" s="1369"/>
      <c r="AQ8" s="1369"/>
      <c r="AR8" s="1369"/>
      <c r="AS8" s="1369"/>
      <c r="AT8" s="1369"/>
      <c r="AU8" s="1369"/>
      <c r="AV8" s="1369"/>
      <c r="AW8" s="1369"/>
      <c r="AX8" s="1369"/>
      <c r="AY8" s="1337" t="s">
        <v>7576</v>
      </c>
      <c r="AZ8" s="1337"/>
      <c r="BA8" s="1337"/>
      <c r="BB8" s="1337"/>
      <c r="BC8" s="1337"/>
      <c r="BD8" s="1338" t="str">
        <f>IF(OR(Candidatura!BD8="",Candidatura!E15=""),"",Candidatura!BD5)</f>
        <v/>
      </c>
      <c r="BE8" s="1339"/>
    </row>
    <row r="9" spans="2:65" s="144" customFormat="1" ht="15.75" customHeight="1">
      <c r="B9" s="218"/>
      <c r="C9" s="145"/>
      <c r="D9" s="1240">
        <f>Candidatura!E11</f>
        <v>0</v>
      </c>
      <c r="E9" s="1240"/>
      <c r="F9" s="1240"/>
      <c r="G9" s="1240"/>
      <c r="H9" s="1240"/>
      <c r="I9" s="1240"/>
      <c r="J9" s="1240"/>
      <c r="K9" s="1240"/>
      <c r="L9" s="1240"/>
      <c r="M9" s="1240"/>
      <c r="N9" s="1240"/>
      <c r="O9" s="1240"/>
      <c r="P9" s="1240"/>
      <c r="Q9" s="1240"/>
      <c r="R9" s="1240"/>
      <c r="S9" s="1240"/>
      <c r="T9" s="1240"/>
      <c r="U9" s="1240"/>
      <c r="V9" s="1240"/>
      <c r="W9" s="1240"/>
      <c r="X9" s="1240"/>
      <c r="Y9" s="1240"/>
      <c r="Z9" s="1240"/>
      <c r="AA9" s="1240"/>
      <c r="AB9" s="1240"/>
      <c r="AC9" s="1240"/>
      <c r="AD9" s="1240"/>
      <c r="AE9" s="1240"/>
      <c r="AF9" s="1240"/>
      <c r="AG9" s="1240"/>
      <c r="AH9" s="1240"/>
      <c r="AI9" s="1240"/>
      <c r="AJ9" s="1240"/>
      <c r="AK9" s="368"/>
      <c r="AL9" s="1241">
        <f>Candidatura!AL11</f>
        <v>0</v>
      </c>
      <c r="AM9" s="1241"/>
      <c r="AN9" s="1241"/>
      <c r="AO9" s="1241"/>
      <c r="AP9" s="368"/>
      <c r="AQ9" s="1242">
        <f>Candidatura!AQ11</f>
        <v>0</v>
      </c>
      <c r="AR9" s="1242"/>
      <c r="AS9" s="1242"/>
      <c r="AT9" s="1242"/>
      <c r="AU9" s="315"/>
      <c r="AV9" s="1238">
        <f>Candidatura!AV34</f>
        <v>0</v>
      </c>
      <c r="AW9" s="1238"/>
      <c r="AX9" s="1238"/>
      <c r="AY9" s="312"/>
      <c r="AZ9" s="684"/>
      <c r="BA9" s="684"/>
      <c r="BB9" s="1304" t="str" cm="1">
        <f t="array" ref="BB9">IFERROR(_xlfn.IFS(
AV9="","",
AND($AV$9&gt;=DATE(2025,7,26),$AV$9&lt;=DATE(2025,7,31)),"JULHO",
AND($AV$9&gt;=DATE(2025,8,1),$AV$9&lt;=DATE(2025,8,27)),"AGOSTO"
),"")</f>
        <v/>
      </c>
      <c r="BC9" s="1304"/>
      <c r="BD9" s="1304"/>
      <c r="BE9" s="147"/>
    </row>
    <row r="10" spans="2:65" s="150" customFormat="1" ht="17.25" customHeight="1">
      <c r="B10" s="666"/>
      <c r="C10" s="667"/>
      <c r="D10" s="1139" t="s">
        <v>14</v>
      </c>
      <c r="E10" s="1139"/>
      <c r="F10" s="1139"/>
      <c r="G10" s="1139"/>
      <c r="H10" s="1139"/>
      <c r="I10" s="1139"/>
      <c r="J10" s="1139"/>
      <c r="K10" s="1139"/>
      <c r="L10" s="1139"/>
      <c r="M10" s="1139"/>
      <c r="N10" s="1139"/>
      <c r="O10" s="1139"/>
      <c r="P10" s="1139"/>
      <c r="Q10" s="1139"/>
      <c r="R10" s="1139"/>
      <c r="S10" s="1139"/>
      <c r="T10" s="1139"/>
      <c r="U10" s="1139"/>
      <c r="V10" s="1139"/>
      <c r="W10" s="1139"/>
      <c r="X10" s="1139"/>
      <c r="Y10" s="1139"/>
      <c r="Z10" s="1139"/>
      <c r="AA10" s="1139"/>
      <c r="AB10" s="1139"/>
      <c r="AC10" s="1139"/>
      <c r="AD10" s="1139"/>
      <c r="AE10" s="318"/>
      <c r="AF10" s="1139"/>
      <c r="AG10" s="1139"/>
      <c r="AH10" s="1139"/>
      <c r="AI10" s="1139"/>
      <c r="AJ10" s="1139"/>
      <c r="AK10" s="319"/>
      <c r="AL10" s="1085" t="s">
        <v>15</v>
      </c>
      <c r="AM10" s="1085"/>
      <c r="AN10" s="1085"/>
      <c r="AO10" s="1085"/>
      <c r="AP10" s="319"/>
      <c r="AQ10" s="1086" t="s">
        <v>16</v>
      </c>
      <c r="AR10" s="1086"/>
      <c r="AS10" s="1086"/>
      <c r="AT10" s="1086"/>
      <c r="AU10" s="320"/>
      <c r="AV10" s="321" t="s">
        <v>190</v>
      </c>
      <c r="AW10" s="321"/>
      <c r="AX10" s="321"/>
      <c r="AY10" s="321"/>
      <c r="AZ10" s="685"/>
      <c r="BA10" s="685"/>
      <c r="BB10" s="1248" t="s">
        <v>191</v>
      </c>
      <c r="BC10" s="1248"/>
      <c r="BD10" s="1248"/>
      <c r="BE10" s="668"/>
    </row>
    <row r="11" spans="2:65" ht="25.5" customHeight="1">
      <c r="B11" s="217" t="s">
        <v>7</v>
      </c>
      <c r="C11" s="1249" t="s">
        <v>192</v>
      </c>
      <c r="D11" s="1249"/>
      <c r="E11" s="1249"/>
      <c r="F11" s="1249"/>
      <c r="G11" s="1249"/>
      <c r="H11" s="1249"/>
      <c r="I11" s="1249"/>
      <c r="J11" s="1249"/>
      <c r="K11" s="1249"/>
      <c r="L11" s="1249"/>
      <c r="M11" s="1249"/>
      <c r="N11" s="1249"/>
      <c r="O11" s="1249"/>
      <c r="P11" s="1249"/>
      <c r="Q11" s="1249"/>
      <c r="R11" s="1249"/>
      <c r="S11" s="1249"/>
      <c r="T11" s="1249"/>
      <c r="U11" s="1249"/>
      <c r="V11" s="1249"/>
      <c r="W11" s="1249"/>
      <c r="X11" s="1249"/>
      <c r="Y11" s="1249"/>
      <c r="Z11" s="1249"/>
      <c r="AA11" s="1249"/>
      <c r="AB11" s="1249"/>
      <c r="AC11" s="1249"/>
      <c r="AD11" s="1249"/>
      <c r="AE11" s="1249"/>
      <c r="AF11" s="1249"/>
      <c r="AG11" s="1249"/>
      <c r="AH11" s="1249"/>
      <c r="AI11" s="1249"/>
      <c r="AJ11" s="1249"/>
      <c r="AK11" s="1249"/>
      <c r="AL11" s="518"/>
      <c r="AM11" s="518"/>
      <c r="AN11" s="1250" t="s">
        <v>193</v>
      </c>
      <c r="AO11" s="1250"/>
      <c r="AP11" s="1250"/>
      <c r="AQ11" s="1250"/>
      <c r="AR11" s="1250"/>
      <c r="AS11" s="1250"/>
      <c r="AT11" s="1250"/>
      <c r="AU11" s="1250"/>
      <c r="AV11" s="1250"/>
      <c r="AW11" s="1250"/>
      <c r="AX11" s="1250"/>
      <c r="AY11" s="1250"/>
      <c r="AZ11" s="1250"/>
      <c r="BA11" s="1250"/>
      <c r="BB11" s="1250"/>
      <c r="BC11" s="1250"/>
      <c r="BD11" s="518"/>
      <c r="BE11" s="519"/>
    </row>
    <row r="12" spans="2:65" s="333" customFormat="1" ht="13.5" customHeight="1">
      <c r="B12" s="330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1251"/>
      <c r="AO12" s="1251"/>
      <c r="AP12" s="1251"/>
      <c r="AQ12" s="1251"/>
      <c r="AR12" s="1251"/>
      <c r="AS12" s="1251"/>
      <c r="AT12" s="1251"/>
      <c r="AU12" s="1251"/>
      <c r="AV12" s="1251"/>
      <c r="AW12" s="1251"/>
      <c r="AX12" s="1251"/>
      <c r="AY12" s="1251"/>
      <c r="AZ12" s="1251"/>
      <c r="BA12" s="1251"/>
      <c r="BB12" s="1251"/>
      <c r="BC12" s="1251"/>
      <c r="BD12" s="331"/>
      <c r="BE12" s="332"/>
    </row>
    <row r="13" spans="2:65" s="333" customFormat="1" ht="21" customHeight="1">
      <c r="B13" s="330"/>
      <c r="C13" s="331"/>
      <c r="D13" s="1350" t="s">
        <v>194</v>
      </c>
      <c r="E13" s="1350"/>
      <c r="F13" s="1350"/>
      <c r="G13" s="1350"/>
      <c r="H13" s="1350"/>
      <c r="I13" s="1350"/>
      <c r="J13" s="1350"/>
      <c r="K13" s="1350"/>
      <c r="L13" s="1350"/>
      <c r="M13" s="1350"/>
      <c r="N13" s="1350"/>
      <c r="O13" s="1350"/>
      <c r="P13" s="1350"/>
      <c r="Q13" s="1350"/>
      <c r="R13" s="1350"/>
      <c r="S13" s="1350"/>
      <c r="T13" s="1350"/>
      <c r="U13" s="1351" t="str">
        <f>IF(Candidatura!AQ17="","",Candidatura!AQ17)</f>
        <v/>
      </c>
      <c r="V13" s="1352"/>
      <c r="W13" s="1352"/>
      <c r="X13" s="1352"/>
      <c r="Y13" s="1352"/>
      <c r="Z13" s="1352"/>
      <c r="AA13" s="1352"/>
      <c r="AB13" s="331"/>
      <c r="AC13" s="334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1251"/>
      <c r="AO13" s="1251"/>
      <c r="AP13" s="1251"/>
      <c r="AQ13" s="1251"/>
      <c r="AR13" s="1251"/>
      <c r="AS13" s="1251"/>
      <c r="AT13" s="1251"/>
      <c r="AU13" s="1251"/>
      <c r="AV13" s="1251"/>
      <c r="AW13" s="1251"/>
      <c r="AX13" s="1251"/>
      <c r="AY13" s="1251"/>
      <c r="AZ13" s="1251"/>
      <c r="BA13" s="1251"/>
      <c r="BB13" s="1251"/>
      <c r="BC13" s="1251"/>
      <c r="BD13" s="647"/>
      <c r="BE13" s="332"/>
    </row>
    <row r="14" spans="2:65" ht="12.75" customHeight="1" thickBot="1">
      <c r="B14" s="237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353"/>
      <c r="V14" s="1353"/>
      <c r="W14" s="1353"/>
      <c r="X14" s="1353"/>
      <c r="Y14" s="1353"/>
      <c r="Z14" s="1353"/>
      <c r="AA14" s="1353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85"/>
    </row>
    <row r="15" spans="2:65" s="121" customFormat="1" ht="21.75" customHeight="1">
      <c r="B15" s="328"/>
      <c r="C15" s="229"/>
      <c r="D15" s="1255" t="s">
        <v>195</v>
      </c>
      <c r="E15" s="1256"/>
      <c r="F15" s="1256"/>
      <c r="G15" s="704"/>
      <c r="H15" s="704"/>
      <c r="I15" s="704"/>
      <c r="J15" s="1239" t="s">
        <v>194</v>
      </c>
      <c r="K15" s="1239"/>
      <c r="L15" s="1239"/>
      <c r="M15" s="1239"/>
      <c r="N15" s="1239"/>
      <c r="O15" s="1239"/>
      <c r="P15" s="1239"/>
      <c r="Q15" s="1239"/>
      <c r="R15" s="1239"/>
      <c r="S15" s="1239"/>
      <c r="T15" s="1239"/>
      <c r="U15" s="1239"/>
      <c r="V15" s="1239"/>
      <c r="W15" s="1239"/>
      <c r="X15" s="1239"/>
      <c r="Y15" s="1239"/>
      <c r="Z15" s="1239"/>
      <c r="AA15" s="1361" t="str">
        <f>IF($U$13&lt;=DATE(2024,12,31),U13,"")</f>
        <v/>
      </c>
      <c r="AB15" s="1361"/>
      <c r="AC15" s="1361"/>
      <c r="AD15" s="1361"/>
      <c r="AE15" s="1361"/>
      <c r="AF15" s="1361"/>
      <c r="AG15" s="1362"/>
      <c r="AH15" s="229"/>
      <c r="AI15" s="229"/>
      <c r="AJ15" s="229"/>
      <c r="AK15" s="229"/>
      <c r="AL15" s="229"/>
      <c r="AM15" s="229"/>
      <c r="AN15" s="706" t="s">
        <v>196</v>
      </c>
      <c r="AO15" s="704"/>
      <c r="AP15" s="705"/>
      <c r="AQ15" s="1232" t="s">
        <v>197</v>
      </c>
      <c r="AR15" s="1233"/>
      <c r="AS15" s="1233"/>
      <c r="AT15" s="1233"/>
      <c r="AU15" s="1233"/>
      <c r="AV15" s="1233"/>
      <c r="AW15" s="1233"/>
      <c r="AX15" s="1233"/>
      <c r="AY15" s="1233"/>
      <c r="AZ15" s="1367" t="str">
        <f>IF($U$13&gt;=DATE(2024,2,1),U13,"")</f>
        <v/>
      </c>
      <c r="BA15" s="1367"/>
      <c r="BB15" s="1367"/>
      <c r="BC15" s="1368"/>
      <c r="BD15" s="326"/>
      <c r="BE15" s="329"/>
      <c r="BG15" s="699"/>
      <c r="BJ15" s="645"/>
      <c r="BM15" s="645"/>
    </row>
    <row r="16" spans="2:65" s="121" customFormat="1" ht="21.75" customHeight="1">
      <c r="B16" s="328"/>
      <c r="C16" s="229"/>
      <c r="D16" s="1252">
        <v>2024</v>
      </c>
      <c r="E16" s="1253"/>
      <c r="F16" s="1253"/>
      <c r="G16" s="1253"/>
      <c r="H16" s="1253"/>
      <c r="I16" s="1253"/>
      <c r="J16" s="1046" t="s">
        <v>198</v>
      </c>
      <c r="K16" s="1046"/>
      <c r="L16" s="1046"/>
      <c r="M16" s="1046"/>
      <c r="N16" s="1046"/>
      <c r="O16" s="1046"/>
      <c r="P16" s="1046"/>
      <c r="Q16" s="1046"/>
      <c r="R16" s="1046"/>
      <c r="S16" s="1046"/>
      <c r="T16" s="1046"/>
      <c r="U16" s="1046"/>
      <c r="V16" s="1046"/>
      <c r="W16" s="1046"/>
      <c r="X16" s="1046"/>
      <c r="Y16" s="1046"/>
      <c r="Z16" s="1046"/>
      <c r="AA16" s="1354"/>
      <c r="AB16" s="1354"/>
      <c r="AC16" s="1354"/>
      <c r="AD16" s="1354"/>
      <c r="AE16" s="1354"/>
      <c r="AF16" s="1354"/>
      <c r="AG16" s="1355"/>
      <c r="AH16" s="229"/>
      <c r="AI16" s="229"/>
      <c r="AJ16" s="229"/>
      <c r="AK16" s="229"/>
      <c r="AL16" s="229"/>
      <c r="AM16" s="229"/>
      <c r="AN16" s="1252">
        <v>2025</v>
      </c>
      <c r="AO16" s="1253"/>
      <c r="AP16" s="1254"/>
      <c r="AQ16" s="1257" t="s">
        <v>199</v>
      </c>
      <c r="AR16" s="1258"/>
      <c r="AS16" s="1258"/>
      <c r="AT16" s="1258"/>
      <c r="AU16" s="1258"/>
      <c r="AV16" s="1259"/>
      <c r="AW16" s="1234" t="s">
        <v>200</v>
      </c>
      <c r="AX16" s="1234"/>
      <c r="AY16" s="1234"/>
      <c r="AZ16" s="1245"/>
      <c r="BA16" s="1246"/>
      <c r="BB16" s="1246"/>
      <c r="BC16" s="1247"/>
      <c r="BD16" s="326"/>
      <c r="BE16" s="329"/>
      <c r="BJ16" s="645"/>
    </row>
    <row r="17" spans="2:62" s="121" customFormat="1" ht="21.75" customHeight="1">
      <c r="B17" s="328"/>
      <c r="C17" s="229"/>
      <c r="D17" s="1252"/>
      <c r="E17" s="1253"/>
      <c r="F17" s="1253"/>
      <c r="G17" s="1253"/>
      <c r="H17" s="1253"/>
      <c r="I17" s="1253"/>
      <c r="J17" s="1263" t="s">
        <v>201</v>
      </c>
      <c r="K17" s="1263"/>
      <c r="L17" s="1263"/>
      <c r="M17" s="1263"/>
      <c r="N17" s="1263"/>
      <c r="O17" s="1263"/>
      <c r="P17" s="1263"/>
      <c r="Q17" s="1263"/>
      <c r="R17" s="1263"/>
      <c r="S17" s="1263"/>
      <c r="T17" s="1263"/>
      <c r="U17" s="1263"/>
      <c r="V17" s="1263"/>
      <c r="W17" s="1263"/>
      <c r="X17" s="1263"/>
      <c r="Y17" s="1263"/>
      <c r="Z17" s="1263"/>
      <c r="AA17" s="1263"/>
      <c r="AB17" s="1263"/>
      <c r="AC17" s="1263"/>
      <c r="AD17" s="1263"/>
      <c r="AE17" s="1263"/>
      <c r="AF17" s="1263"/>
      <c r="AG17" s="1264"/>
      <c r="AH17" s="229"/>
      <c r="AI17" s="229"/>
      <c r="AJ17" s="229"/>
      <c r="AK17" s="229"/>
      <c r="AL17" s="229"/>
      <c r="AM17" s="229"/>
      <c r="AN17" s="1252"/>
      <c r="AO17" s="1253"/>
      <c r="AP17" s="1254"/>
      <c r="AQ17" s="1260"/>
      <c r="AR17" s="1261"/>
      <c r="AS17" s="1261"/>
      <c r="AT17" s="1261"/>
      <c r="AU17" s="1261"/>
      <c r="AV17" s="1262"/>
      <c r="AW17" s="1235" t="s">
        <v>202</v>
      </c>
      <c r="AX17" s="1235"/>
      <c r="AY17" s="1235"/>
      <c r="AZ17" s="1243"/>
      <c r="BA17" s="1243"/>
      <c r="BB17" s="1243"/>
      <c r="BC17" s="1244"/>
      <c r="BD17" s="229"/>
      <c r="BE17" s="230"/>
      <c r="BJ17" s="645"/>
    </row>
    <row r="18" spans="2:62" ht="21.75" customHeight="1" thickBot="1">
      <c r="B18" s="237"/>
      <c r="C18" s="164"/>
      <c r="D18" s="1356" t="str" cm="1">
        <f t="array" ref="D18">IFERROR(_xlfn.IFS(
DATE(YEAR($U$13),MONTH($U$13),DAY($U$13))&gt;=DATE(2025,1,1),0,
DATE(YEAR($U$13),MONTH($U$13),DAY($U$13))&gt;=DATE(2024,12,1),1,
DATE(YEAR($U$13),MONTH($U$13),DAY($U$13))&gt;=DATE(2024,11,1),2,
DATE(YEAR($U$13),MONTH($U$13),DAY($U$13))&gt;=DATE(2024,10,1),3,
DATE(YEAR($U$13),MONTH($U$13),DAY($U$13))&gt;=DATE(2024,9,1),4,
DATE(YEAR($U$13),MONTH($U$13),DAY($U$13))&gt;=DATE(2024,8,1),5,
DATE(YEAR($U$13),MONTH($U$13),DAY($U$13))&gt;=DATE(2024,7,1),6,
DATE(YEAR($U$13),MONTH($U$13),DAY($U$13))&gt;=DATE(2024,6,1),7,
DATE(YEAR($U$13),MONTH($U$13),DAY($U$13))&gt;=DATE(2024,5,1),8,
DATE(YEAR($U$13),MONTH($U$13),DAY($U$13))&gt;=DATE(2024,4,1),9,
DATE(YEAR($U$13),MONTH($U$13),DAY($U$13))&gt;=DATE(2024,3,1),10,
DATE(YEAR($U$13),MONTH($U$13),DAY($U$13))&gt;=DATE(2024,2,1),11,
DATE(YEAR($U$13),MONTH($U$13),DAY($U$13))&gt;=DATE(2024,1,1),12,
DATE(YEAR($U$13),MONTH($U$13),DAY($U$13))&lt;DATE(2024,1,1),12
),"")</f>
        <v/>
      </c>
      <c r="E18" s="1357"/>
      <c r="F18" s="1359" t="str">
        <f>IF(D18=1,"mês de atividade em 2024","meses de atividade em 2024")</f>
        <v>meses de atividade em 2024</v>
      </c>
      <c r="G18" s="1359"/>
      <c r="H18" s="1359"/>
      <c r="I18" s="1359"/>
      <c r="J18" s="1359"/>
      <c r="K18" s="1359"/>
      <c r="L18" s="1359"/>
      <c r="M18" s="1359"/>
      <c r="N18" s="1359"/>
      <c r="O18" s="1359"/>
      <c r="P18" s="1359"/>
      <c r="Q18" s="1359"/>
      <c r="R18" s="1359"/>
      <c r="S18" s="1359"/>
      <c r="T18" s="1359"/>
      <c r="U18" s="1359"/>
      <c r="V18" s="1359"/>
      <c r="W18" s="1359"/>
      <c r="X18" s="1359"/>
      <c r="Y18" s="1359"/>
      <c r="Z18" s="1359"/>
      <c r="AA18" s="1359"/>
      <c r="AB18" s="1359"/>
      <c r="AC18" s="1359"/>
      <c r="AD18" s="1359"/>
      <c r="AE18" s="1359"/>
      <c r="AF18" s="1359"/>
      <c r="AG18" s="1360"/>
      <c r="AH18" s="164"/>
      <c r="AI18" s="164"/>
      <c r="AJ18" s="164"/>
      <c r="AK18" s="164"/>
      <c r="AL18" s="164"/>
      <c r="AM18" s="164"/>
      <c r="AN18" s="327"/>
      <c r="AO18" s="164"/>
      <c r="AP18" s="164"/>
      <c r="AQ18" s="1260"/>
      <c r="AR18" s="1261"/>
      <c r="AS18" s="1261"/>
      <c r="AT18" s="1261"/>
      <c r="AU18" s="1261"/>
      <c r="AV18" s="1262"/>
      <c r="AW18" s="1235" t="s">
        <v>203</v>
      </c>
      <c r="AX18" s="1235"/>
      <c r="AY18" s="1235"/>
      <c r="AZ18" s="1243"/>
      <c r="BA18" s="1243"/>
      <c r="BB18" s="1243"/>
      <c r="BC18" s="1244"/>
      <c r="BD18" s="164"/>
      <c r="BE18" s="185"/>
    </row>
    <row r="19" spans="2:62" ht="21.75" customHeight="1">
      <c r="B19" s="237"/>
      <c r="C19" s="164"/>
      <c r="AH19" s="164"/>
      <c r="AI19" s="164"/>
      <c r="AJ19" s="164"/>
      <c r="AK19" s="164"/>
      <c r="AL19" s="164"/>
      <c r="AM19" s="164"/>
      <c r="AN19" s="327"/>
      <c r="AO19" s="164"/>
      <c r="AP19" s="164"/>
      <c r="AQ19" s="1260"/>
      <c r="AR19" s="1261"/>
      <c r="AS19" s="1261"/>
      <c r="AT19" s="1261"/>
      <c r="AU19" s="1261"/>
      <c r="AV19" s="1262"/>
      <c r="AW19" s="1235" t="s">
        <v>204</v>
      </c>
      <c r="AX19" s="1235"/>
      <c r="AY19" s="1235"/>
      <c r="AZ19" s="1243"/>
      <c r="BA19" s="1243"/>
      <c r="BB19" s="1243"/>
      <c r="BC19" s="1244"/>
      <c r="BD19" s="164"/>
      <c r="BE19" s="185"/>
      <c r="BG19" s="121"/>
      <c r="BJ19" s="646"/>
    </row>
    <row r="20" spans="2:62" ht="21.75" customHeight="1">
      <c r="B20" s="237"/>
      <c r="C20" s="164"/>
      <c r="D20" s="516"/>
      <c r="E20" s="516"/>
      <c r="F20" s="516"/>
      <c r="G20" s="516"/>
      <c r="H20" s="516"/>
      <c r="I20" s="516"/>
      <c r="J20" s="516"/>
      <c r="K20" s="516"/>
      <c r="L20" s="516"/>
      <c r="M20" s="516"/>
      <c r="N20" s="516"/>
      <c r="O20" s="516"/>
      <c r="P20" s="516"/>
      <c r="Q20" s="516"/>
      <c r="R20" s="516"/>
      <c r="S20" s="516"/>
      <c r="T20" s="516"/>
      <c r="U20" s="516"/>
      <c r="V20" s="516"/>
      <c r="W20" s="516"/>
      <c r="X20" s="516"/>
      <c r="Y20" s="516"/>
      <c r="Z20" s="516"/>
      <c r="AA20" s="516"/>
      <c r="AB20" s="516"/>
      <c r="AC20" s="516"/>
      <c r="AD20" s="516"/>
      <c r="AE20" s="516"/>
      <c r="AF20" s="516"/>
      <c r="AG20" s="516"/>
      <c r="AH20" s="164"/>
      <c r="AI20" s="164"/>
      <c r="AJ20" s="164"/>
      <c r="AK20" s="164"/>
      <c r="AL20" s="164"/>
      <c r="AM20" s="164"/>
      <c r="AN20" s="327"/>
      <c r="AO20" s="164"/>
      <c r="AP20" s="164"/>
      <c r="AQ20" s="1260"/>
      <c r="AR20" s="1261"/>
      <c r="AS20" s="1261"/>
      <c r="AT20" s="1261"/>
      <c r="AU20" s="1261"/>
      <c r="AV20" s="1262"/>
      <c r="AW20" s="1235" t="s">
        <v>205</v>
      </c>
      <c r="AX20" s="1235"/>
      <c r="AY20" s="1235"/>
      <c r="AZ20" s="1243"/>
      <c r="BA20" s="1243"/>
      <c r="BB20" s="1243"/>
      <c r="BC20" s="1244"/>
      <c r="BD20" s="164"/>
      <c r="BE20" s="185"/>
      <c r="BG20" s="696"/>
      <c r="BJ20" s="646"/>
    </row>
    <row r="21" spans="2:62" ht="21.75" customHeight="1">
      <c r="B21" s="237"/>
      <c r="C21" s="164"/>
      <c r="D21" s="1358" t="str" cm="1">
        <f t="array" ref="D21">IFERROR(_xlfn.IFS(
DATE(YEAR($U$13),MONTH($U$13),DAY($U$13))&lt;DATE(2023,1,1),12,
DATE(YEAR($U$13),MONTH($U$13),DAY($U$13))&gt;=DATE(2023,1,1),DATEDIF(DATE(YEAR($U$13),MONTH($U$13),DAY($U$13)),DATE(2023,12,31),"D")/30),"")</f>
        <v/>
      </c>
      <c r="E21" s="1358"/>
      <c r="F21" s="1358"/>
      <c r="G21" s="1358"/>
      <c r="H21" s="1358"/>
      <c r="I21" s="1358"/>
      <c r="J21" s="1358"/>
      <c r="K21" s="1358"/>
      <c r="L21" s="1358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E21" s="164"/>
      <c r="AH21" s="164"/>
      <c r="AI21" s="164"/>
      <c r="AJ21" s="164"/>
      <c r="AK21" s="164"/>
      <c r="AL21" s="164"/>
      <c r="AM21" s="164"/>
      <c r="AN21" s="327"/>
      <c r="AO21" s="164"/>
      <c r="AP21" s="164"/>
      <c r="AQ21" s="1260"/>
      <c r="AR21" s="1261"/>
      <c r="AS21" s="1261"/>
      <c r="AT21" s="1261"/>
      <c r="AU21" s="1261"/>
      <c r="AV21" s="1262"/>
      <c r="AW21" s="1235" t="s">
        <v>206</v>
      </c>
      <c r="AX21" s="1235"/>
      <c r="AY21" s="1235"/>
      <c r="AZ21" s="1243"/>
      <c r="BA21" s="1243"/>
      <c r="BB21" s="1243"/>
      <c r="BC21" s="1244"/>
      <c r="BD21" s="164"/>
      <c r="BE21" s="185"/>
      <c r="BJ21" s="646"/>
    </row>
    <row r="22" spans="2:62" ht="21.75" customHeight="1">
      <c r="B22" s="237"/>
      <c r="C22" s="164"/>
      <c r="D22" s="164"/>
      <c r="E22" s="1316"/>
      <c r="F22" s="1316"/>
      <c r="G22" s="1316"/>
      <c r="H22" s="1316"/>
      <c r="I22" s="1316"/>
      <c r="J22" s="1316"/>
      <c r="K22" s="1316"/>
      <c r="L22" s="1316"/>
      <c r="M22" s="1316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327"/>
      <c r="AO22" s="164"/>
      <c r="AP22" s="164"/>
      <c r="AQ22" s="1260"/>
      <c r="AR22" s="1261"/>
      <c r="AS22" s="1261"/>
      <c r="AT22" s="1261"/>
      <c r="AU22" s="1261"/>
      <c r="AV22" s="1262"/>
      <c r="AW22" s="1235" t="s">
        <v>207</v>
      </c>
      <c r="AX22" s="1235"/>
      <c r="AY22" s="1235"/>
      <c r="AZ22" s="1243"/>
      <c r="BA22" s="1243"/>
      <c r="BB22" s="1243"/>
      <c r="BC22" s="1244"/>
      <c r="BD22" s="1306"/>
      <c r="BE22" s="1307"/>
      <c r="BG22" s="698"/>
      <c r="BJ22" s="646"/>
    </row>
    <row r="23" spans="2:62" ht="21.75" customHeight="1">
      <c r="B23" s="237"/>
      <c r="C23" s="164"/>
      <c r="D23" s="164"/>
      <c r="E23" s="397"/>
      <c r="F23" s="397"/>
      <c r="G23" s="397"/>
      <c r="H23" s="397"/>
      <c r="I23" s="397"/>
      <c r="J23" s="397"/>
      <c r="K23" s="397"/>
      <c r="L23" s="397"/>
      <c r="M23" s="397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327"/>
      <c r="AO23" s="164"/>
      <c r="AP23" s="164"/>
      <c r="AQ23" s="707"/>
      <c r="AR23" s="708"/>
      <c r="AS23" s="708"/>
      <c r="AT23" s="708"/>
      <c r="AU23" s="708"/>
      <c r="AV23" s="708"/>
      <c r="AW23" s="1343" t="s">
        <v>208</v>
      </c>
      <c r="AX23" s="1343"/>
      <c r="AY23" s="1343"/>
      <c r="AZ23" s="1328"/>
      <c r="BA23" s="1328"/>
      <c r="BB23" s="1328"/>
      <c r="BC23" s="1329"/>
      <c r="BD23" s="1306"/>
      <c r="BE23" s="1307"/>
    </row>
    <row r="24" spans="2:62" ht="21.75" customHeight="1">
      <c r="B24" s="237"/>
      <c r="C24" s="164"/>
      <c r="D24" s="164"/>
      <c r="E24" s="397"/>
      <c r="F24" s="397"/>
      <c r="G24" s="397"/>
      <c r="H24" s="397"/>
      <c r="I24" s="397"/>
      <c r="J24" s="397"/>
      <c r="K24" s="397"/>
      <c r="L24" s="397"/>
      <c r="M24" s="397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327"/>
      <c r="AO24" s="164"/>
      <c r="AP24" s="164"/>
      <c r="AQ24" s="707"/>
      <c r="AR24" s="708"/>
      <c r="AS24" s="708"/>
      <c r="AT24" s="708"/>
      <c r="AU24" s="708"/>
      <c r="AV24" s="708"/>
      <c r="AW24" s="1305" t="s">
        <v>209</v>
      </c>
      <c r="AX24" s="1305"/>
      <c r="AY24" s="1305"/>
      <c r="AZ24" s="1299"/>
      <c r="BA24" s="1299"/>
      <c r="BB24" s="1299"/>
      <c r="BC24" s="1300"/>
      <c r="BD24" s="164"/>
      <c r="BE24" s="185"/>
    </row>
    <row r="25" spans="2:62" ht="21.75" customHeight="1">
      <c r="B25" s="237"/>
      <c r="C25" s="164"/>
      <c r="D25" s="164"/>
      <c r="E25" s="397"/>
      <c r="F25" s="397"/>
      <c r="G25" s="397"/>
      <c r="H25" s="397"/>
      <c r="I25" s="397"/>
      <c r="J25" s="397"/>
      <c r="K25" s="397"/>
      <c r="L25" s="397"/>
      <c r="M25" s="397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327"/>
      <c r="AO25" s="164"/>
      <c r="AP25" s="164"/>
      <c r="AQ25" s="707"/>
      <c r="AR25" s="708"/>
      <c r="AS25" s="708"/>
      <c r="AT25" s="708"/>
      <c r="AU25" s="708"/>
      <c r="AV25" s="708"/>
      <c r="AW25" s="1305" t="s">
        <v>210</v>
      </c>
      <c r="AX25" s="1305"/>
      <c r="AY25" s="1305"/>
      <c r="AZ25" s="1299"/>
      <c r="BA25" s="1299"/>
      <c r="BB25" s="1299"/>
      <c r="BC25" s="1300"/>
      <c r="BD25" s="164"/>
      <c r="BE25" s="185"/>
    </row>
    <row r="26" spans="2:62" ht="21.75" customHeight="1">
      <c r="B26" s="237"/>
      <c r="C26" s="164"/>
      <c r="D26" s="164"/>
      <c r="E26" s="397"/>
      <c r="F26" s="397"/>
      <c r="G26" s="397"/>
      <c r="H26" s="397"/>
      <c r="I26" s="397"/>
      <c r="J26" s="397"/>
      <c r="K26" s="397"/>
      <c r="L26" s="397"/>
      <c r="M26" s="397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327"/>
      <c r="AO26" s="164"/>
      <c r="AP26" s="164"/>
      <c r="AQ26" s="707"/>
      <c r="AR26" s="708"/>
      <c r="AS26" s="708"/>
      <c r="AT26" s="708"/>
      <c r="AU26" s="708"/>
      <c r="AV26" s="708"/>
      <c r="AW26" s="1305" t="s">
        <v>211</v>
      </c>
      <c r="AX26" s="1305"/>
      <c r="AY26" s="1305"/>
      <c r="AZ26" s="1299"/>
      <c r="BA26" s="1299"/>
      <c r="BB26" s="1299"/>
      <c r="BC26" s="1300"/>
      <c r="BD26" s="164"/>
      <c r="BE26" s="185"/>
      <c r="BG26" s="651"/>
    </row>
    <row r="27" spans="2:62" ht="21.75" customHeight="1">
      <c r="B27" s="237"/>
      <c r="C27" s="164"/>
      <c r="D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327"/>
      <c r="AO27" s="164"/>
      <c r="AP27" s="164"/>
      <c r="AQ27" s="707"/>
      <c r="AR27" s="708"/>
      <c r="AS27" s="708"/>
      <c r="AT27" s="708"/>
      <c r="AU27" s="708"/>
      <c r="AV27" s="708"/>
      <c r="AW27" s="1236"/>
      <c r="AX27" s="1236"/>
      <c r="AY27" s="1236"/>
      <c r="AZ27" s="1330"/>
      <c r="BA27" s="1330"/>
      <c r="BB27" s="1330"/>
      <c r="BC27" s="1331"/>
      <c r="BD27" s="164"/>
      <c r="BE27" s="185"/>
      <c r="BG27" s="333"/>
    </row>
    <row r="28" spans="2:62" ht="21.75" customHeight="1">
      <c r="B28" s="237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327"/>
      <c r="AO28" s="164"/>
      <c r="AP28" s="164"/>
      <c r="AQ28" s="707"/>
      <c r="AR28" s="708"/>
      <c r="AS28" s="708"/>
      <c r="AT28" s="708"/>
      <c r="AU28" s="708"/>
      <c r="AV28" s="708"/>
      <c r="AW28" s="1237"/>
      <c r="AX28" s="1237"/>
      <c r="AY28" s="1237"/>
      <c r="AZ28" s="1332">
        <f>SUM(AZ16:BC23)</f>
        <v>0</v>
      </c>
      <c r="BA28" s="1332"/>
      <c r="BB28" s="1332"/>
      <c r="BC28" s="1333"/>
      <c r="BE28" s="185"/>
      <c r="BG28" s="333"/>
    </row>
    <row r="29" spans="2:62" ht="21.75" customHeight="1" thickBot="1">
      <c r="B29" s="237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353"/>
      <c r="AO29" s="354"/>
      <c r="AP29" s="354"/>
      <c r="AQ29" s="697">
        <f>COUNTA(AZ16:AZ22)</f>
        <v>0</v>
      </c>
      <c r="AR29" s="1334" t="str" cm="1">
        <f t="array" ref="AR29">IFERROR(_xlfn.IFS(AQ29="","",
AQ29=1,"mês de atividade em 2025",
AQ29&gt;1,"meses de atividade em 2025"),"")</f>
        <v/>
      </c>
      <c r="AS29" s="1334"/>
      <c r="AT29" s="1334"/>
      <c r="AU29" s="1334"/>
      <c r="AV29" s="1334"/>
      <c r="AW29" s="1334"/>
      <c r="AX29" s="1334"/>
      <c r="AY29" s="1334"/>
      <c r="AZ29" s="1334"/>
      <c r="BA29" s="1334"/>
      <c r="BB29" s="1334"/>
      <c r="BC29" s="1335"/>
      <c r="BE29" s="185"/>
      <c r="BG29" s="652"/>
    </row>
    <row r="30" spans="2:62" ht="6" customHeight="1">
      <c r="B30" s="238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7"/>
    </row>
    <row r="31" spans="2:62" ht="33.75" customHeight="1">
      <c r="B31" s="217" t="s">
        <v>212</v>
      </c>
      <c r="C31" s="1249" t="s">
        <v>213</v>
      </c>
      <c r="D31" s="1249"/>
      <c r="E31" s="1249"/>
      <c r="F31" s="1249"/>
      <c r="G31" s="1249"/>
      <c r="H31" s="1249"/>
      <c r="I31" s="1249"/>
      <c r="J31" s="1249"/>
      <c r="K31" s="1249"/>
      <c r="L31" s="1249"/>
      <c r="M31" s="1249"/>
      <c r="N31" s="1249"/>
      <c r="O31" s="1249"/>
      <c r="P31" s="1249"/>
      <c r="Q31" s="1249"/>
      <c r="R31" s="1249"/>
      <c r="S31" s="1249"/>
      <c r="T31" s="1249"/>
      <c r="U31" s="1249"/>
      <c r="V31" s="1249"/>
      <c r="W31" s="1249"/>
      <c r="X31" s="1249"/>
      <c r="Y31" s="1249"/>
      <c r="Z31" s="1249"/>
      <c r="AA31" s="1249"/>
      <c r="AB31" s="1249"/>
      <c r="AC31" s="1249"/>
      <c r="AD31" s="1249"/>
      <c r="AE31" s="1249"/>
      <c r="AF31" s="1249"/>
      <c r="AG31" s="1249"/>
      <c r="AH31" s="1249"/>
      <c r="AI31" s="1249"/>
      <c r="AJ31" s="1249"/>
      <c r="AK31" s="1249"/>
      <c r="AL31" s="1249"/>
      <c r="AM31" s="518"/>
      <c r="AN31" s="1231" t="s">
        <v>214</v>
      </c>
      <c r="AO31" s="1231"/>
      <c r="AP31" s="1231"/>
      <c r="AQ31" s="1231" t="s">
        <v>215</v>
      </c>
      <c r="AR31" s="1231"/>
      <c r="AS31" s="1231"/>
      <c r="AT31" s="1231"/>
      <c r="AU31" s="679"/>
      <c r="AV31" s="676"/>
      <c r="AW31" s="518"/>
      <c r="AX31" s="518"/>
      <c r="AY31" s="518"/>
      <c r="AZ31" s="518"/>
      <c r="BA31" s="518"/>
      <c r="BB31" s="518"/>
      <c r="BC31" s="518"/>
      <c r="BD31" s="518"/>
      <c r="BE31" s="519"/>
    </row>
    <row r="32" spans="2:62" ht="25.5" customHeight="1">
      <c r="B32" s="330"/>
      <c r="C32" s="1269" t="s">
        <v>216</v>
      </c>
      <c r="D32" s="1269"/>
      <c r="E32" s="1269"/>
      <c r="F32" s="1269"/>
      <c r="G32" s="1269"/>
      <c r="H32" s="1269"/>
      <c r="I32" s="1269"/>
      <c r="J32" s="1269"/>
      <c r="K32" s="1269"/>
      <c r="L32" s="1269"/>
      <c r="M32" s="1269"/>
      <c r="N32" s="1269"/>
      <c r="O32" s="1269"/>
      <c r="P32" s="1269"/>
      <c r="Q32" s="1269"/>
      <c r="R32" s="1269"/>
      <c r="S32" s="1269"/>
      <c r="T32" s="1269"/>
      <c r="U32" s="1269"/>
      <c r="V32" s="1269"/>
      <c r="W32" s="1336"/>
      <c r="X32" s="1336"/>
      <c r="Y32" s="1336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6"/>
      <c r="AL32" s="1336"/>
      <c r="AM32" s="233"/>
      <c r="AN32" s="1265" t="b">
        <f>IF(
LEFT(W32,5)="julho","JULHO",IF(LEFT(W32,3)="ago","AGOSTO",IF(LEFT(W32,3)="set","SETEMBRO")))</f>
        <v>0</v>
      </c>
      <c r="AO32" s="1265"/>
      <c r="AP32" s="1265"/>
      <c r="AQ32" s="1344"/>
      <c r="AR32" s="1344"/>
      <c r="AS32" s="1344"/>
      <c r="AT32" s="1344"/>
      <c r="AU32" s="676"/>
      <c r="AV32" s="676"/>
      <c r="AW32" s="676"/>
      <c r="AX32" s="676"/>
      <c r="AY32" s="676"/>
      <c r="AZ32" s="676"/>
      <c r="BA32" s="676"/>
      <c r="BB32" s="676"/>
      <c r="BC32" s="676"/>
      <c r="BD32" s="678"/>
      <c r="BE32" s="677"/>
    </row>
    <row r="33" spans="2:62" ht="25.5" customHeight="1">
      <c r="B33" s="330"/>
      <c r="C33" s="1269"/>
      <c r="D33" s="1269"/>
      <c r="E33" s="1269"/>
      <c r="F33" s="1269"/>
      <c r="G33" s="1269"/>
      <c r="H33" s="1269"/>
      <c r="I33" s="1269"/>
      <c r="J33" s="1269"/>
      <c r="K33" s="1269"/>
      <c r="L33" s="1269"/>
      <c r="M33" s="1269"/>
      <c r="N33" s="1269"/>
      <c r="O33" s="1269"/>
      <c r="P33" s="1269"/>
      <c r="Q33" s="1269"/>
      <c r="R33" s="1269"/>
      <c r="S33" s="1269"/>
      <c r="T33" s="1269"/>
      <c r="U33" s="1269"/>
      <c r="V33" s="1269"/>
      <c r="W33" s="664"/>
      <c r="X33" s="664"/>
      <c r="Y33" s="664"/>
      <c r="Z33" s="653"/>
      <c r="AA33" s="653"/>
      <c r="AB33" s="653"/>
      <c r="AC33" s="653"/>
      <c r="AD33" s="653"/>
      <c r="AE33" s="653"/>
      <c r="AF33" s="653"/>
      <c r="AG33" s="653"/>
      <c r="AH33" s="653"/>
      <c r="AI33" s="653"/>
      <c r="AJ33" s="308"/>
      <c r="AK33" s="658"/>
      <c r="AL33" s="658"/>
      <c r="AM33" s="233"/>
      <c r="AN33" s="1266" t="b">
        <f>IF(
LEFT(W32,5)="julho","AGOSTO",IF(LEFT(W32,3)="ago","SETEMBRO",IF(LEFT(W32,3)="set","OUTUBRO")))</f>
        <v>0</v>
      </c>
      <c r="AO33" s="1266"/>
      <c r="AP33" s="1266"/>
      <c r="AQ33" s="1298"/>
      <c r="AR33" s="1298"/>
      <c r="AS33" s="1298"/>
      <c r="AT33" s="1298"/>
      <c r="AU33" s="676"/>
      <c r="AV33" s="676"/>
      <c r="AW33" s="676"/>
      <c r="AX33" s="676"/>
      <c r="AY33" s="676"/>
      <c r="AZ33" s="676"/>
      <c r="BA33" s="676"/>
      <c r="BB33" s="676"/>
      <c r="BC33" s="676"/>
      <c r="BD33" s="678"/>
      <c r="BE33" s="677"/>
    </row>
    <row r="34" spans="2:62" ht="25.5" customHeight="1">
      <c r="B34" s="330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1266" t="b">
        <f>IF(
LEFT(W32,5)="julho","SETEMBRO",IF(LEFT(W32,3)="ago","OUTUBRO",IF(LEFT(W32,3)="set","NOVEMBRO")))</f>
        <v>0</v>
      </c>
      <c r="AO34" s="1266"/>
      <c r="AP34" s="1266"/>
      <c r="AQ34" s="1298"/>
      <c r="AR34" s="1298"/>
      <c r="AS34" s="1298"/>
      <c r="AT34" s="1298"/>
      <c r="AU34" s="676"/>
      <c r="AV34" s="700">
        <f>COUNTIF(AQ32:AQ34,"&gt;=0")</f>
        <v>0</v>
      </c>
      <c r="AW34" s="676"/>
      <c r="AX34" s="676"/>
      <c r="AY34" s="676"/>
      <c r="AZ34" s="676"/>
      <c r="BA34" s="676"/>
      <c r="BB34" s="676"/>
      <c r="BC34" s="676"/>
      <c r="BD34" s="678"/>
      <c r="BE34" s="677"/>
    </row>
    <row r="35" spans="2:62" ht="6.75" customHeight="1" thickBot="1">
      <c r="B35" s="237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85"/>
    </row>
    <row r="36" spans="2:62" s="121" customFormat="1" ht="20.25" customHeight="1">
      <c r="B36" s="328"/>
      <c r="AM36" s="653"/>
      <c r="AN36" s="1317"/>
      <c r="AO36" s="1318"/>
      <c r="AP36" s="1318"/>
      <c r="AQ36" s="1319"/>
      <c r="AR36" s="1348" t="s">
        <v>217</v>
      </c>
      <c r="AS36" s="1349"/>
      <c r="AT36" s="1349"/>
      <c r="AU36" s="1349"/>
      <c r="AV36" s="1349"/>
      <c r="AW36" s="1349"/>
      <c r="AX36" s="1349"/>
      <c r="AY36" s="1349"/>
      <c r="AZ36" s="683"/>
      <c r="BA36" s="1363" t="str">
        <f>IFERROR((AA16+SUM(AZ16:BC22))/(D18+AQ29),"")</f>
        <v/>
      </c>
      <c r="BB36" s="1363"/>
      <c r="BC36" s="1364"/>
      <c r="BD36" s="655"/>
      <c r="BE36" s="230"/>
      <c r="BG36" s="119"/>
    </row>
    <row r="37" spans="2:62" s="121" customFormat="1" ht="20.25" customHeight="1">
      <c r="B37" s="328"/>
      <c r="AM37" s="653"/>
      <c r="AN37" s="1320"/>
      <c r="AO37" s="1321"/>
      <c r="AP37" s="1321"/>
      <c r="AQ37" s="1322"/>
      <c r="AR37" s="1346" t="s">
        <v>218</v>
      </c>
      <c r="AS37" s="1347"/>
      <c r="AT37" s="1347"/>
      <c r="AU37" s="1347"/>
      <c r="AV37" s="1347"/>
      <c r="AW37" s="1347"/>
      <c r="AX37" s="1347"/>
      <c r="AY37" s="1347"/>
      <c r="AZ37" s="654"/>
      <c r="BA37" s="1365" t="str" cm="1">
        <f t="array" ref="BA37">IFERROR(_xlfn.IFS(
LEFT(W32,2)="ju",(AQ32+AQ33+AQ34)/COUNTIF(AQ32:AQ34,"&gt;0"),
LEFT(W32,2)="ag",(AQ32+AQ33+AQ34)/COUNTIF(AQ32:AQ34,"&gt;0"),
LEFT(W32,2)="se",(AQ32+AQ33+AQ34)/COUNTIF(AQ32:AQ34,"&gt;0")),"")</f>
        <v/>
      </c>
      <c r="BB37" s="1365"/>
      <c r="BC37" s="1366"/>
      <c r="BD37" s="656"/>
      <c r="BE37" s="230"/>
      <c r="BG37" s="703"/>
      <c r="BI37" s="701"/>
      <c r="BJ37" s="702"/>
    </row>
    <row r="38" spans="2:62" s="121" customFormat="1" ht="20.25" customHeight="1" thickBot="1">
      <c r="B38" s="328"/>
      <c r="C38" s="229"/>
      <c r="D38" s="1345" t="str" cm="1">
        <f t="array" ref="D38">IFERROR(
_xlfn.IFS(
AZ38="","",
AZ38&gt;=50%,"DADOS INDICAM QUE CANDIDATURA É ELEGÍVEL",
AZ38&lt;50%,"DADOS INDICAM QUE CANDIDATURA NÃO TEM CONDIÇÕES PARA SER ELEGÍVEL"),"")</f>
        <v/>
      </c>
      <c r="E38" s="1345"/>
      <c r="F38" s="1345"/>
      <c r="G38" s="1345"/>
      <c r="H38" s="1345"/>
      <c r="I38" s="1345"/>
      <c r="J38" s="1345"/>
      <c r="K38" s="1345"/>
      <c r="L38" s="1345"/>
      <c r="M38" s="1345"/>
      <c r="N38" s="1345"/>
      <c r="O38" s="1345"/>
      <c r="P38" s="1345"/>
      <c r="Q38" s="1345"/>
      <c r="R38" s="1345"/>
      <c r="S38" s="1345"/>
      <c r="T38" s="1345"/>
      <c r="U38" s="1345"/>
      <c r="V38" s="1345"/>
      <c r="W38" s="1345"/>
      <c r="X38" s="1345"/>
      <c r="Y38" s="1345"/>
      <c r="Z38" s="1345"/>
      <c r="AA38" s="1345"/>
      <c r="AB38" s="1345"/>
      <c r="AC38" s="1345"/>
      <c r="AD38" s="1345"/>
      <c r="AE38" s="1345"/>
      <c r="AF38" s="1345"/>
      <c r="AG38" s="1345"/>
      <c r="AH38" s="1345"/>
      <c r="AI38" s="1345"/>
      <c r="AJ38" s="1345"/>
      <c r="AK38" s="1345"/>
      <c r="AL38" s="1345"/>
      <c r="AM38" s="653"/>
      <c r="AN38" s="1323"/>
      <c r="AO38" s="1324"/>
      <c r="AP38" s="1324"/>
      <c r="AQ38" s="1325"/>
      <c r="AR38" s="1326" t="s">
        <v>219</v>
      </c>
      <c r="AS38" s="1327"/>
      <c r="AT38" s="1327"/>
      <c r="AU38" s="1327"/>
      <c r="AV38" s="1327"/>
      <c r="AW38" s="1327"/>
      <c r="AX38" s="1327"/>
      <c r="AY38" s="1327"/>
      <c r="AZ38" s="1267" t="str">
        <f>IFERROR((BA36-BA37)/BA36,"")</f>
        <v/>
      </c>
      <c r="BA38" s="1267"/>
      <c r="BB38" s="1267"/>
      <c r="BC38" s="1268"/>
      <c r="BD38" s="657"/>
      <c r="BE38" s="230"/>
      <c r="BG38" s="119"/>
    </row>
    <row r="39" spans="2:62" ht="12.75" customHeight="1">
      <c r="B39" s="238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7"/>
    </row>
    <row r="40" spans="2:62" ht="25.5" customHeight="1">
      <c r="B40" s="217" t="s">
        <v>220</v>
      </c>
      <c r="C40" s="1272" t="s">
        <v>221</v>
      </c>
      <c r="D40" s="1272"/>
      <c r="E40" s="1272"/>
      <c r="F40" s="1272"/>
      <c r="G40" s="1272"/>
      <c r="H40" s="1272"/>
      <c r="I40" s="1272"/>
      <c r="J40" s="1272"/>
      <c r="K40" s="1272"/>
      <c r="L40" s="1272"/>
      <c r="M40" s="1272"/>
      <c r="N40" s="1272"/>
      <c r="O40" s="1272"/>
      <c r="P40" s="1272"/>
      <c r="Q40" s="1272"/>
      <c r="R40" s="1272"/>
      <c r="S40" s="1272"/>
      <c r="T40" s="1272"/>
      <c r="U40" s="1272"/>
      <c r="V40" s="1272"/>
      <c r="W40" s="1272"/>
      <c r="X40" s="1272"/>
      <c r="Y40" s="1272"/>
      <c r="Z40" s="1272"/>
      <c r="AA40" s="1272"/>
      <c r="AB40" s="1272"/>
      <c r="AC40" s="1272"/>
      <c r="AD40" s="1272"/>
      <c r="AE40" s="1272"/>
      <c r="AF40" s="1272"/>
      <c r="AG40" s="1272"/>
      <c r="AH40" s="1272"/>
      <c r="AI40" s="1272"/>
      <c r="AJ40" s="1272"/>
      <c r="AK40" s="1272"/>
      <c r="AL40" s="1272"/>
      <c r="AM40" s="1272"/>
      <c r="AN40" s="1272"/>
      <c r="AO40" s="1272"/>
      <c r="AP40" s="1272"/>
      <c r="AQ40" s="1272"/>
      <c r="AR40" s="1272"/>
      <c r="AS40" s="1272"/>
      <c r="AT40" s="1272"/>
      <c r="AU40" s="1272"/>
      <c r="AV40" s="1272"/>
      <c r="AW40" s="1272"/>
      <c r="AX40" s="1272"/>
      <c r="AY40" s="1272"/>
      <c r="AZ40" s="1272"/>
      <c r="BA40" s="1272"/>
      <c r="BB40" s="1272"/>
      <c r="BC40" s="1272"/>
      <c r="BD40" s="1272"/>
      <c r="BE40" s="1273"/>
    </row>
    <row r="41" spans="2:62" ht="12.75" customHeight="1" thickBot="1">
      <c r="B41" s="237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85"/>
    </row>
    <row r="42" spans="2:62" s="121" customFormat="1" ht="16.899999999999999" customHeight="1">
      <c r="B42" s="228"/>
      <c r="C42" s="229"/>
      <c r="D42" s="370"/>
      <c r="E42" s="370"/>
      <c r="F42" s="370"/>
      <c r="G42" s="370"/>
      <c r="H42" s="370"/>
      <c r="I42" s="370"/>
      <c r="J42" s="370"/>
      <c r="K42" s="370"/>
      <c r="L42" s="370"/>
      <c r="M42" s="372" t="str" cm="1">
        <f t="array" ref="M42">_xlfn.IFS(AZ38="","",
DATE(YEAR(U13),MONTH(U13),DAY(U13))&gt;DATE(2023,12,31),"",
AND(AZ38&gt;50%,DATE(YEAR(U13),MONTH(U13),DAY(U13))&lt;=DATE(2023,12,31),AA17&lt;2*Tabelas!E21),AA17,
AND(AZ38&gt;50%,DATE(YEAR(U13),MONTH(U13),DAY(U13))&lt;=DATE(2023,12,31),AA17&gt;=2*Tabelas!E21),2*Tabelas!E21)</f>
        <v/>
      </c>
      <c r="N42" s="370"/>
      <c r="O42" s="370"/>
      <c r="P42" s="370"/>
      <c r="Q42" s="371"/>
      <c r="R42" s="1301" t="s">
        <v>222</v>
      </c>
      <c r="S42" s="1302"/>
      <c r="T42" s="1302"/>
      <c r="U42" s="1302"/>
      <c r="V42" s="1302"/>
      <c r="W42" s="1302"/>
      <c r="X42" s="1302"/>
      <c r="Y42" s="1302"/>
      <c r="Z42" s="1302"/>
      <c r="AA42" s="1302"/>
      <c r="AB42" s="1302"/>
      <c r="AC42" s="1302"/>
      <c r="AD42" s="1302"/>
      <c r="AE42" s="1302"/>
      <c r="AF42" s="1302"/>
      <c r="AG42" s="1302"/>
      <c r="AH42" s="1302"/>
      <c r="AI42" s="1302"/>
      <c r="AJ42" s="1303"/>
      <c r="AK42" s="1308" t="s">
        <v>74</v>
      </c>
      <c r="AL42" s="1309"/>
      <c r="AM42" s="1309"/>
      <c r="AN42" s="1310"/>
      <c r="AO42" s="239"/>
      <c r="AP42" s="239"/>
      <c r="AQ42" s="239"/>
      <c r="AR42" s="239"/>
      <c r="AU42" s="239"/>
      <c r="AV42" s="239"/>
      <c r="AW42" s="239"/>
      <c r="AY42" s="341"/>
      <c r="AZ42" s="341"/>
      <c r="BA42" s="341"/>
      <c r="BB42" s="341"/>
      <c r="BC42" s="665"/>
      <c r="BD42" s="239"/>
      <c r="BE42" s="230"/>
    </row>
    <row r="43" spans="2:62" s="121" customFormat="1" ht="16.899999999999999" customHeight="1">
      <c r="B43" s="1295" t="str" cm="1">
        <f t="array" ref="B43">_xlfn.IFS(
BA36="","",
Candidatura!S52="","Falta escolher nº meses na candidatura (Quadro 4)",
Candidatura!S52&lt;&gt;"","")</f>
        <v/>
      </c>
      <c r="C43" s="1296"/>
      <c r="D43" s="1296"/>
      <c r="E43" s="1296"/>
      <c r="F43" s="1296"/>
      <c r="G43" s="1296"/>
      <c r="H43" s="1296"/>
      <c r="I43" s="1296"/>
      <c r="J43" s="1296"/>
      <c r="K43" s="1296"/>
      <c r="L43" s="1296"/>
      <c r="M43" s="1296"/>
      <c r="N43" s="1296"/>
      <c r="O43" s="1296"/>
      <c r="P43" s="1296"/>
      <c r="Q43" s="1297"/>
      <c r="R43" s="1282" t="s">
        <v>76</v>
      </c>
      <c r="S43" s="1282"/>
      <c r="T43" s="1282"/>
      <c r="U43" s="1282"/>
      <c r="V43" s="1282"/>
      <c r="W43" s="1282"/>
      <c r="X43" s="1282"/>
      <c r="Y43" s="1314" t="s">
        <v>77</v>
      </c>
      <c r="Z43" s="1314"/>
      <c r="AA43" s="1314"/>
      <c r="AB43" s="1314"/>
      <c r="AC43" s="1314"/>
      <c r="AD43" s="1314"/>
      <c r="AE43" s="1314"/>
      <c r="AF43" s="1282" t="s">
        <v>78</v>
      </c>
      <c r="AG43" s="1282"/>
      <c r="AH43" s="1282"/>
      <c r="AI43" s="1282"/>
      <c r="AJ43" s="1315"/>
      <c r="AK43" s="1311"/>
      <c r="AL43" s="1312"/>
      <c r="AM43" s="1312"/>
      <c r="AN43" s="1313"/>
      <c r="AO43" s="239"/>
      <c r="AP43" s="239"/>
      <c r="AQ43" s="239"/>
      <c r="AR43" s="239"/>
      <c r="AU43" s="239"/>
      <c r="AV43" s="239"/>
      <c r="AW43" s="239"/>
      <c r="AY43" s="341"/>
      <c r="AZ43" s="341"/>
      <c r="BA43" s="341"/>
      <c r="BB43" s="341"/>
      <c r="BC43" s="1271"/>
      <c r="BD43" s="1271"/>
      <c r="BE43" s="230"/>
    </row>
    <row r="44" spans="2:62" s="121" customFormat="1" ht="22.15" customHeight="1" thickBot="1">
      <c r="B44" s="1295"/>
      <c r="C44" s="1296"/>
      <c r="D44" s="1296"/>
      <c r="E44" s="1296"/>
      <c r="F44" s="1296"/>
      <c r="G44" s="1296"/>
      <c r="H44" s="1296"/>
      <c r="I44" s="1296"/>
      <c r="J44" s="1296"/>
      <c r="K44" s="1296"/>
      <c r="L44" s="1296"/>
      <c r="M44" s="1296"/>
      <c r="N44" s="1296"/>
      <c r="O44" s="1296"/>
      <c r="P44" s="1296"/>
      <c r="Q44" s="1297"/>
      <c r="R44" s="1281" t="str" cm="1">
        <f t="array" ref="R44">IFERROR(
_xlfn.IFS(Candidatura!S52="","",
U13="","",
BA36&lt;=Tabelas!E21*2,BA36,
BA36&gt;Tabelas!E21*2,Tabelas!E21*2),"")</f>
        <v/>
      </c>
      <c r="S44" s="1281"/>
      <c r="T44" s="1281"/>
      <c r="U44" s="1281"/>
      <c r="V44" s="1281"/>
      <c r="W44" s="1281"/>
      <c r="X44" s="1281"/>
      <c r="Y44" s="1283">
        <f>IF(OR(Candidatura!S52=2,Candidatura!S52=3),R44,0)</f>
        <v>0</v>
      </c>
      <c r="Z44" s="1283"/>
      <c r="AA44" s="1283"/>
      <c r="AB44" s="1283"/>
      <c r="AC44" s="1283"/>
      <c r="AD44" s="1283"/>
      <c r="AE44" s="1283"/>
      <c r="AF44" s="1283">
        <f>IF(Candidatura!S52=3,R44,0)</f>
        <v>0</v>
      </c>
      <c r="AG44" s="1283"/>
      <c r="AH44" s="1283"/>
      <c r="AI44" s="1283"/>
      <c r="AJ44" s="1284"/>
      <c r="AK44" s="1290" t="str">
        <f>IFERROR(R44+Y44+AF44,"")</f>
        <v/>
      </c>
      <c r="AL44" s="1291"/>
      <c r="AM44" s="1291"/>
      <c r="AN44" s="1292"/>
      <c r="AO44" s="1340" t="s">
        <v>7579</v>
      </c>
      <c r="AP44" s="1341"/>
      <c r="AQ44" s="1341"/>
      <c r="AR44" s="1341"/>
      <c r="AS44" s="1341"/>
      <c r="AT44" s="1341"/>
      <c r="AU44" s="1341"/>
      <c r="AV44" s="1341"/>
      <c r="AW44" s="1341"/>
      <c r="AX44" s="1341"/>
      <c r="AY44" s="1341"/>
      <c r="AZ44" s="1341"/>
      <c r="BA44" s="1341"/>
      <c r="BB44" s="1341"/>
      <c r="BC44" s="1341"/>
      <c r="BD44" s="1341"/>
      <c r="BE44" s="1342"/>
    </row>
    <row r="45" spans="2:62" ht="5.25" customHeight="1">
      <c r="B45" s="238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341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7"/>
    </row>
    <row r="46" spans="2:62" ht="25.5" customHeight="1">
      <c r="B46" s="217" t="s">
        <v>223</v>
      </c>
      <c r="C46" s="1272" t="s">
        <v>224</v>
      </c>
      <c r="D46" s="1272"/>
      <c r="E46" s="1272"/>
      <c r="F46" s="1272"/>
      <c r="G46" s="1272"/>
      <c r="H46" s="1272"/>
      <c r="I46" s="1272"/>
      <c r="J46" s="1272"/>
      <c r="K46" s="1272"/>
      <c r="L46" s="1272"/>
      <c r="M46" s="1272"/>
      <c r="N46" s="1272"/>
      <c r="O46" s="1272"/>
      <c r="P46" s="1272"/>
      <c r="Q46" s="1272"/>
      <c r="R46" s="1272"/>
      <c r="S46" s="1272"/>
      <c r="T46" s="1272"/>
      <c r="U46" s="1272"/>
      <c r="V46" s="1272"/>
      <c r="W46" s="1272"/>
      <c r="X46" s="1272"/>
      <c r="Y46" s="1272"/>
      <c r="Z46" s="1272"/>
      <c r="AA46" s="1272"/>
      <c r="AB46" s="1272"/>
      <c r="AC46" s="1272"/>
      <c r="AD46" s="1272"/>
      <c r="AE46" s="1272"/>
      <c r="AF46" s="1272"/>
      <c r="AG46" s="1272"/>
      <c r="AH46" s="1272"/>
      <c r="AI46" s="1272"/>
      <c r="AJ46" s="1272"/>
      <c r="AK46" s="1272"/>
      <c r="AL46" s="1272"/>
      <c r="AM46" s="1272"/>
      <c r="AN46" s="1272"/>
      <c r="AO46" s="1272"/>
      <c r="AP46" s="1272"/>
      <c r="AQ46" s="1272"/>
      <c r="AR46" s="1272"/>
      <c r="AS46" s="1272"/>
      <c r="AT46" s="1272"/>
      <c r="AU46" s="1272"/>
      <c r="AV46" s="1272"/>
      <c r="AW46" s="1272"/>
      <c r="AX46" s="1272"/>
      <c r="AY46" s="1272"/>
      <c r="AZ46" s="1272"/>
      <c r="BA46" s="1272"/>
      <c r="BB46" s="1272"/>
      <c r="BC46" s="1272"/>
      <c r="BD46" s="1272"/>
      <c r="BE46" s="1273"/>
    </row>
    <row r="47" spans="2:62" ht="7.5" customHeight="1">
      <c r="B47" s="237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85"/>
    </row>
    <row r="48" spans="2:62" s="121" customFormat="1" ht="19.5" customHeight="1">
      <c r="B48" s="1293" t="s">
        <v>225</v>
      </c>
      <c r="C48" s="1294"/>
      <c r="D48" s="643" t="s">
        <v>226</v>
      </c>
      <c r="E48" s="643"/>
      <c r="F48" s="643"/>
      <c r="G48" s="643"/>
      <c r="H48" s="643"/>
      <c r="I48" s="643"/>
      <c r="J48" s="643"/>
      <c r="K48" s="643"/>
      <c r="L48" s="643"/>
      <c r="M48" s="643"/>
      <c r="N48" s="643"/>
      <c r="O48" s="643"/>
      <c r="P48" s="643"/>
      <c r="Q48" s="643"/>
      <c r="R48" s="643"/>
      <c r="S48" s="643"/>
      <c r="T48" s="643"/>
      <c r="U48" s="643"/>
      <c r="V48" s="643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  <c r="BC48" s="686"/>
      <c r="BD48" s="229"/>
      <c r="BE48" s="230"/>
    </row>
    <row r="49" spans="2:57" ht="12.75" customHeight="1">
      <c r="B49" s="644"/>
      <c r="C49" s="181"/>
      <c r="D49" s="181" t="s">
        <v>227</v>
      </c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85"/>
    </row>
    <row r="50" spans="2:57" ht="12.75" customHeight="1">
      <c r="B50" s="237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85"/>
    </row>
    <row r="51" spans="2:57" ht="18.75" customHeight="1">
      <c r="B51" s="237"/>
      <c r="C51" s="164"/>
      <c r="D51" s="1285" t="s">
        <v>228</v>
      </c>
      <c r="E51" s="1286"/>
      <c r="F51" s="1286"/>
      <c r="G51" s="1286"/>
      <c r="H51" s="1286"/>
      <c r="I51" s="1286"/>
      <c r="J51" s="1286"/>
      <c r="K51" s="1286"/>
      <c r="L51" s="1278" t="s">
        <v>229</v>
      </c>
      <c r="M51" s="1278"/>
      <c r="N51" s="1278"/>
      <c r="O51" s="1278"/>
      <c r="P51" s="1278"/>
      <c r="Q51" s="1278"/>
      <c r="R51" s="1279"/>
      <c r="S51" s="1274" t="s">
        <v>230</v>
      </c>
      <c r="T51" s="1274"/>
      <c r="U51" s="1274"/>
      <c r="V51" s="1274"/>
      <c r="W51" s="1274"/>
      <c r="X51" s="1274"/>
      <c r="Y51" s="1275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85"/>
    </row>
    <row r="52" spans="2:57" ht="18.75" customHeight="1">
      <c r="B52" s="237"/>
      <c r="C52" s="164"/>
      <c r="D52" s="1287"/>
      <c r="E52" s="1288"/>
      <c r="F52" s="1288"/>
      <c r="G52" s="1288"/>
      <c r="H52" s="1288"/>
      <c r="I52" s="1288"/>
      <c r="J52" s="1288"/>
      <c r="K52" s="1288"/>
      <c r="L52" s="1276"/>
      <c r="M52" s="1276"/>
      <c r="N52" s="1276"/>
      <c r="O52" s="1276"/>
      <c r="P52" s="1276"/>
      <c r="Q52" s="1276"/>
      <c r="R52" s="1280"/>
      <c r="S52" s="1276"/>
      <c r="T52" s="1276"/>
      <c r="U52" s="1276"/>
      <c r="V52" s="1276"/>
      <c r="W52" s="1276"/>
      <c r="X52" s="1276"/>
      <c r="Y52" s="1277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85"/>
    </row>
    <row r="53" spans="2:57" ht="12.75" customHeight="1">
      <c r="B53" s="237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85"/>
    </row>
    <row r="54" spans="2:57" ht="21" customHeight="1">
      <c r="B54" s="1289" t="s">
        <v>231</v>
      </c>
      <c r="C54" s="830"/>
      <c r="D54" s="229" t="s">
        <v>232</v>
      </c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270"/>
      <c r="AI54" s="1270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85"/>
    </row>
    <row r="55" spans="2:57" ht="6" customHeight="1">
      <c r="B55" s="238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7"/>
    </row>
  </sheetData>
  <sheetProtection algorithmName="SHA-512" hashValue="g27MM9P2n0ePh6Rs93ueOC+ywaZbvToxAgXBvvZDjNF9uAI3RBb7eVkQeSjXNfqZixnzkKhMXS0FCgKRLRFN3Q==" saltValue="6/Err784KqCK7dhqX9UHoA==" spinCount="100000" sheet="1" objects="1" scenarios="1" selectLockedCells="1"/>
  <dataConsolidate/>
  <mergeCells count="115">
    <mergeCell ref="AY8:BC8"/>
    <mergeCell ref="BD8:BE8"/>
    <mergeCell ref="AO44:BE44"/>
    <mergeCell ref="AW23:AY23"/>
    <mergeCell ref="AQ32:AT32"/>
    <mergeCell ref="D38:AL38"/>
    <mergeCell ref="AR37:AY37"/>
    <mergeCell ref="AR36:AY36"/>
    <mergeCell ref="D13:T13"/>
    <mergeCell ref="U13:AA13"/>
    <mergeCell ref="AZ17:BC17"/>
    <mergeCell ref="U14:AA14"/>
    <mergeCell ref="AA16:AG16"/>
    <mergeCell ref="D18:E18"/>
    <mergeCell ref="D21:L21"/>
    <mergeCell ref="F18:AG18"/>
    <mergeCell ref="AA15:AG15"/>
    <mergeCell ref="BA36:BC36"/>
    <mergeCell ref="BA37:BC37"/>
    <mergeCell ref="AZ15:BC15"/>
    <mergeCell ref="AW18:AY18"/>
    <mergeCell ref="AZ18:BC18"/>
    <mergeCell ref="C8:AC8"/>
    <mergeCell ref="AD8:AX8"/>
    <mergeCell ref="AZ25:BC25"/>
    <mergeCell ref="AZ26:BC26"/>
    <mergeCell ref="R42:AJ42"/>
    <mergeCell ref="BB9:BD9"/>
    <mergeCell ref="AW24:AY24"/>
    <mergeCell ref="AW25:AY25"/>
    <mergeCell ref="AW26:AY26"/>
    <mergeCell ref="BD22:BE22"/>
    <mergeCell ref="BD23:BE23"/>
    <mergeCell ref="C40:BE40"/>
    <mergeCell ref="AK42:AN43"/>
    <mergeCell ref="Y43:AE43"/>
    <mergeCell ref="AF43:AJ43"/>
    <mergeCell ref="E22:M22"/>
    <mergeCell ref="AN36:AQ38"/>
    <mergeCell ref="AR38:AY38"/>
    <mergeCell ref="AZ23:BC23"/>
    <mergeCell ref="AZ24:BC24"/>
    <mergeCell ref="AZ27:BC27"/>
    <mergeCell ref="AZ28:BC28"/>
    <mergeCell ref="C31:AL31"/>
    <mergeCell ref="AR29:BC29"/>
    <mergeCell ref="W32:AL32"/>
    <mergeCell ref="AZ22:BC22"/>
    <mergeCell ref="AN32:AP32"/>
    <mergeCell ref="AN33:AP33"/>
    <mergeCell ref="AN34:AP34"/>
    <mergeCell ref="AZ38:BC38"/>
    <mergeCell ref="C32:V33"/>
    <mergeCell ref="AH54:AI54"/>
    <mergeCell ref="BC43:BD43"/>
    <mergeCell ref="C46:BE46"/>
    <mergeCell ref="S51:Y51"/>
    <mergeCell ref="S52:Y52"/>
    <mergeCell ref="L51:R51"/>
    <mergeCell ref="L52:R52"/>
    <mergeCell ref="R44:X44"/>
    <mergeCell ref="R43:X43"/>
    <mergeCell ref="AF44:AJ44"/>
    <mergeCell ref="D51:K52"/>
    <mergeCell ref="B54:C54"/>
    <mergeCell ref="Y44:AE44"/>
    <mergeCell ref="AK44:AN44"/>
    <mergeCell ref="B48:C48"/>
    <mergeCell ref="B43:Q44"/>
    <mergeCell ref="AQ33:AT33"/>
    <mergeCell ref="AQ34:AT34"/>
    <mergeCell ref="AQ9:AT9"/>
    <mergeCell ref="AW19:AY19"/>
    <mergeCell ref="AW20:AY20"/>
    <mergeCell ref="AZ21:BC21"/>
    <mergeCell ref="AZ16:BC16"/>
    <mergeCell ref="D10:AD10"/>
    <mergeCell ref="AF10:AJ10"/>
    <mergeCell ref="AL10:AO10"/>
    <mergeCell ref="AQ10:AT10"/>
    <mergeCell ref="BB10:BD10"/>
    <mergeCell ref="C11:AK11"/>
    <mergeCell ref="AN11:BC13"/>
    <mergeCell ref="AN16:AP17"/>
    <mergeCell ref="D16:I17"/>
    <mergeCell ref="D15:F15"/>
    <mergeCell ref="AQ16:AV22"/>
    <mergeCell ref="J17:AG17"/>
    <mergeCell ref="AZ19:BC19"/>
    <mergeCell ref="AZ20:BC20"/>
    <mergeCell ref="J16:Z16"/>
    <mergeCell ref="AN31:AP31"/>
    <mergeCell ref="AQ31:AT31"/>
    <mergeCell ref="B1:BE1"/>
    <mergeCell ref="B4:Q4"/>
    <mergeCell ref="R4:AX4"/>
    <mergeCell ref="Q2:AY3"/>
    <mergeCell ref="AZ2:BC2"/>
    <mergeCell ref="BA3:BC4"/>
    <mergeCell ref="BD3:BD4"/>
    <mergeCell ref="BA5:BD5"/>
    <mergeCell ref="AQ15:AY15"/>
    <mergeCell ref="AW16:AY16"/>
    <mergeCell ref="AW17:AY17"/>
    <mergeCell ref="AW21:AY21"/>
    <mergeCell ref="AW22:AY22"/>
    <mergeCell ref="AW27:AY27"/>
    <mergeCell ref="AW28:AY28"/>
    <mergeCell ref="AV9:AX9"/>
    <mergeCell ref="J15:Z15"/>
    <mergeCell ref="B5:S5"/>
    <mergeCell ref="T5:AZ5"/>
    <mergeCell ref="D6:F6"/>
    <mergeCell ref="D9:AJ9"/>
    <mergeCell ref="AL9:AO9"/>
  </mergeCells>
  <phoneticPr fontId="14" type="noConversion"/>
  <conditionalFormatting sqref="C14:AJ16 C17:J17 AH17:AJ17 C18:AJ18 C19 AH19:AJ19 C20:AJ20">
    <cfRule type="expression" dxfId="44" priority="24">
      <formula>$U$13&gt;=DATE(2025,1,1)</formula>
    </cfRule>
  </conditionalFormatting>
  <conditionalFormatting sqref="D38">
    <cfRule type="containsText" dxfId="43" priority="38" operator="containsText" text="DADOS INDICAM QUE CANDIDATURA NÃO TEM CONDIÇÕES PARA SER ELEGÍVEL">
      <formula>NOT(ISERROR(SEARCH("DADOS INDICAM QUE CANDIDATURA NÃO TEM CONDIÇÕES PARA SER ELEGÍVEL",D38)))</formula>
    </cfRule>
  </conditionalFormatting>
  <conditionalFormatting sqref="D49:Z52">
    <cfRule type="expression" dxfId="42" priority="41">
      <formula>OR($BC$48="NÃO",$BC$48="")</formula>
    </cfRule>
  </conditionalFormatting>
  <conditionalFormatting sqref="D38:AL38">
    <cfRule type="cellIs" dxfId="41" priority="2" operator="equal">
      <formula>"DADOS INDICAM QUE CANDIDATURA É ELEGÍVEL"</formula>
    </cfRule>
  </conditionalFormatting>
  <conditionalFormatting sqref="U13:AA13">
    <cfRule type="expression" dxfId="40" priority="39">
      <formula>"Candidatura!D17&lt;&gt;Tabelas!G46"</formula>
    </cfRule>
  </conditionalFormatting>
  <conditionalFormatting sqref="W32:AL32">
    <cfRule type="containsBlanks" dxfId="39" priority="9">
      <formula>LEN(TRIM(W32))=0</formula>
    </cfRule>
  </conditionalFormatting>
  <conditionalFormatting sqref="AM14:BC29 AO15:BC15 AN16 AQ16 AW16:BC22 AN18:AP22 AN23:BC28">
    <cfRule type="expression" dxfId="37" priority="6">
      <formula>$U$13&lt;=DATE(2024,1,1)</formula>
    </cfRule>
  </conditionalFormatting>
  <conditionalFormatting sqref="AQ32:AT34">
    <cfRule type="containsBlanks" dxfId="36" priority="12">
      <formula>LEN(TRIM(AQ32))=0</formula>
    </cfRule>
  </conditionalFormatting>
  <conditionalFormatting sqref="AW16:AY16">
    <cfRule type="expression" dxfId="35" priority="18">
      <formula>$AZ$15&gt;=DATE(2025,2,1)</formula>
    </cfRule>
  </conditionalFormatting>
  <conditionalFormatting sqref="AW17:AY17">
    <cfRule type="expression" dxfId="34" priority="17">
      <formula>$AZ$15&gt;=DATE(2025,3,1)</formula>
    </cfRule>
  </conditionalFormatting>
  <conditionalFormatting sqref="AW18:AY18">
    <cfRule type="expression" dxfId="33" priority="16">
      <formula>$AZ$15&gt;=DATE(2025,4,1)</formula>
    </cfRule>
  </conditionalFormatting>
  <conditionalFormatting sqref="AW19:AY19">
    <cfRule type="expression" dxfId="32" priority="15">
      <formula>$AZ$15&gt;=DATE(2025,5,1)</formula>
    </cfRule>
  </conditionalFormatting>
  <conditionalFormatting sqref="AW20:AY20">
    <cfRule type="expression" dxfId="31" priority="14">
      <formula>$AZ$15&gt;=DATE(2025,6,1)</formula>
    </cfRule>
  </conditionalFormatting>
  <conditionalFormatting sqref="AW21:AY21">
    <cfRule type="expression" dxfId="30" priority="13">
      <formula>$AZ$15&gt;=DATE(2025,7,1)</formula>
    </cfRule>
  </conditionalFormatting>
  <conditionalFormatting sqref="AW22:AY22">
    <cfRule type="expression" dxfId="29" priority="8">
      <formula>$AZ$15&gt;=DATE(2025,8,1)</formula>
    </cfRule>
  </conditionalFormatting>
  <conditionalFormatting sqref="AW22:AY23">
    <cfRule type="expression" dxfId="28" priority="5">
      <formula>AND($AV$9&gt;=DATE(2025,7,26),$AV$9&lt;=DATE(2025,7,31))</formula>
    </cfRule>
  </conditionalFormatting>
  <conditionalFormatting sqref="AW23:AY23">
    <cfRule type="expression" dxfId="27" priority="3">
      <formula>AND($AV$9&gt;=DATE(2025,8,1),$AV$9&lt;=DATE(2025,8,27))</formula>
    </cfRule>
  </conditionalFormatting>
  <conditionalFormatting sqref="AZ38:BC38">
    <cfRule type="cellIs" dxfId="26" priority="10" operator="lessThan">
      <formula>0.5</formula>
    </cfRule>
    <cfRule type="cellIs" dxfId="25" priority="11" operator="greaterThanOrEqual">
      <formula>0.5</formula>
    </cfRule>
  </conditionalFormatting>
  <conditionalFormatting sqref="BB9:BD9">
    <cfRule type="expression" dxfId="24" priority="23">
      <formula>OR(AND($AV$9&gt;=DATE(2025,8,1),$AV$9&lt;=DATE(2025,8,27)),AND($AV$9&gt;=DATE(2025,7,26),$AV$9&lt;=DATE(2025,7,31)))</formula>
    </cfRule>
  </conditionalFormatting>
  <conditionalFormatting sqref="BD23:BE23">
    <cfRule type="expression" dxfId="22" priority="21">
      <formula>AND($AV$9&gt;=DATE(2025,8,1),$AV$9&lt;=DATE(2025,8,27))</formula>
    </cfRule>
  </conditionalFormatting>
  <dataValidations count="7">
    <dataValidation promptTitle="TIPO DE FICHA" prompt="Escolha o tipo de ficha a usar: análise ou reanálise." sqref="R4" xr:uid="{C9EC6C40-014F-4292-BE5C-E77CF00F1F59}"/>
    <dataValidation allowBlank="1" sqref="B3" xr:uid="{6EEFF7D1-2B99-46E5-9D89-F8BEDD9547CF}"/>
    <dataValidation type="textLength" operator="equal" allowBlank="1" showInputMessage="1" showErrorMessage="1" errorTitle="Erro no nº de telefone" error="O nº de telefone da rede fixa tem de ter 9 dígitos." sqref="AY9" xr:uid="{8EF019AE-3F3F-45B5-BA92-2CE68AD58ECB}">
      <formula1>9</formula1>
    </dataValidation>
    <dataValidation operator="lessThanOrEqual" allowBlank="1" showInputMessage="1" showErrorMessage="1" errorTitle="Valor não elegível" error="Valor máximo de apoio é de 2 x o valor da Retribuição mínima mensal garantida" sqref="R44:X44" xr:uid="{320C51D4-15D6-42A9-8DB0-B21042742A56}"/>
    <dataValidation operator="equal" allowBlank="1" showInputMessage="1" errorTitle="Erro no nº de telefone" error="O nº de telefone da rede fixa tem de ter 9 dígitos." sqref="AV9:AX9" xr:uid="{A555E77D-C61E-4503-A7F3-A76350B8EA48}"/>
    <dataValidation type="decimal" operator="greaterThanOrEqual" allowBlank="1" showInputMessage="1" showErrorMessage="1" errorTitle="ERRO" error="Apenas pode inserir valores monetários." sqref="AZ16:BC22 AZ23:BC27 AA16:AG16" xr:uid="{EAA6C64D-8222-4579-AC0D-6CB5A762560C}">
      <formula1>0</formula1>
    </dataValidation>
    <dataValidation type="decimal" operator="greaterThanOrEqual" allowBlank="1" showInputMessage="1" showErrorMessage="1" errorTitle="AVISO" error="Inserir apenas valores monetários." sqref="AQ32:AT34" xr:uid="{74F1510D-C267-4DF5-8B45-087850175FB6}">
      <formula1>0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7" fitToHeight="3" orientation="portrait" r:id="rId1"/>
  <headerFooter scaleWithDoc="0" alignWithMargins="0"/>
  <ignoredErrors>
    <ignoredError sqref="B8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6A2DAD-4EB9-4B00-9157-0771D7B49766}">
            <xm:f>OR(Candidatura!$Q$17=Tabelas!$G$44,Candidatura!$Q$17=Tabelas!$G$45)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B9:AV9 AY9:AZ9 BB9 BE9:BE10 B10:AY10 B11:C11 AL11:AN11 BD11:BE13 B12:AM13 B14:BE14 G15:AM15 AO15:BE15 BG15 B15:C17 D16 J16:AN16 AQ16 AW16:BE21 J17 AH17:AM17 B18:AP18 B19:C19 AH19:AP19 B20:AP22 AW22:BD22 B23:AY23 BD23 AZ23:AZ26 B24:AW26 BD24:BE26 B27:BE27 B28:BC28 BE28:BE29 B29:AQ29 B30:BE30 B31:C31 AM31:AN31 AQ31:AQ34 AU31:BE34 B32:AN34 B35:BE35 AZ36:BA36 B36:B37 AR36:AR38 BD36:BE38 BA37 AZ37:AZ38 B38:D38 B39:BE41 B42:AR42 AU42:AW43 AY42:BE43 B43 R43:AR43 R44:AO44 B45:BE55</xm:sqref>
        </x14:conditionalFormatting>
        <x14:conditionalFormatting xmlns:xm="http://schemas.microsoft.com/office/excel/2006/main">
          <x14:cfRule type="expression" priority="43" id="{746B6298-FCE9-4F2C-B04F-ADAEFDF0C5C4}">
            <xm:f>OR(Candidatura!$Q$17=Tabelas!$G$46,Candidatura!$Q$17=Tabelas!$G$47)</xm:f>
            <x14:dxf>
              <fill>
                <patternFill>
                  <bgColor theme="5" tint="0.59996337778862885"/>
                </patternFill>
              </fill>
            </x14:dxf>
          </x14:cfRule>
          <xm:sqref>AA16:AG16</xm:sqref>
        </x14:conditionalFormatting>
        <x14:conditionalFormatting xmlns:xm="http://schemas.microsoft.com/office/excel/2006/main">
          <x14:cfRule type="expression" priority="168" id="{D5619F57-5F35-4107-A73B-0C0D2B51C6FE}">
            <xm:f>AND(Candidatura!$AV$34&gt;=DATE(2025,7,26),Candidatura!$AV$34&lt;=DATE(2025,7,31))</xm:f>
            <x14:dxf>
              <font>
                <color theme="1"/>
              </font>
            </x14:dxf>
          </x14:cfRule>
          <xm:sqref>BD22:BE22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0E5F79-6B6D-4154-953D-05902C81F21D}">
          <x14:formula1>
            <xm:f>Tabelas!$B$5:$B$6</xm:f>
          </x14:formula1>
          <xm:sqref>BC48 AH54:AI54</xm:sqref>
        </x14:dataValidation>
        <x14:dataValidation type="list" allowBlank="1" showInputMessage="1" showErrorMessage="1" xr:uid="{71A6CC07-DEDA-4561-AEAE-75A579C7C973}">
          <x14:formula1>
            <xm:f>Tabelas!$E$50:$E$51</xm:f>
          </x14:formula1>
          <xm:sqref>W32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EA8C-780A-4CFA-9727-A123AD38E1CE}">
  <sheetPr>
    <tabColor rgb="FFFF0000"/>
    <pageSetUpPr fitToPage="1"/>
  </sheetPr>
  <dimension ref="A1:M38"/>
  <sheetViews>
    <sheetView workbookViewId="0">
      <selection activeCell="F27" sqref="F27:I27"/>
    </sheetView>
  </sheetViews>
  <sheetFormatPr defaultRowHeight="12.75"/>
  <cols>
    <col min="5" max="5" width="26.42578125" customWidth="1"/>
    <col min="6" max="8" width="9.140625" style="80"/>
    <col min="9" max="9" width="41.85546875" style="80" customWidth="1"/>
    <col min="10" max="10" width="16.7109375" style="579" customWidth="1"/>
    <col min="13" max="13" width="19.7109375" customWidth="1"/>
  </cols>
  <sheetData>
    <row r="1" spans="1:13" ht="13.5">
      <c r="A1" s="1446" t="s">
        <v>242</v>
      </c>
      <c r="B1" s="1446"/>
      <c r="C1" s="1446"/>
      <c r="D1" s="1446"/>
      <c r="E1" s="1446"/>
      <c r="F1" s="1446"/>
      <c r="G1" s="1446"/>
      <c r="H1" s="1446"/>
      <c r="I1" s="1446"/>
    </row>
    <row r="2" spans="1:13" ht="13.5">
      <c r="A2" s="390"/>
      <c r="B2" s="390"/>
      <c r="C2" s="390"/>
      <c r="D2" s="390"/>
      <c r="E2" s="390"/>
      <c r="F2" s="517"/>
      <c r="G2" s="517"/>
      <c r="H2" s="517"/>
      <c r="I2" s="517"/>
    </row>
    <row r="3" spans="1:13" ht="13.5">
      <c r="A3" s="391" t="s">
        <v>243</v>
      </c>
      <c r="B3" s="1447" t="s">
        <v>244</v>
      </c>
      <c r="C3" s="1448"/>
      <c r="D3" s="1448"/>
      <c r="E3" s="1448"/>
      <c r="F3" s="1449" t="s">
        <v>245</v>
      </c>
      <c r="G3" s="1450"/>
      <c r="H3" s="1450"/>
      <c r="I3" s="1450"/>
    </row>
    <row r="4" spans="1:13" ht="13.5">
      <c r="A4" s="1375" t="s">
        <v>246</v>
      </c>
      <c r="B4" s="1375"/>
      <c r="C4" s="1375"/>
      <c r="D4" s="1375"/>
      <c r="E4" s="1375"/>
      <c r="F4" s="1375"/>
      <c r="G4" s="1375"/>
      <c r="H4" s="1375"/>
      <c r="I4" s="1375"/>
    </row>
    <row r="5" spans="1:13" ht="13.15" customHeight="1">
      <c r="A5" s="1403">
        <v>1</v>
      </c>
      <c r="B5" s="1451" t="s">
        <v>247</v>
      </c>
      <c r="C5" s="1418"/>
      <c r="D5" s="1418"/>
      <c r="E5" s="1418"/>
      <c r="F5" s="1411" t="s">
        <v>248</v>
      </c>
      <c r="G5" s="1412"/>
      <c r="H5" s="1412"/>
      <c r="I5" s="1412"/>
    </row>
    <row r="6" spans="1:13" ht="21.75" customHeight="1">
      <c r="A6" s="1404"/>
      <c r="B6" s="1420"/>
      <c r="C6" s="1421"/>
      <c r="D6" s="1421"/>
      <c r="E6" s="1421"/>
      <c r="F6" s="1413"/>
      <c r="G6" s="1414"/>
      <c r="H6" s="1414"/>
      <c r="I6" s="1414"/>
      <c r="J6" s="579" t="s">
        <v>249</v>
      </c>
    </row>
    <row r="7" spans="1:13" ht="13.15" customHeight="1">
      <c r="A7" s="1403">
        <v>2</v>
      </c>
      <c r="B7" s="1393" t="s">
        <v>250</v>
      </c>
      <c r="C7" s="1394"/>
      <c r="D7" s="1394"/>
      <c r="E7" s="1395"/>
      <c r="F7" s="1436"/>
      <c r="G7" s="1437"/>
      <c r="H7" s="1437"/>
      <c r="I7" s="1437"/>
    </row>
    <row r="8" spans="1:13" ht="20.25" customHeight="1">
      <c r="A8" s="1435"/>
      <c r="B8" s="1396"/>
      <c r="C8" s="1397"/>
      <c r="D8" s="1397"/>
      <c r="E8" s="1398"/>
      <c r="F8" s="1438"/>
      <c r="G8" s="1439"/>
      <c r="H8" s="1439"/>
      <c r="I8" s="1439"/>
    </row>
    <row r="9" spans="1:13" s="608" customFormat="1" ht="13.15" customHeight="1">
      <c r="A9" s="1440">
        <v>3</v>
      </c>
      <c r="B9" s="1442" t="s">
        <v>251</v>
      </c>
      <c r="C9" s="1443"/>
      <c r="D9" s="1443"/>
      <c r="E9" s="1443"/>
      <c r="F9" s="1431" t="s">
        <v>252</v>
      </c>
      <c r="G9" s="1432"/>
      <c r="H9" s="1432"/>
      <c r="I9" s="1432"/>
      <c r="J9" s="607"/>
    </row>
    <row r="10" spans="1:13" s="608" customFormat="1" ht="13.15" customHeight="1">
      <c r="A10" s="1441"/>
      <c r="B10" s="1444"/>
      <c r="C10" s="1445"/>
      <c r="D10" s="1445"/>
      <c r="E10" s="1445"/>
      <c r="F10" s="1433"/>
      <c r="G10" s="1434"/>
      <c r="H10" s="1434"/>
      <c r="I10" s="1434"/>
      <c r="J10" s="607"/>
    </row>
    <row r="11" spans="1:13" ht="13.15" customHeight="1">
      <c r="A11" s="1403">
        <v>4</v>
      </c>
      <c r="B11" s="1417" t="s">
        <v>253</v>
      </c>
      <c r="C11" s="1418"/>
      <c r="D11" s="1418"/>
      <c r="E11" s="1419"/>
      <c r="F11" s="1411" t="s">
        <v>254</v>
      </c>
      <c r="G11" s="1412"/>
      <c r="H11" s="1412"/>
      <c r="I11" s="1412"/>
      <c r="J11" s="579" t="s">
        <v>249</v>
      </c>
      <c r="M11" s="394" t="s">
        <v>255</v>
      </c>
    </row>
    <row r="12" spans="1:13" ht="18" customHeight="1">
      <c r="A12" s="1404"/>
      <c r="B12" s="1420"/>
      <c r="C12" s="1421"/>
      <c r="D12" s="1421"/>
      <c r="E12" s="1422"/>
      <c r="F12" s="1413"/>
      <c r="G12" s="1414"/>
      <c r="H12" s="1414"/>
      <c r="I12" s="1414"/>
    </row>
    <row r="13" spans="1:13" ht="13.15" customHeight="1">
      <c r="A13" s="1423">
        <v>5</v>
      </c>
      <c r="B13" s="1425" t="s">
        <v>256</v>
      </c>
      <c r="C13" s="1426"/>
      <c r="D13" s="1426"/>
      <c r="E13" s="1427"/>
      <c r="F13" s="1431" t="s">
        <v>257</v>
      </c>
      <c r="G13" s="1432"/>
      <c r="H13" s="1432"/>
      <c r="I13" s="1432"/>
    </row>
    <row r="14" spans="1:13" ht="13.15" customHeight="1">
      <c r="A14" s="1424"/>
      <c r="B14" s="1428"/>
      <c r="C14" s="1429"/>
      <c r="D14" s="1429"/>
      <c r="E14" s="1430"/>
      <c r="F14" s="1433"/>
      <c r="G14" s="1434"/>
      <c r="H14" s="1434"/>
      <c r="I14" s="1434"/>
    </row>
    <row r="15" spans="1:13" ht="13.15" customHeight="1">
      <c r="A15" s="1391">
        <v>6</v>
      </c>
      <c r="B15" s="1393" t="s">
        <v>258</v>
      </c>
      <c r="C15" s="1394"/>
      <c r="D15" s="1394"/>
      <c r="E15" s="1395"/>
      <c r="F15" s="1399" t="s">
        <v>259</v>
      </c>
      <c r="G15" s="1400"/>
      <c r="H15" s="1400"/>
      <c r="I15" s="1400"/>
    </row>
    <row r="16" spans="1:13" ht="18" customHeight="1">
      <c r="A16" s="1392"/>
      <c r="B16" s="1396"/>
      <c r="C16" s="1397"/>
      <c r="D16" s="1397"/>
      <c r="E16" s="1398"/>
      <c r="F16" s="1401"/>
      <c r="G16" s="1402"/>
      <c r="H16" s="1402"/>
      <c r="I16" s="1402"/>
    </row>
    <row r="17" spans="1:10" ht="13.15" customHeight="1">
      <c r="A17" s="1403">
        <v>7</v>
      </c>
      <c r="B17" s="1405" t="s">
        <v>260</v>
      </c>
      <c r="C17" s="1406"/>
      <c r="D17" s="1406"/>
      <c r="E17" s="1407"/>
      <c r="F17" s="1411" t="s">
        <v>261</v>
      </c>
      <c r="G17" s="1412"/>
      <c r="H17" s="1412"/>
      <c r="I17" s="1412"/>
    </row>
    <row r="18" spans="1:10" ht="21" customHeight="1">
      <c r="A18" s="1404"/>
      <c r="B18" s="1408"/>
      <c r="C18" s="1409"/>
      <c r="D18" s="1409"/>
      <c r="E18" s="1410"/>
      <c r="F18" s="1413"/>
      <c r="G18" s="1414"/>
      <c r="H18" s="1414"/>
      <c r="I18" s="1414"/>
    </row>
    <row r="19" spans="1:10" ht="24.75" customHeight="1">
      <c r="A19" s="392">
        <v>8</v>
      </c>
      <c r="B19" s="1384" t="s">
        <v>256</v>
      </c>
      <c r="C19" s="1385"/>
      <c r="D19" s="1385"/>
      <c r="E19" s="1385"/>
      <c r="F19" s="1373" t="s">
        <v>262</v>
      </c>
      <c r="G19" s="1374"/>
      <c r="H19" s="1374"/>
      <c r="I19" s="1374"/>
    </row>
    <row r="20" spans="1:10" ht="13.15" customHeight="1">
      <c r="A20" s="1415">
        <v>9</v>
      </c>
      <c r="B20" s="1393" t="s">
        <v>263</v>
      </c>
      <c r="C20" s="1394"/>
      <c r="D20" s="1394"/>
      <c r="E20" s="1395"/>
      <c r="F20" s="1411" t="s">
        <v>264</v>
      </c>
      <c r="G20" s="1412"/>
      <c r="H20" s="1412"/>
      <c r="I20" s="1412"/>
      <c r="J20" s="579" t="s">
        <v>249</v>
      </c>
    </row>
    <row r="21" spans="1:10" ht="13.15" customHeight="1">
      <c r="A21" s="1416"/>
      <c r="B21" s="1396"/>
      <c r="C21" s="1397"/>
      <c r="D21" s="1397"/>
      <c r="E21" s="1398"/>
      <c r="F21" s="1413"/>
      <c r="G21" s="1414"/>
      <c r="H21" s="1414"/>
      <c r="I21" s="1414"/>
    </row>
    <row r="22" spans="1:10" ht="13.5">
      <c r="A22" s="1375" t="s">
        <v>265</v>
      </c>
      <c r="B22" s="1375"/>
      <c r="C22" s="1375"/>
      <c r="D22" s="1375"/>
      <c r="E22" s="1375"/>
      <c r="F22" s="1375"/>
      <c r="G22" s="1375"/>
      <c r="H22" s="1375"/>
      <c r="I22" s="1375"/>
    </row>
    <row r="23" spans="1:10" ht="21" customHeight="1">
      <c r="A23" s="392">
        <v>1</v>
      </c>
      <c r="B23" s="1384" t="s">
        <v>266</v>
      </c>
      <c r="C23" s="1385"/>
      <c r="D23" s="1385"/>
      <c r="E23" s="1386"/>
      <c r="F23" s="1373" t="s">
        <v>267</v>
      </c>
      <c r="G23" s="1374"/>
      <c r="H23" s="1374"/>
      <c r="I23" s="1374"/>
    </row>
    <row r="24" spans="1:10" ht="21" customHeight="1">
      <c r="A24" s="392">
        <v>2</v>
      </c>
      <c r="B24" s="1384" t="s">
        <v>16</v>
      </c>
      <c r="C24" s="1385"/>
      <c r="D24" s="1385"/>
      <c r="E24" s="1386"/>
      <c r="F24" s="1387" t="s">
        <v>268</v>
      </c>
      <c r="G24" s="1388"/>
      <c r="H24" s="1388"/>
      <c r="I24" s="1388"/>
    </row>
    <row r="25" spans="1:10" ht="21" customHeight="1">
      <c r="A25" s="392">
        <v>3</v>
      </c>
      <c r="B25" s="1384" t="s">
        <v>269</v>
      </c>
      <c r="C25" s="1385"/>
      <c r="D25" s="1385"/>
      <c r="E25" s="1386"/>
      <c r="F25" s="1389" t="s">
        <v>270</v>
      </c>
      <c r="G25" s="1390"/>
      <c r="H25" s="1390"/>
      <c r="I25" s="1390"/>
    </row>
    <row r="26" spans="1:10" ht="21" customHeight="1">
      <c r="A26" s="392">
        <v>4</v>
      </c>
      <c r="B26" s="1376" t="s">
        <v>271</v>
      </c>
      <c r="C26" s="1377"/>
      <c r="D26" s="1377"/>
      <c r="E26" s="1378"/>
      <c r="F26" s="1379" t="s">
        <v>272</v>
      </c>
      <c r="G26" s="1380"/>
      <c r="H26" s="1380"/>
      <c r="I26" s="1380"/>
      <c r="J26" s="579" t="s">
        <v>273</v>
      </c>
    </row>
    <row r="27" spans="1:10" ht="21" customHeight="1">
      <c r="A27" s="393">
        <v>5</v>
      </c>
      <c r="B27" s="1381" t="s">
        <v>274</v>
      </c>
      <c r="C27" s="1382"/>
      <c r="D27" s="1382"/>
      <c r="E27" s="1383"/>
      <c r="F27" s="1373" t="s">
        <v>275</v>
      </c>
      <c r="G27" s="1374"/>
      <c r="H27" s="1374"/>
      <c r="I27" s="1374"/>
    </row>
    <row r="28" spans="1:10" ht="21" customHeight="1">
      <c r="A28" s="393">
        <v>6</v>
      </c>
      <c r="B28" s="1381" t="s">
        <v>276</v>
      </c>
      <c r="C28" s="1382"/>
      <c r="D28" s="1382"/>
      <c r="E28" s="1383"/>
      <c r="F28" s="1373" t="s">
        <v>277</v>
      </c>
      <c r="G28" s="1374"/>
      <c r="H28" s="1374"/>
      <c r="I28" s="1374"/>
    </row>
    <row r="29" spans="1:10" ht="13.5">
      <c r="A29" s="1375" t="s">
        <v>278</v>
      </c>
      <c r="B29" s="1375"/>
      <c r="C29" s="1375"/>
      <c r="D29" s="1375"/>
      <c r="E29" s="1375"/>
      <c r="F29" s="1375"/>
      <c r="G29" s="1375"/>
      <c r="H29" s="1375"/>
      <c r="I29" s="1375"/>
      <c r="J29" s="580" t="s">
        <v>279</v>
      </c>
    </row>
    <row r="30" spans="1:10" ht="22.5" customHeight="1">
      <c r="A30" s="392">
        <v>1</v>
      </c>
      <c r="B30" s="1370" t="s">
        <v>247</v>
      </c>
      <c r="C30" s="1371"/>
      <c r="D30" s="1371"/>
      <c r="E30" s="1372"/>
      <c r="F30" s="1373" t="s">
        <v>280</v>
      </c>
      <c r="G30" s="1374"/>
      <c r="H30" s="1374"/>
      <c r="I30" s="1374"/>
    </row>
    <row r="31" spans="1:10" ht="22.5" customHeight="1">
      <c r="A31" s="393">
        <v>2</v>
      </c>
      <c r="B31" s="1370" t="s">
        <v>281</v>
      </c>
      <c r="C31" s="1371"/>
      <c r="D31" s="1371"/>
      <c r="E31" s="1372"/>
      <c r="F31" s="1373" t="s">
        <v>282</v>
      </c>
      <c r="G31" s="1374"/>
      <c r="H31" s="1374"/>
      <c r="I31" s="1374"/>
    </row>
    <row r="32" spans="1:10" ht="22.5" customHeight="1">
      <c r="A32" s="393">
        <v>3</v>
      </c>
      <c r="B32" s="1370" t="s">
        <v>283</v>
      </c>
      <c r="C32" s="1371"/>
      <c r="D32" s="1371"/>
      <c r="E32" s="1372"/>
      <c r="F32" s="1373" t="s">
        <v>284</v>
      </c>
      <c r="G32" s="1374"/>
      <c r="H32" s="1374"/>
      <c r="I32" s="1374"/>
    </row>
    <row r="33" spans="1:10" ht="22.5" customHeight="1">
      <c r="A33" s="393">
        <v>4</v>
      </c>
      <c r="B33" s="1370" t="s">
        <v>285</v>
      </c>
      <c r="C33" s="1371"/>
      <c r="D33" s="1371"/>
      <c r="E33" s="1372"/>
      <c r="F33" s="1373" t="s">
        <v>286</v>
      </c>
      <c r="G33" s="1374"/>
      <c r="H33" s="1374"/>
      <c r="I33" s="1374"/>
    </row>
    <row r="34" spans="1:10" ht="13.5">
      <c r="A34" s="1375" t="s">
        <v>287</v>
      </c>
      <c r="B34" s="1375"/>
      <c r="C34" s="1375"/>
      <c r="D34" s="1375"/>
      <c r="E34" s="1375"/>
      <c r="F34" s="1375"/>
      <c r="G34" s="1375"/>
      <c r="H34" s="1375"/>
      <c r="I34" s="1375"/>
      <c r="J34" s="579" t="s">
        <v>288</v>
      </c>
    </row>
    <row r="35" spans="1:10" ht="22.5" customHeight="1">
      <c r="A35" s="393">
        <v>1</v>
      </c>
      <c r="B35" s="1370" t="s">
        <v>266</v>
      </c>
      <c r="C35" s="1371"/>
      <c r="D35" s="1371"/>
      <c r="E35" s="1372"/>
      <c r="F35" s="1373" t="s">
        <v>289</v>
      </c>
      <c r="G35" s="1374"/>
      <c r="H35" s="1374"/>
      <c r="I35" s="1374"/>
    </row>
    <row r="36" spans="1:10" ht="22.5" customHeight="1">
      <c r="A36" s="393">
        <v>2</v>
      </c>
      <c r="B36" s="1370" t="s">
        <v>16</v>
      </c>
      <c r="C36" s="1371"/>
      <c r="D36" s="1371"/>
      <c r="E36" s="1372"/>
      <c r="F36" s="1373" t="s">
        <v>290</v>
      </c>
      <c r="G36" s="1374"/>
      <c r="H36" s="1374"/>
      <c r="I36" s="1374"/>
    </row>
    <row r="37" spans="1:10" ht="22.5" customHeight="1">
      <c r="A37" s="393">
        <v>3</v>
      </c>
      <c r="B37" s="1370" t="s">
        <v>291</v>
      </c>
      <c r="C37" s="1371"/>
      <c r="D37" s="1371"/>
      <c r="E37" s="1372"/>
      <c r="F37" s="1373" t="s">
        <v>292</v>
      </c>
      <c r="G37" s="1374"/>
      <c r="H37" s="1374"/>
      <c r="I37" s="1374"/>
    </row>
    <row r="38" spans="1:10" ht="22.5" customHeight="1">
      <c r="A38" s="393">
        <v>4</v>
      </c>
      <c r="B38" s="1370" t="s">
        <v>293</v>
      </c>
      <c r="C38" s="1371"/>
      <c r="D38" s="1371"/>
      <c r="E38" s="1372"/>
      <c r="F38" s="1373" t="s">
        <v>294</v>
      </c>
      <c r="G38" s="1374"/>
      <c r="H38" s="1374"/>
      <c r="I38" s="1374"/>
    </row>
  </sheetData>
  <mergeCells count="61">
    <mergeCell ref="A1:I1"/>
    <mergeCell ref="B3:E3"/>
    <mergeCell ref="F3:I3"/>
    <mergeCell ref="A4:I4"/>
    <mergeCell ref="A5:A6"/>
    <mergeCell ref="B5:E6"/>
    <mergeCell ref="F5:I6"/>
    <mergeCell ref="A7:A8"/>
    <mergeCell ref="B7:E8"/>
    <mergeCell ref="F7:I8"/>
    <mergeCell ref="A9:A10"/>
    <mergeCell ref="B9:E10"/>
    <mergeCell ref="F9:I10"/>
    <mergeCell ref="A11:A12"/>
    <mergeCell ref="B11:E12"/>
    <mergeCell ref="F11:I12"/>
    <mergeCell ref="A13:A14"/>
    <mergeCell ref="B13:E14"/>
    <mergeCell ref="F13:I14"/>
    <mergeCell ref="A22:I22"/>
    <mergeCell ref="A15:A16"/>
    <mergeCell ref="B15:E16"/>
    <mergeCell ref="F15:I16"/>
    <mergeCell ref="A17:A18"/>
    <mergeCell ref="B17:E18"/>
    <mergeCell ref="F17:I18"/>
    <mergeCell ref="B19:E19"/>
    <mergeCell ref="F19:I19"/>
    <mergeCell ref="A20:A21"/>
    <mergeCell ref="B20:E21"/>
    <mergeCell ref="F20:I21"/>
    <mergeCell ref="B23:E23"/>
    <mergeCell ref="F23:I23"/>
    <mergeCell ref="B24:E24"/>
    <mergeCell ref="F24:I24"/>
    <mergeCell ref="B25:E25"/>
    <mergeCell ref="F25:I25"/>
    <mergeCell ref="B32:E32"/>
    <mergeCell ref="F32:I32"/>
    <mergeCell ref="B26:E26"/>
    <mergeCell ref="F26:I26"/>
    <mergeCell ref="B27:E27"/>
    <mergeCell ref="F27:I27"/>
    <mergeCell ref="B28:E28"/>
    <mergeCell ref="F28:I28"/>
    <mergeCell ref="A29:I29"/>
    <mergeCell ref="B30:E30"/>
    <mergeCell ref="F30:I30"/>
    <mergeCell ref="B31:E31"/>
    <mergeCell ref="F31:I31"/>
    <mergeCell ref="B37:E37"/>
    <mergeCell ref="F37:I37"/>
    <mergeCell ref="B38:E38"/>
    <mergeCell ref="F38:I38"/>
    <mergeCell ref="B33:E33"/>
    <mergeCell ref="F33:I33"/>
    <mergeCell ref="A34:I34"/>
    <mergeCell ref="B35:E35"/>
    <mergeCell ref="F35:I35"/>
    <mergeCell ref="B36:E36"/>
    <mergeCell ref="F36:I36"/>
  </mergeCells>
  <pageMargins left="0.70866141732283472" right="0.26" top="0.35" bottom="0.43" header="0.31496062992125984" footer="0.31496062992125984"/>
  <pageSetup paperSize="9" scale="72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8CB9-6415-4083-A9D0-0351C16D71E9}">
  <sheetPr>
    <tabColor theme="4" tint="-0.499984740745262"/>
    <pageSetUpPr fitToPage="1"/>
  </sheetPr>
  <dimension ref="A1:BF62"/>
  <sheetViews>
    <sheetView showGridLines="0" showZeros="0" zoomScaleNormal="100" zoomScaleSheetLayoutView="3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AZ36" sqref="AZ36:BC36"/>
    </sheetView>
  </sheetViews>
  <sheetFormatPr defaultColWidth="8.7109375" defaultRowHeight="12.75" customHeight="1"/>
  <cols>
    <col min="1" max="1" width="0.85546875" style="122" customWidth="1"/>
    <col min="2" max="2" width="3.85546875" style="118" customWidth="1"/>
    <col min="3" max="3" width="1.140625" style="138" customWidth="1"/>
    <col min="4" max="5" width="1.7109375" style="138" customWidth="1"/>
    <col min="6" max="6" width="2.7109375" style="138" customWidth="1"/>
    <col min="7" max="8" width="1.7109375" style="138" customWidth="1"/>
    <col min="9" max="9" width="3.140625" style="138" customWidth="1"/>
    <col min="10" max="13" width="1.7109375" style="138" customWidth="1"/>
    <col min="14" max="14" width="2.28515625" style="138" customWidth="1"/>
    <col min="15" max="16" width="1.7109375" style="138" customWidth="1"/>
    <col min="17" max="17" width="2.85546875" style="138" customWidth="1"/>
    <col min="18" max="18" width="1.42578125" style="138" customWidth="1"/>
    <col min="19" max="19" width="2.42578125" style="138" customWidth="1"/>
    <col min="20" max="22" width="1.7109375" style="138" customWidth="1"/>
    <col min="23" max="23" width="3.7109375" style="138" customWidth="1"/>
    <col min="24" max="28" width="1.7109375" style="138" customWidth="1"/>
    <col min="29" max="29" width="6" style="138" customWidth="1"/>
    <col min="30" max="30" width="4.42578125" style="138" customWidth="1"/>
    <col min="31" max="31" width="1.7109375" style="138" customWidth="1"/>
    <col min="32" max="32" width="3" style="138" customWidth="1"/>
    <col min="33" max="33" width="3.140625" style="138" customWidth="1"/>
    <col min="34" max="34" width="2.7109375" style="138" customWidth="1"/>
    <col min="35" max="35" width="3.140625" style="138" customWidth="1"/>
    <col min="36" max="36" width="2.7109375" style="138" customWidth="1"/>
    <col min="37" max="37" width="4.140625" style="138" customWidth="1"/>
    <col min="38" max="38" width="4" style="138" customWidth="1"/>
    <col min="39" max="39" width="5.140625" style="138" customWidth="1"/>
    <col min="40" max="40" width="7.140625" style="138" customWidth="1"/>
    <col min="41" max="41" width="4.85546875" style="138" customWidth="1"/>
    <col min="42" max="42" width="5" style="138" customWidth="1"/>
    <col min="43" max="43" width="4.7109375" style="138" customWidth="1"/>
    <col min="44" max="44" width="1.7109375" style="138" customWidth="1"/>
    <col min="45" max="45" width="4.5703125" style="138" customWidth="1"/>
    <col min="46" max="46" width="7.7109375" style="138" customWidth="1"/>
    <col min="47" max="47" width="2.7109375" style="138" customWidth="1"/>
    <col min="48" max="48" width="5.28515625" style="138" customWidth="1"/>
    <col min="49" max="49" width="4" style="138" customWidth="1"/>
    <col min="50" max="50" width="4.85546875" style="138" customWidth="1"/>
    <col min="51" max="51" width="3.28515625" style="138" customWidth="1"/>
    <col min="52" max="52" width="2.28515625" style="138" customWidth="1"/>
    <col min="53" max="53" width="3.5703125" style="138" customWidth="1"/>
    <col min="54" max="54" width="2.28515625" style="138" customWidth="1"/>
    <col min="55" max="55" width="6.85546875" style="138" customWidth="1"/>
    <col min="56" max="56" width="8.85546875" style="138" customWidth="1"/>
    <col min="57" max="57" width="0.7109375" style="138" customWidth="1"/>
    <col min="58" max="16384" width="8.7109375" style="119"/>
  </cols>
  <sheetData>
    <row r="1" spans="2:58" s="117" customFormat="1" ht="4.5" customHeight="1" thickBot="1"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  <c r="W1" s="989"/>
      <c r="X1" s="989"/>
      <c r="Y1" s="989"/>
      <c r="Z1" s="989"/>
      <c r="AA1" s="989"/>
      <c r="AB1" s="989"/>
      <c r="AC1" s="989"/>
      <c r="AD1" s="989"/>
      <c r="AE1" s="989"/>
      <c r="AF1" s="989"/>
      <c r="AG1" s="989"/>
      <c r="AH1" s="989"/>
      <c r="AI1" s="989"/>
      <c r="AJ1" s="989"/>
      <c r="AK1" s="989"/>
      <c r="AL1" s="989"/>
      <c r="AM1" s="989"/>
      <c r="AN1" s="989"/>
      <c r="AO1" s="989"/>
      <c r="AP1" s="989"/>
      <c r="AQ1" s="989"/>
      <c r="AR1" s="989"/>
      <c r="AS1" s="989"/>
      <c r="AT1" s="989"/>
      <c r="AU1" s="989"/>
      <c r="AV1" s="989"/>
      <c r="AW1" s="989"/>
      <c r="AX1" s="989"/>
      <c r="AY1" s="989"/>
      <c r="AZ1" s="989"/>
      <c r="BA1" s="989"/>
      <c r="BB1" s="989"/>
      <c r="BC1" s="989"/>
      <c r="BD1" s="989"/>
      <c r="BE1" s="989"/>
    </row>
    <row r="2" spans="2:58" ht="21.75" customHeight="1">
      <c r="B2" s="202"/>
      <c r="C2" s="203"/>
      <c r="D2" s="203"/>
      <c r="E2" s="203"/>
      <c r="F2" s="203"/>
      <c r="G2" s="203"/>
      <c r="H2" s="203"/>
      <c r="I2" s="203"/>
      <c r="J2" s="203"/>
      <c r="K2" s="204"/>
      <c r="L2" s="204"/>
      <c r="M2" s="204"/>
      <c r="N2" s="204"/>
      <c r="O2" s="204"/>
      <c r="P2" s="204"/>
      <c r="Q2" s="1180" t="s">
        <v>187</v>
      </c>
      <c r="R2" s="1180"/>
      <c r="S2" s="1180"/>
      <c r="T2" s="1180"/>
      <c r="U2" s="1180"/>
      <c r="V2" s="1180"/>
      <c r="W2" s="1180"/>
      <c r="X2" s="1180"/>
      <c r="Y2" s="1180"/>
      <c r="Z2" s="1180"/>
      <c r="AA2" s="1180"/>
      <c r="AB2" s="1180"/>
      <c r="AC2" s="1180"/>
      <c r="AD2" s="1180"/>
      <c r="AE2" s="1180"/>
      <c r="AF2" s="1180"/>
      <c r="AG2" s="1180"/>
      <c r="AH2" s="1180"/>
      <c r="AI2" s="1180"/>
      <c r="AJ2" s="1180"/>
      <c r="AK2" s="1180"/>
      <c r="AL2" s="1180"/>
      <c r="AM2" s="1180"/>
      <c r="AN2" s="1180"/>
      <c r="AO2" s="1180"/>
      <c r="AP2" s="1180"/>
      <c r="AQ2" s="1180"/>
      <c r="AR2" s="1180"/>
      <c r="AS2" s="1180"/>
      <c r="AT2" s="1180"/>
      <c r="AU2" s="1180"/>
      <c r="AV2" s="1180"/>
      <c r="AW2" s="1180"/>
      <c r="AX2" s="1180"/>
      <c r="AY2" s="1180"/>
      <c r="AZ2" s="797" t="s">
        <v>1</v>
      </c>
      <c r="BA2" s="797"/>
      <c r="BB2" s="797"/>
      <c r="BC2" s="797"/>
      <c r="BD2" s="569">
        <f>Candidatura!BD2</f>
        <v>0</v>
      </c>
      <c r="BE2" s="566"/>
      <c r="BF2" s="515"/>
    </row>
    <row r="3" spans="2:58" s="121" customFormat="1" ht="10.5" customHeight="1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1185"/>
      <c r="R3" s="1185"/>
      <c r="S3" s="1185"/>
      <c r="T3" s="1185"/>
      <c r="U3" s="1185"/>
      <c r="V3" s="1185"/>
      <c r="W3" s="1185"/>
      <c r="X3" s="1185"/>
      <c r="Y3" s="1185"/>
      <c r="Z3" s="1185"/>
      <c r="AA3" s="1185"/>
      <c r="AB3" s="1185"/>
      <c r="AC3" s="1185"/>
      <c r="AD3" s="1185"/>
      <c r="AE3" s="1185"/>
      <c r="AF3" s="1185"/>
      <c r="AG3" s="1185"/>
      <c r="AH3" s="1185"/>
      <c r="AI3" s="1185"/>
      <c r="AJ3" s="1185"/>
      <c r="AK3" s="1185"/>
      <c r="AL3" s="1185"/>
      <c r="AM3" s="1185"/>
      <c r="AN3" s="1185"/>
      <c r="AO3" s="1185"/>
      <c r="AP3" s="1185"/>
      <c r="AQ3" s="1185"/>
      <c r="AR3" s="1185"/>
      <c r="AS3" s="1185"/>
      <c r="AT3" s="1185"/>
      <c r="AU3" s="1185"/>
      <c r="AV3" s="1185"/>
      <c r="AW3" s="1185"/>
      <c r="AX3" s="1185"/>
      <c r="AY3" s="1185"/>
      <c r="AZ3" s="568"/>
      <c r="BA3" s="1452" t="s">
        <v>295</v>
      </c>
      <c r="BB3" s="1184"/>
      <c r="BC3" s="1184"/>
      <c r="BD3" s="1186" t="s">
        <v>5</v>
      </c>
      <c r="BE3" s="567"/>
    </row>
    <row r="4" spans="2:58" ht="17.25" customHeight="1">
      <c r="B4" s="990"/>
      <c r="C4" s="991"/>
      <c r="D4" s="991"/>
      <c r="E4" s="991"/>
      <c r="F4" s="991"/>
      <c r="G4" s="991"/>
      <c r="H4" s="991"/>
      <c r="I4" s="991"/>
      <c r="J4" s="991"/>
      <c r="K4" s="991"/>
      <c r="L4" s="991"/>
      <c r="M4" s="991"/>
      <c r="N4" s="991"/>
      <c r="O4" s="991"/>
      <c r="P4" s="991"/>
      <c r="Q4" s="991"/>
      <c r="R4" s="998" t="s">
        <v>296</v>
      </c>
      <c r="S4" s="998"/>
      <c r="T4" s="998"/>
      <c r="U4" s="998"/>
      <c r="V4" s="998"/>
      <c r="W4" s="998"/>
      <c r="X4" s="998"/>
      <c r="Y4" s="998"/>
      <c r="Z4" s="998"/>
      <c r="AA4" s="998"/>
      <c r="AB4" s="998"/>
      <c r="AC4" s="998"/>
      <c r="AD4" s="998"/>
      <c r="AE4" s="998"/>
      <c r="AF4" s="998"/>
      <c r="AG4" s="998"/>
      <c r="AH4" s="998"/>
      <c r="AI4" s="998"/>
      <c r="AJ4" s="998"/>
      <c r="AK4" s="998"/>
      <c r="AL4" s="998"/>
      <c r="AM4" s="998"/>
      <c r="AN4" s="998"/>
      <c r="AO4" s="998"/>
      <c r="AP4" s="998"/>
      <c r="AQ4" s="998"/>
      <c r="AR4" s="998"/>
      <c r="AS4" s="998"/>
      <c r="AT4" s="998"/>
      <c r="AU4" s="998"/>
      <c r="AV4" s="998"/>
      <c r="AW4" s="998"/>
      <c r="AX4" s="998"/>
      <c r="AY4" s="207"/>
      <c r="AZ4" s="207"/>
      <c r="BA4" s="1184"/>
      <c r="BB4" s="1184"/>
      <c r="BC4" s="1184"/>
      <c r="BD4" s="1186"/>
      <c r="BE4" s="208"/>
      <c r="BF4" s="118"/>
    </row>
    <row r="5" spans="2:58" s="124" customFormat="1" ht="25.5" customHeight="1">
      <c r="B5" s="801" t="str">
        <f>IF(Candidatura!B5="","",Candidatura!B5)</f>
        <v/>
      </c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3" t="str">
        <f>UPPER("Incentivo financeiro extraordinário à manutenção dos postos de trabalho e aos trabalhadores independentes")</f>
        <v>INCENTIVO FINANCEIRO EXTRAORDINÁRIO À MANUTENÇÃO DOS POSTOS DE TRABALHO E AOS TRABALHADORES INDEPENDENTES</v>
      </c>
      <c r="U5" s="804"/>
      <c r="V5" s="804"/>
      <c r="W5" s="804"/>
      <c r="X5" s="804"/>
      <c r="Y5" s="804"/>
      <c r="Z5" s="804"/>
      <c r="AA5" s="804"/>
      <c r="AB5" s="804"/>
      <c r="AC5" s="804"/>
      <c r="AD5" s="804"/>
      <c r="AE5" s="804"/>
      <c r="AF5" s="804"/>
      <c r="AG5" s="804"/>
      <c r="AH5" s="804"/>
      <c r="AI5" s="804"/>
      <c r="AJ5" s="804"/>
      <c r="AK5" s="804"/>
      <c r="AL5" s="804"/>
      <c r="AM5" s="804"/>
      <c r="AN5" s="804"/>
      <c r="AO5" s="804"/>
      <c r="AP5" s="804"/>
      <c r="AQ5" s="804"/>
      <c r="AR5" s="804"/>
      <c r="AS5" s="804"/>
      <c r="AT5" s="804"/>
      <c r="AU5" s="804"/>
      <c r="AV5" s="804"/>
      <c r="AW5" s="804"/>
      <c r="AX5" s="804"/>
      <c r="AY5" s="804"/>
      <c r="AZ5" s="804"/>
      <c r="BA5" s="1453"/>
      <c r="BB5" s="1453"/>
      <c r="BC5" s="1453"/>
      <c r="BD5" s="1453"/>
      <c r="BE5" s="209"/>
      <c r="BF5" s="123"/>
    </row>
    <row r="6" spans="2:58" ht="3" customHeight="1" thickBot="1">
      <c r="B6" s="210"/>
      <c r="C6" s="211"/>
      <c r="D6" s="997"/>
      <c r="E6" s="997"/>
      <c r="F6" s="997"/>
      <c r="G6" s="212"/>
      <c r="H6" s="212"/>
      <c r="I6" s="212"/>
      <c r="J6" s="212"/>
      <c r="K6" s="212"/>
      <c r="L6" s="212"/>
      <c r="M6" s="213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5"/>
      <c r="AY6" s="215"/>
      <c r="AZ6" s="215"/>
      <c r="BA6" s="215"/>
      <c r="BB6" s="215"/>
      <c r="BC6" s="215"/>
      <c r="BD6" s="215"/>
      <c r="BE6" s="216"/>
      <c r="BF6" s="125"/>
    </row>
    <row r="7" spans="2:58" ht="18" customHeight="1">
      <c r="B7" s="146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0"/>
      <c r="S7" s="130"/>
      <c r="T7" s="130"/>
      <c r="U7" s="130"/>
      <c r="V7" s="130"/>
      <c r="W7" s="130"/>
      <c r="X7" s="130"/>
      <c r="Y7" s="130"/>
      <c r="Z7" s="324"/>
      <c r="AA7" s="131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2"/>
      <c r="AY7" s="132"/>
      <c r="AZ7" s="132"/>
      <c r="BA7" s="132"/>
      <c r="BB7" s="132"/>
      <c r="BC7" s="132"/>
      <c r="BD7" s="132"/>
      <c r="BE7" s="132"/>
    </row>
    <row r="8" spans="2:58" ht="25.5" customHeight="1">
      <c r="B8" s="217" t="s">
        <v>7</v>
      </c>
      <c r="C8" s="785" t="s">
        <v>297</v>
      </c>
      <c r="D8" s="785"/>
      <c r="E8" s="785"/>
      <c r="F8" s="785"/>
      <c r="G8" s="785"/>
      <c r="H8" s="785"/>
      <c r="I8" s="785"/>
      <c r="J8" s="785"/>
      <c r="K8" s="785"/>
      <c r="L8" s="785"/>
      <c r="M8" s="785"/>
      <c r="N8" s="785"/>
      <c r="O8" s="785"/>
      <c r="P8" s="785"/>
      <c r="Q8" s="785"/>
      <c r="R8" s="785"/>
      <c r="S8" s="785"/>
      <c r="T8" s="785"/>
      <c r="U8" s="785"/>
      <c r="V8" s="785"/>
      <c r="W8" s="785"/>
      <c r="X8" s="785"/>
      <c r="Y8" s="785"/>
      <c r="Z8" s="785"/>
      <c r="AA8" s="785"/>
      <c r="AB8" s="785"/>
      <c r="AC8" s="785"/>
      <c r="AD8" s="785"/>
      <c r="AE8" s="785"/>
      <c r="AF8" s="785"/>
      <c r="AG8" s="785"/>
      <c r="AH8" s="785"/>
      <c r="AI8" s="785"/>
      <c r="AJ8" s="785"/>
      <c r="AK8" s="785"/>
      <c r="AL8" s="785"/>
      <c r="AM8" s="785"/>
      <c r="AN8" s="785"/>
      <c r="AO8" s="785"/>
      <c r="AP8" s="785"/>
      <c r="AQ8" s="785"/>
      <c r="AR8" s="785"/>
      <c r="AS8" s="785"/>
      <c r="AT8" s="785"/>
      <c r="AU8" s="785"/>
      <c r="AV8" s="785"/>
      <c r="AW8" s="785"/>
      <c r="AX8" s="785"/>
      <c r="AY8" s="785"/>
      <c r="AZ8" s="785"/>
      <c r="BA8" s="785"/>
      <c r="BB8" s="785"/>
      <c r="BC8" s="785"/>
      <c r="BD8" s="785"/>
      <c r="BE8" s="786"/>
    </row>
    <row r="9" spans="2:58" ht="7.15" customHeight="1">
      <c r="B9" s="218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4"/>
      <c r="U9" s="135"/>
      <c r="V9" s="134"/>
      <c r="W9" s="134"/>
      <c r="X9" s="134"/>
      <c r="Y9" s="134"/>
      <c r="Z9" s="134"/>
      <c r="AA9" s="134"/>
      <c r="AB9" s="136"/>
      <c r="AC9" s="137"/>
      <c r="AE9" s="139"/>
      <c r="AF9" s="139"/>
      <c r="AG9" s="139"/>
      <c r="AH9" s="139"/>
      <c r="AI9" s="139"/>
      <c r="AJ9" s="139"/>
      <c r="AK9" s="137"/>
      <c r="AL9" s="137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1"/>
      <c r="BB9" s="141"/>
      <c r="BC9" s="141"/>
      <c r="BD9" s="141"/>
      <c r="BE9" s="142"/>
    </row>
    <row r="10" spans="2:58" s="375" customFormat="1" ht="19.899999999999999" customHeight="1">
      <c r="B10" s="373"/>
      <c r="C10" s="993" t="s">
        <v>10</v>
      </c>
      <c r="D10" s="993"/>
      <c r="E10" s="993"/>
      <c r="F10" s="993"/>
      <c r="G10" s="993"/>
      <c r="H10" s="993"/>
      <c r="I10" s="993"/>
      <c r="J10" s="993"/>
      <c r="K10" s="993"/>
      <c r="L10" s="993"/>
      <c r="M10" s="993"/>
      <c r="N10" s="993"/>
      <c r="O10" s="993"/>
      <c r="P10" s="993"/>
      <c r="Q10" s="993"/>
      <c r="R10" s="993"/>
      <c r="S10" s="993"/>
      <c r="T10" s="993"/>
      <c r="U10" s="993"/>
      <c r="V10" s="993"/>
      <c r="W10" s="993"/>
      <c r="X10" s="993"/>
      <c r="Y10" s="993"/>
      <c r="Z10" s="993"/>
      <c r="AA10" s="993"/>
      <c r="AB10" s="993"/>
      <c r="AC10" s="993"/>
      <c r="AD10" s="993"/>
      <c r="AE10" s="993"/>
      <c r="AF10" s="993"/>
      <c r="AG10" s="993"/>
      <c r="AH10" s="993"/>
      <c r="AI10" s="993"/>
      <c r="AJ10" s="993"/>
      <c r="AK10" s="993"/>
      <c r="AL10" s="993"/>
      <c r="AM10" s="993"/>
      <c r="AN10" s="993"/>
      <c r="AO10" s="993"/>
      <c r="AP10" s="993"/>
      <c r="AQ10" s="993"/>
      <c r="AR10" s="993"/>
      <c r="AS10" s="993"/>
      <c r="AT10" s="993"/>
      <c r="AU10" s="993"/>
      <c r="AV10" s="993"/>
      <c r="AW10" s="993"/>
      <c r="AX10" s="993"/>
      <c r="AY10" s="993"/>
      <c r="AZ10" s="993"/>
      <c r="BA10" s="993"/>
      <c r="BB10" s="993"/>
      <c r="BC10" s="993"/>
      <c r="BD10" s="993"/>
      <c r="BE10" s="994"/>
    </row>
    <row r="11" spans="2:58" s="144" customFormat="1" ht="16.5" customHeight="1">
      <c r="B11" s="218"/>
      <c r="C11" s="145"/>
      <c r="E11" s="1137">
        <f>Candidatura!E11</f>
        <v>0</v>
      </c>
      <c r="F11" s="1137"/>
      <c r="G11" s="1137"/>
      <c r="H11" s="1137"/>
      <c r="I11" s="1137"/>
      <c r="J11" s="1137"/>
      <c r="K11" s="1137"/>
      <c r="L11" s="1137"/>
      <c r="M11" s="1137"/>
      <c r="N11" s="1137"/>
      <c r="O11" s="1137"/>
      <c r="P11" s="1137"/>
      <c r="Q11" s="1137"/>
      <c r="R11" s="1137"/>
      <c r="S11" s="1137"/>
      <c r="T11" s="1137"/>
      <c r="U11" s="1137"/>
      <c r="V11" s="1137"/>
      <c r="W11" s="1137"/>
      <c r="X11" s="1137"/>
      <c r="Y11" s="1137"/>
      <c r="Z11" s="1137"/>
      <c r="AA11" s="1137"/>
      <c r="AB11" s="1137"/>
      <c r="AC11" s="1137"/>
      <c r="AD11" s="1137"/>
      <c r="AE11" s="1137"/>
      <c r="AF11" s="1137"/>
      <c r="AG11" s="1137"/>
      <c r="AH11" s="1137"/>
      <c r="AI11" s="1137"/>
      <c r="AJ11" s="1137"/>
      <c r="AK11" s="196"/>
      <c r="AL11" s="1138">
        <f>Candidatura!AL11</f>
        <v>0</v>
      </c>
      <c r="AM11" s="1138"/>
      <c r="AN11" s="1138"/>
      <c r="AO11" s="1138"/>
      <c r="AP11" s="196"/>
      <c r="AQ11" s="1459">
        <f>Candidatura!AQ11</f>
        <v>0</v>
      </c>
      <c r="AR11" s="1178"/>
      <c r="AS11" s="1178"/>
      <c r="AT11" s="1178"/>
      <c r="AU11" s="197"/>
      <c r="AV11" s="1138">
        <f>Candidatura!AV11</f>
        <v>0</v>
      </c>
      <c r="AW11" s="1138"/>
      <c r="AX11" s="1138"/>
      <c r="AY11" s="1138"/>
      <c r="AZ11" s="198"/>
      <c r="BA11" s="1460">
        <f>Candidatura!BA11</f>
        <v>0</v>
      </c>
      <c r="BB11" s="1460"/>
      <c r="BC11" s="1460"/>
      <c r="BD11" s="1460"/>
      <c r="BE11" s="147"/>
    </row>
    <row r="12" spans="2:58" s="150" customFormat="1" ht="20.25" customHeight="1">
      <c r="B12" s="218"/>
      <c r="C12" s="190"/>
      <c r="E12" s="148" t="s">
        <v>14</v>
      </c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9"/>
      <c r="AL12" s="1002" t="s">
        <v>15</v>
      </c>
      <c r="AM12" s="1002"/>
      <c r="AN12" s="1002"/>
      <c r="AO12" s="1002"/>
      <c r="AP12" s="149"/>
      <c r="AQ12" s="999" t="s">
        <v>16</v>
      </c>
      <c r="AR12" s="999"/>
      <c r="AS12" s="999"/>
      <c r="AT12" s="999"/>
      <c r="AV12" s="977" t="s">
        <v>17</v>
      </c>
      <c r="AW12" s="977"/>
      <c r="AX12" s="977"/>
      <c r="AY12" s="977"/>
      <c r="AZ12" s="151"/>
      <c r="BA12" s="999" t="s">
        <v>18</v>
      </c>
      <c r="BB12" s="999"/>
      <c r="BC12" s="999"/>
      <c r="BD12" s="999"/>
      <c r="BE12" s="191"/>
    </row>
    <row r="13" spans="2:58" s="150" customFormat="1" ht="16.5" customHeight="1">
      <c r="B13" s="218"/>
      <c r="C13" s="153"/>
      <c r="E13" s="1454">
        <f>Candidatura!E13</f>
        <v>0</v>
      </c>
      <c r="F13" s="1454"/>
      <c r="G13" s="1454"/>
      <c r="H13" s="1454"/>
      <c r="I13" s="1454"/>
      <c r="J13" s="1454"/>
      <c r="K13" s="1454"/>
      <c r="L13" s="1454"/>
      <c r="M13" s="1454"/>
      <c r="N13" s="1454"/>
      <c r="O13" s="1454"/>
      <c r="P13" s="1454"/>
      <c r="Q13" s="1454"/>
      <c r="R13" s="1454"/>
      <c r="S13" s="1454"/>
      <c r="T13" s="1454"/>
      <c r="U13" s="1454"/>
      <c r="V13" s="1454"/>
      <c r="W13" s="1454"/>
      <c r="X13" s="1454"/>
      <c r="Y13" s="1454"/>
      <c r="Z13" s="194"/>
      <c r="AA13" s="1455">
        <f>Candidatura!AA13</f>
        <v>0</v>
      </c>
      <c r="AB13" s="1455"/>
      <c r="AC13" s="1455"/>
      <c r="AD13" s="1455"/>
      <c r="AE13" s="1455"/>
      <c r="AF13" s="1455"/>
      <c r="AG13" s="1455"/>
      <c r="AH13" s="1455"/>
      <c r="AI13" s="1455"/>
      <c r="AJ13" s="1455"/>
      <c r="AK13" s="193"/>
      <c r="AL13" s="1456">
        <f>Candidatura!AL13</f>
        <v>0</v>
      </c>
      <c r="AM13" s="1456"/>
      <c r="AN13" s="1456"/>
      <c r="AO13" s="1456"/>
      <c r="AP13" s="1456"/>
      <c r="AQ13" s="1456"/>
      <c r="AR13" s="1456"/>
      <c r="AS13" s="1456"/>
      <c r="AT13" s="1456"/>
      <c r="AU13" s="195"/>
      <c r="AV13" s="1457">
        <f>Candidatura!AV13</f>
        <v>0</v>
      </c>
      <c r="AW13" s="1458"/>
      <c r="AX13" s="1458"/>
      <c r="AY13" s="1458"/>
      <c r="AZ13" s="1458"/>
      <c r="BA13" s="1458"/>
      <c r="BB13" s="1458"/>
      <c r="BC13" s="1458"/>
      <c r="BD13" s="1458"/>
      <c r="BE13" s="154"/>
    </row>
    <row r="14" spans="2:58" s="157" customFormat="1" ht="20.25" customHeight="1">
      <c r="B14" s="219"/>
      <c r="C14" s="145"/>
      <c r="E14" s="161" t="s">
        <v>19</v>
      </c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58"/>
      <c r="AA14" s="977" t="s">
        <v>20</v>
      </c>
      <c r="AB14" s="977"/>
      <c r="AC14" s="977"/>
      <c r="AD14" s="977"/>
      <c r="AE14" s="977"/>
      <c r="AF14" s="977"/>
      <c r="AG14" s="977"/>
      <c r="AH14" s="977"/>
      <c r="AI14" s="977"/>
      <c r="AJ14" s="977"/>
      <c r="AK14" s="156"/>
      <c r="AL14" s="148" t="s">
        <v>21</v>
      </c>
      <c r="AM14" s="148"/>
      <c r="AN14" s="148"/>
      <c r="AO14" s="148"/>
      <c r="AP14" s="148"/>
      <c r="AQ14" s="148"/>
      <c r="AU14" s="155"/>
      <c r="AV14" s="992" t="s">
        <v>22</v>
      </c>
      <c r="AW14" s="992"/>
      <c r="AX14" s="992"/>
      <c r="AY14" s="992"/>
      <c r="AZ14" s="992"/>
      <c r="BA14" s="992"/>
      <c r="BB14" s="992"/>
      <c r="BC14" s="992"/>
      <c r="BD14" s="992"/>
      <c r="BE14" s="154"/>
    </row>
    <row r="15" spans="2:58" s="150" customFormat="1" ht="15.75" customHeight="1">
      <c r="B15" s="218"/>
      <c r="C15" s="160"/>
      <c r="E15" s="1465">
        <f>Candidatura!E15</f>
        <v>0</v>
      </c>
      <c r="F15" s="1465"/>
      <c r="G15" s="1465"/>
      <c r="H15" s="1465"/>
      <c r="I15" s="1465"/>
      <c r="J15" s="1465"/>
      <c r="K15" s="1465"/>
      <c r="L15" s="1465"/>
      <c r="M15" s="1465"/>
      <c r="N15" s="1465"/>
      <c r="O15" s="1465"/>
      <c r="P15" s="1465"/>
      <c r="Q15" s="1465"/>
      <c r="R15" s="1465"/>
      <c r="S15" s="1465"/>
      <c r="T15" s="1465"/>
      <c r="U15" s="1465"/>
      <c r="V15" s="1465"/>
      <c r="W15" s="1465"/>
      <c r="X15" s="1465"/>
      <c r="Y15" s="1465"/>
      <c r="Z15" s="192"/>
      <c r="AA15" s="1454">
        <f>Candidatura!AA15</f>
        <v>0</v>
      </c>
      <c r="AB15" s="1454"/>
      <c r="AC15" s="1454"/>
      <c r="AD15" s="1454"/>
      <c r="AE15" s="1454"/>
      <c r="AF15" s="1454"/>
      <c r="AG15" s="1454"/>
      <c r="AH15" s="1454"/>
      <c r="AI15" s="1454"/>
      <c r="AJ15" s="1454"/>
      <c r="AK15" s="193"/>
      <c r="AL15" s="1466" t="str">
        <f>Candidatura!AL15</f>
        <v/>
      </c>
      <c r="AM15" s="1466"/>
      <c r="AN15" s="1466"/>
      <c r="AO15" s="1466"/>
      <c r="AP15" s="1466"/>
      <c r="AQ15" s="1466"/>
      <c r="AR15" s="1466"/>
      <c r="AS15" s="1466"/>
      <c r="AT15" s="1466"/>
      <c r="AU15" s="548"/>
      <c r="AV15" s="1466" t="str">
        <f>Candidatura!AV15</f>
        <v/>
      </c>
      <c r="AW15" s="1466"/>
      <c r="AX15" s="1466"/>
      <c r="AY15" s="1466"/>
      <c r="AZ15" s="1466"/>
      <c r="BA15" s="1466"/>
      <c r="BB15" s="1466"/>
      <c r="BC15" s="1466"/>
      <c r="BD15" s="1466"/>
      <c r="BE15" s="154"/>
    </row>
    <row r="16" spans="2:58" s="157" customFormat="1" ht="20.25" customHeight="1">
      <c r="B16" s="219"/>
      <c r="C16" s="145"/>
      <c r="E16" s="161" t="s">
        <v>23</v>
      </c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55"/>
      <c r="AA16" s="1461" t="s">
        <v>24</v>
      </c>
      <c r="AB16" s="1461"/>
      <c r="AC16" s="1461"/>
      <c r="AD16" s="1461"/>
      <c r="AE16" s="1461"/>
      <c r="AF16" s="1461"/>
      <c r="AG16" s="1461"/>
      <c r="AH16" s="1461"/>
      <c r="AI16" s="1461"/>
      <c r="AJ16" s="1461"/>
      <c r="AK16" s="161"/>
      <c r="AL16" s="343" t="s">
        <v>25</v>
      </c>
      <c r="AM16" s="148"/>
      <c r="AN16" s="148"/>
      <c r="AO16" s="148"/>
      <c r="AP16" s="148"/>
      <c r="AQ16" s="148"/>
      <c r="AR16" s="148"/>
      <c r="AS16" s="148"/>
      <c r="AT16" s="148"/>
      <c r="AU16" s="148"/>
      <c r="AV16" s="343" t="s">
        <v>26</v>
      </c>
      <c r="AW16" s="343"/>
      <c r="AX16" s="343"/>
      <c r="AY16" s="343"/>
      <c r="AZ16" s="343"/>
      <c r="BA16" s="343"/>
      <c r="BB16" s="343"/>
      <c r="BC16" s="343"/>
      <c r="BD16" s="343"/>
      <c r="BE16" s="154"/>
    </row>
    <row r="17" spans="1:57" s="157" customFormat="1" ht="15" customHeight="1">
      <c r="B17" s="385"/>
      <c r="C17" s="131"/>
      <c r="E17" s="1462">
        <f>Candidatura!E17</f>
        <v>0</v>
      </c>
      <c r="F17" s="1462"/>
      <c r="G17" s="1462"/>
      <c r="H17" s="1462"/>
      <c r="I17" s="1462"/>
      <c r="J17" s="1462"/>
      <c r="K17" s="1462"/>
      <c r="L17" s="1462"/>
      <c r="M17" s="1462"/>
      <c r="N17" s="1462"/>
      <c r="O17" s="162"/>
      <c r="P17" s="162"/>
      <c r="Q17" s="1463">
        <f>Candidatura!Q17</f>
        <v>0</v>
      </c>
      <c r="R17" s="1463"/>
      <c r="S17" s="1463"/>
      <c r="T17" s="1463"/>
      <c r="U17" s="1463"/>
      <c r="V17" s="1463"/>
      <c r="W17" s="1463"/>
      <c r="X17" s="1463"/>
      <c r="Y17" s="1463"/>
      <c r="Z17" s="1463"/>
      <c r="AA17" s="1463"/>
      <c r="AB17" s="1463"/>
      <c r="AC17" s="1463"/>
      <c r="AD17" s="1463"/>
      <c r="AE17" s="1463"/>
      <c r="AF17" s="1463"/>
      <c r="AG17" s="1463"/>
      <c r="AH17" s="1463"/>
      <c r="AI17" s="1463"/>
      <c r="AJ17" s="1463"/>
      <c r="AK17" s="549"/>
      <c r="AL17" s="1464">
        <f>Candidatura!AL17</f>
        <v>0</v>
      </c>
      <c r="AM17" s="1464"/>
      <c r="AN17" s="1464"/>
      <c r="AO17" s="1464"/>
      <c r="AP17" s="451"/>
      <c r="AQ17" s="1464">
        <f>Candidatura!AQ17</f>
        <v>0</v>
      </c>
      <c r="AR17" s="1464"/>
      <c r="AS17" s="1464"/>
      <c r="AT17" s="1464"/>
      <c r="AU17" s="549"/>
      <c r="AV17" s="1467">
        <f>Candidatura!AV17</f>
        <v>0</v>
      </c>
      <c r="AW17" s="1467"/>
      <c r="AX17" s="1467"/>
      <c r="AY17" s="1467"/>
      <c r="AZ17" s="1467"/>
      <c r="BA17" s="1467"/>
      <c r="BB17" s="1467"/>
      <c r="BC17" s="1467"/>
      <c r="BD17" s="1467"/>
      <c r="BE17" s="454"/>
    </row>
    <row r="18" spans="1:57" ht="13.5" customHeight="1">
      <c r="B18" s="220"/>
      <c r="C18" s="163"/>
      <c r="E18" s="1078" t="s">
        <v>298</v>
      </c>
      <c r="F18" s="1078"/>
      <c r="G18" s="1078"/>
      <c r="H18" s="1078"/>
      <c r="I18" s="1078"/>
      <c r="J18" s="1078"/>
      <c r="K18" s="1078"/>
      <c r="L18" s="1078"/>
      <c r="M18" s="1078"/>
      <c r="N18" s="1078"/>
      <c r="O18" s="130"/>
      <c r="P18" s="130"/>
      <c r="Q18" s="148" t="s">
        <v>31</v>
      </c>
      <c r="R18" s="130"/>
      <c r="S18" s="130"/>
      <c r="T18" s="130"/>
      <c r="U18" s="130"/>
      <c r="V18" s="130"/>
      <c r="W18" s="130"/>
      <c r="X18" s="130"/>
      <c r="Y18" s="130"/>
      <c r="Z18" s="130"/>
      <c r="AB18" s="199"/>
      <c r="AC18" s="199"/>
      <c r="AD18" s="199"/>
      <c r="AE18" s="199"/>
      <c r="AF18" s="199"/>
      <c r="AG18" s="199"/>
      <c r="AH18" s="199"/>
      <c r="AI18" s="199"/>
      <c r="AJ18" s="199"/>
      <c r="AK18" s="130"/>
      <c r="AL18" s="1075" t="s">
        <v>32</v>
      </c>
      <c r="AM18" s="1075"/>
      <c r="AN18" s="1075"/>
      <c r="AO18" s="1075"/>
      <c r="AP18" s="157"/>
      <c r="AQ18" s="951" t="s">
        <v>33</v>
      </c>
      <c r="AR18" s="951"/>
      <c r="AS18" s="951"/>
      <c r="AT18" s="951"/>
      <c r="AU18" s="171"/>
      <c r="AV18" s="521" t="s">
        <v>34</v>
      </c>
      <c r="AW18" s="171"/>
      <c r="AX18" s="171"/>
      <c r="AY18" s="171"/>
      <c r="AZ18" s="171"/>
      <c r="BA18" s="171"/>
      <c r="BB18" s="171"/>
      <c r="BC18" s="171"/>
      <c r="BD18" s="171"/>
      <c r="BE18" s="455"/>
    </row>
    <row r="19" spans="1:57" ht="24.75" customHeight="1">
      <c r="B19" s="458"/>
      <c r="C19" s="459"/>
      <c r="D19" s="1470" t="s">
        <v>299</v>
      </c>
      <c r="E19" s="1470"/>
      <c r="F19" s="1470"/>
      <c r="G19" s="1470"/>
      <c r="H19" s="1470"/>
      <c r="I19" s="1470"/>
      <c r="J19" s="1470"/>
      <c r="K19" s="1470"/>
      <c r="L19" s="1470"/>
      <c r="M19" s="1470"/>
      <c r="N19" s="1470"/>
      <c r="O19" s="1470"/>
      <c r="P19" s="1470"/>
      <c r="Q19" s="1470"/>
      <c r="R19" s="1470"/>
      <c r="S19" s="1470"/>
      <c r="T19" s="1470"/>
      <c r="U19" s="1470"/>
      <c r="V19" s="1470"/>
      <c r="W19" s="1470"/>
      <c r="X19" s="1470"/>
      <c r="Y19" s="1470"/>
      <c r="Z19" s="1470"/>
      <c r="AA19" s="1470"/>
      <c r="AB19" s="1470"/>
      <c r="AC19" s="1470"/>
      <c r="AD19" s="1470"/>
      <c r="AE19" s="1470"/>
      <c r="AF19" s="1470"/>
      <c r="AG19" s="1470"/>
      <c r="AH19" s="1470"/>
      <c r="AI19" s="1470"/>
      <c r="AJ19" s="1470"/>
      <c r="AK19" s="1470"/>
      <c r="AL19" s="1470"/>
      <c r="AM19" s="1470"/>
      <c r="AN19" s="1470"/>
      <c r="AO19" s="1470"/>
      <c r="AP19" s="1470"/>
      <c r="AQ19" s="1470"/>
      <c r="AR19" s="1470"/>
      <c r="AS19" s="1470"/>
      <c r="AT19" s="1470"/>
      <c r="AU19" s="1470"/>
      <c r="AV19" s="1470"/>
      <c r="AW19" s="1470"/>
      <c r="AX19" s="1470"/>
      <c r="AY19" s="1470"/>
      <c r="AZ19" s="1470"/>
      <c r="BA19" s="1470"/>
      <c r="BB19" s="1470"/>
      <c r="BC19" s="1470"/>
      <c r="BD19" s="1470"/>
      <c r="BE19" s="185"/>
    </row>
    <row r="20" spans="1:57" ht="15.75" customHeight="1">
      <c r="B20" s="396"/>
      <c r="C20" s="163"/>
      <c r="D20" s="156"/>
      <c r="E20" s="1468">
        <f>Candidatura!E20</f>
        <v>0</v>
      </c>
      <c r="F20" s="1468"/>
      <c r="G20" s="1468"/>
      <c r="H20" s="1468"/>
      <c r="I20" s="1468"/>
      <c r="J20" s="1468"/>
      <c r="K20" s="1468"/>
      <c r="L20" s="1468"/>
      <c r="M20" s="1468"/>
      <c r="N20" s="1468"/>
      <c r="O20" s="1468"/>
      <c r="P20" s="1468"/>
      <c r="Q20" s="1468"/>
      <c r="R20" s="1468"/>
      <c r="S20" s="1468"/>
      <c r="T20" s="1468"/>
      <c r="U20" s="1468"/>
      <c r="V20" s="1468"/>
      <c r="W20" s="1468"/>
      <c r="X20" s="1468"/>
      <c r="Y20" s="1468"/>
      <c r="Z20" s="1468"/>
      <c r="AA20" s="1468"/>
      <c r="AB20" s="1468"/>
      <c r="AC20" s="1468"/>
      <c r="AD20" s="588"/>
      <c r="AE20" s="587"/>
      <c r="AF20" s="587"/>
      <c r="AG20" s="587"/>
      <c r="AH20" s="587"/>
      <c r="AI20" s="587"/>
      <c r="AJ20" s="587"/>
      <c r="AK20" s="130"/>
      <c r="AL20" s="1468">
        <f>Candidatura!AL20</f>
        <v>0</v>
      </c>
      <c r="AM20" s="1468"/>
      <c r="AN20" s="1468"/>
      <c r="AO20" s="1468"/>
      <c r="AP20" s="1468"/>
      <c r="AQ20" s="1468"/>
      <c r="AR20" s="1468"/>
      <c r="AS20" s="1468"/>
      <c r="AT20" s="1468"/>
      <c r="AU20" s="550"/>
      <c r="AV20" s="1468">
        <f>Candidatura!AV20</f>
        <v>0</v>
      </c>
      <c r="AW20" s="1468"/>
      <c r="AX20" s="1468"/>
      <c r="AY20" s="1468"/>
      <c r="AZ20" s="1468"/>
      <c r="BA20" s="1468"/>
      <c r="BB20" s="1468"/>
      <c r="BC20" s="1468"/>
      <c r="BD20" s="1468"/>
      <c r="BE20" s="455"/>
    </row>
    <row r="21" spans="1:57" ht="20.25" customHeight="1">
      <c r="B21" s="396"/>
      <c r="C21" s="163"/>
      <c r="D21" s="156"/>
      <c r="E21" s="1469" t="s">
        <v>40</v>
      </c>
      <c r="F21" s="1469"/>
      <c r="G21" s="1469"/>
      <c r="H21" s="1469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99"/>
      <c r="AB21" s="199"/>
      <c r="AC21" s="199"/>
      <c r="AD21" s="199"/>
      <c r="AE21" s="1471" t="s">
        <v>17</v>
      </c>
      <c r="AF21" s="1471"/>
      <c r="AG21" s="1471"/>
      <c r="AH21" s="1471"/>
      <c r="AI21" s="1471"/>
      <c r="AJ21" s="1471"/>
      <c r="AK21" s="130"/>
      <c r="AL21" s="589" t="s">
        <v>41</v>
      </c>
      <c r="AM21" s="384"/>
      <c r="AN21" s="384"/>
      <c r="AO21" s="384"/>
      <c r="AP21" s="325"/>
      <c r="AQ21" s="171"/>
      <c r="AR21" s="171"/>
      <c r="AS21" s="171"/>
      <c r="AT21" s="171"/>
      <c r="AU21" s="171"/>
      <c r="AV21" s="1469" t="s">
        <v>22</v>
      </c>
      <c r="AW21" s="1469"/>
      <c r="AX21" s="1469"/>
      <c r="AY21" s="1469"/>
      <c r="AZ21" s="171"/>
      <c r="BA21" s="171"/>
      <c r="BB21" s="171"/>
      <c r="BC21" s="171"/>
      <c r="BD21" s="171"/>
      <c r="BE21" s="455"/>
    </row>
    <row r="22" spans="1:57" ht="20.25" customHeight="1">
      <c r="B22" s="458"/>
      <c r="C22" s="459"/>
      <c r="D22" s="993" t="s">
        <v>300</v>
      </c>
      <c r="E22" s="993"/>
      <c r="F22" s="993"/>
      <c r="G22" s="993"/>
      <c r="H22" s="993"/>
      <c r="I22" s="993"/>
      <c r="J22" s="993"/>
      <c r="K22" s="993"/>
      <c r="L22" s="993"/>
      <c r="M22" s="993"/>
      <c r="N22" s="993"/>
      <c r="O22" s="993"/>
      <c r="P22" s="993"/>
      <c r="Q22" s="993"/>
      <c r="R22" s="993"/>
      <c r="S22" s="993"/>
      <c r="T22" s="993"/>
      <c r="U22" s="993"/>
      <c r="V22" s="993"/>
      <c r="W22" s="993"/>
      <c r="X22" s="993"/>
      <c r="Y22" s="993"/>
      <c r="Z22" s="993"/>
      <c r="AA22" s="993"/>
      <c r="AB22" s="993"/>
      <c r="AC22" s="993"/>
      <c r="AD22" s="993"/>
      <c r="AE22" s="993"/>
      <c r="AF22" s="993"/>
      <c r="AG22" s="993"/>
      <c r="AH22" s="993"/>
      <c r="AI22" s="993"/>
      <c r="AJ22" s="993"/>
      <c r="AK22" s="993"/>
      <c r="AL22" s="993"/>
      <c r="AM22" s="993"/>
      <c r="AN22" s="993"/>
      <c r="AO22" s="993"/>
      <c r="AP22" s="993"/>
      <c r="AQ22" s="993"/>
      <c r="AR22" s="993"/>
      <c r="AS22" s="993"/>
      <c r="AT22" s="993"/>
      <c r="AU22" s="993"/>
      <c r="AV22" s="993"/>
      <c r="AW22" s="993"/>
      <c r="AX22" s="993"/>
      <c r="AY22" s="993"/>
      <c r="AZ22" s="993"/>
      <c r="BA22" s="993"/>
      <c r="BB22" s="993"/>
      <c r="BC22" s="993"/>
      <c r="BD22" s="993"/>
      <c r="BE22" s="185"/>
    </row>
    <row r="23" spans="1:57" ht="5.25" customHeight="1">
      <c r="B23" s="396"/>
      <c r="C23" s="163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/>
      <c r="AD23" s="457"/>
      <c r="AE23" s="457"/>
      <c r="AF23" s="457"/>
      <c r="AG23" s="457"/>
      <c r="AH23" s="457"/>
      <c r="AI23" s="457"/>
      <c r="AJ23" s="457"/>
      <c r="AK23" s="457"/>
      <c r="AL23" s="457"/>
      <c r="AM23" s="457"/>
      <c r="AN23" s="457"/>
      <c r="AO23" s="457"/>
      <c r="AP23" s="457"/>
      <c r="AQ23" s="457"/>
      <c r="AR23" s="457"/>
      <c r="AS23" s="457"/>
      <c r="AT23" s="457"/>
      <c r="AU23" s="457"/>
      <c r="AV23" s="457"/>
      <c r="AW23" s="457"/>
      <c r="AX23" s="457"/>
      <c r="AY23" s="457"/>
      <c r="AZ23" s="457"/>
      <c r="BA23" s="457"/>
      <c r="BB23" s="457"/>
      <c r="BC23" s="457"/>
      <c r="BD23" s="457"/>
      <c r="BE23" s="455"/>
    </row>
    <row r="24" spans="1:57" ht="18" customHeight="1">
      <c r="B24" s="396"/>
      <c r="C24" s="163"/>
      <c r="D24" s="457"/>
      <c r="E24" s="1480" t="s">
        <v>45</v>
      </c>
      <c r="F24" s="1481"/>
      <c r="G24" s="1481"/>
      <c r="H24" s="1481"/>
      <c r="I24" s="1481"/>
      <c r="J24" s="1481"/>
      <c r="K24" s="1481"/>
      <c r="L24" s="1481"/>
      <c r="M24" s="1481"/>
      <c r="N24" s="1481"/>
      <c r="O24" s="1481"/>
      <c r="P24" s="1481"/>
      <c r="Q24" s="1481"/>
      <c r="R24" s="1481"/>
      <c r="S24" s="1481"/>
      <c r="T24" s="1481"/>
      <c r="U24" s="1482" t="s">
        <v>46</v>
      </c>
      <c r="V24" s="1481"/>
      <c r="W24" s="1481"/>
      <c r="X24" s="1481"/>
      <c r="Y24" s="1481"/>
      <c r="Z24" s="1481"/>
      <c r="AA24" s="1481"/>
      <c r="AB24" s="1481"/>
      <c r="AC24" s="1481"/>
      <c r="AD24" s="1481"/>
      <c r="AE24" s="1481"/>
      <c r="AF24" s="1481"/>
      <c r="AG24" s="1481"/>
      <c r="AH24" s="1481"/>
      <c r="AI24" s="1481"/>
      <c r="AJ24" s="1481"/>
      <c r="AK24" s="1481"/>
      <c r="AL24" s="1481"/>
      <c r="AM24" s="1481"/>
      <c r="AN24" s="1481"/>
      <c r="AO24" s="1481"/>
      <c r="AP24" s="1483"/>
      <c r="AQ24" s="1484" t="s">
        <v>301</v>
      </c>
      <c r="AR24" s="1484"/>
      <c r="AS24" s="1484"/>
      <c r="AT24" s="1484"/>
      <c r="AU24" s="1484"/>
      <c r="AV24" s="1484"/>
      <c r="AW24" s="1484"/>
      <c r="AX24" s="1484"/>
      <c r="AY24" s="1485"/>
      <c r="AZ24" s="457"/>
      <c r="BA24" s="457"/>
      <c r="BB24" s="457"/>
      <c r="BC24" s="457"/>
      <c r="BD24" s="457"/>
      <c r="BE24" s="455"/>
    </row>
    <row r="25" spans="1:57" ht="18" customHeight="1">
      <c r="B25" s="396"/>
      <c r="C25" s="163"/>
      <c r="D25" s="457"/>
      <c r="E25" s="1472">
        <f>Candidatura!E26</f>
        <v>0</v>
      </c>
      <c r="F25" s="1473"/>
      <c r="G25" s="1473"/>
      <c r="H25" s="1473"/>
      <c r="I25" s="1473"/>
      <c r="J25" s="1473"/>
      <c r="K25" s="1473"/>
      <c r="L25" s="1473"/>
      <c r="M25" s="1473"/>
      <c r="N25" s="1473"/>
      <c r="O25" s="1473"/>
      <c r="P25" s="1473"/>
      <c r="Q25" s="1473"/>
      <c r="R25" s="1473"/>
      <c r="S25" s="1473"/>
      <c r="T25" s="1473"/>
      <c r="U25" s="1474">
        <f>Candidatura!U26</f>
        <v>0</v>
      </c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74"/>
      <c r="AJ25" s="1474"/>
      <c r="AK25" s="1474"/>
      <c r="AL25" s="1474"/>
      <c r="AM25" s="1474"/>
      <c r="AN25" s="1474"/>
      <c r="AO25" s="1474"/>
      <c r="AP25" s="1474"/>
      <c r="AQ25" s="1475">
        <f>Candidatura!AQ26</f>
        <v>0</v>
      </c>
      <c r="AR25" s="1475"/>
      <c r="AS25" s="1475"/>
      <c r="AT25" s="1475"/>
      <c r="AU25" s="1475"/>
      <c r="AV25" s="1475"/>
      <c r="AW25" s="1475"/>
      <c r="AX25" s="1475"/>
      <c r="AY25" s="1476"/>
      <c r="AZ25" s="457"/>
      <c r="BA25" s="1477">
        <f>Candidatura!BA26</f>
        <v>0</v>
      </c>
      <c r="BB25" s="1477"/>
      <c r="BC25" s="1477"/>
      <c r="BD25" s="1477"/>
      <c r="BE25" s="455"/>
    </row>
    <row r="26" spans="1:57" ht="18" customHeight="1">
      <c r="B26" s="396"/>
      <c r="C26" s="163"/>
      <c r="D26" s="457"/>
      <c r="E26" s="1472">
        <f>Candidatura!E27</f>
        <v>0</v>
      </c>
      <c r="F26" s="1473"/>
      <c r="G26" s="1473"/>
      <c r="H26" s="1473"/>
      <c r="I26" s="1473"/>
      <c r="J26" s="1473"/>
      <c r="K26" s="1473"/>
      <c r="L26" s="1473"/>
      <c r="M26" s="1473"/>
      <c r="N26" s="1473"/>
      <c r="O26" s="1473"/>
      <c r="P26" s="1473"/>
      <c r="Q26" s="1473"/>
      <c r="R26" s="1473"/>
      <c r="S26" s="1473"/>
      <c r="T26" s="1473"/>
      <c r="U26" s="1478">
        <f>Candidatura!U27</f>
        <v>0</v>
      </c>
      <c r="V26" s="1478"/>
      <c r="W26" s="1478"/>
      <c r="X26" s="1478"/>
      <c r="Y26" s="1478"/>
      <c r="Z26" s="1478"/>
      <c r="AA26" s="1478"/>
      <c r="AB26" s="1478"/>
      <c r="AC26" s="1478"/>
      <c r="AD26" s="1478"/>
      <c r="AE26" s="1478"/>
      <c r="AF26" s="1478"/>
      <c r="AG26" s="1478"/>
      <c r="AH26" s="1478"/>
      <c r="AI26" s="1478"/>
      <c r="AJ26" s="1478"/>
      <c r="AK26" s="1478"/>
      <c r="AL26" s="1478"/>
      <c r="AM26" s="1478"/>
      <c r="AN26" s="1478"/>
      <c r="AO26" s="1478"/>
      <c r="AP26" s="1478"/>
      <c r="AQ26" s="1475">
        <f>Candidatura!AQ27</f>
        <v>0</v>
      </c>
      <c r="AR26" s="1475"/>
      <c r="AS26" s="1475"/>
      <c r="AT26" s="1475"/>
      <c r="AU26" s="1475"/>
      <c r="AV26" s="1475"/>
      <c r="AW26" s="1475"/>
      <c r="AX26" s="1475"/>
      <c r="AY26" s="1476"/>
      <c r="AZ26" s="457"/>
      <c r="BA26" s="1479" t="s">
        <v>302</v>
      </c>
      <c r="BB26" s="1479"/>
      <c r="BC26" s="1479"/>
      <c r="BD26" s="1479"/>
      <c r="BE26" s="455"/>
    </row>
    <row r="27" spans="1:57" ht="18" customHeight="1">
      <c r="B27" s="396"/>
      <c r="C27" s="163"/>
      <c r="D27" s="457"/>
      <c r="E27" s="1472">
        <f>Candidatura!E28</f>
        <v>0</v>
      </c>
      <c r="F27" s="1473"/>
      <c r="G27" s="1473"/>
      <c r="H27" s="1473"/>
      <c r="I27" s="1473"/>
      <c r="J27" s="1473"/>
      <c r="K27" s="1473"/>
      <c r="L27" s="1473"/>
      <c r="M27" s="1473"/>
      <c r="N27" s="1473"/>
      <c r="O27" s="1473"/>
      <c r="P27" s="1473"/>
      <c r="Q27" s="1473"/>
      <c r="R27" s="1473"/>
      <c r="S27" s="1473"/>
      <c r="T27" s="1473"/>
      <c r="U27" s="1478">
        <f>Candidatura!U28</f>
        <v>0</v>
      </c>
      <c r="V27" s="1478"/>
      <c r="W27" s="1478"/>
      <c r="X27" s="1478"/>
      <c r="Y27" s="1478"/>
      <c r="Z27" s="1478"/>
      <c r="AA27" s="1478"/>
      <c r="AB27" s="1478"/>
      <c r="AC27" s="1478"/>
      <c r="AD27" s="1478"/>
      <c r="AE27" s="1478"/>
      <c r="AF27" s="1478"/>
      <c r="AG27" s="1478"/>
      <c r="AH27" s="1478"/>
      <c r="AI27" s="1478"/>
      <c r="AJ27" s="1478"/>
      <c r="AK27" s="1478"/>
      <c r="AL27" s="1478"/>
      <c r="AM27" s="1478"/>
      <c r="AN27" s="1478"/>
      <c r="AO27" s="1478"/>
      <c r="AP27" s="1478"/>
      <c r="AQ27" s="1475">
        <f>Candidatura!AQ28</f>
        <v>0</v>
      </c>
      <c r="AR27" s="1475"/>
      <c r="AS27" s="1475"/>
      <c r="AT27" s="1475"/>
      <c r="AU27" s="1475"/>
      <c r="AV27" s="1475"/>
      <c r="AW27" s="1475"/>
      <c r="AX27" s="1475"/>
      <c r="AY27" s="1476"/>
      <c r="AZ27" s="457"/>
      <c r="BA27" s="1491" t="s">
        <v>303</v>
      </c>
      <c r="BB27" s="1491"/>
      <c r="BC27" s="1491"/>
      <c r="BD27" s="551">
        <f>Candidatura!BD30</f>
        <v>0</v>
      </c>
      <c r="BE27" s="455"/>
    </row>
    <row r="28" spans="1:57" ht="18" customHeight="1">
      <c r="B28" s="396"/>
      <c r="C28" s="163"/>
      <c r="D28" s="156"/>
      <c r="E28" s="1472">
        <f>Candidatura!E29</f>
        <v>0</v>
      </c>
      <c r="F28" s="1473"/>
      <c r="G28" s="1473"/>
      <c r="H28" s="1473"/>
      <c r="I28" s="1473"/>
      <c r="J28" s="1473"/>
      <c r="K28" s="1473"/>
      <c r="L28" s="1473"/>
      <c r="M28" s="1473"/>
      <c r="N28" s="1473"/>
      <c r="O28" s="1473"/>
      <c r="P28" s="1473"/>
      <c r="Q28" s="1473"/>
      <c r="R28" s="1473"/>
      <c r="S28" s="1473"/>
      <c r="T28" s="1473"/>
      <c r="U28" s="1478">
        <f>Candidatura!U29</f>
        <v>0</v>
      </c>
      <c r="V28" s="1478"/>
      <c r="W28" s="1478"/>
      <c r="X28" s="1478"/>
      <c r="Y28" s="1478"/>
      <c r="Z28" s="1478"/>
      <c r="AA28" s="1478"/>
      <c r="AB28" s="1478"/>
      <c r="AC28" s="1478"/>
      <c r="AD28" s="1478"/>
      <c r="AE28" s="1478"/>
      <c r="AF28" s="1478"/>
      <c r="AG28" s="1478"/>
      <c r="AH28" s="1478"/>
      <c r="AI28" s="1478"/>
      <c r="AJ28" s="1478"/>
      <c r="AK28" s="1478"/>
      <c r="AL28" s="1478"/>
      <c r="AM28" s="1478"/>
      <c r="AN28" s="1478"/>
      <c r="AO28" s="1478"/>
      <c r="AP28" s="1478"/>
      <c r="AQ28" s="1475">
        <f>Candidatura!AQ29</f>
        <v>0</v>
      </c>
      <c r="AR28" s="1475"/>
      <c r="AS28" s="1475"/>
      <c r="AT28" s="1475"/>
      <c r="AU28" s="1475"/>
      <c r="AV28" s="1475"/>
      <c r="AW28" s="1475"/>
      <c r="AX28" s="1475"/>
      <c r="AY28" s="1476"/>
      <c r="AZ28" s="171"/>
      <c r="BA28" s="522"/>
      <c r="BB28" s="522"/>
      <c r="BC28" s="522"/>
      <c r="BD28" s="522"/>
      <c r="BE28" s="455"/>
    </row>
    <row r="29" spans="1:57" ht="20.25" customHeight="1">
      <c r="B29" s="221"/>
      <c r="C29" s="164"/>
      <c r="D29" s="164"/>
      <c r="E29" s="1486">
        <f>Candidatura!E30</f>
        <v>0</v>
      </c>
      <c r="F29" s="1487"/>
      <c r="G29" s="1487"/>
      <c r="H29" s="1487"/>
      <c r="I29" s="1487"/>
      <c r="J29" s="1487"/>
      <c r="K29" s="1487"/>
      <c r="L29" s="1487"/>
      <c r="M29" s="1487"/>
      <c r="N29" s="1487"/>
      <c r="O29" s="1487"/>
      <c r="P29" s="1487"/>
      <c r="Q29" s="1487"/>
      <c r="R29" s="1487"/>
      <c r="S29" s="1487"/>
      <c r="T29" s="1487"/>
      <c r="U29" s="1488">
        <f>Candidatura!U30</f>
        <v>0</v>
      </c>
      <c r="V29" s="1488"/>
      <c r="W29" s="1488"/>
      <c r="X29" s="1488"/>
      <c r="Y29" s="1488"/>
      <c r="Z29" s="1488"/>
      <c r="AA29" s="1488"/>
      <c r="AB29" s="1488"/>
      <c r="AC29" s="1488"/>
      <c r="AD29" s="1488"/>
      <c r="AE29" s="1488"/>
      <c r="AF29" s="1488"/>
      <c r="AG29" s="1488"/>
      <c r="AH29" s="1488"/>
      <c r="AI29" s="1488"/>
      <c r="AJ29" s="1488"/>
      <c r="AK29" s="1488"/>
      <c r="AL29" s="1488"/>
      <c r="AM29" s="1488"/>
      <c r="AN29" s="1488"/>
      <c r="AO29" s="1488"/>
      <c r="AP29" s="1488"/>
      <c r="AQ29" s="1489">
        <f>Candidatura!AQ30</f>
        <v>0</v>
      </c>
      <c r="AR29" s="1489"/>
      <c r="AS29" s="1489"/>
      <c r="AT29" s="1489"/>
      <c r="AU29" s="1489"/>
      <c r="AV29" s="1489"/>
      <c r="AW29" s="1489"/>
      <c r="AX29" s="1489"/>
      <c r="AY29" s="1490"/>
      <c r="AZ29" s="171"/>
      <c r="BA29" s="522"/>
      <c r="BB29" s="522"/>
      <c r="BC29" s="522"/>
      <c r="BD29" s="522"/>
      <c r="BE29" s="165"/>
    </row>
    <row r="30" spans="1:57" s="325" customFormat="1" ht="6" customHeight="1">
      <c r="A30" s="122"/>
      <c r="B30" s="221"/>
      <c r="C30" s="164"/>
      <c r="D30" s="16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4"/>
      <c r="T30" s="544"/>
      <c r="U30" s="545"/>
      <c r="V30" s="545"/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45"/>
      <c r="AK30" s="545"/>
      <c r="AL30" s="545"/>
      <c r="AM30" s="545"/>
      <c r="AN30" s="545"/>
      <c r="AO30" s="545"/>
      <c r="AP30" s="545"/>
      <c r="AQ30" s="546"/>
      <c r="AR30" s="546"/>
      <c r="AS30" s="546"/>
      <c r="AT30" s="546"/>
      <c r="AU30" s="546"/>
      <c r="AV30" s="546"/>
      <c r="AW30" s="546"/>
      <c r="AX30" s="546"/>
      <c r="AY30" s="546"/>
      <c r="AZ30" s="171"/>
      <c r="BA30" s="522"/>
      <c r="BB30" s="522"/>
      <c r="BC30" s="522"/>
      <c r="BD30" s="522"/>
      <c r="BE30" s="547"/>
    </row>
    <row r="31" spans="1:57" ht="20.25" customHeight="1">
      <c r="B31" s="458"/>
      <c r="C31" s="459"/>
      <c r="D31" s="993" t="s">
        <v>304</v>
      </c>
      <c r="E31" s="993"/>
      <c r="F31" s="993"/>
      <c r="G31" s="993"/>
      <c r="H31" s="993"/>
      <c r="I31" s="993"/>
      <c r="J31" s="993"/>
      <c r="K31" s="993"/>
      <c r="L31" s="993"/>
      <c r="M31" s="993"/>
      <c r="N31" s="993"/>
      <c r="O31" s="993"/>
      <c r="P31" s="993"/>
      <c r="Q31" s="993"/>
      <c r="R31" s="993"/>
      <c r="S31" s="993"/>
      <c r="T31" s="993"/>
      <c r="U31" s="993"/>
      <c r="V31" s="993"/>
      <c r="W31" s="993"/>
      <c r="X31" s="993"/>
      <c r="Y31" s="993"/>
      <c r="Z31" s="993"/>
      <c r="AA31" s="993"/>
      <c r="AB31" s="993"/>
      <c r="AC31" s="993"/>
      <c r="AD31" s="993"/>
      <c r="AE31" s="993"/>
      <c r="AF31" s="993"/>
      <c r="AG31" s="993"/>
      <c r="AH31" s="993"/>
      <c r="AI31" s="993"/>
      <c r="AJ31" s="993"/>
      <c r="AK31" s="993"/>
      <c r="AL31" s="993"/>
      <c r="AM31" s="993"/>
      <c r="AN31" s="993"/>
      <c r="AO31" s="993"/>
      <c r="AP31" s="993"/>
      <c r="AQ31" s="993"/>
      <c r="AR31" s="993"/>
      <c r="AS31" s="993"/>
      <c r="AT31" s="993"/>
      <c r="AU31" s="993"/>
      <c r="AV31" s="993"/>
      <c r="AW31" s="993"/>
      <c r="AX31" s="993"/>
      <c r="AY31" s="993"/>
      <c r="AZ31" s="993"/>
      <c r="BA31" s="993"/>
      <c r="BB31" s="993"/>
      <c r="BC31" s="993"/>
      <c r="BD31" s="993"/>
      <c r="BE31" s="185"/>
    </row>
    <row r="32" spans="1:57" ht="5.25" customHeight="1">
      <c r="B32" s="396"/>
      <c r="C32" s="163"/>
      <c r="D32" s="457"/>
      <c r="E32" s="457"/>
      <c r="F32" s="457"/>
      <c r="G32" s="457"/>
      <c r="H32" s="457"/>
      <c r="I32" s="457"/>
      <c r="J32" s="457"/>
      <c r="K32" s="457"/>
      <c r="L32" s="457"/>
      <c r="M32" s="457"/>
      <c r="N32" s="457"/>
      <c r="O32" s="457"/>
      <c r="P32" s="457"/>
      <c r="Q32" s="457"/>
      <c r="R32" s="457"/>
      <c r="S32" s="457"/>
      <c r="T32" s="457"/>
      <c r="U32" s="457"/>
      <c r="V32" s="457"/>
      <c r="W32" s="457"/>
      <c r="X32" s="457"/>
      <c r="Y32" s="457"/>
      <c r="Z32" s="457"/>
      <c r="AA32" s="457"/>
      <c r="AB32" s="457"/>
      <c r="AC32" s="457"/>
      <c r="AD32" s="457"/>
      <c r="AE32" s="457"/>
      <c r="AF32" s="457"/>
      <c r="AG32" s="457"/>
      <c r="AH32" s="457"/>
      <c r="AI32" s="457"/>
      <c r="AJ32" s="457"/>
      <c r="AK32" s="457"/>
      <c r="AL32" s="457"/>
      <c r="AM32" s="457"/>
      <c r="AN32" s="457"/>
      <c r="AO32" s="457"/>
      <c r="AP32" s="457"/>
      <c r="AQ32" s="457"/>
      <c r="AR32" s="457"/>
      <c r="AS32" s="457"/>
      <c r="AT32" s="457"/>
      <c r="AU32" s="457"/>
      <c r="AV32" s="457"/>
      <c r="AW32" s="457"/>
      <c r="AX32" s="457"/>
      <c r="AY32" s="457"/>
      <c r="AZ32" s="457"/>
      <c r="BA32" s="457"/>
      <c r="BB32" s="457"/>
      <c r="BC32" s="457"/>
      <c r="BD32" s="457"/>
      <c r="BE32" s="455"/>
    </row>
    <row r="33" spans="1:57" s="155" customFormat="1" ht="22.5" customHeight="1">
      <c r="B33" s="220"/>
      <c r="C33" s="166"/>
      <c r="E33" s="1454">
        <f>Candidatura!E34</f>
        <v>0</v>
      </c>
      <c r="F33" s="1454"/>
      <c r="G33" s="1454"/>
      <c r="H33" s="1454"/>
      <c r="I33" s="1454"/>
      <c r="J33" s="1454"/>
      <c r="K33" s="1454"/>
      <c r="L33" s="1454"/>
      <c r="M33" s="1454"/>
      <c r="N33" s="1454"/>
      <c r="O33" s="1454"/>
      <c r="P33" s="1454"/>
      <c r="Q33" s="1454"/>
      <c r="R33" s="1454"/>
      <c r="S33" s="1454"/>
      <c r="T33" s="1454"/>
      <c r="U33" s="1454"/>
      <c r="V33" s="1454"/>
      <c r="W33" s="1454"/>
      <c r="X33" s="1454"/>
      <c r="Y33" s="1454"/>
      <c r="Z33" s="194"/>
      <c r="AA33" s="1455">
        <f>Candidatura!AA34</f>
        <v>0</v>
      </c>
      <c r="AB33" s="1455"/>
      <c r="AC33" s="1455"/>
      <c r="AD33" s="1455"/>
      <c r="AE33" s="1455"/>
      <c r="AF33" s="1455"/>
      <c r="AG33" s="1455"/>
      <c r="AH33" s="1455"/>
      <c r="AI33" s="1455"/>
      <c r="AJ33" s="1455"/>
      <c r="AK33" s="193"/>
      <c r="AL33" s="1456">
        <f>Candidatura!AL34</f>
        <v>0</v>
      </c>
      <c r="AM33" s="1456"/>
      <c r="AN33" s="1456"/>
      <c r="AO33" s="1456"/>
      <c r="AP33" s="1456"/>
      <c r="AQ33" s="1456"/>
      <c r="AR33" s="1456"/>
      <c r="AS33" s="1456"/>
      <c r="AT33" s="1456"/>
      <c r="AU33" s="195"/>
      <c r="AV33" s="1457" t="e">
        <f>Candidatura!#REF!</f>
        <v>#REF!</v>
      </c>
      <c r="AW33" s="1458"/>
      <c r="AX33" s="1458"/>
      <c r="AY33" s="1458"/>
      <c r="AZ33" s="1458"/>
      <c r="BA33" s="1458"/>
      <c r="BB33" s="1458"/>
      <c r="BC33" s="1458"/>
      <c r="BD33" s="1458"/>
      <c r="BE33" s="169"/>
    </row>
    <row r="34" spans="1:57" s="155" customFormat="1" ht="15.75" customHeight="1">
      <c r="B34" s="220"/>
      <c r="C34" s="166"/>
      <c r="E34" s="161" t="s">
        <v>19</v>
      </c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58"/>
      <c r="AA34" s="977" t="s">
        <v>20</v>
      </c>
      <c r="AB34" s="977"/>
      <c r="AC34" s="977"/>
      <c r="AD34" s="977"/>
      <c r="AE34" s="977"/>
      <c r="AF34" s="977"/>
      <c r="AG34" s="977"/>
      <c r="AH34" s="977"/>
      <c r="AI34" s="977"/>
      <c r="AJ34" s="977"/>
      <c r="AK34" s="156"/>
      <c r="AL34" s="148" t="s">
        <v>21</v>
      </c>
      <c r="AM34" s="148"/>
      <c r="AN34" s="148"/>
      <c r="AO34" s="148"/>
      <c r="AP34" s="148"/>
      <c r="AQ34" s="148"/>
      <c r="AV34" s="992" t="s">
        <v>22</v>
      </c>
      <c r="AW34" s="992"/>
      <c r="AX34" s="992"/>
      <c r="AY34" s="992"/>
      <c r="AZ34" s="992"/>
      <c r="BA34" s="992"/>
      <c r="BB34" s="992"/>
      <c r="BC34" s="992"/>
      <c r="BD34" s="992"/>
      <c r="BE34" s="169"/>
    </row>
    <row r="35" spans="1:57" s="155" customFormat="1" ht="21.75" customHeight="1">
      <c r="B35" s="220"/>
      <c r="C35" s="166"/>
      <c r="D35" s="450"/>
      <c r="E35" s="1454">
        <f>Candidatura!E36</f>
        <v>0</v>
      </c>
      <c r="F35" s="1454"/>
      <c r="G35" s="1454"/>
      <c r="H35" s="1454"/>
      <c r="I35" s="1454"/>
      <c r="J35" s="1454"/>
      <c r="K35" s="1454"/>
      <c r="L35" s="1454"/>
      <c r="M35" s="1454"/>
      <c r="N35" s="1454"/>
      <c r="O35" s="1454"/>
      <c r="P35" s="1454"/>
      <c r="Q35" s="1454"/>
      <c r="R35" s="1454"/>
      <c r="S35" s="1454"/>
      <c r="T35" s="1454"/>
      <c r="U35" s="1454"/>
      <c r="V35" s="1454"/>
      <c r="W35" s="1454"/>
      <c r="X35" s="1454"/>
      <c r="Y35" s="1454"/>
      <c r="Z35" s="552"/>
      <c r="AA35" s="1495">
        <f>Candidatura!AA36</f>
        <v>0</v>
      </c>
      <c r="AB35" s="1495"/>
      <c r="AC35" s="1495"/>
      <c r="AD35" s="1495"/>
      <c r="AE35" s="1495"/>
      <c r="AF35" s="1495"/>
      <c r="AG35" s="1495"/>
      <c r="AH35" s="1495"/>
      <c r="AI35" s="1495"/>
      <c r="AJ35" s="1495"/>
      <c r="AK35" s="552"/>
      <c r="AL35" s="1026" t="str">
        <f>Candidatura!AL36</f>
        <v/>
      </c>
      <c r="AM35" s="1026"/>
      <c r="AN35" s="1026"/>
      <c r="AO35" s="1026"/>
      <c r="AP35" s="167"/>
      <c r="AQ35" s="1026" t="str">
        <f>Candidatura!AQ36</f>
        <v/>
      </c>
      <c r="AR35" s="1026"/>
      <c r="AS35" s="1026"/>
      <c r="AT35" s="1026"/>
      <c r="AU35" s="590"/>
      <c r="AV35" s="1496">
        <f>Candidatura!AV34</f>
        <v>0</v>
      </c>
      <c r="AW35" s="1496"/>
      <c r="AX35" s="1496"/>
      <c r="AY35" s="1496"/>
      <c r="AZ35" s="398"/>
      <c r="BA35" s="398"/>
      <c r="BB35" s="398"/>
      <c r="BC35" s="398"/>
      <c r="BE35" s="169"/>
    </row>
    <row r="36" spans="1:57" s="155" customFormat="1" ht="13.5" customHeight="1">
      <c r="B36" s="220"/>
      <c r="C36" s="166"/>
      <c r="D36" s="450"/>
      <c r="E36" s="384" t="s">
        <v>305</v>
      </c>
      <c r="F36" s="384"/>
      <c r="G36" s="384"/>
      <c r="H36" s="384"/>
      <c r="I36" s="384"/>
      <c r="J36" s="384"/>
      <c r="K36" s="552"/>
      <c r="L36" s="552"/>
      <c r="M36" s="552"/>
      <c r="N36" s="552"/>
      <c r="O36" s="552"/>
      <c r="P36" s="552"/>
      <c r="Q36" s="552"/>
      <c r="R36" s="552"/>
      <c r="S36" s="552"/>
      <c r="T36" s="552"/>
      <c r="U36" s="552"/>
      <c r="V36" s="552"/>
      <c r="W36" s="552"/>
      <c r="X36" s="552"/>
      <c r="Y36" s="552"/>
      <c r="Z36" s="552"/>
      <c r="AA36" s="463" t="s">
        <v>306</v>
      </c>
      <c r="AB36" s="552"/>
      <c r="AC36" s="552"/>
      <c r="AD36" s="552"/>
      <c r="AE36" s="552"/>
      <c r="AF36" s="552"/>
      <c r="AG36" s="552"/>
      <c r="AH36" s="552"/>
      <c r="AI36" s="552"/>
      <c r="AJ36" s="552"/>
      <c r="AK36" s="552"/>
      <c r="AL36" s="155" t="s">
        <v>25</v>
      </c>
      <c r="AQ36" s="155" t="s">
        <v>307</v>
      </c>
      <c r="AU36" s="590"/>
      <c r="AV36" s="555" t="s">
        <v>55</v>
      </c>
      <c r="AW36" s="398"/>
      <c r="AX36" s="398"/>
      <c r="AY36" s="398"/>
      <c r="AZ36" s="556" t="s">
        <v>308</v>
      </c>
      <c r="BA36" s="398"/>
      <c r="BB36" s="398"/>
      <c r="BC36" s="398"/>
      <c r="BE36" s="169"/>
    </row>
    <row r="37" spans="1:57" s="175" customFormat="1" ht="8.25" customHeight="1">
      <c r="B37" s="222"/>
      <c r="C37" s="17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6"/>
      <c r="AJ37" s="286"/>
      <c r="AK37" s="286"/>
      <c r="AL37" s="286"/>
      <c r="AM37" s="286"/>
      <c r="AN37" s="286"/>
      <c r="AO37" s="286"/>
      <c r="AP37" s="286"/>
      <c r="AQ37" s="286"/>
      <c r="AR37" s="286"/>
      <c r="AS37" s="286"/>
      <c r="AT37" s="286"/>
      <c r="AU37" s="286"/>
      <c r="AV37" s="286"/>
      <c r="AW37" s="286"/>
      <c r="AX37" s="286"/>
      <c r="AY37" s="286"/>
      <c r="AZ37" s="286"/>
      <c r="BA37" s="286"/>
      <c r="BB37" s="286"/>
      <c r="BC37" s="286"/>
      <c r="BD37" s="286"/>
      <c r="BE37" s="178"/>
    </row>
    <row r="38" spans="1:57" s="175" customFormat="1" ht="24" customHeight="1">
      <c r="B38" s="465">
        <v>2</v>
      </c>
      <c r="C38" s="785" t="s">
        <v>309</v>
      </c>
      <c r="D38" s="785"/>
      <c r="E38" s="785"/>
      <c r="F38" s="785"/>
      <c r="G38" s="785"/>
      <c r="H38" s="785"/>
      <c r="I38" s="785"/>
      <c r="J38" s="785"/>
      <c r="K38" s="785"/>
      <c r="L38" s="785"/>
      <c r="M38" s="785"/>
      <c r="N38" s="785"/>
      <c r="O38" s="785"/>
      <c r="P38" s="785"/>
      <c r="Q38" s="785"/>
      <c r="R38" s="785"/>
      <c r="S38" s="785"/>
      <c r="T38" s="785"/>
      <c r="U38" s="785"/>
      <c r="V38" s="785"/>
      <c r="W38" s="785"/>
      <c r="X38" s="785"/>
      <c r="Y38" s="785"/>
      <c r="Z38" s="785"/>
      <c r="AA38" s="785"/>
      <c r="AB38" s="785"/>
      <c r="AC38" s="785"/>
      <c r="AD38" s="785"/>
      <c r="AE38" s="785"/>
      <c r="AF38" s="785"/>
      <c r="AG38" s="785"/>
      <c r="AH38" s="785"/>
      <c r="AI38" s="785"/>
      <c r="AJ38" s="785"/>
      <c r="AK38" s="785"/>
      <c r="AL38" s="785"/>
      <c r="AM38" s="785"/>
      <c r="AN38" s="785"/>
      <c r="AO38" s="785"/>
      <c r="AP38" s="785"/>
      <c r="AQ38" s="785"/>
      <c r="AR38" s="785"/>
      <c r="AS38" s="785"/>
      <c r="AT38" s="785"/>
      <c r="AU38" s="785"/>
      <c r="AV38" s="785"/>
      <c r="AW38" s="785"/>
      <c r="AX38" s="785"/>
      <c r="AY38" s="785"/>
      <c r="AZ38" s="785"/>
      <c r="BA38" s="785"/>
      <c r="BB38" s="785"/>
      <c r="BC38" s="785"/>
      <c r="BD38" s="785"/>
      <c r="BE38" s="11"/>
    </row>
    <row r="39" spans="1:57" s="305" customFormat="1" ht="15.75" customHeight="1">
      <c r="B39" s="469"/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70"/>
      <c r="X39" s="470"/>
      <c r="Y39" s="470"/>
      <c r="Z39" s="470"/>
      <c r="AA39" s="470"/>
      <c r="AB39" s="470"/>
      <c r="AC39" s="470"/>
      <c r="AD39" s="470"/>
      <c r="AE39" s="470"/>
      <c r="AF39" s="470"/>
      <c r="AG39" s="470"/>
      <c r="AH39" s="470"/>
      <c r="AI39" s="470"/>
      <c r="AJ39" s="470"/>
      <c r="AK39" s="470"/>
      <c r="AL39" s="471"/>
      <c r="AM39" s="472"/>
      <c r="AN39" s="469"/>
      <c r="AO39" s="470"/>
      <c r="AP39" s="470"/>
      <c r="AQ39" s="470"/>
      <c r="AR39" s="470"/>
      <c r="AS39" s="470"/>
      <c r="AT39" s="470"/>
      <c r="AU39" s="470"/>
      <c r="AV39" s="470"/>
      <c r="AW39" s="470"/>
      <c r="AX39" s="470"/>
      <c r="AY39" s="470"/>
      <c r="AZ39" s="470"/>
      <c r="BA39" s="470"/>
      <c r="BB39" s="470"/>
      <c r="BC39" s="470"/>
      <c r="BD39" s="470"/>
      <c r="BE39" s="473"/>
    </row>
    <row r="40" spans="1:57" s="175" customFormat="1" ht="15.75" customHeight="1">
      <c r="B40" s="389"/>
      <c r="C40" s="389"/>
      <c r="D40" s="476" t="s">
        <v>61</v>
      </c>
      <c r="E40" s="476"/>
      <c r="F40" s="476"/>
      <c r="G40" s="476"/>
      <c r="H40" s="476"/>
      <c r="I40" s="476"/>
      <c r="J40" s="476"/>
      <c r="M40" s="387"/>
      <c r="Q40" s="1492">
        <f>Candidatura!Q41</f>
        <v>0</v>
      </c>
      <c r="R40" s="1492"/>
      <c r="S40" s="1492"/>
      <c r="T40" s="1492"/>
      <c r="U40" s="1492"/>
      <c r="V40" s="1492"/>
      <c r="W40" s="1492"/>
      <c r="X40" s="1492"/>
      <c r="Y40" s="855" t="s">
        <v>65</v>
      </c>
      <c r="Z40" s="855"/>
      <c r="AA40" s="855"/>
      <c r="AB40" s="855"/>
      <c r="AC40" s="855"/>
      <c r="AD40" s="855"/>
      <c r="AE40" s="855"/>
      <c r="AF40" s="1494">
        <f>Candidatura!AF52</f>
        <v>0</v>
      </c>
      <c r="AG40" s="1494"/>
      <c r="AH40" s="1494"/>
      <c r="AI40" s="1494"/>
      <c r="AM40" s="856" t="s">
        <v>310</v>
      </c>
      <c r="AN40" s="856"/>
      <c r="AO40" s="856"/>
      <c r="AP40" s="856"/>
      <c r="AQ40" s="856"/>
      <c r="AR40" s="856"/>
      <c r="AS40" s="856"/>
      <c r="AT40" s="856"/>
      <c r="AU40" s="856"/>
      <c r="AV40" s="856"/>
      <c r="AW40" s="856"/>
      <c r="AX40" s="856"/>
      <c r="AY40" s="856"/>
      <c r="AZ40" s="856"/>
      <c r="BA40" s="856"/>
      <c r="BB40" s="177"/>
      <c r="BC40" s="176">
        <f>Candidatura!BC52</f>
        <v>0</v>
      </c>
      <c r="BE40" s="15"/>
    </row>
    <row r="41" spans="1:57" s="175" customFormat="1" ht="6.75" customHeight="1">
      <c r="B41" s="388"/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489"/>
      <c r="Z41" s="490"/>
      <c r="AA41" s="490"/>
      <c r="AB41" s="490"/>
      <c r="AC41" s="490"/>
      <c r="AD41" s="491"/>
      <c r="AE41" s="491"/>
      <c r="AF41" s="482"/>
      <c r="AG41" s="482"/>
      <c r="AH41" s="482"/>
      <c r="AI41" s="482"/>
      <c r="AJ41" s="305"/>
      <c r="AK41" s="305"/>
      <c r="AL41" s="305"/>
      <c r="AM41" s="488"/>
      <c r="AN41" s="487"/>
      <c r="AO41" s="487"/>
      <c r="AP41" s="487"/>
      <c r="AQ41" s="487"/>
      <c r="AR41" s="487"/>
      <c r="AS41" s="487"/>
      <c r="AT41" s="487"/>
      <c r="AU41" s="487"/>
      <c r="AV41" s="484"/>
      <c r="AW41" s="485"/>
      <c r="AX41" s="486"/>
      <c r="AY41" s="486"/>
      <c r="AZ41" s="486"/>
      <c r="BA41" s="486"/>
      <c r="BB41" s="483"/>
      <c r="BC41" s="483"/>
      <c r="BD41" s="305"/>
      <c r="BE41" s="15"/>
    </row>
    <row r="42" spans="1:57" s="175" customFormat="1" ht="15.75" customHeight="1">
      <c r="B42" s="792" t="s">
        <v>64</v>
      </c>
      <c r="C42" s="792"/>
      <c r="D42" s="792"/>
      <c r="E42" s="792"/>
      <c r="F42" s="792"/>
      <c r="G42" s="792"/>
      <c r="H42" s="792"/>
      <c r="I42" s="792"/>
      <c r="J42" s="792"/>
      <c r="K42" s="792"/>
      <c r="L42" s="792"/>
      <c r="M42" s="792"/>
      <c r="N42" s="792"/>
      <c r="O42" s="792"/>
      <c r="P42" s="792"/>
      <c r="Q42" s="1493">
        <f>Candidatura!S52</f>
        <v>0</v>
      </c>
      <c r="R42" s="1493"/>
      <c r="S42" s="1493"/>
      <c r="T42" s="553"/>
      <c r="U42" s="553"/>
      <c r="V42" s="553"/>
      <c r="W42" s="553"/>
      <c r="X42" s="553"/>
      <c r="Y42" s="855" t="s">
        <v>67</v>
      </c>
      <c r="Z42" s="855"/>
      <c r="AA42" s="855"/>
      <c r="AB42" s="855"/>
      <c r="AC42" s="855"/>
      <c r="AD42" s="855"/>
      <c r="AE42" s="855"/>
      <c r="AF42" s="1494" t="str">
        <f>Candidatura!AF54</f>
        <v/>
      </c>
      <c r="AG42" s="1494"/>
      <c r="AH42" s="1494"/>
      <c r="AI42" s="1494"/>
      <c r="AM42" s="856" t="s">
        <v>69</v>
      </c>
      <c r="AN42" s="856"/>
      <c r="AO42" s="856"/>
      <c r="AP42" s="856"/>
      <c r="AQ42" s="856"/>
      <c r="AR42" s="856"/>
      <c r="AS42" s="856"/>
      <c r="AT42" s="856"/>
      <c r="AU42" s="856"/>
      <c r="AV42" s="856"/>
      <c r="AW42" s="856"/>
      <c r="AX42" s="856"/>
      <c r="AY42" s="856"/>
      <c r="AZ42" s="856"/>
      <c r="BA42" s="856"/>
      <c r="BB42" s="177"/>
      <c r="BC42" s="176">
        <f>Candidatura!BC54</f>
        <v>0</v>
      </c>
      <c r="BE42" s="466"/>
    </row>
    <row r="43" spans="1:57" s="175" customFormat="1" ht="5.25" customHeight="1">
      <c r="B43" s="223"/>
      <c r="C43" s="2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1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466"/>
    </row>
    <row r="44" spans="1:57" s="175" customFormat="1" ht="7.5" customHeight="1">
      <c r="B44" s="227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</row>
    <row r="45" spans="1:57" s="532" customFormat="1" ht="22.5" customHeight="1">
      <c r="A45" s="531"/>
      <c r="B45" s="217" t="s">
        <v>220</v>
      </c>
      <c r="C45" s="1272" t="s">
        <v>311</v>
      </c>
      <c r="D45" s="1272"/>
      <c r="E45" s="1272"/>
      <c r="F45" s="1272"/>
      <c r="G45" s="1272"/>
      <c r="H45" s="1272"/>
      <c r="I45" s="1272"/>
      <c r="J45" s="1272"/>
      <c r="K45" s="1272"/>
      <c r="L45" s="1272"/>
      <c r="M45" s="1272"/>
      <c r="N45" s="1272"/>
      <c r="O45" s="1272"/>
      <c r="P45" s="1272"/>
      <c r="Q45" s="1272"/>
      <c r="R45" s="1272"/>
      <c r="S45" s="1272"/>
      <c r="T45" s="1272"/>
      <c r="U45" s="1272"/>
      <c r="V45" s="1272"/>
      <c r="W45" s="1272"/>
      <c r="X45" s="1272"/>
      <c r="Y45" s="518"/>
      <c r="Z45" s="518"/>
      <c r="AA45" s="518"/>
      <c r="AB45" s="518"/>
      <c r="AC45" s="1497" t="s">
        <v>312</v>
      </c>
      <c r="AD45" s="1497"/>
      <c r="AE45" s="1497"/>
      <c r="AF45" s="1497"/>
      <c r="AG45" s="1497"/>
      <c r="AH45" s="1497" t="s">
        <v>313</v>
      </c>
      <c r="AI45" s="1497"/>
      <c r="AJ45" s="1497"/>
      <c r="AK45" s="1497"/>
      <c r="AL45" s="533"/>
      <c r="AM45" s="518"/>
      <c r="AN45" s="518"/>
      <c r="AO45" s="518"/>
      <c r="AP45" s="518"/>
      <c r="AQ45" s="518"/>
      <c r="AR45" s="518"/>
      <c r="AS45" s="518"/>
      <c r="AT45" s="518"/>
      <c r="AU45" s="518"/>
      <c r="AV45" s="518"/>
      <c r="AW45" s="518"/>
      <c r="AX45" s="518"/>
      <c r="AY45" s="518"/>
      <c r="AZ45" s="518"/>
      <c r="BA45" s="518"/>
      <c r="BB45" s="518"/>
      <c r="BC45" s="518"/>
      <c r="BD45" s="518"/>
      <c r="BE45" s="519"/>
    </row>
    <row r="46" spans="1:57" s="532" customFormat="1" ht="12.75" customHeight="1">
      <c r="A46" s="531"/>
      <c r="B46" s="218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4"/>
      <c r="U46" s="135"/>
      <c r="V46" s="134"/>
      <c r="W46" s="134"/>
      <c r="X46" s="134"/>
      <c r="Y46" s="134"/>
      <c r="Z46" s="134"/>
      <c r="AA46" s="134"/>
      <c r="AB46" s="136"/>
      <c r="AC46" s="1498"/>
      <c r="AD46" s="1498"/>
      <c r="AE46" s="1498"/>
      <c r="AF46" s="1498"/>
      <c r="AG46" s="1498"/>
      <c r="AH46" s="1498"/>
      <c r="AI46" s="1498"/>
      <c r="AJ46" s="1498"/>
      <c r="AK46" s="1498"/>
      <c r="AL46" s="534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1"/>
      <c r="BB46" s="141"/>
      <c r="BC46" s="141"/>
      <c r="BD46" s="141"/>
      <c r="BE46" s="142"/>
    </row>
    <row r="47" spans="1:57" s="532" customFormat="1" ht="12.75" customHeight="1">
      <c r="A47" s="531"/>
      <c r="B47" s="218"/>
      <c r="C47" s="535"/>
      <c r="D47" s="1499" t="s">
        <v>314</v>
      </c>
      <c r="E47" s="1499"/>
      <c r="F47" s="1499"/>
      <c r="G47" s="1499"/>
      <c r="H47" s="1499"/>
      <c r="I47" s="1499"/>
      <c r="J47" s="1499"/>
      <c r="K47" s="1499"/>
      <c r="L47" s="1499"/>
      <c r="M47" s="1499"/>
      <c r="N47" s="1499"/>
      <c r="O47" s="1499"/>
      <c r="P47" s="1499"/>
      <c r="Q47" s="1499"/>
      <c r="R47" s="1499"/>
      <c r="S47" s="1499"/>
      <c r="T47" s="1499"/>
      <c r="U47" s="1499"/>
      <c r="V47" s="1499"/>
      <c r="W47" s="1499"/>
      <c r="X47" s="1499"/>
      <c r="Y47" s="1499"/>
      <c r="Z47" s="1499"/>
      <c r="AA47" s="1499"/>
      <c r="AB47" s="1499"/>
      <c r="AC47" s="1499"/>
      <c r="AD47" s="1500"/>
      <c r="AE47" s="1500"/>
      <c r="AF47" s="453" t="s">
        <v>315</v>
      </c>
      <c r="AG47" s="536"/>
      <c r="AH47" s="537"/>
      <c r="AI47" s="1500"/>
      <c r="AJ47" s="1500"/>
      <c r="AK47" s="538"/>
      <c r="AL47" s="157"/>
      <c r="AM47" s="1515" t="s">
        <v>316</v>
      </c>
      <c r="AN47" s="1515"/>
      <c r="AO47" s="1515"/>
      <c r="AP47" s="1515"/>
      <c r="AQ47" s="1515"/>
      <c r="AR47" s="1515"/>
      <c r="AS47" s="1515"/>
      <c r="AT47" s="1515"/>
      <c r="AU47" s="1515"/>
      <c r="AV47" s="1515"/>
      <c r="AW47" s="1515"/>
      <c r="AX47" s="1515"/>
      <c r="AY47" s="1515"/>
      <c r="AZ47" s="1515"/>
      <c r="BA47" s="1515"/>
      <c r="BB47" s="1515"/>
      <c r="BC47" s="1515"/>
      <c r="BD47" s="554"/>
      <c r="BE47" s="539"/>
    </row>
    <row r="48" spans="1:57" s="532" customFormat="1" ht="12.75" customHeight="1">
      <c r="A48" s="531"/>
      <c r="B48" s="218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4"/>
      <c r="U48" s="135"/>
      <c r="V48" s="134"/>
      <c r="W48" s="134"/>
      <c r="X48" s="134"/>
      <c r="Y48" s="134"/>
      <c r="Z48" s="134"/>
      <c r="AA48" s="134"/>
      <c r="AB48" s="136"/>
      <c r="AC48" s="137"/>
      <c r="AD48" s="139"/>
      <c r="AE48" s="139"/>
      <c r="AF48" s="540"/>
      <c r="AG48" s="541"/>
      <c r="AH48" s="541"/>
      <c r="AI48" s="138"/>
      <c r="AJ48" s="138"/>
      <c r="AK48" s="137"/>
      <c r="AL48" s="137"/>
      <c r="AM48" s="542"/>
      <c r="AN48" s="542"/>
      <c r="AO48" s="542"/>
      <c r="AP48" s="542"/>
      <c r="AQ48" s="543"/>
      <c r="AR48" s="543"/>
      <c r="AS48" s="542"/>
      <c r="AT48" s="542"/>
      <c r="AU48" s="542"/>
      <c r="AV48" s="542"/>
      <c r="AW48" s="542"/>
      <c r="AX48" s="542"/>
      <c r="AY48" s="542"/>
      <c r="AZ48" s="542"/>
      <c r="BA48" s="141"/>
      <c r="BB48" s="141"/>
      <c r="BC48" s="141"/>
      <c r="BD48" s="141"/>
      <c r="BE48" s="142"/>
    </row>
    <row r="49" spans="1:57" s="532" customFormat="1" ht="12.75" customHeight="1">
      <c r="A49" s="531"/>
      <c r="B49" s="218"/>
      <c r="C49" s="133"/>
      <c r="D49" s="1513" t="s">
        <v>317</v>
      </c>
      <c r="E49" s="1513"/>
      <c r="F49" s="1513"/>
      <c r="G49" s="1513"/>
      <c r="H49" s="1513"/>
      <c r="I49" s="1513"/>
      <c r="J49" s="1513"/>
      <c r="K49" s="1513"/>
      <c r="L49" s="1513"/>
      <c r="M49" s="1513"/>
      <c r="N49" s="1513"/>
      <c r="O49" s="1513"/>
      <c r="P49" s="1513"/>
      <c r="Q49" s="1513"/>
      <c r="R49" s="1513"/>
      <c r="S49" s="1513"/>
      <c r="T49" s="1513"/>
      <c r="U49" s="1513"/>
      <c r="V49" s="1513"/>
      <c r="W49" s="1513"/>
      <c r="X49" s="1513"/>
      <c r="Y49" s="1513"/>
      <c r="Z49" s="1513"/>
      <c r="AA49" s="1513"/>
      <c r="AB49" s="1513"/>
      <c r="AC49" s="1513"/>
      <c r="AD49" s="1500"/>
      <c r="AE49" s="1500"/>
      <c r="AF49" s="540" t="s">
        <v>318</v>
      </c>
      <c r="AG49" s="536"/>
      <c r="AH49" s="541"/>
      <c r="AI49" s="1500"/>
      <c r="AJ49" s="1500"/>
      <c r="AK49" s="137"/>
      <c r="AL49" s="137"/>
      <c r="AM49" s="1514" t="s">
        <v>319</v>
      </c>
      <c r="AN49" s="1514"/>
      <c r="AO49" s="1514"/>
      <c r="AP49" s="1514"/>
      <c r="AQ49" s="1514"/>
      <c r="AR49" s="1514"/>
      <c r="AS49" s="1514"/>
      <c r="AT49" s="1514"/>
      <c r="AU49" s="1514"/>
      <c r="AV49" s="1514"/>
      <c r="AW49" s="1514"/>
      <c r="AX49" s="1514"/>
      <c r="AY49" s="1514"/>
      <c r="AZ49" s="1514"/>
      <c r="BA49" s="1514"/>
      <c r="BB49" s="1514"/>
      <c r="BC49" s="1514"/>
      <c r="BD49" s="554"/>
      <c r="BE49" s="142"/>
    </row>
    <row r="50" spans="1:57" s="532" customFormat="1" ht="12.75" customHeight="1">
      <c r="A50" s="531"/>
      <c r="B50" s="218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4"/>
      <c r="U50" s="135"/>
      <c r="V50" s="134"/>
      <c r="W50" s="134"/>
      <c r="X50" s="134"/>
      <c r="Y50" s="134"/>
      <c r="Z50" s="134"/>
      <c r="AA50" s="134"/>
      <c r="AB50" s="136"/>
      <c r="AC50" s="137"/>
      <c r="AD50" s="138"/>
      <c r="AE50" s="139"/>
      <c r="AF50" s="541"/>
      <c r="AG50" s="541"/>
      <c r="AH50" s="541"/>
      <c r="AI50" s="541"/>
      <c r="AJ50" s="139"/>
      <c r="AK50" s="137"/>
      <c r="AL50" s="137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1"/>
      <c r="BB50" s="141"/>
      <c r="BC50" s="141"/>
      <c r="BD50" s="141"/>
      <c r="BE50" s="142"/>
    </row>
    <row r="51" spans="1:57" s="532" customFormat="1" ht="30.75" customHeight="1">
      <c r="A51" s="531"/>
      <c r="B51" s="218"/>
      <c r="C51" s="133"/>
      <c r="D51" s="1504" t="s">
        <v>320</v>
      </c>
      <c r="E51" s="1505"/>
      <c r="F51" s="1505"/>
      <c r="G51" s="1506"/>
      <c r="H51" s="774"/>
      <c r="I51" s="775"/>
      <c r="J51" s="775"/>
      <c r="K51" s="775"/>
      <c r="L51" s="775"/>
      <c r="M51" s="775"/>
      <c r="N51" s="775"/>
      <c r="O51" s="775"/>
      <c r="P51" s="775"/>
      <c r="Q51" s="775"/>
      <c r="R51" s="775"/>
      <c r="S51" s="775"/>
      <c r="T51" s="775"/>
      <c r="U51" s="775"/>
      <c r="V51" s="775"/>
      <c r="W51" s="775"/>
      <c r="X51" s="775"/>
      <c r="Y51" s="775"/>
      <c r="Z51" s="775"/>
      <c r="AA51" s="775"/>
      <c r="AB51" s="775"/>
      <c r="AC51" s="775"/>
      <c r="AD51" s="775"/>
      <c r="AE51" s="775"/>
      <c r="AF51" s="775"/>
      <c r="AG51" s="775"/>
      <c r="AH51" s="775"/>
      <c r="AI51" s="775"/>
      <c r="AJ51" s="775"/>
      <c r="AK51" s="775"/>
      <c r="AL51" s="775"/>
      <c r="AM51" s="775"/>
      <c r="AN51" s="775"/>
      <c r="AO51" s="775"/>
      <c r="AP51" s="775"/>
      <c r="AQ51" s="775"/>
      <c r="AR51" s="775"/>
      <c r="AS51" s="775"/>
      <c r="AT51" s="775"/>
      <c r="AU51" s="775"/>
      <c r="AV51" s="775"/>
      <c r="AW51" s="775"/>
      <c r="AX51" s="775"/>
      <c r="AY51" s="775"/>
      <c r="AZ51" s="775"/>
      <c r="BA51" s="775"/>
      <c r="BB51" s="775"/>
      <c r="BC51" s="775"/>
      <c r="BD51" s="776"/>
      <c r="BE51" s="142"/>
    </row>
    <row r="52" spans="1:57" s="532" customFormat="1" ht="39.75" customHeight="1">
      <c r="A52" s="531"/>
      <c r="B52" s="218"/>
      <c r="C52" s="133"/>
      <c r="D52" s="1507"/>
      <c r="E52" s="1508"/>
      <c r="F52" s="1508"/>
      <c r="G52" s="1509"/>
      <c r="H52" s="777"/>
      <c r="I52" s="778"/>
      <c r="J52" s="778"/>
      <c r="K52" s="778"/>
      <c r="L52" s="778"/>
      <c r="M52" s="778"/>
      <c r="N52" s="778"/>
      <c r="O52" s="778"/>
      <c r="P52" s="778"/>
      <c r="Q52" s="778"/>
      <c r="R52" s="778"/>
      <c r="S52" s="778"/>
      <c r="T52" s="778"/>
      <c r="U52" s="778"/>
      <c r="V52" s="778"/>
      <c r="W52" s="778"/>
      <c r="X52" s="778"/>
      <c r="Y52" s="778"/>
      <c r="Z52" s="778"/>
      <c r="AA52" s="778"/>
      <c r="AB52" s="778"/>
      <c r="AC52" s="778"/>
      <c r="AD52" s="778"/>
      <c r="AE52" s="778"/>
      <c r="AF52" s="778"/>
      <c r="AG52" s="778"/>
      <c r="AH52" s="778"/>
      <c r="AI52" s="778"/>
      <c r="AJ52" s="778"/>
      <c r="AK52" s="778"/>
      <c r="AL52" s="778"/>
      <c r="AM52" s="778"/>
      <c r="AN52" s="778"/>
      <c r="AO52" s="778"/>
      <c r="AP52" s="778"/>
      <c r="AQ52" s="778"/>
      <c r="AR52" s="778"/>
      <c r="AS52" s="778"/>
      <c r="AT52" s="778"/>
      <c r="AU52" s="778"/>
      <c r="AV52" s="778"/>
      <c r="AW52" s="778"/>
      <c r="AX52" s="778"/>
      <c r="AY52" s="778"/>
      <c r="AZ52" s="778"/>
      <c r="BA52" s="778"/>
      <c r="BB52" s="778"/>
      <c r="BC52" s="778"/>
      <c r="BD52" s="779"/>
      <c r="BE52" s="142"/>
    </row>
    <row r="53" spans="1:57" s="532" customFormat="1" ht="32.25" customHeight="1">
      <c r="A53" s="531"/>
      <c r="B53" s="220"/>
      <c r="C53" s="166"/>
      <c r="D53" s="1510"/>
      <c r="E53" s="1511"/>
      <c r="F53" s="1511"/>
      <c r="G53" s="1512"/>
      <c r="H53" s="780"/>
      <c r="I53" s="781"/>
      <c r="J53" s="781"/>
      <c r="K53" s="781"/>
      <c r="L53" s="781"/>
      <c r="M53" s="781"/>
      <c r="N53" s="781"/>
      <c r="O53" s="781"/>
      <c r="P53" s="781"/>
      <c r="Q53" s="781"/>
      <c r="R53" s="781"/>
      <c r="S53" s="781"/>
      <c r="T53" s="781"/>
      <c r="U53" s="781"/>
      <c r="V53" s="781"/>
      <c r="W53" s="781"/>
      <c r="X53" s="781"/>
      <c r="Y53" s="781"/>
      <c r="Z53" s="781"/>
      <c r="AA53" s="781"/>
      <c r="AB53" s="781"/>
      <c r="AC53" s="781"/>
      <c r="AD53" s="781"/>
      <c r="AE53" s="781"/>
      <c r="AF53" s="781"/>
      <c r="AG53" s="781"/>
      <c r="AH53" s="781"/>
      <c r="AI53" s="781"/>
      <c r="AJ53" s="781"/>
      <c r="AK53" s="781"/>
      <c r="AL53" s="781"/>
      <c r="AM53" s="781"/>
      <c r="AN53" s="781"/>
      <c r="AO53" s="781"/>
      <c r="AP53" s="781"/>
      <c r="AQ53" s="781"/>
      <c r="AR53" s="781"/>
      <c r="AS53" s="781"/>
      <c r="AT53" s="781"/>
      <c r="AU53" s="781"/>
      <c r="AV53" s="781"/>
      <c r="AW53" s="781"/>
      <c r="AX53" s="781"/>
      <c r="AY53" s="781"/>
      <c r="AZ53" s="781"/>
      <c r="BA53" s="781"/>
      <c r="BB53" s="781"/>
      <c r="BC53" s="781"/>
      <c r="BD53" s="782"/>
      <c r="BE53" s="169"/>
    </row>
    <row r="54" spans="1:57" s="532" customFormat="1" ht="6" customHeight="1">
      <c r="A54" s="531"/>
      <c r="B54" s="226"/>
      <c r="C54" s="16"/>
      <c r="D54" s="1049"/>
      <c r="E54" s="1049"/>
      <c r="F54" s="1049"/>
      <c r="G54" s="1049"/>
      <c r="H54" s="1049"/>
      <c r="I54" s="1049"/>
      <c r="J54" s="1049"/>
      <c r="K54" s="1049"/>
      <c r="L54" s="1049"/>
      <c r="M54" s="1049"/>
      <c r="N54" s="1049"/>
      <c r="O54" s="1049"/>
      <c r="P54" s="1049"/>
      <c r="Q54" s="1049"/>
      <c r="R54" s="1049"/>
      <c r="S54" s="1049"/>
      <c r="T54" s="1049"/>
      <c r="U54" s="1049"/>
      <c r="V54" s="1049"/>
      <c r="W54" s="1049"/>
      <c r="X54" s="1049"/>
      <c r="Y54" s="1049"/>
      <c r="Z54" s="1049"/>
      <c r="AA54" s="1049"/>
      <c r="AB54" s="1049"/>
      <c r="AC54" s="1049"/>
      <c r="AD54" s="1049"/>
      <c r="AE54" s="1049"/>
      <c r="AF54" s="1049"/>
      <c r="AG54" s="1049"/>
      <c r="AH54" s="1049"/>
      <c r="AI54" s="1049"/>
      <c r="AJ54" s="1049"/>
      <c r="AK54" s="1049"/>
      <c r="AL54" s="1049"/>
      <c r="AM54" s="1049"/>
      <c r="AN54" s="1049"/>
      <c r="AO54" s="1049"/>
      <c r="AP54" s="1049"/>
      <c r="AQ54" s="1049"/>
      <c r="AR54" s="1049"/>
      <c r="AS54" s="1049"/>
      <c r="AT54" s="1049"/>
      <c r="AU54" s="1049"/>
      <c r="AV54" s="1049"/>
      <c r="AW54" s="1049"/>
      <c r="AX54" s="1049"/>
      <c r="AY54" s="1049"/>
      <c r="AZ54" s="17"/>
      <c r="BA54" s="17"/>
      <c r="BB54" s="17"/>
      <c r="BC54" s="17"/>
      <c r="BD54" s="17"/>
      <c r="BE54" s="18"/>
    </row>
    <row r="55" spans="1:57" s="532" customFormat="1" ht="21.75" customHeight="1">
      <c r="A55" s="531"/>
      <c r="B55" s="217" t="s">
        <v>223</v>
      </c>
      <c r="C55" s="1272" t="s">
        <v>321</v>
      </c>
      <c r="D55" s="1272"/>
      <c r="E55" s="1272"/>
      <c r="F55" s="1272"/>
      <c r="G55" s="1272"/>
      <c r="H55" s="1272"/>
      <c r="I55" s="1272"/>
      <c r="J55" s="1272"/>
      <c r="K55" s="1272"/>
      <c r="L55" s="1272"/>
      <c r="M55" s="1272"/>
      <c r="N55" s="1272"/>
      <c r="O55" s="1272"/>
      <c r="P55" s="1272"/>
      <c r="Q55" s="1272"/>
      <c r="R55" s="1272"/>
      <c r="S55" s="1272"/>
      <c r="T55" s="1272"/>
      <c r="U55" s="1272"/>
      <c r="V55" s="1272"/>
      <c r="W55" s="1272"/>
      <c r="X55" s="1272"/>
      <c r="Y55" s="1272"/>
      <c r="Z55" s="1272"/>
      <c r="AA55" s="1272"/>
      <c r="AB55" s="1272"/>
      <c r="AC55" s="1272"/>
      <c r="AD55" s="1272"/>
      <c r="AE55" s="1272"/>
      <c r="AF55" s="1272"/>
      <c r="AG55" s="1272"/>
      <c r="AH55" s="1272"/>
      <c r="AI55" s="1272"/>
      <c r="AJ55" s="1272"/>
      <c r="AK55" s="1272"/>
      <c r="AL55" s="1272"/>
      <c r="AM55" s="1272"/>
      <c r="AN55" s="1272"/>
      <c r="AO55" s="1272"/>
      <c r="AP55" s="1272"/>
      <c r="AQ55" s="1272"/>
      <c r="AR55" s="1272"/>
      <c r="AS55" s="1272"/>
      <c r="AT55" s="1272"/>
      <c r="AU55" s="1272"/>
      <c r="AV55" s="1272"/>
      <c r="AW55" s="1272"/>
      <c r="AX55" s="1272"/>
      <c r="AY55" s="1272"/>
      <c r="AZ55" s="9"/>
      <c r="BA55" s="172"/>
      <c r="BB55" s="10"/>
      <c r="BC55" s="12"/>
      <c r="BD55" s="12"/>
      <c r="BE55" s="11"/>
    </row>
    <row r="56" spans="1:57" s="532" customFormat="1" ht="96" customHeight="1">
      <c r="A56" s="531"/>
      <c r="B56" s="223"/>
      <c r="C56" s="2"/>
      <c r="D56" s="778"/>
      <c r="E56" s="778"/>
      <c r="F56" s="778"/>
      <c r="G56" s="778"/>
      <c r="H56" s="778"/>
      <c r="I56" s="778"/>
      <c r="J56" s="778"/>
      <c r="K56" s="778"/>
      <c r="L56" s="778"/>
      <c r="M56" s="778"/>
      <c r="N56" s="778"/>
      <c r="O56" s="778"/>
      <c r="P56" s="778"/>
      <c r="Q56" s="778"/>
      <c r="R56" s="778"/>
      <c r="S56" s="778"/>
      <c r="T56" s="778"/>
      <c r="U56" s="778"/>
      <c r="V56" s="778"/>
      <c r="W56" s="778"/>
      <c r="X56" s="778"/>
      <c r="Y56" s="778"/>
      <c r="Z56" s="778"/>
      <c r="AA56" s="778"/>
      <c r="AB56" s="778"/>
      <c r="AC56" s="778"/>
      <c r="AD56" s="778"/>
      <c r="AE56" s="778"/>
      <c r="AF56" s="778"/>
      <c r="AG56" s="778"/>
      <c r="AH56" s="778"/>
      <c r="AI56" s="778"/>
      <c r="AJ56" s="778"/>
      <c r="AK56" s="778"/>
      <c r="AL56" s="778"/>
      <c r="AM56" s="778"/>
      <c r="AN56" s="778"/>
      <c r="AO56" s="778"/>
      <c r="AP56" s="778"/>
      <c r="AQ56" s="778"/>
      <c r="AR56" s="778"/>
      <c r="AS56" s="778"/>
      <c r="AT56" s="778"/>
      <c r="AU56" s="778"/>
      <c r="AV56" s="778"/>
      <c r="AW56" s="778"/>
      <c r="AX56" s="778"/>
      <c r="AY56" s="778"/>
      <c r="AZ56" s="778"/>
      <c r="BA56" s="778"/>
      <c r="BB56" s="778"/>
      <c r="BC56" s="778"/>
      <c r="BD56" s="778"/>
      <c r="BE56" s="7"/>
    </row>
    <row r="57" spans="1:57" s="532" customFormat="1" ht="12.75" customHeight="1">
      <c r="A57" s="531"/>
      <c r="B57" s="226"/>
      <c r="C57" s="16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7"/>
      <c r="BA57" s="17"/>
      <c r="BB57" s="17"/>
      <c r="BC57" s="17"/>
      <c r="BD57" s="17"/>
      <c r="BE57" s="18"/>
    </row>
    <row r="58" spans="1:57" s="532" customFormat="1" ht="5.25" customHeight="1">
      <c r="A58" s="531"/>
      <c r="B58" s="235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236"/>
    </row>
    <row r="59" spans="1:57" s="532" customFormat="1" ht="21" customHeight="1">
      <c r="A59" s="531"/>
      <c r="B59" s="1045" t="s">
        <v>149</v>
      </c>
      <c r="C59" s="1046"/>
      <c r="D59" s="1046"/>
      <c r="E59" s="1046"/>
      <c r="F59" s="1046"/>
      <c r="G59" s="1046"/>
      <c r="H59" s="1046"/>
      <c r="I59" s="1046"/>
      <c r="J59" s="1046"/>
      <c r="K59" s="1046"/>
      <c r="L59" s="1046"/>
      <c r="M59" s="1046"/>
      <c r="N59" s="1046"/>
      <c r="O59" s="1046"/>
      <c r="P59" s="1046"/>
      <c r="Q59" s="1503"/>
      <c r="R59" s="1503"/>
      <c r="S59" s="1503"/>
      <c r="T59" s="1503"/>
      <c r="U59" s="1503"/>
      <c r="V59" s="1503"/>
      <c r="W59" s="1503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271" t="s">
        <v>150</v>
      </c>
      <c r="AU59" s="1271"/>
      <c r="AV59" s="1271"/>
      <c r="AW59" s="1271"/>
      <c r="AX59" s="1271"/>
      <c r="AY59" s="1271"/>
      <c r="AZ59" s="1271"/>
      <c r="BA59" s="1271"/>
      <c r="BB59" s="1271"/>
      <c r="BC59" s="1271"/>
      <c r="BD59" s="1271"/>
      <c r="BE59" s="185"/>
    </row>
    <row r="60" spans="1:57" s="532" customFormat="1" ht="9" customHeight="1">
      <c r="A60" s="531"/>
      <c r="B60" s="237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501"/>
      <c r="AU60" s="1501"/>
      <c r="AV60" s="1501"/>
      <c r="AW60" s="1501"/>
      <c r="AX60" s="1501"/>
      <c r="AY60" s="1501"/>
      <c r="AZ60" s="1501"/>
      <c r="BA60" s="1501"/>
      <c r="BB60" s="1501"/>
      <c r="BC60" s="1501"/>
      <c r="BD60" s="1501"/>
      <c r="BE60" s="185"/>
    </row>
    <row r="61" spans="1:57" s="532" customFormat="1" ht="12.75" customHeight="1">
      <c r="A61" s="531"/>
      <c r="B61" s="237"/>
      <c r="C61" s="164"/>
      <c r="D61" s="138"/>
      <c r="E61" s="138"/>
      <c r="F61" s="138"/>
      <c r="G61" s="138"/>
      <c r="H61" s="138"/>
      <c r="I61" s="138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502"/>
      <c r="AU61" s="1502"/>
      <c r="AV61" s="1502"/>
      <c r="AW61" s="1502"/>
      <c r="AX61" s="1502"/>
      <c r="AY61" s="1502"/>
      <c r="AZ61" s="1502"/>
      <c r="BA61" s="1502"/>
      <c r="BB61" s="1502"/>
      <c r="BC61" s="1502"/>
      <c r="BD61" s="1502"/>
      <c r="BE61" s="185"/>
    </row>
    <row r="62" spans="1:57" s="532" customFormat="1" ht="12.75" customHeight="1">
      <c r="A62" s="531"/>
      <c r="B62" s="238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7"/>
    </row>
  </sheetData>
  <sheetProtection sheet="1" selectLockedCells="1" sort="0"/>
  <dataConsolidate/>
  <mergeCells count="112">
    <mergeCell ref="C45:X45"/>
    <mergeCell ref="AC45:AG46"/>
    <mergeCell ref="AH45:AK46"/>
    <mergeCell ref="D47:AC47"/>
    <mergeCell ref="AD47:AE47"/>
    <mergeCell ref="AT60:BD61"/>
    <mergeCell ref="B59:P59"/>
    <mergeCell ref="Q59:W59"/>
    <mergeCell ref="AT59:BD59"/>
    <mergeCell ref="D56:BD56"/>
    <mergeCell ref="D51:G53"/>
    <mergeCell ref="AI47:AJ47"/>
    <mergeCell ref="D49:AC49"/>
    <mergeCell ref="AD49:AE49"/>
    <mergeCell ref="AI49:AJ49"/>
    <mergeCell ref="AM49:BC49"/>
    <mergeCell ref="AM47:BC47"/>
    <mergeCell ref="H51:BD53"/>
    <mergeCell ref="D54:AY54"/>
    <mergeCell ref="C55:AY55"/>
    <mergeCell ref="C38:BD38"/>
    <mergeCell ref="Q40:X40"/>
    <mergeCell ref="B42:P42"/>
    <mergeCell ref="Q42:S42"/>
    <mergeCell ref="Y40:AE40"/>
    <mergeCell ref="AF40:AI40"/>
    <mergeCell ref="AM40:BA40"/>
    <mergeCell ref="AA34:AJ34"/>
    <mergeCell ref="AV34:BD34"/>
    <mergeCell ref="E35:Y35"/>
    <mergeCell ref="AA35:AJ35"/>
    <mergeCell ref="AL35:AO35"/>
    <mergeCell ref="AQ35:AT35"/>
    <mergeCell ref="AV35:AY35"/>
    <mergeCell ref="Y42:AE42"/>
    <mergeCell ref="AF42:AI42"/>
    <mergeCell ref="AM42:BA42"/>
    <mergeCell ref="E29:T29"/>
    <mergeCell ref="U29:AP29"/>
    <mergeCell ref="AQ29:AY29"/>
    <mergeCell ref="E33:Y33"/>
    <mergeCell ref="AA33:AJ33"/>
    <mergeCell ref="AL33:AT33"/>
    <mergeCell ref="AV33:BD33"/>
    <mergeCell ref="D31:BD31"/>
    <mergeCell ref="E27:T27"/>
    <mergeCell ref="U27:AP27"/>
    <mergeCell ref="AQ27:AY27"/>
    <mergeCell ref="BA27:BC27"/>
    <mergeCell ref="E28:T28"/>
    <mergeCell ref="U28:AP28"/>
    <mergeCell ref="AQ28:AY28"/>
    <mergeCell ref="E25:T25"/>
    <mergeCell ref="U25:AP25"/>
    <mergeCell ref="AQ25:AY25"/>
    <mergeCell ref="BA25:BD25"/>
    <mergeCell ref="E26:T26"/>
    <mergeCell ref="U26:AP26"/>
    <mergeCell ref="AQ26:AY26"/>
    <mergeCell ref="BA26:BD26"/>
    <mergeCell ref="D22:BD22"/>
    <mergeCell ref="E24:T24"/>
    <mergeCell ref="U24:AP24"/>
    <mergeCell ref="AQ24:AY24"/>
    <mergeCell ref="AL20:AT20"/>
    <mergeCell ref="AV20:BD20"/>
    <mergeCell ref="E21:H21"/>
    <mergeCell ref="AV21:AY21"/>
    <mergeCell ref="E18:N18"/>
    <mergeCell ref="AL18:AO18"/>
    <mergeCell ref="AQ18:AT18"/>
    <mergeCell ref="D19:BD19"/>
    <mergeCell ref="E20:AC20"/>
    <mergeCell ref="AE21:AJ21"/>
    <mergeCell ref="AA16:AJ16"/>
    <mergeCell ref="E17:N17"/>
    <mergeCell ref="Q17:AJ17"/>
    <mergeCell ref="AL17:AO17"/>
    <mergeCell ref="AQ17:AT17"/>
    <mergeCell ref="AA14:AJ14"/>
    <mergeCell ref="AV14:BD14"/>
    <mergeCell ref="E15:Y15"/>
    <mergeCell ref="AA15:AJ15"/>
    <mergeCell ref="AL15:AT15"/>
    <mergeCell ref="AV15:BD15"/>
    <mergeCell ref="AV17:BD17"/>
    <mergeCell ref="AL12:AO12"/>
    <mergeCell ref="AQ12:AT12"/>
    <mergeCell ref="AV12:AY12"/>
    <mergeCell ref="BA12:BD12"/>
    <mergeCell ref="E13:Y13"/>
    <mergeCell ref="AA13:AJ13"/>
    <mergeCell ref="AL13:AT13"/>
    <mergeCell ref="AV13:BD13"/>
    <mergeCell ref="C8:BE8"/>
    <mergeCell ref="C10:BE10"/>
    <mergeCell ref="E11:AJ11"/>
    <mergeCell ref="AL11:AO11"/>
    <mergeCell ref="AQ11:AT11"/>
    <mergeCell ref="AV11:AY11"/>
    <mergeCell ref="BA11:BD11"/>
    <mergeCell ref="B5:S5"/>
    <mergeCell ref="T5:AZ5"/>
    <mergeCell ref="D6:F6"/>
    <mergeCell ref="B1:BE1"/>
    <mergeCell ref="B4:Q4"/>
    <mergeCell ref="Q2:AY3"/>
    <mergeCell ref="AZ2:BC2"/>
    <mergeCell ref="BA3:BC4"/>
    <mergeCell ref="BD3:BD4"/>
    <mergeCell ref="R4:AX4"/>
    <mergeCell ref="BA5:BD5"/>
  </mergeCells>
  <conditionalFormatting sqref="AD47:AE47 AI47:AJ47 BD47 AD49:AE49 AI49:AJ49 BD49 H51:BD53 D56:BD56 Q59:W59">
    <cfRule type="containsBlanks" dxfId="21" priority="2">
      <formula>LEN(TRIM(D47))=0</formula>
    </cfRule>
  </conditionalFormatting>
  <dataValidations count="12">
    <dataValidation type="list" allowBlank="1" showInputMessage="1" showErrorMessage="1" sqref="AQ30" xr:uid="{BF8882ED-BD5F-4C82-A498-910067F6E9C9}">
      <formula1>CIRS</formula1>
    </dataValidation>
    <dataValidation type="date" errorStyle="warning" operator="lessThanOrEqual" allowBlank="1" showErrorMessage="1" errorTitle="Erro na data de constituição" error="Data de constituiçãpo tem de ser anterior à data atual." sqref="AL17" xr:uid="{A2C7CC71-4827-451F-B2CD-CBA1F7827F99}">
      <formula1>45609</formula1>
    </dataValidation>
    <dataValidation type="date" errorStyle="warning" operator="lessThanOrEqual" allowBlank="1" showErrorMessage="1" errorTitle="Erro na data  início atividade" error="Data de início de atividade tem de ser anterior à data atual." sqref="AP17:AQ17" xr:uid="{9909E8A4-8C90-413E-9AB9-A837AACB264D}">
      <formula1>45609</formula1>
    </dataValidation>
    <dataValidation operator="equal" allowBlank="1" showInputMessage="1" showErrorMessage="1" errorTitle="Erro no nº de telefone" error="O nº de telefone da rede fixa tem de ter 9 dígitos." sqref="AV11:AY11" xr:uid="{83DF8B8F-2A0B-4769-96F2-4981DDBC9D8A}"/>
    <dataValidation operator="equal" allowBlank="1" showInputMessage="1" showErrorMessage="1" errorTitle="Erro no NISS" error="O  NISS tem de ter 11 dígitos." sqref="AQ11:AT11" xr:uid="{E5587761-9867-4BD9-876D-30B7AD9823C3}"/>
    <dataValidation allowBlank="1" showInputMessage="1" showErrorMessage="1" errorTitle="Erro no NIF ou NIPC" error="O NIF ou NIPC tem de ter 9 dígitos." sqref="AL11:AO11" xr:uid="{CB25ED98-EB31-4694-9F8E-BEB0185BDF60}"/>
    <dataValidation type="list" allowBlank="1" showInputMessage="1" showErrorMessage="1" sqref="U30" xr:uid="{04DB5D22-6369-4D7A-8679-1EB464EC8DC1}">
      <formula1>cae</formula1>
    </dataValidation>
    <dataValidation promptTitle="TIPO DE FICHA" prompt="Escolha o tipo de ficha a usar: análise ou reanálise." sqref="R4" xr:uid="{4B7EE7D5-9F76-4E4C-9A7F-CFC6FED75527}"/>
    <dataValidation allowBlank="1" sqref="B3" xr:uid="{37DBAB18-4302-4596-84C7-2C2C925788DC}"/>
    <dataValidation type="whole" operator="greaterThanOrEqual" allowBlank="1" showInputMessage="1" showErrorMessage="1" errorTitle="Erro de inserção" error="Campo para inserir apenas dados numéricos" sqref="AG47 AG49" xr:uid="{CAC587E0-B8D7-4B46-8026-1C1F5747218E}">
      <formula1>0</formula1>
    </dataValidation>
    <dataValidation operator="greaterThanOrEqual" allowBlank="1" showInputMessage="1" showErrorMessage="1" errorTitle="Erro no capital social" error="Inserir capital social em valor monetário." sqref="E17:N17" xr:uid="{E1576689-0C06-4AE5-9936-5CAE9074095A}"/>
    <dataValidation allowBlank="1" showInputMessage="1" showErrorMessage="1" sqref="BD27 AQ25:AY29" xr:uid="{419C3A40-AC66-4154-A8FE-EDC555E62E5C}"/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8" fitToHeight="3" orientation="portrait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DEAF08-89E2-418C-8611-63D829FE49B7}">
          <x14:formula1>
            <xm:f>Tabelas!$B$5:$B$6</xm:f>
          </x14:formula1>
          <xm:sqref>AI47:AJ47 AD47:AE47 AD49:AE49 AI49:AJ49 BD49 BD47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C7B1-A0AA-4EF9-8113-911B546D4B04}">
  <dimension ref="B1:QV3402"/>
  <sheetViews>
    <sheetView showGridLines="0" topLeftCell="AJ1" zoomScaleNormal="100" workbookViewId="0">
      <selection activeCell="AZ21" sqref="AZ21"/>
    </sheetView>
  </sheetViews>
  <sheetFormatPr defaultColWidth="9.42578125" defaultRowHeight="13.5"/>
  <cols>
    <col min="1" max="1" width="2.7109375" style="20" customWidth="1"/>
    <col min="2" max="2" width="13.7109375" style="23" customWidth="1"/>
    <col min="3" max="3" width="6.28515625" style="23" customWidth="1"/>
    <col min="4" max="4" width="2" style="23" customWidth="1"/>
    <col min="5" max="5" width="46.140625" style="23" customWidth="1"/>
    <col min="6" max="6" width="2.140625" style="23" customWidth="1"/>
    <col min="7" max="7" width="41.42578125" style="23" customWidth="1"/>
    <col min="8" max="8" width="2.5703125" style="23" customWidth="1"/>
    <col min="9" max="9" width="52.28515625" style="23" hidden="1" customWidth="1"/>
    <col min="10" max="10" width="2.28515625" style="23" customWidth="1"/>
    <col min="11" max="11" width="54.85546875" style="23" hidden="1" customWidth="1"/>
    <col min="12" max="12" width="2.7109375" style="20" customWidth="1"/>
    <col min="13" max="14" width="3.7109375" style="21" hidden="1" customWidth="1"/>
    <col min="15" max="15" width="1.7109375" style="20" customWidth="1"/>
    <col min="16" max="16" width="29.85546875" style="42" customWidth="1"/>
    <col min="17" max="17" width="30.28515625" style="42" customWidth="1"/>
    <col min="18" max="18" width="28.85546875" style="42" customWidth="1"/>
    <col min="19" max="19" width="30.5703125" style="42" customWidth="1"/>
    <col min="20" max="20" width="55.85546875" style="42" customWidth="1"/>
    <col min="21" max="21" width="5.28515625" style="20" customWidth="1"/>
    <col min="22" max="22" width="9.42578125" style="77"/>
    <col min="23" max="23" width="13.5703125" style="23" customWidth="1"/>
    <col min="24" max="24" width="9.42578125" style="24"/>
    <col min="25" max="25" width="25" style="24" customWidth="1"/>
    <col min="26" max="26" width="9.7109375" style="25" customWidth="1"/>
    <col min="27" max="27" width="15.85546875" style="24" customWidth="1"/>
    <col min="28" max="28" width="15.42578125" style="24" customWidth="1"/>
    <col min="29" max="29" width="41.7109375" style="24" customWidth="1"/>
    <col min="30" max="30" width="11.28515625" style="26" customWidth="1"/>
    <col min="31" max="31" width="10.5703125" style="26" customWidth="1"/>
    <col min="32" max="32" width="7.28515625" style="23" customWidth="1"/>
    <col min="33" max="33" width="24.7109375" style="24" customWidth="1"/>
    <col min="34" max="34" width="32.85546875" style="24" customWidth="1"/>
    <col min="35" max="35" width="10.42578125" style="25" customWidth="1"/>
    <col min="36" max="36" width="22.28515625" style="24" customWidth="1"/>
    <col min="37" max="37" width="10.28515625" style="77" customWidth="1"/>
    <col min="38" max="38" width="16" style="26" customWidth="1"/>
    <col min="39" max="39" width="19.28515625" style="26" customWidth="1"/>
    <col min="40" max="40" width="14.140625" style="77" customWidth="1"/>
    <col min="41" max="41" width="15" style="26" hidden="1" customWidth="1"/>
    <col min="42" max="42" width="16.85546875" style="26" hidden="1" customWidth="1"/>
    <col min="43" max="43" width="12.85546875" style="26" hidden="1" customWidth="1"/>
    <col min="44" max="44" width="29.85546875" style="26" hidden="1" customWidth="1"/>
    <col min="45" max="45" width="17.140625" style="302" hidden="1" customWidth="1"/>
    <col min="46" max="46" width="23.7109375" style="23" customWidth="1"/>
    <col min="47" max="47" width="18.140625" style="23" customWidth="1"/>
    <col min="48" max="48" width="9.42578125" style="749" customWidth="1"/>
    <col min="49" max="49" width="9.42578125" style="23" customWidth="1"/>
    <col min="50" max="50" width="12.28515625" style="23" customWidth="1"/>
    <col min="51" max="51" width="9.42578125" style="303"/>
    <col min="52" max="52" width="14.42578125" style="23" customWidth="1"/>
    <col min="53" max="53" width="17.5703125" style="23" customWidth="1"/>
    <col min="54" max="55" width="9.42578125" style="23"/>
    <col min="56" max="56" width="9.42578125" style="24"/>
    <col min="57" max="57" width="25" style="24" customWidth="1"/>
    <col min="58" max="58" width="9.7109375" style="25" customWidth="1"/>
    <col min="59" max="59" width="15.85546875" style="24" customWidth="1"/>
    <col min="60" max="60" width="15.42578125" style="24" customWidth="1"/>
    <col min="61" max="61" width="41.7109375" style="24" customWidth="1"/>
    <col min="62" max="62" width="11.28515625" style="26" customWidth="1"/>
    <col min="63" max="63" width="10.5703125" style="26" customWidth="1"/>
    <col min="64" max="66" width="21.42578125" style="28" customWidth="1"/>
    <col min="67" max="67" width="11.28515625" style="28" customWidth="1"/>
    <col min="68" max="68" width="8.42578125" style="28" customWidth="1"/>
    <col min="69" max="69" width="11.5703125" style="28" customWidth="1"/>
    <col min="70" max="70" width="21.42578125" style="28" customWidth="1"/>
    <col min="71" max="71" width="9.42578125" style="20"/>
    <col min="72" max="72" width="32.85546875" style="54" customWidth="1"/>
    <col min="73" max="73" width="25.5703125" style="54" customWidth="1"/>
    <col min="74" max="74" width="14.5703125" style="54" customWidth="1"/>
    <col min="75" max="75" width="5.28515625" style="54" customWidth="1"/>
    <col min="76" max="76" width="25.5703125" style="54" customWidth="1"/>
    <col min="77" max="77" width="12.7109375" style="54" customWidth="1"/>
    <col min="78" max="81" width="25.5703125" style="54" customWidth="1"/>
    <col min="82" max="82" width="44" style="54" customWidth="1"/>
    <col min="83" max="93" width="25.5703125" style="54" customWidth="1"/>
    <col min="94" max="94" width="6.140625" style="54" customWidth="1"/>
    <col min="95" max="101" width="25.5703125" style="87" customWidth="1"/>
    <col min="102" max="102" width="3.140625" style="87" customWidth="1"/>
    <col min="103" max="122" width="25.5703125" style="87" customWidth="1"/>
    <col min="123" max="123" width="29.28515625" style="87" customWidth="1"/>
    <col min="124" max="327" width="25.5703125" style="87" customWidth="1"/>
    <col min="328" max="328" width="37.140625" style="87" customWidth="1"/>
    <col min="329" max="345" width="25.5703125" style="87" customWidth="1"/>
    <col min="346" max="346" width="32.85546875" style="87" customWidth="1"/>
    <col min="347" max="347" width="30.7109375" style="87" customWidth="1"/>
    <col min="348" max="348" width="30" style="87" customWidth="1"/>
    <col min="349" max="349" width="24.5703125" style="87" customWidth="1"/>
    <col min="350" max="350" width="25.140625" style="23" customWidth="1"/>
    <col min="351" max="351" width="24.7109375" style="23" customWidth="1"/>
    <col min="352" max="355" width="15.28515625" style="23" customWidth="1"/>
    <col min="356" max="365" width="20.5703125" style="23" customWidth="1"/>
    <col min="366" max="371" width="19.28515625" style="23" customWidth="1"/>
    <col min="372" max="372" width="38.140625" style="23" customWidth="1"/>
    <col min="373" max="373" width="9.42578125" style="20"/>
    <col min="374" max="374" width="15.28515625" customWidth="1"/>
    <col min="375" max="375" width="16.7109375" customWidth="1"/>
    <col min="376" max="377" width="16.140625" customWidth="1"/>
    <col min="378" max="378" width="14.140625" customWidth="1"/>
    <col min="379" max="379" width="11.5703125" customWidth="1"/>
    <col min="380" max="380" width="32.7109375" customWidth="1"/>
    <col min="381" max="381" width="8.5703125" customWidth="1"/>
    <col min="382" max="382" width="3.28515625" style="291" customWidth="1"/>
    <col min="383" max="383" width="87.85546875" style="291" customWidth="1"/>
    <col min="384" max="384" width="8.42578125" style="291" customWidth="1"/>
    <col min="385" max="385" width="24" style="54" customWidth="1"/>
    <col min="386" max="386" width="28.28515625" style="54" customWidth="1"/>
    <col min="387" max="387" width="9.28515625" style="54" customWidth="1"/>
    <col min="388" max="388" width="35.85546875" style="54" customWidth="1"/>
    <col min="389" max="389" width="14.7109375" style="54" customWidth="1"/>
    <col min="390" max="390" width="33.28515625" style="54" customWidth="1"/>
    <col min="391" max="391" width="11.5703125" style="54" customWidth="1"/>
    <col min="392" max="392" width="21.7109375" style="54" customWidth="1"/>
    <col min="393" max="393" width="33.28515625" style="54" customWidth="1"/>
    <col min="394" max="394" width="35.85546875" style="54" customWidth="1"/>
    <col min="395" max="396" width="33.28515625" style="54" customWidth="1"/>
    <col min="397" max="397" width="15.85546875" style="54" customWidth="1"/>
    <col min="398" max="398" width="20.85546875" style="54" customWidth="1"/>
    <col min="399" max="399" width="24.7109375" style="54" customWidth="1"/>
    <col min="400" max="400" width="27.85546875" style="54" customWidth="1"/>
    <col min="401" max="401" width="18.85546875" style="54" customWidth="1"/>
    <col min="402" max="403" width="33.28515625" style="54" customWidth="1"/>
    <col min="404" max="404" width="17.85546875" style="54" customWidth="1"/>
    <col min="405" max="405" width="41.42578125" style="54" customWidth="1"/>
    <col min="406" max="406" width="30.140625" style="54" customWidth="1"/>
    <col min="407" max="407" width="10.7109375" style="54" customWidth="1"/>
    <col min="408" max="408" width="22.42578125" style="54" customWidth="1"/>
    <col min="409" max="409" width="33.28515625" style="54" customWidth="1"/>
    <col min="410" max="410" width="21.42578125" style="54" customWidth="1"/>
    <col min="411" max="412" width="33.28515625" style="54" customWidth="1"/>
    <col min="413" max="413" width="29.5703125" style="54" customWidth="1"/>
    <col min="414" max="414" width="18.42578125" style="54" customWidth="1"/>
    <col min="415" max="415" width="29" style="54" customWidth="1"/>
    <col min="416" max="416" width="30.85546875" style="54" customWidth="1"/>
    <col min="417" max="420" width="33.28515625" style="54" customWidth="1"/>
    <col min="421" max="421" width="21.85546875" style="54" customWidth="1"/>
    <col min="422" max="422" width="33.28515625" style="54" customWidth="1"/>
    <col min="423" max="423" width="22" style="54" customWidth="1"/>
    <col min="424" max="424" width="19.85546875" style="54" customWidth="1"/>
    <col min="425" max="425" width="25" style="54" customWidth="1"/>
    <col min="426" max="426" width="21.42578125" style="54" customWidth="1"/>
    <col min="427" max="428" width="33.28515625" style="54" customWidth="1"/>
    <col min="429" max="429" width="13.42578125" style="54" customWidth="1"/>
    <col min="430" max="430" width="22.85546875" style="54" customWidth="1"/>
    <col min="431" max="431" width="16.7109375" style="54" customWidth="1"/>
    <col min="432" max="432" width="11.5703125" style="54" customWidth="1"/>
    <col min="433" max="433" width="12.7109375" style="54" customWidth="1"/>
    <col min="434" max="434" width="42.5703125" style="54" customWidth="1"/>
    <col min="435" max="435" width="21.7109375" style="54" customWidth="1"/>
    <col min="436" max="436" width="23.42578125" style="54" customWidth="1"/>
    <col min="437" max="437" width="23.140625" style="54" customWidth="1"/>
    <col min="438" max="442" width="33.28515625" style="54" customWidth="1"/>
    <col min="443" max="443" width="48.42578125" style="54" customWidth="1"/>
    <col min="444" max="444" width="42" style="54" customWidth="1"/>
    <col min="445" max="445" width="20.5703125" style="54" customWidth="1"/>
    <col min="446" max="446" width="33.28515625" style="54" customWidth="1"/>
    <col min="447" max="447" width="13.42578125" style="20" customWidth="1"/>
    <col min="448" max="448" width="25" style="20" customWidth="1"/>
    <col min="449" max="449" width="38.85546875" style="20" customWidth="1"/>
    <col min="450" max="450" width="38.5703125" style="20" customWidth="1"/>
    <col min="451" max="451" width="26.85546875" style="20" customWidth="1"/>
    <col min="452" max="452" width="40.7109375" style="20" customWidth="1"/>
    <col min="453" max="454" width="33.28515625" style="20" customWidth="1"/>
    <col min="455" max="455" width="25.5703125" style="20" customWidth="1"/>
    <col min="456" max="456" width="23.5703125" style="20" customWidth="1"/>
    <col min="457" max="457" width="19.140625" style="20" customWidth="1"/>
    <col min="458" max="459" width="9.42578125" style="20"/>
    <col min="460" max="460" width="46.28515625" style="20" customWidth="1"/>
    <col min="461" max="461" width="9.42578125" style="20"/>
    <col min="462" max="462" width="42.42578125" style="20" customWidth="1"/>
    <col min="463" max="463" width="9.42578125" style="20"/>
    <col min="464" max="464" width="48.140625" style="20" customWidth="1"/>
    <col min="465" max="16384" width="9.42578125" style="20"/>
  </cols>
  <sheetData>
    <row r="1" spans="2:464" ht="15.75" thickBot="1">
      <c r="P1" s="530" t="s">
        <v>322</v>
      </c>
      <c r="Q1" s="530" t="s">
        <v>323</v>
      </c>
      <c r="R1" s="530" t="s">
        <v>324</v>
      </c>
      <c r="S1" s="530" t="s">
        <v>325</v>
      </c>
      <c r="T1" s="530" t="s">
        <v>326</v>
      </c>
      <c r="V1" s="297" t="s">
        <v>327</v>
      </c>
      <c r="AD1" s="298"/>
      <c r="AL1" s="294" t="s">
        <v>328</v>
      </c>
      <c r="AM1" s="299" t="s">
        <v>266</v>
      </c>
      <c r="AN1" s="300" t="s">
        <v>329</v>
      </c>
      <c r="AO1" s="299" t="s">
        <v>330</v>
      </c>
      <c r="AP1" s="299" t="s">
        <v>331</v>
      </c>
      <c r="AQ1" s="299" t="s">
        <v>332</v>
      </c>
      <c r="AR1" s="301" t="s">
        <v>333</v>
      </c>
      <c r="BJ1" s="298"/>
      <c r="BT1" s="29" t="s">
        <v>334</v>
      </c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  <c r="IW1" s="88"/>
      <c r="IX1" s="88"/>
      <c r="IY1" s="88"/>
      <c r="IZ1" s="88"/>
      <c r="JA1" s="88"/>
      <c r="JB1" s="88"/>
      <c r="JC1" s="88"/>
      <c r="JD1" s="88"/>
      <c r="JE1" s="88"/>
      <c r="JF1" s="88"/>
      <c r="JG1" s="88"/>
      <c r="JH1" s="88"/>
      <c r="JI1" s="88"/>
      <c r="JJ1" s="88"/>
      <c r="JK1" s="88"/>
      <c r="JL1" s="88"/>
      <c r="JM1" s="88"/>
      <c r="JN1" s="88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8"/>
      <c r="KR1" s="88"/>
      <c r="KS1" s="88"/>
      <c r="KT1" s="88"/>
      <c r="KU1" s="88"/>
      <c r="KV1" s="88"/>
      <c r="KW1" s="88"/>
      <c r="KX1" s="88"/>
      <c r="KY1" s="88"/>
      <c r="KZ1" s="88"/>
      <c r="LA1" s="88"/>
      <c r="LB1" s="88"/>
      <c r="LC1" s="88"/>
      <c r="LD1" s="88"/>
      <c r="LE1" s="88"/>
      <c r="LF1" s="88"/>
      <c r="LG1" s="88"/>
      <c r="LH1" s="88"/>
      <c r="LI1" s="88"/>
      <c r="LJ1" s="88"/>
      <c r="LK1" s="88"/>
      <c r="LL1" s="88"/>
      <c r="LM1" s="88"/>
      <c r="LN1" s="88"/>
      <c r="LO1" s="88"/>
      <c r="LP1" s="88"/>
      <c r="LQ1" s="88"/>
      <c r="LR1" s="88"/>
      <c r="LS1" s="88"/>
      <c r="LT1" s="88"/>
      <c r="LU1" s="88"/>
      <c r="LV1" s="88"/>
      <c r="LW1" s="88"/>
      <c r="LX1" s="88"/>
      <c r="LY1" s="88"/>
      <c r="LZ1" s="88"/>
      <c r="MA1" s="88"/>
      <c r="MB1" s="88"/>
      <c r="MC1" s="88"/>
      <c r="MD1" s="88"/>
      <c r="ME1" s="88"/>
      <c r="MF1" s="88"/>
      <c r="MG1" s="88"/>
      <c r="MH1" s="88"/>
      <c r="MI1" s="88"/>
      <c r="MJ1" s="88"/>
      <c r="MK1" s="89"/>
      <c r="NR1" s="290"/>
      <c r="NS1" s="290"/>
      <c r="NT1" s="290"/>
    </row>
    <row r="2" spans="2:464" ht="18">
      <c r="B2" s="243" t="s">
        <v>335</v>
      </c>
      <c r="P2" s="526" t="s">
        <v>336</v>
      </c>
      <c r="Q2" s="31" t="s">
        <v>337</v>
      </c>
      <c r="R2" s="32" t="s">
        <v>338</v>
      </c>
      <c r="S2" s="33" t="s">
        <v>339</v>
      </c>
      <c r="T2" s="33" t="s">
        <v>340</v>
      </c>
      <c r="V2" s="292" t="s">
        <v>341</v>
      </c>
      <c r="W2" s="293" t="s">
        <v>342</v>
      </c>
      <c r="X2" s="293" t="s">
        <v>343</v>
      </c>
      <c r="Y2" s="293" t="s">
        <v>344</v>
      </c>
      <c r="Z2" s="292" t="s">
        <v>345</v>
      </c>
      <c r="AA2" s="748" t="s">
        <v>346</v>
      </c>
      <c r="AB2" s="293" t="s">
        <v>347</v>
      </c>
      <c r="AC2" s="293" t="s">
        <v>348</v>
      </c>
      <c r="AD2" s="293" t="s">
        <v>349</v>
      </c>
      <c r="AE2" s="293" t="s">
        <v>350</v>
      </c>
      <c r="AF2" s="292" t="s">
        <v>351</v>
      </c>
      <c r="AG2" s="293" t="s">
        <v>352</v>
      </c>
      <c r="AH2" s="293" t="s">
        <v>353</v>
      </c>
      <c r="AI2" s="292" t="s">
        <v>354</v>
      </c>
      <c r="AJ2" s="293" t="s">
        <v>355</v>
      </c>
      <c r="AK2" s="292" t="s">
        <v>356</v>
      </c>
      <c r="AL2" s="293" t="s">
        <v>357</v>
      </c>
      <c r="AM2" s="293" t="s">
        <v>358</v>
      </c>
      <c r="AN2" s="292" t="s">
        <v>359</v>
      </c>
      <c r="AO2" s="293" t="s">
        <v>360</v>
      </c>
      <c r="AP2" s="293" t="s">
        <v>361</v>
      </c>
      <c r="AQ2" s="293" t="s">
        <v>362</v>
      </c>
      <c r="AR2" s="293" t="s">
        <v>363</v>
      </c>
      <c r="AS2" s="293" t="s">
        <v>364</v>
      </c>
      <c r="AT2" s="293" t="s">
        <v>365</v>
      </c>
      <c r="AU2" s="293" t="s">
        <v>366</v>
      </c>
      <c r="AV2" s="750" t="s">
        <v>367</v>
      </c>
      <c r="AW2" s="293" t="s">
        <v>368</v>
      </c>
      <c r="AX2" s="293" t="s">
        <v>369</v>
      </c>
      <c r="AY2" s="293" t="s">
        <v>370</v>
      </c>
      <c r="AZ2" s="293" t="s">
        <v>371</v>
      </c>
      <c r="BA2" s="293" t="s">
        <v>372</v>
      </c>
      <c r="BB2" s="293" t="s">
        <v>373</v>
      </c>
      <c r="BC2" s="293" t="s">
        <v>374</v>
      </c>
      <c r="BD2" s="293" t="s">
        <v>375</v>
      </c>
      <c r="BE2" s="293" t="s">
        <v>376</v>
      </c>
      <c r="BF2" s="292" t="s">
        <v>377</v>
      </c>
      <c r="BG2" s="293" t="s">
        <v>378</v>
      </c>
      <c r="BH2" s="293" t="s">
        <v>379</v>
      </c>
      <c r="BI2" s="293" t="s">
        <v>380</v>
      </c>
      <c r="BJ2" s="293" t="s">
        <v>381</v>
      </c>
      <c r="BK2" s="293" t="s">
        <v>382</v>
      </c>
      <c r="BL2" s="34"/>
      <c r="BM2" s="34"/>
      <c r="BN2" s="34"/>
      <c r="BO2" s="35" t="s">
        <v>383</v>
      </c>
      <c r="BP2" s="35" t="s">
        <v>384</v>
      </c>
      <c r="BQ2" s="35" t="s">
        <v>385</v>
      </c>
      <c r="BR2" s="35" t="s">
        <v>386</v>
      </c>
      <c r="BS2" s="36" t="s">
        <v>385</v>
      </c>
      <c r="BT2" s="35" t="s">
        <v>387</v>
      </c>
      <c r="BU2" s="35" t="s">
        <v>388</v>
      </c>
      <c r="BV2" s="35" t="s">
        <v>389</v>
      </c>
      <c r="BW2" s="35" t="s">
        <v>390</v>
      </c>
      <c r="BX2" s="35" t="s">
        <v>391</v>
      </c>
      <c r="BY2" s="35" t="s">
        <v>392</v>
      </c>
      <c r="BZ2" s="35" t="s">
        <v>393</v>
      </c>
      <c r="CA2" s="35" t="s">
        <v>394</v>
      </c>
      <c r="CB2" s="37" t="s">
        <v>395</v>
      </c>
      <c r="CC2" s="36" t="s">
        <v>385</v>
      </c>
      <c r="CD2" s="35" t="s">
        <v>387</v>
      </c>
      <c r="CE2" s="20"/>
      <c r="CF2" s="38" t="s">
        <v>396</v>
      </c>
      <c r="CG2" s="39" t="s">
        <v>397</v>
      </c>
      <c r="CH2" s="39" t="s">
        <v>398</v>
      </c>
      <c r="CI2" s="39" t="s">
        <v>399</v>
      </c>
      <c r="CJ2" s="39" t="s">
        <v>400</v>
      </c>
      <c r="CK2" s="39" t="s">
        <v>401</v>
      </c>
      <c r="CL2" s="39" t="s">
        <v>402</v>
      </c>
      <c r="CM2" s="39" t="s">
        <v>403</v>
      </c>
      <c r="CN2" s="39" t="s">
        <v>404</v>
      </c>
      <c r="CO2" s="39" t="s">
        <v>405</v>
      </c>
      <c r="CP2" s="39" t="s">
        <v>406</v>
      </c>
      <c r="CQ2" s="39" t="s">
        <v>407</v>
      </c>
      <c r="CR2" s="39" t="s">
        <v>408</v>
      </c>
      <c r="CS2" s="39" t="s">
        <v>409</v>
      </c>
      <c r="CT2" s="39" t="s">
        <v>410</v>
      </c>
      <c r="CU2" s="39" t="s">
        <v>411</v>
      </c>
      <c r="CV2" s="39" t="s">
        <v>412</v>
      </c>
      <c r="CW2" s="40" t="s">
        <v>413</v>
      </c>
      <c r="CX2" s="20"/>
      <c r="CY2" s="90" t="s">
        <v>396</v>
      </c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2" t="s">
        <v>397</v>
      </c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2" t="s">
        <v>398</v>
      </c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2" t="s">
        <v>399</v>
      </c>
      <c r="EU2" s="91" t="s">
        <v>414</v>
      </c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2" t="s">
        <v>400</v>
      </c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2" t="s">
        <v>401</v>
      </c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2" t="s">
        <v>402</v>
      </c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2" t="s">
        <v>403</v>
      </c>
      <c r="GW2" s="91"/>
      <c r="GX2" s="91"/>
      <c r="GY2" s="91"/>
      <c r="GZ2" s="91"/>
      <c r="HA2" s="91"/>
      <c r="HB2" s="91"/>
      <c r="HC2" s="91"/>
      <c r="HD2" s="91"/>
      <c r="HE2" s="91"/>
      <c r="HF2" s="91"/>
      <c r="HG2" s="91"/>
      <c r="HH2" s="91"/>
      <c r="HI2" s="91"/>
      <c r="HJ2" s="91"/>
      <c r="HK2" s="91"/>
      <c r="HL2" s="92" t="s">
        <v>404</v>
      </c>
      <c r="HM2" s="91"/>
      <c r="HN2" s="91"/>
      <c r="HO2" s="91"/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2" t="s">
        <v>405</v>
      </c>
      <c r="IA2" s="91"/>
      <c r="IB2" s="91"/>
      <c r="IC2" s="91"/>
      <c r="ID2" s="91"/>
      <c r="IE2" s="91"/>
      <c r="IF2" s="91"/>
      <c r="IG2" s="91"/>
      <c r="IH2" s="91"/>
      <c r="II2" s="91"/>
      <c r="IJ2" s="91"/>
      <c r="IK2" s="91"/>
      <c r="IL2" s="91"/>
      <c r="IM2" s="91"/>
      <c r="IN2" s="91"/>
      <c r="IO2" s="91"/>
      <c r="IP2" s="92" t="s">
        <v>406</v>
      </c>
      <c r="IQ2" s="91"/>
      <c r="IR2" s="91"/>
      <c r="IS2" s="91"/>
      <c r="IT2" s="91"/>
      <c r="IU2" s="91"/>
      <c r="IV2" s="91"/>
      <c r="IW2" s="91"/>
      <c r="IX2" s="91"/>
      <c r="IY2" s="91"/>
      <c r="IZ2" s="91"/>
      <c r="JA2" s="91"/>
      <c r="JB2" s="91"/>
      <c r="JC2" s="91"/>
      <c r="JD2" s="91"/>
      <c r="JE2" s="91"/>
      <c r="JF2" s="92" t="s">
        <v>407</v>
      </c>
      <c r="JG2" s="91"/>
      <c r="JH2" s="91"/>
      <c r="JI2" s="91"/>
      <c r="JJ2" s="91"/>
      <c r="JK2" s="91"/>
      <c r="JL2" s="91"/>
      <c r="JM2" s="91"/>
      <c r="JN2" s="91"/>
      <c r="JO2" s="91"/>
      <c r="JP2" s="91"/>
      <c r="JQ2" s="91"/>
      <c r="JR2" s="91"/>
      <c r="JS2" s="91"/>
      <c r="JT2" s="91"/>
      <c r="JU2" s="92" t="s">
        <v>408</v>
      </c>
      <c r="JV2" s="91"/>
      <c r="JW2" s="91"/>
      <c r="JX2" s="91"/>
      <c r="JY2" s="91"/>
      <c r="JZ2" s="91"/>
      <c r="KA2" s="91"/>
      <c r="KB2" s="91"/>
      <c r="KC2" s="91"/>
      <c r="KD2" s="91"/>
      <c r="KE2" s="91"/>
      <c r="KF2" s="91"/>
      <c r="KG2" s="91"/>
      <c r="KH2" s="91"/>
      <c r="KI2" s="91"/>
      <c r="KJ2" s="91"/>
      <c r="KK2" s="91"/>
      <c r="KL2" s="91"/>
      <c r="KM2" s="92" t="s">
        <v>409</v>
      </c>
      <c r="KN2" s="91"/>
      <c r="KO2" s="91"/>
      <c r="KP2" s="91"/>
      <c r="KQ2" s="91"/>
      <c r="KR2" s="91"/>
      <c r="KS2" s="91"/>
      <c r="KT2" s="91"/>
      <c r="KU2" s="91"/>
      <c r="KV2" s="91"/>
      <c r="KW2" s="91"/>
      <c r="KX2" s="91"/>
      <c r="KY2" s="91"/>
      <c r="KZ2" s="91"/>
      <c r="LA2" s="91"/>
      <c r="LB2" s="91"/>
      <c r="LC2" s="91"/>
      <c r="LD2" s="91"/>
      <c r="LE2" s="91"/>
      <c r="LF2" s="91"/>
      <c r="LG2" s="91"/>
      <c r="LH2" s="92" t="s">
        <v>410</v>
      </c>
      <c r="LI2" s="91"/>
      <c r="LJ2" s="91"/>
      <c r="LK2" s="91"/>
      <c r="LL2" s="91"/>
      <c r="LM2" s="91"/>
      <c r="LN2" s="91"/>
      <c r="LO2" s="91"/>
      <c r="LP2" s="91"/>
      <c r="LQ2" s="91"/>
      <c r="LR2" s="91"/>
      <c r="LS2" s="91"/>
      <c r="LT2" s="91"/>
      <c r="LU2" s="92" t="s">
        <v>411</v>
      </c>
      <c r="LV2" s="91"/>
      <c r="LW2" s="91"/>
      <c r="LX2" s="91"/>
      <c r="LY2" s="91"/>
      <c r="LZ2" s="91"/>
      <c r="MA2" s="91"/>
      <c r="MB2" s="91"/>
      <c r="MC2" s="91"/>
      <c r="MD2" s="91"/>
      <c r="ME2" s="92" t="s">
        <v>412</v>
      </c>
      <c r="MF2" s="91"/>
      <c r="MG2" s="91"/>
      <c r="MH2" s="91"/>
      <c r="MI2" s="91"/>
      <c r="MJ2" s="91"/>
      <c r="MK2" s="91"/>
      <c r="ML2" s="91"/>
      <c r="MM2" s="91"/>
      <c r="MN2" s="91"/>
      <c r="MO2" s="91"/>
      <c r="MP2" s="91"/>
      <c r="MQ2" s="91"/>
      <c r="MR2" s="91"/>
      <c r="MS2" s="92" t="s">
        <v>413</v>
      </c>
      <c r="MT2" s="91"/>
      <c r="MU2" s="91"/>
      <c r="MV2" s="91"/>
      <c r="MW2" s="91"/>
      <c r="MX2" s="91"/>
      <c r="MY2" s="91"/>
      <c r="MZ2" s="91"/>
      <c r="NA2" s="91"/>
      <c r="NB2" s="91"/>
      <c r="NC2" s="91"/>
      <c r="ND2" s="91"/>
      <c r="NE2" s="91"/>
      <c r="NF2" s="91"/>
      <c r="NG2" s="91"/>
      <c r="NH2" s="91"/>
      <c r="NI2" s="91"/>
      <c r="NJ2" s="91"/>
      <c r="NK2" s="91"/>
      <c r="NL2" s="91"/>
      <c r="NM2" s="91"/>
      <c r="NN2" s="91"/>
      <c r="NO2" s="91"/>
      <c r="NP2" s="83"/>
      <c r="NQ2" s="78"/>
      <c r="NR2" s="20"/>
      <c r="NS2" s="268" t="s">
        <v>46</v>
      </c>
      <c r="NT2" s="20"/>
      <c r="NU2" s="403" t="s">
        <v>415</v>
      </c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404"/>
      <c r="QF2" s="404"/>
      <c r="QG2" s="404"/>
      <c r="QH2" s="404"/>
      <c r="QI2" s="404"/>
      <c r="QJ2" s="404"/>
      <c r="QK2" s="404"/>
      <c r="QL2" s="404"/>
      <c r="QM2" s="404"/>
      <c r="QN2" s="404"/>
      <c r="QO2" s="405"/>
      <c r="QR2" s="452" t="s">
        <v>416</v>
      </c>
      <c r="QS2" s="20" t="s">
        <v>417</v>
      </c>
      <c r="QV2" s="713" t="s">
        <v>418</v>
      </c>
    </row>
    <row r="3" spans="2:464" ht="22.5">
      <c r="P3" s="527" t="s">
        <v>419</v>
      </c>
      <c r="Q3" s="31" t="s">
        <v>420</v>
      </c>
      <c r="R3" s="33" t="s">
        <v>421</v>
      </c>
      <c r="S3" s="33" t="s">
        <v>422</v>
      </c>
      <c r="T3" s="33" t="s">
        <v>423</v>
      </c>
      <c r="V3" s="43">
        <v>101</v>
      </c>
      <c r="W3" s="34" t="s">
        <v>424</v>
      </c>
      <c r="X3" s="44">
        <v>160201</v>
      </c>
      <c r="Y3" s="34" t="s">
        <v>425</v>
      </c>
      <c r="Z3" s="43" t="s">
        <v>426</v>
      </c>
      <c r="AA3" s="34" t="s">
        <v>427</v>
      </c>
      <c r="AB3" s="34" t="s">
        <v>411</v>
      </c>
      <c r="AC3" s="34" t="s">
        <v>425</v>
      </c>
      <c r="AD3" s="44" t="s">
        <v>428</v>
      </c>
      <c r="AE3" s="44" t="s">
        <v>429</v>
      </c>
      <c r="AF3" s="43">
        <v>101</v>
      </c>
      <c r="AG3" s="34" t="s">
        <v>424</v>
      </c>
      <c r="AH3" s="34" t="s">
        <v>430</v>
      </c>
      <c r="AI3" s="43" t="s">
        <v>431</v>
      </c>
      <c r="AJ3" s="44" t="s">
        <v>432</v>
      </c>
      <c r="AK3" s="295">
        <v>4904861</v>
      </c>
      <c r="AL3" s="44" t="s">
        <v>411</v>
      </c>
      <c r="AM3" s="44" t="s">
        <v>433</v>
      </c>
      <c r="AN3" s="296">
        <v>258026700</v>
      </c>
      <c r="AO3" s="34"/>
      <c r="AP3" s="34"/>
      <c r="AQ3" s="34"/>
      <c r="AR3" s="34"/>
      <c r="AS3" s="34"/>
      <c r="AT3" s="201" t="s">
        <v>434</v>
      </c>
      <c r="AU3" s="44"/>
      <c r="AV3" s="751" t="str" cm="1">
        <f t="array" ref="AV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" s="34"/>
      <c r="AX3" s="34"/>
      <c r="AY3" s="34"/>
      <c r="AZ3" s="34"/>
      <c r="BA3" s="34"/>
      <c r="BB3" s="34"/>
      <c r="BC3" s="34"/>
      <c r="BD3" s="44">
        <v>160201</v>
      </c>
      <c r="BE3" s="34" t="s">
        <v>425</v>
      </c>
      <c r="BF3" s="43" t="s">
        <v>426</v>
      </c>
      <c r="BG3" s="34" t="s">
        <v>427</v>
      </c>
      <c r="BH3" s="34" t="s">
        <v>411</v>
      </c>
      <c r="BI3" s="34" t="s">
        <v>425</v>
      </c>
      <c r="BJ3" s="44" t="s">
        <v>428</v>
      </c>
      <c r="BK3" s="44" t="s">
        <v>429</v>
      </c>
      <c r="BL3" s="34"/>
      <c r="BM3" s="34"/>
      <c r="BN3" s="34"/>
      <c r="BO3" s="45" t="s">
        <v>7</v>
      </c>
      <c r="BP3" s="46" t="s">
        <v>428</v>
      </c>
      <c r="BQ3" s="47">
        <v>132</v>
      </c>
      <c r="BR3" s="48" t="s">
        <v>435</v>
      </c>
      <c r="BS3" s="49">
        <v>101</v>
      </c>
      <c r="BT3" s="48" t="s">
        <v>430</v>
      </c>
      <c r="BU3" s="46" t="s">
        <v>424</v>
      </c>
      <c r="BV3" s="46" t="s">
        <v>431</v>
      </c>
      <c r="BW3" s="46" t="s">
        <v>432</v>
      </c>
      <c r="BX3" s="46" t="s">
        <v>436</v>
      </c>
      <c r="BY3" s="46" t="s">
        <v>437</v>
      </c>
      <c r="BZ3" s="46" t="s">
        <v>411</v>
      </c>
      <c r="CA3" s="46" t="s">
        <v>438</v>
      </c>
      <c r="CB3" s="46" t="s">
        <v>433</v>
      </c>
      <c r="CC3" s="49">
        <v>101</v>
      </c>
      <c r="CD3" s="48" t="s">
        <v>430</v>
      </c>
      <c r="CE3" s="20"/>
      <c r="CF3" s="50" t="s">
        <v>439</v>
      </c>
      <c r="CG3" s="51" t="s">
        <v>440</v>
      </c>
      <c r="CH3" s="51" t="s">
        <v>441</v>
      </c>
      <c r="CI3" s="51" t="s">
        <v>442</v>
      </c>
      <c r="CJ3" s="51" t="s">
        <v>443</v>
      </c>
      <c r="CK3" s="51" t="s">
        <v>444</v>
      </c>
      <c r="CL3" s="51" t="s">
        <v>445</v>
      </c>
      <c r="CM3" s="51" t="s">
        <v>446</v>
      </c>
      <c r="CN3" s="51" t="s">
        <v>447</v>
      </c>
      <c r="CO3" s="51" t="s">
        <v>448</v>
      </c>
      <c r="CP3" s="51" t="s">
        <v>449</v>
      </c>
      <c r="CQ3" s="51" t="s">
        <v>450</v>
      </c>
      <c r="CR3" s="51" t="s">
        <v>451</v>
      </c>
      <c r="CS3" s="51" t="s">
        <v>452</v>
      </c>
      <c r="CT3" s="51" t="s">
        <v>453</v>
      </c>
      <c r="CU3" s="51" t="s">
        <v>454</v>
      </c>
      <c r="CV3" s="51" t="s">
        <v>455</v>
      </c>
      <c r="CW3" s="52" t="s">
        <v>456</v>
      </c>
      <c r="CX3" s="20"/>
      <c r="CY3" s="93" t="s">
        <v>439</v>
      </c>
      <c r="CZ3" s="94" t="s">
        <v>457</v>
      </c>
      <c r="DA3" s="94" t="s">
        <v>458</v>
      </c>
      <c r="DB3" s="94" t="s">
        <v>459</v>
      </c>
      <c r="DC3" s="94" t="s">
        <v>396</v>
      </c>
      <c r="DD3" s="94" t="s">
        <v>460</v>
      </c>
      <c r="DE3" s="94" t="s">
        <v>461</v>
      </c>
      <c r="DF3" s="94" t="s">
        <v>462</v>
      </c>
      <c r="DG3" s="94" t="s">
        <v>463</v>
      </c>
      <c r="DH3" s="94" t="s">
        <v>464</v>
      </c>
      <c r="DI3" s="94" t="s">
        <v>465</v>
      </c>
      <c r="DJ3" s="94" t="s">
        <v>466</v>
      </c>
      <c r="DK3" s="94" t="s">
        <v>467</v>
      </c>
      <c r="DL3" s="94" t="s">
        <v>468</v>
      </c>
      <c r="DM3" s="94" t="s">
        <v>469</v>
      </c>
      <c r="DN3" s="94" t="s">
        <v>470</v>
      </c>
      <c r="DO3" s="94" t="s">
        <v>471</v>
      </c>
      <c r="DP3" s="94" t="s">
        <v>472</v>
      </c>
      <c r="DQ3" s="94" t="s">
        <v>473</v>
      </c>
      <c r="DR3" s="94" t="s">
        <v>440</v>
      </c>
      <c r="DS3" s="94" t="s">
        <v>474</v>
      </c>
      <c r="DT3" s="94" t="s">
        <v>475</v>
      </c>
      <c r="DU3" s="94" t="s">
        <v>476</v>
      </c>
      <c r="DV3" s="94" t="s">
        <v>397</v>
      </c>
      <c r="DW3" s="94" t="s">
        <v>477</v>
      </c>
      <c r="DX3" s="94" t="s">
        <v>478</v>
      </c>
      <c r="DY3" s="94" t="s">
        <v>479</v>
      </c>
      <c r="DZ3" s="94" t="s">
        <v>480</v>
      </c>
      <c r="EA3" s="94" t="s">
        <v>481</v>
      </c>
      <c r="EB3" s="94" t="s">
        <v>482</v>
      </c>
      <c r="EC3" s="94" t="s">
        <v>483</v>
      </c>
      <c r="ED3" s="94" t="s">
        <v>484</v>
      </c>
      <c r="EE3" s="94" t="s">
        <v>485</v>
      </c>
      <c r="EF3" s="94" t="s">
        <v>441</v>
      </c>
      <c r="EG3" s="94" t="s">
        <v>486</v>
      </c>
      <c r="EH3" s="94" t="s">
        <v>398</v>
      </c>
      <c r="EI3" s="94" t="s">
        <v>487</v>
      </c>
      <c r="EJ3" s="94" t="s">
        <v>488</v>
      </c>
      <c r="EK3" s="94" t="s">
        <v>489</v>
      </c>
      <c r="EL3" s="94" t="s">
        <v>490</v>
      </c>
      <c r="EM3" s="94" t="s">
        <v>491</v>
      </c>
      <c r="EN3" s="94" t="s">
        <v>492</v>
      </c>
      <c r="EO3" s="94" t="s">
        <v>493</v>
      </c>
      <c r="EP3" s="94" t="s">
        <v>494</v>
      </c>
      <c r="EQ3" s="94" t="s">
        <v>495</v>
      </c>
      <c r="ER3" s="94" t="s">
        <v>496</v>
      </c>
      <c r="ES3" s="94" t="s">
        <v>497</v>
      </c>
      <c r="ET3" s="94" t="s">
        <v>442</v>
      </c>
      <c r="EU3" s="94" t="s">
        <v>498</v>
      </c>
      <c r="EV3" s="94" t="s">
        <v>499</v>
      </c>
      <c r="EW3" s="94" t="s">
        <v>500</v>
      </c>
      <c r="EX3" s="94" t="s">
        <v>501</v>
      </c>
      <c r="EY3" s="94" t="s">
        <v>502</v>
      </c>
      <c r="EZ3" s="94" t="s">
        <v>503</v>
      </c>
      <c r="FA3" s="94" t="s">
        <v>504</v>
      </c>
      <c r="FB3" s="94" t="s">
        <v>505</v>
      </c>
      <c r="FC3" s="94" t="s">
        <v>506</v>
      </c>
      <c r="FD3" s="94" t="s">
        <v>507</v>
      </c>
      <c r="FE3" s="94" t="s">
        <v>508</v>
      </c>
      <c r="FF3" s="94" t="s">
        <v>443</v>
      </c>
      <c r="FG3" s="94" t="s">
        <v>400</v>
      </c>
      <c r="FH3" s="94" t="s">
        <v>509</v>
      </c>
      <c r="FI3" s="94" t="s">
        <v>510</v>
      </c>
      <c r="FJ3" s="94" t="s">
        <v>511</v>
      </c>
      <c r="FK3" s="94" t="s">
        <v>512</v>
      </c>
      <c r="FL3" s="94" t="s">
        <v>513</v>
      </c>
      <c r="FM3" s="94" t="s">
        <v>514</v>
      </c>
      <c r="FN3" s="94" t="s">
        <v>515</v>
      </c>
      <c r="FO3" s="94" t="s">
        <v>516</v>
      </c>
      <c r="FP3" s="94" t="s">
        <v>517</v>
      </c>
      <c r="FQ3" s="94" t="s">
        <v>444</v>
      </c>
      <c r="FR3" s="94" t="s">
        <v>518</v>
      </c>
      <c r="FS3" s="94" t="s">
        <v>401</v>
      </c>
      <c r="FT3" s="94" t="s">
        <v>519</v>
      </c>
      <c r="FU3" s="94" t="s">
        <v>520</v>
      </c>
      <c r="FV3" s="94" t="s">
        <v>521</v>
      </c>
      <c r="FW3" s="94" t="s">
        <v>522</v>
      </c>
      <c r="FX3" s="94" t="s">
        <v>523</v>
      </c>
      <c r="FY3" s="94" t="s">
        <v>524</v>
      </c>
      <c r="FZ3" s="94" t="s">
        <v>525</v>
      </c>
      <c r="GA3" s="94" t="s">
        <v>526</v>
      </c>
      <c r="GB3" s="94" t="s">
        <v>527</v>
      </c>
      <c r="GC3" s="94" t="s">
        <v>528</v>
      </c>
      <c r="GD3" s="94" t="s">
        <v>529</v>
      </c>
      <c r="GE3" s="94" t="s">
        <v>530</v>
      </c>
      <c r="GF3" s="94" t="s">
        <v>531</v>
      </c>
      <c r="GG3" s="94" t="s">
        <v>532</v>
      </c>
      <c r="GH3" s="94" t="s">
        <v>445</v>
      </c>
      <c r="GI3" s="94" t="s">
        <v>533</v>
      </c>
      <c r="GJ3" s="94" t="s">
        <v>534</v>
      </c>
      <c r="GK3" s="94" t="s">
        <v>535</v>
      </c>
      <c r="GL3" s="94" t="s">
        <v>402</v>
      </c>
      <c r="GM3" s="94" t="s">
        <v>536</v>
      </c>
      <c r="GN3" s="94" t="s">
        <v>537</v>
      </c>
      <c r="GO3" s="94" t="s">
        <v>538</v>
      </c>
      <c r="GP3" s="94" t="s">
        <v>539</v>
      </c>
      <c r="GQ3" s="94" t="s">
        <v>540</v>
      </c>
      <c r="GR3" s="94" t="s">
        <v>541</v>
      </c>
      <c r="GS3" s="94" t="s">
        <v>542</v>
      </c>
      <c r="GT3" s="94" t="s">
        <v>543</v>
      </c>
      <c r="GU3" s="94" t="s">
        <v>544</v>
      </c>
      <c r="GV3" s="94" t="s">
        <v>446</v>
      </c>
      <c r="GW3" s="94" t="s">
        <v>545</v>
      </c>
      <c r="GX3" s="94" t="s">
        <v>546</v>
      </c>
      <c r="GY3" s="94" t="s">
        <v>547</v>
      </c>
      <c r="GZ3" s="94" t="s">
        <v>403</v>
      </c>
      <c r="HA3" s="95" t="s">
        <v>548</v>
      </c>
      <c r="HB3" s="94" t="s">
        <v>549</v>
      </c>
      <c r="HC3" s="94" t="s">
        <v>550</v>
      </c>
      <c r="HD3" s="94" t="s">
        <v>551</v>
      </c>
      <c r="HE3" s="94" t="s">
        <v>552</v>
      </c>
      <c r="HF3" s="94" t="s">
        <v>553</v>
      </c>
      <c r="HG3" s="94" t="s">
        <v>554</v>
      </c>
      <c r="HH3" s="94" t="s">
        <v>555</v>
      </c>
      <c r="HI3" s="94" t="s">
        <v>556</v>
      </c>
      <c r="HJ3" s="94" t="s">
        <v>557</v>
      </c>
      <c r="HK3" s="94" t="s">
        <v>558</v>
      </c>
      <c r="HL3" s="94" t="s">
        <v>447</v>
      </c>
      <c r="HM3" s="94" t="s">
        <v>559</v>
      </c>
      <c r="HN3" s="94" t="s">
        <v>560</v>
      </c>
      <c r="HO3" s="94" t="s">
        <v>561</v>
      </c>
      <c r="HP3" s="94" t="s">
        <v>562</v>
      </c>
      <c r="HQ3" s="94" t="s">
        <v>563</v>
      </c>
      <c r="HR3" s="94" t="s">
        <v>404</v>
      </c>
      <c r="HS3" s="94" t="s">
        <v>564</v>
      </c>
      <c r="HT3" s="94" t="s">
        <v>565</v>
      </c>
      <c r="HU3" s="94" t="s">
        <v>566</v>
      </c>
      <c r="HV3" s="94" t="s">
        <v>567</v>
      </c>
      <c r="HW3" s="94" t="s">
        <v>568</v>
      </c>
      <c r="HX3" s="94" t="s">
        <v>569</v>
      </c>
      <c r="HY3" s="94" t="s">
        <v>570</v>
      </c>
      <c r="HZ3" s="94" t="s">
        <v>448</v>
      </c>
      <c r="IA3" s="94" t="s">
        <v>571</v>
      </c>
      <c r="IB3" s="94" t="s">
        <v>572</v>
      </c>
      <c r="IC3" s="94" t="s">
        <v>573</v>
      </c>
      <c r="ID3" s="94" t="s">
        <v>574</v>
      </c>
      <c r="IE3" s="94" t="s">
        <v>575</v>
      </c>
      <c r="IF3" s="94" t="s">
        <v>576</v>
      </c>
      <c r="IG3" s="94" t="s">
        <v>577</v>
      </c>
      <c r="IH3" s="94" t="s">
        <v>405</v>
      </c>
      <c r="II3" s="94" t="s">
        <v>578</v>
      </c>
      <c r="IJ3" s="94" t="s">
        <v>579</v>
      </c>
      <c r="IK3" s="94" t="s">
        <v>580</v>
      </c>
      <c r="IL3" s="94" t="s">
        <v>581</v>
      </c>
      <c r="IM3" s="94" t="s">
        <v>582</v>
      </c>
      <c r="IN3" s="94" t="s">
        <v>583</v>
      </c>
      <c r="IO3" s="94" t="s">
        <v>584</v>
      </c>
      <c r="IP3" s="94" t="s">
        <v>449</v>
      </c>
      <c r="IQ3" s="94" t="s">
        <v>585</v>
      </c>
      <c r="IR3" s="94" t="s">
        <v>586</v>
      </c>
      <c r="IS3" s="94" t="s">
        <v>587</v>
      </c>
      <c r="IT3" s="94" t="s">
        <v>588</v>
      </c>
      <c r="IU3" s="94" t="s">
        <v>406</v>
      </c>
      <c r="IV3" s="94" t="s">
        <v>589</v>
      </c>
      <c r="IW3" s="94" t="s">
        <v>590</v>
      </c>
      <c r="IX3" s="94" t="s">
        <v>591</v>
      </c>
      <c r="IY3" s="94" t="s">
        <v>592</v>
      </c>
      <c r="IZ3" s="94" t="s">
        <v>593</v>
      </c>
      <c r="JA3" s="94" t="s">
        <v>594</v>
      </c>
      <c r="JB3" s="94" t="s">
        <v>595</v>
      </c>
      <c r="JC3" s="94" t="s">
        <v>596</v>
      </c>
      <c r="JD3" s="94" t="s">
        <v>597</v>
      </c>
      <c r="JE3" s="94" t="s">
        <v>598</v>
      </c>
      <c r="JF3" s="94" t="s">
        <v>450</v>
      </c>
      <c r="JG3" s="94" t="s">
        <v>599</v>
      </c>
      <c r="JH3" s="94" t="s">
        <v>600</v>
      </c>
      <c r="JI3" s="94" t="s">
        <v>601</v>
      </c>
      <c r="JJ3" s="94" t="s">
        <v>602</v>
      </c>
      <c r="JK3" s="94" t="s">
        <v>603</v>
      </c>
      <c r="JL3" s="94" t="s">
        <v>604</v>
      </c>
      <c r="JM3" s="94" t="s">
        <v>605</v>
      </c>
      <c r="JN3" s="94" t="s">
        <v>606</v>
      </c>
      <c r="JO3" s="94" t="s">
        <v>607</v>
      </c>
      <c r="JP3" s="94" t="s">
        <v>608</v>
      </c>
      <c r="JQ3" s="94" t="s">
        <v>609</v>
      </c>
      <c r="JR3" s="94" t="s">
        <v>610</v>
      </c>
      <c r="JS3" s="94" t="s">
        <v>407</v>
      </c>
      <c r="JT3" s="94" t="s">
        <v>611</v>
      </c>
      <c r="JU3" s="94" t="s">
        <v>451</v>
      </c>
      <c r="JV3" s="94" t="s">
        <v>612</v>
      </c>
      <c r="JW3" s="94" t="s">
        <v>613</v>
      </c>
      <c r="JX3" s="94" t="s">
        <v>614</v>
      </c>
      <c r="JY3" s="94" t="s">
        <v>615</v>
      </c>
      <c r="JZ3" s="94" t="s">
        <v>616</v>
      </c>
      <c r="KA3" s="94" t="s">
        <v>617</v>
      </c>
      <c r="KB3" s="94" t="s">
        <v>618</v>
      </c>
      <c r="KC3" s="94" t="s">
        <v>619</v>
      </c>
      <c r="KD3" s="94" t="s">
        <v>620</v>
      </c>
      <c r="KE3" s="94" t="s">
        <v>621</v>
      </c>
      <c r="KF3" s="94" t="s">
        <v>408</v>
      </c>
      <c r="KG3" s="94" t="s">
        <v>622</v>
      </c>
      <c r="KH3" s="94" t="s">
        <v>623</v>
      </c>
      <c r="KI3" s="94" t="s">
        <v>624</v>
      </c>
      <c r="KJ3" s="94" t="s">
        <v>625</v>
      </c>
      <c r="KK3" s="94" t="s">
        <v>626</v>
      </c>
      <c r="KL3" s="94" t="s">
        <v>627</v>
      </c>
      <c r="KM3" s="94" t="s">
        <v>452</v>
      </c>
      <c r="KN3" s="94" t="s">
        <v>628</v>
      </c>
      <c r="KO3" s="94" t="s">
        <v>629</v>
      </c>
      <c r="KP3" s="94" t="s">
        <v>630</v>
      </c>
      <c r="KQ3" s="94" t="s">
        <v>631</v>
      </c>
      <c r="KR3" s="94" t="s">
        <v>632</v>
      </c>
      <c r="KS3" s="94" t="s">
        <v>633</v>
      </c>
      <c r="KT3" s="94" t="s">
        <v>634</v>
      </c>
      <c r="KU3" s="94" t="s">
        <v>635</v>
      </c>
      <c r="KV3" s="94" t="s">
        <v>636</v>
      </c>
      <c r="KW3" s="94" t="s">
        <v>637</v>
      </c>
      <c r="KX3" s="94" t="s">
        <v>638</v>
      </c>
      <c r="KY3" s="94" t="s">
        <v>639</v>
      </c>
      <c r="KZ3" s="94" t="s">
        <v>640</v>
      </c>
      <c r="LA3" s="94" t="s">
        <v>641</v>
      </c>
      <c r="LB3" s="94" t="s">
        <v>409</v>
      </c>
      <c r="LC3" s="94" t="s">
        <v>642</v>
      </c>
      <c r="LD3" s="94" t="s">
        <v>643</v>
      </c>
      <c r="LE3" s="94" t="s">
        <v>644</v>
      </c>
      <c r="LF3" s="94" t="s">
        <v>645</v>
      </c>
      <c r="LG3" s="94" t="s">
        <v>646</v>
      </c>
      <c r="LH3" s="94" t="s">
        <v>453</v>
      </c>
      <c r="LI3" s="94" t="s">
        <v>647</v>
      </c>
      <c r="LJ3" s="94" t="s">
        <v>648</v>
      </c>
      <c r="LK3" s="94" t="s">
        <v>649</v>
      </c>
      <c r="LL3" s="94" t="s">
        <v>650</v>
      </c>
      <c r="LM3" s="94" t="s">
        <v>651</v>
      </c>
      <c r="LN3" s="94" t="s">
        <v>652</v>
      </c>
      <c r="LO3" s="94" t="s">
        <v>653</v>
      </c>
      <c r="LP3" s="94" t="s">
        <v>654</v>
      </c>
      <c r="LQ3" s="94" t="s">
        <v>655</v>
      </c>
      <c r="LR3" s="94" t="s">
        <v>656</v>
      </c>
      <c r="LS3" s="94" t="s">
        <v>410</v>
      </c>
      <c r="LT3" s="94" t="s">
        <v>657</v>
      </c>
      <c r="LU3" s="94" t="s">
        <v>454</v>
      </c>
      <c r="LV3" s="94" t="s">
        <v>427</v>
      </c>
      <c r="LW3" s="94" t="s">
        <v>658</v>
      </c>
      <c r="LX3" s="94" t="s">
        <v>659</v>
      </c>
      <c r="LY3" s="94" t="s">
        <v>660</v>
      </c>
      <c r="LZ3" s="94" t="s">
        <v>661</v>
      </c>
      <c r="MA3" s="94" t="s">
        <v>662</v>
      </c>
      <c r="MB3" s="94" t="s">
        <v>663</v>
      </c>
      <c r="MC3" s="94" t="s">
        <v>411</v>
      </c>
      <c r="MD3" s="94" t="s">
        <v>664</v>
      </c>
      <c r="ME3" s="94" t="s">
        <v>455</v>
      </c>
      <c r="MF3" s="94" t="s">
        <v>665</v>
      </c>
      <c r="MG3" s="94" t="s">
        <v>666</v>
      </c>
      <c r="MH3" s="94" t="s">
        <v>667</v>
      </c>
      <c r="MI3" s="94" t="s">
        <v>668</v>
      </c>
      <c r="MJ3" s="94" t="s">
        <v>669</v>
      </c>
      <c r="MK3" s="94" t="s">
        <v>670</v>
      </c>
      <c r="ML3" s="94" t="s">
        <v>671</v>
      </c>
      <c r="MM3" s="94" t="s">
        <v>672</v>
      </c>
      <c r="MN3" s="94" t="s">
        <v>673</v>
      </c>
      <c r="MO3" s="94" t="s">
        <v>674</v>
      </c>
      <c r="MP3" s="94" t="s">
        <v>675</v>
      </c>
      <c r="MQ3" s="94" t="s">
        <v>676</v>
      </c>
      <c r="MR3" s="94" t="s">
        <v>412</v>
      </c>
      <c r="MS3" s="94" t="s">
        <v>456</v>
      </c>
      <c r="MT3" s="94" t="s">
        <v>677</v>
      </c>
      <c r="MU3" s="94" t="s">
        <v>678</v>
      </c>
      <c r="MV3" s="94" t="s">
        <v>679</v>
      </c>
      <c r="MW3" s="94" t="s">
        <v>680</v>
      </c>
      <c r="MX3" s="94" t="s">
        <v>681</v>
      </c>
      <c r="MY3" s="94" t="s">
        <v>682</v>
      </c>
      <c r="MZ3" s="94" t="s">
        <v>683</v>
      </c>
      <c r="NA3" s="94" t="s">
        <v>684</v>
      </c>
      <c r="NB3" s="94" t="s">
        <v>685</v>
      </c>
      <c r="NC3" s="94" t="s">
        <v>686</v>
      </c>
      <c r="ND3" s="94" t="s">
        <v>687</v>
      </c>
      <c r="NE3" s="94" t="s">
        <v>688</v>
      </c>
      <c r="NF3" s="94" t="s">
        <v>689</v>
      </c>
      <c r="NG3" s="94" t="s">
        <v>690</v>
      </c>
      <c r="NH3" s="94" t="s">
        <v>691</v>
      </c>
      <c r="NI3" s="94" t="s">
        <v>692</v>
      </c>
      <c r="NJ3" s="94" t="s">
        <v>693</v>
      </c>
      <c r="NK3" s="94" t="s">
        <v>694</v>
      </c>
      <c r="NL3" s="94" t="s">
        <v>695</v>
      </c>
      <c r="NM3" s="94" t="s">
        <v>696</v>
      </c>
      <c r="NN3" s="94" t="s">
        <v>697</v>
      </c>
      <c r="NO3" s="94" t="s">
        <v>413</v>
      </c>
      <c r="NP3" s="84" t="s">
        <v>698</v>
      </c>
      <c r="NQ3" s="79"/>
      <c r="NR3" s="20"/>
      <c r="NS3" s="267" t="s">
        <v>699</v>
      </c>
      <c r="NT3" s="20"/>
      <c r="NU3" s="406" t="s">
        <v>396</v>
      </c>
      <c r="NV3" s="407" t="s">
        <v>396</v>
      </c>
      <c r="NW3" s="408" t="s">
        <v>397</v>
      </c>
      <c r="NX3" s="408" t="s">
        <v>397</v>
      </c>
      <c r="NY3" s="408" t="s">
        <v>397</v>
      </c>
      <c r="NZ3" s="409" t="s">
        <v>398</v>
      </c>
      <c r="OA3" s="409" t="s">
        <v>398</v>
      </c>
      <c r="OB3" s="409" t="s">
        <v>398</v>
      </c>
      <c r="OC3" s="410" t="s">
        <v>399</v>
      </c>
      <c r="OD3" s="410" t="s">
        <v>399</v>
      </c>
      <c r="OE3" s="410" t="s">
        <v>399</v>
      </c>
      <c r="OF3" s="410" t="s">
        <v>399</v>
      </c>
      <c r="OG3" s="410" t="s">
        <v>399</v>
      </c>
      <c r="OH3" s="410" t="s">
        <v>399</v>
      </c>
      <c r="OI3" s="410" t="s">
        <v>399</v>
      </c>
      <c r="OJ3" s="410" t="s">
        <v>399</v>
      </c>
      <c r="OK3" s="409" t="s">
        <v>400</v>
      </c>
      <c r="OL3" s="409" t="s">
        <v>400</v>
      </c>
      <c r="OM3" s="409" t="s">
        <v>400</v>
      </c>
      <c r="ON3" s="409" t="s">
        <v>400</v>
      </c>
      <c r="OO3" s="409" t="s">
        <v>400</v>
      </c>
      <c r="OP3" s="408" t="s">
        <v>401</v>
      </c>
      <c r="OQ3" s="408" t="s">
        <v>401</v>
      </c>
      <c r="OR3" s="408" t="s">
        <v>401</v>
      </c>
      <c r="OS3" s="408" t="s">
        <v>401</v>
      </c>
      <c r="OT3" s="408" t="s">
        <v>401</v>
      </c>
      <c r="OU3" s="408" t="s">
        <v>401</v>
      </c>
      <c r="OV3" s="409" t="s">
        <v>404</v>
      </c>
      <c r="OW3" s="409" t="s">
        <v>404</v>
      </c>
      <c r="OX3" s="409" t="s">
        <v>404</v>
      </c>
      <c r="OY3" s="409" t="s">
        <v>404</v>
      </c>
      <c r="OZ3" s="409" t="s">
        <v>404</v>
      </c>
      <c r="PA3" s="409" t="s">
        <v>404</v>
      </c>
      <c r="PB3" s="409" t="s">
        <v>404</v>
      </c>
      <c r="PC3" s="409" t="s">
        <v>404</v>
      </c>
      <c r="PD3" s="409" t="s">
        <v>404</v>
      </c>
      <c r="PE3" s="409" t="s">
        <v>404</v>
      </c>
      <c r="PF3" s="409" t="s">
        <v>404</v>
      </c>
      <c r="PG3" s="409" t="s">
        <v>404</v>
      </c>
      <c r="PH3" s="410" t="s">
        <v>405</v>
      </c>
      <c r="PI3" s="408" t="s">
        <v>407</v>
      </c>
      <c r="PJ3" s="408" t="s">
        <v>407</v>
      </c>
      <c r="PK3" s="408" t="s">
        <v>407</v>
      </c>
      <c r="PL3" s="408" t="s">
        <v>407</v>
      </c>
      <c r="PM3" s="407" t="s">
        <v>408</v>
      </c>
      <c r="PN3" s="407" t="s">
        <v>408</v>
      </c>
      <c r="PO3" s="407" t="s">
        <v>408</v>
      </c>
      <c r="PP3" s="407" t="s">
        <v>408</v>
      </c>
      <c r="PQ3" s="408" t="s">
        <v>409</v>
      </c>
      <c r="PR3" s="409" t="s">
        <v>410</v>
      </c>
      <c r="PS3" s="409" t="s">
        <v>410</v>
      </c>
      <c r="PT3" s="410" t="s">
        <v>411</v>
      </c>
      <c r="PU3" s="410" t="s">
        <v>411</v>
      </c>
      <c r="PV3" s="410" t="s">
        <v>411</v>
      </c>
      <c r="PW3" s="410" t="s">
        <v>411</v>
      </c>
      <c r="PX3" s="409" t="s">
        <v>412</v>
      </c>
      <c r="PY3" s="409" t="s">
        <v>412</v>
      </c>
      <c r="PZ3" s="409" t="s">
        <v>412</v>
      </c>
      <c r="QA3" s="409" t="s">
        <v>412</v>
      </c>
      <c r="QB3" s="409" t="s">
        <v>412</v>
      </c>
      <c r="QC3" s="409" t="s">
        <v>412</v>
      </c>
      <c r="QD3" s="409" t="s">
        <v>412</v>
      </c>
      <c r="QE3" s="408" t="s">
        <v>413</v>
      </c>
      <c r="QF3" s="408" t="s">
        <v>413</v>
      </c>
      <c r="QG3" s="408" t="s">
        <v>413</v>
      </c>
      <c r="QH3" s="408" t="s">
        <v>413</v>
      </c>
      <c r="QI3" s="408" t="s">
        <v>413</v>
      </c>
      <c r="QJ3" s="408" t="s">
        <v>413</v>
      </c>
      <c r="QK3" s="408" t="s">
        <v>413</v>
      </c>
      <c r="QL3" s="408" t="s">
        <v>413</v>
      </c>
      <c r="QM3" s="408" t="s">
        <v>413</v>
      </c>
      <c r="QN3" s="408" t="s">
        <v>413</v>
      </c>
      <c r="QO3" s="411" t="s">
        <v>413</v>
      </c>
      <c r="QR3" s="20" t="s">
        <v>700</v>
      </c>
      <c r="QV3" s="713" t="s">
        <v>701</v>
      </c>
    </row>
    <row r="4" spans="2:464" s="22" customFormat="1">
      <c r="B4" s="438" t="s">
        <v>702</v>
      </c>
      <c r="C4" s="439"/>
      <c r="D4" s="244"/>
      <c r="E4" s="440" t="s">
        <v>329</v>
      </c>
      <c r="F4" s="244"/>
      <c r="G4" s="68" t="s">
        <v>703</v>
      </c>
      <c r="H4" s="244"/>
      <c r="I4" s="66" t="s">
        <v>704</v>
      </c>
      <c r="J4" s="245"/>
      <c r="K4" s="66" t="s">
        <v>705</v>
      </c>
      <c r="P4" s="528" t="s">
        <v>706</v>
      </c>
      <c r="Q4" s="31" t="s">
        <v>707</v>
      </c>
      <c r="R4" s="33" t="s">
        <v>708</v>
      </c>
      <c r="S4" s="33" t="s">
        <v>709</v>
      </c>
      <c r="T4" s="33" t="s">
        <v>710</v>
      </c>
      <c r="V4" s="43">
        <v>101</v>
      </c>
      <c r="W4" s="34" t="s">
        <v>424</v>
      </c>
      <c r="X4" s="44">
        <v>160205</v>
      </c>
      <c r="Y4" s="34" t="s">
        <v>711</v>
      </c>
      <c r="Z4" s="43" t="s">
        <v>426</v>
      </c>
      <c r="AA4" s="34" t="s">
        <v>427</v>
      </c>
      <c r="AB4" s="34" t="s">
        <v>411</v>
      </c>
      <c r="AC4" s="34" t="s">
        <v>711</v>
      </c>
      <c r="AD4" s="44" t="s">
        <v>428</v>
      </c>
      <c r="AE4" s="44" t="s">
        <v>429</v>
      </c>
      <c r="AF4" s="43">
        <v>101</v>
      </c>
      <c r="AG4" s="34" t="s">
        <v>424</v>
      </c>
      <c r="AH4" s="34" t="s">
        <v>430</v>
      </c>
      <c r="AI4" s="43" t="s">
        <v>431</v>
      </c>
      <c r="AJ4" s="44" t="s">
        <v>432</v>
      </c>
      <c r="AK4" s="295">
        <v>4904861</v>
      </c>
      <c r="AL4" s="44" t="s">
        <v>411</v>
      </c>
      <c r="AM4" s="44" t="s">
        <v>433</v>
      </c>
      <c r="AN4" s="296">
        <v>258026700</v>
      </c>
      <c r="AO4" s="34"/>
      <c r="AP4" s="34"/>
      <c r="AQ4" s="34"/>
      <c r="AR4" s="34"/>
      <c r="AS4" s="34"/>
      <c r="AT4" s="44" t="s">
        <v>434</v>
      </c>
      <c r="AU4" s="44"/>
      <c r="AV4" s="751" t="str" cm="1">
        <f t="array" ref="AV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" s="34"/>
      <c r="AX4" s="34"/>
      <c r="AY4" s="34"/>
      <c r="AZ4" s="34"/>
      <c r="BA4" s="34"/>
      <c r="BB4" s="34"/>
      <c r="BC4" s="34"/>
      <c r="BD4" s="44">
        <v>160205</v>
      </c>
      <c r="BE4" s="34" t="s">
        <v>711</v>
      </c>
      <c r="BF4" s="43" t="s">
        <v>426</v>
      </c>
      <c r="BG4" s="34" t="s">
        <v>427</v>
      </c>
      <c r="BH4" s="34" t="s">
        <v>411</v>
      </c>
      <c r="BI4" s="34" t="s">
        <v>711</v>
      </c>
      <c r="BJ4" s="44" t="s">
        <v>428</v>
      </c>
      <c r="BK4" s="44" t="s">
        <v>429</v>
      </c>
      <c r="BL4" s="34"/>
      <c r="BM4" s="34"/>
      <c r="BN4" s="34"/>
      <c r="BO4" s="53">
        <v>1</v>
      </c>
      <c r="BP4" s="46" t="s">
        <v>428</v>
      </c>
      <c r="BQ4" s="47">
        <v>122</v>
      </c>
      <c r="BR4" s="48" t="s">
        <v>712</v>
      </c>
      <c r="BS4" s="49">
        <v>102</v>
      </c>
      <c r="BT4" s="48" t="s">
        <v>713</v>
      </c>
      <c r="BU4" s="46" t="s">
        <v>714</v>
      </c>
      <c r="BV4" s="46" t="s">
        <v>715</v>
      </c>
      <c r="BW4" s="46" t="s">
        <v>716</v>
      </c>
      <c r="BX4" s="46" t="s">
        <v>717</v>
      </c>
      <c r="BY4" s="46" t="s">
        <v>718</v>
      </c>
      <c r="BZ4" s="46" t="s">
        <v>398</v>
      </c>
      <c r="CA4" s="46" t="s">
        <v>719</v>
      </c>
      <c r="CB4" s="46" t="s">
        <v>720</v>
      </c>
      <c r="CC4" s="49">
        <v>102</v>
      </c>
      <c r="CD4" s="48" t="s">
        <v>713</v>
      </c>
      <c r="CF4" s="50" t="s">
        <v>457</v>
      </c>
      <c r="CG4" s="51" t="s">
        <v>474</v>
      </c>
      <c r="CH4" s="51" t="s">
        <v>486</v>
      </c>
      <c r="CI4" s="51" t="s">
        <v>498</v>
      </c>
      <c r="CJ4" s="51" t="s">
        <v>400</v>
      </c>
      <c r="CK4" s="51" t="s">
        <v>518</v>
      </c>
      <c r="CL4" s="51" t="s">
        <v>533</v>
      </c>
      <c r="CM4" s="51" t="s">
        <v>545</v>
      </c>
      <c r="CN4" s="51" t="s">
        <v>559</v>
      </c>
      <c r="CO4" s="51" t="s">
        <v>571</v>
      </c>
      <c r="CP4" s="51" t="s">
        <v>598</v>
      </c>
      <c r="CQ4" s="51" t="s">
        <v>599</v>
      </c>
      <c r="CR4" s="51" t="s">
        <v>612</v>
      </c>
      <c r="CS4" s="51" t="s">
        <v>628</v>
      </c>
      <c r="CT4" s="51" t="s">
        <v>647</v>
      </c>
      <c r="CU4" s="51" t="s">
        <v>427</v>
      </c>
      <c r="CV4" s="51" t="s">
        <v>665</v>
      </c>
      <c r="CW4" s="52" t="s">
        <v>677</v>
      </c>
      <c r="CY4" s="96" t="s">
        <v>721</v>
      </c>
      <c r="CZ4" s="87" t="s">
        <v>722</v>
      </c>
      <c r="DA4" s="87" t="s">
        <v>723</v>
      </c>
      <c r="DB4" s="87" t="s">
        <v>724</v>
      </c>
      <c r="DC4" s="87" t="s">
        <v>725</v>
      </c>
      <c r="DD4" s="87" t="s">
        <v>726</v>
      </c>
      <c r="DE4" s="87" t="s">
        <v>461</v>
      </c>
      <c r="DF4" s="87" t="s">
        <v>727</v>
      </c>
      <c r="DG4" s="87" t="s">
        <v>728</v>
      </c>
      <c r="DH4" s="87" t="s">
        <v>729</v>
      </c>
      <c r="DI4" s="87" t="s">
        <v>730</v>
      </c>
      <c r="DJ4" s="87" t="s">
        <v>731</v>
      </c>
      <c r="DK4" s="87" t="s">
        <v>732</v>
      </c>
      <c r="DL4" s="87" t="s">
        <v>733</v>
      </c>
      <c r="DM4" s="87" t="s">
        <v>734</v>
      </c>
      <c r="DN4" s="87" t="s">
        <v>470</v>
      </c>
      <c r="DO4" s="87" t="s">
        <v>735</v>
      </c>
      <c r="DP4" s="87" t="s">
        <v>736</v>
      </c>
      <c r="DQ4" s="87" t="s">
        <v>737</v>
      </c>
      <c r="DR4" s="87" t="s">
        <v>738</v>
      </c>
      <c r="DS4" s="87" t="s">
        <v>739</v>
      </c>
      <c r="DT4" s="87" t="s">
        <v>475</v>
      </c>
      <c r="DU4" s="87" t="s">
        <v>476</v>
      </c>
      <c r="DV4" s="87" t="s">
        <v>740</v>
      </c>
      <c r="DW4" s="87" t="s">
        <v>741</v>
      </c>
      <c r="DX4" s="87" t="s">
        <v>478</v>
      </c>
      <c r="DY4" s="87" t="s">
        <v>742</v>
      </c>
      <c r="DZ4" s="87" t="s">
        <v>743</v>
      </c>
      <c r="EA4" s="87" t="s">
        <v>744</v>
      </c>
      <c r="EB4" s="87" t="s">
        <v>745</v>
      </c>
      <c r="EC4" s="87" t="s">
        <v>483</v>
      </c>
      <c r="ED4" s="87" t="s">
        <v>746</v>
      </c>
      <c r="EE4" s="87" t="s">
        <v>747</v>
      </c>
      <c r="EF4" s="87" t="s">
        <v>748</v>
      </c>
      <c r="EG4" s="87" t="s">
        <v>749</v>
      </c>
      <c r="EH4" s="87" t="s">
        <v>750</v>
      </c>
      <c r="EI4" s="87" t="s">
        <v>751</v>
      </c>
      <c r="EJ4" s="87" t="s">
        <v>752</v>
      </c>
      <c r="EK4" s="87" t="s">
        <v>753</v>
      </c>
      <c r="EL4" s="87" t="s">
        <v>754</v>
      </c>
      <c r="EM4" s="87" t="s">
        <v>755</v>
      </c>
      <c r="EN4" s="87" t="s">
        <v>756</v>
      </c>
      <c r="EO4" s="87" t="s">
        <v>757</v>
      </c>
      <c r="EP4" s="87" t="s">
        <v>758</v>
      </c>
      <c r="EQ4" s="87" t="s">
        <v>759</v>
      </c>
      <c r="ER4" s="87" t="s">
        <v>760</v>
      </c>
      <c r="ES4" s="87" t="s">
        <v>761</v>
      </c>
      <c r="ET4" s="87" t="s">
        <v>442</v>
      </c>
      <c r="EU4" s="87" t="s">
        <v>762</v>
      </c>
      <c r="EV4" s="87" t="s">
        <v>499</v>
      </c>
      <c r="EW4" s="87" t="s">
        <v>763</v>
      </c>
      <c r="EX4" s="87" t="s">
        <v>764</v>
      </c>
      <c r="EY4" s="87" t="s">
        <v>765</v>
      </c>
      <c r="EZ4" s="87" t="s">
        <v>766</v>
      </c>
      <c r="FA4" s="87" t="s">
        <v>767</v>
      </c>
      <c r="FB4" s="87" t="s">
        <v>768</v>
      </c>
      <c r="FC4" s="87" t="s">
        <v>769</v>
      </c>
      <c r="FD4" s="87" t="s">
        <v>770</v>
      </c>
      <c r="FE4" s="87" t="s">
        <v>771</v>
      </c>
      <c r="FF4" s="87" t="s">
        <v>772</v>
      </c>
      <c r="FG4" s="87" t="s">
        <v>773</v>
      </c>
      <c r="FH4" s="87" t="s">
        <v>774</v>
      </c>
      <c r="FI4" s="87" t="s">
        <v>775</v>
      </c>
      <c r="FJ4" s="87" t="s">
        <v>776</v>
      </c>
      <c r="FK4" s="87" t="s">
        <v>777</v>
      </c>
      <c r="FL4" s="87" t="s">
        <v>778</v>
      </c>
      <c r="FM4" s="87" t="s">
        <v>779</v>
      </c>
      <c r="FN4" s="87" t="s">
        <v>780</v>
      </c>
      <c r="FO4" s="87" t="s">
        <v>781</v>
      </c>
      <c r="FP4" s="87" t="s">
        <v>782</v>
      </c>
      <c r="FQ4" s="87" t="s">
        <v>444</v>
      </c>
      <c r="FR4" s="87" t="s">
        <v>783</v>
      </c>
      <c r="FS4" s="87" t="s">
        <v>784</v>
      </c>
      <c r="FT4" s="87" t="s">
        <v>785</v>
      </c>
      <c r="FU4" s="87" t="s">
        <v>786</v>
      </c>
      <c r="FV4" s="87" t="s">
        <v>787</v>
      </c>
      <c r="FW4" s="87" t="s">
        <v>788</v>
      </c>
      <c r="FX4" s="87" t="s">
        <v>523</v>
      </c>
      <c r="FY4" s="87" t="s">
        <v>789</v>
      </c>
      <c r="FZ4" s="87" t="s">
        <v>790</v>
      </c>
      <c r="GA4" s="87" t="s">
        <v>791</v>
      </c>
      <c r="GB4" s="87" t="s">
        <v>792</v>
      </c>
      <c r="GC4" s="87" t="s">
        <v>793</v>
      </c>
      <c r="GD4" s="87" t="s">
        <v>794</v>
      </c>
      <c r="GE4" s="87" t="s">
        <v>795</v>
      </c>
      <c r="GF4" s="87" t="s">
        <v>796</v>
      </c>
      <c r="GG4" s="87" t="s">
        <v>797</v>
      </c>
      <c r="GH4" s="87" t="s">
        <v>798</v>
      </c>
      <c r="GI4" s="87" t="s">
        <v>533</v>
      </c>
      <c r="GJ4" s="87" t="s">
        <v>799</v>
      </c>
      <c r="GK4" s="87" t="s">
        <v>800</v>
      </c>
      <c r="GL4" s="87" t="s">
        <v>801</v>
      </c>
      <c r="GM4" s="87" t="s">
        <v>802</v>
      </c>
      <c r="GN4" s="87" t="s">
        <v>803</v>
      </c>
      <c r="GO4" s="87" t="s">
        <v>804</v>
      </c>
      <c r="GP4" s="87" t="s">
        <v>805</v>
      </c>
      <c r="GQ4" s="87" t="s">
        <v>806</v>
      </c>
      <c r="GR4" s="87" t="s">
        <v>807</v>
      </c>
      <c r="GS4" s="87" t="s">
        <v>542</v>
      </c>
      <c r="GT4" s="87" t="s">
        <v>808</v>
      </c>
      <c r="GU4" s="87" t="s">
        <v>809</v>
      </c>
      <c r="GV4" s="87" t="s">
        <v>810</v>
      </c>
      <c r="GW4" s="87" t="s">
        <v>811</v>
      </c>
      <c r="GX4" s="87" t="s">
        <v>546</v>
      </c>
      <c r="GY4" s="87" t="s">
        <v>812</v>
      </c>
      <c r="GZ4" s="87" t="s">
        <v>813</v>
      </c>
      <c r="HA4" s="87" t="s">
        <v>814</v>
      </c>
      <c r="HB4" s="87" t="s">
        <v>815</v>
      </c>
      <c r="HC4" s="87" t="s">
        <v>816</v>
      </c>
      <c r="HD4" s="87" t="s">
        <v>817</v>
      </c>
      <c r="HE4" s="87" t="s">
        <v>552</v>
      </c>
      <c r="HF4" s="87" t="s">
        <v>818</v>
      </c>
      <c r="HG4" s="87" t="s">
        <v>554</v>
      </c>
      <c r="HH4" s="87" t="s">
        <v>819</v>
      </c>
      <c r="HI4" s="87" t="s">
        <v>820</v>
      </c>
      <c r="HJ4" s="87" t="s">
        <v>821</v>
      </c>
      <c r="HK4" s="87" t="s">
        <v>822</v>
      </c>
      <c r="HL4" s="87" t="s">
        <v>823</v>
      </c>
      <c r="HM4" s="87" t="s">
        <v>559</v>
      </c>
      <c r="HN4" s="87" t="s">
        <v>824</v>
      </c>
      <c r="HO4" s="87" t="s">
        <v>825</v>
      </c>
      <c r="HP4" s="87" t="s">
        <v>826</v>
      </c>
      <c r="HQ4" s="87" t="s">
        <v>827</v>
      </c>
      <c r="HR4" s="87" t="s">
        <v>828</v>
      </c>
      <c r="HS4" s="87" t="s">
        <v>829</v>
      </c>
      <c r="HT4" s="87" t="s">
        <v>830</v>
      </c>
      <c r="HU4" s="87" t="s">
        <v>831</v>
      </c>
      <c r="HV4" s="87" t="s">
        <v>832</v>
      </c>
      <c r="HW4" s="87" t="s">
        <v>833</v>
      </c>
      <c r="HX4" s="87" t="s">
        <v>834</v>
      </c>
      <c r="HY4" s="87" t="s">
        <v>835</v>
      </c>
      <c r="HZ4" s="87" t="s">
        <v>836</v>
      </c>
      <c r="IA4" s="87" t="s">
        <v>837</v>
      </c>
      <c r="IB4" s="87" t="s">
        <v>838</v>
      </c>
      <c r="IC4" s="87" t="s">
        <v>573</v>
      </c>
      <c r="ID4" s="87" t="s">
        <v>839</v>
      </c>
      <c r="IE4" s="87" t="s">
        <v>840</v>
      </c>
      <c r="IF4" s="87" t="s">
        <v>841</v>
      </c>
      <c r="IG4" s="87" t="s">
        <v>842</v>
      </c>
      <c r="IH4" s="87" t="s">
        <v>843</v>
      </c>
      <c r="II4" s="87" t="s">
        <v>578</v>
      </c>
      <c r="IJ4" s="87" t="s">
        <v>844</v>
      </c>
      <c r="IK4" s="87" t="s">
        <v>845</v>
      </c>
      <c r="IL4" s="87" t="s">
        <v>846</v>
      </c>
      <c r="IM4" s="87" t="s">
        <v>847</v>
      </c>
      <c r="IN4" s="87" t="s">
        <v>848</v>
      </c>
      <c r="IO4" s="87" t="s">
        <v>849</v>
      </c>
      <c r="IP4" s="87" t="s">
        <v>850</v>
      </c>
      <c r="IQ4" s="87" t="s">
        <v>851</v>
      </c>
      <c r="IR4" s="87" t="s">
        <v>852</v>
      </c>
      <c r="IS4" s="87" t="s">
        <v>853</v>
      </c>
      <c r="IT4" s="87" t="s">
        <v>854</v>
      </c>
      <c r="IU4" s="87" t="s">
        <v>855</v>
      </c>
      <c r="IV4" s="87" t="s">
        <v>856</v>
      </c>
      <c r="IW4" s="87" t="s">
        <v>857</v>
      </c>
      <c r="IX4" s="87" t="s">
        <v>858</v>
      </c>
      <c r="IY4" s="97" t="s">
        <v>859</v>
      </c>
      <c r="IZ4" s="87" t="s">
        <v>860</v>
      </c>
      <c r="JA4" s="87" t="s">
        <v>861</v>
      </c>
      <c r="JB4" s="87" t="s">
        <v>862</v>
      </c>
      <c r="JC4" s="87" t="s">
        <v>863</v>
      </c>
      <c r="JD4" s="87" t="s">
        <v>864</v>
      </c>
      <c r="JE4" s="87" t="s">
        <v>865</v>
      </c>
      <c r="JF4" s="87" t="s">
        <v>450</v>
      </c>
      <c r="JG4" s="87" t="s">
        <v>866</v>
      </c>
      <c r="JH4" s="87" t="s">
        <v>867</v>
      </c>
      <c r="JI4" s="87" t="s">
        <v>868</v>
      </c>
      <c r="JJ4" s="87" t="s">
        <v>869</v>
      </c>
      <c r="JK4" s="87" t="s">
        <v>870</v>
      </c>
      <c r="JL4" s="87" t="s">
        <v>761</v>
      </c>
      <c r="JM4" s="87" t="s">
        <v>871</v>
      </c>
      <c r="JN4" s="87" t="s">
        <v>872</v>
      </c>
      <c r="JO4" s="87" t="s">
        <v>873</v>
      </c>
      <c r="JP4" s="87" t="s">
        <v>874</v>
      </c>
      <c r="JQ4" s="87" t="s">
        <v>875</v>
      </c>
      <c r="JR4" s="87" t="s">
        <v>876</v>
      </c>
      <c r="JS4" s="87" t="s">
        <v>877</v>
      </c>
      <c r="JT4" s="87" t="s">
        <v>878</v>
      </c>
      <c r="JU4" s="87" t="s">
        <v>879</v>
      </c>
      <c r="JV4" s="87" t="s">
        <v>880</v>
      </c>
      <c r="JW4" s="87" t="s">
        <v>881</v>
      </c>
      <c r="JX4" s="87" t="s">
        <v>882</v>
      </c>
      <c r="JY4" s="87" t="s">
        <v>883</v>
      </c>
      <c r="JZ4" s="87" t="s">
        <v>884</v>
      </c>
      <c r="KA4" s="87" t="s">
        <v>885</v>
      </c>
      <c r="KB4" s="87" t="s">
        <v>886</v>
      </c>
      <c r="KC4" s="87" t="s">
        <v>887</v>
      </c>
      <c r="KD4" s="87" t="s">
        <v>888</v>
      </c>
      <c r="KE4" s="87" t="s">
        <v>889</v>
      </c>
      <c r="KF4" s="87" t="s">
        <v>890</v>
      </c>
      <c r="KG4" s="87" t="s">
        <v>891</v>
      </c>
      <c r="KH4" s="87" t="s">
        <v>892</v>
      </c>
      <c r="KI4" s="87" t="s">
        <v>893</v>
      </c>
      <c r="KJ4" s="87" t="s">
        <v>894</v>
      </c>
      <c r="KK4" s="87" t="s">
        <v>827</v>
      </c>
      <c r="KL4" s="87" t="s">
        <v>756</v>
      </c>
      <c r="KM4" s="87" t="s">
        <v>895</v>
      </c>
      <c r="KN4" s="87" t="s">
        <v>896</v>
      </c>
      <c r="KO4" s="87" t="s">
        <v>629</v>
      </c>
      <c r="KP4" s="87" t="s">
        <v>630</v>
      </c>
      <c r="KQ4" s="87" t="s">
        <v>631</v>
      </c>
      <c r="KR4" s="87" t="s">
        <v>897</v>
      </c>
      <c r="KS4" s="87" t="s">
        <v>898</v>
      </c>
      <c r="KT4" s="87" t="s">
        <v>634</v>
      </c>
      <c r="KU4" s="87" t="s">
        <v>899</v>
      </c>
      <c r="KV4" s="87" t="s">
        <v>900</v>
      </c>
      <c r="KW4" s="87" t="s">
        <v>832</v>
      </c>
      <c r="KX4" s="87" t="s">
        <v>901</v>
      </c>
      <c r="KY4" s="87" t="s">
        <v>902</v>
      </c>
      <c r="KZ4" s="87" t="s">
        <v>903</v>
      </c>
      <c r="LA4" s="87" t="s">
        <v>904</v>
      </c>
      <c r="LB4" s="87" t="s">
        <v>905</v>
      </c>
      <c r="LC4" s="87" t="s">
        <v>906</v>
      </c>
      <c r="LD4" s="87" t="s">
        <v>907</v>
      </c>
      <c r="LE4" s="97" t="s">
        <v>908</v>
      </c>
      <c r="LF4" s="87" t="s">
        <v>909</v>
      </c>
      <c r="LG4" s="87" t="s">
        <v>910</v>
      </c>
      <c r="LH4" s="87" t="s">
        <v>911</v>
      </c>
      <c r="LI4" s="87" t="s">
        <v>647</v>
      </c>
      <c r="LJ4" s="87" t="s">
        <v>912</v>
      </c>
      <c r="LK4" s="87" t="s">
        <v>913</v>
      </c>
      <c r="LL4" s="87" t="s">
        <v>914</v>
      </c>
      <c r="LM4" s="87" t="s">
        <v>915</v>
      </c>
      <c r="LN4" s="87" t="s">
        <v>916</v>
      </c>
      <c r="LO4" s="87" t="s">
        <v>653</v>
      </c>
      <c r="LP4" s="87" t="s">
        <v>917</v>
      </c>
      <c r="LQ4" s="87" t="s">
        <v>918</v>
      </c>
      <c r="LR4" s="87" t="s">
        <v>919</v>
      </c>
      <c r="LS4" s="87" t="s">
        <v>920</v>
      </c>
      <c r="LT4" s="87" t="s">
        <v>657</v>
      </c>
      <c r="LU4" s="87" t="s">
        <v>921</v>
      </c>
      <c r="LV4" s="87" t="s">
        <v>425</v>
      </c>
      <c r="LW4" s="87" t="s">
        <v>922</v>
      </c>
      <c r="LX4" s="87" t="s">
        <v>923</v>
      </c>
      <c r="LY4" s="87" t="s">
        <v>924</v>
      </c>
      <c r="LZ4" s="87" t="s">
        <v>925</v>
      </c>
      <c r="MA4" s="87" t="s">
        <v>926</v>
      </c>
      <c r="MB4" s="87" t="s">
        <v>927</v>
      </c>
      <c r="MC4" s="87" t="s">
        <v>928</v>
      </c>
      <c r="MD4" s="87" t="s">
        <v>929</v>
      </c>
      <c r="ME4" s="87" t="s">
        <v>455</v>
      </c>
      <c r="MF4" s="87" t="s">
        <v>930</v>
      </c>
      <c r="MG4" s="87" t="s">
        <v>931</v>
      </c>
      <c r="MH4" s="87" t="s">
        <v>932</v>
      </c>
      <c r="MI4" s="87" t="s">
        <v>933</v>
      </c>
      <c r="MJ4" s="87" t="s">
        <v>792</v>
      </c>
      <c r="MK4" s="87" t="s">
        <v>934</v>
      </c>
      <c r="ML4" s="87" t="s">
        <v>935</v>
      </c>
      <c r="MM4" s="87" t="s">
        <v>936</v>
      </c>
      <c r="MN4" s="87" t="s">
        <v>937</v>
      </c>
      <c r="MO4" s="87" t="s">
        <v>938</v>
      </c>
      <c r="MP4" s="87" t="s">
        <v>939</v>
      </c>
      <c r="MQ4" s="87" t="s">
        <v>940</v>
      </c>
      <c r="MR4" s="87" t="s">
        <v>941</v>
      </c>
      <c r="MS4" s="87" t="s">
        <v>942</v>
      </c>
      <c r="MT4" s="87" t="s">
        <v>943</v>
      </c>
      <c r="MU4" s="87" t="s">
        <v>944</v>
      </c>
      <c r="MV4" s="87" t="s">
        <v>679</v>
      </c>
      <c r="MW4" s="87" t="s">
        <v>945</v>
      </c>
      <c r="MX4" s="87" t="s">
        <v>946</v>
      </c>
      <c r="MY4" s="87" t="s">
        <v>947</v>
      </c>
      <c r="MZ4" s="87" t="s">
        <v>948</v>
      </c>
      <c r="NA4" s="87" t="s">
        <v>949</v>
      </c>
      <c r="NB4" s="87" t="s">
        <v>950</v>
      </c>
      <c r="NC4" s="87" t="s">
        <v>951</v>
      </c>
      <c r="ND4" s="87" t="s">
        <v>952</v>
      </c>
      <c r="NE4" s="87" t="s">
        <v>953</v>
      </c>
      <c r="NF4" s="87" t="s">
        <v>954</v>
      </c>
      <c r="NG4" s="87" t="s">
        <v>955</v>
      </c>
      <c r="NH4" s="87" t="s">
        <v>956</v>
      </c>
      <c r="NI4" s="87" t="s">
        <v>957</v>
      </c>
      <c r="NJ4" s="87" t="s">
        <v>958</v>
      </c>
      <c r="NK4" s="87" t="s">
        <v>959</v>
      </c>
      <c r="NL4" s="87" t="s">
        <v>960</v>
      </c>
      <c r="NM4" s="87" t="s">
        <v>961</v>
      </c>
      <c r="NN4" s="87" t="s">
        <v>962</v>
      </c>
      <c r="NO4" s="87" t="s">
        <v>963</v>
      </c>
      <c r="NP4" s="85" t="s">
        <v>964</v>
      </c>
      <c r="NQ4"/>
      <c r="NS4" s="246" t="s">
        <v>965</v>
      </c>
      <c r="NU4" s="412" t="s">
        <v>459</v>
      </c>
      <c r="NV4" s="399" t="s">
        <v>460</v>
      </c>
      <c r="NW4" s="399" t="s">
        <v>478</v>
      </c>
      <c r="NX4" s="399" t="s">
        <v>479</v>
      </c>
      <c r="NY4" s="399" t="s">
        <v>485</v>
      </c>
      <c r="NZ4" s="399" t="s">
        <v>488</v>
      </c>
      <c r="OA4" s="399" t="s">
        <v>490</v>
      </c>
      <c r="OB4" s="399" t="s">
        <v>493</v>
      </c>
      <c r="OC4" s="399" t="s">
        <v>442</v>
      </c>
      <c r="OD4" s="399" t="s">
        <v>499</v>
      </c>
      <c r="OE4" s="399" t="s">
        <v>500</v>
      </c>
      <c r="OF4" s="399" t="s">
        <v>503</v>
      </c>
      <c r="OG4" s="399" t="s">
        <v>504</v>
      </c>
      <c r="OH4" s="399" t="s">
        <v>505</v>
      </c>
      <c r="OI4" s="399" t="s">
        <v>506</v>
      </c>
      <c r="OJ4" s="399" t="s">
        <v>508</v>
      </c>
      <c r="OK4" s="399" t="s">
        <v>400</v>
      </c>
      <c r="OL4" s="399" t="s">
        <v>509</v>
      </c>
      <c r="OM4" s="399" t="s">
        <v>510</v>
      </c>
      <c r="ON4" s="399" t="s">
        <v>511</v>
      </c>
      <c r="OO4" s="399" t="s">
        <v>513</v>
      </c>
      <c r="OP4" s="399" t="s">
        <v>444</v>
      </c>
      <c r="OQ4" s="399" t="s">
        <v>521</v>
      </c>
      <c r="OR4" s="399" t="s">
        <v>522</v>
      </c>
      <c r="OS4" s="399" t="s">
        <v>526</v>
      </c>
      <c r="OT4" s="399" t="s">
        <v>527</v>
      </c>
      <c r="OU4" s="399" t="s">
        <v>531</v>
      </c>
      <c r="OV4" s="399" t="s">
        <v>447</v>
      </c>
      <c r="OW4" s="399" t="s">
        <v>559</v>
      </c>
      <c r="OX4" s="399" t="s">
        <v>560</v>
      </c>
      <c r="OY4" s="399" t="s">
        <v>561</v>
      </c>
      <c r="OZ4" s="399" t="s">
        <v>562</v>
      </c>
      <c r="PA4" s="399" t="s">
        <v>404</v>
      </c>
      <c r="PB4" s="399" t="s">
        <v>565</v>
      </c>
      <c r="PC4" s="399" t="s">
        <v>566</v>
      </c>
      <c r="PD4" s="399" t="s">
        <v>567</v>
      </c>
      <c r="PE4" s="399" t="s">
        <v>568</v>
      </c>
      <c r="PF4" s="399" t="s">
        <v>569</v>
      </c>
      <c r="PG4" s="399" t="s">
        <v>570</v>
      </c>
      <c r="PH4" s="399" t="s">
        <v>581</v>
      </c>
      <c r="PI4" s="399" t="s">
        <v>600</v>
      </c>
      <c r="PJ4" s="399" t="s">
        <v>602</v>
      </c>
      <c r="PK4" s="399" t="s">
        <v>609</v>
      </c>
      <c r="PL4" s="399" t="s">
        <v>407</v>
      </c>
      <c r="PM4" s="399" t="s">
        <v>451</v>
      </c>
      <c r="PN4" s="399" t="s">
        <v>614</v>
      </c>
      <c r="PO4" s="399" t="s">
        <v>620</v>
      </c>
      <c r="PP4" s="399" t="s">
        <v>621</v>
      </c>
      <c r="PQ4" s="399" t="s">
        <v>409</v>
      </c>
      <c r="PR4" s="399" t="s">
        <v>650</v>
      </c>
      <c r="PS4" s="399" t="s">
        <v>654</v>
      </c>
      <c r="PT4" s="399" t="s">
        <v>454</v>
      </c>
      <c r="PU4" s="399" t="s">
        <v>659</v>
      </c>
      <c r="PV4" s="399" t="s">
        <v>661</v>
      </c>
      <c r="PW4" s="399" t="s">
        <v>662</v>
      </c>
      <c r="PX4" s="399" t="s">
        <v>666</v>
      </c>
      <c r="PY4" s="399" t="s">
        <v>668</v>
      </c>
      <c r="PZ4" s="399" t="s">
        <v>669</v>
      </c>
      <c r="QA4" s="399" t="s">
        <v>672</v>
      </c>
      <c r="QB4" s="399" t="s">
        <v>673</v>
      </c>
      <c r="QC4" s="399" t="s">
        <v>676</v>
      </c>
      <c r="QD4" s="399" t="s">
        <v>412</v>
      </c>
      <c r="QE4" s="399" t="s">
        <v>678</v>
      </c>
      <c r="QF4" s="399" t="s">
        <v>679</v>
      </c>
      <c r="QG4" s="399" t="s">
        <v>681</v>
      </c>
      <c r="QH4" s="399" t="s">
        <v>682</v>
      </c>
      <c r="QI4" s="399" t="s">
        <v>687</v>
      </c>
      <c r="QJ4" s="399" t="s">
        <v>690</v>
      </c>
      <c r="QK4" s="399" t="s">
        <v>692</v>
      </c>
      <c r="QL4" s="399" t="s">
        <v>693</v>
      </c>
      <c r="QM4" s="399" t="s">
        <v>694</v>
      </c>
      <c r="QN4" s="399" t="s">
        <v>695</v>
      </c>
      <c r="QO4" s="413" t="s">
        <v>697</v>
      </c>
      <c r="QR4" s="22" t="s">
        <v>966</v>
      </c>
      <c r="QT4" s="23" t="s">
        <v>967</v>
      </c>
      <c r="QV4" s="713" t="s">
        <v>968</v>
      </c>
    </row>
    <row r="5" spans="2:464">
      <c r="B5" s="436" t="s">
        <v>969</v>
      </c>
      <c r="C5" s="437"/>
      <c r="E5" s="441" t="s">
        <v>322</v>
      </c>
      <c r="G5" s="247" t="s">
        <v>970</v>
      </c>
      <c r="I5" s="248" t="s">
        <v>971</v>
      </c>
      <c r="J5" s="240"/>
      <c r="K5" s="265" t="s">
        <v>972</v>
      </c>
      <c r="M5" s="20"/>
      <c r="N5" s="20"/>
      <c r="P5" s="528" t="s">
        <v>973</v>
      </c>
      <c r="Q5" s="56" t="s">
        <v>974</v>
      </c>
      <c r="R5" s="32" t="s">
        <v>975</v>
      </c>
      <c r="S5" s="33" t="s">
        <v>976</v>
      </c>
      <c r="T5" s="33" t="s">
        <v>977</v>
      </c>
      <c r="V5" s="43">
        <v>101</v>
      </c>
      <c r="W5" s="34" t="s">
        <v>424</v>
      </c>
      <c r="X5" s="44">
        <v>160200</v>
      </c>
      <c r="Y5" s="34" t="s">
        <v>978</v>
      </c>
      <c r="Z5" s="43" t="s">
        <v>426</v>
      </c>
      <c r="AA5" s="34" t="s">
        <v>427</v>
      </c>
      <c r="AB5" s="34" t="s">
        <v>411</v>
      </c>
      <c r="AC5" s="34" t="s">
        <v>979</v>
      </c>
      <c r="AD5" s="44" t="s">
        <v>428</v>
      </c>
      <c r="AE5" s="44" t="s">
        <v>429</v>
      </c>
      <c r="AF5" s="43">
        <v>101</v>
      </c>
      <c r="AG5" s="34" t="s">
        <v>424</v>
      </c>
      <c r="AH5" s="34" t="s">
        <v>430</v>
      </c>
      <c r="AI5" s="43" t="s">
        <v>431</v>
      </c>
      <c r="AJ5" s="44" t="s">
        <v>432</v>
      </c>
      <c r="AK5" s="295">
        <v>4904861</v>
      </c>
      <c r="AL5" s="44" t="s">
        <v>411</v>
      </c>
      <c r="AM5" s="44" t="s">
        <v>433</v>
      </c>
      <c r="AN5" s="296">
        <v>258026700</v>
      </c>
      <c r="AO5" s="34"/>
      <c r="AP5" s="34"/>
      <c r="AQ5" s="34"/>
      <c r="AR5" s="34"/>
      <c r="AS5" s="34"/>
      <c r="AT5" s="44" t="s">
        <v>434</v>
      </c>
      <c r="AU5" s="44"/>
      <c r="AV5" s="751" t="str" cm="1">
        <f t="array" ref="AV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" s="34"/>
      <c r="AX5" s="34"/>
      <c r="AY5" s="34"/>
      <c r="AZ5" s="34"/>
      <c r="BA5" s="34"/>
      <c r="BB5" s="34"/>
      <c r="BC5" s="34"/>
      <c r="BD5" s="44">
        <v>160200</v>
      </c>
      <c r="BE5" s="34" t="s">
        <v>978</v>
      </c>
      <c r="BF5" s="43" t="s">
        <v>426</v>
      </c>
      <c r="BG5" s="34" t="s">
        <v>427</v>
      </c>
      <c r="BH5" s="34" t="s">
        <v>411</v>
      </c>
      <c r="BI5" s="34" t="s">
        <v>979</v>
      </c>
      <c r="BJ5" s="44" t="s">
        <v>428</v>
      </c>
      <c r="BK5" s="44" t="s">
        <v>429</v>
      </c>
      <c r="BL5" s="34"/>
      <c r="BM5" s="34"/>
      <c r="BN5" s="34"/>
      <c r="BO5" s="57" t="s">
        <v>7</v>
      </c>
      <c r="BP5" s="58" t="s">
        <v>428</v>
      </c>
      <c r="BQ5" s="59">
        <v>137</v>
      </c>
      <c r="BR5" s="60" t="s">
        <v>980</v>
      </c>
      <c r="BS5" s="61">
        <v>103</v>
      </c>
      <c r="BT5" s="60" t="s">
        <v>981</v>
      </c>
      <c r="BU5" s="58" t="s">
        <v>982</v>
      </c>
      <c r="BV5" s="58" t="s">
        <v>983</v>
      </c>
      <c r="BW5" s="58" t="s">
        <v>984</v>
      </c>
      <c r="BX5" s="58" t="s">
        <v>985</v>
      </c>
      <c r="BY5" s="58" t="s">
        <v>986</v>
      </c>
      <c r="BZ5" s="58" t="s">
        <v>490</v>
      </c>
      <c r="CA5" s="58" t="s">
        <v>987</v>
      </c>
      <c r="CB5" s="58" t="s">
        <v>988</v>
      </c>
      <c r="CC5" s="61">
        <v>103</v>
      </c>
      <c r="CD5" s="60" t="s">
        <v>981</v>
      </c>
      <c r="CE5" s="20"/>
      <c r="CF5" s="50" t="s">
        <v>458</v>
      </c>
      <c r="CG5" s="51" t="s">
        <v>475</v>
      </c>
      <c r="CH5" s="51" t="s">
        <v>398</v>
      </c>
      <c r="CI5" s="51" t="s">
        <v>499</v>
      </c>
      <c r="CJ5" s="51" t="s">
        <v>509</v>
      </c>
      <c r="CK5" s="51" t="s">
        <v>401</v>
      </c>
      <c r="CL5" s="51" t="s">
        <v>534</v>
      </c>
      <c r="CM5" s="51" t="s">
        <v>546</v>
      </c>
      <c r="CN5" s="51" t="s">
        <v>560</v>
      </c>
      <c r="CO5" s="51" t="s">
        <v>572</v>
      </c>
      <c r="CP5" s="51" t="s">
        <v>585</v>
      </c>
      <c r="CQ5" s="51" t="s">
        <v>600</v>
      </c>
      <c r="CR5" s="51" t="s">
        <v>613</v>
      </c>
      <c r="CS5" s="51" t="s">
        <v>629</v>
      </c>
      <c r="CT5" s="51" t="s">
        <v>648</v>
      </c>
      <c r="CU5" s="51" t="s">
        <v>658</v>
      </c>
      <c r="CV5" s="51" t="s">
        <v>666</v>
      </c>
      <c r="CW5" s="52" t="s">
        <v>678</v>
      </c>
      <c r="CX5" s="20"/>
      <c r="CY5" s="96" t="s">
        <v>989</v>
      </c>
      <c r="CZ5" s="87" t="s">
        <v>990</v>
      </c>
      <c r="DA5" s="87" t="s">
        <v>991</v>
      </c>
      <c r="DB5" s="87" t="s">
        <v>992</v>
      </c>
      <c r="DC5" s="87" t="s">
        <v>993</v>
      </c>
      <c r="DD5" s="87" t="s">
        <v>994</v>
      </c>
      <c r="DE5" s="87" t="s">
        <v>995</v>
      </c>
      <c r="DF5" s="87" t="s">
        <v>996</v>
      </c>
      <c r="DG5" s="87" t="s">
        <v>797</v>
      </c>
      <c r="DH5" s="87" t="s">
        <v>997</v>
      </c>
      <c r="DI5" s="87" t="s">
        <v>998</v>
      </c>
      <c r="DJ5" s="87" t="s">
        <v>999</v>
      </c>
      <c r="DK5" s="87" t="s">
        <v>1000</v>
      </c>
      <c r="DL5" s="87" t="s">
        <v>468</v>
      </c>
      <c r="DM5" s="87" t="s">
        <v>1001</v>
      </c>
      <c r="DO5" s="87" t="s">
        <v>1002</v>
      </c>
      <c r="DP5" s="87" t="s">
        <v>1003</v>
      </c>
      <c r="DQ5" s="87" t="s">
        <v>1004</v>
      </c>
      <c r="DR5" s="87" t="s">
        <v>1005</v>
      </c>
      <c r="DS5" s="87" t="s">
        <v>1006</v>
      </c>
      <c r="DT5" s="87" t="s">
        <v>1007</v>
      </c>
      <c r="DV5" s="87" t="s">
        <v>1008</v>
      </c>
      <c r="DW5" s="87" t="s">
        <v>1009</v>
      </c>
      <c r="DX5" s="87" t="s">
        <v>1010</v>
      </c>
      <c r="DY5" s="87" t="s">
        <v>592</v>
      </c>
      <c r="DZ5" s="87" t="s">
        <v>1011</v>
      </c>
      <c r="EA5" s="87" t="s">
        <v>1012</v>
      </c>
      <c r="EB5" s="87" t="s">
        <v>1013</v>
      </c>
      <c r="EC5" s="87" t="s">
        <v>1014</v>
      </c>
      <c r="ED5" s="87" t="s">
        <v>1015</v>
      </c>
      <c r="EE5" s="87" t="s">
        <v>1016</v>
      </c>
      <c r="EF5" s="87" t="s">
        <v>1017</v>
      </c>
      <c r="EG5" s="87" t="s">
        <v>1018</v>
      </c>
      <c r="EH5" s="87" t="s">
        <v>461</v>
      </c>
      <c r="EI5" s="87" t="s">
        <v>1019</v>
      </c>
      <c r="EJ5" s="87" t="s">
        <v>1020</v>
      </c>
      <c r="EK5" s="87" t="s">
        <v>1021</v>
      </c>
      <c r="EL5" s="87" t="s">
        <v>1022</v>
      </c>
      <c r="EM5" s="87" t="s">
        <v>1023</v>
      </c>
      <c r="EN5" s="87" t="s">
        <v>1024</v>
      </c>
      <c r="EO5" s="87" t="s">
        <v>1025</v>
      </c>
      <c r="EP5" s="87" t="s">
        <v>1026</v>
      </c>
      <c r="EQ5" s="87" t="s">
        <v>1027</v>
      </c>
      <c r="ER5" s="87" t="s">
        <v>1028</v>
      </c>
      <c r="ES5" s="87" t="s">
        <v>1029</v>
      </c>
      <c r="ET5" s="87" t="s">
        <v>1030</v>
      </c>
      <c r="EU5" s="87" t="s">
        <v>1031</v>
      </c>
      <c r="EV5" s="87" t="s">
        <v>1032</v>
      </c>
      <c r="EW5" s="87" t="s">
        <v>1033</v>
      </c>
      <c r="EX5" s="87" t="s">
        <v>1034</v>
      </c>
      <c r="EY5" s="87" t="s">
        <v>1035</v>
      </c>
      <c r="EZ5" s="87" t="s">
        <v>1036</v>
      </c>
      <c r="FA5" s="87" t="s">
        <v>895</v>
      </c>
      <c r="FB5" s="87" t="s">
        <v>1037</v>
      </c>
      <c r="FC5" s="87" t="s">
        <v>1038</v>
      </c>
      <c r="FD5" s="87" t="s">
        <v>1039</v>
      </c>
      <c r="FE5" s="87" t="s">
        <v>934</v>
      </c>
      <c r="FF5" s="87" t="s">
        <v>1040</v>
      </c>
      <c r="FG5" s="87" t="s">
        <v>1041</v>
      </c>
      <c r="FH5" s="87" t="s">
        <v>1042</v>
      </c>
      <c r="FI5" s="87" t="s">
        <v>1043</v>
      </c>
      <c r="FJ5" s="87" t="s">
        <v>1044</v>
      </c>
      <c r="FK5" s="87" t="s">
        <v>1045</v>
      </c>
      <c r="FL5" s="87" t="s">
        <v>1046</v>
      </c>
      <c r="FM5" s="87" t="s">
        <v>1047</v>
      </c>
      <c r="FN5" s="87" t="s">
        <v>839</v>
      </c>
      <c r="FO5" s="87" t="s">
        <v>1048</v>
      </c>
      <c r="FP5" s="87" t="s">
        <v>1049</v>
      </c>
      <c r="FQ5" s="87" t="s">
        <v>1050</v>
      </c>
      <c r="FR5" s="87" t="s">
        <v>1051</v>
      </c>
      <c r="FS5" s="87" t="s">
        <v>1052</v>
      </c>
      <c r="FT5" s="87" t="s">
        <v>1053</v>
      </c>
      <c r="FU5" s="87" t="s">
        <v>1054</v>
      </c>
      <c r="FV5" s="87" t="s">
        <v>521</v>
      </c>
      <c r="FW5" s="87" t="s">
        <v>1055</v>
      </c>
      <c r="FX5" s="87" t="s">
        <v>1056</v>
      </c>
      <c r="FY5" s="87" t="s">
        <v>524</v>
      </c>
      <c r="FZ5" s="87" t="s">
        <v>1057</v>
      </c>
      <c r="GA5" s="87" t="s">
        <v>1058</v>
      </c>
      <c r="GB5" s="87" t="s">
        <v>1059</v>
      </c>
      <c r="GC5" s="87" t="s">
        <v>1060</v>
      </c>
      <c r="GD5" s="87" t="s">
        <v>1061</v>
      </c>
      <c r="GE5" s="87" t="s">
        <v>1062</v>
      </c>
      <c r="GF5" s="87" t="s">
        <v>1063</v>
      </c>
      <c r="GG5" s="87" t="s">
        <v>1064</v>
      </c>
      <c r="GH5" s="87" t="s">
        <v>1065</v>
      </c>
      <c r="GI5" s="87" t="s">
        <v>1066</v>
      </c>
      <c r="GJ5" s="87" t="s">
        <v>1067</v>
      </c>
      <c r="GK5" s="87" t="s">
        <v>1068</v>
      </c>
      <c r="GL5" s="87" t="s">
        <v>1069</v>
      </c>
      <c r="GM5" s="87" t="s">
        <v>1070</v>
      </c>
      <c r="GN5" s="87" t="s">
        <v>1071</v>
      </c>
      <c r="GO5" s="87" t="s">
        <v>815</v>
      </c>
      <c r="GP5" s="87" t="s">
        <v>539</v>
      </c>
      <c r="GQ5" s="87" t="s">
        <v>540</v>
      </c>
      <c r="GR5" s="87" t="s">
        <v>1072</v>
      </c>
      <c r="GS5" s="87" t="s">
        <v>1073</v>
      </c>
      <c r="GT5" s="87" t="s">
        <v>543</v>
      </c>
      <c r="GU5" s="87" t="s">
        <v>1074</v>
      </c>
      <c r="GV5" s="87" t="s">
        <v>1075</v>
      </c>
      <c r="GW5" s="87" t="s">
        <v>1076</v>
      </c>
      <c r="GX5" s="87" t="s">
        <v>1077</v>
      </c>
      <c r="GY5" s="87" t="s">
        <v>547</v>
      </c>
      <c r="GZ5" s="87" t="s">
        <v>1078</v>
      </c>
      <c r="HA5" s="87" t="s">
        <v>1079</v>
      </c>
      <c r="HB5" s="87" t="s">
        <v>1080</v>
      </c>
      <c r="HC5" s="87" t="s">
        <v>1081</v>
      </c>
      <c r="HD5" s="87" t="s">
        <v>1082</v>
      </c>
      <c r="HE5" s="87" t="s">
        <v>1083</v>
      </c>
      <c r="HF5" s="87" t="s">
        <v>1084</v>
      </c>
      <c r="HH5" s="87" t="s">
        <v>1085</v>
      </c>
      <c r="HI5" s="87" t="s">
        <v>1086</v>
      </c>
      <c r="HJ5" s="87" t="s">
        <v>1087</v>
      </c>
      <c r="HK5" s="87" t="s">
        <v>558</v>
      </c>
      <c r="HL5" s="87" t="s">
        <v>1088</v>
      </c>
      <c r="HM5" s="87" t="s">
        <v>1089</v>
      </c>
      <c r="HN5" s="87" t="s">
        <v>1090</v>
      </c>
      <c r="HO5" s="87" t="s">
        <v>1091</v>
      </c>
      <c r="HP5" s="87" t="s">
        <v>1092</v>
      </c>
      <c r="HQ5" s="87" t="s">
        <v>1093</v>
      </c>
      <c r="HR5" s="87" t="s">
        <v>1094</v>
      </c>
      <c r="HS5" s="87" t="s">
        <v>1095</v>
      </c>
      <c r="HT5" s="87" t="s">
        <v>1096</v>
      </c>
      <c r="HU5" s="87" t="s">
        <v>1097</v>
      </c>
      <c r="HV5" s="87" t="s">
        <v>828</v>
      </c>
      <c r="HW5" s="87" t="s">
        <v>1098</v>
      </c>
      <c r="HX5" s="87" t="s">
        <v>1099</v>
      </c>
      <c r="HY5" s="87" t="s">
        <v>1100</v>
      </c>
      <c r="HZ5" s="87" t="s">
        <v>1101</v>
      </c>
      <c r="IA5" s="87" t="s">
        <v>1102</v>
      </c>
      <c r="IB5" s="87" t="s">
        <v>1103</v>
      </c>
      <c r="IC5" s="87" t="s">
        <v>1104</v>
      </c>
      <c r="ID5" s="87" t="s">
        <v>1105</v>
      </c>
      <c r="IE5" s="87" t="s">
        <v>1106</v>
      </c>
      <c r="IG5" s="87" t="s">
        <v>1107</v>
      </c>
      <c r="IH5" s="87" t="s">
        <v>1108</v>
      </c>
      <c r="II5" s="87" t="s">
        <v>1109</v>
      </c>
      <c r="IJ5" s="87" t="s">
        <v>579</v>
      </c>
      <c r="IK5" s="87" t="s">
        <v>1110</v>
      </c>
      <c r="IL5" s="87" t="s">
        <v>581</v>
      </c>
      <c r="IM5" s="87" t="s">
        <v>1111</v>
      </c>
      <c r="IN5" s="87" t="s">
        <v>1112</v>
      </c>
      <c r="IO5" s="87" t="s">
        <v>1113</v>
      </c>
      <c r="IP5" s="87" t="s">
        <v>1114</v>
      </c>
      <c r="IQ5" s="87" t="s">
        <v>585</v>
      </c>
      <c r="IR5" s="87" t="s">
        <v>1115</v>
      </c>
      <c r="IS5" s="87" t="s">
        <v>1116</v>
      </c>
      <c r="IT5" s="87" t="s">
        <v>1117</v>
      </c>
      <c r="IU5" s="87" t="s">
        <v>1118</v>
      </c>
      <c r="IV5" s="87" t="s">
        <v>1119</v>
      </c>
      <c r="IW5" s="87" t="s">
        <v>1120</v>
      </c>
      <c r="IX5" s="87" t="s">
        <v>1121</v>
      </c>
      <c r="IY5" s="97" t="s">
        <v>1122</v>
      </c>
      <c r="IZ5" s="87" t="s">
        <v>1123</v>
      </c>
      <c r="JA5" s="87" t="s">
        <v>1124</v>
      </c>
      <c r="JB5" s="87" t="s">
        <v>1125</v>
      </c>
      <c r="JC5" s="87" t="s">
        <v>1126</v>
      </c>
      <c r="JD5" s="87" t="s">
        <v>597</v>
      </c>
      <c r="JE5" s="87" t="s">
        <v>1127</v>
      </c>
      <c r="JF5" s="87" t="s">
        <v>1128</v>
      </c>
      <c r="JG5" s="87" t="s">
        <v>1129</v>
      </c>
      <c r="JH5" s="87" t="s">
        <v>600</v>
      </c>
      <c r="JI5" s="87" t="s">
        <v>1130</v>
      </c>
      <c r="JJ5" s="87" t="s">
        <v>1131</v>
      </c>
      <c r="JK5" s="87" t="s">
        <v>1132</v>
      </c>
      <c r="JL5" s="87" t="s">
        <v>1133</v>
      </c>
      <c r="JM5" s="87" t="s">
        <v>605</v>
      </c>
      <c r="JN5" s="87" t="s">
        <v>1134</v>
      </c>
      <c r="JO5" s="87" t="s">
        <v>1135</v>
      </c>
      <c r="JP5" s="87" t="s">
        <v>608</v>
      </c>
      <c r="JQ5" s="87" t="s">
        <v>1136</v>
      </c>
      <c r="JR5" s="87" t="s">
        <v>1137</v>
      </c>
      <c r="JS5" s="87" t="s">
        <v>1138</v>
      </c>
      <c r="JT5" s="87" t="s">
        <v>1139</v>
      </c>
      <c r="JU5" s="87" t="s">
        <v>1140</v>
      </c>
      <c r="JV5" s="87" t="s">
        <v>1141</v>
      </c>
      <c r="JW5" s="87" t="s">
        <v>1142</v>
      </c>
      <c r="JX5" s="87" t="s">
        <v>1143</v>
      </c>
      <c r="JY5" s="87" t="s">
        <v>1144</v>
      </c>
      <c r="JZ5" s="87" t="s">
        <v>1145</v>
      </c>
      <c r="KA5" s="87" t="s">
        <v>1146</v>
      </c>
      <c r="KB5" s="87" t="s">
        <v>1147</v>
      </c>
      <c r="KC5" s="87" t="s">
        <v>1148</v>
      </c>
      <c r="KD5" s="87" t="s">
        <v>1149</v>
      </c>
      <c r="KE5" s="87" t="s">
        <v>1150</v>
      </c>
      <c r="KF5" s="87" t="s">
        <v>1151</v>
      </c>
      <c r="KG5" s="87" t="s">
        <v>1152</v>
      </c>
      <c r="KH5" s="87" t="s">
        <v>1153</v>
      </c>
      <c r="KI5" s="87" t="s">
        <v>1154</v>
      </c>
      <c r="KJ5" s="87" t="s">
        <v>883</v>
      </c>
      <c r="KK5" s="87" t="s">
        <v>1155</v>
      </c>
      <c r="KL5" s="87" t="s">
        <v>1156</v>
      </c>
      <c r="KM5" s="87" t="s">
        <v>1157</v>
      </c>
      <c r="KN5" s="87" t="s">
        <v>1158</v>
      </c>
      <c r="KO5" s="87" t="s">
        <v>1159</v>
      </c>
      <c r="KQ5" s="87" t="s">
        <v>1160</v>
      </c>
      <c r="KR5" s="87" t="s">
        <v>1161</v>
      </c>
      <c r="KS5" s="87" t="s">
        <v>1162</v>
      </c>
      <c r="KT5" s="87" t="s">
        <v>1163</v>
      </c>
      <c r="KU5" s="87" t="s">
        <v>1164</v>
      </c>
      <c r="KV5" s="87" t="s">
        <v>1165</v>
      </c>
      <c r="KW5" s="87" t="s">
        <v>1166</v>
      </c>
      <c r="KX5" s="87" t="s">
        <v>638</v>
      </c>
      <c r="KY5" s="87" t="s">
        <v>1167</v>
      </c>
      <c r="KZ5" s="87" t="s">
        <v>1168</v>
      </c>
      <c r="LA5" s="87" t="s">
        <v>1169</v>
      </c>
      <c r="LB5" s="87" t="s">
        <v>1170</v>
      </c>
      <c r="LC5" s="87" t="s">
        <v>1171</v>
      </c>
      <c r="LD5" s="87" t="s">
        <v>1172</v>
      </c>
      <c r="LE5" s="97" t="s">
        <v>1128</v>
      </c>
      <c r="LF5" s="87" t="s">
        <v>1173</v>
      </c>
      <c r="LG5" s="87" t="s">
        <v>1174</v>
      </c>
      <c r="LH5" s="87" t="s">
        <v>1175</v>
      </c>
      <c r="LI5" s="87" t="s">
        <v>1176</v>
      </c>
      <c r="LJ5" s="87" t="s">
        <v>1177</v>
      </c>
      <c r="LK5" s="87" t="s">
        <v>1178</v>
      </c>
      <c r="LL5" s="87" t="s">
        <v>1179</v>
      </c>
      <c r="LM5" s="87" t="s">
        <v>651</v>
      </c>
      <c r="LN5" s="87" t="s">
        <v>1180</v>
      </c>
      <c r="LO5" s="87" t="s">
        <v>1181</v>
      </c>
      <c r="LP5" s="87" t="s">
        <v>1182</v>
      </c>
      <c r="LQ5" s="87" t="s">
        <v>1183</v>
      </c>
      <c r="LR5" s="87" t="s">
        <v>1184</v>
      </c>
      <c r="LS5" s="87" t="s">
        <v>1185</v>
      </c>
      <c r="LT5" s="87" t="s">
        <v>1186</v>
      </c>
      <c r="LU5" s="87" t="s">
        <v>1187</v>
      </c>
      <c r="LV5" s="87" t="s">
        <v>711</v>
      </c>
      <c r="LW5" s="87" t="s">
        <v>1188</v>
      </c>
      <c r="LX5" s="87" t="s">
        <v>1189</v>
      </c>
      <c r="LY5" s="87" t="s">
        <v>1099</v>
      </c>
      <c r="LZ5" s="87" t="s">
        <v>1190</v>
      </c>
      <c r="MA5" s="87" t="s">
        <v>1191</v>
      </c>
      <c r="MB5" s="87" t="s">
        <v>1192</v>
      </c>
      <c r="MC5" s="87" t="s">
        <v>1193</v>
      </c>
      <c r="MD5" s="87" t="s">
        <v>1194</v>
      </c>
      <c r="ME5" s="87" t="s">
        <v>1195</v>
      </c>
      <c r="MF5" s="87" t="s">
        <v>1196</v>
      </c>
      <c r="MG5" s="87" t="s">
        <v>1197</v>
      </c>
      <c r="MH5" s="87" t="s">
        <v>1198</v>
      </c>
      <c r="MI5" s="87" t="s">
        <v>1199</v>
      </c>
      <c r="MJ5" s="87" t="s">
        <v>1200</v>
      </c>
      <c r="MK5" s="87" t="s">
        <v>1201</v>
      </c>
      <c r="ML5" s="87" t="s">
        <v>1202</v>
      </c>
      <c r="MM5" s="87" t="s">
        <v>1203</v>
      </c>
      <c r="MN5" s="87" t="s">
        <v>1204</v>
      </c>
      <c r="MO5" s="87" t="s">
        <v>1205</v>
      </c>
      <c r="MP5" s="87" t="s">
        <v>1206</v>
      </c>
      <c r="MQ5" s="87" t="s">
        <v>1207</v>
      </c>
      <c r="MR5" s="87" t="s">
        <v>1208</v>
      </c>
      <c r="MS5" s="87" t="s">
        <v>1209</v>
      </c>
      <c r="MT5" s="87" t="s">
        <v>1210</v>
      </c>
      <c r="MU5" s="87" t="s">
        <v>792</v>
      </c>
      <c r="MV5" s="87" t="s">
        <v>1211</v>
      </c>
      <c r="MW5" s="87" t="s">
        <v>1212</v>
      </c>
      <c r="MX5" s="87" t="s">
        <v>1213</v>
      </c>
      <c r="MY5" s="87" t="s">
        <v>1214</v>
      </c>
      <c r="MZ5" s="87" t="s">
        <v>461</v>
      </c>
      <c r="NA5" s="87" t="s">
        <v>684</v>
      </c>
      <c r="NB5" s="87" t="s">
        <v>1215</v>
      </c>
      <c r="NC5" s="87" t="s">
        <v>1216</v>
      </c>
      <c r="ND5" s="87" t="s">
        <v>1217</v>
      </c>
      <c r="NE5" s="87" t="s">
        <v>1218</v>
      </c>
      <c r="NF5" s="87" t="s">
        <v>1219</v>
      </c>
      <c r="NG5" s="87" t="s">
        <v>1220</v>
      </c>
      <c r="NH5" s="87" t="s">
        <v>1221</v>
      </c>
      <c r="NI5" s="87" t="s">
        <v>1222</v>
      </c>
      <c r="NJ5" s="87" t="s">
        <v>1223</v>
      </c>
      <c r="NK5" s="87" t="s">
        <v>800</v>
      </c>
      <c r="NL5" s="87" t="s">
        <v>1224</v>
      </c>
      <c r="NM5" s="87" t="s">
        <v>1225</v>
      </c>
      <c r="NN5" s="87" t="s">
        <v>1226</v>
      </c>
      <c r="NO5" s="87" t="s">
        <v>1227</v>
      </c>
      <c r="NP5" s="85" t="s">
        <v>1228</v>
      </c>
      <c r="NR5" s="20"/>
      <c r="NS5" s="246" t="s">
        <v>1229</v>
      </c>
      <c r="NT5" s="20"/>
      <c r="NU5" s="414" t="s">
        <v>724</v>
      </c>
      <c r="NV5" s="54" t="s">
        <v>994</v>
      </c>
      <c r="NW5" s="54" t="s">
        <v>1230</v>
      </c>
      <c r="NX5" s="54" t="s">
        <v>742</v>
      </c>
      <c r="NY5" s="54" t="s">
        <v>1231</v>
      </c>
      <c r="NZ5" s="54" t="s">
        <v>1020</v>
      </c>
      <c r="OA5" s="54" t="s">
        <v>1232</v>
      </c>
      <c r="OB5" s="54" t="s">
        <v>1025</v>
      </c>
      <c r="OC5" s="54" t="s">
        <v>442</v>
      </c>
      <c r="OD5" s="54" t="s">
        <v>1032</v>
      </c>
      <c r="OE5" s="54" t="s">
        <v>1233</v>
      </c>
      <c r="OF5" s="54" t="s">
        <v>1234</v>
      </c>
      <c r="OG5" s="54" t="s">
        <v>400</v>
      </c>
      <c r="OH5" s="54" t="s">
        <v>1235</v>
      </c>
      <c r="OI5" s="54" t="s">
        <v>769</v>
      </c>
      <c r="OJ5" s="54" t="s">
        <v>1236</v>
      </c>
      <c r="OK5" s="54" t="s">
        <v>1041</v>
      </c>
      <c r="OL5" s="54" t="s">
        <v>774</v>
      </c>
      <c r="OM5" s="54" t="s">
        <v>1043</v>
      </c>
      <c r="ON5" s="54" t="s">
        <v>1237</v>
      </c>
      <c r="OO5" s="54" t="s">
        <v>1046</v>
      </c>
      <c r="OP5" s="54" t="s">
        <v>1050</v>
      </c>
      <c r="OQ5" s="54" t="s">
        <v>521</v>
      </c>
      <c r="OR5" s="54" t="s">
        <v>788</v>
      </c>
      <c r="OS5" s="54" t="s">
        <v>791</v>
      </c>
      <c r="OT5" s="54" t="s">
        <v>1059</v>
      </c>
      <c r="OU5" s="54" t="s">
        <v>1238</v>
      </c>
      <c r="OV5" s="54" t="s">
        <v>823</v>
      </c>
      <c r="OW5" s="54" t="s">
        <v>559</v>
      </c>
      <c r="OX5" s="54" t="s">
        <v>1239</v>
      </c>
      <c r="OY5" s="54" t="s">
        <v>1091</v>
      </c>
      <c r="OZ5" s="54" t="s">
        <v>1240</v>
      </c>
      <c r="PA5" s="54" t="s">
        <v>1241</v>
      </c>
      <c r="PB5" s="54" t="s">
        <v>830</v>
      </c>
      <c r="PC5" s="54" t="s">
        <v>1097</v>
      </c>
      <c r="PD5" s="54" t="s">
        <v>832</v>
      </c>
      <c r="PE5" s="54" t="s">
        <v>833</v>
      </c>
      <c r="PF5" s="54" t="s">
        <v>834</v>
      </c>
      <c r="PG5" s="54" t="s">
        <v>1242</v>
      </c>
      <c r="PH5" s="54" t="s">
        <v>846</v>
      </c>
      <c r="PI5" s="54" t="s">
        <v>1243</v>
      </c>
      <c r="PJ5" s="54" t="s">
        <v>798</v>
      </c>
      <c r="PK5" s="54" t="s">
        <v>1244</v>
      </c>
      <c r="PL5" s="54" t="s">
        <v>1245</v>
      </c>
      <c r="PM5" s="54" t="s">
        <v>1246</v>
      </c>
      <c r="PN5" s="54" t="s">
        <v>1247</v>
      </c>
      <c r="PO5" s="54" t="s">
        <v>888</v>
      </c>
      <c r="PP5" s="54" t="s">
        <v>1248</v>
      </c>
      <c r="PQ5" s="54" t="s">
        <v>1249</v>
      </c>
      <c r="PR5" s="54" t="s">
        <v>914</v>
      </c>
      <c r="PS5" s="54" t="s">
        <v>1250</v>
      </c>
      <c r="PT5" s="54" t="s">
        <v>1251</v>
      </c>
      <c r="PU5" s="54" t="s">
        <v>923</v>
      </c>
      <c r="PV5" s="54" t="s">
        <v>1252</v>
      </c>
      <c r="PW5" s="54" t="s">
        <v>1253</v>
      </c>
      <c r="PX5" s="54" t="s">
        <v>1254</v>
      </c>
      <c r="PY5" s="400" t="s">
        <v>1255</v>
      </c>
      <c r="PZ5" s="54" t="s">
        <v>1256</v>
      </c>
      <c r="QA5" s="54" t="s">
        <v>936</v>
      </c>
      <c r="QB5" s="54" t="s">
        <v>1257</v>
      </c>
      <c r="QC5" s="54" t="s">
        <v>1258</v>
      </c>
      <c r="QD5" s="54" t="s">
        <v>1208</v>
      </c>
      <c r="QE5" s="54" t="s">
        <v>944</v>
      </c>
      <c r="QF5" s="54" t="s">
        <v>679</v>
      </c>
      <c r="QG5" s="54" t="s">
        <v>1259</v>
      </c>
      <c r="QH5" s="54" t="s">
        <v>947</v>
      </c>
      <c r="QI5" s="54" t="s">
        <v>952</v>
      </c>
      <c r="QJ5" s="54" t="s">
        <v>1260</v>
      </c>
      <c r="QK5" s="54" t="s">
        <v>1222</v>
      </c>
      <c r="QL5" s="54" t="s">
        <v>958</v>
      </c>
      <c r="QM5" s="54" t="s">
        <v>1261</v>
      </c>
      <c r="QN5" s="54" t="s">
        <v>1262</v>
      </c>
      <c r="QO5" s="415" t="s">
        <v>1263</v>
      </c>
      <c r="QR5" s="20" t="s">
        <v>1264</v>
      </c>
      <c r="QT5" s="23" t="s">
        <v>1265</v>
      </c>
      <c r="QV5" s="713" t="s">
        <v>1266</v>
      </c>
    </row>
    <row r="6" spans="2:464">
      <c r="B6" s="436" t="s">
        <v>1267</v>
      </c>
      <c r="C6" s="437"/>
      <c r="E6" s="441" t="s">
        <v>323</v>
      </c>
      <c r="G6" s="247" t="s">
        <v>1268</v>
      </c>
      <c r="I6" s="248" t="s">
        <v>1269</v>
      </c>
      <c r="J6" s="240"/>
      <c r="K6" s="265" t="s">
        <v>1270</v>
      </c>
      <c r="M6" s="20"/>
      <c r="N6" s="20"/>
      <c r="P6" s="528" t="s">
        <v>1271</v>
      </c>
      <c r="Q6" s="529" t="s">
        <v>1272</v>
      </c>
      <c r="R6" s="32" t="s">
        <v>1273</v>
      </c>
      <c r="S6" s="33" t="s">
        <v>1274</v>
      </c>
      <c r="T6" s="33" t="s">
        <v>1275</v>
      </c>
      <c r="V6" s="43">
        <v>101</v>
      </c>
      <c r="W6" s="34" t="s">
        <v>424</v>
      </c>
      <c r="X6" s="44">
        <v>160209</v>
      </c>
      <c r="Y6" s="34" t="s">
        <v>1276</v>
      </c>
      <c r="Z6" s="43" t="s">
        <v>1277</v>
      </c>
      <c r="AA6" s="34" t="s">
        <v>427</v>
      </c>
      <c r="AB6" s="34" t="s">
        <v>411</v>
      </c>
      <c r="AC6" s="34" t="s">
        <v>1276</v>
      </c>
      <c r="AD6" s="44" t="s">
        <v>428</v>
      </c>
      <c r="AE6" s="44" t="s">
        <v>429</v>
      </c>
      <c r="AF6" s="43">
        <v>101</v>
      </c>
      <c r="AG6" s="34" t="s">
        <v>424</v>
      </c>
      <c r="AH6" s="34" t="s">
        <v>430</v>
      </c>
      <c r="AI6" s="43" t="s">
        <v>431</v>
      </c>
      <c r="AJ6" s="44" t="s">
        <v>432</v>
      </c>
      <c r="AK6" s="295">
        <v>4904861</v>
      </c>
      <c r="AL6" s="44" t="s">
        <v>411</v>
      </c>
      <c r="AM6" s="44" t="s">
        <v>433</v>
      </c>
      <c r="AN6" s="296">
        <v>258026700</v>
      </c>
      <c r="AO6" s="34"/>
      <c r="AP6" s="34"/>
      <c r="AQ6" s="34"/>
      <c r="AR6" s="34"/>
      <c r="AS6" s="34"/>
      <c r="AT6" s="44" t="s">
        <v>434</v>
      </c>
      <c r="AU6" s="44"/>
      <c r="AV6" s="751" t="str" cm="1">
        <f t="array" ref="AV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" s="34"/>
      <c r="AX6" s="34"/>
      <c r="AY6" s="34"/>
      <c r="AZ6" s="34"/>
      <c r="BA6" s="34"/>
      <c r="BB6" s="34"/>
      <c r="BC6" s="34"/>
      <c r="BD6" s="44">
        <v>160209</v>
      </c>
      <c r="BE6" s="34" t="s">
        <v>1276</v>
      </c>
      <c r="BF6" s="43" t="s">
        <v>1277</v>
      </c>
      <c r="BG6" s="34" t="s">
        <v>427</v>
      </c>
      <c r="BH6" s="34" t="s">
        <v>411</v>
      </c>
      <c r="BI6" s="34" t="s">
        <v>1276</v>
      </c>
      <c r="BJ6" s="44" t="s">
        <v>428</v>
      </c>
      <c r="BK6" s="44" t="s">
        <v>429</v>
      </c>
      <c r="BL6" s="34"/>
      <c r="BM6" s="34"/>
      <c r="BN6" s="34"/>
      <c r="BO6" s="45" t="s">
        <v>7</v>
      </c>
      <c r="BP6" s="46" t="s">
        <v>428</v>
      </c>
      <c r="BQ6" s="47">
        <v>137</v>
      </c>
      <c r="BR6" s="48" t="s">
        <v>980</v>
      </c>
      <c r="BS6" s="49">
        <v>104</v>
      </c>
      <c r="BT6" s="48" t="s">
        <v>1278</v>
      </c>
      <c r="BU6" s="46" t="s">
        <v>1279</v>
      </c>
      <c r="BV6" s="46" t="s">
        <v>983</v>
      </c>
      <c r="BW6" s="46" t="s">
        <v>1280</v>
      </c>
      <c r="BX6" s="46" t="s">
        <v>1281</v>
      </c>
      <c r="BY6" s="46" t="s">
        <v>1282</v>
      </c>
      <c r="BZ6" s="46" t="s">
        <v>491</v>
      </c>
      <c r="CA6" s="46" t="s">
        <v>1283</v>
      </c>
      <c r="CB6" s="46" t="s">
        <v>1284</v>
      </c>
      <c r="CC6" s="49">
        <v>104</v>
      </c>
      <c r="CD6" s="48" t="s">
        <v>1278</v>
      </c>
      <c r="CE6" s="20"/>
      <c r="CF6" s="50" t="s">
        <v>459</v>
      </c>
      <c r="CG6" s="51" t="s">
        <v>476</v>
      </c>
      <c r="CH6" s="51" t="s">
        <v>487</v>
      </c>
      <c r="CI6" s="51" t="s">
        <v>500</v>
      </c>
      <c r="CJ6" s="51" t="s">
        <v>510</v>
      </c>
      <c r="CK6" s="51" t="s">
        <v>519</v>
      </c>
      <c r="CL6" s="51" t="s">
        <v>535</v>
      </c>
      <c r="CM6" s="51" t="s">
        <v>547</v>
      </c>
      <c r="CN6" s="51" t="s">
        <v>561</v>
      </c>
      <c r="CO6" s="51" t="s">
        <v>573</v>
      </c>
      <c r="CP6" s="51" t="s">
        <v>586</v>
      </c>
      <c r="CQ6" s="51" t="s">
        <v>601</v>
      </c>
      <c r="CR6" s="51" t="s">
        <v>614</v>
      </c>
      <c r="CS6" s="51" t="s">
        <v>630</v>
      </c>
      <c r="CT6" s="51" t="s">
        <v>649</v>
      </c>
      <c r="CU6" s="51" t="s">
        <v>659</v>
      </c>
      <c r="CV6" s="51" t="s">
        <v>667</v>
      </c>
      <c r="CW6" s="52" t="s">
        <v>679</v>
      </c>
      <c r="CX6" s="20"/>
      <c r="CY6" s="96" t="s">
        <v>1285</v>
      </c>
      <c r="CZ6" s="87" t="s">
        <v>1286</v>
      </c>
      <c r="DA6" s="87" t="s">
        <v>651</v>
      </c>
      <c r="DB6" s="87" t="s">
        <v>1287</v>
      </c>
      <c r="DC6" s="87" t="s">
        <v>1288</v>
      </c>
      <c r="DD6" s="87" t="s">
        <v>1289</v>
      </c>
      <c r="DE6" s="87" t="s">
        <v>1290</v>
      </c>
      <c r="DF6" s="87" t="s">
        <v>1291</v>
      </c>
      <c r="DG6" s="87" t="s">
        <v>1292</v>
      </c>
      <c r="DH6" s="87" t="s">
        <v>1293</v>
      </c>
      <c r="DI6" s="87" t="s">
        <v>1294</v>
      </c>
      <c r="DJ6" s="87" t="s">
        <v>466</v>
      </c>
      <c r="DK6" s="87" t="s">
        <v>1295</v>
      </c>
      <c r="DL6" s="87" t="s">
        <v>1296</v>
      </c>
      <c r="DM6" s="87" t="s">
        <v>1297</v>
      </c>
      <c r="DO6" s="87" t="s">
        <v>1298</v>
      </c>
      <c r="DP6" s="87" t="s">
        <v>1299</v>
      </c>
      <c r="DQ6" s="87" t="s">
        <v>1300</v>
      </c>
      <c r="DR6" s="87" t="s">
        <v>1301</v>
      </c>
      <c r="DS6" s="87" t="s">
        <v>1302</v>
      </c>
      <c r="DV6" s="97" t="s">
        <v>1303</v>
      </c>
      <c r="DW6" s="87" t="s">
        <v>1304</v>
      </c>
      <c r="DX6" s="87" t="s">
        <v>1230</v>
      </c>
      <c r="DY6" s="87" t="s">
        <v>1305</v>
      </c>
      <c r="DZ6" s="87" t="s">
        <v>1306</v>
      </c>
      <c r="EA6" s="87" t="s">
        <v>1307</v>
      </c>
      <c r="EB6" s="87" t="s">
        <v>1308</v>
      </c>
      <c r="EC6" s="87" t="s">
        <v>1309</v>
      </c>
      <c r="ED6" s="87" t="s">
        <v>1310</v>
      </c>
      <c r="EE6" s="87" t="s">
        <v>485</v>
      </c>
      <c r="EF6" s="87" t="s">
        <v>1311</v>
      </c>
      <c r="EG6" s="87" t="s">
        <v>1312</v>
      </c>
      <c r="EH6" s="87" t="s">
        <v>1313</v>
      </c>
      <c r="EI6" s="87" t="s">
        <v>1314</v>
      </c>
      <c r="EJ6" s="87" t="s">
        <v>1315</v>
      </c>
      <c r="EK6" s="87" t="s">
        <v>1316</v>
      </c>
      <c r="EL6" s="87" t="s">
        <v>490</v>
      </c>
      <c r="EM6" s="87" t="s">
        <v>1317</v>
      </c>
      <c r="EN6" s="87" t="s">
        <v>1318</v>
      </c>
      <c r="EO6" s="87" t="s">
        <v>1319</v>
      </c>
      <c r="EP6" s="87" t="s">
        <v>1320</v>
      </c>
      <c r="EQ6" s="87" t="s">
        <v>1321</v>
      </c>
      <c r="ER6" s="87" t="s">
        <v>1322</v>
      </c>
      <c r="ES6" s="87" t="s">
        <v>1323</v>
      </c>
      <c r="ET6" s="87" t="s">
        <v>1324</v>
      </c>
      <c r="EU6" s="87" t="s">
        <v>1325</v>
      </c>
      <c r="EV6" s="87" t="s">
        <v>1326</v>
      </c>
      <c r="EW6" s="87" t="s">
        <v>1233</v>
      </c>
      <c r="EX6" s="87" t="s">
        <v>1327</v>
      </c>
      <c r="EY6" s="87" t="s">
        <v>1328</v>
      </c>
      <c r="EZ6" s="87" t="s">
        <v>1329</v>
      </c>
      <c r="FA6" s="87" t="s">
        <v>1330</v>
      </c>
      <c r="FB6" s="87" t="s">
        <v>1235</v>
      </c>
      <c r="FC6" s="87" t="s">
        <v>1331</v>
      </c>
      <c r="FD6" s="87" t="s">
        <v>1332</v>
      </c>
      <c r="FE6" s="87" t="s">
        <v>1333</v>
      </c>
      <c r="FF6" s="87" t="s">
        <v>1334</v>
      </c>
      <c r="FG6" s="87" t="s">
        <v>1335</v>
      </c>
      <c r="FH6" s="87" t="s">
        <v>1336</v>
      </c>
      <c r="FI6" s="87" t="s">
        <v>1337</v>
      </c>
      <c r="FJ6" s="87" t="s">
        <v>1237</v>
      </c>
      <c r="FK6" s="87" t="s">
        <v>1338</v>
      </c>
      <c r="FL6" s="87" t="s">
        <v>1339</v>
      </c>
      <c r="FM6" s="87" t="s">
        <v>1340</v>
      </c>
      <c r="FN6" s="87" t="s">
        <v>1341</v>
      </c>
      <c r="FO6" s="87" t="s">
        <v>516</v>
      </c>
      <c r="FP6" s="87" t="s">
        <v>1342</v>
      </c>
      <c r="FQ6" s="87" t="s">
        <v>1343</v>
      </c>
      <c r="FR6" s="87" t="s">
        <v>1344</v>
      </c>
      <c r="FS6" s="87" t="s">
        <v>1345</v>
      </c>
      <c r="FT6" s="87" t="s">
        <v>1346</v>
      </c>
      <c r="FU6" s="87" t="s">
        <v>1347</v>
      </c>
      <c r="FV6" s="87" t="s">
        <v>1348</v>
      </c>
      <c r="FW6" s="87" t="s">
        <v>1349</v>
      </c>
      <c r="FX6" s="87" t="s">
        <v>1350</v>
      </c>
      <c r="FY6" s="87" t="s">
        <v>1351</v>
      </c>
      <c r="FZ6" s="87" t="s">
        <v>1352</v>
      </c>
      <c r="GA6" s="87" t="s">
        <v>1353</v>
      </c>
      <c r="GB6" s="87" t="s">
        <v>1354</v>
      </c>
      <c r="GC6" s="87" t="s">
        <v>1355</v>
      </c>
      <c r="GD6" s="87" t="s">
        <v>1356</v>
      </c>
      <c r="GE6" s="87" t="s">
        <v>1357</v>
      </c>
      <c r="GF6" s="87" t="s">
        <v>1358</v>
      </c>
      <c r="GG6" s="87" t="s">
        <v>1359</v>
      </c>
      <c r="GH6" s="87" t="s">
        <v>1360</v>
      </c>
      <c r="GI6" s="87" t="s">
        <v>1361</v>
      </c>
      <c r="GJ6" s="87" t="s">
        <v>1362</v>
      </c>
      <c r="GK6" s="87" t="s">
        <v>1363</v>
      </c>
      <c r="GL6" s="87" t="s">
        <v>1364</v>
      </c>
      <c r="GM6" s="87" t="s">
        <v>1365</v>
      </c>
      <c r="GN6" s="87" t="s">
        <v>537</v>
      </c>
      <c r="GO6" s="87" t="s">
        <v>538</v>
      </c>
      <c r="GP6" s="87" t="s">
        <v>1366</v>
      </c>
      <c r="GR6" s="87" t="s">
        <v>541</v>
      </c>
      <c r="GT6" s="87" t="s">
        <v>1367</v>
      </c>
      <c r="GU6" s="87" t="s">
        <v>1368</v>
      </c>
      <c r="GV6" s="87" t="s">
        <v>1369</v>
      </c>
      <c r="GW6" s="87" t="s">
        <v>1370</v>
      </c>
      <c r="GX6" s="87" t="s">
        <v>1371</v>
      </c>
      <c r="GY6" s="87" t="s">
        <v>1372</v>
      </c>
      <c r="GZ6" s="87" t="s">
        <v>1373</v>
      </c>
      <c r="HA6" s="87" t="s">
        <v>1374</v>
      </c>
      <c r="HB6" s="87" t="s">
        <v>1375</v>
      </c>
      <c r="HC6" s="87" t="s">
        <v>1376</v>
      </c>
      <c r="HD6" s="87" t="s">
        <v>551</v>
      </c>
      <c r="HE6" s="87" t="s">
        <v>1377</v>
      </c>
      <c r="HF6" s="87" t="s">
        <v>553</v>
      </c>
      <c r="HH6" s="87" t="s">
        <v>1378</v>
      </c>
      <c r="HI6" s="87" t="s">
        <v>1379</v>
      </c>
      <c r="HJ6" s="87" t="s">
        <v>1380</v>
      </c>
      <c r="HK6" s="87" t="s">
        <v>1381</v>
      </c>
      <c r="HL6" s="87" t="s">
        <v>1382</v>
      </c>
      <c r="HM6" s="87" t="s">
        <v>1383</v>
      </c>
      <c r="HN6" s="87" t="s">
        <v>1239</v>
      </c>
      <c r="HO6" s="87" t="s">
        <v>561</v>
      </c>
      <c r="HP6" s="87" t="s">
        <v>1384</v>
      </c>
      <c r="HQ6" s="87" t="s">
        <v>1385</v>
      </c>
      <c r="HR6" s="87" t="s">
        <v>1386</v>
      </c>
      <c r="HS6" s="87" t="s">
        <v>1387</v>
      </c>
      <c r="HT6" s="87" t="s">
        <v>1388</v>
      </c>
      <c r="HU6" s="87" t="s">
        <v>1389</v>
      </c>
      <c r="HV6" s="87" t="s">
        <v>1390</v>
      </c>
      <c r="HW6" s="87" t="s">
        <v>1391</v>
      </c>
      <c r="HX6" s="87" t="s">
        <v>1392</v>
      </c>
      <c r="HY6" s="87" t="s">
        <v>1242</v>
      </c>
      <c r="HZ6" s="87" t="s">
        <v>1393</v>
      </c>
      <c r="IA6" s="87" t="s">
        <v>1394</v>
      </c>
      <c r="IB6" s="87" t="s">
        <v>1395</v>
      </c>
      <c r="IC6" s="87" t="s">
        <v>1396</v>
      </c>
      <c r="ID6" s="87" t="s">
        <v>1397</v>
      </c>
      <c r="IE6" s="87" t="s">
        <v>1398</v>
      </c>
      <c r="IG6" s="87" t="s">
        <v>1399</v>
      </c>
      <c r="IH6" s="87" t="s">
        <v>1400</v>
      </c>
      <c r="II6" s="87" t="s">
        <v>651</v>
      </c>
      <c r="IJ6" s="87" t="s">
        <v>1401</v>
      </c>
      <c r="IK6" s="87" t="s">
        <v>1402</v>
      </c>
      <c r="IL6" s="87" t="s">
        <v>1403</v>
      </c>
      <c r="IM6" s="87" t="s">
        <v>1404</v>
      </c>
      <c r="IN6" s="87" t="s">
        <v>1405</v>
      </c>
      <c r="IO6" s="87" t="s">
        <v>1406</v>
      </c>
      <c r="IP6" s="87" t="s">
        <v>1407</v>
      </c>
      <c r="IQ6" s="87" t="s">
        <v>1408</v>
      </c>
      <c r="IR6" s="87" t="s">
        <v>1409</v>
      </c>
      <c r="IS6" s="87" t="s">
        <v>1410</v>
      </c>
      <c r="IT6" s="87" t="s">
        <v>1411</v>
      </c>
      <c r="IU6" s="87" t="s">
        <v>1412</v>
      </c>
      <c r="IV6" s="87" t="s">
        <v>589</v>
      </c>
      <c r="IW6" s="87" t="s">
        <v>1413</v>
      </c>
      <c r="IX6" s="87" t="s">
        <v>1414</v>
      </c>
      <c r="IY6" s="97" t="s">
        <v>1415</v>
      </c>
      <c r="IZ6" s="87" t="s">
        <v>1416</v>
      </c>
      <c r="JA6" s="87" t="s">
        <v>1417</v>
      </c>
      <c r="JB6" s="87" t="s">
        <v>1418</v>
      </c>
      <c r="JC6" s="87" t="s">
        <v>1419</v>
      </c>
      <c r="JD6" s="87" t="s">
        <v>1420</v>
      </c>
      <c r="JE6" s="87" t="s">
        <v>1421</v>
      </c>
      <c r="JF6" s="87" t="s">
        <v>1422</v>
      </c>
      <c r="JG6" s="87" t="s">
        <v>1423</v>
      </c>
      <c r="JH6" s="87" t="s">
        <v>1424</v>
      </c>
      <c r="JI6" s="87" t="s">
        <v>900</v>
      </c>
      <c r="JJ6" s="87" t="s">
        <v>798</v>
      </c>
      <c r="JK6" s="87" t="s">
        <v>1425</v>
      </c>
      <c r="JL6" s="87" t="s">
        <v>1426</v>
      </c>
      <c r="JM6" s="87" t="s">
        <v>1427</v>
      </c>
      <c r="JN6" s="87" t="s">
        <v>1428</v>
      </c>
      <c r="JO6" s="87" t="s">
        <v>1429</v>
      </c>
      <c r="JP6" s="87" t="s">
        <v>1430</v>
      </c>
      <c r="JQ6" s="87" t="s">
        <v>1366</v>
      </c>
      <c r="JR6" s="87" t="s">
        <v>1431</v>
      </c>
      <c r="JS6" s="87" t="s">
        <v>1432</v>
      </c>
      <c r="JT6" s="87" t="s">
        <v>1433</v>
      </c>
      <c r="JU6" s="87" t="s">
        <v>1434</v>
      </c>
      <c r="JV6" s="87" t="s">
        <v>1435</v>
      </c>
      <c r="JW6" s="87" t="s">
        <v>1436</v>
      </c>
      <c r="JX6" s="87" t="s">
        <v>1437</v>
      </c>
      <c r="JY6" s="87" t="s">
        <v>1438</v>
      </c>
      <c r="JZ6" s="87" t="s">
        <v>1439</v>
      </c>
      <c r="KA6" s="87" t="s">
        <v>1440</v>
      </c>
      <c r="KB6" s="87" t="s">
        <v>1441</v>
      </c>
      <c r="KC6" s="87" t="s">
        <v>1442</v>
      </c>
      <c r="KD6" s="87" t="s">
        <v>1443</v>
      </c>
      <c r="KE6" s="87" t="s">
        <v>1254</v>
      </c>
      <c r="KF6" s="87" t="s">
        <v>1444</v>
      </c>
      <c r="KG6" s="87" t="s">
        <v>1445</v>
      </c>
      <c r="KH6" s="87" t="s">
        <v>1446</v>
      </c>
      <c r="KI6" s="87" t="s">
        <v>624</v>
      </c>
      <c r="KJ6" s="87" t="s">
        <v>1447</v>
      </c>
      <c r="KK6" s="87" t="s">
        <v>1248</v>
      </c>
      <c r="KL6" s="87" t="s">
        <v>1448</v>
      </c>
      <c r="KM6" s="87" t="s">
        <v>1449</v>
      </c>
      <c r="KN6" s="87" t="s">
        <v>1450</v>
      </c>
      <c r="KO6" s="87" t="s">
        <v>1451</v>
      </c>
      <c r="KQ6" s="87" t="s">
        <v>1452</v>
      </c>
      <c r="KR6" s="87" t="s">
        <v>1453</v>
      </c>
      <c r="KS6" s="87" t="s">
        <v>1454</v>
      </c>
      <c r="KT6" s="87" t="s">
        <v>1455</v>
      </c>
      <c r="KU6" s="87" t="s">
        <v>1286</v>
      </c>
      <c r="KW6" s="87" t="s">
        <v>1456</v>
      </c>
      <c r="KX6" s="87" t="s">
        <v>1457</v>
      </c>
      <c r="KY6" s="87" t="s">
        <v>1458</v>
      </c>
      <c r="KZ6" s="87" t="s">
        <v>1459</v>
      </c>
      <c r="LA6" s="87" t="s">
        <v>1460</v>
      </c>
      <c r="LB6" s="87" t="s">
        <v>1249</v>
      </c>
      <c r="LC6" s="87" t="s">
        <v>642</v>
      </c>
      <c r="LD6" s="87" t="s">
        <v>1461</v>
      </c>
      <c r="LE6" s="97" t="s">
        <v>1462</v>
      </c>
      <c r="LF6" s="87" t="s">
        <v>1463</v>
      </c>
      <c r="LG6" s="87" t="s">
        <v>1464</v>
      </c>
      <c r="LH6" s="87" t="s">
        <v>1465</v>
      </c>
      <c r="LI6" s="87" t="s">
        <v>1466</v>
      </c>
      <c r="LJ6" s="87" t="s">
        <v>1467</v>
      </c>
      <c r="LK6" s="87" t="s">
        <v>1468</v>
      </c>
      <c r="LL6" s="87" t="s">
        <v>839</v>
      </c>
      <c r="LM6" s="87" t="s">
        <v>1469</v>
      </c>
      <c r="LN6" s="87" t="s">
        <v>1470</v>
      </c>
      <c r="LO6" s="87" t="s">
        <v>1471</v>
      </c>
      <c r="LP6" s="87" t="s">
        <v>1472</v>
      </c>
      <c r="LQ6" s="87" t="s">
        <v>1473</v>
      </c>
      <c r="LR6" s="87" t="s">
        <v>1474</v>
      </c>
      <c r="LS6" s="87" t="s">
        <v>1475</v>
      </c>
      <c r="LU6" s="87" t="s">
        <v>1476</v>
      </c>
      <c r="LV6" s="87" t="s">
        <v>1276</v>
      </c>
      <c r="LW6" s="87" t="s">
        <v>1477</v>
      </c>
      <c r="LX6" s="87" t="s">
        <v>1478</v>
      </c>
      <c r="LY6" s="87" t="s">
        <v>1479</v>
      </c>
      <c r="LZ6" s="87" t="s">
        <v>1480</v>
      </c>
      <c r="MA6" s="87" t="s">
        <v>827</v>
      </c>
      <c r="MB6" s="87" t="s">
        <v>1481</v>
      </c>
      <c r="MC6" s="87" t="s">
        <v>1482</v>
      </c>
      <c r="MD6" s="87" t="s">
        <v>1483</v>
      </c>
      <c r="ME6" s="87" t="s">
        <v>1484</v>
      </c>
      <c r="MF6" s="87" t="s">
        <v>1382</v>
      </c>
      <c r="MG6" s="87" t="s">
        <v>1254</v>
      </c>
      <c r="MH6" s="87" t="s">
        <v>1485</v>
      </c>
      <c r="MI6" s="97" t="s">
        <v>1255</v>
      </c>
      <c r="MJ6" s="87" t="s">
        <v>1486</v>
      </c>
      <c r="MK6" s="87" t="s">
        <v>1487</v>
      </c>
      <c r="ML6" s="87" t="s">
        <v>1488</v>
      </c>
      <c r="MM6" s="87" t="s">
        <v>1489</v>
      </c>
      <c r="MN6" s="87" t="s">
        <v>1490</v>
      </c>
      <c r="MO6" s="87" t="s">
        <v>1491</v>
      </c>
      <c r="MP6" s="87" t="s">
        <v>1492</v>
      </c>
      <c r="MQ6" s="87" t="s">
        <v>1493</v>
      </c>
      <c r="MR6" s="87" t="s">
        <v>1494</v>
      </c>
      <c r="MS6" s="87" t="s">
        <v>1145</v>
      </c>
      <c r="MT6" s="87" t="s">
        <v>1495</v>
      </c>
      <c r="MU6" s="87" t="s">
        <v>678</v>
      </c>
      <c r="MV6" s="87" t="s">
        <v>1496</v>
      </c>
      <c r="MW6" s="87" t="s">
        <v>1497</v>
      </c>
      <c r="MX6" s="87" t="s">
        <v>1498</v>
      </c>
      <c r="MY6" s="87" t="s">
        <v>1499</v>
      </c>
      <c r="MZ6" s="87" t="s">
        <v>1500</v>
      </c>
      <c r="NA6" s="87" t="s">
        <v>1501</v>
      </c>
      <c r="NB6" s="87" t="s">
        <v>1502</v>
      </c>
      <c r="NC6" s="87" t="s">
        <v>1503</v>
      </c>
      <c r="ND6" s="87" t="s">
        <v>1504</v>
      </c>
      <c r="NE6" s="87" t="s">
        <v>1505</v>
      </c>
      <c r="NF6" s="87" t="s">
        <v>1506</v>
      </c>
      <c r="NG6" s="87" t="s">
        <v>1507</v>
      </c>
      <c r="NH6" s="87" t="s">
        <v>1508</v>
      </c>
      <c r="NI6" s="87" t="s">
        <v>1509</v>
      </c>
      <c r="NJ6" s="87" t="s">
        <v>1510</v>
      </c>
      <c r="NK6" s="87" t="s">
        <v>1261</v>
      </c>
      <c r="NL6" s="87" t="s">
        <v>1262</v>
      </c>
      <c r="NM6" s="87" t="s">
        <v>1321</v>
      </c>
      <c r="NN6" s="87" t="s">
        <v>1263</v>
      </c>
      <c r="NO6" s="87" t="s">
        <v>1511</v>
      </c>
      <c r="NP6" s="85" t="s">
        <v>1512</v>
      </c>
      <c r="NR6" s="20"/>
      <c r="NS6" s="246" t="s">
        <v>1513</v>
      </c>
      <c r="NT6" s="20"/>
      <c r="NU6" s="414" t="s">
        <v>761</v>
      </c>
      <c r="NV6" s="54" t="s">
        <v>1514</v>
      </c>
      <c r="NX6" s="54" t="s">
        <v>1515</v>
      </c>
      <c r="NZ6" s="54" t="s">
        <v>1516</v>
      </c>
      <c r="OA6" s="54" t="s">
        <v>1517</v>
      </c>
      <c r="OB6" s="54" t="s">
        <v>1518</v>
      </c>
      <c r="OC6" s="54" t="s">
        <v>1519</v>
      </c>
      <c r="OD6" s="54" t="s">
        <v>1520</v>
      </c>
      <c r="OE6" s="54" t="s">
        <v>1521</v>
      </c>
      <c r="OF6" s="54" t="s">
        <v>1522</v>
      </c>
      <c r="OG6" s="54" t="s">
        <v>1523</v>
      </c>
      <c r="OH6" s="54" t="s">
        <v>1524</v>
      </c>
      <c r="OI6" s="54" t="s">
        <v>1525</v>
      </c>
      <c r="OK6" s="54" t="s">
        <v>1526</v>
      </c>
      <c r="OL6" s="54" t="s">
        <v>1336</v>
      </c>
      <c r="OM6" s="54" t="s">
        <v>1527</v>
      </c>
      <c r="ON6" s="54" t="s">
        <v>1528</v>
      </c>
      <c r="OO6" s="54" t="s">
        <v>1529</v>
      </c>
      <c r="OP6" s="54" t="s">
        <v>1530</v>
      </c>
      <c r="OR6" s="54" t="s">
        <v>1531</v>
      </c>
      <c r="OS6" s="54" t="s">
        <v>1058</v>
      </c>
      <c r="OT6" s="54" t="s">
        <v>1354</v>
      </c>
      <c r="OV6" s="54" t="s">
        <v>1532</v>
      </c>
      <c r="OW6" s="54" t="s">
        <v>1533</v>
      </c>
      <c r="OX6" s="54" t="s">
        <v>1534</v>
      </c>
      <c r="OY6" s="54" t="s">
        <v>1535</v>
      </c>
      <c r="OZ6" s="54" t="s">
        <v>1536</v>
      </c>
      <c r="PA6" s="54" t="s">
        <v>1537</v>
      </c>
      <c r="PB6" s="54" t="s">
        <v>1096</v>
      </c>
      <c r="PC6" s="54" t="s">
        <v>1538</v>
      </c>
      <c r="PD6" s="54" t="s">
        <v>824</v>
      </c>
      <c r="PE6" s="54" t="s">
        <v>1391</v>
      </c>
      <c r="PF6" s="54" t="s">
        <v>1099</v>
      </c>
      <c r="PG6" s="54" t="s">
        <v>1539</v>
      </c>
      <c r="PH6" s="54" t="s">
        <v>581</v>
      </c>
      <c r="PJ6" s="54" t="s">
        <v>900</v>
      </c>
      <c r="PM6" s="54" t="s">
        <v>1540</v>
      </c>
      <c r="PO6" s="54" t="s">
        <v>1541</v>
      </c>
      <c r="PP6" s="54" t="s">
        <v>1542</v>
      </c>
      <c r="PT6" s="54" t="s">
        <v>1543</v>
      </c>
      <c r="PU6" s="54" t="s">
        <v>1544</v>
      </c>
      <c r="PV6" s="54" t="s">
        <v>1545</v>
      </c>
      <c r="PW6" s="54" t="s">
        <v>1546</v>
      </c>
      <c r="PX6" s="54" t="s">
        <v>1547</v>
      </c>
      <c r="PY6" s="54" t="s">
        <v>1548</v>
      </c>
      <c r="PZ6" s="54" t="s">
        <v>1549</v>
      </c>
      <c r="QA6" s="54" t="s">
        <v>1550</v>
      </c>
      <c r="QB6" s="54" t="s">
        <v>1551</v>
      </c>
      <c r="QD6" s="54" t="s">
        <v>1552</v>
      </c>
      <c r="QE6" s="42"/>
      <c r="QF6" s="54" t="s">
        <v>1553</v>
      </c>
      <c r="QG6" s="54" t="s">
        <v>1554</v>
      </c>
      <c r="QH6" s="54" t="s">
        <v>1214</v>
      </c>
      <c r="QI6" s="54" t="s">
        <v>1217</v>
      </c>
      <c r="QJ6" s="54" t="s">
        <v>1555</v>
      </c>
      <c r="QK6" s="54" t="s">
        <v>1556</v>
      </c>
      <c r="QL6" s="54" t="s">
        <v>1223</v>
      </c>
      <c r="QM6" s="54" t="s">
        <v>694</v>
      </c>
      <c r="QN6" s="54" t="s">
        <v>1557</v>
      </c>
      <c r="QO6" s="415"/>
      <c r="QR6" s="20" t="s">
        <v>1558</v>
      </c>
      <c r="QT6" s="23" t="s">
        <v>1559</v>
      </c>
      <c r="QV6" s="713" t="s">
        <v>1560</v>
      </c>
    </row>
    <row r="7" spans="2:464">
      <c r="B7" s="436" t="s">
        <v>1561</v>
      </c>
      <c r="C7" s="437"/>
      <c r="E7" s="441" t="s">
        <v>324</v>
      </c>
      <c r="G7" s="247" t="s">
        <v>1562</v>
      </c>
      <c r="I7" s="248" t="s">
        <v>1563</v>
      </c>
      <c r="J7" s="240"/>
      <c r="K7" s="265" t="s">
        <v>1564</v>
      </c>
      <c r="M7" s="20"/>
      <c r="N7" s="20"/>
      <c r="P7" s="528" t="s">
        <v>1565</v>
      </c>
      <c r="Q7" s="31" t="s">
        <v>1566</v>
      </c>
      <c r="R7" s="33" t="s">
        <v>1567</v>
      </c>
      <c r="S7" s="33" t="s">
        <v>1568</v>
      </c>
      <c r="T7" s="20" t="s">
        <v>1569</v>
      </c>
      <c r="V7" s="43">
        <v>101</v>
      </c>
      <c r="W7" s="34" t="s">
        <v>424</v>
      </c>
      <c r="X7" s="44">
        <v>160211</v>
      </c>
      <c r="Y7" s="34" t="s">
        <v>1570</v>
      </c>
      <c r="Z7" s="43" t="s">
        <v>426</v>
      </c>
      <c r="AA7" s="34" t="s">
        <v>427</v>
      </c>
      <c r="AB7" s="34" t="s">
        <v>411</v>
      </c>
      <c r="AC7" s="34" t="s">
        <v>1570</v>
      </c>
      <c r="AD7" s="44" t="s">
        <v>428</v>
      </c>
      <c r="AE7" s="44" t="s">
        <v>429</v>
      </c>
      <c r="AF7" s="43">
        <v>101</v>
      </c>
      <c r="AG7" s="34" t="s">
        <v>424</v>
      </c>
      <c r="AH7" s="34" t="s">
        <v>430</v>
      </c>
      <c r="AI7" s="43" t="s">
        <v>431</v>
      </c>
      <c r="AJ7" s="44" t="s">
        <v>432</v>
      </c>
      <c r="AK7" s="295">
        <v>4904861</v>
      </c>
      <c r="AL7" s="44" t="s">
        <v>411</v>
      </c>
      <c r="AM7" s="44" t="s">
        <v>433</v>
      </c>
      <c r="AN7" s="296">
        <v>258026700</v>
      </c>
      <c r="AO7" s="34"/>
      <c r="AP7" s="34"/>
      <c r="AQ7" s="34"/>
      <c r="AR7" s="34"/>
      <c r="AS7" s="34"/>
      <c r="AT7" s="44" t="s">
        <v>434</v>
      </c>
      <c r="AU7" s="44"/>
      <c r="AV7" s="751" t="str" cm="1">
        <f t="array" ref="AV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" s="34"/>
      <c r="AX7" s="34"/>
      <c r="AY7" s="34"/>
      <c r="AZ7" s="34"/>
      <c r="BA7" s="34"/>
      <c r="BB7" s="34"/>
      <c r="BC7" s="34"/>
      <c r="BD7" s="44">
        <v>160211</v>
      </c>
      <c r="BE7" s="34" t="s">
        <v>1570</v>
      </c>
      <c r="BF7" s="43" t="s">
        <v>426</v>
      </c>
      <c r="BG7" s="34" t="s">
        <v>427</v>
      </c>
      <c r="BH7" s="34" t="s">
        <v>411</v>
      </c>
      <c r="BI7" s="34" t="s">
        <v>1570</v>
      </c>
      <c r="BJ7" s="44" t="s">
        <v>428</v>
      </c>
      <c r="BK7" s="44" t="s">
        <v>429</v>
      </c>
      <c r="BL7" s="34"/>
      <c r="BM7" s="34"/>
      <c r="BN7" s="34"/>
      <c r="BO7" s="57" t="s">
        <v>7</v>
      </c>
      <c r="BP7" s="58" t="s">
        <v>428</v>
      </c>
      <c r="BQ7" s="59">
        <v>153</v>
      </c>
      <c r="BR7" s="60" t="s">
        <v>1571</v>
      </c>
      <c r="BS7" s="61">
        <v>105</v>
      </c>
      <c r="BT7" s="60" t="s">
        <v>1572</v>
      </c>
      <c r="BU7" s="58" t="s">
        <v>1573</v>
      </c>
      <c r="BV7" s="58" t="s">
        <v>1574</v>
      </c>
      <c r="BW7" s="58" t="s">
        <v>1575</v>
      </c>
      <c r="BX7" s="58" t="s">
        <v>1576</v>
      </c>
      <c r="BY7" s="58" t="s">
        <v>1577</v>
      </c>
      <c r="BZ7" s="58" t="s">
        <v>495</v>
      </c>
      <c r="CA7" s="58" t="s">
        <v>1578</v>
      </c>
      <c r="CB7" s="58" t="s">
        <v>1579</v>
      </c>
      <c r="CC7" s="61">
        <v>105</v>
      </c>
      <c r="CD7" s="60" t="s">
        <v>1572</v>
      </c>
      <c r="CE7" s="20"/>
      <c r="CF7" s="50" t="s">
        <v>396</v>
      </c>
      <c r="CG7" s="51" t="s">
        <v>397</v>
      </c>
      <c r="CH7" s="51" t="s">
        <v>488</v>
      </c>
      <c r="CI7" s="51" t="s">
        <v>501</v>
      </c>
      <c r="CJ7" s="51" t="s">
        <v>511</v>
      </c>
      <c r="CK7" s="51" t="s">
        <v>520</v>
      </c>
      <c r="CL7" s="51" t="s">
        <v>402</v>
      </c>
      <c r="CM7" s="51" t="s">
        <v>403</v>
      </c>
      <c r="CN7" s="51" t="s">
        <v>562</v>
      </c>
      <c r="CO7" s="51" t="s">
        <v>574</v>
      </c>
      <c r="CP7" s="51" t="s">
        <v>587</v>
      </c>
      <c r="CQ7" s="51" t="s">
        <v>602</v>
      </c>
      <c r="CR7" s="51" t="s">
        <v>615</v>
      </c>
      <c r="CS7" s="51" t="s">
        <v>631</v>
      </c>
      <c r="CT7" s="51" t="s">
        <v>650</v>
      </c>
      <c r="CU7" s="51" t="s">
        <v>660</v>
      </c>
      <c r="CV7" s="51" t="s">
        <v>668</v>
      </c>
      <c r="CW7" s="52" t="s">
        <v>680</v>
      </c>
      <c r="CX7" s="20"/>
      <c r="CY7" s="96" t="s">
        <v>1580</v>
      </c>
      <c r="CZ7" s="87" t="s">
        <v>1581</v>
      </c>
      <c r="DA7" s="87" t="s">
        <v>1582</v>
      </c>
      <c r="DB7" s="87" t="s">
        <v>1583</v>
      </c>
      <c r="DC7" s="87" t="s">
        <v>1584</v>
      </c>
      <c r="DD7" s="87" t="s">
        <v>1585</v>
      </c>
      <c r="DE7" s="87" t="s">
        <v>1586</v>
      </c>
      <c r="DF7" s="87" t="s">
        <v>1587</v>
      </c>
      <c r="DG7" s="87" t="s">
        <v>1588</v>
      </c>
      <c r="DH7" s="87" t="s">
        <v>1589</v>
      </c>
      <c r="DI7" s="87" t="s">
        <v>1590</v>
      </c>
      <c r="DJ7" s="87" t="s">
        <v>1591</v>
      </c>
      <c r="DK7" s="87" t="s">
        <v>1202</v>
      </c>
      <c r="DL7" s="87" t="s">
        <v>1592</v>
      </c>
      <c r="DM7" s="87" t="s">
        <v>1593</v>
      </c>
      <c r="DO7" s="87" t="s">
        <v>471</v>
      </c>
      <c r="DP7" s="87" t="s">
        <v>1594</v>
      </c>
      <c r="DQ7" s="87" t="s">
        <v>1595</v>
      </c>
      <c r="DR7" s="87" t="s">
        <v>1596</v>
      </c>
      <c r="DS7" s="87" t="s">
        <v>1597</v>
      </c>
      <c r="DV7" s="97" t="s">
        <v>1598</v>
      </c>
      <c r="DW7" s="87" t="s">
        <v>1599</v>
      </c>
      <c r="DX7" s="87" t="s">
        <v>1600</v>
      </c>
      <c r="DY7" s="87" t="s">
        <v>1515</v>
      </c>
      <c r="DZ7" s="87" t="s">
        <v>480</v>
      </c>
      <c r="EA7" s="87" t="s">
        <v>1601</v>
      </c>
      <c r="EB7" s="87" t="s">
        <v>1602</v>
      </c>
      <c r="EC7" s="87" t="s">
        <v>1603</v>
      </c>
      <c r="ED7" s="87" t="s">
        <v>1604</v>
      </c>
      <c r="EE7" s="87" t="s">
        <v>1231</v>
      </c>
      <c r="EF7" s="87" t="s">
        <v>1605</v>
      </c>
      <c r="EG7" s="87" t="s">
        <v>1606</v>
      </c>
      <c r="EH7" s="87" t="s">
        <v>1607</v>
      </c>
      <c r="EI7" s="87" t="s">
        <v>487</v>
      </c>
      <c r="EJ7" s="87" t="s">
        <v>1516</v>
      </c>
      <c r="EK7" s="87" t="s">
        <v>1608</v>
      </c>
      <c r="EL7" s="87" t="s">
        <v>1553</v>
      </c>
      <c r="EM7" s="87" t="s">
        <v>1609</v>
      </c>
      <c r="EN7" s="87" t="s">
        <v>1610</v>
      </c>
      <c r="EO7" s="87" t="s">
        <v>1611</v>
      </c>
      <c r="EP7" s="87" t="s">
        <v>1612</v>
      </c>
      <c r="EQ7" s="87" t="s">
        <v>1613</v>
      </c>
      <c r="ER7" s="87" t="s">
        <v>1614</v>
      </c>
      <c r="ES7" s="87" t="s">
        <v>1615</v>
      </c>
      <c r="ET7" s="87" t="s">
        <v>1616</v>
      </c>
      <c r="EU7" s="87" t="s">
        <v>1617</v>
      </c>
      <c r="EV7" s="87" t="s">
        <v>1618</v>
      </c>
      <c r="EW7" s="87" t="s">
        <v>1521</v>
      </c>
      <c r="EX7" s="87" t="s">
        <v>1619</v>
      </c>
      <c r="EY7" s="87" t="s">
        <v>502</v>
      </c>
      <c r="EZ7" s="87" t="s">
        <v>1620</v>
      </c>
      <c r="FA7" s="87" t="s">
        <v>1621</v>
      </c>
      <c r="FB7" s="87" t="s">
        <v>1622</v>
      </c>
      <c r="FC7" s="87" t="s">
        <v>1623</v>
      </c>
      <c r="FD7" s="87" t="s">
        <v>1624</v>
      </c>
      <c r="FE7" s="87" t="s">
        <v>1625</v>
      </c>
      <c r="FF7" s="87" t="s">
        <v>1626</v>
      </c>
      <c r="FG7" s="87" t="s">
        <v>400</v>
      </c>
      <c r="FH7" s="87" t="s">
        <v>1627</v>
      </c>
      <c r="FI7" s="87" t="s">
        <v>1527</v>
      </c>
      <c r="FJ7" s="87" t="s">
        <v>1628</v>
      </c>
      <c r="FK7" s="87" t="s">
        <v>1629</v>
      </c>
      <c r="FL7" s="87" t="s">
        <v>1630</v>
      </c>
      <c r="FM7" s="87" t="s">
        <v>1631</v>
      </c>
      <c r="FN7" s="87" t="s">
        <v>1632</v>
      </c>
      <c r="FP7" s="87" t="s">
        <v>1633</v>
      </c>
      <c r="FQ7" s="87" t="s">
        <v>1530</v>
      </c>
      <c r="FR7" s="87" t="s">
        <v>1634</v>
      </c>
      <c r="FS7" s="87" t="s">
        <v>1635</v>
      </c>
      <c r="FT7" s="87" t="s">
        <v>1636</v>
      </c>
      <c r="FU7" s="87" t="s">
        <v>1637</v>
      </c>
      <c r="FV7" s="87" t="s">
        <v>1638</v>
      </c>
      <c r="FW7" s="87" t="s">
        <v>1531</v>
      </c>
      <c r="FX7" s="87" t="s">
        <v>1639</v>
      </c>
      <c r="FY7" s="87" t="s">
        <v>1640</v>
      </c>
      <c r="FZ7" s="87" t="s">
        <v>1641</v>
      </c>
      <c r="GA7" s="87" t="s">
        <v>1642</v>
      </c>
      <c r="GB7" s="87" t="s">
        <v>527</v>
      </c>
      <c r="GC7" s="87" t="s">
        <v>528</v>
      </c>
      <c r="GD7" s="87" t="s">
        <v>1643</v>
      </c>
      <c r="GE7" s="87" t="s">
        <v>1644</v>
      </c>
      <c r="GF7" s="87" t="s">
        <v>1645</v>
      </c>
      <c r="GG7" s="87" t="s">
        <v>1646</v>
      </c>
      <c r="GH7" s="87" t="s">
        <v>1647</v>
      </c>
      <c r="GI7" s="87" t="s">
        <v>1648</v>
      </c>
      <c r="GJ7" s="87" t="s">
        <v>1649</v>
      </c>
      <c r="GK7" s="87" t="s">
        <v>1650</v>
      </c>
      <c r="GL7" s="87" t="s">
        <v>1651</v>
      </c>
      <c r="GM7" s="87" t="s">
        <v>1652</v>
      </c>
      <c r="GN7" s="87" t="s">
        <v>1653</v>
      </c>
      <c r="GP7" s="87" t="s">
        <v>1654</v>
      </c>
      <c r="GR7" s="87" t="s">
        <v>1655</v>
      </c>
      <c r="GU7" s="87" t="s">
        <v>1656</v>
      </c>
      <c r="GV7" s="87" t="s">
        <v>1657</v>
      </c>
      <c r="GW7" s="87" t="s">
        <v>1658</v>
      </c>
      <c r="GX7" s="87" t="s">
        <v>1659</v>
      </c>
      <c r="GY7" s="87" t="s">
        <v>1660</v>
      </c>
      <c r="GZ7" s="87" t="s">
        <v>1661</v>
      </c>
      <c r="HA7" s="87" t="s">
        <v>1662</v>
      </c>
      <c r="HB7" s="97" t="s">
        <v>1663</v>
      </c>
      <c r="HC7" s="87" t="s">
        <v>1664</v>
      </c>
      <c r="HE7" s="87" t="s">
        <v>1665</v>
      </c>
      <c r="HH7" s="87" t="s">
        <v>555</v>
      </c>
      <c r="HI7" s="87" t="s">
        <v>1666</v>
      </c>
      <c r="HJ7" s="87" t="s">
        <v>1667</v>
      </c>
      <c r="HL7" s="87" t="s">
        <v>1532</v>
      </c>
      <c r="HM7" s="87" t="s">
        <v>1668</v>
      </c>
      <c r="HN7" s="87" t="s">
        <v>1669</v>
      </c>
      <c r="HO7" s="87" t="s">
        <v>1535</v>
      </c>
      <c r="HP7" s="87" t="s">
        <v>562</v>
      </c>
      <c r="HQ7" s="87" t="s">
        <v>1670</v>
      </c>
      <c r="HR7" s="87" t="s">
        <v>797</v>
      </c>
      <c r="HS7" s="87" t="s">
        <v>1671</v>
      </c>
      <c r="HT7" s="87" t="s">
        <v>1672</v>
      </c>
      <c r="HU7" s="87" t="s">
        <v>1673</v>
      </c>
      <c r="HV7" s="87" t="s">
        <v>867</v>
      </c>
      <c r="HW7" s="87" t="s">
        <v>1444</v>
      </c>
      <c r="HX7" s="87" t="s">
        <v>1674</v>
      </c>
      <c r="HY7" s="87" t="s">
        <v>1675</v>
      </c>
      <c r="HZ7" s="87" t="s">
        <v>1676</v>
      </c>
      <c r="IA7" s="87" t="s">
        <v>571</v>
      </c>
      <c r="IB7" s="87" t="s">
        <v>1677</v>
      </c>
      <c r="IC7" s="87" t="s">
        <v>1678</v>
      </c>
      <c r="ID7" s="87" t="s">
        <v>1679</v>
      </c>
      <c r="IE7" s="87" t="s">
        <v>1680</v>
      </c>
      <c r="IG7" s="87" t="s">
        <v>1681</v>
      </c>
      <c r="IH7" s="87" t="s">
        <v>1682</v>
      </c>
      <c r="IK7" s="87" t="s">
        <v>1683</v>
      </c>
      <c r="IM7" s="87" t="s">
        <v>582</v>
      </c>
      <c r="IN7" s="87" t="s">
        <v>1684</v>
      </c>
      <c r="IO7" s="87" t="s">
        <v>1685</v>
      </c>
      <c r="IP7" s="87" t="s">
        <v>1686</v>
      </c>
      <c r="IQ7" s="87" t="s">
        <v>1687</v>
      </c>
      <c r="IR7" s="87" t="s">
        <v>586</v>
      </c>
      <c r="IS7" s="87" t="s">
        <v>1688</v>
      </c>
      <c r="IT7" s="87" t="s">
        <v>1689</v>
      </c>
      <c r="IU7" s="87" t="s">
        <v>1690</v>
      </c>
      <c r="IV7" s="87" t="s">
        <v>1691</v>
      </c>
      <c r="IW7" s="87" t="s">
        <v>1692</v>
      </c>
      <c r="IX7" s="87" t="s">
        <v>591</v>
      </c>
      <c r="IZ7" s="87" t="s">
        <v>1693</v>
      </c>
      <c r="JA7" s="87" t="s">
        <v>1694</v>
      </c>
      <c r="JC7" s="87" t="s">
        <v>1695</v>
      </c>
      <c r="JD7" s="87" t="s">
        <v>1696</v>
      </c>
      <c r="JE7" s="87" t="s">
        <v>1697</v>
      </c>
      <c r="JF7" s="87" t="s">
        <v>1698</v>
      </c>
      <c r="JH7" s="87" t="s">
        <v>1699</v>
      </c>
      <c r="JJ7" s="87" t="s">
        <v>900</v>
      </c>
      <c r="JK7" s="87" t="s">
        <v>1700</v>
      </c>
      <c r="JL7" s="87" t="s">
        <v>1701</v>
      </c>
      <c r="JN7" s="87" t="s">
        <v>1702</v>
      </c>
      <c r="JO7" s="87" t="s">
        <v>1703</v>
      </c>
      <c r="JP7" s="87" t="s">
        <v>1704</v>
      </c>
      <c r="JQ7" s="87" t="s">
        <v>1705</v>
      </c>
      <c r="JR7" s="87" t="s">
        <v>1706</v>
      </c>
      <c r="JS7" s="87" t="s">
        <v>1707</v>
      </c>
      <c r="JT7" s="87" t="s">
        <v>611</v>
      </c>
      <c r="JU7" s="87" t="s">
        <v>1246</v>
      </c>
      <c r="JV7" s="87" t="s">
        <v>1708</v>
      </c>
      <c r="JW7" s="87" t="s">
        <v>1709</v>
      </c>
      <c r="JX7" s="87" t="s">
        <v>1710</v>
      </c>
      <c r="JY7" s="87" t="s">
        <v>1711</v>
      </c>
      <c r="JZ7" s="87" t="s">
        <v>1712</v>
      </c>
      <c r="KA7" s="87" t="s">
        <v>1713</v>
      </c>
      <c r="KB7" s="87" t="s">
        <v>1714</v>
      </c>
      <c r="KC7" s="87" t="s">
        <v>1715</v>
      </c>
      <c r="KD7" s="87" t="s">
        <v>1716</v>
      </c>
      <c r="KE7" s="87" t="s">
        <v>1717</v>
      </c>
      <c r="KF7" s="87" t="s">
        <v>1718</v>
      </c>
      <c r="KG7" s="87" t="s">
        <v>1719</v>
      </c>
      <c r="KH7" s="87" t="s">
        <v>1720</v>
      </c>
      <c r="KI7" s="87" t="s">
        <v>1721</v>
      </c>
      <c r="KJ7" s="87" t="s">
        <v>1722</v>
      </c>
      <c r="KK7" s="87" t="s">
        <v>1723</v>
      </c>
      <c r="KL7" s="87" t="s">
        <v>1724</v>
      </c>
      <c r="KM7" s="87" t="s">
        <v>1725</v>
      </c>
      <c r="KN7" s="87" t="s">
        <v>1726</v>
      </c>
      <c r="KO7" s="87" t="s">
        <v>1727</v>
      </c>
      <c r="KQ7" s="87" t="s">
        <v>1728</v>
      </c>
      <c r="KR7" s="87" t="s">
        <v>1729</v>
      </c>
      <c r="KS7" s="87" t="s">
        <v>1730</v>
      </c>
      <c r="KU7" s="87" t="s">
        <v>1731</v>
      </c>
      <c r="KW7" s="87" t="s">
        <v>637</v>
      </c>
      <c r="KY7" s="87" t="s">
        <v>1732</v>
      </c>
      <c r="KZ7" s="87" t="s">
        <v>640</v>
      </c>
      <c r="LA7" s="87" t="s">
        <v>1733</v>
      </c>
      <c r="LB7" s="87" t="s">
        <v>1734</v>
      </c>
      <c r="LC7" s="87" t="s">
        <v>1735</v>
      </c>
      <c r="LD7" s="87" t="s">
        <v>1736</v>
      </c>
      <c r="LE7" s="97" t="s">
        <v>747</v>
      </c>
      <c r="LF7" s="87" t="s">
        <v>645</v>
      </c>
      <c r="LG7" s="87" t="s">
        <v>1737</v>
      </c>
      <c r="LH7" s="87" t="s">
        <v>1738</v>
      </c>
      <c r="LJ7" s="87" t="s">
        <v>1739</v>
      </c>
      <c r="LK7" s="87" t="s">
        <v>1740</v>
      </c>
      <c r="LL7" s="87" t="s">
        <v>1741</v>
      </c>
      <c r="LM7" s="87" t="s">
        <v>1742</v>
      </c>
      <c r="LN7" s="87" t="s">
        <v>1743</v>
      </c>
      <c r="LO7" s="87" t="s">
        <v>1744</v>
      </c>
      <c r="LP7" s="87" t="s">
        <v>1250</v>
      </c>
      <c r="LQ7" s="87" t="s">
        <v>1745</v>
      </c>
      <c r="LS7" s="87" t="s">
        <v>1746</v>
      </c>
      <c r="LU7" s="87" t="s">
        <v>1251</v>
      </c>
      <c r="LV7" s="87" t="s">
        <v>1570</v>
      </c>
      <c r="LW7" s="87" t="s">
        <v>1588</v>
      </c>
      <c r="LX7" s="87" t="s">
        <v>1747</v>
      </c>
      <c r="LY7" s="87" t="s">
        <v>1748</v>
      </c>
      <c r="LZ7" s="87" t="s">
        <v>1252</v>
      </c>
      <c r="MA7" s="87" t="s">
        <v>1749</v>
      </c>
      <c r="MB7" s="87" t="s">
        <v>1750</v>
      </c>
      <c r="MC7" s="87" t="s">
        <v>1751</v>
      </c>
      <c r="MD7" s="87" t="s">
        <v>1752</v>
      </c>
      <c r="ME7" s="87" t="s">
        <v>1753</v>
      </c>
      <c r="MF7" s="87" t="s">
        <v>1754</v>
      </c>
      <c r="MG7" s="87" t="s">
        <v>1755</v>
      </c>
      <c r="MH7" s="87" t="s">
        <v>1756</v>
      </c>
      <c r="MI7" s="87" t="s">
        <v>1757</v>
      </c>
      <c r="MJ7" s="87" t="s">
        <v>1758</v>
      </c>
      <c r="MK7" s="87" t="s">
        <v>670</v>
      </c>
      <c r="ML7" s="87" t="s">
        <v>1759</v>
      </c>
      <c r="MM7" s="87" t="s">
        <v>1550</v>
      </c>
      <c r="MN7" s="87" t="s">
        <v>1760</v>
      </c>
      <c r="MO7" s="87" t="s">
        <v>1761</v>
      </c>
      <c r="MP7" s="87" t="s">
        <v>1762</v>
      </c>
      <c r="MQ7" s="87" t="s">
        <v>1763</v>
      </c>
      <c r="MR7" s="87" t="s">
        <v>1764</v>
      </c>
      <c r="MS7" s="87" t="s">
        <v>1765</v>
      </c>
      <c r="MT7" s="87" t="s">
        <v>1766</v>
      </c>
      <c r="MU7" s="87" t="s">
        <v>1767</v>
      </c>
      <c r="MV7" s="87" t="s">
        <v>1553</v>
      </c>
      <c r="MW7" s="87" t="s">
        <v>1768</v>
      </c>
      <c r="MX7" s="87" t="s">
        <v>461</v>
      </c>
      <c r="MY7" s="87" t="s">
        <v>1769</v>
      </c>
      <c r="MZ7" s="87" t="s">
        <v>1770</v>
      </c>
      <c r="NA7" s="87" t="s">
        <v>1771</v>
      </c>
      <c r="NB7" s="87" t="s">
        <v>1772</v>
      </c>
      <c r="NC7" s="87" t="s">
        <v>1773</v>
      </c>
      <c r="ND7" s="87" t="s">
        <v>1774</v>
      </c>
      <c r="NE7" s="87" t="s">
        <v>688</v>
      </c>
      <c r="NF7" s="87" t="s">
        <v>1775</v>
      </c>
      <c r="NG7" s="87" t="s">
        <v>1260</v>
      </c>
      <c r="NH7" s="87" t="s">
        <v>1776</v>
      </c>
      <c r="NI7" s="87" t="s">
        <v>1362</v>
      </c>
      <c r="NJ7" s="87" t="s">
        <v>1748</v>
      </c>
      <c r="NK7" s="87" t="s">
        <v>1777</v>
      </c>
      <c r="NL7" s="87" t="s">
        <v>1778</v>
      </c>
      <c r="NM7" s="87" t="s">
        <v>1779</v>
      </c>
      <c r="NN7" s="87" t="s">
        <v>1780</v>
      </c>
      <c r="NO7" s="87" t="s">
        <v>243</v>
      </c>
      <c r="NP7" s="85" t="s">
        <v>1781</v>
      </c>
      <c r="NR7" s="20"/>
      <c r="NS7" s="246" t="s">
        <v>1782</v>
      </c>
      <c r="NT7" s="20"/>
      <c r="NU7" s="414" t="s">
        <v>1783</v>
      </c>
      <c r="NV7" s="54" t="s">
        <v>1784</v>
      </c>
      <c r="NZ7" s="54" t="s">
        <v>1785</v>
      </c>
      <c r="OC7" s="54" t="s">
        <v>1786</v>
      </c>
      <c r="OD7" s="54" t="s">
        <v>1787</v>
      </c>
      <c r="OF7" s="54" t="s">
        <v>1788</v>
      </c>
      <c r="OI7" s="54" t="s">
        <v>1789</v>
      </c>
      <c r="OK7" s="54" t="s">
        <v>1790</v>
      </c>
      <c r="OL7" s="54" t="s">
        <v>1627</v>
      </c>
      <c r="OM7" s="54" t="s">
        <v>1791</v>
      </c>
      <c r="OO7" s="54" t="s">
        <v>1792</v>
      </c>
      <c r="OP7" s="54" t="s">
        <v>1793</v>
      </c>
      <c r="OS7" s="54" t="s">
        <v>1353</v>
      </c>
      <c r="OT7" s="54" t="s">
        <v>1794</v>
      </c>
      <c r="OV7" s="54" t="s">
        <v>1795</v>
      </c>
      <c r="OW7" s="54" t="s">
        <v>1796</v>
      </c>
      <c r="OX7" s="54" t="s">
        <v>1797</v>
      </c>
      <c r="OY7" s="54" t="s">
        <v>1798</v>
      </c>
      <c r="PA7" s="54" t="s">
        <v>1799</v>
      </c>
      <c r="PB7" s="54" t="s">
        <v>1672</v>
      </c>
      <c r="PC7" s="54" t="s">
        <v>1800</v>
      </c>
      <c r="PD7" s="54" t="s">
        <v>1801</v>
      </c>
      <c r="PE7" s="54" t="s">
        <v>1802</v>
      </c>
      <c r="PF7" s="54" t="s">
        <v>1588</v>
      </c>
      <c r="PO7" s="54" t="s">
        <v>1803</v>
      </c>
      <c r="PP7" s="54" t="s">
        <v>1804</v>
      </c>
      <c r="PT7" s="54" t="s">
        <v>1805</v>
      </c>
      <c r="PU7" s="54" t="s">
        <v>1806</v>
      </c>
      <c r="PV7" s="54" t="s">
        <v>1807</v>
      </c>
      <c r="PW7" s="54" t="s">
        <v>1808</v>
      </c>
      <c r="PX7" s="54" t="s">
        <v>1809</v>
      </c>
      <c r="QA7" s="400" t="s">
        <v>1810</v>
      </c>
      <c r="QB7" s="54" t="s">
        <v>1811</v>
      </c>
      <c r="QD7" s="54" t="s">
        <v>1812</v>
      </c>
      <c r="QE7" s="54"/>
      <c r="QF7" s="54" t="s">
        <v>1813</v>
      </c>
      <c r="QG7" s="54"/>
      <c r="QH7" s="54" t="s">
        <v>772</v>
      </c>
      <c r="QI7" s="54" t="s">
        <v>1504</v>
      </c>
      <c r="QJ7" s="54" t="s">
        <v>1814</v>
      </c>
      <c r="QK7" s="54" t="s">
        <v>1815</v>
      </c>
      <c r="QL7" s="54" t="s">
        <v>1510</v>
      </c>
      <c r="QM7" s="54" t="s">
        <v>1816</v>
      </c>
      <c r="QN7" s="54"/>
      <c r="QO7" s="415"/>
      <c r="QR7" s="20" t="s">
        <v>1817</v>
      </c>
      <c r="QT7" s="23" t="s">
        <v>1818</v>
      </c>
      <c r="QV7" s="713" t="s">
        <v>1819</v>
      </c>
    </row>
    <row r="8" spans="2:464" ht="27">
      <c r="B8" s="55"/>
      <c r="C8" s="242"/>
      <c r="E8" s="441" t="s">
        <v>325</v>
      </c>
      <c r="G8" s="247" t="s">
        <v>971</v>
      </c>
      <c r="I8" s="248" t="s">
        <v>1820</v>
      </c>
      <c r="J8" s="240"/>
      <c r="K8" s="265" t="s">
        <v>1821</v>
      </c>
      <c r="M8" s="20"/>
      <c r="N8" s="20"/>
      <c r="P8" s="528" t="s">
        <v>1822</v>
      </c>
      <c r="Q8" s="31" t="s">
        <v>1823</v>
      </c>
      <c r="R8" s="33" t="s">
        <v>1824</v>
      </c>
      <c r="S8" s="33" t="s">
        <v>1825</v>
      </c>
      <c r="T8" s="64" t="s">
        <v>1826</v>
      </c>
      <c r="V8" s="43">
        <v>101</v>
      </c>
      <c r="W8" s="34" t="s">
        <v>424</v>
      </c>
      <c r="X8" s="44">
        <v>160214</v>
      </c>
      <c r="Y8" s="34" t="s">
        <v>1827</v>
      </c>
      <c r="Z8" s="43" t="s">
        <v>426</v>
      </c>
      <c r="AA8" s="34" t="s">
        <v>427</v>
      </c>
      <c r="AB8" s="34" t="s">
        <v>411</v>
      </c>
      <c r="AC8" s="34" t="s">
        <v>1827</v>
      </c>
      <c r="AD8" s="44" t="s">
        <v>428</v>
      </c>
      <c r="AE8" s="44" t="s">
        <v>429</v>
      </c>
      <c r="AF8" s="43">
        <v>101</v>
      </c>
      <c r="AG8" s="34" t="s">
        <v>424</v>
      </c>
      <c r="AH8" s="34" t="s">
        <v>430</v>
      </c>
      <c r="AI8" s="43" t="s">
        <v>431</v>
      </c>
      <c r="AJ8" s="44" t="s">
        <v>432</v>
      </c>
      <c r="AK8" s="295">
        <v>4904861</v>
      </c>
      <c r="AL8" s="44" t="s">
        <v>411</v>
      </c>
      <c r="AM8" s="44" t="s">
        <v>433</v>
      </c>
      <c r="AN8" s="296">
        <v>258026700</v>
      </c>
      <c r="AO8" s="34"/>
      <c r="AP8" s="34"/>
      <c r="AQ8" s="34"/>
      <c r="AR8" s="34"/>
      <c r="AS8" s="34"/>
      <c r="AT8" s="44" t="s">
        <v>434</v>
      </c>
      <c r="AU8" s="44"/>
      <c r="AV8" s="751" t="str" cm="1">
        <f t="array" ref="AV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" s="34"/>
      <c r="AX8" s="34"/>
      <c r="AY8" s="34"/>
      <c r="AZ8" s="34"/>
      <c r="BA8" s="34"/>
      <c r="BB8" s="34"/>
      <c r="BC8" s="34"/>
      <c r="BD8" s="44">
        <v>160214</v>
      </c>
      <c r="BE8" s="34" t="s">
        <v>1827</v>
      </c>
      <c r="BF8" s="43" t="s">
        <v>426</v>
      </c>
      <c r="BG8" s="34" t="s">
        <v>427</v>
      </c>
      <c r="BH8" s="34" t="s">
        <v>411</v>
      </c>
      <c r="BI8" s="34" t="s">
        <v>1827</v>
      </c>
      <c r="BJ8" s="44" t="s">
        <v>428</v>
      </c>
      <c r="BK8" s="44" t="s">
        <v>429</v>
      </c>
      <c r="BL8" s="34"/>
      <c r="BM8" s="34"/>
      <c r="BN8" s="34"/>
      <c r="BO8" s="45" t="s">
        <v>7</v>
      </c>
      <c r="BP8" s="46" t="s">
        <v>428</v>
      </c>
      <c r="BQ8" s="47">
        <v>135</v>
      </c>
      <c r="BR8" s="48" t="s">
        <v>1828</v>
      </c>
      <c r="BS8" s="49">
        <v>106</v>
      </c>
      <c r="BT8" s="48" t="s">
        <v>1829</v>
      </c>
      <c r="BU8" s="46" t="s">
        <v>1830</v>
      </c>
      <c r="BV8" s="46" t="s">
        <v>1831</v>
      </c>
      <c r="BW8" s="46" t="s">
        <v>1832</v>
      </c>
      <c r="BX8" s="46" t="s">
        <v>1833</v>
      </c>
      <c r="BY8" s="46" t="s">
        <v>1834</v>
      </c>
      <c r="BZ8" s="46" t="s">
        <v>451</v>
      </c>
      <c r="CA8" s="46" t="s">
        <v>1835</v>
      </c>
      <c r="CB8" s="46" t="s">
        <v>1836</v>
      </c>
      <c r="CC8" s="49">
        <v>106</v>
      </c>
      <c r="CD8" s="48" t="s">
        <v>1829</v>
      </c>
      <c r="CE8" s="20"/>
      <c r="CF8" s="50" t="s">
        <v>460</v>
      </c>
      <c r="CG8" s="51" t="s">
        <v>477</v>
      </c>
      <c r="CH8" s="51" t="s">
        <v>489</v>
      </c>
      <c r="CI8" s="51" t="s">
        <v>502</v>
      </c>
      <c r="CJ8" s="51" t="s">
        <v>512</v>
      </c>
      <c r="CK8" s="51" t="s">
        <v>521</v>
      </c>
      <c r="CL8" s="51" t="s">
        <v>536</v>
      </c>
      <c r="CM8" s="51" t="s">
        <v>548</v>
      </c>
      <c r="CN8" s="51" t="s">
        <v>563</v>
      </c>
      <c r="CO8" s="51" t="s">
        <v>575</v>
      </c>
      <c r="CP8" s="51" t="s">
        <v>588</v>
      </c>
      <c r="CQ8" s="51" t="s">
        <v>603</v>
      </c>
      <c r="CR8" s="51" t="s">
        <v>616</v>
      </c>
      <c r="CS8" s="51" t="s">
        <v>632</v>
      </c>
      <c r="CT8" s="51" t="s">
        <v>651</v>
      </c>
      <c r="CU8" s="51" t="s">
        <v>661</v>
      </c>
      <c r="CV8" s="51" t="s">
        <v>669</v>
      </c>
      <c r="CW8" s="52" t="s">
        <v>681</v>
      </c>
      <c r="CX8" s="20"/>
      <c r="CY8" s="96" t="s">
        <v>1837</v>
      </c>
      <c r="CZ8" s="87" t="s">
        <v>1838</v>
      </c>
      <c r="DA8" s="87" t="s">
        <v>1839</v>
      </c>
      <c r="DB8" s="87" t="s">
        <v>1840</v>
      </c>
      <c r="DC8" s="87" t="s">
        <v>1841</v>
      </c>
      <c r="DD8" s="87" t="s">
        <v>1514</v>
      </c>
      <c r="DF8" s="87" t="s">
        <v>1842</v>
      </c>
      <c r="DG8" s="87" t="s">
        <v>726</v>
      </c>
      <c r="DI8" s="87" t="s">
        <v>1843</v>
      </c>
      <c r="DK8" s="87" t="s">
        <v>1844</v>
      </c>
      <c r="DM8" s="87" t="s">
        <v>1845</v>
      </c>
      <c r="DO8" s="87" t="s">
        <v>1846</v>
      </c>
      <c r="DP8" s="87" t="s">
        <v>1847</v>
      </c>
      <c r="DQ8" s="87" t="s">
        <v>1848</v>
      </c>
      <c r="DS8" s="87" t="s">
        <v>1849</v>
      </c>
      <c r="DV8" s="87" t="s">
        <v>1850</v>
      </c>
      <c r="DZ8" s="87" t="s">
        <v>1851</v>
      </c>
      <c r="EA8" s="87" t="s">
        <v>1852</v>
      </c>
      <c r="EB8" s="87" t="s">
        <v>1853</v>
      </c>
      <c r="ED8" s="87" t="s">
        <v>1854</v>
      </c>
      <c r="EF8" s="87" t="s">
        <v>1382</v>
      </c>
      <c r="EG8" s="87" t="s">
        <v>1855</v>
      </c>
      <c r="EH8" s="87" t="s">
        <v>1856</v>
      </c>
      <c r="EI8" s="87" t="s">
        <v>1857</v>
      </c>
      <c r="EJ8" s="87" t="s">
        <v>1858</v>
      </c>
      <c r="EK8" s="87" t="s">
        <v>1859</v>
      </c>
      <c r="EL8" s="87" t="s">
        <v>1860</v>
      </c>
      <c r="EM8" s="87" t="s">
        <v>1861</v>
      </c>
      <c r="EN8" s="87" t="s">
        <v>1862</v>
      </c>
      <c r="EO8" s="87" t="s">
        <v>1863</v>
      </c>
      <c r="EP8" s="87" t="s">
        <v>1864</v>
      </c>
      <c r="EQ8" s="87" t="s">
        <v>1865</v>
      </c>
      <c r="ER8" s="87" t="s">
        <v>1866</v>
      </c>
      <c r="ES8" s="87" t="s">
        <v>1867</v>
      </c>
      <c r="ET8" s="87" t="s">
        <v>1519</v>
      </c>
      <c r="EU8" s="87" t="s">
        <v>1868</v>
      </c>
      <c r="EV8" s="87" t="s">
        <v>1869</v>
      </c>
      <c r="EX8" s="87" t="s">
        <v>1870</v>
      </c>
      <c r="EY8" s="87" t="s">
        <v>1871</v>
      </c>
      <c r="EZ8" s="87" t="s">
        <v>1872</v>
      </c>
      <c r="FA8" s="87" t="s">
        <v>400</v>
      </c>
      <c r="FB8" s="87" t="s">
        <v>1873</v>
      </c>
      <c r="FC8" s="87" t="s">
        <v>1874</v>
      </c>
      <c r="FD8" s="87" t="s">
        <v>1875</v>
      </c>
      <c r="FE8" s="87" t="s">
        <v>1876</v>
      </c>
      <c r="FG8" s="87" t="s">
        <v>1877</v>
      </c>
      <c r="FH8" s="87" t="s">
        <v>1878</v>
      </c>
      <c r="FI8" s="87" t="s">
        <v>1791</v>
      </c>
      <c r="FJ8" s="87" t="s">
        <v>1879</v>
      </c>
      <c r="FK8" s="87" t="s">
        <v>1864</v>
      </c>
      <c r="FL8" s="87" t="s">
        <v>513</v>
      </c>
      <c r="FN8" s="87" t="s">
        <v>515</v>
      </c>
      <c r="FQ8" s="87" t="s">
        <v>1793</v>
      </c>
      <c r="FR8" s="87" t="s">
        <v>1880</v>
      </c>
      <c r="FS8" s="87" t="s">
        <v>1881</v>
      </c>
      <c r="FT8" s="87" t="s">
        <v>1882</v>
      </c>
      <c r="FU8" s="87" t="s">
        <v>496</v>
      </c>
      <c r="FZ8" s="87" t="s">
        <v>1883</v>
      </c>
      <c r="GA8" s="87" t="s">
        <v>1884</v>
      </c>
      <c r="GB8" s="87" t="s">
        <v>1885</v>
      </c>
      <c r="GC8" s="87" t="s">
        <v>1886</v>
      </c>
      <c r="GE8" s="87" t="s">
        <v>530</v>
      </c>
      <c r="GF8" s="87" t="s">
        <v>1887</v>
      </c>
      <c r="GI8" s="87" t="s">
        <v>1888</v>
      </c>
      <c r="GK8" s="87" t="s">
        <v>1889</v>
      </c>
      <c r="GL8" s="87" t="s">
        <v>1890</v>
      </c>
      <c r="GM8" s="87" t="s">
        <v>1891</v>
      </c>
      <c r="GP8" s="87" t="s">
        <v>1892</v>
      </c>
      <c r="HC8" s="87" t="s">
        <v>1893</v>
      </c>
      <c r="HH8" s="87" t="s">
        <v>1894</v>
      </c>
      <c r="HI8" s="87" t="s">
        <v>1895</v>
      </c>
      <c r="HL8" s="87" t="s">
        <v>1896</v>
      </c>
      <c r="HM8" s="87" t="s">
        <v>1897</v>
      </c>
      <c r="HN8" s="87" t="s">
        <v>1326</v>
      </c>
      <c r="HO8" s="87" t="s">
        <v>1898</v>
      </c>
      <c r="HP8" s="87" t="s">
        <v>1029</v>
      </c>
      <c r="HQ8" s="87" t="s">
        <v>1899</v>
      </c>
      <c r="HR8" s="87" t="s">
        <v>1241</v>
      </c>
      <c r="HT8" s="87" t="s">
        <v>1900</v>
      </c>
      <c r="HU8" s="87" t="s">
        <v>1901</v>
      </c>
      <c r="HV8" s="87" t="s">
        <v>1902</v>
      </c>
      <c r="HW8" s="87" t="s">
        <v>1802</v>
      </c>
      <c r="HX8" s="87" t="s">
        <v>1588</v>
      </c>
      <c r="HY8" s="87" t="s">
        <v>1903</v>
      </c>
      <c r="HZ8" s="87" t="s">
        <v>1904</v>
      </c>
      <c r="IA8" s="87" t="s">
        <v>1905</v>
      </c>
      <c r="IB8" s="87" t="s">
        <v>1906</v>
      </c>
      <c r="IE8" s="87" t="s">
        <v>1907</v>
      </c>
      <c r="IH8" s="87" t="s">
        <v>1908</v>
      </c>
      <c r="IK8" s="87" t="s">
        <v>1909</v>
      </c>
      <c r="IN8" s="87" t="s">
        <v>1910</v>
      </c>
      <c r="IO8" s="87" t="s">
        <v>1911</v>
      </c>
      <c r="IP8" s="87" t="s">
        <v>1912</v>
      </c>
      <c r="IR8" s="87" t="s">
        <v>1913</v>
      </c>
      <c r="IS8" s="87" t="s">
        <v>1914</v>
      </c>
      <c r="IU8" s="87" t="s">
        <v>1915</v>
      </c>
      <c r="IV8" s="87" t="s">
        <v>1916</v>
      </c>
      <c r="IW8" s="87" t="s">
        <v>1917</v>
      </c>
      <c r="IX8" s="87" t="s">
        <v>1918</v>
      </c>
      <c r="IZ8" s="87" t="s">
        <v>1919</v>
      </c>
      <c r="JA8" s="87" t="s">
        <v>1920</v>
      </c>
      <c r="JC8" s="87" t="s">
        <v>1921</v>
      </c>
      <c r="JD8" s="87" t="s">
        <v>1922</v>
      </c>
      <c r="JE8" s="87" t="s">
        <v>1923</v>
      </c>
      <c r="JH8" s="87" t="s">
        <v>1924</v>
      </c>
      <c r="JL8" s="87" t="s">
        <v>1925</v>
      </c>
      <c r="JQ8" s="87" t="s">
        <v>1926</v>
      </c>
      <c r="JR8" s="87" t="s">
        <v>1927</v>
      </c>
      <c r="JS8" s="87" t="s">
        <v>1928</v>
      </c>
      <c r="JU8" s="87" t="s">
        <v>1929</v>
      </c>
      <c r="JV8" s="87" t="s">
        <v>1930</v>
      </c>
      <c r="JW8" s="87" t="s">
        <v>1931</v>
      </c>
      <c r="JX8" s="87" t="s">
        <v>1932</v>
      </c>
      <c r="JY8" s="87" t="s">
        <v>1933</v>
      </c>
      <c r="JZ8" s="87" t="s">
        <v>1934</v>
      </c>
      <c r="KA8" s="87" t="s">
        <v>1935</v>
      </c>
      <c r="KC8" s="87" t="s">
        <v>1936</v>
      </c>
      <c r="KD8" s="87" t="s">
        <v>1937</v>
      </c>
      <c r="KE8" s="87" t="s">
        <v>1248</v>
      </c>
      <c r="KF8" s="87" t="s">
        <v>1938</v>
      </c>
      <c r="KG8" s="87" t="s">
        <v>1939</v>
      </c>
      <c r="KH8" s="87" t="s">
        <v>1940</v>
      </c>
      <c r="KJ8" s="87" t="s">
        <v>1941</v>
      </c>
      <c r="KK8" s="87" t="s">
        <v>1942</v>
      </c>
      <c r="KL8" s="87" t="s">
        <v>1943</v>
      </c>
      <c r="KM8" s="87" t="s">
        <v>1362</v>
      </c>
      <c r="KN8" s="87" t="s">
        <v>1944</v>
      </c>
      <c r="KR8" s="87" t="s">
        <v>1945</v>
      </c>
      <c r="KS8" s="87" t="s">
        <v>1946</v>
      </c>
      <c r="KU8" s="87" t="s">
        <v>1947</v>
      </c>
      <c r="KW8" s="87" t="s">
        <v>1948</v>
      </c>
      <c r="KY8" s="87" t="s">
        <v>1949</v>
      </c>
      <c r="KZ8" s="87" t="s">
        <v>907</v>
      </c>
      <c r="LB8" s="87" t="s">
        <v>837</v>
      </c>
      <c r="LD8" s="87" t="s">
        <v>1950</v>
      </c>
      <c r="LE8" s="97" t="s">
        <v>1951</v>
      </c>
      <c r="LG8" s="87" t="s">
        <v>1952</v>
      </c>
      <c r="LJ8" s="87" t="s">
        <v>1953</v>
      </c>
      <c r="LN8" s="87" t="s">
        <v>1954</v>
      </c>
      <c r="LP8" s="87" t="s">
        <v>1256</v>
      </c>
      <c r="LS8" s="87" t="s">
        <v>1955</v>
      </c>
      <c r="LU8" s="87" t="s">
        <v>1956</v>
      </c>
      <c r="LV8" s="87" t="s">
        <v>1827</v>
      </c>
      <c r="LW8" s="87" t="s">
        <v>1957</v>
      </c>
      <c r="LX8" s="87" t="s">
        <v>1958</v>
      </c>
      <c r="LY8" s="87" t="s">
        <v>1959</v>
      </c>
      <c r="LZ8" s="87" t="s">
        <v>1960</v>
      </c>
      <c r="MA8" s="87" t="s">
        <v>1961</v>
      </c>
      <c r="MB8" s="87" t="s">
        <v>1962</v>
      </c>
      <c r="MC8" s="87" t="s">
        <v>1963</v>
      </c>
      <c r="MD8" s="87" t="s">
        <v>1964</v>
      </c>
      <c r="ME8" s="87" t="s">
        <v>1965</v>
      </c>
      <c r="MF8" s="87" t="s">
        <v>1966</v>
      </c>
      <c r="MG8" s="87" t="s">
        <v>1967</v>
      </c>
      <c r="MH8" s="87" t="s">
        <v>1968</v>
      </c>
      <c r="MI8" s="87" t="s">
        <v>1969</v>
      </c>
      <c r="MJ8" s="87" t="s">
        <v>1970</v>
      </c>
      <c r="MK8" s="87" t="s">
        <v>1971</v>
      </c>
      <c r="ML8" s="87" t="s">
        <v>1972</v>
      </c>
      <c r="MM8" s="97" t="s">
        <v>1810</v>
      </c>
      <c r="MN8" s="87" t="s">
        <v>1257</v>
      </c>
      <c r="MO8" s="87" t="s">
        <v>1973</v>
      </c>
      <c r="MP8" s="87" t="s">
        <v>1974</v>
      </c>
      <c r="MQ8" s="87" t="s">
        <v>1975</v>
      </c>
      <c r="MR8" s="87" t="s">
        <v>1976</v>
      </c>
      <c r="MS8" s="87" t="s">
        <v>1977</v>
      </c>
      <c r="MT8" s="87" t="s">
        <v>1978</v>
      </c>
      <c r="MU8" s="87" t="s">
        <v>1979</v>
      </c>
      <c r="MV8" s="87" t="s">
        <v>1813</v>
      </c>
      <c r="MW8" s="87" t="s">
        <v>1980</v>
      </c>
      <c r="MX8" s="87" t="s">
        <v>1259</v>
      </c>
      <c r="MY8" s="87" t="s">
        <v>772</v>
      </c>
      <c r="MZ8" s="87" t="s">
        <v>1981</v>
      </c>
      <c r="NA8" s="87" t="s">
        <v>1982</v>
      </c>
      <c r="NB8" s="87" t="s">
        <v>1983</v>
      </c>
      <c r="NC8" s="87" t="s">
        <v>1984</v>
      </c>
      <c r="ND8" s="87" t="s">
        <v>1985</v>
      </c>
      <c r="NE8" s="87" t="s">
        <v>1986</v>
      </c>
      <c r="NF8" s="87" t="s">
        <v>1987</v>
      </c>
      <c r="NG8" s="87" t="s">
        <v>1555</v>
      </c>
      <c r="NH8" s="87" t="s">
        <v>1754</v>
      </c>
      <c r="NI8" s="87" t="s">
        <v>1988</v>
      </c>
      <c r="NJ8" s="87" t="s">
        <v>1989</v>
      </c>
      <c r="NK8" s="87" t="s">
        <v>1990</v>
      </c>
      <c r="NL8" s="87" t="s">
        <v>1991</v>
      </c>
      <c r="NM8" s="87" t="s">
        <v>1992</v>
      </c>
      <c r="NN8" s="87" t="s">
        <v>1993</v>
      </c>
      <c r="NO8" s="87" t="s">
        <v>1994</v>
      </c>
      <c r="NP8" s="85" t="s">
        <v>1995</v>
      </c>
      <c r="NR8" s="20"/>
      <c r="NS8" s="246" t="s">
        <v>1996</v>
      </c>
      <c r="NT8" s="20"/>
      <c r="NU8" s="414" t="s">
        <v>1997</v>
      </c>
      <c r="NZ8" s="54" t="s">
        <v>1998</v>
      </c>
      <c r="OC8" s="54" t="s">
        <v>1999</v>
      </c>
      <c r="OF8" s="54" t="s">
        <v>2000</v>
      </c>
      <c r="OI8" s="54" t="s">
        <v>2001</v>
      </c>
      <c r="OL8" s="54" t="s">
        <v>1878</v>
      </c>
      <c r="OM8" s="54" t="s">
        <v>2002</v>
      </c>
      <c r="OO8" s="54" t="s">
        <v>2003</v>
      </c>
      <c r="OP8" s="54" t="s">
        <v>2004</v>
      </c>
      <c r="OS8" s="54" t="s">
        <v>2005</v>
      </c>
      <c r="OT8" s="54" t="s">
        <v>2006</v>
      </c>
      <c r="OV8" s="54" t="s">
        <v>1215</v>
      </c>
      <c r="OY8" s="54" t="s">
        <v>2007</v>
      </c>
      <c r="PA8" s="54" t="s">
        <v>2008</v>
      </c>
      <c r="PB8" s="54" t="s">
        <v>1900</v>
      </c>
      <c r="PC8" s="54" t="s">
        <v>2009</v>
      </c>
      <c r="PD8" s="54" t="s">
        <v>2010</v>
      </c>
      <c r="PE8" s="54" t="s">
        <v>2011</v>
      </c>
      <c r="PF8" s="54" t="s">
        <v>804</v>
      </c>
      <c r="PT8" s="54" t="s">
        <v>2012</v>
      </c>
      <c r="PV8" s="54" t="s">
        <v>2013</v>
      </c>
      <c r="PW8" s="54" t="s">
        <v>2014</v>
      </c>
      <c r="PX8" s="54" t="s">
        <v>1452</v>
      </c>
      <c r="QD8" s="54" t="s">
        <v>2015</v>
      </c>
      <c r="QE8" s="54"/>
      <c r="QF8" s="54" t="s">
        <v>1670</v>
      </c>
      <c r="QG8" s="54"/>
      <c r="QH8" s="54" t="s">
        <v>2016</v>
      </c>
      <c r="QI8" s="54" t="s">
        <v>1774</v>
      </c>
      <c r="QJ8" s="54" t="s">
        <v>2017</v>
      </c>
      <c r="QK8" s="54"/>
      <c r="QL8" s="54" t="s">
        <v>1748</v>
      </c>
      <c r="QM8" s="54" t="s">
        <v>2018</v>
      </c>
      <c r="QN8" s="42"/>
      <c r="QO8" s="416"/>
      <c r="QR8" s="20" t="s">
        <v>2019</v>
      </c>
      <c r="QT8" s="23" t="s">
        <v>2020</v>
      </c>
      <c r="QV8" s="713" t="s">
        <v>2021</v>
      </c>
    </row>
    <row r="9" spans="2:464" ht="27">
      <c r="B9" s="62"/>
      <c r="C9" s="249"/>
      <c r="E9" s="442" t="s">
        <v>326</v>
      </c>
      <c r="G9" s="247" t="s">
        <v>2022</v>
      </c>
      <c r="I9" s="248" t="s">
        <v>2023</v>
      </c>
      <c r="J9" s="240"/>
      <c r="K9" s="265" t="s">
        <v>2024</v>
      </c>
      <c r="M9" s="20"/>
      <c r="N9" s="20"/>
      <c r="P9" s="528" t="s">
        <v>2025</v>
      </c>
      <c r="Q9" s="31" t="s">
        <v>2026</v>
      </c>
      <c r="R9" s="33" t="s">
        <v>2027</v>
      </c>
      <c r="S9" s="33" t="s">
        <v>2028</v>
      </c>
      <c r="T9" s="65" t="s">
        <v>2029</v>
      </c>
      <c r="V9" s="43">
        <v>101</v>
      </c>
      <c r="W9" s="34" t="s">
        <v>424</v>
      </c>
      <c r="X9" s="44">
        <v>160215</v>
      </c>
      <c r="Y9" s="34" t="s">
        <v>2030</v>
      </c>
      <c r="Z9" s="43" t="s">
        <v>426</v>
      </c>
      <c r="AA9" s="34" t="s">
        <v>427</v>
      </c>
      <c r="AB9" s="34" t="s">
        <v>411</v>
      </c>
      <c r="AC9" s="34" t="s">
        <v>2030</v>
      </c>
      <c r="AD9" s="44" t="s">
        <v>428</v>
      </c>
      <c r="AE9" s="44" t="s">
        <v>429</v>
      </c>
      <c r="AF9" s="43">
        <v>101</v>
      </c>
      <c r="AG9" s="34" t="s">
        <v>424</v>
      </c>
      <c r="AH9" s="34" t="s">
        <v>430</v>
      </c>
      <c r="AI9" s="43" t="s">
        <v>431</v>
      </c>
      <c r="AJ9" s="44" t="s">
        <v>432</v>
      </c>
      <c r="AK9" s="295">
        <v>4904861</v>
      </c>
      <c r="AL9" s="44" t="s">
        <v>411</v>
      </c>
      <c r="AM9" s="44" t="s">
        <v>433</v>
      </c>
      <c r="AN9" s="296">
        <v>258026700</v>
      </c>
      <c r="AO9" s="34"/>
      <c r="AP9" s="34"/>
      <c r="AQ9" s="34"/>
      <c r="AR9" s="34"/>
      <c r="AS9" s="34"/>
      <c r="AT9" s="44" t="s">
        <v>434</v>
      </c>
      <c r="AU9" s="44"/>
      <c r="AV9" s="751" t="str" cm="1">
        <f t="array" ref="AV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" s="34"/>
      <c r="AX9" s="34"/>
      <c r="AY9" s="34"/>
      <c r="AZ9" s="34"/>
      <c r="BA9" s="34"/>
      <c r="BB9" s="34"/>
      <c r="BC9" s="34"/>
      <c r="BD9" s="44">
        <v>160215</v>
      </c>
      <c r="BE9" s="34" t="s">
        <v>2030</v>
      </c>
      <c r="BF9" s="43" t="s">
        <v>426</v>
      </c>
      <c r="BG9" s="34" t="s">
        <v>427</v>
      </c>
      <c r="BH9" s="34" t="s">
        <v>411</v>
      </c>
      <c r="BI9" s="34" t="s">
        <v>2030</v>
      </c>
      <c r="BJ9" s="44" t="s">
        <v>428</v>
      </c>
      <c r="BK9" s="44" t="s">
        <v>429</v>
      </c>
      <c r="BL9" s="34"/>
      <c r="BM9" s="34"/>
      <c r="BN9" s="34"/>
      <c r="BO9" s="45" t="s">
        <v>7</v>
      </c>
      <c r="BP9" s="46" t="s">
        <v>428</v>
      </c>
      <c r="BQ9" s="47">
        <v>143</v>
      </c>
      <c r="BR9" s="48" t="s">
        <v>2031</v>
      </c>
      <c r="BS9" s="49">
        <v>107</v>
      </c>
      <c r="BT9" s="48" t="s">
        <v>2032</v>
      </c>
      <c r="BU9" s="46" t="s">
        <v>2033</v>
      </c>
      <c r="BV9" s="46" t="s">
        <v>2034</v>
      </c>
      <c r="BW9" s="46" t="s">
        <v>2035</v>
      </c>
      <c r="BX9" s="46" t="s">
        <v>2036</v>
      </c>
      <c r="BY9" s="46" t="s">
        <v>2037</v>
      </c>
      <c r="BZ9" s="46" t="s">
        <v>618</v>
      </c>
      <c r="CA9" s="46" t="s">
        <v>2038</v>
      </c>
      <c r="CB9" s="46" t="s">
        <v>2039</v>
      </c>
      <c r="CC9" s="49">
        <v>107</v>
      </c>
      <c r="CD9" s="48" t="s">
        <v>2032</v>
      </c>
      <c r="CE9" s="20"/>
      <c r="CF9" s="50" t="s">
        <v>461</v>
      </c>
      <c r="CG9" s="51" t="s">
        <v>478</v>
      </c>
      <c r="CH9" s="51" t="s">
        <v>490</v>
      </c>
      <c r="CI9" s="51" t="s">
        <v>503</v>
      </c>
      <c r="CJ9" s="51" t="s">
        <v>513</v>
      </c>
      <c r="CK9" s="51" t="s">
        <v>522</v>
      </c>
      <c r="CL9" s="51" t="s">
        <v>537</v>
      </c>
      <c r="CM9" s="51" t="s">
        <v>549</v>
      </c>
      <c r="CN9" s="51" t="s">
        <v>404</v>
      </c>
      <c r="CO9" s="51" t="s">
        <v>576</v>
      </c>
      <c r="CP9" s="51" t="s">
        <v>406</v>
      </c>
      <c r="CQ9" s="51" t="s">
        <v>604</v>
      </c>
      <c r="CR9" s="51" t="s">
        <v>617</v>
      </c>
      <c r="CS9" s="51" t="s">
        <v>633</v>
      </c>
      <c r="CT9" s="51" t="s">
        <v>652</v>
      </c>
      <c r="CU9" s="51" t="s">
        <v>662</v>
      </c>
      <c r="CV9" s="51" t="s">
        <v>670</v>
      </c>
      <c r="CW9" s="52" t="s">
        <v>682</v>
      </c>
      <c r="CX9" s="20"/>
      <c r="CY9" s="96" t="s">
        <v>2040</v>
      </c>
      <c r="CZ9" s="87" t="s">
        <v>2041</v>
      </c>
      <c r="DA9" s="87" t="s">
        <v>2042</v>
      </c>
      <c r="DB9" s="87" t="s">
        <v>2043</v>
      </c>
      <c r="DC9" s="87" t="s">
        <v>2044</v>
      </c>
      <c r="DD9" s="87" t="s">
        <v>1784</v>
      </c>
      <c r="DG9" s="87" t="s">
        <v>2005</v>
      </c>
      <c r="DI9" s="87" t="s">
        <v>2045</v>
      </c>
      <c r="DK9" s="87" t="s">
        <v>2046</v>
      </c>
      <c r="DO9" s="87" t="s">
        <v>2047</v>
      </c>
      <c r="DP9" s="87" t="s">
        <v>2048</v>
      </c>
      <c r="DQ9" s="87" t="s">
        <v>2049</v>
      </c>
      <c r="DS9" s="87" t="s">
        <v>2050</v>
      </c>
      <c r="DV9" s="87" t="s">
        <v>2051</v>
      </c>
      <c r="DZ9" s="87" t="s">
        <v>2052</v>
      </c>
      <c r="EB9" s="87" t="s">
        <v>2053</v>
      </c>
      <c r="EF9" s="87" t="s">
        <v>2054</v>
      </c>
      <c r="EG9" s="87" t="s">
        <v>2055</v>
      </c>
      <c r="EH9" s="87" t="s">
        <v>789</v>
      </c>
      <c r="EI9" s="87" t="s">
        <v>1989</v>
      </c>
      <c r="EJ9" s="87" t="s">
        <v>2056</v>
      </c>
      <c r="EK9" s="87" t="s">
        <v>2057</v>
      </c>
      <c r="EL9" s="87" t="s">
        <v>2058</v>
      </c>
      <c r="EM9" s="87" t="s">
        <v>2059</v>
      </c>
      <c r="EN9" s="87" t="s">
        <v>2060</v>
      </c>
      <c r="EO9" s="87" t="s">
        <v>1813</v>
      </c>
      <c r="EP9" s="87" t="s">
        <v>2061</v>
      </c>
      <c r="EQ9" s="87" t="s">
        <v>2062</v>
      </c>
      <c r="ER9" s="87" t="s">
        <v>2063</v>
      </c>
      <c r="ET9" s="87" t="s">
        <v>1786</v>
      </c>
      <c r="EU9" s="87" t="s">
        <v>2064</v>
      </c>
      <c r="EV9" s="87" t="s">
        <v>2065</v>
      </c>
      <c r="EX9" s="87" t="s">
        <v>2066</v>
      </c>
      <c r="EY9" s="87" t="s">
        <v>2067</v>
      </c>
      <c r="EZ9" s="87" t="s">
        <v>1028</v>
      </c>
      <c r="FA9" s="87" t="s">
        <v>2068</v>
      </c>
      <c r="FB9" s="87" t="s">
        <v>2069</v>
      </c>
      <c r="FC9" s="87" t="s">
        <v>1525</v>
      </c>
      <c r="FD9" s="87" t="s">
        <v>1771</v>
      </c>
      <c r="FE9" s="87" t="s">
        <v>831</v>
      </c>
      <c r="FG9" s="87" t="s">
        <v>1526</v>
      </c>
      <c r="FH9" s="87" t="s">
        <v>2070</v>
      </c>
      <c r="FI9" s="87" t="s">
        <v>2002</v>
      </c>
      <c r="FJ9" s="87" t="s">
        <v>1528</v>
      </c>
      <c r="FK9" s="87" t="s">
        <v>2071</v>
      </c>
      <c r="FL9" s="87" t="s">
        <v>2072</v>
      </c>
      <c r="FN9" s="87" t="s">
        <v>2073</v>
      </c>
      <c r="FQ9" s="87" t="s">
        <v>2004</v>
      </c>
      <c r="FR9" s="87" t="s">
        <v>2074</v>
      </c>
      <c r="FS9" s="87" t="s">
        <v>2075</v>
      </c>
      <c r="FT9" s="87" t="s">
        <v>2076</v>
      </c>
      <c r="FU9" s="87" t="s">
        <v>2077</v>
      </c>
      <c r="FZ9" s="87" t="s">
        <v>2078</v>
      </c>
      <c r="GA9" s="87" t="s">
        <v>2005</v>
      </c>
      <c r="GB9" s="87" t="s">
        <v>1794</v>
      </c>
      <c r="GC9" s="87" t="s">
        <v>2079</v>
      </c>
      <c r="GE9" s="87" t="s">
        <v>2080</v>
      </c>
      <c r="GF9" s="87" t="s">
        <v>2081</v>
      </c>
      <c r="GK9" s="87" t="s">
        <v>2082</v>
      </c>
      <c r="GL9" s="87" t="s">
        <v>2083</v>
      </c>
      <c r="GM9" s="87" t="s">
        <v>2084</v>
      </c>
      <c r="GP9" s="87" t="s">
        <v>2085</v>
      </c>
      <c r="HC9" s="87" t="s">
        <v>2086</v>
      </c>
      <c r="HH9" s="87" t="s">
        <v>2087</v>
      </c>
      <c r="HI9" s="87" t="s">
        <v>2088</v>
      </c>
      <c r="HL9" s="87" t="s">
        <v>1795</v>
      </c>
      <c r="HM9" s="87" t="s">
        <v>2089</v>
      </c>
      <c r="HN9" s="87" t="s">
        <v>1534</v>
      </c>
      <c r="HO9" s="87" t="s">
        <v>2090</v>
      </c>
      <c r="HP9" s="87" t="s">
        <v>1908</v>
      </c>
      <c r="HQ9" s="87" t="s">
        <v>2091</v>
      </c>
      <c r="HR9" s="87" t="s">
        <v>1537</v>
      </c>
      <c r="HT9" s="87" t="s">
        <v>2092</v>
      </c>
      <c r="HU9" s="87" t="s">
        <v>1770</v>
      </c>
      <c r="HV9" s="87" t="s">
        <v>824</v>
      </c>
      <c r="HW9" s="87" t="s">
        <v>2093</v>
      </c>
      <c r="HX9" s="87" t="s">
        <v>804</v>
      </c>
      <c r="HY9" s="87" t="s">
        <v>1539</v>
      </c>
      <c r="HZ9" s="87" t="s">
        <v>2094</v>
      </c>
      <c r="IB9" s="87" t="s">
        <v>572</v>
      </c>
      <c r="IE9" s="87" t="s">
        <v>2095</v>
      </c>
      <c r="IH9" s="87" t="s">
        <v>2096</v>
      </c>
      <c r="IK9" s="87" t="s">
        <v>2097</v>
      </c>
      <c r="IN9" s="87" t="s">
        <v>2098</v>
      </c>
      <c r="IO9" s="87" t="s">
        <v>2099</v>
      </c>
      <c r="IP9" s="87" t="s">
        <v>2100</v>
      </c>
      <c r="IR9" s="87" t="s">
        <v>2101</v>
      </c>
      <c r="IS9" s="87" t="s">
        <v>2102</v>
      </c>
      <c r="IU9" s="87" t="s">
        <v>1405</v>
      </c>
      <c r="IV9" s="87" t="s">
        <v>2103</v>
      </c>
      <c r="IW9" s="87" t="s">
        <v>2104</v>
      </c>
      <c r="IX9" s="87" t="s">
        <v>2105</v>
      </c>
      <c r="JA9" s="87" t="s">
        <v>2106</v>
      </c>
      <c r="JC9" s="87" t="s">
        <v>2107</v>
      </c>
      <c r="JD9" s="87" t="s">
        <v>2108</v>
      </c>
      <c r="JE9" s="87" t="s">
        <v>2109</v>
      </c>
      <c r="JH9" s="87" t="s">
        <v>1243</v>
      </c>
      <c r="JL9" s="87" t="s">
        <v>2110</v>
      </c>
      <c r="JQ9" s="87" t="s">
        <v>2111</v>
      </c>
      <c r="JS9" s="87" t="s">
        <v>2112</v>
      </c>
      <c r="JU9" s="87" t="s">
        <v>2113</v>
      </c>
      <c r="JV9" s="87" t="s">
        <v>2114</v>
      </c>
      <c r="JW9" s="87" t="s">
        <v>528</v>
      </c>
      <c r="JX9" s="87" t="s">
        <v>2115</v>
      </c>
      <c r="JY9" s="87" t="s">
        <v>2116</v>
      </c>
      <c r="JZ9" s="87" t="s">
        <v>2117</v>
      </c>
      <c r="KA9" s="87" t="s">
        <v>2118</v>
      </c>
      <c r="KC9" s="87" t="s">
        <v>2119</v>
      </c>
      <c r="KD9" s="87" t="s">
        <v>2120</v>
      </c>
      <c r="KE9" s="87" t="s">
        <v>1542</v>
      </c>
      <c r="KF9" s="87" t="s">
        <v>2121</v>
      </c>
      <c r="KG9" s="87" t="s">
        <v>2122</v>
      </c>
      <c r="KH9" s="87" t="s">
        <v>2123</v>
      </c>
      <c r="KJ9" s="87" t="s">
        <v>2124</v>
      </c>
      <c r="KK9" s="87" t="s">
        <v>2125</v>
      </c>
      <c r="KM9" s="87" t="s">
        <v>2126</v>
      </c>
      <c r="KN9" s="87" t="s">
        <v>2127</v>
      </c>
      <c r="KR9" s="87" t="s">
        <v>2128</v>
      </c>
      <c r="KU9" s="87" t="s">
        <v>2129</v>
      </c>
      <c r="KW9" s="87" t="s">
        <v>2130</v>
      </c>
      <c r="KY9" s="87" t="s">
        <v>2131</v>
      </c>
      <c r="KZ9" s="87" t="s">
        <v>2132</v>
      </c>
      <c r="LB9" s="87" t="s">
        <v>2133</v>
      </c>
      <c r="LD9" s="87" t="s">
        <v>2134</v>
      </c>
      <c r="LE9" s="97" t="s">
        <v>2135</v>
      </c>
      <c r="LG9" s="87" t="s">
        <v>2136</v>
      </c>
      <c r="LP9" s="87" t="s">
        <v>2137</v>
      </c>
      <c r="LU9" s="87" t="s">
        <v>2138</v>
      </c>
      <c r="LV9" s="87" t="s">
        <v>2030</v>
      </c>
      <c r="LW9" s="87" t="s">
        <v>1075</v>
      </c>
      <c r="LX9" s="87" t="s">
        <v>2139</v>
      </c>
      <c r="LY9" s="87" t="s">
        <v>2140</v>
      </c>
      <c r="LZ9" s="87" t="s">
        <v>2141</v>
      </c>
      <c r="MA9" s="87" t="s">
        <v>2142</v>
      </c>
      <c r="MB9" s="87" t="s">
        <v>2143</v>
      </c>
      <c r="MC9" s="87" t="s">
        <v>2144</v>
      </c>
      <c r="MD9" s="87" t="s">
        <v>2145</v>
      </c>
      <c r="ME9" s="87" t="s">
        <v>2146</v>
      </c>
      <c r="MF9" s="87" t="s">
        <v>2147</v>
      </c>
      <c r="MG9" s="87" t="s">
        <v>1547</v>
      </c>
      <c r="MI9" s="87" t="s">
        <v>1548</v>
      </c>
      <c r="MJ9" s="87" t="s">
        <v>2148</v>
      </c>
      <c r="MK9" s="87" t="s">
        <v>2149</v>
      </c>
      <c r="ML9" s="87" t="s">
        <v>2150</v>
      </c>
      <c r="MM9" s="87"/>
      <c r="MN9" s="87" t="s">
        <v>673</v>
      </c>
      <c r="MO9" s="87" t="s">
        <v>2151</v>
      </c>
      <c r="MP9" s="87" t="s">
        <v>2152</v>
      </c>
      <c r="MQ9" s="87" t="s">
        <v>2153</v>
      </c>
      <c r="MR9" s="87" t="s">
        <v>2154</v>
      </c>
      <c r="MS9" s="87" t="s">
        <v>2155</v>
      </c>
      <c r="MT9" s="87"/>
      <c r="MU9" s="87" t="s">
        <v>2156</v>
      </c>
      <c r="MV9" s="87" t="s">
        <v>1670</v>
      </c>
      <c r="MW9" s="87" t="s">
        <v>2157</v>
      </c>
      <c r="MX9" s="87" t="s">
        <v>2158</v>
      </c>
      <c r="MY9" s="87" t="s">
        <v>1341</v>
      </c>
      <c r="MZ9" s="87" t="s">
        <v>2159</v>
      </c>
      <c r="NA9" s="87" t="s">
        <v>2160</v>
      </c>
      <c r="NB9" s="87" t="s">
        <v>2161</v>
      </c>
      <c r="NC9" s="87" t="s">
        <v>2162</v>
      </c>
      <c r="ND9" s="87" t="s">
        <v>2163</v>
      </c>
      <c r="NE9" s="87" t="s">
        <v>2164</v>
      </c>
      <c r="NF9" s="87" t="s">
        <v>2165</v>
      </c>
      <c r="NG9" s="87" t="s">
        <v>2166</v>
      </c>
      <c r="NH9" s="87" t="s">
        <v>2167</v>
      </c>
      <c r="NI9" s="87" t="s">
        <v>692</v>
      </c>
      <c r="NJ9" s="87" t="s">
        <v>2168</v>
      </c>
      <c r="NK9" s="87" t="s">
        <v>2169</v>
      </c>
      <c r="NL9" s="87" t="s">
        <v>2170</v>
      </c>
      <c r="NM9" s="87" t="s">
        <v>2171</v>
      </c>
      <c r="NN9" s="87"/>
      <c r="NO9" s="87" t="s">
        <v>2172</v>
      </c>
      <c r="NP9" s="85" t="s">
        <v>1912</v>
      </c>
      <c r="NR9" s="20"/>
      <c r="NS9" s="246" t="s">
        <v>2173</v>
      </c>
      <c r="NT9" s="20"/>
      <c r="NU9" s="414" t="s">
        <v>2174</v>
      </c>
      <c r="NZ9" s="54" t="s">
        <v>2175</v>
      </c>
      <c r="OC9" s="54" t="s">
        <v>2176</v>
      </c>
      <c r="OF9" s="54" t="s">
        <v>2177</v>
      </c>
      <c r="OI9" s="54" t="s">
        <v>2178</v>
      </c>
      <c r="OL9" s="54" t="s">
        <v>2179</v>
      </c>
      <c r="OM9" s="54" t="s">
        <v>2180</v>
      </c>
      <c r="OP9" s="54" t="s">
        <v>2181</v>
      </c>
      <c r="OS9" s="54" t="s">
        <v>2182</v>
      </c>
      <c r="OV9" s="54" t="s">
        <v>2183</v>
      </c>
      <c r="PA9" s="54" t="s">
        <v>2184</v>
      </c>
      <c r="PB9" s="54" t="s">
        <v>2092</v>
      </c>
      <c r="PC9" s="54" t="s">
        <v>2185</v>
      </c>
      <c r="PD9" s="54" t="s">
        <v>2186</v>
      </c>
      <c r="PE9" s="54" t="s">
        <v>2187</v>
      </c>
      <c r="PF9" s="54" t="s">
        <v>2188</v>
      </c>
      <c r="PT9" s="54" t="s">
        <v>2189</v>
      </c>
      <c r="PW9" s="54" t="s">
        <v>2190</v>
      </c>
      <c r="PX9" s="54" t="s">
        <v>2191</v>
      </c>
      <c r="QD9" s="54" t="s">
        <v>1756</v>
      </c>
      <c r="QE9" s="54"/>
      <c r="QF9" s="54" t="s">
        <v>2192</v>
      </c>
      <c r="QG9" s="54"/>
      <c r="QH9" s="54" t="s">
        <v>2193</v>
      </c>
      <c r="QI9" s="54" t="s">
        <v>1985</v>
      </c>
      <c r="QJ9" s="54" t="s">
        <v>2194</v>
      </c>
      <c r="QK9" s="54"/>
      <c r="QL9" s="54" t="s">
        <v>1989</v>
      </c>
      <c r="QM9" s="54"/>
      <c r="QN9" s="54"/>
      <c r="QO9" s="415"/>
      <c r="QR9" s="20" t="s">
        <v>2195</v>
      </c>
      <c r="QT9" s="23" t="s">
        <v>2196</v>
      </c>
      <c r="QV9" s="713" t="s">
        <v>2197</v>
      </c>
    </row>
    <row r="10" spans="2:464" ht="27">
      <c r="G10" s="247" t="s">
        <v>2198</v>
      </c>
      <c r="I10" s="248" t="s">
        <v>2199</v>
      </c>
      <c r="K10" s="265" t="s">
        <v>2200</v>
      </c>
      <c r="M10" s="20"/>
      <c r="N10" s="20"/>
      <c r="P10" s="528" t="s">
        <v>2201</v>
      </c>
      <c r="Q10" s="31" t="s">
        <v>2202</v>
      </c>
      <c r="R10" s="32" t="s">
        <v>2203</v>
      </c>
      <c r="S10" s="33" t="s">
        <v>2204</v>
      </c>
      <c r="T10" s="64" t="s">
        <v>2205</v>
      </c>
      <c r="V10" s="43">
        <v>101</v>
      </c>
      <c r="W10" s="34" t="s">
        <v>424</v>
      </c>
      <c r="X10" s="44">
        <v>160221</v>
      </c>
      <c r="Y10" s="34" t="s">
        <v>2206</v>
      </c>
      <c r="Z10" s="43" t="s">
        <v>1277</v>
      </c>
      <c r="AA10" s="34" t="s">
        <v>427</v>
      </c>
      <c r="AB10" s="34" t="s">
        <v>411</v>
      </c>
      <c r="AC10" s="34" t="s">
        <v>2207</v>
      </c>
      <c r="AD10" s="44" t="s">
        <v>428</v>
      </c>
      <c r="AE10" s="44" t="s">
        <v>429</v>
      </c>
      <c r="AF10" s="43">
        <v>101</v>
      </c>
      <c r="AG10" s="34" t="s">
        <v>424</v>
      </c>
      <c r="AH10" s="34" t="s">
        <v>430</v>
      </c>
      <c r="AI10" s="43" t="s">
        <v>431</v>
      </c>
      <c r="AJ10" s="44" t="s">
        <v>432</v>
      </c>
      <c r="AK10" s="295">
        <v>4904861</v>
      </c>
      <c r="AL10" s="44" t="s">
        <v>411</v>
      </c>
      <c r="AM10" s="44" t="s">
        <v>433</v>
      </c>
      <c r="AN10" s="296">
        <v>258026700</v>
      </c>
      <c r="AO10" s="34"/>
      <c r="AP10" s="34"/>
      <c r="AQ10" s="34"/>
      <c r="AR10" s="34"/>
      <c r="AS10" s="34"/>
      <c r="AT10" s="44" t="s">
        <v>434</v>
      </c>
      <c r="AU10" s="44"/>
      <c r="AV10" s="751" t="str" cm="1">
        <f t="array" ref="AV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" s="34"/>
      <c r="AX10" s="34"/>
      <c r="AY10" s="34"/>
      <c r="AZ10" s="34"/>
      <c r="BA10" s="34"/>
      <c r="BB10" s="34"/>
      <c r="BC10" s="34"/>
      <c r="BD10" s="44">
        <v>160221</v>
      </c>
      <c r="BE10" s="34" t="s">
        <v>2206</v>
      </c>
      <c r="BF10" s="43" t="s">
        <v>1277</v>
      </c>
      <c r="BG10" s="34" t="s">
        <v>427</v>
      </c>
      <c r="BH10" s="34" t="s">
        <v>411</v>
      </c>
      <c r="BI10" s="34" t="s">
        <v>2207</v>
      </c>
      <c r="BJ10" s="44" t="s">
        <v>428</v>
      </c>
      <c r="BK10" s="44" t="s">
        <v>429</v>
      </c>
      <c r="BL10" s="34"/>
      <c r="BM10" s="34"/>
      <c r="BN10" s="34"/>
      <c r="BO10" s="57" t="s">
        <v>7</v>
      </c>
      <c r="BP10" s="58" t="s">
        <v>428</v>
      </c>
      <c r="BQ10" s="59">
        <v>144</v>
      </c>
      <c r="BR10" s="60" t="s">
        <v>2208</v>
      </c>
      <c r="BS10" s="61">
        <v>108</v>
      </c>
      <c r="BT10" s="60" t="s">
        <v>2209</v>
      </c>
      <c r="BU10" s="58" t="s">
        <v>2210</v>
      </c>
      <c r="BV10" s="58" t="s">
        <v>2211</v>
      </c>
      <c r="BW10" s="58" t="s">
        <v>2212</v>
      </c>
      <c r="BX10" s="58" t="s">
        <v>2213</v>
      </c>
      <c r="BY10" s="58" t="s">
        <v>2214</v>
      </c>
      <c r="BZ10" s="58" t="s">
        <v>621</v>
      </c>
      <c r="CA10" s="58" t="s">
        <v>2215</v>
      </c>
      <c r="CB10" s="58" t="s">
        <v>2216</v>
      </c>
      <c r="CC10" s="61">
        <v>108</v>
      </c>
      <c r="CD10" s="60" t="s">
        <v>2209</v>
      </c>
      <c r="CE10" s="20"/>
      <c r="CF10" s="50" t="s">
        <v>462</v>
      </c>
      <c r="CG10" s="51" t="s">
        <v>479</v>
      </c>
      <c r="CH10" s="51" t="s">
        <v>491</v>
      </c>
      <c r="CI10" s="51" t="s">
        <v>504</v>
      </c>
      <c r="CJ10" s="51" t="s">
        <v>514</v>
      </c>
      <c r="CK10" s="51" t="s">
        <v>523</v>
      </c>
      <c r="CL10" s="51" t="s">
        <v>538</v>
      </c>
      <c r="CM10" s="51" t="s">
        <v>550</v>
      </c>
      <c r="CN10" s="51" t="s">
        <v>564</v>
      </c>
      <c r="CO10" s="51" t="s">
        <v>577</v>
      </c>
      <c r="CP10" s="51" t="s">
        <v>589</v>
      </c>
      <c r="CQ10" s="51" t="s">
        <v>605</v>
      </c>
      <c r="CR10" s="51" t="s">
        <v>618</v>
      </c>
      <c r="CS10" s="51" t="s">
        <v>634</v>
      </c>
      <c r="CT10" s="51" t="s">
        <v>653</v>
      </c>
      <c r="CU10" s="51" t="s">
        <v>663</v>
      </c>
      <c r="CV10" s="51" t="s">
        <v>671</v>
      </c>
      <c r="CW10" s="52" t="s">
        <v>683</v>
      </c>
      <c r="CX10" s="20"/>
      <c r="CY10" s="96" t="s">
        <v>2217</v>
      </c>
      <c r="DA10" s="87" t="s">
        <v>2218</v>
      </c>
      <c r="DB10" s="87" t="s">
        <v>2219</v>
      </c>
      <c r="DC10" s="87" t="s">
        <v>2220</v>
      </c>
      <c r="DG10" s="87" t="s">
        <v>2221</v>
      </c>
      <c r="DK10" s="87" t="s">
        <v>2222</v>
      </c>
      <c r="DO10" s="87" t="s">
        <v>2223</v>
      </c>
      <c r="DP10" s="87" t="s">
        <v>2224</v>
      </c>
      <c r="DQ10" s="87" t="s">
        <v>2225</v>
      </c>
      <c r="DV10" s="87" t="s">
        <v>2226</v>
      </c>
      <c r="DZ10" s="87" t="s">
        <v>2227</v>
      </c>
      <c r="EA10" s="98" t="s">
        <v>2228</v>
      </c>
      <c r="EB10" s="87" t="s">
        <v>2229</v>
      </c>
      <c r="EF10" s="87" t="s">
        <v>2230</v>
      </c>
      <c r="EG10" s="87" t="s">
        <v>827</v>
      </c>
      <c r="EH10" s="87" t="s">
        <v>2231</v>
      </c>
      <c r="EI10" s="87" t="s">
        <v>2232</v>
      </c>
      <c r="EJ10" s="87" t="s">
        <v>2233</v>
      </c>
      <c r="EK10" s="87" t="s">
        <v>2234</v>
      </c>
      <c r="EL10" s="87" t="s">
        <v>2235</v>
      </c>
      <c r="EM10" s="87" t="s">
        <v>2236</v>
      </c>
      <c r="EN10" s="87" t="s">
        <v>2237</v>
      </c>
      <c r="EO10" s="87" t="s">
        <v>2238</v>
      </c>
      <c r="EP10" s="87" t="s">
        <v>1215</v>
      </c>
      <c r="EQ10" s="87" t="s">
        <v>606</v>
      </c>
      <c r="ER10" s="87" t="s">
        <v>2239</v>
      </c>
      <c r="ET10" s="87" t="s">
        <v>2240</v>
      </c>
      <c r="EU10" s="87" t="s">
        <v>2241</v>
      </c>
      <c r="EV10" s="87" t="s">
        <v>2242</v>
      </c>
      <c r="EX10" s="87" t="s">
        <v>1442</v>
      </c>
      <c r="EY10" s="87" t="s">
        <v>2243</v>
      </c>
      <c r="EZ10" s="87" t="s">
        <v>1234</v>
      </c>
      <c r="FA10" s="87" t="s">
        <v>1523</v>
      </c>
      <c r="FB10" s="87" t="s">
        <v>1691</v>
      </c>
      <c r="FC10" s="87" t="s">
        <v>2244</v>
      </c>
      <c r="FD10" s="87" t="s">
        <v>507</v>
      </c>
      <c r="FE10" s="87" t="s">
        <v>2245</v>
      </c>
      <c r="FG10" s="87" t="s">
        <v>2246</v>
      </c>
      <c r="FH10" s="87" t="s">
        <v>2247</v>
      </c>
      <c r="FI10" s="87" t="s">
        <v>2248</v>
      </c>
      <c r="FJ10" s="87" t="s">
        <v>2249</v>
      </c>
      <c r="FK10" s="87" t="s">
        <v>2250</v>
      </c>
      <c r="FL10" s="87" t="s">
        <v>1529</v>
      </c>
      <c r="FN10" s="87" t="s">
        <v>2251</v>
      </c>
      <c r="FQ10" s="87" t="s">
        <v>2252</v>
      </c>
      <c r="FR10" s="87" t="s">
        <v>2253</v>
      </c>
      <c r="FS10" s="87" t="s">
        <v>2254</v>
      </c>
      <c r="FT10" s="87" t="s">
        <v>2255</v>
      </c>
      <c r="FU10" s="87" t="s">
        <v>2256</v>
      </c>
      <c r="FZ10" s="87" t="s">
        <v>2257</v>
      </c>
      <c r="GA10" s="87" t="s">
        <v>2258</v>
      </c>
      <c r="GB10" s="87" t="s">
        <v>2006</v>
      </c>
      <c r="GC10" s="87" t="s">
        <v>2259</v>
      </c>
      <c r="GE10" s="87" t="s">
        <v>2260</v>
      </c>
      <c r="GF10" s="87" t="s">
        <v>531</v>
      </c>
      <c r="GK10" s="87" t="s">
        <v>2261</v>
      </c>
      <c r="GL10" s="87" t="s">
        <v>2262</v>
      </c>
      <c r="GM10" s="87" t="s">
        <v>2263</v>
      </c>
      <c r="HC10" s="87" t="s">
        <v>2264</v>
      </c>
      <c r="HL10" s="87" t="s">
        <v>1215</v>
      </c>
      <c r="HM10" s="87" t="s">
        <v>2265</v>
      </c>
      <c r="HN10" s="87" t="s">
        <v>2266</v>
      </c>
      <c r="HO10" s="87" t="s">
        <v>1798</v>
      </c>
      <c r="HP10" s="87" t="s">
        <v>2267</v>
      </c>
      <c r="HQ10" s="87" t="s">
        <v>2268</v>
      </c>
      <c r="HR10" s="87" t="s">
        <v>2269</v>
      </c>
      <c r="HT10" s="87" t="s">
        <v>2270</v>
      </c>
      <c r="HU10" s="87" t="s">
        <v>566</v>
      </c>
      <c r="HV10" s="87" t="s">
        <v>1801</v>
      </c>
      <c r="HW10" s="87" t="s">
        <v>2271</v>
      </c>
      <c r="HX10" s="87" t="s">
        <v>2188</v>
      </c>
      <c r="HY10" s="87" t="s">
        <v>2272</v>
      </c>
      <c r="HZ10" s="87" t="s">
        <v>2273</v>
      </c>
      <c r="IE10" s="87" t="s">
        <v>2274</v>
      </c>
      <c r="IH10" s="87" t="s">
        <v>2275</v>
      </c>
      <c r="IK10" s="87" t="s">
        <v>2276</v>
      </c>
      <c r="IN10" s="87" t="s">
        <v>583</v>
      </c>
      <c r="IO10" s="87" t="s">
        <v>2277</v>
      </c>
      <c r="IP10" s="87" t="s">
        <v>2278</v>
      </c>
      <c r="IR10" s="87" t="s">
        <v>2279</v>
      </c>
      <c r="IS10" s="87" t="s">
        <v>2280</v>
      </c>
      <c r="IU10" s="87" t="s">
        <v>2281</v>
      </c>
      <c r="IV10" s="87" t="s">
        <v>2282</v>
      </c>
      <c r="IW10" s="87" t="s">
        <v>2283</v>
      </c>
      <c r="IX10" s="87" t="s">
        <v>2284</v>
      </c>
      <c r="JA10" s="87" t="s">
        <v>2285</v>
      </c>
      <c r="JC10" s="87" t="s">
        <v>1912</v>
      </c>
      <c r="JL10" s="87" t="s">
        <v>2286</v>
      </c>
      <c r="JQ10" s="87" t="s">
        <v>1244</v>
      </c>
      <c r="JS10" s="87" t="s">
        <v>1245</v>
      </c>
      <c r="JU10" s="87" t="s">
        <v>882</v>
      </c>
      <c r="JV10" s="87" t="s">
        <v>2287</v>
      </c>
      <c r="JW10" s="87" t="s">
        <v>1215</v>
      </c>
      <c r="JX10" s="87" t="s">
        <v>1247</v>
      </c>
      <c r="JY10" s="87" t="s">
        <v>2288</v>
      </c>
      <c r="JZ10" s="87" t="s">
        <v>2289</v>
      </c>
      <c r="KA10" s="87" t="s">
        <v>2290</v>
      </c>
      <c r="KC10" s="87" t="s">
        <v>2291</v>
      </c>
      <c r="KD10" s="87" t="s">
        <v>765</v>
      </c>
      <c r="KE10" s="87" t="s">
        <v>1321</v>
      </c>
      <c r="KF10" s="87" t="s">
        <v>2292</v>
      </c>
      <c r="KG10" s="87" t="s">
        <v>2293</v>
      </c>
      <c r="KH10" s="87" t="s">
        <v>2294</v>
      </c>
      <c r="KJ10" s="87" t="s">
        <v>1595</v>
      </c>
      <c r="KK10" s="87" t="s">
        <v>2295</v>
      </c>
      <c r="KM10" s="87" t="s">
        <v>1491</v>
      </c>
      <c r="KN10" s="87" t="s">
        <v>2296</v>
      </c>
      <c r="KW10" s="87" t="s">
        <v>2297</v>
      </c>
      <c r="KZ10" s="87" t="s">
        <v>2298</v>
      </c>
      <c r="LB10" s="87" t="s">
        <v>2299</v>
      </c>
      <c r="LD10" s="87" t="s">
        <v>2300</v>
      </c>
      <c r="LE10" s="97" t="s">
        <v>2301</v>
      </c>
      <c r="LG10" s="87" t="s">
        <v>2302</v>
      </c>
      <c r="LP10" s="87" t="s">
        <v>2303</v>
      </c>
      <c r="LU10" s="87" t="s">
        <v>2304</v>
      </c>
      <c r="LV10" s="87" t="s">
        <v>2305</v>
      </c>
      <c r="LW10" s="87" t="s">
        <v>2306</v>
      </c>
      <c r="LX10" s="87" t="s">
        <v>2307</v>
      </c>
      <c r="LY10" s="87" t="s">
        <v>2308</v>
      </c>
      <c r="LZ10" s="87" t="s">
        <v>1545</v>
      </c>
      <c r="MA10" s="87" t="s">
        <v>2309</v>
      </c>
      <c r="MB10" s="87" t="s">
        <v>2310</v>
      </c>
      <c r="MC10" s="87" t="s">
        <v>2311</v>
      </c>
      <c r="MD10" s="87" t="s">
        <v>2312</v>
      </c>
      <c r="ME10" s="87" t="s">
        <v>2313</v>
      </c>
      <c r="MF10" s="87" t="s">
        <v>2314</v>
      </c>
      <c r="MG10" s="87" t="s">
        <v>2315</v>
      </c>
      <c r="MJ10" s="87" t="s">
        <v>2316</v>
      </c>
      <c r="MK10" s="87" t="s">
        <v>2317</v>
      </c>
      <c r="ML10" s="87" t="s">
        <v>2318</v>
      </c>
      <c r="MM10" s="87"/>
      <c r="MN10" s="87" t="s">
        <v>2319</v>
      </c>
      <c r="MO10" s="87" t="s">
        <v>2320</v>
      </c>
      <c r="MP10" s="87" t="s">
        <v>2321</v>
      </c>
      <c r="MQ10" s="87" t="s">
        <v>2322</v>
      </c>
      <c r="MR10" s="87" t="s">
        <v>1552</v>
      </c>
      <c r="MS10" s="87" t="s">
        <v>1006</v>
      </c>
      <c r="MT10" s="87"/>
      <c r="MU10" s="87" t="s">
        <v>2323</v>
      </c>
      <c r="MV10" s="87" t="s">
        <v>2125</v>
      </c>
      <c r="MW10" s="87" t="s">
        <v>2324</v>
      </c>
      <c r="MX10" s="87" t="s">
        <v>2325</v>
      </c>
      <c r="MY10" s="87" t="s">
        <v>2016</v>
      </c>
      <c r="MZ10" s="87" t="s">
        <v>2326</v>
      </c>
      <c r="NA10" s="87" t="s">
        <v>2327</v>
      </c>
      <c r="NB10" s="87" t="s">
        <v>2328</v>
      </c>
      <c r="NC10" s="87" t="s">
        <v>994</v>
      </c>
      <c r="ND10" s="87" t="s">
        <v>2329</v>
      </c>
      <c r="NE10" s="87" t="s">
        <v>2330</v>
      </c>
      <c r="NF10" s="87"/>
      <c r="NG10" s="87" t="s">
        <v>2331</v>
      </c>
      <c r="NH10" s="87" t="s">
        <v>2332</v>
      </c>
      <c r="NI10" s="87" t="s">
        <v>2333</v>
      </c>
      <c r="NJ10" s="87" t="s">
        <v>2334</v>
      </c>
      <c r="NK10" s="87" t="s">
        <v>2335</v>
      </c>
      <c r="NL10" s="87" t="s">
        <v>1557</v>
      </c>
      <c r="NM10" s="87" t="s">
        <v>2336</v>
      </c>
      <c r="NN10" s="87"/>
      <c r="NO10" s="87" t="s">
        <v>2337</v>
      </c>
      <c r="NP10" s="85" t="s">
        <v>2338</v>
      </c>
      <c r="NR10" s="20"/>
      <c r="NS10" s="246" t="s">
        <v>2339</v>
      </c>
      <c r="NT10" s="20"/>
      <c r="NU10" s="414"/>
      <c r="NZ10" s="54" t="s">
        <v>2340</v>
      </c>
      <c r="OL10" s="54" t="s">
        <v>2341</v>
      </c>
      <c r="OM10" s="54" t="s">
        <v>2342</v>
      </c>
      <c r="OP10" s="54" t="s">
        <v>2343</v>
      </c>
      <c r="OS10" s="54" t="s">
        <v>2344</v>
      </c>
      <c r="OV10" s="54" t="s">
        <v>2345</v>
      </c>
      <c r="PA10" s="54" t="s">
        <v>2346</v>
      </c>
      <c r="PB10" s="54" t="s">
        <v>2270</v>
      </c>
      <c r="PC10" s="54" t="s">
        <v>2347</v>
      </c>
      <c r="PD10" s="54" t="s">
        <v>2348</v>
      </c>
      <c r="PE10" s="54" t="s">
        <v>2349</v>
      </c>
      <c r="PF10" s="54" t="s">
        <v>2350</v>
      </c>
      <c r="PT10" s="54" t="s">
        <v>2351</v>
      </c>
      <c r="PW10" s="54" t="s">
        <v>2352</v>
      </c>
      <c r="PX10" s="54" t="s">
        <v>2353</v>
      </c>
      <c r="QD10" s="54" t="s">
        <v>2354</v>
      </c>
      <c r="QE10" s="54"/>
      <c r="QF10" s="54" t="s">
        <v>2355</v>
      </c>
      <c r="QG10" s="42"/>
      <c r="QH10" s="400" t="s">
        <v>2356</v>
      </c>
      <c r="QI10" s="54" t="s">
        <v>2163</v>
      </c>
      <c r="QJ10" s="42"/>
      <c r="QK10" s="54"/>
      <c r="QL10" s="54" t="s">
        <v>2168</v>
      </c>
      <c r="QM10" s="54"/>
      <c r="QN10" s="54"/>
      <c r="QO10" s="415"/>
      <c r="QR10" s="20" t="s">
        <v>2357</v>
      </c>
      <c r="QT10" s="23" t="s">
        <v>2358</v>
      </c>
      <c r="QV10" s="713" t="s">
        <v>2359</v>
      </c>
    </row>
    <row r="11" spans="2:464">
      <c r="B11" s="443" t="s">
        <v>2360</v>
      </c>
      <c r="C11" s="444"/>
      <c r="D11" s="445"/>
      <c r="E11" s="446"/>
      <c r="G11" s="247" t="s">
        <v>2361</v>
      </c>
      <c r="I11" s="248" t="s">
        <v>2362</v>
      </c>
      <c r="K11" s="265" t="s">
        <v>2363</v>
      </c>
      <c r="M11" s="20"/>
      <c r="N11" s="20"/>
      <c r="P11" s="528" t="s">
        <v>2364</v>
      </c>
      <c r="Q11" s="31" t="s">
        <v>2365</v>
      </c>
      <c r="R11" s="32" t="s">
        <v>2366</v>
      </c>
      <c r="S11" s="33" t="s">
        <v>2367</v>
      </c>
      <c r="T11" s="20"/>
      <c r="V11" s="43">
        <v>101</v>
      </c>
      <c r="W11" s="34" t="s">
        <v>424</v>
      </c>
      <c r="X11" s="44">
        <v>160222</v>
      </c>
      <c r="Y11" s="34" t="s">
        <v>2368</v>
      </c>
      <c r="Z11" s="43" t="s">
        <v>426</v>
      </c>
      <c r="AA11" s="34" t="s">
        <v>427</v>
      </c>
      <c r="AB11" s="34" t="s">
        <v>411</v>
      </c>
      <c r="AC11" s="34" t="s">
        <v>979</v>
      </c>
      <c r="AD11" s="44" t="s">
        <v>428</v>
      </c>
      <c r="AE11" s="44" t="s">
        <v>429</v>
      </c>
      <c r="AF11" s="43">
        <v>101</v>
      </c>
      <c r="AG11" s="34" t="s">
        <v>424</v>
      </c>
      <c r="AH11" s="34" t="s">
        <v>430</v>
      </c>
      <c r="AI11" s="43" t="s">
        <v>431</v>
      </c>
      <c r="AJ11" s="44" t="s">
        <v>432</v>
      </c>
      <c r="AK11" s="295">
        <v>4904861</v>
      </c>
      <c r="AL11" s="44" t="s">
        <v>411</v>
      </c>
      <c r="AM11" s="44" t="s">
        <v>433</v>
      </c>
      <c r="AN11" s="296">
        <v>258026700</v>
      </c>
      <c r="AO11" s="34"/>
      <c r="AP11" s="34"/>
      <c r="AQ11" s="34"/>
      <c r="AR11" s="34"/>
      <c r="AS11" s="34"/>
      <c r="AT11" s="44" t="s">
        <v>434</v>
      </c>
      <c r="AU11" s="44"/>
      <c r="AV11" s="751" t="str" cm="1">
        <f t="array" ref="AV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" s="34"/>
      <c r="AX11" s="34"/>
      <c r="AY11" s="34"/>
      <c r="AZ11" s="34"/>
      <c r="BA11" s="34"/>
      <c r="BB11" s="34"/>
      <c r="BC11" s="34"/>
      <c r="BD11" s="44">
        <v>160222</v>
      </c>
      <c r="BE11" s="34" t="s">
        <v>2368</v>
      </c>
      <c r="BF11" s="43" t="s">
        <v>426</v>
      </c>
      <c r="BG11" s="34" t="s">
        <v>427</v>
      </c>
      <c r="BH11" s="34" t="s">
        <v>411</v>
      </c>
      <c r="BI11" s="34" t="s">
        <v>979</v>
      </c>
      <c r="BJ11" s="44" t="s">
        <v>428</v>
      </c>
      <c r="BK11" s="44" t="s">
        <v>429</v>
      </c>
      <c r="BL11" s="34"/>
      <c r="BM11" s="34"/>
      <c r="BN11" s="34"/>
      <c r="BO11" s="45" t="s">
        <v>7</v>
      </c>
      <c r="BP11" s="46" t="s">
        <v>428</v>
      </c>
      <c r="BQ11" s="47">
        <v>124</v>
      </c>
      <c r="BR11" s="48" t="s">
        <v>2369</v>
      </c>
      <c r="BS11" s="49">
        <v>109</v>
      </c>
      <c r="BT11" s="48" t="s">
        <v>2370</v>
      </c>
      <c r="BU11" s="46" t="s">
        <v>2371</v>
      </c>
      <c r="BV11" s="46" t="s">
        <v>2372</v>
      </c>
      <c r="BW11" s="46" t="s">
        <v>2373</v>
      </c>
      <c r="BX11" s="46" t="s">
        <v>2374</v>
      </c>
      <c r="BY11" s="46" t="s">
        <v>2375</v>
      </c>
      <c r="BZ11" s="46" t="s">
        <v>408</v>
      </c>
      <c r="CA11" s="46" t="s">
        <v>2376</v>
      </c>
      <c r="CB11" s="46" t="s">
        <v>2377</v>
      </c>
      <c r="CC11" s="49">
        <v>109</v>
      </c>
      <c r="CD11" s="48" t="s">
        <v>2370</v>
      </c>
      <c r="CE11" s="20"/>
      <c r="CF11" s="50" t="s">
        <v>463</v>
      </c>
      <c r="CG11" s="51" t="s">
        <v>480</v>
      </c>
      <c r="CH11" s="51" t="s">
        <v>492</v>
      </c>
      <c r="CI11" s="51" t="s">
        <v>505</v>
      </c>
      <c r="CJ11" s="51" t="s">
        <v>515</v>
      </c>
      <c r="CK11" s="51" t="s">
        <v>524</v>
      </c>
      <c r="CL11" s="51" t="s">
        <v>539</v>
      </c>
      <c r="CM11" s="51" t="s">
        <v>551</v>
      </c>
      <c r="CN11" s="51" t="s">
        <v>565</v>
      </c>
      <c r="CO11" s="51" t="s">
        <v>405</v>
      </c>
      <c r="CP11" s="51" t="s">
        <v>590</v>
      </c>
      <c r="CQ11" s="51" t="s">
        <v>606</v>
      </c>
      <c r="CR11" s="51" t="s">
        <v>619</v>
      </c>
      <c r="CS11" s="51" t="s">
        <v>635</v>
      </c>
      <c r="CT11" s="51" t="s">
        <v>654</v>
      </c>
      <c r="CU11" s="51" t="s">
        <v>411</v>
      </c>
      <c r="CV11" s="51" t="s">
        <v>672</v>
      </c>
      <c r="CW11" s="52" t="s">
        <v>684</v>
      </c>
      <c r="CX11" s="20"/>
      <c r="CY11" s="96" t="s">
        <v>2378</v>
      </c>
      <c r="DA11" s="87" t="s">
        <v>2379</v>
      </c>
      <c r="DB11" s="87" t="s">
        <v>761</v>
      </c>
      <c r="DC11" s="87" t="s">
        <v>2380</v>
      </c>
      <c r="DG11" s="87" t="s">
        <v>2140</v>
      </c>
      <c r="DK11" s="87" t="s">
        <v>2381</v>
      </c>
      <c r="DP11" s="87" t="s">
        <v>2382</v>
      </c>
      <c r="DV11" s="87" t="s">
        <v>2383</v>
      </c>
      <c r="EB11" s="87" t="s">
        <v>2384</v>
      </c>
      <c r="EF11" s="87" t="s">
        <v>2385</v>
      </c>
      <c r="EG11" s="87" t="s">
        <v>2386</v>
      </c>
      <c r="EH11" s="87" t="s">
        <v>2387</v>
      </c>
      <c r="EI11" s="87" t="s">
        <v>2388</v>
      </c>
      <c r="EJ11" s="87" t="s">
        <v>2389</v>
      </c>
      <c r="EK11" s="87" t="s">
        <v>2390</v>
      </c>
      <c r="EL11" s="87" t="s">
        <v>1232</v>
      </c>
      <c r="EM11" s="87" t="s">
        <v>2391</v>
      </c>
      <c r="EN11" s="87" t="s">
        <v>2392</v>
      </c>
      <c r="EO11" s="87" t="s">
        <v>2393</v>
      </c>
      <c r="EP11" s="87" t="s">
        <v>2219</v>
      </c>
      <c r="EQ11" s="87" t="s">
        <v>2394</v>
      </c>
      <c r="ER11" s="87" t="s">
        <v>2395</v>
      </c>
      <c r="ET11" s="87" t="s">
        <v>1999</v>
      </c>
      <c r="EU11" s="87" t="s">
        <v>2396</v>
      </c>
      <c r="EV11" s="87" t="s">
        <v>583</v>
      </c>
      <c r="EX11" s="87" t="s">
        <v>2397</v>
      </c>
      <c r="EY11" s="87" t="s">
        <v>2398</v>
      </c>
      <c r="EZ11" s="87" t="s">
        <v>2399</v>
      </c>
      <c r="FA11" s="87" t="s">
        <v>2400</v>
      </c>
      <c r="FB11" s="87" t="s">
        <v>1524</v>
      </c>
      <c r="FC11" s="87" t="s">
        <v>1789</v>
      </c>
      <c r="FD11" s="87" t="s">
        <v>2401</v>
      </c>
      <c r="FE11" s="87" t="s">
        <v>2402</v>
      </c>
      <c r="FG11" s="87" t="s">
        <v>2403</v>
      </c>
      <c r="FH11" s="87" t="s">
        <v>2179</v>
      </c>
      <c r="FI11" s="87" t="s">
        <v>2180</v>
      </c>
      <c r="FJ11" s="87" t="s">
        <v>2404</v>
      </c>
      <c r="FK11" s="87" t="s">
        <v>1981</v>
      </c>
      <c r="FL11" s="87" t="s">
        <v>1792</v>
      </c>
      <c r="FN11" s="87" t="s">
        <v>2405</v>
      </c>
      <c r="FQ11" s="87" t="s">
        <v>2406</v>
      </c>
      <c r="FR11" s="87" t="s">
        <v>2407</v>
      </c>
      <c r="FS11" s="87" t="s">
        <v>2408</v>
      </c>
      <c r="FU11" s="87" t="s">
        <v>2409</v>
      </c>
      <c r="FZ11" s="87" t="s">
        <v>2410</v>
      </c>
      <c r="GA11" s="87" t="s">
        <v>2182</v>
      </c>
      <c r="GB11" s="87" t="s">
        <v>2411</v>
      </c>
      <c r="GC11" s="87" t="s">
        <v>2412</v>
      </c>
      <c r="GE11" s="87" t="s">
        <v>2413</v>
      </c>
      <c r="GF11" s="87" t="s">
        <v>2414</v>
      </c>
      <c r="GK11" s="87" t="s">
        <v>2415</v>
      </c>
      <c r="GL11" s="87" t="s">
        <v>2416</v>
      </c>
      <c r="HC11" s="87" t="s">
        <v>2417</v>
      </c>
      <c r="HL11" s="87" t="s">
        <v>2183</v>
      </c>
      <c r="HM11" s="87" t="s">
        <v>2418</v>
      </c>
      <c r="HN11" s="87" t="s">
        <v>1797</v>
      </c>
      <c r="HO11" s="87" t="s">
        <v>2007</v>
      </c>
      <c r="HP11" s="87" t="s">
        <v>2272</v>
      </c>
      <c r="HQ11" s="87" t="s">
        <v>2419</v>
      </c>
      <c r="HR11" s="87" t="s">
        <v>1099</v>
      </c>
      <c r="HT11" s="87" t="s">
        <v>2420</v>
      </c>
      <c r="HU11" s="87" t="s">
        <v>2421</v>
      </c>
      <c r="HV11" s="87" t="s">
        <v>2010</v>
      </c>
      <c r="HW11" s="87" t="s">
        <v>2011</v>
      </c>
      <c r="HX11" s="87" t="s">
        <v>2350</v>
      </c>
      <c r="HY11" s="87" t="s">
        <v>2422</v>
      </c>
      <c r="HZ11" s="87" t="s">
        <v>2423</v>
      </c>
      <c r="IE11" s="87" t="s">
        <v>2424</v>
      </c>
      <c r="IH11" s="87" t="s">
        <v>2425</v>
      </c>
      <c r="IN11" s="87" t="s">
        <v>2426</v>
      </c>
      <c r="IO11" s="87" t="s">
        <v>2427</v>
      </c>
      <c r="IP11" s="87" t="s">
        <v>2428</v>
      </c>
      <c r="IU11" s="87" t="s">
        <v>2429</v>
      </c>
      <c r="IV11" s="87" t="s">
        <v>2430</v>
      </c>
      <c r="IW11" s="87" t="s">
        <v>2431</v>
      </c>
      <c r="IX11" s="87" t="s">
        <v>2432</v>
      </c>
      <c r="JA11" s="87" t="s">
        <v>2433</v>
      </c>
      <c r="JC11" s="87" t="s">
        <v>2434</v>
      </c>
      <c r="JU11" s="87" t="s">
        <v>1612</v>
      </c>
      <c r="JV11" s="87" t="s">
        <v>2435</v>
      </c>
      <c r="JW11" s="87" t="s">
        <v>2436</v>
      </c>
      <c r="JY11" s="87" t="s">
        <v>2437</v>
      </c>
      <c r="JZ11" s="87" t="s">
        <v>2438</v>
      </c>
      <c r="KA11" s="87" t="s">
        <v>2439</v>
      </c>
      <c r="KC11" s="87" t="s">
        <v>2440</v>
      </c>
      <c r="KD11" s="87" t="s">
        <v>2441</v>
      </c>
      <c r="KE11" s="87" t="s">
        <v>2442</v>
      </c>
      <c r="KH11" s="87" t="s">
        <v>2443</v>
      </c>
      <c r="KJ11" s="87" t="s">
        <v>2444</v>
      </c>
      <c r="KK11" s="87" t="s">
        <v>2445</v>
      </c>
      <c r="KM11" s="87" t="s">
        <v>839</v>
      </c>
      <c r="KZ11" s="87" t="s">
        <v>2446</v>
      </c>
      <c r="LB11" s="87" t="s">
        <v>2447</v>
      </c>
      <c r="LD11" s="87" t="s">
        <v>2448</v>
      </c>
      <c r="LE11" s="97" t="s">
        <v>2449</v>
      </c>
      <c r="LG11" s="87" t="s">
        <v>2450</v>
      </c>
      <c r="LP11" s="87" t="s">
        <v>2451</v>
      </c>
      <c r="LU11" s="87" t="s">
        <v>2452</v>
      </c>
      <c r="LV11" s="87" t="s">
        <v>2453</v>
      </c>
      <c r="LW11" s="87" t="s">
        <v>2268</v>
      </c>
      <c r="LX11" s="87" t="s">
        <v>2454</v>
      </c>
      <c r="LY11" s="87" t="s">
        <v>1766</v>
      </c>
      <c r="LZ11" s="87" t="s">
        <v>2455</v>
      </c>
      <c r="MA11" s="87" t="s">
        <v>2456</v>
      </c>
      <c r="MB11" s="87" t="s">
        <v>2457</v>
      </c>
      <c r="MC11" s="87" t="s">
        <v>2458</v>
      </c>
      <c r="MD11" s="87" t="s">
        <v>2459</v>
      </c>
      <c r="ME11" s="87" t="s">
        <v>1608</v>
      </c>
      <c r="MF11" s="87" t="s">
        <v>2460</v>
      </c>
      <c r="MG11" s="87" t="s">
        <v>2461</v>
      </c>
      <c r="MJ11" s="87" t="s">
        <v>2462</v>
      </c>
      <c r="ML11" s="87" t="s">
        <v>2463</v>
      </c>
      <c r="MM11" s="87"/>
      <c r="MN11" s="87" t="s">
        <v>1551</v>
      </c>
      <c r="MO11" s="87"/>
      <c r="MP11" s="87" t="s">
        <v>2464</v>
      </c>
      <c r="MQ11" s="87" t="s">
        <v>2465</v>
      </c>
      <c r="MR11" s="87" t="s">
        <v>2466</v>
      </c>
      <c r="MS11" s="87" t="s">
        <v>2467</v>
      </c>
      <c r="MT11" s="87"/>
      <c r="MU11" s="87" t="s">
        <v>2468</v>
      </c>
      <c r="MV11" s="87" t="s">
        <v>2192</v>
      </c>
      <c r="MW11" s="87" t="s">
        <v>2469</v>
      </c>
      <c r="MX11" s="87" t="s">
        <v>2470</v>
      </c>
      <c r="MY11" s="87" t="s">
        <v>682</v>
      </c>
      <c r="MZ11" s="87"/>
      <c r="NA11" s="87"/>
      <c r="NB11" s="87" t="s">
        <v>2471</v>
      </c>
      <c r="NC11" s="87" t="s">
        <v>2472</v>
      </c>
      <c r="ND11" s="87"/>
      <c r="NE11" s="87" t="s">
        <v>2473</v>
      </c>
      <c r="NF11" s="87"/>
      <c r="NG11" s="87" t="s">
        <v>2474</v>
      </c>
      <c r="NH11" s="87" t="s">
        <v>2475</v>
      </c>
      <c r="NI11" s="87" t="s">
        <v>1556</v>
      </c>
      <c r="NJ11" s="87" t="s">
        <v>2476</v>
      </c>
      <c r="NK11" s="87" t="s">
        <v>694</v>
      </c>
      <c r="NL11" s="87"/>
      <c r="NM11" s="87" t="s">
        <v>2477</v>
      </c>
      <c r="NN11" s="87"/>
      <c r="NO11" s="87" t="s">
        <v>2478</v>
      </c>
      <c r="NP11" s="85" t="s">
        <v>2479</v>
      </c>
      <c r="NR11" s="20"/>
      <c r="NS11" s="246" t="s">
        <v>2480</v>
      </c>
      <c r="NT11" s="20"/>
      <c r="NU11" s="414"/>
      <c r="NZ11" s="54" t="s">
        <v>2481</v>
      </c>
      <c r="OL11" s="54" t="s">
        <v>2482</v>
      </c>
      <c r="OM11" s="54" t="s">
        <v>2483</v>
      </c>
      <c r="OP11" s="54" t="s">
        <v>2484</v>
      </c>
      <c r="OS11" s="54" t="s">
        <v>2485</v>
      </c>
      <c r="OV11" s="54" t="s">
        <v>2486</v>
      </c>
      <c r="PA11" s="54" t="s">
        <v>2487</v>
      </c>
      <c r="PB11" s="54" t="s">
        <v>2420</v>
      </c>
      <c r="PD11" s="54" t="s">
        <v>2488</v>
      </c>
      <c r="PE11" s="54" t="s">
        <v>2489</v>
      </c>
      <c r="PF11" s="54" t="s">
        <v>2490</v>
      </c>
      <c r="PT11" s="54" t="s">
        <v>2491</v>
      </c>
      <c r="PX11" s="54" t="s">
        <v>2492</v>
      </c>
      <c r="QD11" s="54" t="s">
        <v>2493</v>
      </c>
      <c r="QE11" s="54"/>
      <c r="QF11" s="54" t="s">
        <v>2494</v>
      </c>
      <c r="QG11" s="54"/>
      <c r="QH11" s="54"/>
      <c r="QI11" s="54" t="s">
        <v>2329</v>
      </c>
      <c r="QJ11" s="54"/>
      <c r="QK11" s="54"/>
      <c r="QL11" s="54" t="s">
        <v>2334</v>
      </c>
      <c r="QM11" s="54"/>
      <c r="QN11" s="54"/>
      <c r="QO11" s="415"/>
      <c r="QR11" s="20" t="s">
        <v>2495</v>
      </c>
      <c r="QT11" s="23" t="s">
        <v>2496</v>
      </c>
      <c r="QV11" s="713" t="s">
        <v>2497</v>
      </c>
    </row>
    <row r="12" spans="2:464">
      <c r="B12" s="447" t="s">
        <v>28</v>
      </c>
      <c r="C12" s="251"/>
      <c r="D12" s="283" t="s">
        <v>2498</v>
      </c>
      <c r="E12" s="252"/>
      <c r="G12" s="247" t="s">
        <v>2499</v>
      </c>
      <c r="I12" s="248" t="s">
        <v>2500</v>
      </c>
      <c r="K12" s="265" t="s">
        <v>2501</v>
      </c>
      <c r="M12" s="20"/>
      <c r="N12" s="20"/>
      <c r="P12" s="527" t="s">
        <v>2502</v>
      </c>
      <c r="Q12" s="31" t="s">
        <v>2503</v>
      </c>
      <c r="R12" s="33" t="s">
        <v>2504</v>
      </c>
      <c r="S12" s="33" t="s">
        <v>2505</v>
      </c>
      <c r="T12" s="20"/>
      <c r="V12" s="43">
        <v>101</v>
      </c>
      <c r="W12" s="34" t="s">
        <v>424</v>
      </c>
      <c r="X12" s="44">
        <v>160223</v>
      </c>
      <c r="Y12" s="34" t="s">
        <v>2506</v>
      </c>
      <c r="Z12" s="43" t="s">
        <v>1277</v>
      </c>
      <c r="AA12" s="34" t="s">
        <v>427</v>
      </c>
      <c r="AB12" s="34" t="s">
        <v>411</v>
      </c>
      <c r="AC12" s="34" t="s">
        <v>2507</v>
      </c>
      <c r="AD12" s="44" t="s">
        <v>428</v>
      </c>
      <c r="AE12" s="44" t="s">
        <v>429</v>
      </c>
      <c r="AF12" s="43">
        <v>101</v>
      </c>
      <c r="AG12" s="34" t="s">
        <v>424</v>
      </c>
      <c r="AH12" s="34" t="s">
        <v>430</v>
      </c>
      <c r="AI12" s="43" t="s">
        <v>431</v>
      </c>
      <c r="AJ12" s="44" t="s">
        <v>432</v>
      </c>
      <c r="AK12" s="295">
        <v>4904861</v>
      </c>
      <c r="AL12" s="44" t="s">
        <v>411</v>
      </c>
      <c r="AM12" s="44" t="s">
        <v>433</v>
      </c>
      <c r="AN12" s="296">
        <v>258026700</v>
      </c>
      <c r="AO12" s="34"/>
      <c r="AP12" s="34"/>
      <c r="AQ12" s="34"/>
      <c r="AR12" s="34"/>
      <c r="AS12" s="34"/>
      <c r="AT12" s="44" t="s">
        <v>434</v>
      </c>
      <c r="AU12" s="44"/>
      <c r="AV12" s="751" t="str" cm="1">
        <f t="array" ref="AV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" s="34"/>
      <c r="AX12" s="34"/>
      <c r="AY12" s="34"/>
      <c r="AZ12" s="34"/>
      <c r="BA12" s="34"/>
      <c r="BB12" s="34"/>
      <c r="BC12" s="34"/>
      <c r="BD12" s="44">
        <v>160223</v>
      </c>
      <c r="BE12" s="34" t="s">
        <v>2506</v>
      </c>
      <c r="BF12" s="43" t="s">
        <v>1277</v>
      </c>
      <c r="BG12" s="34" t="s">
        <v>427</v>
      </c>
      <c r="BH12" s="34" t="s">
        <v>411</v>
      </c>
      <c r="BI12" s="34" t="s">
        <v>2507</v>
      </c>
      <c r="BJ12" s="44" t="s">
        <v>428</v>
      </c>
      <c r="BK12" s="44" t="s">
        <v>429</v>
      </c>
      <c r="BL12" s="34"/>
      <c r="BM12" s="34"/>
      <c r="BN12" s="34"/>
      <c r="BO12" s="45" t="s">
        <v>7</v>
      </c>
      <c r="BP12" s="46" t="s">
        <v>428</v>
      </c>
      <c r="BQ12" s="47">
        <v>145</v>
      </c>
      <c r="BR12" s="48" t="s">
        <v>2508</v>
      </c>
      <c r="BS12" s="49">
        <v>110</v>
      </c>
      <c r="BT12" s="48" t="s">
        <v>2509</v>
      </c>
      <c r="BU12" s="46" t="s">
        <v>2510</v>
      </c>
      <c r="BV12" s="46" t="s">
        <v>2511</v>
      </c>
      <c r="BW12" s="46" t="s">
        <v>2512</v>
      </c>
      <c r="BX12" s="46" t="s">
        <v>2513</v>
      </c>
      <c r="BY12" s="46" t="s">
        <v>2514</v>
      </c>
      <c r="BZ12" s="46" t="s">
        <v>622</v>
      </c>
      <c r="CA12" s="46" t="s">
        <v>2515</v>
      </c>
      <c r="CB12" s="46" t="s">
        <v>2516</v>
      </c>
      <c r="CC12" s="49">
        <v>110</v>
      </c>
      <c r="CD12" s="48" t="s">
        <v>2509</v>
      </c>
      <c r="CE12" s="20"/>
      <c r="CF12" s="50" t="s">
        <v>464</v>
      </c>
      <c r="CG12" s="51" t="s">
        <v>481</v>
      </c>
      <c r="CH12" s="51" t="s">
        <v>493</v>
      </c>
      <c r="CI12" s="51" t="s">
        <v>506</v>
      </c>
      <c r="CJ12" s="51" t="s">
        <v>516</v>
      </c>
      <c r="CK12" s="51" t="s">
        <v>525</v>
      </c>
      <c r="CL12" s="51" t="s">
        <v>540</v>
      </c>
      <c r="CM12" s="51" t="s">
        <v>552</v>
      </c>
      <c r="CN12" s="51" t="s">
        <v>566</v>
      </c>
      <c r="CO12" s="51" t="s">
        <v>578</v>
      </c>
      <c r="CP12" s="51" t="s">
        <v>591</v>
      </c>
      <c r="CQ12" s="51" t="s">
        <v>607</v>
      </c>
      <c r="CR12" s="51" t="s">
        <v>620</v>
      </c>
      <c r="CS12" s="51" t="s">
        <v>636</v>
      </c>
      <c r="CT12" s="51" t="s">
        <v>655</v>
      </c>
      <c r="CU12" s="51" t="s">
        <v>664</v>
      </c>
      <c r="CV12" s="51" t="s">
        <v>673</v>
      </c>
      <c r="CW12" s="52" t="s">
        <v>685</v>
      </c>
      <c r="CX12" s="20"/>
      <c r="CY12" s="96" t="s">
        <v>2517</v>
      </c>
      <c r="DA12" s="87" t="s">
        <v>2518</v>
      </c>
      <c r="DB12" s="87" t="s">
        <v>1995</v>
      </c>
      <c r="DC12" s="87" t="s">
        <v>2519</v>
      </c>
      <c r="DG12" s="87" t="s">
        <v>2520</v>
      </c>
      <c r="DK12" s="87" t="s">
        <v>2521</v>
      </c>
      <c r="DV12" s="87" t="s">
        <v>2522</v>
      </c>
      <c r="EB12" s="87" t="s">
        <v>2523</v>
      </c>
      <c r="EF12" s="87" t="s">
        <v>2524</v>
      </c>
      <c r="EG12" s="87" t="s">
        <v>2525</v>
      </c>
      <c r="EH12" s="87" t="s">
        <v>2526</v>
      </c>
      <c r="EI12" s="87" t="s">
        <v>2527</v>
      </c>
      <c r="EJ12" s="87" t="s">
        <v>2528</v>
      </c>
      <c r="EK12" s="87" t="s">
        <v>2529</v>
      </c>
      <c r="EL12" s="87" t="s">
        <v>2530</v>
      </c>
      <c r="EM12" s="87" t="s">
        <v>2531</v>
      </c>
      <c r="EN12" s="87" t="s">
        <v>2532</v>
      </c>
      <c r="EO12" s="87" t="s">
        <v>1985</v>
      </c>
      <c r="EP12" s="87" t="s">
        <v>2533</v>
      </c>
      <c r="EQ12" s="87" t="s">
        <v>2534</v>
      </c>
      <c r="ER12" s="87" t="s">
        <v>2535</v>
      </c>
      <c r="ET12" s="87" t="s">
        <v>2536</v>
      </c>
      <c r="EU12" s="87" t="s">
        <v>2537</v>
      </c>
      <c r="EV12" s="87" t="s">
        <v>1520</v>
      </c>
      <c r="EX12" s="87" t="s">
        <v>548</v>
      </c>
      <c r="EY12" s="87" t="s">
        <v>2538</v>
      </c>
      <c r="EZ12" s="87" t="s">
        <v>2539</v>
      </c>
      <c r="FA12" s="87" t="s">
        <v>2540</v>
      </c>
      <c r="FB12" s="87" t="s">
        <v>505</v>
      </c>
      <c r="FC12" s="87" t="s">
        <v>2001</v>
      </c>
      <c r="FD12" s="87" t="s">
        <v>2541</v>
      </c>
      <c r="FE12" s="87" t="s">
        <v>1540</v>
      </c>
      <c r="FG12" s="87" t="s">
        <v>2542</v>
      </c>
      <c r="FH12" s="87" t="s">
        <v>2543</v>
      </c>
      <c r="FI12" s="87" t="s">
        <v>2342</v>
      </c>
      <c r="FJ12" s="87" t="s">
        <v>2544</v>
      </c>
      <c r="FK12" s="87" t="s">
        <v>2545</v>
      </c>
      <c r="FL12" s="87" t="s">
        <v>2003</v>
      </c>
      <c r="FN12" s="87" t="s">
        <v>2546</v>
      </c>
      <c r="FQ12" s="87" t="s">
        <v>2547</v>
      </c>
      <c r="FR12" s="87" t="s">
        <v>2548</v>
      </c>
      <c r="FS12" s="87" t="s">
        <v>2549</v>
      </c>
      <c r="FU12" s="87" t="s">
        <v>2550</v>
      </c>
      <c r="FZ12" s="87" t="s">
        <v>2551</v>
      </c>
      <c r="GA12" s="87" t="s">
        <v>2552</v>
      </c>
      <c r="GE12" s="87" t="s">
        <v>2553</v>
      </c>
      <c r="GF12" s="87" t="s">
        <v>1238</v>
      </c>
      <c r="GK12" s="87" t="s">
        <v>2554</v>
      </c>
      <c r="GL12" s="87" t="s">
        <v>2555</v>
      </c>
      <c r="HC12" s="87" t="s">
        <v>2556</v>
      </c>
      <c r="HL12" s="87" t="s">
        <v>2345</v>
      </c>
      <c r="HM12" s="87" t="s">
        <v>2557</v>
      </c>
      <c r="HN12" s="87" t="s">
        <v>2558</v>
      </c>
      <c r="HO12" s="87" t="s">
        <v>2559</v>
      </c>
      <c r="HP12" s="87" t="s">
        <v>1240</v>
      </c>
      <c r="HQ12" s="87" t="s">
        <v>2560</v>
      </c>
      <c r="HR12" s="87" t="s">
        <v>2561</v>
      </c>
      <c r="HT12" s="87" t="s">
        <v>2562</v>
      </c>
      <c r="HU12" s="87" t="s">
        <v>1538</v>
      </c>
      <c r="HV12" s="87" t="s">
        <v>2186</v>
      </c>
      <c r="HW12" s="87" t="s">
        <v>2563</v>
      </c>
      <c r="HX12" s="87" t="s">
        <v>2490</v>
      </c>
      <c r="HY12" s="87" t="s">
        <v>2011</v>
      </c>
      <c r="HZ12" s="87" t="s">
        <v>1692</v>
      </c>
      <c r="IE12" s="87" t="s">
        <v>2564</v>
      </c>
      <c r="IH12" s="87" t="s">
        <v>2565</v>
      </c>
      <c r="IN12" s="87" t="s">
        <v>2566</v>
      </c>
      <c r="IO12" s="87" t="s">
        <v>2567</v>
      </c>
      <c r="IP12" s="87" t="s">
        <v>2568</v>
      </c>
      <c r="IU12" s="87" t="s">
        <v>2569</v>
      </c>
      <c r="IV12" s="87" t="s">
        <v>2570</v>
      </c>
      <c r="IX12" s="87" t="s">
        <v>2571</v>
      </c>
      <c r="JA12" s="87" t="s">
        <v>2572</v>
      </c>
      <c r="JC12" s="87" t="s">
        <v>2573</v>
      </c>
      <c r="JU12" s="87" t="s">
        <v>2574</v>
      </c>
      <c r="JV12" s="87" t="s">
        <v>2575</v>
      </c>
      <c r="JW12" s="87" t="s">
        <v>2576</v>
      </c>
      <c r="JY12" s="87" t="s">
        <v>2577</v>
      </c>
      <c r="JZ12" s="87" t="s">
        <v>2578</v>
      </c>
      <c r="KA12" s="87" t="s">
        <v>2579</v>
      </c>
      <c r="KC12" s="87" t="s">
        <v>2580</v>
      </c>
      <c r="KD12" s="87" t="s">
        <v>1552</v>
      </c>
      <c r="KE12" s="87" t="s">
        <v>765</v>
      </c>
      <c r="KH12" s="87" t="s">
        <v>2581</v>
      </c>
      <c r="KJ12" s="87" t="s">
        <v>2582</v>
      </c>
      <c r="KK12" s="87" t="s">
        <v>2583</v>
      </c>
      <c r="KM12" s="87" t="s">
        <v>2584</v>
      </c>
      <c r="KZ12" s="87" t="s">
        <v>2585</v>
      </c>
      <c r="LB12" s="87" t="s">
        <v>2586</v>
      </c>
      <c r="LD12" s="87" t="s">
        <v>2587</v>
      </c>
      <c r="LE12" s="97" t="s">
        <v>2588</v>
      </c>
      <c r="LG12" s="87" t="s">
        <v>2589</v>
      </c>
      <c r="LU12" s="87" t="s">
        <v>1863</v>
      </c>
      <c r="LV12" s="87" t="s">
        <v>2590</v>
      </c>
      <c r="LW12" s="87" t="s">
        <v>2591</v>
      </c>
      <c r="LX12" s="87" t="s">
        <v>1712</v>
      </c>
      <c r="LY12" s="87" t="s">
        <v>2592</v>
      </c>
      <c r="LZ12" s="87" t="s">
        <v>512</v>
      </c>
      <c r="MA12" s="87" t="s">
        <v>2593</v>
      </c>
      <c r="MB12" s="87" t="s">
        <v>2594</v>
      </c>
      <c r="MC12" s="87" t="s">
        <v>2595</v>
      </c>
      <c r="MD12" s="87" t="s">
        <v>2596</v>
      </c>
      <c r="ME12" s="87" t="s">
        <v>496</v>
      </c>
      <c r="MF12" s="87" t="s">
        <v>2597</v>
      </c>
      <c r="MG12" s="87" t="s">
        <v>2598</v>
      </c>
      <c r="MJ12" s="87" t="s">
        <v>2599</v>
      </c>
      <c r="ML12" s="87"/>
      <c r="MM12" s="87"/>
      <c r="MN12" s="87" t="s">
        <v>2600</v>
      </c>
      <c r="MO12" s="87"/>
      <c r="MP12" s="87" t="s">
        <v>2601</v>
      </c>
      <c r="MQ12" s="87" t="s">
        <v>676</v>
      </c>
      <c r="MR12" s="87" t="s">
        <v>1812</v>
      </c>
      <c r="MS12" s="87" t="s">
        <v>2602</v>
      </c>
      <c r="MT12" s="87"/>
      <c r="MU12" s="87" t="s">
        <v>2603</v>
      </c>
      <c r="MV12" s="87" t="s">
        <v>2355</v>
      </c>
      <c r="MW12" s="87" t="s">
        <v>2604</v>
      </c>
      <c r="MX12" s="87" t="s">
        <v>1554</v>
      </c>
      <c r="MY12" s="87" t="s">
        <v>2605</v>
      </c>
      <c r="MZ12" s="87"/>
      <c r="NA12" s="87"/>
      <c r="NB12" s="87"/>
      <c r="NC12" s="87" t="s">
        <v>2606</v>
      </c>
      <c r="ND12" s="87"/>
      <c r="NE12" s="87" t="s">
        <v>2607</v>
      </c>
      <c r="NF12" s="87"/>
      <c r="NG12" s="87" t="s">
        <v>1814</v>
      </c>
      <c r="NH12" s="87" t="s">
        <v>2287</v>
      </c>
      <c r="NI12" s="87" t="s">
        <v>1815</v>
      </c>
      <c r="NJ12" s="87" t="s">
        <v>2608</v>
      </c>
      <c r="NK12" s="87" t="s">
        <v>2609</v>
      </c>
      <c r="NL12" s="87"/>
      <c r="NM12" s="87" t="s">
        <v>2610</v>
      </c>
      <c r="NN12" s="87"/>
      <c r="NO12" s="87" t="s">
        <v>2611</v>
      </c>
      <c r="NP12" s="85" t="s">
        <v>2612</v>
      </c>
      <c r="NR12" s="20"/>
      <c r="NS12" s="246" t="s">
        <v>2613</v>
      </c>
      <c r="NT12" s="20"/>
      <c r="NU12" s="414"/>
      <c r="OL12" s="54" t="s">
        <v>2614</v>
      </c>
      <c r="OM12" s="54" t="s">
        <v>2615</v>
      </c>
      <c r="OS12" s="54" t="s">
        <v>2616</v>
      </c>
      <c r="PA12" s="54" t="s">
        <v>2617</v>
      </c>
      <c r="PB12" s="54" t="s">
        <v>2562</v>
      </c>
      <c r="PD12" s="54" t="s">
        <v>2618</v>
      </c>
      <c r="PF12" s="54" t="s">
        <v>2619</v>
      </c>
      <c r="PX12" s="54" t="s">
        <v>2620</v>
      </c>
      <c r="QD12" s="54" t="s">
        <v>2621</v>
      </c>
      <c r="QE12" s="54"/>
      <c r="QF12" s="54" t="s">
        <v>2622</v>
      </c>
      <c r="QG12" s="54"/>
      <c r="QH12" s="42"/>
      <c r="QI12" s="42"/>
      <c r="QJ12" s="42"/>
      <c r="QK12" s="54"/>
      <c r="QL12" s="54" t="s">
        <v>2476</v>
      </c>
      <c r="QM12" s="54"/>
      <c r="QN12" s="42"/>
      <c r="QO12" s="415"/>
      <c r="QR12" s="20" t="s">
        <v>2623</v>
      </c>
      <c r="QT12" s="23" t="s">
        <v>2624</v>
      </c>
      <c r="QV12" s="713" t="s">
        <v>2625</v>
      </c>
    </row>
    <row r="13" spans="2:464">
      <c r="B13" s="448" t="s">
        <v>36</v>
      </c>
      <c r="C13" s="41"/>
      <c r="D13" s="284" t="s">
        <v>37</v>
      </c>
      <c r="E13" s="242"/>
      <c r="G13" s="247" t="s">
        <v>2626</v>
      </c>
      <c r="I13" s="248" t="s">
        <v>2627</v>
      </c>
      <c r="K13" s="265" t="s">
        <v>2628</v>
      </c>
      <c r="M13" s="20"/>
      <c r="N13" s="20"/>
      <c r="P13" s="527" t="s">
        <v>2629</v>
      </c>
      <c r="Q13" s="31" t="s">
        <v>2630</v>
      </c>
      <c r="R13" s="33" t="s">
        <v>2631</v>
      </c>
      <c r="S13" s="20" t="s">
        <v>2632</v>
      </c>
      <c r="T13" s="20"/>
      <c r="V13" s="43">
        <v>101</v>
      </c>
      <c r="W13" s="34" t="s">
        <v>424</v>
      </c>
      <c r="X13" s="44">
        <v>160224</v>
      </c>
      <c r="Y13" s="34" t="s">
        <v>2633</v>
      </c>
      <c r="Z13" s="43" t="s">
        <v>426</v>
      </c>
      <c r="AA13" s="34" t="s">
        <v>427</v>
      </c>
      <c r="AB13" s="34" t="s">
        <v>411</v>
      </c>
      <c r="AC13" s="34" t="s">
        <v>2634</v>
      </c>
      <c r="AD13" s="44" t="s">
        <v>428</v>
      </c>
      <c r="AE13" s="44" t="s">
        <v>429</v>
      </c>
      <c r="AF13" s="43">
        <v>101</v>
      </c>
      <c r="AG13" s="34" t="s">
        <v>424</v>
      </c>
      <c r="AH13" s="34" t="s">
        <v>430</v>
      </c>
      <c r="AI13" s="43" t="s">
        <v>431</v>
      </c>
      <c r="AJ13" s="44" t="s">
        <v>432</v>
      </c>
      <c r="AK13" s="295">
        <v>4904861</v>
      </c>
      <c r="AL13" s="44" t="s">
        <v>411</v>
      </c>
      <c r="AM13" s="44" t="s">
        <v>433</v>
      </c>
      <c r="AN13" s="296">
        <v>258026700</v>
      </c>
      <c r="AO13" s="34"/>
      <c r="AP13" s="34"/>
      <c r="AQ13" s="34"/>
      <c r="AR13" s="34"/>
      <c r="AS13" s="34"/>
      <c r="AT13" s="44" t="s">
        <v>434</v>
      </c>
      <c r="AU13" s="44"/>
      <c r="AV13" s="751" t="str" cm="1">
        <f t="array" ref="AV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" s="34"/>
      <c r="AX13" s="34"/>
      <c r="AY13" s="34"/>
      <c r="AZ13" s="34"/>
      <c r="BA13" s="34"/>
      <c r="BB13" s="34"/>
      <c r="BC13" s="34"/>
      <c r="BD13" s="44">
        <v>160224</v>
      </c>
      <c r="BE13" s="34" t="s">
        <v>2633</v>
      </c>
      <c r="BF13" s="43" t="s">
        <v>426</v>
      </c>
      <c r="BG13" s="34" t="s">
        <v>427</v>
      </c>
      <c r="BH13" s="34" t="s">
        <v>411</v>
      </c>
      <c r="BI13" s="34" t="s">
        <v>2634</v>
      </c>
      <c r="BJ13" s="44" t="s">
        <v>428</v>
      </c>
      <c r="BK13" s="44" t="s">
        <v>429</v>
      </c>
      <c r="BL13" s="34"/>
      <c r="BM13" s="34"/>
      <c r="BN13" s="34"/>
      <c r="BO13" s="45" t="s">
        <v>7</v>
      </c>
      <c r="BP13" s="46" t="s">
        <v>428</v>
      </c>
      <c r="BQ13" s="47">
        <v>154</v>
      </c>
      <c r="BR13" s="48" t="s">
        <v>2635</v>
      </c>
      <c r="BS13" s="49">
        <v>111</v>
      </c>
      <c r="BT13" s="48" t="s">
        <v>2636</v>
      </c>
      <c r="BU13" s="46" t="s">
        <v>2637</v>
      </c>
      <c r="BV13" s="46" t="s">
        <v>2638</v>
      </c>
      <c r="BW13" s="46" t="s">
        <v>2639</v>
      </c>
      <c r="BX13" s="46" t="s">
        <v>2640</v>
      </c>
      <c r="BY13" s="46" t="s">
        <v>2641</v>
      </c>
      <c r="BZ13" s="46" t="s">
        <v>623</v>
      </c>
      <c r="CA13" s="46" t="s">
        <v>2642</v>
      </c>
      <c r="CB13" s="46" t="s">
        <v>2643</v>
      </c>
      <c r="CC13" s="49">
        <v>111</v>
      </c>
      <c r="CD13" s="48" t="s">
        <v>2636</v>
      </c>
      <c r="CE13" s="20"/>
      <c r="CF13" s="50" t="s">
        <v>465</v>
      </c>
      <c r="CG13" s="51" t="s">
        <v>482</v>
      </c>
      <c r="CH13" s="51" t="s">
        <v>494</v>
      </c>
      <c r="CI13" s="51" t="s">
        <v>507</v>
      </c>
      <c r="CJ13" s="51" t="s">
        <v>517</v>
      </c>
      <c r="CK13" s="51" t="s">
        <v>526</v>
      </c>
      <c r="CL13" s="51" t="s">
        <v>541</v>
      </c>
      <c r="CM13" s="51" t="s">
        <v>553</v>
      </c>
      <c r="CN13" s="51" t="s">
        <v>567</v>
      </c>
      <c r="CO13" s="51" t="s">
        <v>579</v>
      </c>
      <c r="CP13" s="51" t="s">
        <v>592</v>
      </c>
      <c r="CQ13" s="51" t="s">
        <v>608</v>
      </c>
      <c r="CR13" s="51" t="s">
        <v>621</v>
      </c>
      <c r="CS13" s="51" t="s">
        <v>637</v>
      </c>
      <c r="CT13" s="51" t="s">
        <v>656</v>
      </c>
      <c r="CU13" s="51"/>
      <c r="CV13" s="51" t="s">
        <v>674</v>
      </c>
      <c r="CW13" s="52" t="s">
        <v>686</v>
      </c>
      <c r="CX13" s="20"/>
      <c r="CY13" s="96" t="s">
        <v>2644</v>
      </c>
      <c r="DA13" s="87" t="s">
        <v>2645</v>
      </c>
      <c r="DB13" s="87" t="s">
        <v>1783</v>
      </c>
      <c r="DC13" s="87" t="s">
        <v>2646</v>
      </c>
      <c r="DG13" s="87" t="s">
        <v>2647</v>
      </c>
      <c r="DK13" s="87" t="s">
        <v>2648</v>
      </c>
      <c r="DV13" s="87" t="s">
        <v>2649</v>
      </c>
      <c r="EB13" s="87" t="s">
        <v>2650</v>
      </c>
      <c r="EF13" s="87" t="s">
        <v>2651</v>
      </c>
      <c r="EG13" s="87" t="s">
        <v>2652</v>
      </c>
      <c r="EH13" s="87" t="s">
        <v>2653</v>
      </c>
      <c r="EI13" s="87" t="s">
        <v>2654</v>
      </c>
      <c r="EJ13" s="87" t="s">
        <v>1785</v>
      </c>
      <c r="EL13" s="87" t="s">
        <v>2655</v>
      </c>
      <c r="EM13" s="87" t="s">
        <v>1929</v>
      </c>
      <c r="EN13" s="87" t="s">
        <v>2656</v>
      </c>
      <c r="EO13" s="87" t="s">
        <v>2657</v>
      </c>
      <c r="EP13" s="87" t="s">
        <v>2658</v>
      </c>
      <c r="EQ13" s="87" t="s">
        <v>2659</v>
      </c>
      <c r="ER13" s="87" t="s">
        <v>2660</v>
      </c>
      <c r="ET13" s="87" t="s">
        <v>2661</v>
      </c>
      <c r="EU13" s="87" t="s">
        <v>2662</v>
      </c>
      <c r="EV13" s="87" t="s">
        <v>2663</v>
      </c>
      <c r="EX13" s="87" t="s">
        <v>2664</v>
      </c>
      <c r="EY13" s="87" t="s">
        <v>2665</v>
      </c>
      <c r="EZ13" s="87" t="s">
        <v>2666</v>
      </c>
      <c r="FA13" s="87" t="s">
        <v>2667</v>
      </c>
      <c r="FB13" s="87" t="s">
        <v>2668</v>
      </c>
      <c r="FC13" s="87" t="s">
        <v>2178</v>
      </c>
      <c r="FD13" s="87" t="s">
        <v>2669</v>
      </c>
      <c r="FE13" s="87" t="s">
        <v>2670</v>
      </c>
      <c r="FG13" s="87" t="s">
        <v>2671</v>
      </c>
      <c r="FH13" s="87" t="s">
        <v>2341</v>
      </c>
      <c r="FI13" s="87" t="s">
        <v>2672</v>
      </c>
      <c r="FJ13" s="87" t="s">
        <v>2673</v>
      </c>
      <c r="FK13" s="87" t="s">
        <v>2674</v>
      </c>
      <c r="FN13" s="87" t="s">
        <v>2675</v>
      </c>
      <c r="FQ13" s="87" t="s">
        <v>2676</v>
      </c>
      <c r="FR13" s="87" t="s">
        <v>2677</v>
      </c>
      <c r="FS13" s="87" t="s">
        <v>2678</v>
      </c>
      <c r="FU13" s="87" t="s">
        <v>2679</v>
      </c>
      <c r="FZ13" s="87" t="s">
        <v>2680</v>
      </c>
      <c r="GA13" s="87" t="s">
        <v>2681</v>
      </c>
      <c r="GE13" s="87" t="s">
        <v>2682</v>
      </c>
      <c r="GF13" s="87" t="s">
        <v>2683</v>
      </c>
      <c r="GL13" s="87" t="s">
        <v>2684</v>
      </c>
      <c r="HL13" s="87" t="s">
        <v>2486</v>
      </c>
      <c r="HM13" s="87" t="s">
        <v>2685</v>
      </c>
      <c r="HN13" s="87" t="s">
        <v>2686</v>
      </c>
      <c r="HO13" s="87" t="s">
        <v>2687</v>
      </c>
      <c r="HP13" s="87" t="s">
        <v>2688</v>
      </c>
      <c r="HQ13" s="87" t="s">
        <v>2689</v>
      </c>
      <c r="HR13" s="87" t="s">
        <v>1799</v>
      </c>
      <c r="HT13" s="87" t="s">
        <v>2690</v>
      </c>
      <c r="HU13" s="87" t="s">
        <v>2691</v>
      </c>
      <c r="HV13" s="87" t="s">
        <v>2348</v>
      </c>
      <c r="HW13" s="87" t="s">
        <v>2692</v>
      </c>
      <c r="HX13" s="87" t="s">
        <v>2619</v>
      </c>
      <c r="HY13" s="87" t="s">
        <v>2693</v>
      </c>
      <c r="HZ13" s="87" t="s">
        <v>2694</v>
      </c>
      <c r="IE13" s="87" t="s">
        <v>2695</v>
      </c>
      <c r="IH13" s="87" t="s">
        <v>2696</v>
      </c>
      <c r="IN13" s="87" t="s">
        <v>2697</v>
      </c>
      <c r="IO13" s="87" t="s">
        <v>2698</v>
      </c>
      <c r="IP13" s="87" t="s">
        <v>2699</v>
      </c>
      <c r="IU13" s="87" t="s">
        <v>2700</v>
      </c>
      <c r="IV13" s="87" t="s">
        <v>2701</v>
      </c>
      <c r="IX13" s="87" t="s">
        <v>2702</v>
      </c>
      <c r="JA13" s="87" t="s">
        <v>2703</v>
      </c>
      <c r="JC13" s="87" t="s">
        <v>2704</v>
      </c>
      <c r="JU13" s="87" t="s">
        <v>2705</v>
      </c>
      <c r="JV13" s="87" t="s">
        <v>2706</v>
      </c>
      <c r="JW13" s="87" t="s">
        <v>2707</v>
      </c>
      <c r="JY13" s="87" t="s">
        <v>2708</v>
      </c>
      <c r="JZ13" s="87" t="s">
        <v>2709</v>
      </c>
      <c r="KA13" s="87" t="s">
        <v>2710</v>
      </c>
      <c r="KC13" s="87" t="s">
        <v>2711</v>
      </c>
      <c r="KD13" s="87" t="s">
        <v>1612</v>
      </c>
      <c r="KE13" s="87" t="s">
        <v>2712</v>
      </c>
      <c r="KH13" s="87" t="s">
        <v>2713</v>
      </c>
      <c r="KJ13" s="87" t="s">
        <v>2714</v>
      </c>
      <c r="KK13" s="87" t="s">
        <v>2715</v>
      </c>
      <c r="KM13" s="87" t="s">
        <v>2716</v>
      </c>
      <c r="KZ13" s="87" t="s">
        <v>2717</v>
      </c>
      <c r="LB13" s="87" t="s">
        <v>2718</v>
      </c>
      <c r="LD13" s="87" t="s">
        <v>2719</v>
      </c>
      <c r="LE13" s="97" t="s">
        <v>2720</v>
      </c>
      <c r="LG13" s="87" t="s">
        <v>2721</v>
      </c>
      <c r="LU13" s="87" t="s">
        <v>2722</v>
      </c>
      <c r="LV13" s="87" t="s">
        <v>2206</v>
      </c>
      <c r="LW13" s="87" t="s">
        <v>2723</v>
      </c>
      <c r="LX13" s="87" t="s">
        <v>1015</v>
      </c>
      <c r="LY13" s="87" t="s">
        <v>2724</v>
      </c>
      <c r="LZ13" s="87" t="s">
        <v>2725</v>
      </c>
      <c r="MA13" s="87" t="s">
        <v>2014</v>
      </c>
      <c r="MB13" s="87" t="s">
        <v>2726</v>
      </c>
      <c r="MC13" s="87" t="s">
        <v>2727</v>
      </c>
      <c r="MD13" s="87" t="s">
        <v>2728</v>
      </c>
      <c r="ME13" s="87" t="s">
        <v>2729</v>
      </c>
      <c r="MF13" s="87" t="s">
        <v>2730</v>
      </c>
      <c r="MG13" s="87" t="s">
        <v>2731</v>
      </c>
      <c r="MJ13" s="87" t="s">
        <v>2732</v>
      </c>
      <c r="ML13" s="87"/>
      <c r="MM13" s="87"/>
      <c r="MN13" s="87" t="s">
        <v>2733</v>
      </c>
      <c r="MO13" s="87"/>
      <c r="MP13" s="87" t="s">
        <v>2734</v>
      </c>
      <c r="MQ13" s="87" t="s">
        <v>2735</v>
      </c>
      <c r="MR13" s="87" t="s">
        <v>2736</v>
      </c>
      <c r="MS13" s="87" t="s">
        <v>2737</v>
      </c>
      <c r="MT13" s="87"/>
      <c r="MU13" s="87" t="s">
        <v>1215</v>
      </c>
      <c r="MV13" s="87" t="s">
        <v>2738</v>
      </c>
      <c r="MW13" s="87" t="s">
        <v>2739</v>
      </c>
      <c r="MX13" s="87" t="s">
        <v>2740</v>
      </c>
      <c r="MY13" s="87" t="s">
        <v>2547</v>
      </c>
      <c r="MZ13" s="87"/>
      <c r="NA13" s="87"/>
      <c r="NB13" s="87"/>
      <c r="NC13" s="87" t="s">
        <v>2741</v>
      </c>
      <c r="ND13" s="87"/>
      <c r="NE13" s="87" t="s">
        <v>2742</v>
      </c>
      <c r="NF13" s="87"/>
      <c r="NG13" s="87" t="s">
        <v>2017</v>
      </c>
      <c r="NH13" s="87" t="s">
        <v>2743</v>
      </c>
      <c r="NI13" s="87"/>
      <c r="NJ13" s="87" t="s">
        <v>2744</v>
      </c>
      <c r="NK13" s="87" t="s">
        <v>2745</v>
      </c>
      <c r="NL13" s="87"/>
      <c r="NM13" s="87" t="s">
        <v>2746</v>
      </c>
      <c r="NN13" s="87"/>
      <c r="NO13" s="87" t="s">
        <v>2747</v>
      </c>
      <c r="NP13" s="85"/>
      <c r="NR13" s="20"/>
      <c r="NS13" s="246" t="s">
        <v>2748</v>
      </c>
      <c r="NT13" s="20"/>
      <c r="NU13" s="414"/>
      <c r="OL13" s="54" t="s">
        <v>2749</v>
      </c>
      <c r="OM13" s="54" t="s">
        <v>2750</v>
      </c>
      <c r="PA13" s="54" t="s">
        <v>2751</v>
      </c>
      <c r="PB13" s="54" t="s">
        <v>2690</v>
      </c>
      <c r="PD13" s="54" t="s">
        <v>2752</v>
      </c>
      <c r="PF13" s="54" t="s">
        <v>2753</v>
      </c>
      <c r="QD13" s="54" t="s">
        <v>2754</v>
      </c>
      <c r="QE13" s="54"/>
      <c r="QF13" s="54" t="s">
        <v>2755</v>
      </c>
      <c r="QG13" s="54"/>
      <c r="QH13" s="54"/>
      <c r="QI13" s="54"/>
      <c r="QJ13" s="42"/>
      <c r="QK13" s="42"/>
      <c r="QL13" s="54" t="s">
        <v>2608</v>
      </c>
      <c r="QM13" s="42"/>
      <c r="QN13" s="54"/>
      <c r="QO13" s="415"/>
      <c r="QR13" s="20" t="s">
        <v>2756</v>
      </c>
      <c r="QT13" s="23" t="s">
        <v>2757</v>
      </c>
      <c r="QV13" s="713" t="s">
        <v>2758</v>
      </c>
    </row>
    <row r="14" spans="2:464" ht="27">
      <c r="B14" s="448" t="s">
        <v>38</v>
      </c>
      <c r="C14" s="41"/>
      <c r="D14" s="284" t="s">
        <v>39</v>
      </c>
      <c r="E14" s="242"/>
      <c r="G14" s="247" t="s">
        <v>2759</v>
      </c>
      <c r="I14" s="248" t="s">
        <v>2760</v>
      </c>
      <c r="K14" s="265" t="s">
        <v>2761</v>
      </c>
      <c r="M14" s="20"/>
      <c r="N14" s="20"/>
      <c r="P14" s="528" t="s">
        <v>2762</v>
      </c>
      <c r="Q14" s="31" t="s">
        <v>2763</v>
      </c>
      <c r="R14" s="33" t="s">
        <v>2764</v>
      </c>
      <c r="S14" s="64" t="s">
        <v>2765</v>
      </c>
      <c r="T14" s="20"/>
      <c r="V14" s="43">
        <v>101</v>
      </c>
      <c r="W14" s="34" t="s">
        <v>424</v>
      </c>
      <c r="X14" s="44">
        <v>160225</v>
      </c>
      <c r="Y14" s="34" t="s">
        <v>2766</v>
      </c>
      <c r="Z14" s="43" t="s">
        <v>426</v>
      </c>
      <c r="AA14" s="34" t="s">
        <v>427</v>
      </c>
      <c r="AB14" s="34" t="s">
        <v>411</v>
      </c>
      <c r="AC14" s="34" t="s">
        <v>2767</v>
      </c>
      <c r="AD14" s="44" t="s">
        <v>428</v>
      </c>
      <c r="AE14" s="44" t="s">
        <v>429</v>
      </c>
      <c r="AF14" s="43">
        <v>101</v>
      </c>
      <c r="AG14" s="34" t="s">
        <v>424</v>
      </c>
      <c r="AH14" s="34" t="s">
        <v>430</v>
      </c>
      <c r="AI14" s="43" t="s">
        <v>431</v>
      </c>
      <c r="AJ14" s="44" t="s">
        <v>432</v>
      </c>
      <c r="AK14" s="295">
        <v>4904861</v>
      </c>
      <c r="AL14" s="44" t="s">
        <v>411</v>
      </c>
      <c r="AM14" s="44" t="s">
        <v>433</v>
      </c>
      <c r="AN14" s="296">
        <v>258026700</v>
      </c>
      <c r="AO14" s="34"/>
      <c r="AP14" s="34"/>
      <c r="AQ14" s="34"/>
      <c r="AR14" s="34"/>
      <c r="AS14" s="34"/>
      <c r="AT14" s="44" t="s">
        <v>434</v>
      </c>
      <c r="AU14" s="44"/>
      <c r="AV14" s="751" t="str" cm="1">
        <f t="array" ref="AV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" s="34"/>
      <c r="AX14" s="34"/>
      <c r="AY14" s="34"/>
      <c r="AZ14" s="34"/>
      <c r="BA14" s="34"/>
      <c r="BB14" s="34"/>
      <c r="BC14" s="34"/>
      <c r="BD14" s="44">
        <v>160225</v>
      </c>
      <c r="BE14" s="34" t="s">
        <v>2766</v>
      </c>
      <c r="BF14" s="43" t="s">
        <v>426</v>
      </c>
      <c r="BG14" s="34" t="s">
        <v>427</v>
      </c>
      <c r="BH14" s="34" t="s">
        <v>411</v>
      </c>
      <c r="BI14" s="34" t="s">
        <v>2767</v>
      </c>
      <c r="BJ14" s="44" t="s">
        <v>428</v>
      </c>
      <c r="BK14" s="44" t="s">
        <v>429</v>
      </c>
      <c r="BL14" s="34"/>
      <c r="BM14" s="34"/>
      <c r="BN14" s="34"/>
      <c r="BO14" s="57" t="s">
        <v>7</v>
      </c>
      <c r="BP14" s="58" t="s">
        <v>428</v>
      </c>
      <c r="BQ14" s="59">
        <v>149</v>
      </c>
      <c r="BR14" s="60" t="s">
        <v>2768</v>
      </c>
      <c r="BS14" s="61">
        <v>112</v>
      </c>
      <c r="BT14" s="60" t="s">
        <v>2769</v>
      </c>
      <c r="BU14" s="58" t="s">
        <v>2770</v>
      </c>
      <c r="BV14" s="58" t="s">
        <v>2771</v>
      </c>
      <c r="BW14" s="58" t="s">
        <v>2772</v>
      </c>
      <c r="BX14" s="58" t="s">
        <v>2773</v>
      </c>
      <c r="BY14" s="58" t="s">
        <v>2774</v>
      </c>
      <c r="BZ14" s="58" t="s">
        <v>626</v>
      </c>
      <c r="CA14" s="58" t="s">
        <v>2775</v>
      </c>
      <c r="CB14" s="58" t="s">
        <v>2776</v>
      </c>
      <c r="CC14" s="61">
        <v>112</v>
      </c>
      <c r="CD14" s="60" t="s">
        <v>2769</v>
      </c>
      <c r="CE14" s="20"/>
      <c r="CF14" s="50" t="s">
        <v>466</v>
      </c>
      <c r="CG14" s="51" t="s">
        <v>483</v>
      </c>
      <c r="CH14" s="51" t="s">
        <v>495</v>
      </c>
      <c r="CI14" s="51" t="s">
        <v>508</v>
      </c>
      <c r="CJ14" s="51"/>
      <c r="CK14" s="51" t="s">
        <v>527</v>
      </c>
      <c r="CL14" s="51" t="s">
        <v>542</v>
      </c>
      <c r="CM14" s="51" t="s">
        <v>554</v>
      </c>
      <c r="CN14" s="51" t="s">
        <v>568</v>
      </c>
      <c r="CO14" s="51" t="s">
        <v>580</v>
      </c>
      <c r="CP14" s="51" t="s">
        <v>593</v>
      </c>
      <c r="CQ14" s="51" t="s">
        <v>609</v>
      </c>
      <c r="CR14" s="51" t="s">
        <v>408</v>
      </c>
      <c r="CS14" s="51" t="s">
        <v>638</v>
      </c>
      <c r="CT14" s="51" t="s">
        <v>410</v>
      </c>
      <c r="CU14" s="51"/>
      <c r="CV14" s="51" t="s">
        <v>675</v>
      </c>
      <c r="CW14" s="52" t="s">
        <v>687</v>
      </c>
      <c r="CX14" s="20"/>
      <c r="CY14" s="96" t="s">
        <v>2777</v>
      </c>
      <c r="DB14" s="87" t="s">
        <v>2778</v>
      </c>
      <c r="DG14" s="87" t="s">
        <v>2779</v>
      </c>
      <c r="DK14" s="87" t="s">
        <v>2780</v>
      </c>
      <c r="DV14" s="87" t="s">
        <v>1705</v>
      </c>
      <c r="EB14" s="87" t="s">
        <v>2781</v>
      </c>
      <c r="EF14" s="87" t="s">
        <v>2782</v>
      </c>
      <c r="EG14" s="87" t="s">
        <v>932</v>
      </c>
      <c r="EH14" s="87" t="s">
        <v>2783</v>
      </c>
      <c r="EI14" s="87" t="s">
        <v>2784</v>
      </c>
      <c r="EJ14" s="87" t="s">
        <v>1998</v>
      </c>
      <c r="EL14" s="87" t="s">
        <v>2785</v>
      </c>
      <c r="EM14" s="87" t="s">
        <v>2786</v>
      </c>
      <c r="EN14" s="87" t="s">
        <v>2787</v>
      </c>
      <c r="EO14" s="87" t="s">
        <v>2788</v>
      </c>
      <c r="EP14" s="87" t="s">
        <v>494</v>
      </c>
      <c r="EQ14" s="87" t="s">
        <v>2789</v>
      </c>
      <c r="ER14" s="87" t="s">
        <v>2790</v>
      </c>
      <c r="ET14" s="87" t="s">
        <v>2791</v>
      </c>
      <c r="EU14" s="87" t="s">
        <v>2792</v>
      </c>
      <c r="EV14" s="87" t="s">
        <v>2793</v>
      </c>
      <c r="EX14" s="87" t="s">
        <v>789</v>
      </c>
      <c r="EY14" s="87" t="s">
        <v>2794</v>
      </c>
      <c r="EZ14" s="87" t="s">
        <v>2795</v>
      </c>
      <c r="FA14" s="87" t="s">
        <v>2796</v>
      </c>
      <c r="FB14" s="87" t="s">
        <v>2797</v>
      </c>
      <c r="FC14" s="87" t="s">
        <v>2798</v>
      </c>
      <c r="FE14" s="87" t="s">
        <v>2799</v>
      </c>
      <c r="FG14" s="87" t="s">
        <v>1790</v>
      </c>
      <c r="FH14" s="87" t="s">
        <v>2482</v>
      </c>
      <c r="FI14" s="87" t="s">
        <v>2483</v>
      </c>
      <c r="FJ14" s="87" t="s">
        <v>2800</v>
      </c>
      <c r="FQ14" s="87" t="s">
        <v>2181</v>
      </c>
      <c r="FR14" s="87" t="s">
        <v>2801</v>
      </c>
      <c r="FS14" s="87" t="s">
        <v>2802</v>
      </c>
      <c r="FU14" s="87" t="s">
        <v>2803</v>
      </c>
      <c r="FZ14" s="87" t="s">
        <v>2804</v>
      </c>
      <c r="GA14" s="87" t="s">
        <v>2805</v>
      </c>
      <c r="GF14" s="87" t="s">
        <v>2806</v>
      </c>
      <c r="GL14" s="87" t="s">
        <v>2807</v>
      </c>
      <c r="HM14" s="87" t="s">
        <v>1533</v>
      </c>
      <c r="HN14" s="87" t="s">
        <v>2808</v>
      </c>
      <c r="HP14" s="87" t="s">
        <v>2809</v>
      </c>
      <c r="HQ14" s="87" t="s">
        <v>2810</v>
      </c>
      <c r="HR14" s="87" t="s">
        <v>1989</v>
      </c>
      <c r="HT14" s="87" t="s">
        <v>2811</v>
      </c>
      <c r="HU14" s="87" t="s">
        <v>1800</v>
      </c>
      <c r="HV14" s="87" t="s">
        <v>2812</v>
      </c>
      <c r="HW14" s="87" t="s">
        <v>2187</v>
      </c>
      <c r="HX14" s="87" t="s">
        <v>2813</v>
      </c>
      <c r="HY14" s="87" t="s">
        <v>2030</v>
      </c>
      <c r="HZ14" s="87" t="s">
        <v>2814</v>
      </c>
      <c r="IE14" s="87" t="s">
        <v>2815</v>
      </c>
      <c r="IH14" s="87" t="s">
        <v>2816</v>
      </c>
      <c r="IN14" s="87" t="s">
        <v>2817</v>
      </c>
      <c r="IP14" s="87" t="s">
        <v>2818</v>
      </c>
      <c r="IU14" s="87" t="s">
        <v>1182</v>
      </c>
      <c r="IX14" s="87" t="s">
        <v>2819</v>
      </c>
      <c r="JA14" s="87" t="s">
        <v>2820</v>
      </c>
      <c r="JC14" s="87" t="s">
        <v>2821</v>
      </c>
      <c r="JU14" s="87" t="s">
        <v>2822</v>
      </c>
      <c r="JV14" s="87" t="s">
        <v>2823</v>
      </c>
      <c r="JW14" s="87" t="s">
        <v>2824</v>
      </c>
      <c r="JY14" s="87" t="s">
        <v>2825</v>
      </c>
      <c r="KA14" s="87" t="s">
        <v>2826</v>
      </c>
      <c r="KC14" s="87" t="s">
        <v>619</v>
      </c>
      <c r="KD14" s="87" t="s">
        <v>2827</v>
      </c>
      <c r="KE14" s="87" t="s">
        <v>2828</v>
      </c>
      <c r="KH14" s="97" t="s">
        <v>2829</v>
      </c>
      <c r="KJ14" s="87" t="s">
        <v>2830</v>
      </c>
      <c r="KK14" s="87" t="s">
        <v>2831</v>
      </c>
      <c r="KM14" s="87" t="s">
        <v>2832</v>
      </c>
      <c r="LB14" s="87" t="s">
        <v>2833</v>
      </c>
      <c r="LD14" s="87" t="s">
        <v>2834</v>
      </c>
      <c r="LG14" s="87" t="s">
        <v>2835</v>
      </c>
      <c r="LU14" s="87" t="s">
        <v>2836</v>
      </c>
      <c r="LV14" s="87" t="s">
        <v>2368</v>
      </c>
      <c r="LW14" s="87" t="s">
        <v>2837</v>
      </c>
      <c r="LX14" s="87" t="s">
        <v>2838</v>
      </c>
      <c r="LY14" s="87" t="s">
        <v>2839</v>
      </c>
      <c r="LZ14" s="87" t="s">
        <v>2840</v>
      </c>
      <c r="MA14" s="87" t="s">
        <v>1022</v>
      </c>
      <c r="MB14" s="87" t="s">
        <v>2841</v>
      </c>
      <c r="MC14" s="87" t="s">
        <v>2842</v>
      </c>
      <c r="MD14" s="87" t="s">
        <v>2843</v>
      </c>
      <c r="ME14" s="87" t="s">
        <v>2844</v>
      </c>
      <c r="MG14" s="87" t="s">
        <v>2845</v>
      </c>
      <c r="MJ14" s="87" t="s">
        <v>2846</v>
      </c>
      <c r="ML14" s="87"/>
      <c r="MM14" s="87"/>
      <c r="MN14" s="87" t="s">
        <v>2847</v>
      </c>
      <c r="MO14" s="87"/>
      <c r="MP14" s="87" t="s">
        <v>2848</v>
      </c>
      <c r="MQ14" s="87" t="s">
        <v>2849</v>
      </c>
      <c r="MR14" s="87" t="s">
        <v>2015</v>
      </c>
      <c r="MS14" s="87" t="s">
        <v>456</v>
      </c>
      <c r="MT14" s="87"/>
      <c r="MU14" s="87" t="s">
        <v>1219</v>
      </c>
      <c r="MV14" s="87" t="s">
        <v>2494</v>
      </c>
      <c r="MW14" s="87" t="s">
        <v>2850</v>
      </c>
      <c r="MX14" s="87" t="s">
        <v>2851</v>
      </c>
      <c r="MY14" s="87" t="s">
        <v>1973</v>
      </c>
      <c r="MZ14" s="87"/>
      <c r="NA14" s="87"/>
      <c r="NB14" s="87"/>
      <c r="NC14" s="87" t="s">
        <v>2852</v>
      </c>
      <c r="ND14" s="87"/>
      <c r="NE14" s="87" t="s">
        <v>2853</v>
      </c>
      <c r="NF14" s="87"/>
      <c r="NG14" s="87" t="s">
        <v>2194</v>
      </c>
      <c r="NH14" s="87" t="s">
        <v>2854</v>
      </c>
      <c r="NI14" s="87"/>
      <c r="NJ14" s="87" t="s">
        <v>2855</v>
      </c>
      <c r="NK14" s="87" t="s">
        <v>1816</v>
      </c>
      <c r="NL14" s="87"/>
      <c r="NM14" s="87" t="s">
        <v>2856</v>
      </c>
      <c r="NN14" s="87"/>
      <c r="NO14" s="87" t="s">
        <v>2857</v>
      </c>
      <c r="NP14" s="85"/>
      <c r="NR14" s="20"/>
      <c r="NS14" s="246" t="s">
        <v>2858</v>
      </c>
      <c r="NT14" s="20"/>
      <c r="NU14" s="414"/>
      <c r="OL14" s="54" t="s">
        <v>2859</v>
      </c>
      <c r="OM14" s="54" t="s">
        <v>2860</v>
      </c>
      <c r="PA14" s="54" t="s">
        <v>2861</v>
      </c>
      <c r="PB14" s="54" t="s">
        <v>2811</v>
      </c>
      <c r="PD14" s="54" t="s">
        <v>2862</v>
      </c>
      <c r="PF14" s="54" t="s">
        <v>2863</v>
      </c>
      <c r="QE14" s="54"/>
      <c r="QF14" s="42"/>
      <c r="QG14" s="42"/>
      <c r="QH14" s="54"/>
      <c r="QI14" s="54"/>
      <c r="QJ14" s="42"/>
      <c r="QK14" s="42"/>
      <c r="QL14" s="54" t="s">
        <v>2744</v>
      </c>
      <c r="QM14" s="54"/>
      <c r="QN14" s="54"/>
      <c r="QO14" s="415"/>
      <c r="QR14" s="20" t="s">
        <v>2864</v>
      </c>
      <c r="QT14" s="23" t="s">
        <v>2865</v>
      </c>
      <c r="QV14" s="713" t="s">
        <v>2866</v>
      </c>
    </row>
    <row r="15" spans="2:464" ht="27">
      <c r="B15" s="449" t="s">
        <v>42</v>
      </c>
      <c r="C15" s="63"/>
      <c r="D15" s="285" t="s">
        <v>43</v>
      </c>
      <c r="E15" s="249"/>
      <c r="G15" s="247" t="s">
        <v>2867</v>
      </c>
      <c r="I15" s="248" t="s">
        <v>2868</v>
      </c>
      <c r="K15" s="265" t="s">
        <v>2869</v>
      </c>
      <c r="M15" s="20"/>
      <c r="N15" s="20"/>
      <c r="P15" s="528" t="s">
        <v>2870</v>
      </c>
      <c r="Q15" s="31" t="s">
        <v>2871</v>
      </c>
      <c r="R15" s="32" t="s">
        <v>2872</v>
      </c>
      <c r="S15" s="65" t="s">
        <v>2873</v>
      </c>
      <c r="T15" s="20"/>
      <c r="V15" s="43">
        <v>101</v>
      </c>
      <c r="W15" s="34" t="s">
        <v>424</v>
      </c>
      <c r="X15" s="44">
        <v>160217</v>
      </c>
      <c r="Y15" s="34" t="s">
        <v>2305</v>
      </c>
      <c r="Z15" s="43" t="s">
        <v>426</v>
      </c>
      <c r="AA15" s="34" t="s">
        <v>427</v>
      </c>
      <c r="AB15" s="34" t="s">
        <v>411</v>
      </c>
      <c r="AC15" s="34" t="s">
        <v>2305</v>
      </c>
      <c r="AD15" s="44" t="s">
        <v>428</v>
      </c>
      <c r="AE15" s="44" t="s">
        <v>429</v>
      </c>
      <c r="AF15" s="43">
        <v>101</v>
      </c>
      <c r="AG15" s="34" t="s">
        <v>424</v>
      </c>
      <c r="AH15" s="34" t="s">
        <v>430</v>
      </c>
      <c r="AI15" s="43" t="s">
        <v>431</v>
      </c>
      <c r="AJ15" s="44" t="s">
        <v>432</v>
      </c>
      <c r="AK15" s="295">
        <v>4904861</v>
      </c>
      <c r="AL15" s="44" t="s">
        <v>411</v>
      </c>
      <c r="AM15" s="44" t="s">
        <v>433</v>
      </c>
      <c r="AN15" s="296">
        <v>258026700</v>
      </c>
      <c r="AO15" s="34"/>
      <c r="AP15" s="34"/>
      <c r="AQ15" s="34"/>
      <c r="AR15" s="34"/>
      <c r="AS15" s="34"/>
      <c r="AT15" s="44" t="s">
        <v>434</v>
      </c>
      <c r="AU15" s="44"/>
      <c r="AV15" s="751" t="str" cm="1">
        <f t="array" ref="AV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" s="34"/>
      <c r="AX15" s="34"/>
      <c r="AY15" s="34"/>
      <c r="AZ15" s="34"/>
      <c r="BA15" s="34"/>
      <c r="BB15" s="34"/>
      <c r="BC15" s="34"/>
      <c r="BD15" s="44">
        <v>160217</v>
      </c>
      <c r="BE15" s="34" t="s">
        <v>2305</v>
      </c>
      <c r="BF15" s="43" t="s">
        <v>426</v>
      </c>
      <c r="BG15" s="34" t="s">
        <v>427</v>
      </c>
      <c r="BH15" s="34" t="s">
        <v>411</v>
      </c>
      <c r="BI15" s="34" t="s">
        <v>2305</v>
      </c>
      <c r="BJ15" s="44" t="s">
        <v>428</v>
      </c>
      <c r="BK15" s="44" t="s">
        <v>429</v>
      </c>
      <c r="BL15" s="34"/>
      <c r="BM15" s="34"/>
      <c r="BN15" s="34"/>
      <c r="BO15" s="57" t="s">
        <v>7</v>
      </c>
      <c r="BP15" s="58" t="s">
        <v>428</v>
      </c>
      <c r="BQ15" s="59">
        <v>130</v>
      </c>
      <c r="BR15" s="60" t="s">
        <v>2874</v>
      </c>
      <c r="BS15" s="61">
        <v>113</v>
      </c>
      <c r="BT15" s="60" t="s">
        <v>2875</v>
      </c>
      <c r="BU15" s="58" t="s">
        <v>2876</v>
      </c>
      <c r="BV15" s="58" t="s">
        <v>2877</v>
      </c>
      <c r="BW15" s="58" t="s">
        <v>2878</v>
      </c>
      <c r="BX15" s="58" t="s">
        <v>2879</v>
      </c>
      <c r="BY15" s="58" t="s">
        <v>2880</v>
      </c>
      <c r="BZ15" s="58" t="s">
        <v>412</v>
      </c>
      <c r="CA15" s="58" t="s">
        <v>2881</v>
      </c>
      <c r="CB15" s="58" t="s">
        <v>2882</v>
      </c>
      <c r="CC15" s="61">
        <v>113</v>
      </c>
      <c r="CD15" s="60" t="s">
        <v>2875</v>
      </c>
      <c r="CE15" s="20"/>
      <c r="CF15" s="50" t="s">
        <v>467</v>
      </c>
      <c r="CG15" s="51" t="s">
        <v>484</v>
      </c>
      <c r="CH15" s="51" t="s">
        <v>496</v>
      </c>
      <c r="CI15" s="51"/>
      <c r="CJ15" s="51"/>
      <c r="CK15" s="51" t="s">
        <v>528</v>
      </c>
      <c r="CL15" s="51" t="s">
        <v>543</v>
      </c>
      <c r="CM15" s="51" t="s">
        <v>555</v>
      </c>
      <c r="CN15" s="51" t="s">
        <v>569</v>
      </c>
      <c r="CO15" s="51" t="s">
        <v>581</v>
      </c>
      <c r="CP15" s="51" t="s">
        <v>594</v>
      </c>
      <c r="CQ15" s="51" t="s">
        <v>610</v>
      </c>
      <c r="CR15" s="51" t="s">
        <v>622</v>
      </c>
      <c r="CS15" s="51" t="s">
        <v>639</v>
      </c>
      <c r="CT15" s="51" t="s">
        <v>657</v>
      </c>
      <c r="CU15" s="51"/>
      <c r="CV15" s="51" t="s">
        <v>676</v>
      </c>
      <c r="CW15" s="52" t="s">
        <v>688</v>
      </c>
      <c r="CX15" s="20"/>
      <c r="CY15" s="96"/>
      <c r="DB15" s="87" t="s">
        <v>2883</v>
      </c>
      <c r="DG15" s="87" t="s">
        <v>2884</v>
      </c>
      <c r="DK15" s="87" t="s">
        <v>2885</v>
      </c>
      <c r="DV15" s="87" t="s">
        <v>2886</v>
      </c>
      <c r="EB15" s="87" t="s">
        <v>2887</v>
      </c>
      <c r="EF15" s="87" t="s">
        <v>2888</v>
      </c>
      <c r="EG15" s="87" t="s">
        <v>1958</v>
      </c>
      <c r="EH15" s="87" t="s">
        <v>2889</v>
      </c>
      <c r="EI15" s="87" t="s">
        <v>2890</v>
      </c>
      <c r="EJ15" s="87" t="s">
        <v>2175</v>
      </c>
      <c r="EL15" s="87" t="s">
        <v>2891</v>
      </c>
      <c r="EM15" s="87" t="s">
        <v>2892</v>
      </c>
      <c r="EN15" s="87" t="s">
        <v>2893</v>
      </c>
      <c r="EO15" s="87" t="s">
        <v>2894</v>
      </c>
      <c r="EP15" s="87" t="s">
        <v>2895</v>
      </c>
      <c r="EQ15" s="87" t="s">
        <v>2896</v>
      </c>
      <c r="ER15" s="87" t="s">
        <v>512</v>
      </c>
      <c r="ET15" s="87" t="s">
        <v>2176</v>
      </c>
      <c r="EU15" s="87" t="s">
        <v>2897</v>
      </c>
      <c r="EV15" s="87" t="s">
        <v>2898</v>
      </c>
      <c r="EX15" s="87" t="s">
        <v>2899</v>
      </c>
      <c r="EY15" s="87" t="s">
        <v>2900</v>
      </c>
      <c r="EZ15" s="87" t="s">
        <v>1522</v>
      </c>
      <c r="FA15" s="87" t="s">
        <v>2901</v>
      </c>
      <c r="FB15" s="87" t="s">
        <v>2902</v>
      </c>
      <c r="FC15" s="87" t="s">
        <v>2903</v>
      </c>
      <c r="FE15" s="87" t="s">
        <v>2904</v>
      </c>
      <c r="FG15" s="87" t="s">
        <v>2905</v>
      </c>
      <c r="FH15" s="87" t="s">
        <v>2614</v>
      </c>
      <c r="FI15" s="87" t="s">
        <v>2906</v>
      </c>
      <c r="FJ15" s="87" t="s">
        <v>2907</v>
      </c>
      <c r="FQ15" s="87" t="s">
        <v>2343</v>
      </c>
      <c r="FR15" s="87" t="s">
        <v>2908</v>
      </c>
      <c r="FS15" s="87" t="s">
        <v>2909</v>
      </c>
      <c r="FU15" s="87" t="s">
        <v>2910</v>
      </c>
      <c r="GA15" s="87" t="s">
        <v>2911</v>
      </c>
      <c r="GL15" s="87" t="s">
        <v>2912</v>
      </c>
      <c r="HM15" s="87" t="s">
        <v>2913</v>
      </c>
      <c r="HN15" s="87" t="s">
        <v>2914</v>
      </c>
      <c r="HP15" s="87" t="s">
        <v>1536</v>
      </c>
      <c r="HQ15" s="87" t="s">
        <v>2915</v>
      </c>
      <c r="HR15" s="87" t="s">
        <v>844</v>
      </c>
      <c r="HU15" s="87" t="s">
        <v>2009</v>
      </c>
      <c r="HV15" s="87" t="s">
        <v>2916</v>
      </c>
      <c r="HW15" s="87" t="s">
        <v>2917</v>
      </c>
      <c r="HX15" s="87" t="s">
        <v>2753</v>
      </c>
      <c r="HY15" s="87" t="s">
        <v>2918</v>
      </c>
      <c r="HZ15" s="87" t="s">
        <v>2919</v>
      </c>
      <c r="IE15" s="87" t="s">
        <v>2920</v>
      </c>
      <c r="IH15" s="87" t="s">
        <v>2921</v>
      </c>
      <c r="IN15" s="87" t="s">
        <v>2922</v>
      </c>
      <c r="IU15" s="87" t="s">
        <v>2923</v>
      </c>
      <c r="JC15" s="87" t="s">
        <v>2924</v>
      </c>
      <c r="JU15" s="87" t="s">
        <v>1540</v>
      </c>
      <c r="JV15" s="87" t="s">
        <v>2925</v>
      </c>
      <c r="JW15" s="87" t="s">
        <v>2335</v>
      </c>
      <c r="JY15" s="87" t="s">
        <v>2926</v>
      </c>
      <c r="KA15" s="87" t="s">
        <v>2927</v>
      </c>
      <c r="KC15" s="87" t="s">
        <v>2928</v>
      </c>
      <c r="KD15" s="87" t="s">
        <v>2929</v>
      </c>
      <c r="KE15" s="87" t="s">
        <v>1318</v>
      </c>
      <c r="KH15" s="87" t="s">
        <v>2930</v>
      </c>
      <c r="KJ15" s="87" t="s">
        <v>1608</v>
      </c>
      <c r="KK15" s="87" t="s">
        <v>2931</v>
      </c>
      <c r="KM15" s="87" t="s">
        <v>2932</v>
      </c>
      <c r="LB15" s="87" t="s">
        <v>2933</v>
      </c>
      <c r="LG15" s="87" t="s">
        <v>2934</v>
      </c>
      <c r="LU15" s="87" t="s">
        <v>2935</v>
      </c>
      <c r="LV15" s="87" t="s">
        <v>2506</v>
      </c>
      <c r="LW15" s="87" t="s">
        <v>2936</v>
      </c>
      <c r="LX15" s="87" t="s">
        <v>2937</v>
      </c>
      <c r="LY15" s="87" t="s">
        <v>2938</v>
      </c>
      <c r="LZ15" s="87" t="s">
        <v>2939</v>
      </c>
      <c r="MA15" s="87" t="s">
        <v>1808</v>
      </c>
      <c r="MC15" s="87" t="s">
        <v>2940</v>
      </c>
      <c r="ME15" s="87" t="s">
        <v>2941</v>
      </c>
      <c r="MG15" s="87" t="s">
        <v>2942</v>
      </c>
      <c r="MJ15" s="87" t="s">
        <v>2943</v>
      </c>
      <c r="ML15" s="87"/>
      <c r="MM15" s="87"/>
      <c r="MN15" s="87" t="s">
        <v>1811</v>
      </c>
      <c r="MO15" s="87"/>
      <c r="MP15" s="87" t="s">
        <v>2944</v>
      </c>
      <c r="MQ15" s="87" t="s">
        <v>2945</v>
      </c>
      <c r="MR15" s="87" t="s">
        <v>1756</v>
      </c>
      <c r="MS15" s="87" t="s">
        <v>2946</v>
      </c>
      <c r="MT15" s="87"/>
      <c r="MU15" s="87" t="s">
        <v>2947</v>
      </c>
      <c r="MV15" s="87" t="s">
        <v>2622</v>
      </c>
      <c r="MW15" s="87" t="s">
        <v>2948</v>
      </c>
      <c r="MX15" s="87" t="s">
        <v>2949</v>
      </c>
      <c r="MY15" s="87" t="s">
        <v>2950</v>
      </c>
      <c r="MZ15" s="87"/>
      <c r="NA15" s="87"/>
      <c r="NB15" s="87"/>
      <c r="NC15" s="87"/>
      <c r="ND15" s="87"/>
      <c r="NE15" s="87"/>
      <c r="NF15" s="87"/>
      <c r="NG15" s="87"/>
      <c r="NH15" s="87" t="s">
        <v>2951</v>
      </c>
      <c r="NI15" s="87"/>
      <c r="NJ15" s="87" t="s">
        <v>2952</v>
      </c>
      <c r="NK15" s="87" t="s">
        <v>2953</v>
      </c>
      <c r="NL15" s="87"/>
      <c r="NM15" s="87" t="s">
        <v>2954</v>
      </c>
      <c r="NN15" s="87"/>
      <c r="NO15" s="87" t="s">
        <v>2955</v>
      </c>
      <c r="NP15" s="85"/>
      <c r="NR15" s="20"/>
      <c r="NS15" s="246" t="s">
        <v>2956</v>
      </c>
      <c r="NT15" s="20"/>
      <c r="NU15" s="414"/>
      <c r="OL15" s="54" t="s">
        <v>2957</v>
      </c>
      <c r="OM15" s="54" t="s">
        <v>2958</v>
      </c>
      <c r="PD15" s="54" t="s">
        <v>2959</v>
      </c>
      <c r="PF15" s="54" t="s">
        <v>2960</v>
      </c>
      <c r="QE15" s="54"/>
      <c r="QF15" s="42"/>
      <c r="QG15" s="54"/>
      <c r="QH15" s="54"/>
      <c r="QI15" s="54"/>
      <c r="QJ15" s="42"/>
      <c r="QK15" s="54"/>
      <c r="QL15" s="54" t="s">
        <v>2855</v>
      </c>
      <c r="QM15" s="42"/>
      <c r="QN15" s="54"/>
      <c r="QO15" s="415"/>
      <c r="QR15" s="20" t="s">
        <v>2961</v>
      </c>
      <c r="QT15" s="23" t="s">
        <v>2962</v>
      </c>
      <c r="QV15" s="713" t="s">
        <v>2963</v>
      </c>
    </row>
    <row r="16" spans="2:464" ht="27">
      <c r="B16" s="253" t="s">
        <v>2964</v>
      </c>
      <c r="C16" s="241"/>
      <c r="G16" s="247" t="s">
        <v>2965</v>
      </c>
      <c r="I16" s="248" t="s">
        <v>2966</v>
      </c>
      <c r="K16" s="265" t="s">
        <v>2967</v>
      </c>
      <c r="M16" s="20"/>
      <c r="N16" s="20"/>
      <c r="P16" s="528" t="s">
        <v>2968</v>
      </c>
      <c r="Q16" s="31" t="s">
        <v>2969</v>
      </c>
      <c r="R16" s="33" t="s">
        <v>2970</v>
      </c>
      <c r="S16" s="64" t="s">
        <v>2971</v>
      </c>
      <c r="T16" s="20"/>
      <c r="V16" s="43">
        <v>101</v>
      </c>
      <c r="W16" s="34" t="s">
        <v>424</v>
      </c>
      <c r="X16" s="44">
        <v>160218</v>
      </c>
      <c r="Y16" s="34" t="s">
        <v>2453</v>
      </c>
      <c r="Z16" s="43" t="s">
        <v>426</v>
      </c>
      <c r="AA16" s="34" t="s">
        <v>427</v>
      </c>
      <c r="AB16" s="34" t="s">
        <v>411</v>
      </c>
      <c r="AC16" s="34" t="s">
        <v>2453</v>
      </c>
      <c r="AD16" s="44" t="s">
        <v>428</v>
      </c>
      <c r="AE16" s="44" t="s">
        <v>429</v>
      </c>
      <c r="AF16" s="43">
        <v>101</v>
      </c>
      <c r="AG16" s="34" t="s">
        <v>424</v>
      </c>
      <c r="AH16" s="34" t="s">
        <v>430</v>
      </c>
      <c r="AI16" s="43" t="s">
        <v>431</v>
      </c>
      <c r="AJ16" s="44" t="s">
        <v>432</v>
      </c>
      <c r="AK16" s="295">
        <v>4904861</v>
      </c>
      <c r="AL16" s="44" t="s">
        <v>411</v>
      </c>
      <c r="AM16" s="44" t="s">
        <v>433</v>
      </c>
      <c r="AN16" s="296">
        <v>258026700</v>
      </c>
      <c r="AO16" s="34"/>
      <c r="AP16" s="34"/>
      <c r="AQ16" s="34"/>
      <c r="AR16" s="34"/>
      <c r="AS16" s="34"/>
      <c r="AT16" s="44" t="s">
        <v>434</v>
      </c>
      <c r="AU16" s="44"/>
      <c r="AV16" s="751" t="str" cm="1">
        <f t="array" ref="AV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" s="34"/>
      <c r="AX16" s="34"/>
      <c r="AY16" s="34"/>
      <c r="AZ16" s="34"/>
      <c r="BA16" s="34"/>
      <c r="BB16" s="34"/>
      <c r="BC16" s="34"/>
      <c r="BD16" s="44">
        <v>160218</v>
      </c>
      <c r="BE16" s="34" t="s">
        <v>2453</v>
      </c>
      <c r="BF16" s="43" t="s">
        <v>426</v>
      </c>
      <c r="BG16" s="34" t="s">
        <v>427</v>
      </c>
      <c r="BH16" s="34" t="s">
        <v>411</v>
      </c>
      <c r="BI16" s="34" t="s">
        <v>2453</v>
      </c>
      <c r="BJ16" s="44" t="s">
        <v>428</v>
      </c>
      <c r="BK16" s="44" t="s">
        <v>429</v>
      </c>
      <c r="BL16" s="34"/>
      <c r="BM16" s="34"/>
      <c r="BN16" s="34"/>
      <c r="BO16" s="45" t="s">
        <v>7</v>
      </c>
      <c r="BP16" s="46" t="s">
        <v>428</v>
      </c>
      <c r="BQ16" s="47">
        <v>134</v>
      </c>
      <c r="BR16" s="48" t="s">
        <v>2972</v>
      </c>
      <c r="BS16" s="49">
        <v>114</v>
      </c>
      <c r="BT16" s="48" t="s">
        <v>2973</v>
      </c>
      <c r="BU16" s="46" t="s">
        <v>2974</v>
      </c>
      <c r="BV16" s="46" t="s">
        <v>2975</v>
      </c>
      <c r="BW16" s="46" t="s">
        <v>2976</v>
      </c>
      <c r="BX16" s="46" t="s">
        <v>2977</v>
      </c>
      <c r="BY16" s="46" t="s">
        <v>2978</v>
      </c>
      <c r="BZ16" s="46" t="s">
        <v>666</v>
      </c>
      <c r="CA16" s="46" t="s">
        <v>2979</v>
      </c>
      <c r="CB16" s="46" t="s">
        <v>2980</v>
      </c>
      <c r="CC16" s="49">
        <v>114</v>
      </c>
      <c r="CD16" s="48" t="s">
        <v>2973</v>
      </c>
      <c r="CE16" s="20"/>
      <c r="CF16" s="50" t="s">
        <v>468</v>
      </c>
      <c r="CG16" s="51" t="s">
        <v>485</v>
      </c>
      <c r="CH16" s="51" t="s">
        <v>497</v>
      </c>
      <c r="CI16" s="51"/>
      <c r="CJ16" s="51"/>
      <c r="CK16" s="51" t="s">
        <v>529</v>
      </c>
      <c r="CL16" s="51" t="s">
        <v>544</v>
      </c>
      <c r="CM16" s="51" t="s">
        <v>556</v>
      </c>
      <c r="CN16" s="51" t="s">
        <v>570</v>
      </c>
      <c r="CO16" s="51" t="s">
        <v>582</v>
      </c>
      <c r="CP16" s="51" t="s">
        <v>595</v>
      </c>
      <c r="CQ16" s="51" t="s">
        <v>407</v>
      </c>
      <c r="CR16" s="51" t="s">
        <v>623</v>
      </c>
      <c r="CS16" s="51" t="s">
        <v>646</v>
      </c>
      <c r="CT16" s="51"/>
      <c r="CU16" s="51"/>
      <c r="CV16" s="51" t="s">
        <v>412</v>
      </c>
      <c r="CW16" s="52" t="s">
        <v>689</v>
      </c>
      <c r="CX16" s="20"/>
      <c r="CY16" s="114"/>
      <c r="CZ16" s="28"/>
      <c r="DA16" s="28"/>
      <c r="DB16" s="28" t="s">
        <v>1997</v>
      </c>
      <c r="DC16" s="28"/>
      <c r="DD16" s="28"/>
      <c r="DE16" s="28"/>
      <c r="DF16" s="28"/>
      <c r="DG16" s="28" t="s">
        <v>2981</v>
      </c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 t="s">
        <v>2982</v>
      </c>
      <c r="EC16" s="28"/>
      <c r="ED16" s="28"/>
      <c r="EE16" s="28"/>
      <c r="EF16" s="28" t="s">
        <v>2983</v>
      </c>
      <c r="EG16" s="28" t="s">
        <v>2984</v>
      </c>
      <c r="EH16" s="28" t="s">
        <v>2985</v>
      </c>
      <c r="EI16" s="28"/>
      <c r="EJ16" s="28" t="s">
        <v>2986</v>
      </c>
      <c r="EK16" s="28"/>
      <c r="EL16" s="28" t="s">
        <v>1517</v>
      </c>
      <c r="EM16" s="28" t="s">
        <v>2987</v>
      </c>
      <c r="EN16" s="28" t="s">
        <v>2988</v>
      </c>
      <c r="EO16" s="28" t="s">
        <v>2989</v>
      </c>
      <c r="EP16" s="28" t="s">
        <v>2990</v>
      </c>
      <c r="EQ16" s="28" t="s">
        <v>2991</v>
      </c>
      <c r="ER16" s="28" t="s">
        <v>2992</v>
      </c>
      <c r="ES16" s="28"/>
      <c r="ET16" s="28"/>
      <c r="EU16" s="28" t="s">
        <v>2993</v>
      </c>
      <c r="EV16" s="28" t="s">
        <v>2994</v>
      </c>
      <c r="EW16" s="28"/>
      <c r="EX16" s="28" t="s">
        <v>501</v>
      </c>
      <c r="EY16" s="28" t="s">
        <v>2995</v>
      </c>
      <c r="EZ16" s="28" t="s">
        <v>2996</v>
      </c>
      <c r="FA16" s="28" t="s">
        <v>2997</v>
      </c>
      <c r="FB16" s="28" t="s">
        <v>2998</v>
      </c>
      <c r="FC16" s="28" t="s">
        <v>2999</v>
      </c>
      <c r="FD16" s="28"/>
      <c r="FE16" s="28" t="s">
        <v>3000</v>
      </c>
      <c r="FF16" s="28"/>
      <c r="FG16" s="28" t="s">
        <v>3001</v>
      </c>
      <c r="FH16" s="28" t="s">
        <v>2749</v>
      </c>
      <c r="FI16" s="28" t="s">
        <v>3002</v>
      </c>
      <c r="FJ16" s="28" t="s">
        <v>3003</v>
      </c>
      <c r="FK16" s="28"/>
      <c r="FL16" s="28"/>
      <c r="FM16" s="28"/>
      <c r="FN16" s="28"/>
      <c r="FO16" s="28"/>
      <c r="FP16" s="28"/>
      <c r="FQ16" s="28" t="s">
        <v>3004</v>
      </c>
      <c r="FR16" s="28" t="s">
        <v>3005</v>
      </c>
      <c r="FS16" s="28" t="s">
        <v>3006</v>
      </c>
      <c r="FT16" s="28"/>
      <c r="FU16" s="28" t="s">
        <v>3007</v>
      </c>
      <c r="FV16" s="28"/>
      <c r="FW16" s="28"/>
      <c r="FX16" s="28"/>
      <c r="FY16" s="28"/>
      <c r="FZ16" s="28"/>
      <c r="GA16" s="28" t="s">
        <v>3008</v>
      </c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 t="s">
        <v>3009</v>
      </c>
      <c r="HN16" s="28" t="s">
        <v>3010</v>
      </c>
      <c r="HO16" s="28"/>
      <c r="HP16" s="28"/>
      <c r="HQ16" s="28" t="s">
        <v>3011</v>
      </c>
      <c r="HR16" s="28" t="s">
        <v>3012</v>
      </c>
      <c r="HS16" s="28"/>
      <c r="HT16" s="28"/>
      <c r="HU16" s="28" t="s">
        <v>2185</v>
      </c>
      <c r="HV16" s="28" t="s">
        <v>3013</v>
      </c>
      <c r="HW16" s="28" t="s">
        <v>3014</v>
      </c>
      <c r="HX16" s="28" t="s">
        <v>2863</v>
      </c>
      <c r="HY16" s="28" t="s">
        <v>3015</v>
      </c>
      <c r="HZ16" s="28" t="s">
        <v>3016</v>
      </c>
      <c r="IA16" s="28"/>
      <c r="IB16" s="28"/>
      <c r="IC16" s="28"/>
      <c r="ID16" s="28"/>
      <c r="IE16" s="28"/>
      <c r="IF16" s="28"/>
      <c r="IG16" s="28"/>
      <c r="IH16" s="28" t="s">
        <v>3017</v>
      </c>
      <c r="II16" s="28"/>
      <c r="IJ16" s="28"/>
      <c r="IK16" s="28"/>
      <c r="IL16" s="28"/>
      <c r="IM16" s="28"/>
      <c r="IN16" s="28" t="s">
        <v>3018</v>
      </c>
      <c r="IO16" s="28"/>
      <c r="IP16" s="28"/>
      <c r="IQ16" s="28"/>
      <c r="IR16" s="28"/>
      <c r="IS16" s="28"/>
      <c r="IT16" s="28"/>
      <c r="IU16" s="28" t="s">
        <v>1494</v>
      </c>
      <c r="IV16" s="28"/>
      <c r="IW16" s="28"/>
      <c r="IX16" s="28"/>
      <c r="IY16" s="28"/>
      <c r="IZ16" s="28"/>
      <c r="JA16" s="28"/>
      <c r="JB16" s="28"/>
      <c r="JC16" s="28" t="s">
        <v>3019</v>
      </c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 t="s">
        <v>3020</v>
      </c>
      <c r="JV16" s="28" t="s">
        <v>3021</v>
      </c>
      <c r="JW16" s="28" t="s">
        <v>3022</v>
      </c>
      <c r="JX16" s="28"/>
      <c r="JY16" s="28" t="s">
        <v>3023</v>
      </c>
      <c r="JZ16" s="28"/>
      <c r="KA16" s="28" t="s">
        <v>3024</v>
      </c>
      <c r="KB16" s="28"/>
      <c r="KC16" s="28"/>
      <c r="KD16" s="28" t="s">
        <v>1541</v>
      </c>
      <c r="KE16" s="28" t="s">
        <v>3025</v>
      </c>
      <c r="KF16" s="28"/>
      <c r="KG16" s="28"/>
      <c r="KH16" s="28" t="s">
        <v>3026</v>
      </c>
      <c r="KI16" s="28"/>
      <c r="KJ16" s="28" t="s">
        <v>625</v>
      </c>
      <c r="KK16" s="28" t="s">
        <v>3027</v>
      </c>
      <c r="KL16" s="28"/>
      <c r="KM16" s="28" t="s">
        <v>3028</v>
      </c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 t="s">
        <v>3029</v>
      </c>
      <c r="LC16" s="28"/>
      <c r="LD16" s="28"/>
      <c r="LE16" s="28"/>
      <c r="LF16" s="28"/>
      <c r="LG16" s="28" t="s">
        <v>3030</v>
      </c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 t="s">
        <v>1485</v>
      </c>
      <c r="LV16" s="28" t="s">
        <v>2633</v>
      </c>
      <c r="LW16" s="28" t="s">
        <v>3031</v>
      </c>
      <c r="LX16" s="28" t="s">
        <v>1544</v>
      </c>
      <c r="LY16" s="28" t="s">
        <v>3032</v>
      </c>
      <c r="LZ16" s="28" t="s">
        <v>3033</v>
      </c>
      <c r="MA16" s="28" t="s">
        <v>3034</v>
      </c>
      <c r="MB16" s="28"/>
      <c r="MC16" s="28" t="s">
        <v>3035</v>
      </c>
      <c r="MD16" s="28"/>
      <c r="ME16" s="28" t="s">
        <v>3036</v>
      </c>
      <c r="MF16" s="28"/>
      <c r="MG16" s="28" t="s">
        <v>1809</v>
      </c>
      <c r="MH16" s="28"/>
      <c r="MI16" s="28"/>
      <c r="MJ16" s="28" t="s">
        <v>1256</v>
      </c>
      <c r="MK16" s="28"/>
      <c r="ML16" s="28"/>
      <c r="MM16" s="28"/>
      <c r="MN16" s="28"/>
      <c r="MO16" s="28"/>
      <c r="MP16" s="28" t="s">
        <v>3037</v>
      </c>
      <c r="MQ16" s="28" t="s">
        <v>1258</v>
      </c>
      <c r="MR16" s="28" t="s">
        <v>2354</v>
      </c>
      <c r="MS16" s="28" t="s">
        <v>3038</v>
      </c>
      <c r="MT16" s="28"/>
      <c r="MU16" s="28" t="s">
        <v>3039</v>
      </c>
      <c r="MV16" s="28" t="s">
        <v>2755</v>
      </c>
      <c r="MW16" s="28" t="s">
        <v>3040</v>
      </c>
      <c r="MX16" s="28"/>
      <c r="MY16" s="28" t="s">
        <v>2193</v>
      </c>
      <c r="MZ16" s="28"/>
      <c r="NA16" s="28"/>
      <c r="NB16" s="28"/>
      <c r="NC16" s="28"/>
      <c r="ND16" s="28"/>
      <c r="NE16" s="28"/>
      <c r="NF16" s="28"/>
      <c r="NG16" s="28"/>
      <c r="NH16" s="28" t="s">
        <v>3041</v>
      </c>
      <c r="NI16" s="28"/>
      <c r="NJ16" s="28" t="s">
        <v>3042</v>
      </c>
      <c r="NK16" s="28" t="s">
        <v>2018</v>
      </c>
      <c r="NL16" s="28"/>
      <c r="NM16" s="28" t="s">
        <v>3043</v>
      </c>
      <c r="NN16" s="28"/>
      <c r="NO16" s="28" t="s">
        <v>2420</v>
      </c>
      <c r="NP16" s="115"/>
      <c r="NR16" s="20"/>
      <c r="NS16" s="246" t="s">
        <v>3044</v>
      </c>
      <c r="NT16" s="20"/>
      <c r="NU16" s="414"/>
      <c r="OL16" s="54" t="s">
        <v>3045</v>
      </c>
      <c r="OM16" s="54" t="s">
        <v>3046</v>
      </c>
      <c r="PD16" s="54" t="s">
        <v>3047</v>
      </c>
      <c r="PE16" s="54" t="s">
        <v>2187</v>
      </c>
      <c r="PF16" s="54" t="s">
        <v>3048</v>
      </c>
      <c r="QE16" s="54"/>
      <c r="QF16" s="42"/>
      <c r="QG16" s="54"/>
      <c r="QH16" s="54"/>
      <c r="QI16" s="54"/>
      <c r="QJ16" s="42"/>
      <c r="QK16" s="54"/>
      <c r="QL16" s="54" t="s">
        <v>2952</v>
      </c>
      <c r="QM16" s="42"/>
      <c r="QN16" s="54"/>
      <c r="QO16" s="415"/>
      <c r="QR16" s="20" t="s">
        <v>3049</v>
      </c>
      <c r="QT16" s="23" t="s">
        <v>3050</v>
      </c>
      <c r="QV16" s="713" t="s">
        <v>3051</v>
      </c>
    </row>
    <row r="17" spans="2:464">
      <c r="B17" s="272" t="s">
        <v>3052</v>
      </c>
      <c r="C17" s="241"/>
      <c r="E17" s="335" t="s">
        <v>3053</v>
      </c>
      <c r="G17" s="247" t="s">
        <v>3054</v>
      </c>
      <c r="I17" s="248" t="s">
        <v>3055</v>
      </c>
      <c r="K17" s="265" t="s">
        <v>3056</v>
      </c>
      <c r="L17" s="67"/>
      <c r="M17" s="20"/>
      <c r="N17" s="20"/>
      <c r="P17" s="527" t="s">
        <v>3057</v>
      </c>
      <c r="Q17" s="31" t="s">
        <v>3058</v>
      </c>
      <c r="R17" s="33" t="s">
        <v>3059</v>
      </c>
      <c r="S17" s="20"/>
      <c r="T17" s="20"/>
      <c r="V17" s="43">
        <v>101</v>
      </c>
      <c r="W17" s="34" t="s">
        <v>424</v>
      </c>
      <c r="X17" s="44">
        <v>160220</v>
      </c>
      <c r="Y17" s="34" t="s">
        <v>2590</v>
      </c>
      <c r="Z17" s="43" t="s">
        <v>426</v>
      </c>
      <c r="AA17" s="34" t="s">
        <v>427</v>
      </c>
      <c r="AB17" s="34" t="s">
        <v>411</v>
      </c>
      <c r="AC17" s="34" t="s">
        <v>2590</v>
      </c>
      <c r="AD17" s="44" t="s">
        <v>428</v>
      </c>
      <c r="AE17" s="44" t="s">
        <v>429</v>
      </c>
      <c r="AF17" s="43">
        <v>101</v>
      </c>
      <c r="AG17" s="34" t="s">
        <v>424</v>
      </c>
      <c r="AH17" s="34" t="s">
        <v>430</v>
      </c>
      <c r="AI17" s="43" t="s">
        <v>431</v>
      </c>
      <c r="AJ17" s="44" t="s">
        <v>432</v>
      </c>
      <c r="AK17" s="295">
        <v>4904861</v>
      </c>
      <c r="AL17" s="44" t="s">
        <v>411</v>
      </c>
      <c r="AM17" s="44" t="s">
        <v>433</v>
      </c>
      <c r="AN17" s="296">
        <v>258026700</v>
      </c>
      <c r="AO17" s="34"/>
      <c r="AP17" s="34"/>
      <c r="AQ17" s="34"/>
      <c r="AR17" s="34"/>
      <c r="AS17" s="34"/>
      <c r="AT17" s="44" t="s">
        <v>434</v>
      </c>
      <c r="AU17" s="44"/>
      <c r="AV17" s="751" t="str" cm="1">
        <f t="array" ref="AV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" s="34"/>
      <c r="AX17" s="34"/>
      <c r="AY17" s="34"/>
      <c r="AZ17" s="34"/>
      <c r="BA17" s="34"/>
      <c r="BB17" s="34"/>
      <c r="BC17" s="34"/>
      <c r="BD17" s="44">
        <v>160220</v>
      </c>
      <c r="BE17" s="34" t="s">
        <v>2590</v>
      </c>
      <c r="BF17" s="43" t="s">
        <v>426</v>
      </c>
      <c r="BG17" s="34" t="s">
        <v>427</v>
      </c>
      <c r="BH17" s="34" t="s">
        <v>411</v>
      </c>
      <c r="BI17" s="34" t="s">
        <v>2590</v>
      </c>
      <c r="BJ17" s="44" t="s">
        <v>428</v>
      </c>
      <c r="BK17" s="44" t="s">
        <v>429</v>
      </c>
      <c r="BL17" s="105"/>
      <c r="BM17" s="105"/>
      <c r="BN17" s="105"/>
      <c r="BO17" s="106" t="s">
        <v>7</v>
      </c>
      <c r="BP17" s="107" t="s">
        <v>428</v>
      </c>
      <c r="BQ17" s="108">
        <v>123</v>
      </c>
      <c r="BR17" s="109" t="s">
        <v>3060</v>
      </c>
      <c r="BS17" s="110">
        <v>115</v>
      </c>
      <c r="BT17" s="109" t="s">
        <v>3061</v>
      </c>
      <c r="BU17" s="107" t="s">
        <v>3062</v>
      </c>
      <c r="BV17" s="107" t="s">
        <v>3063</v>
      </c>
      <c r="BW17" s="107" t="s">
        <v>3064</v>
      </c>
      <c r="BX17" s="107" t="s">
        <v>3065</v>
      </c>
      <c r="BY17" s="107" t="s">
        <v>3066</v>
      </c>
      <c r="BZ17" s="107" t="s">
        <v>498</v>
      </c>
      <c r="CA17" s="107" t="s">
        <v>3067</v>
      </c>
      <c r="CB17" s="107" t="s">
        <v>3068</v>
      </c>
      <c r="CC17" s="110">
        <v>115</v>
      </c>
      <c r="CD17" s="109" t="s">
        <v>3061</v>
      </c>
      <c r="CE17" s="20"/>
      <c r="CF17" s="111" t="s">
        <v>469</v>
      </c>
      <c r="CG17" s="112"/>
      <c r="CH17" s="112"/>
      <c r="CI17" s="112"/>
      <c r="CJ17" s="112"/>
      <c r="CK17" s="112" t="s">
        <v>530</v>
      </c>
      <c r="CL17" s="112"/>
      <c r="CM17" s="112" t="s">
        <v>557</v>
      </c>
      <c r="CN17" s="112"/>
      <c r="CO17" s="112" t="s">
        <v>583</v>
      </c>
      <c r="CP17" s="112" t="s">
        <v>596</v>
      </c>
      <c r="CQ17" s="112" t="s">
        <v>611</v>
      </c>
      <c r="CR17" s="112" t="s">
        <v>627</v>
      </c>
      <c r="CS17" s="112" t="s">
        <v>640</v>
      </c>
      <c r="CT17" s="112"/>
      <c r="CU17" s="112"/>
      <c r="CV17" s="112"/>
      <c r="CW17" s="113" t="s">
        <v>690</v>
      </c>
      <c r="CX17" s="20"/>
      <c r="CY17" s="96"/>
      <c r="DB17" s="87" t="s">
        <v>3069</v>
      </c>
      <c r="DG17" s="87" t="s">
        <v>3070</v>
      </c>
      <c r="EF17" s="87" t="s">
        <v>3071</v>
      </c>
      <c r="EG17" s="87" t="s">
        <v>839</v>
      </c>
      <c r="EH17" s="87" t="s">
        <v>3072</v>
      </c>
      <c r="EJ17" s="87" t="s">
        <v>2340</v>
      </c>
      <c r="EL17" s="87" t="s">
        <v>3073</v>
      </c>
      <c r="EM17" s="87" t="s">
        <v>1552</v>
      </c>
      <c r="EN17" s="87" t="s">
        <v>3074</v>
      </c>
      <c r="EO17" s="87" t="s">
        <v>1518</v>
      </c>
      <c r="EP17" s="87" t="s">
        <v>3075</v>
      </c>
      <c r="EQ17" s="87" t="s">
        <v>3076</v>
      </c>
      <c r="ER17" s="87" t="s">
        <v>3077</v>
      </c>
      <c r="EU17" s="87" t="s">
        <v>3078</v>
      </c>
      <c r="EV17" s="87" t="s">
        <v>1787</v>
      </c>
      <c r="EX17" s="87" t="s">
        <v>3079</v>
      </c>
      <c r="EZ17" s="87" t="s">
        <v>3080</v>
      </c>
      <c r="FA17" s="87" t="s">
        <v>2755</v>
      </c>
      <c r="FC17" s="87" t="s">
        <v>3081</v>
      </c>
      <c r="FE17" s="87" t="s">
        <v>496</v>
      </c>
      <c r="FG17" s="87" t="s">
        <v>3082</v>
      </c>
      <c r="FH17" s="87" t="s">
        <v>3083</v>
      </c>
      <c r="FI17" s="87" t="s">
        <v>2615</v>
      </c>
      <c r="FQ17" s="87" t="s">
        <v>2484</v>
      </c>
      <c r="FR17" s="87" t="s">
        <v>3084</v>
      </c>
      <c r="FS17" s="87" t="s">
        <v>3085</v>
      </c>
      <c r="FU17" s="87" t="s">
        <v>3086</v>
      </c>
      <c r="GA17" s="87" t="s">
        <v>2344</v>
      </c>
      <c r="HM17" s="87" t="s">
        <v>3087</v>
      </c>
      <c r="HN17" s="87" t="s">
        <v>3088</v>
      </c>
      <c r="HQ17" s="87" t="s">
        <v>3089</v>
      </c>
      <c r="HR17" s="87" t="s">
        <v>3090</v>
      </c>
      <c r="HU17" s="87" t="s">
        <v>3091</v>
      </c>
      <c r="HV17" s="87" t="s">
        <v>3092</v>
      </c>
      <c r="HW17" s="87" t="s">
        <v>1780</v>
      </c>
      <c r="HX17" s="87" t="s">
        <v>3093</v>
      </c>
      <c r="HY17" s="87" t="s">
        <v>570</v>
      </c>
      <c r="IH17" s="87" t="s">
        <v>3094</v>
      </c>
      <c r="IU17" s="87" t="s">
        <v>3095</v>
      </c>
      <c r="JU17" s="87" t="s">
        <v>3096</v>
      </c>
      <c r="JV17" s="87" t="s">
        <v>3097</v>
      </c>
      <c r="JW17" s="87" t="s">
        <v>3098</v>
      </c>
      <c r="JY17" s="87" t="s">
        <v>3099</v>
      </c>
      <c r="KA17" s="87" t="s">
        <v>3100</v>
      </c>
      <c r="KD17" s="87" t="s">
        <v>1803</v>
      </c>
      <c r="KE17" s="87" t="s">
        <v>3101</v>
      </c>
      <c r="KH17" s="87" t="s">
        <v>3102</v>
      </c>
      <c r="KJ17" s="87" t="s">
        <v>3103</v>
      </c>
      <c r="KK17" s="87" t="s">
        <v>3104</v>
      </c>
      <c r="LB17" s="87" t="s">
        <v>3105</v>
      </c>
      <c r="LU17" s="87" t="s">
        <v>3106</v>
      </c>
      <c r="LV17" s="87" t="s">
        <v>2766</v>
      </c>
      <c r="LX17" s="87" t="s">
        <v>3107</v>
      </c>
      <c r="LY17" s="87" t="s">
        <v>3108</v>
      </c>
      <c r="LZ17" s="87" t="s">
        <v>1807</v>
      </c>
      <c r="MA17" s="87" t="s">
        <v>3109</v>
      </c>
      <c r="MC17" s="87" t="s">
        <v>2599</v>
      </c>
      <c r="ME17" s="87" t="s">
        <v>3110</v>
      </c>
      <c r="MG17" s="87" t="s">
        <v>2400</v>
      </c>
      <c r="MJ17" s="87" t="s">
        <v>3111</v>
      </c>
      <c r="ML17" s="87"/>
      <c r="MM17" s="87"/>
      <c r="MN17" s="87"/>
      <c r="MO17" s="87"/>
      <c r="MP17" s="87" t="s">
        <v>3112</v>
      </c>
      <c r="MQ17" s="87" t="s">
        <v>3113</v>
      </c>
      <c r="MR17" s="87" t="s">
        <v>2493</v>
      </c>
      <c r="MS17" s="87" t="s">
        <v>3114</v>
      </c>
      <c r="MT17" s="87"/>
      <c r="MU17" s="87" t="s">
        <v>3115</v>
      </c>
      <c r="MV17" s="87" t="s">
        <v>3116</v>
      </c>
      <c r="MW17" s="87" t="s">
        <v>3117</v>
      </c>
      <c r="MX17" s="87"/>
      <c r="MY17" s="87" t="s">
        <v>3118</v>
      </c>
      <c r="MZ17" s="87"/>
      <c r="NA17" s="87"/>
      <c r="NB17" s="87"/>
      <c r="NC17" s="87"/>
      <c r="ND17" s="87"/>
      <c r="NE17" s="87"/>
      <c r="NF17" s="87"/>
      <c r="NG17" s="87"/>
      <c r="NH17" s="87" t="s">
        <v>3119</v>
      </c>
      <c r="NI17" s="87"/>
      <c r="NJ17" s="87"/>
      <c r="NK17" s="87"/>
      <c r="NL17" s="87"/>
      <c r="NM17" s="87" t="s">
        <v>3120</v>
      </c>
      <c r="NN17" s="87"/>
      <c r="NO17" s="87" t="s">
        <v>3121</v>
      </c>
      <c r="NP17" s="85"/>
      <c r="NQ17" s="81"/>
      <c r="NR17" s="81"/>
      <c r="NS17" s="246" t="s">
        <v>3122</v>
      </c>
      <c r="NT17" s="20"/>
      <c r="NU17" s="414"/>
      <c r="PD17" s="54" t="s">
        <v>3123</v>
      </c>
      <c r="PF17" s="54" t="s">
        <v>3124</v>
      </c>
      <c r="PG17" s="54" t="s">
        <v>2918</v>
      </c>
      <c r="QE17" s="54"/>
      <c r="QF17" s="42"/>
      <c r="QG17" s="54"/>
      <c r="QH17" s="54"/>
      <c r="QI17" s="54"/>
      <c r="QJ17" s="54"/>
      <c r="QK17" s="54"/>
      <c r="QL17" s="54" t="s">
        <v>3042</v>
      </c>
      <c r="QM17" s="42"/>
      <c r="QN17" s="54"/>
      <c r="QO17" s="415"/>
      <c r="QR17" s="20" t="s">
        <v>3125</v>
      </c>
      <c r="QT17" s="23" t="s">
        <v>3126</v>
      </c>
      <c r="QV17" s="713" t="s">
        <v>3127</v>
      </c>
    </row>
    <row r="18" spans="2:464">
      <c r="B18" s="269"/>
      <c r="C18" s="241"/>
      <c r="E18" s="435">
        <v>522.5</v>
      </c>
      <c r="G18" s="247" t="s">
        <v>3128</v>
      </c>
      <c r="I18" s="248" t="s">
        <v>3129</v>
      </c>
      <c r="K18" s="265" t="s">
        <v>3130</v>
      </c>
      <c r="L18" s="41"/>
      <c r="M18" s="20"/>
      <c r="N18" s="20"/>
      <c r="P18" s="528" t="s">
        <v>3131</v>
      </c>
      <c r="Q18" s="31" t="s">
        <v>3132</v>
      </c>
      <c r="R18" s="33" t="s">
        <v>3133</v>
      </c>
      <c r="S18" s="20"/>
      <c r="T18" s="20"/>
      <c r="V18" s="43">
        <v>101</v>
      </c>
      <c r="W18" s="34" t="s">
        <v>424</v>
      </c>
      <c r="X18" s="44">
        <v>160701</v>
      </c>
      <c r="Y18" s="34" t="s">
        <v>926</v>
      </c>
      <c r="Z18" s="43" t="s">
        <v>1277</v>
      </c>
      <c r="AA18" s="34" t="s">
        <v>662</v>
      </c>
      <c r="AB18" s="34" t="s">
        <v>411</v>
      </c>
      <c r="AC18" s="34" t="s">
        <v>926</v>
      </c>
      <c r="AD18" s="44" t="s">
        <v>428</v>
      </c>
      <c r="AE18" s="44" t="s">
        <v>429</v>
      </c>
      <c r="AF18" s="43">
        <v>101</v>
      </c>
      <c r="AG18" s="34" t="s">
        <v>424</v>
      </c>
      <c r="AH18" s="34" t="s">
        <v>430</v>
      </c>
      <c r="AI18" s="43" t="s">
        <v>431</v>
      </c>
      <c r="AJ18" s="44" t="s">
        <v>432</v>
      </c>
      <c r="AK18" s="295">
        <v>4904861</v>
      </c>
      <c r="AL18" s="44" t="s">
        <v>411</v>
      </c>
      <c r="AM18" s="44" t="s">
        <v>433</v>
      </c>
      <c r="AN18" s="296">
        <v>258026700</v>
      </c>
      <c r="AO18" s="34"/>
      <c r="AP18" s="34"/>
      <c r="AQ18" s="34"/>
      <c r="AR18" s="34"/>
      <c r="AS18" s="34"/>
      <c r="AT18" s="44" t="s">
        <v>434</v>
      </c>
      <c r="AU18" s="44"/>
      <c r="AV18" s="751" t="str" cm="1">
        <f t="array" ref="AV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" s="34"/>
      <c r="AX18" s="34"/>
      <c r="AY18" s="34"/>
      <c r="AZ18" s="34"/>
      <c r="BA18" s="34"/>
      <c r="BB18" s="34"/>
      <c r="BC18" s="34"/>
      <c r="BD18" s="44">
        <v>160701</v>
      </c>
      <c r="BE18" s="34" t="s">
        <v>926</v>
      </c>
      <c r="BF18" s="43" t="s">
        <v>1277</v>
      </c>
      <c r="BG18" s="34" t="s">
        <v>662</v>
      </c>
      <c r="BH18" s="34" t="s">
        <v>411</v>
      </c>
      <c r="BI18" s="34" t="s">
        <v>926</v>
      </c>
      <c r="BJ18" s="44" t="s">
        <v>428</v>
      </c>
      <c r="BK18" s="44" t="s">
        <v>429</v>
      </c>
      <c r="BL18" s="34"/>
      <c r="BM18" s="34"/>
      <c r="BN18" s="34"/>
      <c r="BO18" s="57" t="s">
        <v>7</v>
      </c>
      <c r="BP18" s="58" t="s">
        <v>428</v>
      </c>
      <c r="BQ18" s="59">
        <v>123</v>
      </c>
      <c r="BR18" s="60" t="s">
        <v>3060</v>
      </c>
      <c r="BS18" s="61">
        <v>116</v>
      </c>
      <c r="BT18" s="60" t="s">
        <v>3134</v>
      </c>
      <c r="BU18" s="58" t="s">
        <v>3135</v>
      </c>
      <c r="BV18" s="58" t="s">
        <v>3063</v>
      </c>
      <c r="BW18" s="58" t="s">
        <v>3136</v>
      </c>
      <c r="BX18" s="58" t="s">
        <v>3137</v>
      </c>
      <c r="BY18" s="58" t="s">
        <v>3138</v>
      </c>
      <c r="BZ18" s="58" t="s">
        <v>501</v>
      </c>
      <c r="CA18" s="58" t="s">
        <v>3139</v>
      </c>
      <c r="CB18" s="58" t="s">
        <v>3140</v>
      </c>
      <c r="CC18" s="61">
        <v>116</v>
      </c>
      <c r="CD18" s="60" t="s">
        <v>3134</v>
      </c>
      <c r="CE18" s="20"/>
      <c r="CF18" s="50" t="s">
        <v>470</v>
      </c>
      <c r="CG18" s="51"/>
      <c r="CH18" s="51"/>
      <c r="CI18" s="51"/>
      <c r="CJ18" s="51"/>
      <c r="CK18" s="51" t="s">
        <v>531</v>
      </c>
      <c r="CL18" s="51"/>
      <c r="CM18" s="51" t="s">
        <v>558</v>
      </c>
      <c r="CN18" s="51"/>
      <c r="CO18" s="51" t="s">
        <v>584</v>
      </c>
      <c r="CP18" s="51" t="s">
        <v>597</v>
      </c>
      <c r="CQ18" s="51"/>
      <c r="CR18" s="51" t="s">
        <v>624</v>
      </c>
      <c r="CS18" s="51" t="s">
        <v>641</v>
      </c>
      <c r="CT18" s="51"/>
      <c r="CU18" s="51"/>
      <c r="CV18" s="51"/>
      <c r="CW18" s="52" t="s">
        <v>691</v>
      </c>
      <c r="CX18" s="20"/>
      <c r="CY18" s="96"/>
      <c r="DB18" s="87" t="s">
        <v>2174</v>
      </c>
      <c r="DG18" s="87" t="s">
        <v>3141</v>
      </c>
      <c r="EF18" s="87" t="s">
        <v>3142</v>
      </c>
      <c r="EG18" s="87" t="s">
        <v>3143</v>
      </c>
      <c r="EH18" s="87" t="s">
        <v>3144</v>
      </c>
      <c r="EJ18" s="87" t="s">
        <v>2481</v>
      </c>
      <c r="EL18" s="87" t="s">
        <v>3145</v>
      </c>
      <c r="EM18" s="87" t="s">
        <v>667</v>
      </c>
      <c r="EN18" s="87" t="s">
        <v>3146</v>
      </c>
      <c r="EP18" s="87" t="s">
        <v>3147</v>
      </c>
      <c r="EQ18" s="87" t="s">
        <v>3148</v>
      </c>
      <c r="ER18" s="87" t="s">
        <v>3149</v>
      </c>
      <c r="EU18" s="87" t="s">
        <v>1524</v>
      </c>
      <c r="EX18" s="87" t="s">
        <v>3150</v>
      </c>
      <c r="EZ18" s="87" t="s">
        <v>503</v>
      </c>
      <c r="FA18" s="87" t="s">
        <v>3151</v>
      </c>
      <c r="FE18" s="87" t="s">
        <v>3152</v>
      </c>
      <c r="FG18" s="87" t="s">
        <v>3153</v>
      </c>
      <c r="FH18" s="87" t="s">
        <v>2859</v>
      </c>
      <c r="FI18" s="87" t="s">
        <v>2750</v>
      </c>
      <c r="FS18" s="87" t="s">
        <v>3154</v>
      </c>
      <c r="GA18" s="87" t="s">
        <v>2485</v>
      </c>
      <c r="HM18" s="87" t="s">
        <v>3155</v>
      </c>
      <c r="HN18" s="87" t="s">
        <v>3156</v>
      </c>
      <c r="HQ18" s="87" t="s">
        <v>3157</v>
      </c>
      <c r="HR18" s="87" t="s">
        <v>3158</v>
      </c>
      <c r="HU18" s="87" t="s">
        <v>2347</v>
      </c>
      <c r="HV18" s="87" t="s">
        <v>2488</v>
      </c>
      <c r="HW18" s="87" t="s">
        <v>3159</v>
      </c>
      <c r="HX18" s="87" t="s">
        <v>2960</v>
      </c>
      <c r="IH18" s="87" t="s">
        <v>3160</v>
      </c>
      <c r="IU18" s="87" t="s">
        <v>3161</v>
      </c>
      <c r="JC18" s="98"/>
      <c r="JU18" s="87" t="s">
        <v>2153</v>
      </c>
      <c r="JW18" s="87" t="s">
        <v>3162</v>
      </c>
      <c r="JY18" s="87" t="s">
        <v>3163</v>
      </c>
      <c r="KA18" s="87" t="s">
        <v>3164</v>
      </c>
      <c r="KD18" s="87" t="s">
        <v>3165</v>
      </c>
      <c r="KE18" s="87" t="s">
        <v>3166</v>
      </c>
      <c r="KJ18" s="87" t="s">
        <v>3167</v>
      </c>
      <c r="KK18" s="87" t="s">
        <v>3168</v>
      </c>
      <c r="LB18" s="87" t="s">
        <v>3169</v>
      </c>
      <c r="LU18" s="87" t="s">
        <v>3170</v>
      </c>
      <c r="LX18" s="87" t="s">
        <v>3171</v>
      </c>
      <c r="LY18" s="87" t="s">
        <v>3172</v>
      </c>
      <c r="LZ18" s="87" t="s">
        <v>3173</v>
      </c>
      <c r="MA18" s="87" t="s">
        <v>3174</v>
      </c>
      <c r="MC18" s="87" t="s">
        <v>3175</v>
      </c>
      <c r="MG18" s="87" t="s">
        <v>3176</v>
      </c>
      <c r="MJ18" s="87" t="s">
        <v>3177</v>
      </c>
      <c r="ML18" s="87"/>
      <c r="MM18" s="87"/>
      <c r="MN18" s="87"/>
      <c r="MO18" s="87"/>
      <c r="MP18" s="87" t="s">
        <v>3178</v>
      </c>
      <c r="MQ18" s="87"/>
      <c r="MR18" s="87" t="s">
        <v>2621</v>
      </c>
      <c r="MS18" s="87"/>
      <c r="MT18" s="87"/>
      <c r="MU18" s="87" t="s">
        <v>3179</v>
      </c>
      <c r="MV18" s="87"/>
      <c r="MW18" s="87" t="s">
        <v>3180</v>
      </c>
      <c r="MX18" s="87"/>
      <c r="MY18" s="97" t="s">
        <v>2356</v>
      </c>
      <c r="MZ18" s="87"/>
      <c r="NA18" s="87"/>
      <c r="NB18" s="87"/>
      <c r="NC18" s="87"/>
      <c r="ND18" s="87"/>
      <c r="NE18" s="87"/>
      <c r="NF18" s="87"/>
      <c r="NG18" s="87"/>
      <c r="NH18" s="87"/>
      <c r="NI18" s="87"/>
      <c r="NJ18" s="87"/>
      <c r="NK18" s="87"/>
      <c r="NL18" s="87"/>
      <c r="NM18" s="87" t="s">
        <v>3181</v>
      </c>
      <c r="NN18" s="87"/>
      <c r="NO18" s="87" t="s">
        <v>3182</v>
      </c>
      <c r="NP18" s="85"/>
      <c r="NR18" s="20"/>
      <c r="NS18" s="246" t="s">
        <v>3183</v>
      </c>
      <c r="NT18" s="20"/>
      <c r="NU18" s="414"/>
      <c r="PD18" s="54" t="s">
        <v>3184</v>
      </c>
      <c r="PF18" s="54" t="s">
        <v>3185</v>
      </c>
      <c r="QE18" s="54"/>
      <c r="QF18" s="42"/>
      <c r="QG18" s="54"/>
      <c r="QH18" s="42"/>
      <c r="QI18" s="54"/>
      <c r="QJ18" s="54"/>
      <c r="QK18" s="54"/>
      <c r="QL18" s="42"/>
      <c r="QM18" s="42"/>
      <c r="QN18" s="54"/>
      <c r="QO18" s="415"/>
      <c r="QR18" s="20" t="s">
        <v>3186</v>
      </c>
      <c r="QT18" s="23" t="s">
        <v>3187</v>
      </c>
      <c r="QV18" s="713" t="s">
        <v>3188</v>
      </c>
    </row>
    <row r="19" spans="2:464">
      <c r="B19" s="270" t="s">
        <v>3189</v>
      </c>
      <c r="C19" s="241"/>
      <c r="G19" s="247" t="s">
        <v>3190</v>
      </c>
      <c r="I19" s="248" t="s">
        <v>3191</v>
      </c>
      <c r="K19" s="265" t="s">
        <v>3192</v>
      </c>
      <c r="L19" s="42"/>
      <c r="M19" s="20"/>
      <c r="N19" s="20"/>
      <c r="P19" s="528" t="s">
        <v>3193</v>
      </c>
      <c r="Q19" s="31" t="s">
        <v>3194</v>
      </c>
      <c r="R19" s="32" t="s">
        <v>3195</v>
      </c>
      <c r="S19" s="20"/>
      <c r="T19" s="20"/>
      <c r="V19" s="43">
        <v>101</v>
      </c>
      <c r="W19" s="34" t="s">
        <v>424</v>
      </c>
      <c r="X19" s="44">
        <v>160752</v>
      </c>
      <c r="Y19" s="34" t="s">
        <v>3196</v>
      </c>
      <c r="Z19" s="43" t="s">
        <v>426</v>
      </c>
      <c r="AA19" s="34" t="s">
        <v>662</v>
      </c>
      <c r="AB19" s="34" t="s">
        <v>411</v>
      </c>
      <c r="AC19" s="34" t="s">
        <v>3196</v>
      </c>
      <c r="AD19" s="44" t="s">
        <v>428</v>
      </c>
      <c r="AE19" s="44" t="s">
        <v>429</v>
      </c>
      <c r="AF19" s="43">
        <v>101</v>
      </c>
      <c r="AG19" s="34" t="s">
        <v>424</v>
      </c>
      <c r="AH19" s="34" t="s">
        <v>430</v>
      </c>
      <c r="AI19" s="43" t="s">
        <v>431</v>
      </c>
      <c r="AJ19" s="44" t="s">
        <v>432</v>
      </c>
      <c r="AK19" s="295">
        <v>4904861</v>
      </c>
      <c r="AL19" s="44" t="s">
        <v>411</v>
      </c>
      <c r="AM19" s="44" t="s">
        <v>433</v>
      </c>
      <c r="AN19" s="296">
        <v>258026700</v>
      </c>
      <c r="AO19" s="34"/>
      <c r="AP19" s="34"/>
      <c r="AQ19" s="34"/>
      <c r="AR19" s="34"/>
      <c r="AS19" s="34"/>
      <c r="AT19" s="44" t="s">
        <v>434</v>
      </c>
      <c r="AU19" s="44"/>
      <c r="AV19" s="751" t="str" cm="1">
        <f t="array" ref="AV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" s="34"/>
      <c r="AX19" s="34"/>
      <c r="AY19" s="34"/>
      <c r="AZ19" s="34"/>
      <c r="BA19" s="34"/>
      <c r="BB19" s="34"/>
      <c r="BC19" s="34"/>
      <c r="BD19" s="44">
        <v>160752</v>
      </c>
      <c r="BE19" s="34" t="s">
        <v>3196</v>
      </c>
      <c r="BF19" s="43" t="s">
        <v>426</v>
      </c>
      <c r="BG19" s="34" t="s">
        <v>662</v>
      </c>
      <c r="BH19" s="34" t="s">
        <v>411</v>
      </c>
      <c r="BI19" s="34" t="s">
        <v>3196</v>
      </c>
      <c r="BJ19" s="44" t="s">
        <v>428</v>
      </c>
      <c r="BK19" s="44" t="s">
        <v>429</v>
      </c>
      <c r="BL19" s="34"/>
      <c r="BM19" s="34"/>
      <c r="BN19" s="34"/>
      <c r="BO19" s="45" t="s">
        <v>7</v>
      </c>
      <c r="BP19" s="46" t="s">
        <v>428</v>
      </c>
      <c r="BQ19" s="47">
        <v>123</v>
      </c>
      <c r="BR19" s="48" t="s">
        <v>3060</v>
      </c>
      <c r="BS19" s="49">
        <v>117</v>
      </c>
      <c r="BT19" s="48" t="s">
        <v>3197</v>
      </c>
      <c r="BU19" s="46" t="s">
        <v>3198</v>
      </c>
      <c r="BV19" s="46" t="s">
        <v>3063</v>
      </c>
      <c r="BW19" s="46" t="s">
        <v>3199</v>
      </c>
      <c r="BX19" s="46" t="s">
        <v>3200</v>
      </c>
      <c r="BY19" s="46" t="s">
        <v>3201</v>
      </c>
      <c r="BZ19" s="46" t="s">
        <v>503</v>
      </c>
      <c r="CA19" s="46" t="s">
        <v>3202</v>
      </c>
      <c r="CB19" s="46" t="s">
        <v>3203</v>
      </c>
      <c r="CC19" s="49">
        <v>117</v>
      </c>
      <c r="CD19" s="48" t="s">
        <v>3197</v>
      </c>
      <c r="CE19" s="20"/>
      <c r="CF19" s="50" t="s">
        <v>471</v>
      </c>
      <c r="CG19" s="51"/>
      <c r="CH19" s="51"/>
      <c r="CI19" s="51"/>
      <c r="CJ19" s="51"/>
      <c r="CK19" s="51" t="s">
        <v>532</v>
      </c>
      <c r="CL19" s="51"/>
      <c r="CM19" s="51"/>
      <c r="CN19" s="51"/>
      <c r="CO19" s="51"/>
      <c r="CP19" s="51"/>
      <c r="CQ19" s="51"/>
      <c r="CR19" s="51" t="s">
        <v>625</v>
      </c>
      <c r="CS19" s="51" t="s">
        <v>409</v>
      </c>
      <c r="CT19" s="51"/>
      <c r="CU19" s="51"/>
      <c r="CV19" s="51"/>
      <c r="CW19" s="52" t="s">
        <v>692</v>
      </c>
      <c r="CX19" s="20"/>
      <c r="CY19" s="96"/>
      <c r="DB19" s="87" t="s">
        <v>3204</v>
      </c>
      <c r="DG19" s="87" t="s">
        <v>3205</v>
      </c>
      <c r="EF19" s="87" t="s">
        <v>3206</v>
      </c>
      <c r="EG19" s="87" t="s">
        <v>3207</v>
      </c>
      <c r="EH19" s="87" t="s">
        <v>3208</v>
      </c>
      <c r="EL19" s="87" t="s">
        <v>3209</v>
      </c>
      <c r="EM19" s="87" t="s">
        <v>3210</v>
      </c>
      <c r="EN19" s="87" t="s">
        <v>3211</v>
      </c>
      <c r="EP19" s="87" t="s">
        <v>3212</v>
      </c>
      <c r="EQ19" s="87" t="s">
        <v>3213</v>
      </c>
      <c r="ER19" s="87" t="s">
        <v>3214</v>
      </c>
      <c r="EU19" s="87" t="s">
        <v>2455</v>
      </c>
      <c r="EX19" s="87" t="s">
        <v>3215</v>
      </c>
      <c r="EZ19" s="87" t="s">
        <v>3216</v>
      </c>
      <c r="FA19" s="87" t="s">
        <v>3217</v>
      </c>
      <c r="FE19" s="87" t="s">
        <v>3218</v>
      </c>
      <c r="FG19" s="87" t="s">
        <v>3219</v>
      </c>
      <c r="FH19" s="87" t="s">
        <v>3220</v>
      </c>
      <c r="FI19" s="87" t="s">
        <v>2860</v>
      </c>
      <c r="FS19" s="87" t="s">
        <v>3221</v>
      </c>
      <c r="GA19" s="87" t="s">
        <v>2616</v>
      </c>
      <c r="HM19" s="87" t="s">
        <v>1796</v>
      </c>
      <c r="HN19" s="87" t="s">
        <v>3222</v>
      </c>
      <c r="HQ19" s="87" t="s">
        <v>3223</v>
      </c>
      <c r="HR19" s="87" t="s">
        <v>1334</v>
      </c>
      <c r="HU19" s="87" t="s">
        <v>3224</v>
      </c>
      <c r="HV19" s="87" t="s">
        <v>2618</v>
      </c>
      <c r="HW19" s="87" t="s">
        <v>3225</v>
      </c>
      <c r="HX19" s="87" t="s">
        <v>3048</v>
      </c>
      <c r="IH19" s="87" t="s">
        <v>3226</v>
      </c>
      <c r="IU19" s="87" t="s">
        <v>3227</v>
      </c>
      <c r="JU19" s="87" t="s">
        <v>2755</v>
      </c>
      <c r="JW19" s="87" t="s">
        <v>3228</v>
      </c>
      <c r="KA19" s="87" t="s">
        <v>3229</v>
      </c>
      <c r="KD19" s="87" t="s">
        <v>3230</v>
      </c>
      <c r="KE19" s="87" t="s">
        <v>3231</v>
      </c>
      <c r="KJ19" s="87" t="s">
        <v>3232</v>
      </c>
      <c r="LB19" s="87" t="s">
        <v>3233</v>
      </c>
      <c r="LU19" s="87" t="s">
        <v>3234</v>
      </c>
      <c r="LX19" s="87" t="s">
        <v>3235</v>
      </c>
      <c r="LY19" s="87" t="s">
        <v>3236</v>
      </c>
      <c r="LZ19" s="87" t="s">
        <v>3237</v>
      </c>
      <c r="MA19" s="87" t="s">
        <v>2441</v>
      </c>
      <c r="MC19" s="87" t="s">
        <v>3238</v>
      </c>
      <c r="MG19" s="87" t="s">
        <v>3239</v>
      </c>
      <c r="MJ19" s="87" t="s">
        <v>3240</v>
      </c>
      <c r="ML19" s="87"/>
      <c r="MM19" s="87"/>
      <c r="MN19" s="87"/>
      <c r="MO19" s="87"/>
      <c r="MP19" s="87" t="s">
        <v>3241</v>
      </c>
      <c r="MQ19" s="87"/>
      <c r="MR19" s="87" t="s">
        <v>3242</v>
      </c>
      <c r="MS19" s="87"/>
      <c r="MT19" s="87"/>
      <c r="MU19" s="87" t="s">
        <v>3243</v>
      </c>
      <c r="MV19" s="87"/>
      <c r="MW19" s="87" t="s">
        <v>3244</v>
      </c>
      <c r="MX19" s="87"/>
      <c r="MY19" s="87" t="s">
        <v>1688</v>
      </c>
      <c r="MZ19" s="87"/>
      <c r="NA19" s="87"/>
      <c r="NB19" s="87"/>
      <c r="NC19" s="87"/>
      <c r="ND19" s="87"/>
      <c r="NE19" s="87"/>
      <c r="NF19" s="87"/>
      <c r="NG19" s="87"/>
      <c r="NH19" s="87"/>
      <c r="NI19" s="87"/>
      <c r="NJ19" s="87"/>
      <c r="NK19" s="87"/>
      <c r="NL19" s="87"/>
      <c r="NM19" s="87" t="s">
        <v>3245</v>
      </c>
      <c r="NN19" s="87"/>
      <c r="NO19" s="87" t="s">
        <v>3246</v>
      </c>
      <c r="NP19" s="85"/>
      <c r="NR19" s="20"/>
      <c r="NS19" s="246" t="s">
        <v>3247</v>
      </c>
      <c r="NT19" s="20"/>
      <c r="NU19" s="414"/>
      <c r="PD19" s="54" t="s">
        <v>3248</v>
      </c>
      <c r="PF19" s="54" t="s">
        <v>3249</v>
      </c>
      <c r="QE19" s="54"/>
      <c r="QF19" s="54"/>
      <c r="QG19" s="54"/>
      <c r="QH19" s="54"/>
      <c r="QI19" s="54"/>
      <c r="QJ19" s="54"/>
      <c r="QK19" s="54"/>
      <c r="QL19" s="54"/>
      <c r="QM19" s="54"/>
      <c r="QN19" s="54"/>
      <c r="QO19" s="415"/>
      <c r="QR19" s="20" t="s">
        <v>3250</v>
      </c>
      <c r="QT19" s="23" t="s">
        <v>3251</v>
      </c>
      <c r="QV19" s="713" t="s">
        <v>3252</v>
      </c>
    </row>
    <row r="20" spans="2:464">
      <c r="B20" s="270" t="s">
        <v>3253</v>
      </c>
      <c r="C20" s="241"/>
      <c r="E20" s="335" t="s">
        <v>3254</v>
      </c>
      <c r="G20" s="247" t="s">
        <v>3255</v>
      </c>
      <c r="I20" s="248" t="s">
        <v>3256</v>
      </c>
      <c r="K20" s="265" t="s">
        <v>3257</v>
      </c>
      <c r="M20" s="20"/>
      <c r="N20" s="20"/>
      <c r="P20" s="528" t="s">
        <v>3258</v>
      </c>
      <c r="Q20" s="20" t="s">
        <v>3259</v>
      </c>
      <c r="R20" s="33" t="s">
        <v>3260</v>
      </c>
      <c r="S20" s="20"/>
      <c r="T20" s="20"/>
      <c r="V20" s="43">
        <v>101</v>
      </c>
      <c r="W20" s="34" t="s">
        <v>424</v>
      </c>
      <c r="X20" s="44">
        <v>160704</v>
      </c>
      <c r="Y20" s="34" t="s">
        <v>827</v>
      </c>
      <c r="Z20" s="43" t="s">
        <v>426</v>
      </c>
      <c r="AA20" s="34" t="s">
        <v>662</v>
      </c>
      <c r="AB20" s="34" t="s">
        <v>411</v>
      </c>
      <c r="AC20" s="34" t="s">
        <v>827</v>
      </c>
      <c r="AD20" s="44" t="s">
        <v>428</v>
      </c>
      <c r="AE20" s="44" t="s">
        <v>429</v>
      </c>
      <c r="AF20" s="43">
        <v>101</v>
      </c>
      <c r="AG20" s="34" t="s">
        <v>424</v>
      </c>
      <c r="AH20" s="34" t="s">
        <v>430</v>
      </c>
      <c r="AI20" s="43" t="s">
        <v>431</v>
      </c>
      <c r="AJ20" s="44" t="s">
        <v>432</v>
      </c>
      <c r="AK20" s="295">
        <v>4904861</v>
      </c>
      <c r="AL20" s="44" t="s">
        <v>411</v>
      </c>
      <c r="AM20" s="44" t="s">
        <v>433</v>
      </c>
      <c r="AN20" s="296">
        <v>258026700</v>
      </c>
      <c r="AO20" s="34"/>
      <c r="AP20" s="34"/>
      <c r="AQ20" s="34"/>
      <c r="AR20" s="34"/>
      <c r="AS20" s="34"/>
      <c r="AT20" s="44" t="s">
        <v>434</v>
      </c>
      <c r="AU20" s="44"/>
      <c r="AV20" s="751" t="str" cm="1">
        <f t="array" ref="AV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" s="34"/>
      <c r="AX20" s="34"/>
      <c r="AY20" s="34"/>
      <c r="AZ20" s="34"/>
      <c r="BA20" s="34"/>
      <c r="BB20" s="34"/>
      <c r="BC20" s="34"/>
      <c r="BD20" s="44">
        <v>160704</v>
      </c>
      <c r="BE20" s="34" t="s">
        <v>827</v>
      </c>
      <c r="BF20" s="43" t="s">
        <v>426</v>
      </c>
      <c r="BG20" s="34" t="s">
        <v>662</v>
      </c>
      <c r="BH20" s="34" t="s">
        <v>411</v>
      </c>
      <c r="BI20" s="34" t="s">
        <v>827</v>
      </c>
      <c r="BJ20" s="44" t="s">
        <v>428</v>
      </c>
      <c r="BK20" s="44" t="s">
        <v>429</v>
      </c>
      <c r="BL20" s="34"/>
      <c r="BM20" s="34"/>
      <c r="BN20" s="34"/>
      <c r="BO20" s="45" t="s">
        <v>7</v>
      </c>
      <c r="BP20" s="46" t="s">
        <v>428</v>
      </c>
      <c r="BQ20" s="47">
        <v>130</v>
      </c>
      <c r="BR20" s="48" t="s">
        <v>2874</v>
      </c>
      <c r="BS20" s="49">
        <v>118</v>
      </c>
      <c r="BT20" s="48" t="s">
        <v>3261</v>
      </c>
      <c r="BU20" s="46" t="s">
        <v>3262</v>
      </c>
      <c r="BV20" s="46" t="s">
        <v>2877</v>
      </c>
      <c r="BW20" s="46" t="s">
        <v>3263</v>
      </c>
      <c r="BX20" s="46" t="s">
        <v>3264</v>
      </c>
      <c r="BY20" s="46" t="s">
        <v>3265</v>
      </c>
      <c r="BZ20" s="46" t="s">
        <v>505</v>
      </c>
      <c r="CA20" s="46" t="s">
        <v>3266</v>
      </c>
      <c r="CB20" s="46" t="s">
        <v>3267</v>
      </c>
      <c r="CC20" s="49">
        <v>118</v>
      </c>
      <c r="CD20" s="48" t="s">
        <v>3261</v>
      </c>
      <c r="CE20" s="20"/>
      <c r="CF20" s="50" t="s">
        <v>472</v>
      </c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 t="s">
        <v>626</v>
      </c>
      <c r="CS20" s="51" t="s">
        <v>642</v>
      </c>
      <c r="CT20" s="51"/>
      <c r="CU20" s="51"/>
      <c r="CV20" s="51"/>
      <c r="CW20" s="52" t="s">
        <v>693</v>
      </c>
      <c r="CX20" s="20"/>
      <c r="CY20" s="96"/>
      <c r="DG20" s="87" t="s">
        <v>3268</v>
      </c>
      <c r="EG20" s="87" t="s">
        <v>2120</v>
      </c>
      <c r="EH20" s="87" t="s">
        <v>3269</v>
      </c>
      <c r="EL20" s="87" t="s">
        <v>3270</v>
      </c>
      <c r="EM20" s="87" t="s">
        <v>1670</v>
      </c>
      <c r="EN20" s="87" t="s">
        <v>3271</v>
      </c>
      <c r="EQ20" s="87" t="s">
        <v>3272</v>
      </c>
      <c r="ER20" s="87" t="s">
        <v>3273</v>
      </c>
      <c r="EU20" s="87" t="s">
        <v>2599</v>
      </c>
      <c r="EX20" s="87" t="s">
        <v>3274</v>
      </c>
      <c r="EZ20" s="87" t="s">
        <v>2235</v>
      </c>
      <c r="FA20" s="87" t="s">
        <v>3275</v>
      </c>
      <c r="FE20" s="87" t="s">
        <v>3276</v>
      </c>
      <c r="FG20" s="87" t="s">
        <v>3277</v>
      </c>
      <c r="FH20" s="87" t="s">
        <v>2957</v>
      </c>
      <c r="FI20" s="87" t="s">
        <v>2958</v>
      </c>
      <c r="FS20" s="87" t="s">
        <v>3278</v>
      </c>
      <c r="HR20" s="87" t="s">
        <v>2008</v>
      </c>
      <c r="HU20" s="87" t="s">
        <v>3279</v>
      </c>
      <c r="HV20" s="87" t="s">
        <v>3280</v>
      </c>
      <c r="HW20" s="87" t="s">
        <v>3281</v>
      </c>
      <c r="HX20" s="87" t="s">
        <v>3124</v>
      </c>
      <c r="IH20" s="87" t="s">
        <v>3282</v>
      </c>
      <c r="IU20" s="87" t="s">
        <v>3283</v>
      </c>
      <c r="JU20" s="87" t="s">
        <v>3284</v>
      </c>
      <c r="JW20" s="87" t="s">
        <v>3285</v>
      </c>
      <c r="KD20" s="87" t="s">
        <v>3211</v>
      </c>
      <c r="KE20" s="87" t="s">
        <v>3286</v>
      </c>
      <c r="KJ20" s="87" t="s">
        <v>3287</v>
      </c>
      <c r="KK20" s="98"/>
      <c r="LB20" s="87" t="s">
        <v>3288</v>
      </c>
      <c r="LU20" s="87" t="s">
        <v>1362</v>
      </c>
      <c r="LX20" s="87" t="s">
        <v>3289</v>
      </c>
      <c r="LZ20" s="87" t="s">
        <v>2013</v>
      </c>
      <c r="MA20" s="87" t="s">
        <v>3290</v>
      </c>
      <c r="MC20" s="87" t="s">
        <v>3291</v>
      </c>
      <c r="MG20" s="87" t="s">
        <v>3292</v>
      </c>
      <c r="MJ20" s="87" t="s">
        <v>2608</v>
      </c>
      <c r="ML20" s="87"/>
      <c r="MM20" s="87"/>
      <c r="MN20" s="87"/>
      <c r="MO20" s="87"/>
      <c r="MP20" s="87" t="s">
        <v>3293</v>
      </c>
      <c r="MQ20" s="87"/>
      <c r="MR20" s="87" t="s">
        <v>3294</v>
      </c>
      <c r="MS20" s="87"/>
      <c r="MT20" s="87"/>
      <c r="MU20" s="87"/>
      <c r="MV20" s="87"/>
      <c r="MW20" s="87" t="s">
        <v>3295</v>
      </c>
      <c r="MX20" s="87"/>
      <c r="MY20" s="87"/>
      <c r="MZ20" s="87"/>
      <c r="NA20" s="87"/>
      <c r="NB20" s="87"/>
      <c r="NC20" s="87"/>
      <c r="ND20" s="87"/>
      <c r="NE20" s="87"/>
      <c r="NF20" s="87"/>
      <c r="NG20" s="87"/>
      <c r="NH20" s="87"/>
      <c r="NI20" s="87"/>
      <c r="NJ20" s="87"/>
      <c r="NK20" s="87"/>
      <c r="NL20" s="87"/>
      <c r="NM20" s="87" t="s">
        <v>3296</v>
      </c>
      <c r="NN20" s="87"/>
      <c r="NO20" s="87" t="s">
        <v>3297</v>
      </c>
      <c r="NP20" s="85"/>
      <c r="NR20" s="20"/>
      <c r="NS20" s="246" t="s">
        <v>3298</v>
      </c>
      <c r="NT20" s="20"/>
      <c r="NU20" s="414"/>
      <c r="PD20" s="54" t="s">
        <v>3299</v>
      </c>
      <c r="PF20" s="54" t="s">
        <v>3300</v>
      </c>
      <c r="QE20" s="54"/>
      <c r="QF20" s="54"/>
      <c r="QG20" s="54"/>
      <c r="QH20" s="42"/>
      <c r="QI20" s="54"/>
      <c r="QJ20" s="54"/>
      <c r="QK20" s="54"/>
      <c r="QL20" s="54"/>
      <c r="QM20" s="54"/>
      <c r="QN20" s="54"/>
      <c r="QO20" s="415"/>
      <c r="QR20" s="20" t="s">
        <v>3301</v>
      </c>
      <c r="QT20" s="23" t="s">
        <v>3302</v>
      </c>
      <c r="QV20" s="713" t="s">
        <v>3303</v>
      </c>
    </row>
    <row r="21" spans="2:464" ht="27.75" thickBot="1">
      <c r="B21" s="270" t="s">
        <v>3304</v>
      </c>
      <c r="C21" s="241"/>
      <c r="E21" s="435">
        <v>870</v>
      </c>
      <c r="G21" s="247" t="s">
        <v>3305</v>
      </c>
      <c r="I21" s="248" t="s">
        <v>3306</v>
      </c>
      <c r="K21" s="265" t="s">
        <v>3307</v>
      </c>
      <c r="M21" s="20"/>
      <c r="N21" s="20"/>
      <c r="P21" s="528" t="s">
        <v>3308</v>
      </c>
      <c r="Q21" s="64" t="s">
        <v>3309</v>
      </c>
      <c r="R21" s="33" t="s">
        <v>3310</v>
      </c>
      <c r="S21" s="20"/>
      <c r="T21" s="20"/>
      <c r="V21" s="43">
        <v>101</v>
      </c>
      <c r="W21" s="34" t="s">
        <v>424</v>
      </c>
      <c r="X21" s="44">
        <v>160753</v>
      </c>
      <c r="Y21" s="34" t="s">
        <v>3311</v>
      </c>
      <c r="Z21" s="43" t="s">
        <v>1277</v>
      </c>
      <c r="AA21" s="34" t="s">
        <v>662</v>
      </c>
      <c r="AB21" s="34" t="s">
        <v>411</v>
      </c>
      <c r="AC21" s="34" t="s">
        <v>3311</v>
      </c>
      <c r="AD21" s="44" t="s">
        <v>428</v>
      </c>
      <c r="AE21" s="44" t="s">
        <v>429</v>
      </c>
      <c r="AF21" s="43">
        <v>101</v>
      </c>
      <c r="AG21" s="34" t="s">
        <v>424</v>
      </c>
      <c r="AH21" s="34" t="s">
        <v>430</v>
      </c>
      <c r="AI21" s="43" t="s">
        <v>431</v>
      </c>
      <c r="AJ21" s="44" t="s">
        <v>432</v>
      </c>
      <c r="AK21" s="295">
        <v>4904861</v>
      </c>
      <c r="AL21" s="44" t="s">
        <v>411</v>
      </c>
      <c r="AM21" s="44" t="s">
        <v>433</v>
      </c>
      <c r="AN21" s="296">
        <v>258026700</v>
      </c>
      <c r="AO21" s="34"/>
      <c r="AP21" s="34"/>
      <c r="AQ21" s="34"/>
      <c r="AR21" s="34"/>
      <c r="AS21" s="34"/>
      <c r="AT21" s="44" t="s">
        <v>434</v>
      </c>
      <c r="AU21" s="44"/>
      <c r="AV21" s="751" t="str" cm="1">
        <f t="array" ref="AV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" s="34"/>
      <c r="AX21" s="34"/>
      <c r="AY21" s="34"/>
      <c r="AZ21" s="34"/>
      <c r="BA21" s="34"/>
      <c r="BB21" s="34"/>
      <c r="BC21" s="34"/>
      <c r="BD21" s="44">
        <v>160753</v>
      </c>
      <c r="BE21" s="34" t="s">
        <v>3311</v>
      </c>
      <c r="BF21" s="43" t="s">
        <v>1277</v>
      </c>
      <c r="BG21" s="34" t="s">
        <v>662</v>
      </c>
      <c r="BH21" s="34" t="s">
        <v>411</v>
      </c>
      <c r="BI21" s="34" t="s">
        <v>3311</v>
      </c>
      <c r="BJ21" s="44" t="s">
        <v>428</v>
      </c>
      <c r="BK21" s="44" t="s">
        <v>429</v>
      </c>
      <c r="BL21" s="34"/>
      <c r="BM21" s="34"/>
      <c r="BN21" s="34"/>
      <c r="BO21" s="57" t="s">
        <v>7</v>
      </c>
      <c r="BP21" s="58" t="s">
        <v>428</v>
      </c>
      <c r="BQ21" s="59">
        <v>135</v>
      </c>
      <c r="BR21" s="60" t="s">
        <v>1828</v>
      </c>
      <c r="BS21" s="61">
        <v>119</v>
      </c>
      <c r="BT21" s="60" t="s">
        <v>3312</v>
      </c>
      <c r="BU21" s="58" t="s">
        <v>3313</v>
      </c>
      <c r="BV21" s="58" t="s">
        <v>1831</v>
      </c>
      <c r="BW21" s="58" t="s">
        <v>3314</v>
      </c>
      <c r="BX21" s="58" t="s">
        <v>3315</v>
      </c>
      <c r="BY21" s="58" t="s">
        <v>3316</v>
      </c>
      <c r="BZ21" s="58" t="s">
        <v>613</v>
      </c>
      <c r="CA21" s="58" t="s">
        <v>3317</v>
      </c>
      <c r="CB21" s="58" t="s">
        <v>3318</v>
      </c>
      <c r="CC21" s="61">
        <v>119</v>
      </c>
      <c r="CD21" s="60" t="s">
        <v>3312</v>
      </c>
      <c r="CE21" s="20"/>
      <c r="CF21" s="50" t="s">
        <v>473</v>
      </c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 t="s">
        <v>643</v>
      </c>
      <c r="CT21" s="51"/>
      <c r="CU21" s="51"/>
      <c r="CV21" s="51"/>
      <c r="CW21" s="52" t="s">
        <v>694</v>
      </c>
      <c r="CX21" s="20"/>
      <c r="CY21" s="96"/>
      <c r="DG21" s="87" t="s">
        <v>3319</v>
      </c>
      <c r="EG21" s="87" t="s">
        <v>1553</v>
      </c>
      <c r="EH21" s="87" t="s">
        <v>3320</v>
      </c>
      <c r="EL21" s="87" t="s">
        <v>3321</v>
      </c>
      <c r="EM21" s="87" t="s">
        <v>3322</v>
      </c>
      <c r="EN21" s="87" t="s">
        <v>3323</v>
      </c>
      <c r="EQ21" s="87" t="s">
        <v>3324</v>
      </c>
      <c r="ER21" s="87" t="s">
        <v>3325</v>
      </c>
      <c r="EU21" s="87" t="s">
        <v>3326</v>
      </c>
      <c r="EX21" s="87" t="s">
        <v>3327</v>
      </c>
      <c r="EZ21" s="87" t="s">
        <v>3328</v>
      </c>
      <c r="FA21" s="87" t="s">
        <v>3329</v>
      </c>
      <c r="FE21" s="87" t="s">
        <v>508</v>
      </c>
      <c r="FG21" s="87" t="s">
        <v>3330</v>
      </c>
      <c r="FH21" s="87" t="s">
        <v>3331</v>
      </c>
      <c r="FI21" s="87" t="s">
        <v>3332</v>
      </c>
      <c r="FS21" s="87" t="s">
        <v>3333</v>
      </c>
      <c r="HR21" s="87" t="s">
        <v>3334</v>
      </c>
      <c r="HU21" s="87" t="s">
        <v>3335</v>
      </c>
      <c r="HV21" s="87" t="s">
        <v>2752</v>
      </c>
      <c r="HW21" s="87" t="s">
        <v>3336</v>
      </c>
      <c r="HX21" s="87" t="s">
        <v>3185</v>
      </c>
      <c r="IH21" s="87" t="s">
        <v>3337</v>
      </c>
      <c r="IU21" s="87" t="s">
        <v>3338</v>
      </c>
      <c r="JU21" s="87" t="s">
        <v>3339</v>
      </c>
      <c r="JW21" s="87" t="s">
        <v>3340</v>
      </c>
      <c r="KA21" s="98"/>
      <c r="KD21" s="87" t="s">
        <v>620</v>
      </c>
      <c r="KE21" s="87" t="s">
        <v>1362</v>
      </c>
      <c r="KJ21" s="87" t="s">
        <v>3341</v>
      </c>
      <c r="LB21" s="87" t="s">
        <v>3342</v>
      </c>
      <c r="LU21" s="87" t="s">
        <v>1543</v>
      </c>
      <c r="LX21" s="87" t="s">
        <v>1806</v>
      </c>
      <c r="MA21" s="87" t="s">
        <v>3343</v>
      </c>
      <c r="MC21" s="87" t="s">
        <v>3344</v>
      </c>
      <c r="MG21" s="87" t="s">
        <v>3345</v>
      </c>
      <c r="MJ21" s="87" t="s">
        <v>3346</v>
      </c>
      <c r="ML21" s="87"/>
      <c r="MM21" s="87"/>
      <c r="MN21" s="87"/>
      <c r="MO21" s="87"/>
      <c r="MP21" s="87" t="s">
        <v>3347</v>
      </c>
      <c r="MQ21" s="87"/>
      <c r="MR21" s="87" t="s">
        <v>2754</v>
      </c>
      <c r="MS21" s="87"/>
      <c r="MT21" s="87"/>
      <c r="MU21" s="87"/>
      <c r="MV21" s="87"/>
      <c r="MW21" s="87" t="s">
        <v>3348</v>
      </c>
      <c r="MX21" s="87"/>
      <c r="MY21" s="87"/>
      <c r="MZ21" s="87"/>
      <c r="NA21" s="87"/>
      <c r="NB21" s="87"/>
      <c r="NC21" s="87"/>
      <c r="ND21" s="87"/>
      <c r="NE21" s="87"/>
      <c r="NF21" s="87"/>
      <c r="NG21" s="87"/>
      <c r="NH21" s="87"/>
      <c r="NI21" s="87"/>
      <c r="NJ21" s="87"/>
      <c r="NK21" s="87"/>
      <c r="NL21" s="87"/>
      <c r="NM21" s="87" t="s">
        <v>3349</v>
      </c>
      <c r="NN21" s="87"/>
      <c r="NO21" s="87" t="s">
        <v>3350</v>
      </c>
      <c r="NP21" s="85"/>
      <c r="NR21" s="20"/>
      <c r="NS21" s="246" t="s">
        <v>3351</v>
      </c>
      <c r="NT21" s="20"/>
      <c r="NU21" s="417"/>
      <c r="NV21" s="402"/>
      <c r="NW21" s="402"/>
      <c r="NX21" s="402"/>
      <c r="NY21" s="402"/>
      <c r="NZ21" s="402"/>
      <c r="OA21" s="402"/>
      <c r="OB21" s="402"/>
      <c r="OC21" s="402"/>
      <c r="OD21" s="402"/>
      <c r="OE21" s="402"/>
      <c r="OF21" s="402"/>
      <c r="OG21" s="402"/>
      <c r="OH21" s="402"/>
      <c r="OI21" s="402"/>
      <c r="OJ21" s="402"/>
      <c r="OK21" s="402"/>
      <c r="OL21" s="402"/>
      <c r="OM21" s="402"/>
      <c r="ON21" s="402"/>
      <c r="OO21" s="402"/>
      <c r="OP21" s="402"/>
      <c r="OQ21" s="402"/>
      <c r="OR21" s="402"/>
      <c r="OS21" s="402"/>
      <c r="OT21" s="402"/>
      <c r="OU21" s="402"/>
      <c r="OV21" s="402"/>
      <c r="OW21" s="402"/>
      <c r="OX21" s="402"/>
      <c r="OY21" s="402"/>
      <c r="OZ21" s="402"/>
      <c r="PA21" s="402"/>
      <c r="PB21" s="402"/>
      <c r="PC21" s="402"/>
      <c r="PD21" s="402" t="s">
        <v>3352</v>
      </c>
      <c r="PE21" s="402"/>
      <c r="PF21" s="402"/>
      <c r="PG21" s="402"/>
      <c r="PH21" s="402"/>
      <c r="PI21" s="402"/>
      <c r="PJ21" s="402"/>
      <c r="PK21" s="402"/>
      <c r="PL21" s="402"/>
      <c r="PM21" s="402"/>
      <c r="PN21" s="402"/>
      <c r="PO21" s="402"/>
      <c r="PP21" s="402"/>
      <c r="PQ21" s="402"/>
      <c r="PR21" s="402"/>
      <c r="PS21" s="402"/>
      <c r="PT21" s="402"/>
      <c r="PU21" s="402"/>
      <c r="PV21" s="402"/>
      <c r="PW21" s="402"/>
      <c r="PX21" s="402"/>
      <c r="PY21" s="402"/>
      <c r="PZ21" s="402"/>
      <c r="QA21" s="402"/>
      <c r="QB21" s="402"/>
      <c r="QC21" s="402"/>
      <c r="QD21" s="402"/>
      <c r="QE21" s="402"/>
      <c r="QF21" s="402"/>
      <c r="QG21" s="402"/>
      <c r="QH21" s="402"/>
      <c r="QI21" s="402"/>
      <c r="QJ21" s="402"/>
      <c r="QK21" s="402"/>
      <c r="QL21" s="402"/>
      <c r="QM21" s="402"/>
      <c r="QN21" s="402"/>
      <c r="QO21" s="418"/>
      <c r="QR21" s="20" t="s">
        <v>3353</v>
      </c>
      <c r="QT21" s="23" t="s">
        <v>3354</v>
      </c>
      <c r="QV21" s="713" t="s">
        <v>3355</v>
      </c>
    </row>
    <row r="22" spans="2:464" ht="27.75" thickBot="1">
      <c r="B22" s="270" t="s">
        <v>3356</v>
      </c>
      <c r="C22" s="241"/>
      <c r="G22" s="247" t="s">
        <v>3357</v>
      </c>
      <c r="I22" s="248" t="s">
        <v>3358</v>
      </c>
      <c r="K22" s="265" t="s">
        <v>3359</v>
      </c>
      <c r="M22" s="20"/>
      <c r="N22" s="20"/>
      <c r="P22" s="528" t="s">
        <v>3360</v>
      </c>
      <c r="Q22" s="65" t="s">
        <v>3361</v>
      </c>
      <c r="R22" s="33" t="s">
        <v>3362</v>
      </c>
      <c r="S22" s="20"/>
      <c r="T22" s="20"/>
      <c r="V22" s="43">
        <v>101</v>
      </c>
      <c r="W22" s="34" t="s">
        <v>424</v>
      </c>
      <c r="X22" s="44">
        <v>160754</v>
      </c>
      <c r="Y22" s="34" t="s">
        <v>3363</v>
      </c>
      <c r="Z22" s="43" t="s">
        <v>1277</v>
      </c>
      <c r="AA22" s="34" t="s">
        <v>662</v>
      </c>
      <c r="AB22" s="34" t="s">
        <v>411</v>
      </c>
      <c r="AC22" s="34" t="s">
        <v>3363</v>
      </c>
      <c r="AD22" s="44" t="s">
        <v>428</v>
      </c>
      <c r="AE22" s="44" t="s">
        <v>429</v>
      </c>
      <c r="AF22" s="43">
        <v>101</v>
      </c>
      <c r="AG22" s="34" t="s">
        <v>424</v>
      </c>
      <c r="AH22" s="34" t="s">
        <v>430</v>
      </c>
      <c r="AI22" s="43" t="s">
        <v>431</v>
      </c>
      <c r="AJ22" s="44" t="s">
        <v>432</v>
      </c>
      <c r="AK22" s="295">
        <v>4904861</v>
      </c>
      <c r="AL22" s="44" t="s">
        <v>411</v>
      </c>
      <c r="AM22" s="44" t="s">
        <v>433</v>
      </c>
      <c r="AN22" s="296">
        <v>258026700</v>
      </c>
      <c r="AO22" s="34"/>
      <c r="AP22" s="34"/>
      <c r="AQ22" s="34"/>
      <c r="AR22" s="34"/>
      <c r="AS22" s="34"/>
      <c r="AT22" s="44" t="s">
        <v>434</v>
      </c>
      <c r="AU22" s="44"/>
      <c r="AV22" s="751" t="str" cm="1">
        <f t="array" ref="AV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" s="34"/>
      <c r="AX22" s="34"/>
      <c r="AY22" s="34"/>
      <c r="AZ22" s="34"/>
      <c r="BA22" s="34"/>
      <c r="BB22" s="34"/>
      <c r="BC22" s="34"/>
      <c r="BD22" s="44">
        <v>160754</v>
      </c>
      <c r="BE22" s="34" t="s">
        <v>3363</v>
      </c>
      <c r="BF22" s="43" t="s">
        <v>1277</v>
      </c>
      <c r="BG22" s="34" t="s">
        <v>662</v>
      </c>
      <c r="BH22" s="34" t="s">
        <v>411</v>
      </c>
      <c r="BI22" s="34" t="s">
        <v>3363</v>
      </c>
      <c r="BJ22" s="44" t="s">
        <v>428</v>
      </c>
      <c r="BK22" s="44" t="s">
        <v>429</v>
      </c>
      <c r="BL22" s="34"/>
      <c r="BM22" s="34"/>
      <c r="BN22" s="34"/>
      <c r="BO22" s="57" t="s">
        <v>7</v>
      </c>
      <c r="BP22" s="58" t="s">
        <v>428</v>
      </c>
      <c r="BQ22" s="59">
        <v>137</v>
      </c>
      <c r="BR22" s="60" t="s">
        <v>980</v>
      </c>
      <c r="BS22" s="61">
        <v>120</v>
      </c>
      <c r="BT22" s="60" t="s">
        <v>3364</v>
      </c>
      <c r="BU22" s="58" t="s">
        <v>3365</v>
      </c>
      <c r="BV22" s="58" t="s">
        <v>983</v>
      </c>
      <c r="BW22" s="58" t="s">
        <v>3366</v>
      </c>
      <c r="BX22" s="58" t="s">
        <v>3367</v>
      </c>
      <c r="BY22" s="58" t="s">
        <v>3368</v>
      </c>
      <c r="BZ22" s="58" t="s">
        <v>3369</v>
      </c>
      <c r="CA22" s="58" t="s">
        <v>3370</v>
      </c>
      <c r="CB22" s="58" t="s">
        <v>3371</v>
      </c>
      <c r="CC22" s="61">
        <v>120</v>
      </c>
      <c r="CD22" s="60" t="s">
        <v>3364</v>
      </c>
      <c r="CE22" s="20"/>
      <c r="CF22" s="50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 t="s">
        <v>644</v>
      </c>
      <c r="CT22" s="51"/>
      <c r="CU22" s="51"/>
      <c r="CV22" s="51"/>
      <c r="CW22" s="52" t="s">
        <v>695</v>
      </c>
      <c r="CX22" s="20"/>
      <c r="CY22" s="96"/>
      <c r="DG22" s="87" t="s">
        <v>3372</v>
      </c>
      <c r="EG22" s="87" t="s">
        <v>3373</v>
      </c>
      <c r="EH22" s="87" t="s">
        <v>3374</v>
      </c>
      <c r="EL22" s="87" t="s">
        <v>3375</v>
      </c>
      <c r="EM22" s="87" t="s">
        <v>1215</v>
      </c>
      <c r="EN22" s="87" t="s">
        <v>3376</v>
      </c>
      <c r="EQ22" s="87" t="s">
        <v>3377</v>
      </c>
      <c r="ER22" s="87" t="s">
        <v>3378</v>
      </c>
      <c r="EU22" s="87" t="s">
        <v>3379</v>
      </c>
      <c r="EX22" s="87" t="s">
        <v>3380</v>
      </c>
      <c r="EZ22" s="87" t="s">
        <v>1788</v>
      </c>
      <c r="FA22" s="87" t="s">
        <v>3381</v>
      </c>
      <c r="FE22" s="87" t="s">
        <v>3382</v>
      </c>
      <c r="FG22" s="87" t="s">
        <v>3383</v>
      </c>
      <c r="FH22" s="87" t="s">
        <v>3045</v>
      </c>
      <c r="FI22" s="87" t="s">
        <v>3384</v>
      </c>
      <c r="HR22" s="87" t="s">
        <v>3385</v>
      </c>
      <c r="HV22" s="87" t="s">
        <v>2862</v>
      </c>
      <c r="HW22" s="87" t="s">
        <v>3386</v>
      </c>
      <c r="HX22" s="87" t="s">
        <v>3387</v>
      </c>
      <c r="IU22" s="87" t="s">
        <v>3388</v>
      </c>
      <c r="JU22" s="87" t="s">
        <v>3389</v>
      </c>
      <c r="JW22" s="87" t="s">
        <v>3390</v>
      </c>
      <c r="KA22" s="98"/>
      <c r="KE22" s="87" t="s">
        <v>3391</v>
      </c>
      <c r="KJ22" s="87" t="s">
        <v>3392</v>
      </c>
      <c r="LU22" s="87" t="s">
        <v>3393</v>
      </c>
      <c r="LX22" s="87" t="s">
        <v>3394</v>
      </c>
      <c r="LZ22" s="98"/>
      <c r="MA22" s="87" t="s">
        <v>3395</v>
      </c>
      <c r="MC22" s="87" t="s">
        <v>3396</v>
      </c>
      <c r="MG22" s="87" t="s">
        <v>3397</v>
      </c>
      <c r="MJ22" s="87" t="s">
        <v>3398</v>
      </c>
      <c r="ML22" s="87"/>
      <c r="MM22" s="87"/>
      <c r="MN22" s="87"/>
      <c r="MO22" s="87"/>
      <c r="MP22" s="87" t="s">
        <v>3399</v>
      </c>
      <c r="MQ22" s="87"/>
      <c r="MR22" s="87" t="s">
        <v>3400</v>
      </c>
      <c r="MS22" s="87"/>
      <c r="MT22" s="87"/>
      <c r="MU22" s="87"/>
      <c r="MV22" s="87"/>
      <c r="MW22" s="87"/>
      <c r="MX22" s="87"/>
      <c r="MY22" s="87"/>
      <c r="MZ22" s="87"/>
      <c r="NA22" s="87"/>
      <c r="NB22" s="87"/>
      <c r="NC22" s="87"/>
      <c r="ND22" s="87"/>
      <c r="NE22" s="87"/>
      <c r="NF22" s="87"/>
      <c r="NG22" s="87"/>
      <c r="NH22" s="87"/>
      <c r="NI22" s="87"/>
      <c r="NJ22" s="87"/>
      <c r="NK22" s="87"/>
      <c r="NL22" s="87"/>
      <c r="NM22" s="87" t="s">
        <v>3401</v>
      </c>
      <c r="NN22" s="87"/>
      <c r="NO22" s="87" t="s">
        <v>3402</v>
      </c>
      <c r="NP22" s="85"/>
      <c r="NR22" s="20"/>
      <c r="NS22" s="246" t="s">
        <v>3403</v>
      </c>
      <c r="NT22" s="20"/>
      <c r="QE22" s="54"/>
      <c r="QF22" s="54"/>
      <c r="QG22" s="54"/>
      <c r="QH22" s="54"/>
      <c r="QI22" s="54"/>
      <c r="QJ22" s="54"/>
      <c r="QK22" s="54"/>
      <c r="QL22" s="54"/>
      <c r="QM22" s="54"/>
      <c r="QN22" s="54"/>
      <c r="QO22" s="54"/>
      <c r="QR22" s="20" t="s">
        <v>3404</v>
      </c>
      <c r="QT22" s="23" t="s">
        <v>3405</v>
      </c>
      <c r="QV22" s="713" t="s">
        <v>3406</v>
      </c>
    </row>
    <row r="23" spans="2:464" ht="28.5" thickTop="1" thickBot="1">
      <c r="B23" s="270" t="s">
        <v>3407</v>
      </c>
      <c r="C23" s="241"/>
      <c r="E23" s="23" t="s">
        <v>211</v>
      </c>
      <c r="F23" s="273"/>
      <c r="G23" s="247" t="s">
        <v>3408</v>
      </c>
      <c r="I23" s="248" t="s">
        <v>3409</v>
      </c>
      <c r="K23" s="265" t="s">
        <v>3410</v>
      </c>
      <c r="M23" s="20"/>
      <c r="N23" s="20"/>
      <c r="P23" s="528" t="s">
        <v>3411</v>
      </c>
      <c r="Q23" s="64" t="s">
        <v>3412</v>
      </c>
      <c r="R23" s="20" t="s">
        <v>3413</v>
      </c>
      <c r="S23" s="20"/>
      <c r="T23" s="20"/>
      <c r="V23" s="43">
        <v>101</v>
      </c>
      <c r="W23" s="34" t="s">
        <v>424</v>
      </c>
      <c r="X23" s="44">
        <v>160755</v>
      </c>
      <c r="Y23" s="34" t="s">
        <v>3414</v>
      </c>
      <c r="Z23" s="43" t="s">
        <v>1277</v>
      </c>
      <c r="AA23" s="34" t="s">
        <v>662</v>
      </c>
      <c r="AB23" s="34" t="s">
        <v>411</v>
      </c>
      <c r="AC23" s="34" t="s">
        <v>3414</v>
      </c>
      <c r="AD23" s="44" t="s">
        <v>428</v>
      </c>
      <c r="AE23" s="44" t="s">
        <v>429</v>
      </c>
      <c r="AF23" s="43">
        <v>101</v>
      </c>
      <c r="AG23" s="34" t="s">
        <v>424</v>
      </c>
      <c r="AH23" s="34" t="s">
        <v>430</v>
      </c>
      <c r="AI23" s="43" t="s">
        <v>431</v>
      </c>
      <c r="AJ23" s="44" t="s">
        <v>432</v>
      </c>
      <c r="AK23" s="295">
        <v>4904861</v>
      </c>
      <c r="AL23" s="44" t="s">
        <v>411</v>
      </c>
      <c r="AM23" s="44" t="s">
        <v>433</v>
      </c>
      <c r="AN23" s="296">
        <v>258026700</v>
      </c>
      <c r="AO23" s="34"/>
      <c r="AP23" s="34"/>
      <c r="AQ23" s="34"/>
      <c r="AR23" s="34"/>
      <c r="AS23" s="34"/>
      <c r="AT23" s="44" t="s">
        <v>434</v>
      </c>
      <c r="AU23" s="44"/>
      <c r="AV23" s="751" t="str" cm="1">
        <f t="array" ref="AV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" s="34"/>
      <c r="AX23" s="34"/>
      <c r="AY23" s="34"/>
      <c r="AZ23" s="34"/>
      <c r="BA23" s="34"/>
      <c r="BB23" s="34"/>
      <c r="BC23" s="34"/>
      <c r="BD23" s="44">
        <v>160755</v>
      </c>
      <c r="BE23" s="34" t="s">
        <v>3414</v>
      </c>
      <c r="BF23" s="43" t="s">
        <v>1277</v>
      </c>
      <c r="BG23" s="34" t="s">
        <v>662</v>
      </c>
      <c r="BH23" s="34" t="s">
        <v>411</v>
      </c>
      <c r="BI23" s="34" t="s">
        <v>3414</v>
      </c>
      <c r="BJ23" s="44" t="s">
        <v>428</v>
      </c>
      <c r="BK23" s="44" t="s">
        <v>429</v>
      </c>
      <c r="BL23" s="34"/>
      <c r="BM23" s="34"/>
      <c r="BN23" s="34"/>
      <c r="BO23" s="45" t="s">
        <v>7</v>
      </c>
      <c r="BP23" s="46" t="s">
        <v>428</v>
      </c>
      <c r="BQ23" s="47">
        <v>138</v>
      </c>
      <c r="BR23" s="48" t="s">
        <v>3415</v>
      </c>
      <c r="BS23" s="49">
        <v>126</v>
      </c>
      <c r="BT23" s="48" t="s">
        <v>3416</v>
      </c>
      <c r="BU23" s="46" t="s">
        <v>3417</v>
      </c>
      <c r="BV23" s="46" t="s">
        <v>3418</v>
      </c>
      <c r="BW23" s="46" t="s">
        <v>3419</v>
      </c>
      <c r="BX23" s="46" t="s">
        <v>3420</v>
      </c>
      <c r="BY23" s="46" t="s">
        <v>3421</v>
      </c>
      <c r="BZ23" s="46" t="s">
        <v>680</v>
      </c>
      <c r="CA23" s="46" t="s">
        <v>3422</v>
      </c>
      <c r="CB23" s="46" t="s">
        <v>3423</v>
      </c>
      <c r="CC23" s="49">
        <v>126</v>
      </c>
      <c r="CD23" s="48" t="s">
        <v>3416</v>
      </c>
      <c r="CE23" s="20"/>
      <c r="CF23" s="50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 t="s">
        <v>645</v>
      </c>
      <c r="CT23" s="51"/>
      <c r="CU23" s="51"/>
      <c r="CV23" s="51"/>
      <c r="CW23" s="52" t="s">
        <v>696</v>
      </c>
      <c r="CX23" s="20"/>
      <c r="CY23" s="96"/>
      <c r="DG23" s="87" t="s">
        <v>3424</v>
      </c>
      <c r="EG23" s="87" t="s">
        <v>3425</v>
      </c>
      <c r="EH23" s="87" t="s">
        <v>3426</v>
      </c>
      <c r="EL23" s="87" t="s">
        <v>3427</v>
      </c>
      <c r="EM23" s="87" t="s">
        <v>3428</v>
      </c>
      <c r="EN23" s="87" t="s">
        <v>3429</v>
      </c>
      <c r="EQ23" s="87" t="s">
        <v>3430</v>
      </c>
      <c r="ER23" s="87" t="s">
        <v>3431</v>
      </c>
      <c r="EU23" s="87" t="s">
        <v>3432</v>
      </c>
      <c r="EX23" s="87" t="s">
        <v>3433</v>
      </c>
      <c r="EZ23" s="87" t="s">
        <v>3434</v>
      </c>
      <c r="FA23" s="87" t="s">
        <v>3435</v>
      </c>
      <c r="FE23" s="87" t="s">
        <v>3436</v>
      </c>
      <c r="FH23" s="87" t="s">
        <v>3437</v>
      </c>
      <c r="FI23" s="87" t="s">
        <v>3046</v>
      </c>
      <c r="HR23" s="87" t="s">
        <v>2184</v>
      </c>
      <c r="HV23" s="87" t="s">
        <v>1985</v>
      </c>
      <c r="HW23" s="87" t="s">
        <v>2349</v>
      </c>
      <c r="HX23" s="87" t="s">
        <v>3249</v>
      </c>
      <c r="IU23" s="87" t="s">
        <v>3438</v>
      </c>
      <c r="JU23" s="87" t="s">
        <v>3439</v>
      </c>
      <c r="JW23" s="87" t="s">
        <v>3440</v>
      </c>
      <c r="KE23" s="87" t="s">
        <v>3441</v>
      </c>
      <c r="KJ23" s="87" t="s">
        <v>3442</v>
      </c>
      <c r="LU23" s="87" t="s">
        <v>1805</v>
      </c>
      <c r="LX23" s="87" t="s">
        <v>3443</v>
      </c>
      <c r="MA23" s="87" t="s">
        <v>1033</v>
      </c>
      <c r="MC23" s="87" t="s">
        <v>3444</v>
      </c>
      <c r="MG23" s="87" t="s">
        <v>3445</v>
      </c>
      <c r="MJ23" s="87" t="s">
        <v>3446</v>
      </c>
      <c r="ML23" s="87"/>
      <c r="MM23" s="87"/>
      <c r="MN23" s="87"/>
      <c r="MO23" s="87"/>
      <c r="MP23" s="87" t="s">
        <v>3447</v>
      </c>
      <c r="MQ23" s="87"/>
      <c r="MR23" s="87" t="s">
        <v>3448</v>
      </c>
      <c r="MS23" s="87"/>
      <c r="MT23" s="87"/>
      <c r="MU23" s="87"/>
      <c r="MV23" s="87"/>
      <c r="MW23" s="87"/>
      <c r="MX23" s="87"/>
      <c r="MY23" s="87"/>
      <c r="MZ23" s="87"/>
      <c r="NA23" s="87"/>
      <c r="NB23" s="87"/>
      <c r="NC23" s="87"/>
      <c r="ND23" s="87"/>
      <c r="NE23" s="87"/>
      <c r="NF23" s="87"/>
      <c r="NG23" s="87"/>
      <c r="NH23" s="87"/>
      <c r="NI23" s="87"/>
      <c r="NJ23" s="87"/>
      <c r="NK23" s="87"/>
      <c r="NL23" s="87"/>
      <c r="NM23" s="87"/>
      <c r="NN23" s="87"/>
      <c r="NO23" s="87" t="s">
        <v>3449</v>
      </c>
      <c r="NP23" s="85"/>
      <c r="NR23" s="20"/>
      <c r="NS23" s="246" t="s">
        <v>3450</v>
      </c>
      <c r="NT23" s="20"/>
      <c r="NU23" s="419" t="s">
        <v>3451</v>
      </c>
      <c r="NV23" s="419" t="s">
        <v>3452</v>
      </c>
      <c r="NW23" s="421"/>
      <c r="NX23" s="420"/>
      <c r="NY23" s="423" t="s">
        <v>3451</v>
      </c>
      <c r="QE23" s="54"/>
      <c r="QF23" s="54"/>
      <c r="QG23" s="54"/>
      <c r="QH23" s="54"/>
      <c r="QI23" s="54"/>
      <c r="QJ23" s="54"/>
      <c r="QK23" s="54"/>
      <c r="QL23" s="54"/>
      <c r="QM23" s="54"/>
      <c r="QN23" s="54"/>
      <c r="QO23" s="54"/>
      <c r="QR23" s="20" t="s">
        <v>3453</v>
      </c>
      <c r="QT23" s="23" t="s">
        <v>3454</v>
      </c>
      <c r="QV23" s="713" t="s">
        <v>3455</v>
      </c>
    </row>
    <row r="24" spans="2:464" ht="27.75" thickTop="1">
      <c r="B24" s="271" t="s">
        <v>3456</v>
      </c>
      <c r="C24" s="241"/>
      <c r="E24" s="23" t="s">
        <v>3457</v>
      </c>
      <c r="F24" s="254"/>
      <c r="G24" s="247" t="s">
        <v>3458</v>
      </c>
      <c r="I24" s="248" t="s">
        <v>3459</v>
      </c>
      <c r="K24" s="265" t="s">
        <v>3460</v>
      </c>
      <c r="M24" s="20"/>
      <c r="N24" s="20"/>
      <c r="P24" s="528" t="s">
        <v>3461</v>
      </c>
      <c r="Q24" s="20"/>
      <c r="R24" s="64" t="s">
        <v>3462</v>
      </c>
      <c r="S24" s="20"/>
      <c r="T24" s="20"/>
      <c r="V24" s="43">
        <v>101</v>
      </c>
      <c r="W24" s="34" t="s">
        <v>424</v>
      </c>
      <c r="X24" s="44">
        <v>160707</v>
      </c>
      <c r="Y24" s="34" t="s">
        <v>1749</v>
      </c>
      <c r="Z24" s="43" t="s">
        <v>1277</v>
      </c>
      <c r="AA24" s="34" t="s">
        <v>662</v>
      </c>
      <c r="AB24" s="34" t="s">
        <v>411</v>
      </c>
      <c r="AC24" s="34" t="s">
        <v>1749</v>
      </c>
      <c r="AD24" s="44" t="s">
        <v>428</v>
      </c>
      <c r="AE24" s="44" t="s">
        <v>429</v>
      </c>
      <c r="AF24" s="43">
        <v>101</v>
      </c>
      <c r="AG24" s="34" t="s">
        <v>424</v>
      </c>
      <c r="AH24" s="34" t="s">
        <v>430</v>
      </c>
      <c r="AI24" s="43" t="s">
        <v>431</v>
      </c>
      <c r="AJ24" s="44" t="s">
        <v>432</v>
      </c>
      <c r="AK24" s="295">
        <v>4904861</v>
      </c>
      <c r="AL24" s="44" t="s">
        <v>411</v>
      </c>
      <c r="AM24" s="44" t="s">
        <v>433</v>
      </c>
      <c r="AN24" s="296">
        <v>258026700</v>
      </c>
      <c r="AO24" s="34"/>
      <c r="AP24" s="34"/>
      <c r="AQ24" s="34"/>
      <c r="AR24" s="34"/>
      <c r="AS24" s="34"/>
      <c r="AT24" s="44" t="s">
        <v>434</v>
      </c>
      <c r="AU24" s="44"/>
      <c r="AV24" s="751" t="str" cm="1">
        <f t="array" ref="AV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" s="34"/>
      <c r="AX24" s="34"/>
      <c r="AY24" s="34"/>
      <c r="AZ24" s="34"/>
      <c r="BA24" s="34"/>
      <c r="BB24" s="34"/>
      <c r="BC24" s="34"/>
      <c r="BD24" s="44">
        <v>160707</v>
      </c>
      <c r="BE24" s="34" t="s">
        <v>1749</v>
      </c>
      <c r="BF24" s="43" t="s">
        <v>1277</v>
      </c>
      <c r="BG24" s="34" t="s">
        <v>662</v>
      </c>
      <c r="BH24" s="34" t="s">
        <v>411</v>
      </c>
      <c r="BI24" s="34" t="s">
        <v>1749</v>
      </c>
      <c r="BJ24" s="44" t="s">
        <v>428</v>
      </c>
      <c r="BK24" s="44" t="s">
        <v>429</v>
      </c>
      <c r="BL24" s="34"/>
      <c r="BM24" s="34"/>
      <c r="BN24" s="34"/>
      <c r="BO24" s="57" t="s">
        <v>7</v>
      </c>
      <c r="BP24" s="58" t="s">
        <v>428</v>
      </c>
      <c r="BQ24" s="59">
        <v>125</v>
      </c>
      <c r="BR24" s="60" t="s">
        <v>3463</v>
      </c>
      <c r="BS24" s="61">
        <v>162</v>
      </c>
      <c r="BT24" s="60" t="s">
        <v>3464</v>
      </c>
      <c r="BU24" s="58" t="s">
        <v>3465</v>
      </c>
      <c r="BV24" s="58" t="s">
        <v>3466</v>
      </c>
      <c r="BW24" s="58" t="s">
        <v>3467</v>
      </c>
      <c r="BX24" s="58" t="s">
        <v>3468</v>
      </c>
      <c r="BY24" s="58" t="s">
        <v>3469</v>
      </c>
      <c r="BZ24" s="58" t="s">
        <v>470</v>
      </c>
      <c r="CA24" s="58" t="s">
        <v>3470</v>
      </c>
      <c r="CB24" s="58" t="s">
        <v>3471</v>
      </c>
      <c r="CC24" s="61">
        <v>162</v>
      </c>
      <c r="CD24" s="60" t="s">
        <v>3464</v>
      </c>
      <c r="CE24" s="20"/>
      <c r="CF24" s="50"/>
      <c r="CG24" s="51"/>
      <c r="CH24" s="51"/>
      <c r="CI24" s="51"/>
      <c r="CJ24" s="51"/>
      <c r="CK24" s="51"/>
      <c r="CL24" s="51"/>
      <c r="CM24" s="51"/>
      <c r="CN24" s="51"/>
      <c r="CO24" s="51"/>
      <c r="CP24" s="28"/>
      <c r="CQ24" s="51"/>
      <c r="CR24" s="51"/>
      <c r="CS24" s="51"/>
      <c r="CT24" s="51"/>
      <c r="CU24" s="51"/>
      <c r="CV24" s="51"/>
      <c r="CW24" s="52" t="s">
        <v>697</v>
      </c>
      <c r="CX24" s="20"/>
      <c r="CY24" s="96"/>
      <c r="DG24" s="87" t="s">
        <v>3472</v>
      </c>
      <c r="EG24" s="87" t="s">
        <v>3473</v>
      </c>
      <c r="EH24" s="87" t="s">
        <v>3474</v>
      </c>
      <c r="EL24" s="87" t="s">
        <v>3475</v>
      </c>
      <c r="EM24" s="87" t="s">
        <v>3149</v>
      </c>
      <c r="EN24" s="87" t="s">
        <v>3476</v>
      </c>
      <c r="EQ24" s="87" t="s">
        <v>3477</v>
      </c>
      <c r="ER24" s="87" t="s">
        <v>3478</v>
      </c>
      <c r="EU24" s="87" t="s">
        <v>3479</v>
      </c>
      <c r="EX24" s="87" t="s">
        <v>3480</v>
      </c>
      <c r="EZ24" s="87" t="s">
        <v>3481</v>
      </c>
      <c r="FA24" s="87" t="s">
        <v>3482</v>
      </c>
      <c r="FE24" s="87" t="s">
        <v>3483</v>
      </c>
      <c r="FH24" s="87" t="s">
        <v>3484</v>
      </c>
      <c r="FI24" s="87" t="s">
        <v>3485</v>
      </c>
      <c r="HR24" s="87" t="s">
        <v>2346</v>
      </c>
      <c r="HV24" s="87" t="s">
        <v>3486</v>
      </c>
      <c r="HW24" s="87" t="s">
        <v>2489</v>
      </c>
      <c r="HX24" s="87" t="s">
        <v>3300</v>
      </c>
      <c r="IU24" s="87" t="s">
        <v>3487</v>
      </c>
      <c r="JU24" s="87" t="s">
        <v>3488</v>
      </c>
      <c r="KE24" s="87" t="s">
        <v>3489</v>
      </c>
      <c r="KJ24" s="87" t="s">
        <v>3490</v>
      </c>
      <c r="LU24" s="87" t="s">
        <v>3491</v>
      </c>
      <c r="LX24" s="87" t="s">
        <v>3492</v>
      </c>
      <c r="MA24" s="87" t="s">
        <v>3493</v>
      </c>
      <c r="MC24" s="87" t="s">
        <v>3494</v>
      </c>
      <c r="MG24" s="87" t="s">
        <v>1452</v>
      </c>
      <c r="MJ24" s="87" t="s">
        <v>3495</v>
      </c>
      <c r="ML24" s="87"/>
      <c r="MM24" s="87"/>
      <c r="MN24" s="87"/>
      <c r="MO24" s="87"/>
      <c r="MP24" s="87" t="s">
        <v>3496</v>
      </c>
      <c r="MQ24" s="87"/>
      <c r="MR24" s="87"/>
      <c r="MS24" s="87"/>
      <c r="MT24" s="87"/>
      <c r="MU24" s="87"/>
      <c r="MV24" s="87"/>
      <c r="MW24" s="87"/>
      <c r="MX24" s="87"/>
      <c r="MY24" s="87"/>
      <c r="MZ24" s="87"/>
      <c r="NA24" s="87"/>
      <c r="NB24" s="87"/>
      <c r="NC24" s="87"/>
      <c r="ND24" s="87"/>
      <c r="NE24" s="87"/>
      <c r="NF24" s="87"/>
      <c r="NG24" s="87"/>
      <c r="NH24" s="87"/>
      <c r="NI24" s="87"/>
      <c r="NJ24" s="87"/>
      <c r="NK24" s="87"/>
      <c r="NL24" s="87"/>
      <c r="NM24" s="87"/>
      <c r="NN24" s="87"/>
      <c r="NO24" s="87" t="s">
        <v>3497</v>
      </c>
      <c r="NP24" s="85"/>
      <c r="NR24" s="20"/>
      <c r="NS24" s="246" t="s">
        <v>3498</v>
      </c>
      <c r="NT24" s="20"/>
      <c r="NU24" s="87" t="s">
        <v>396</v>
      </c>
      <c r="NV24" s="87" t="s">
        <v>447</v>
      </c>
      <c r="NW24" s="87" t="s">
        <v>3499</v>
      </c>
      <c r="NX24" s="422" t="e">
        <f>VLOOKUP(Candidatura!E36,converte_freg_eleg,2,0)</f>
        <v>#N/A</v>
      </c>
      <c r="NY24" s="54" t="s">
        <v>404</v>
      </c>
      <c r="PV24" s="401"/>
      <c r="QE24" s="54"/>
      <c r="QF24" s="54"/>
      <c r="QG24" s="54"/>
      <c r="QH24" s="54"/>
      <c r="QI24" s="54"/>
      <c r="QJ24" s="54"/>
      <c r="QK24" s="54"/>
      <c r="QL24" s="54"/>
      <c r="QM24" s="54"/>
      <c r="QN24" s="54"/>
      <c r="QO24" s="54"/>
      <c r="QR24" s="20" t="s">
        <v>3500</v>
      </c>
      <c r="QT24" s="23" t="s">
        <v>3501</v>
      </c>
      <c r="QV24" s="713" t="s">
        <v>3502</v>
      </c>
    </row>
    <row r="25" spans="2:464" ht="27">
      <c r="B25" s="270" t="s">
        <v>3503</v>
      </c>
      <c r="C25" s="241"/>
      <c r="E25" s="23" t="s">
        <v>3504</v>
      </c>
      <c r="F25" s="254"/>
      <c r="G25" s="247" t="s">
        <v>3505</v>
      </c>
      <c r="I25" s="248" t="s">
        <v>3506</v>
      </c>
      <c r="K25" s="265" t="s">
        <v>3507</v>
      </c>
      <c r="P25" s="528" t="s">
        <v>3508</v>
      </c>
      <c r="Q25" s="20"/>
      <c r="R25" s="65" t="s">
        <v>3509</v>
      </c>
      <c r="S25" s="20"/>
      <c r="T25" s="20"/>
      <c r="V25" s="43">
        <v>101</v>
      </c>
      <c r="W25" s="34" t="s">
        <v>424</v>
      </c>
      <c r="X25" s="44">
        <v>160708</v>
      </c>
      <c r="Y25" s="34" t="s">
        <v>1961</v>
      </c>
      <c r="Z25" s="43" t="s">
        <v>426</v>
      </c>
      <c r="AA25" s="34" t="s">
        <v>662</v>
      </c>
      <c r="AB25" s="34" t="s">
        <v>411</v>
      </c>
      <c r="AC25" s="34" t="s">
        <v>1961</v>
      </c>
      <c r="AD25" s="44" t="s">
        <v>428</v>
      </c>
      <c r="AE25" s="44" t="s">
        <v>429</v>
      </c>
      <c r="AF25" s="43">
        <v>101</v>
      </c>
      <c r="AG25" s="34" t="s">
        <v>424</v>
      </c>
      <c r="AH25" s="34" t="s">
        <v>430</v>
      </c>
      <c r="AI25" s="43" t="s">
        <v>431</v>
      </c>
      <c r="AJ25" s="44" t="s">
        <v>432</v>
      </c>
      <c r="AK25" s="295">
        <v>4904861</v>
      </c>
      <c r="AL25" s="44" t="s">
        <v>411</v>
      </c>
      <c r="AM25" s="44" t="s">
        <v>433</v>
      </c>
      <c r="AN25" s="296">
        <v>258026700</v>
      </c>
      <c r="AO25" s="34"/>
      <c r="AP25" s="34"/>
      <c r="AQ25" s="34"/>
      <c r="AR25" s="34"/>
      <c r="AS25" s="34"/>
      <c r="AT25" s="44" t="s">
        <v>434</v>
      </c>
      <c r="AU25" s="44"/>
      <c r="AV25" s="751" t="str" cm="1">
        <f t="array" ref="AV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" s="34"/>
      <c r="AX25" s="34"/>
      <c r="AY25" s="34"/>
      <c r="AZ25" s="34"/>
      <c r="BA25" s="34"/>
      <c r="BB25" s="34"/>
      <c r="BC25" s="34"/>
      <c r="BD25" s="44">
        <v>160708</v>
      </c>
      <c r="BE25" s="34" t="s">
        <v>1961</v>
      </c>
      <c r="BF25" s="43" t="s">
        <v>426</v>
      </c>
      <c r="BG25" s="34" t="s">
        <v>662</v>
      </c>
      <c r="BH25" s="34" t="s">
        <v>411</v>
      </c>
      <c r="BI25" s="34" t="s">
        <v>1961</v>
      </c>
      <c r="BJ25" s="44" t="s">
        <v>428</v>
      </c>
      <c r="BK25" s="44" t="s">
        <v>429</v>
      </c>
      <c r="BL25" s="34"/>
      <c r="BM25" s="34"/>
      <c r="BN25" s="34"/>
      <c r="BO25" s="57" t="s">
        <v>7</v>
      </c>
      <c r="BP25" s="58" t="s">
        <v>428</v>
      </c>
      <c r="BQ25" s="59">
        <v>148</v>
      </c>
      <c r="BR25" s="60" t="s">
        <v>3510</v>
      </c>
      <c r="BS25" s="61">
        <v>163</v>
      </c>
      <c r="BT25" s="60" t="s">
        <v>3511</v>
      </c>
      <c r="BU25" s="58" t="s">
        <v>3512</v>
      </c>
      <c r="BV25" s="58" t="s">
        <v>3513</v>
      </c>
      <c r="BW25" s="58" t="s">
        <v>3514</v>
      </c>
      <c r="BX25" s="58" t="s">
        <v>3515</v>
      </c>
      <c r="BY25" s="58" t="s">
        <v>3516</v>
      </c>
      <c r="BZ25" s="58" t="s">
        <v>454</v>
      </c>
      <c r="CA25" s="58" t="s">
        <v>3517</v>
      </c>
      <c r="CB25" s="58" t="s">
        <v>3518</v>
      </c>
      <c r="CC25" s="61">
        <v>163</v>
      </c>
      <c r="CD25" s="60" t="s">
        <v>3511</v>
      </c>
      <c r="CE25" s="20"/>
      <c r="CF25" s="50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2" t="s">
        <v>413</v>
      </c>
      <c r="CX25" s="20"/>
      <c r="CY25" s="96"/>
      <c r="EG25" s="87" t="s">
        <v>3519</v>
      </c>
      <c r="EH25" s="87" t="s">
        <v>3520</v>
      </c>
      <c r="EL25" s="87" t="s">
        <v>3521</v>
      </c>
      <c r="EM25" s="87" t="s">
        <v>3522</v>
      </c>
      <c r="EN25" s="87" t="s">
        <v>3523</v>
      </c>
      <c r="EQ25" s="87" t="s">
        <v>3524</v>
      </c>
      <c r="ER25" s="87" t="s">
        <v>3525</v>
      </c>
      <c r="EU25" s="87" t="s">
        <v>3526</v>
      </c>
      <c r="EX25" s="87" t="s">
        <v>3527</v>
      </c>
      <c r="EZ25" s="87" t="s">
        <v>3528</v>
      </c>
      <c r="FE25" s="87" t="s">
        <v>1236</v>
      </c>
      <c r="FI25" s="87" t="s">
        <v>3529</v>
      </c>
      <c r="HR25" s="87" t="s">
        <v>3530</v>
      </c>
      <c r="HV25" s="87" t="s">
        <v>3531</v>
      </c>
      <c r="IU25" s="87" t="s">
        <v>3397</v>
      </c>
      <c r="JU25" s="87" t="s">
        <v>3532</v>
      </c>
      <c r="KE25" s="87" t="s">
        <v>3533</v>
      </c>
      <c r="LU25" s="87" t="s">
        <v>2012</v>
      </c>
      <c r="LX25" s="87" t="s">
        <v>3534</v>
      </c>
      <c r="MA25" s="87" t="s">
        <v>2238</v>
      </c>
      <c r="MC25" s="87" t="s">
        <v>3535</v>
      </c>
      <c r="MG25" s="87" t="s">
        <v>3536</v>
      </c>
      <c r="MJ25" s="87" t="s">
        <v>3537</v>
      </c>
      <c r="ML25" s="87"/>
      <c r="MM25" s="87"/>
      <c r="MN25" s="87"/>
      <c r="MO25" s="87"/>
      <c r="MP25" s="87" t="s">
        <v>3538</v>
      </c>
      <c r="MQ25" s="87"/>
      <c r="MR25" s="87"/>
      <c r="MS25" s="87"/>
      <c r="MT25" s="87"/>
      <c r="MU25" s="87"/>
      <c r="MV25" s="87"/>
      <c r="MW25" s="87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87"/>
      <c r="NI25" s="87"/>
      <c r="NJ25" s="87"/>
      <c r="NK25" s="87"/>
      <c r="NL25" s="87"/>
      <c r="NM25" s="87"/>
      <c r="NN25" s="87"/>
      <c r="NO25" s="87" t="s">
        <v>3539</v>
      </c>
      <c r="NP25" s="85"/>
      <c r="NR25" s="20"/>
      <c r="NS25" s="246" t="s">
        <v>3540</v>
      </c>
      <c r="NT25" s="20"/>
      <c r="NU25" s="87" t="s">
        <v>397</v>
      </c>
      <c r="NV25" s="87" t="s">
        <v>442</v>
      </c>
      <c r="NW25" s="87" t="s">
        <v>3541</v>
      </c>
      <c r="NY25" s="54" t="s">
        <v>498</v>
      </c>
      <c r="QE25" s="54"/>
      <c r="QF25" s="54"/>
      <c r="QG25" s="54"/>
      <c r="QH25" s="54"/>
      <c r="QI25" s="54"/>
      <c r="QJ25" s="54"/>
      <c r="QK25" s="54"/>
      <c r="QL25" s="54"/>
      <c r="QM25" s="54"/>
      <c r="QN25" s="54"/>
      <c r="QO25" s="54"/>
      <c r="QR25" s="20" t="s">
        <v>3542</v>
      </c>
      <c r="QT25" s="23" t="s">
        <v>3543</v>
      </c>
      <c r="QV25" s="713" t="s">
        <v>3544</v>
      </c>
    </row>
    <row r="26" spans="2:464" ht="27.75" thickBot="1">
      <c r="B26" s="1516" t="s">
        <v>3545</v>
      </c>
      <c r="C26" s="1517"/>
      <c r="D26" s="1517"/>
      <c r="E26" s="1518"/>
      <c r="F26" s="254"/>
      <c r="G26" s="247" t="s">
        <v>3546</v>
      </c>
      <c r="I26" s="248" t="s">
        <v>3547</v>
      </c>
      <c r="K26" s="265" t="s">
        <v>3548</v>
      </c>
      <c r="P26" s="527" t="s">
        <v>3549</v>
      </c>
      <c r="Q26" s="20"/>
      <c r="R26" s="64" t="s">
        <v>3550</v>
      </c>
      <c r="S26" s="20"/>
      <c r="T26" s="20"/>
      <c r="V26" s="43">
        <v>101</v>
      </c>
      <c r="W26" s="34" t="s">
        <v>424</v>
      </c>
      <c r="X26" s="44">
        <v>160709</v>
      </c>
      <c r="Y26" s="34" t="s">
        <v>2142</v>
      </c>
      <c r="Z26" s="43" t="s">
        <v>1277</v>
      </c>
      <c r="AA26" s="34" t="s">
        <v>662</v>
      </c>
      <c r="AB26" s="34" t="s">
        <v>411</v>
      </c>
      <c r="AC26" s="34" t="s">
        <v>2142</v>
      </c>
      <c r="AD26" s="44" t="s">
        <v>428</v>
      </c>
      <c r="AE26" s="44" t="s">
        <v>429</v>
      </c>
      <c r="AF26" s="43">
        <v>101</v>
      </c>
      <c r="AG26" s="34" t="s">
        <v>424</v>
      </c>
      <c r="AH26" s="34" t="s">
        <v>430</v>
      </c>
      <c r="AI26" s="43" t="s">
        <v>431</v>
      </c>
      <c r="AJ26" s="44" t="s">
        <v>432</v>
      </c>
      <c r="AK26" s="295">
        <v>4904861</v>
      </c>
      <c r="AL26" s="44" t="s">
        <v>411</v>
      </c>
      <c r="AM26" s="44" t="s">
        <v>433</v>
      </c>
      <c r="AN26" s="296">
        <v>258026700</v>
      </c>
      <c r="AO26" s="34"/>
      <c r="AP26" s="34"/>
      <c r="AQ26" s="34"/>
      <c r="AR26" s="34"/>
      <c r="AS26" s="34"/>
      <c r="AT26" s="44" t="s">
        <v>434</v>
      </c>
      <c r="AU26" s="44"/>
      <c r="AV26" s="751" t="str" cm="1">
        <f t="array" ref="AV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" s="34"/>
      <c r="AX26" s="34"/>
      <c r="AY26" s="34"/>
      <c r="AZ26" s="34"/>
      <c r="BA26" s="34"/>
      <c r="BB26" s="34"/>
      <c r="BC26" s="34"/>
      <c r="BD26" s="44">
        <v>160709</v>
      </c>
      <c r="BE26" s="34" t="s">
        <v>2142</v>
      </c>
      <c r="BF26" s="43" t="s">
        <v>1277</v>
      </c>
      <c r="BG26" s="34" t="s">
        <v>662</v>
      </c>
      <c r="BH26" s="34" t="s">
        <v>411</v>
      </c>
      <c r="BI26" s="34" t="s">
        <v>2142</v>
      </c>
      <c r="BJ26" s="44" t="s">
        <v>428</v>
      </c>
      <c r="BK26" s="44" t="s">
        <v>429</v>
      </c>
      <c r="BL26" s="34"/>
      <c r="BM26" s="34"/>
      <c r="BN26" s="34"/>
      <c r="BO26" s="45" t="s">
        <v>7</v>
      </c>
      <c r="BP26" s="46" t="s">
        <v>428</v>
      </c>
      <c r="BQ26" s="47">
        <v>136</v>
      </c>
      <c r="BR26" s="48" t="s">
        <v>3551</v>
      </c>
      <c r="BS26" s="49">
        <v>164</v>
      </c>
      <c r="BT26" s="48" t="s">
        <v>3552</v>
      </c>
      <c r="BU26" s="46" t="s">
        <v>3553</v>
      </c>
      <c r="BV26" s="46" t="s">
        <v>3554</v>
      </c>
      <c r="BW26" s="46" t="s">
        <v>3555</v>
      </c>
      <c r="BX26" s="46" t="s">
        <v>3556</v>
      </c>
      <c r="BY26" s="46" t="s">
        <v>3557</v>
      </c>
      <c r="BZ26" s="46" t="s">
        <v>486</v>
      </c>
      <c r="CA26" s="46" t="s">
        <v>3558</v>
      </c>
      <c r="CB26" s="46" t="s">
        <v>3559</v>
      </c>
      <c r="CC26" s="49">
        <v>164</v>
      </c>
      <c r="CD26" s="48" t="s">
        <v>3552</v>
      </c>
      <c r="CE26" s="20"/>
      <c r="CF26" s="69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1" t="s">
        <v>698</v>
      </c>
      <c r="CX26" s="20"/>
      <c r="CY26" s="96"/>
      <c r="EG26" s="87" t="s">
        <v>3560</v>
      </c>
      <c r="EH26" s="87" t="s">
        <v>3561</v>
      </c>
      <c r="EL26" s="87" t="s">
        <v>3562</v>
      </c>
      <c r="EM26" s="87" t="s">
        <v>3563</v>
      </c>
      <c r="EQ26" s="87" t="s">
        <v>3564</v>
      </c>
      <c r="ER26" s="87" t="s">
        <v>3565</v>
      </c>
      <c r="EU26" s="87" t="s">
        <v>3566</v>
      </c>
      <c r="EX26" s="87" t="s">
        <v>3567</v>
      </c>
      <c r="EZ26" s="87" t="s">
        <v>3568</v>
      </c>
      <c r="FE26" s="87" t="s">
        <v>3569</v>
      </c>
      <c r="FI26" s="87" t="s">
        <v>3570</v>
      </c>
      <c r="HR26" s="87" t="s">
        <v>3571</v>
      </c>
      <c r="HV26" s="87" t="s">
        <v>2959</v>
      </c>
      <c r="IU26" s="87" t="s">
        <v>3572</v>
      </c>
      <c r="JU26" s="87" t="s">
        <v>3573</v>
      </c>
      <c r="KE26" s="87" t="s">
        <v>1804</v>
      </c>
      <c r="LU26" s="87" t="s">
        <v>3574</v>
      </c>
      <c r="LX26" s="87" t="s">
        <v>3575</v>
      </c>
      <c r="MA26" s="87" t="s">
        <v>3576</v>
      </c>
      <c r="MC26" s="87" t="s">
        <v>3577</v>
      </c>
      <c r="MG26" s="87" t="s">
        <v>3578</v>
      </c>
      <c r="MJ26" s="87" t="s">
        <v>3579</v>
      </c>
      <c r="ML26" s="87"/>
      <c r="MM26" s="87"/>
      <c r="MN26" s="87"/>
      <c r="MO26" s="87"/>
      <c r="MP26" s="87" t="s">
        <v>3580</v>
      </c>
      <c r="MQ26" s="87"/>
      <c r="MR26" s="87"/>
      <c r="MS26" s="87"/>
      <c r="MT26" s="87"/>
      <c r="MU26" s="87"/>
      <c r="MV26" s="87"/>
      <c r="MW26" s="87"/>
      <c r="MX26" s="87"/>
      <c r="MY26" s="87"/>
      <c r="MZ26" s="87"/>
      <c r="NA26" s="87"/>
      <c r="NB26" s="87"/>
      <c r="NC26" s="87"/>
      <c r="ND26" s="87"/>
      <c r="NE26" s="87"/>
      <c r="NF26" s="87"/>
      <c r="NG26" s="87"/>
      <c r="NH26" s="87"/>
      <c r="NI26" s="87"/>
      <c r="NJ26" s="87"/>
      <c r="NK26" s="87"/>
      <c r="NL26" s="87"/>
      <c r="NM26" s="87"/>
      <c r="NN26" s="87"/>
      <c r="NO26" s="87" t="s">
        <v>3581</v>
      </c>
      <c r="NP26" s="85"/>
      <c r="NR26" s="20"/>
      <c r="NS26" s="246" t="s">
        <v>3582</v>
      </c>
      <c r="NT26" s="20"/>
      <c r="NU26" s="87" t="s">
        <v>398</v>
      </c>
      <c r="NV26" s="87" t="s">
        <v>559</v>
      </c>
      <c r="NW26" s="87" t="s">
        <v>3583</v>
      </c>
      <c r="NY26" s="54" t="s">
        <v>404</v>
      </c>
      <c r="QE26" s="54"/>
      <c r="QF26" s="54"/>
      <c r="QG26" s="54"/>
      <c r="QH26" s="54"/>
      <c r="QI26" s="54"/>
      <c r="QJ26" s="54"/>
      <c r="QK26" s="54"/>
      <c r="QL26" s="54"/>
      <c r="QM26" s="54"/>
      <c r="QN26" s="54"/>
      <c r="QO26" s="54"/>
      <c r="QR26" s="20" t="s">
        <v>3584</v>
      </c>
      <c r="QT26" s="23" t="s">
        <v>3585</v>
      </c>
      <c r="QV26" s="713" t="s">
        <v>3586</v>
      </c>
    </row>
    <row r="27" spans="2:464">
      <c r="B27" s="282" t="s">
        <v>2964</v>
      </c>
      <c r="C27" s="280"/>
      <c r="D27" s="280"/>
      <c r="E27" s="281"/>
      <c r="F27" s="254"/>
      <c r="G27" s="247" t="s">
        <v>3587</v>
      </c>
      <c r="I27" s="248" t="s">
        <v>3588</v>
      </c>
      <c r="K27" s="265" t="s">
        <v>3589</v>
      </c>
      <c r="P27" s="528" t="s">
        <v>3590</v>
      </c>
      <c r="Q27" s="20"/>
      <c r="R27" s="20"/>
      <c r="S27" s="20"/>
      <c r="T27" s="20"/>
      <c r="V27" s="43">
        <v>101</v>
      </c>
      <c r="W27" s="34" t="s">
        <v>424</v>
      </c>
      <c r="X27" s="44">
        <v>160710</v>
      </c>
      <c r="Y27" s="34" t="s">
        <v>2309</v>
      </c>
      <c r="Z27" s="43" t="s">
        <v>426</v>
      </c>
      <c r="AA27" s="34" t="s">
        <v>662</v>
      </c>
      <c r="AB27" s="34" t="s">
        <v>411</v>
      </c>
      <c r="AC27" s="34" t="s">
        <v>2309</v>
      </c>
      <c r="AD27" s="44" t="s">
        <v>428</v>
      </c>
      <c r="AE27" s="44" t="s">
        <v>429</v>
      </c>
      <c r="AF27" s="43">
        <v>101</v>
      </c>
      <c r="AG27" s="34" t="s">
        <v>424</v>
      </c>
      <c r="AH27" s="34" t="s">
        <v>430</v>
      </c>
      <c r="AI27" s="43" t="s">
        <v>431</v>
      </c>
      <c r="AJ27" s="44" t="s">
        <v>432</v>
      </c>
      <c r="AK27" s="295">
        <v>4904861</v>
      </c>
      <c r="AL27" s="44" t="s">
        <v>411</v>
      </c>
      <c r="AM27" s="44" t="s">
        <v>433</v>
      </c>
      <c r="AN27" s="296">
        <v>258026700</v>
      </c>
      <c r="AO27" s="34"/>
      <c r="AP27" s="34"/>
      <c r="AQ27" s="34"/>
      <c r="AR27" s="34"/>
      <c r="AS27" s="34"/>
      <c r="AT27" s="44" t="s">
        <v>434</v>
      </c>
      <c r="AU27" s="44"/>
      <c r="AV27" s="751" t="str" cm="1">
        <f t="array" ref="AV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" s="34"/>
      <c r="AX27" s="34"/>
      <c r="AY27" s="34"/>
      <c r="AZ27" s="34"/>
      <c r="BA27" s="34"/>
      <c r="BB27" s="34"/>
      <c r="BC27" s="34"/>
      <c r="BD27" s="44">
        <v>160710</v>
      </c>
      <c r="BE27" s="34" t="s">
        <v>2309</v>
      </c>
      <c r="BF27" s="43" t="s">
        <v>426</v>
      </c>
      <c r="BG27" s="34" t="s">
        <v>662</v>
      </c>
      <c r="BH27" s="34" t="s">
        <v>411</v>
      </c>
      <c r="BI27" s="34" t="s">
        <v>2309</v>
      </c>
      <c r="BJ27" s="44" t="s">
        <v>428</v>
      </c>
      <c r="BK27" s="44" t="s">
        <v>429</v>
      </c>
      <c r="BL27" s="34"/>
      <c r="BM27" s="34"/>
      <c r="BN27" s="34"/>
      <c r="BO27" s="57" t="s">
        <v>7</v>
      </c>
      <c r="BP27" s="58" t="s">
        <v>428</v>
      </c>
      <c r="BQ27" s="59">
        <v>140</v>
      </c>
      <c r="BR27" s="60" t="s">
        <v>3591</v>
      </c>
      <c r="BS27" s="61">
        <v>165</v>
      </c>
      <c r="BT27" s="60" t="s">
        <v>3592</v>
      </c>
      <c r="BU27" s="58" t="s">
        <v>3593</v>
      </c>
      <c r="BV27" s="58" t="s">
        <v>3594</v>
      </c>
      <c r="BW27" s="58" t="s">
        <v>3595</v>
      </c>
      <c r="BX27" s="58" t="s">
        <v>3596</v>
      </c>
      <c r="BY27" s="58" t="s">
        <v>3597</v>
      </c>
      <c r="BZ27" s="58" t="s">
        <v>616</v>
      </c>
      <c r="CA27" s="58" t="s">
        <v>3598</v>
      </c>
      <c r="CB27" s="58" t="s">
        <v>3599</v>
      </c>
      <c r="CC27" s="61">
        <v>165</v>
      </c>
      <c r="CD27" s="60" t="s">
        <v>3592</v>
      </c>
      <c r="CE27" s="20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20"/>
      <c r="CY27" s="96"/>
      <c r="EG27" s="87" t="s">
        <v>3600</v>
      </c>
      <c r="EH27" s="87" t="s">
        <v>3601</v>
      </c>
      <c r="EL27" s="87" t="s">
        <v>3602</v>
      </c>
      <c r="EM27" s="87" t="s">
        <v>3603</v>
      </c>
      <c r="EQ27" s="87" t="s">
        <v>3604</v>
      </c>
      <c r="ER27" s="87" t="s">
        <v>3605</v>
      </c>
      <c r="EU27" s="87" t="s">
        <v>3606</v>
      </c>
      <c r="EX27" s="87" t="s">
        <v>3607</v>
      </c>
      <c r="EZ27" s="87" t="s">
        <v>3608</v>
      </c>
      <c r="FE27" s="87" t="s">
        <v>3609</v>
      </c>
      <c r="HR27" s="87" t="s">
        <v>3610</v>
      </c>
      <c r="HV27" s="87" t="s">
        <v>3047</v>
      </c>
      <c r="IU27" s="87" t="s">
        <v>3578</v>
      </c>
      <c r="JU27" s="87" t="s">
        <v>3611</v>
      </c>
      <c r="KE27" s="87" t="s">
        <v>621</v>
      </c>
      <c r="LU27" s="97" t="s">
        <v>3612</v>
      </c>
      <c r="LX27" s="87" t="s">
        <v>3613</v>
      </c>
      <c r="MA27" s="87" t="s">
        <v>2011</v>
      </c>
      <c r="MC27" s="87" t="s">
        <v>3614</v>
      </c>
      <c r="MG27" s="87" t="s">
        <v>3615</v>
      </c>
      <c r="MJ27" s="87" t="s">
        <v>3616</v>
      </c>
      <c r="ML27" s="87"/>
      <c r="MM27" s="87"/>
      <c r="MN27" s="87"/>
      <c r="MO27" s="87"/>
      <c r="MP27" s="87" t="s">
        <v>3617</v>
      </c>
      <c r="MQ27" s="87"/>
      <c r="MR27" s="87"/>
      <c r="MS27" s="87"/>
      <c r="MT27" s="87"/>
      <c r="MU27" s="87"/>
      <c r="MV27" s="87"/>
      <c r="MW27" s="87"/>
      <c r="MX27" s="87"/>
      <c r="MY27" s="87"/>
      <c r="MZ27" s="87"/>
      <c r="NA27" s="87"/>
      <c r="NB27" s="87"/>
      <c r="NC27" s="87"/>
      <c r="ND27" s="87"/>
      <c r="NE27" s="87"/>
      <c r="NF27" s="87"/>
      <c r="NG27" s="87"/>
      <c r="NH27" s="87"/>
      <c r="NI27" s="87"/>
      <c r="NJ27" s="87"/>
      <c r="NK27" s="87"/>
      <c r="NL27" s="87"/>
      <c r="NM27" s="87"/>
      <c r="NN27" s="87"/>
      <c r="NO27" s="87" t="s">
        <v>3618</v>
      </c>
      <c r="NP27" s="85"/>
      <c r="NR27" s="20"/>
      <c r="NS27" s="246" t="s">
        <v>3619</v>
      </c>
      <c r="NT27" s="20"/>
      <c r="NU27" s="87" t="s">
        <v>399</v>
      </c>
      <c r="NV27" s="87" t="s">
        <v>451</v>
      </c>
      <c r="NW27" s="87" t="s">
        <v>3620</v>
      </c>
      <c r="NY27" s="54" t="s">
        <v>408</v>
      </c>
      <c r="QE27" s="54"/>
      <c r="QF27" s="54"/>
      <c r="QG27" s="54"/>
      <c r="QH27" s="54"/>
      <c r="QI27" s="54"/>
      <c r="QJ27" s="54"/>
      <c r="QK27" s="54"/>
      <c r="QL27" s="54"/>
      <c r="QM27" s="54"/>
      <c r="QN27" s="54"/>
      <c r="QO27" s="54"/>
      <c r="QR27" s="20" t="s">
        <v>3621</v>
      </c>
      <c r="QT27" s="23" t="s">
        <v>3622</v>
      </c>
      <c r="QV27" s="713" t="s">
        <v>3623</v>
      </c>
    </row>
    <row r="28" spans="2:464">
      <c r="B28" s="274" t="s">
        <v>3624</v>
      </c>
      <c r="C28" s="275"/>
      <c r="D28" s="275"/>
      <c r="E28" s="276"/>
      <c r="F28" s="254"/>
      <c r="G28" s="247" t="s">
        <v>3625</v>
      </c>
      <c r="I28" s="248" t="s">
        <v>2867</v>
      </c>
      <c r="K28" s="265" t="s">
        <v>3626</v>
      </c>
      <c r="P28" s="527" t="s">
        <v>3627</v>
      </c>
      <c r="Q28" s="20"/>
      <c r="R28" s="20"/>
      <c r="S28" s="20"/>
      <c r="T28" s="20"/>
      <c r="V28" s="43">
        <v>101</v>
      </c>
      <c r="W28" s="34" t="s">
        <v>424</v>
      </c>
      <c r="X28" s="44">
        <v>160756</v>
      </c>
      <c r="Y28" s="34" t="s">
        <v>2190</v>
      </c>
      <c r="Z28" s="43" t="s">
        <v>1277</v>
      </c>
      <c r="AA28" s="34" t="s">
        <v>662</v>
      </c>
      <c r="AB28" s="34" t="s">
        <v>411</v>
      </c>
      <c r="AC28" s="34" t="s">
        <v>2190</v>
      </c>
      <c r="AD28" s="44" t="s">
        <v>428</v>
      </c>
      <c r="AE28" s="44" t="s">
        <v>429</v>
      </c>
      <c r="AF28" s="43">
        <v>101</v>
      </c>
      <c r="AG28" s="34" t="s">
        <v>424</v>
      </c>
      <c r="AH28" s="34" t="s">
        <v>430</v>
      </c>
      <c r="AI28" s="43" t="s">
        <v>431</v>
      </c>
      <c r="AJ28" s="44" t="s">
        <v>432</v>
      </c>
      <c r="AK28" s="295">
        <v>4904861</v>
      </c>
      <c r="AL28" s="44" t="s">
        <v>411</v>
      </c>
      <c r="AM28" s="44" t="s">
        <v>433</v>
      </c>
      <c r="AN28" s="296">
        <v>258026700</v>
      </c>
      <c r="AO28" s="34"/>
      <c r="AP28" s="34"/>
      <c r="AQ28" s="34"/>
      <c r="AR28" s="34"/>
      <c r="AS28" s="34"/>
      <c r="AT28" s="44" t="s">
        <v>434</v>
      </c>
      <c r="AU28" s="44"/>
      <c r="AV28" s="751" t="str" cm="1">
        <f t="array" ref="AV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" s="34"/>
      <c r="AX28" s="34"/>
      <c r="AY28" s="34"/>
      <c r="AZ28" s="34"/>
      <c r="BA28" s="34"/>
      <c r="BB28" s="34"/>
      <c r="BC28" s="34"/>
      <c r="BD28" s="44">
        <v>160756</v>
      </c>
      <c r="BE28" s="34" t="s">
        <v>2190</v>
      </c>
      <c r="BF28" s="43" t="s">
        <v>1277</v>
      </c>
      <c r="BG28" s="34" t="s">
        <v>662</v>
      </c>
      <c r="BH28" s="34" t="s">
        <v>411</v>
      </c>
      <c r="BI28" s="34" t="s">
        <v>2190</v>
      </c>
      <c r="BJ28" s="44" t="s">
        <v>428</v>
      </c>
      <c r="BK28" s="44" t="s">
        <v>429</v>
      </c>
      <c r="BL28" s="34"/>
      <c r="BM28" s="34"/>
      <c r="BN28" s="34"/>
      <c r="BO28" s="45" t="s">
        <v>7</v>
      </c>
      <c r="BP28" s="46" t="s">
        <v>428</v>
      </c>
      <c r="BQ28" s="47">
        <v>152</v>
      </c>
      <c r="BR28" s="48" t="s">
        <v>3628</v>
      </c>
      <c r="BS28" s="49">
        <v>166</v>
      </c>
      <c r="BT28" s="48" t="s">
        <v>3629</v>
      </c>
      <c r="BU28" s="46" t="s">
        <v>3630</v>
      </c>
      <c r="BV28" s="46" t="s">
        <v>3631</v>
      </c>
      <c r="BW28" s="46" t="s">
        <v>3632</v>
      </c>
      <c r="BX28" s="46" t="s">
        <v>3633</v>
      </c>
      <c r="BY28" s="46" t="s">
        <v>3634</v>
      </c>
      <c r="BZ28" s="46" t="s">
        <v>624</v>
      </c>
      <c r="CA28" s="46" t="s">
        <v>3635</v>
      </c>
      <c r="CB28" s="46" t="s">
        <v>3636</v>
      </c>
      <c r="CC28" s="49">
        <v>166</v>
      </c>
      <c r="CD28" s="48" t="s">
        <v>3629</v>
      </c>
      <c r="CE28" s="20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20"/>
      <c r="CY28" s="96"/>
      <c r="EG28" s="87" t="s">
        <v>3637</v>
      </c>
      <c r="EH28" s="87" t="s">
        <v>3638</v>
      </c>
      <c r="EL28" s="87" t="s">
        <v>3639</v>
      </c>
      <c r="EM28" s="87" t="s">
        <v>3640</v>
      </c>
      <c r="EQ28" s="87" t="s">
        <v>3641</v>
      </c>
      <c r="ER28" s="87" t="s">
        <v>3642</v>
      </c>
      <c r="EU28" s="87" t="s">
        <v>3643</v>
      </c>
      <c r="EX28" s="87" t="s">
        <v>3644</v>
      </c>
      <c r="EZ28" s="87" t="s">
        <v>3645</v>
      </c>
      <c r="FE28" s="87" t="s">
        <v>3646</v>
      </c>
      <c r="HR28" s="87" t="s">
        <v>3647</v>
      </c>
      <c r="HV28" s="87" t="s">
        <v>3648</v>
      </c>
      <c r="JU28" s="87" t="s">
        <v>3649</v>
      </c>
      <c r="KE28" s="87" t="s">
        <v>3650</v>
      </c>
      <c r="LU28" s="87" t="s">
        <v>3651</v>
      </c>
      <c r="MA28" s="87" t="s">
        <v>3652</v>
      </c>
      <c r="MC28" s="87" t="s">
        <v>3653</v>
      </c>
      <c r="MG28" s="87" t="s">
        <v>3654</v>
      </c>
      <c r="MJ28" s="87" t="s">
        <v>1549</v>
      </c>
      <c r="ML28" s="87"/>
      <c r="MM28" s="87"/>
      <c r="MN28" s="87"/>
      <c r="MO28" s="87"/>
      <c r="MP28" s="87" t="s">
        <v>3655</v>
      </c>
      <c r="MQ28" s="87"/>
      <c r="MR28" s="87"/>
      <c r="MS28" s="87"/>
      <c r="MT28" s="87"/>
      <c r="MU28" s="87"/>
      <c r="MV28" s="87"/>
      <c r="MW28" s="87"/>
      <c r="MX28" s="87"/>
      <c r="MY28" s="87"/>
      <c r="MZ28" s="87"/>
      <c r="NA28" s="87"/>
      <c r="NB28" s="87"/>
      <c r="NC28" s="87"/>
      <c r="ND28" s="87"/>
      <c r="NE28" s="87"/>
      <c r="NF28" s="87"/>
      <c r="NG28" s="87"/>
      <c r="NH28" s="87"/>
      <c r="NI28" s="87"/>
      <c r="NJ28" s="87"/>
      <c r="NK28" s="87"/>
      <c r="NL28" s="87"/>
      <c r="NM28" s="87"/>
      <c r="NN28" s="87"/>
      <c r="NO28" s="87" t="s">
        <v>3656</v>
      </c>
      <c r="NP28" s="85"/>
      <c r="NR28" s="20"/>
      <c r="NS28" s="246" t="s">
        <v>3657</v>
      </c>
      <c r="NT28" s="20"/>
      <c r="NU28" s="87" t="s">
        <v>400</v>
      </c>
      <c r="NV28" s="87" t="s">
        <v>454</v>
      </c>
      <c r="NW28" s="87" t="s">
        <v>3658</v>
      </c>
      <c r="NY28" s="54" t="s">
        <v>411</v>
      </c>
      <c r="QE28" s="54"/>
      <c r="QF28" s="54"/>
      <c r="QG28" s="54"/>
      <c r="QH28" s="54"/>
      <c r="QI28" s="54"/>
      <c r="QJ28" s="54"/>
      <c r="QK28" s="54"/>
      <c r="QL28" s="54"/>
      <c r="QM28" s="54"/>
      <c r="QN28" s="54"/>
      <c r="QO28" s="54"/>
      <c r="QR28" s="20" t="s">
        <v>3659</v>
      </c>
      <c r="QT28" s="23" t="s">
        <v>3660</v>
      </c>
      <c r="QV28" s="713" t="s">
        <v>3661</v>
      </c>
    </row>
    <row r="29" spans="2:464">
      <c r="B29" s="274" t="s">
        <v>3662</v>
      </c>
      <c r="C29" s="275"/>
      <c r="D29" s="275"/>
      <c r="E29" s="276"/>
      <c r="F29" s="254"/>
      <c r="G29" s="247" t="s">
        <v>3663</v>
      </c>
      <c r="I29" s="248" t="s">
        <v>3664</v>
      </c>
      <c r="K29" s="265" t="s">
        <v>3665</v>
      </c>
      <c r="P29" s="528" t="s">
        <v>3666</v>
      </c>
      <c r="Q29" s="20"/>
      <c r="R29" s="20"/>
      <c r="S29" s="20"/>
      <c r="T29" s="20"/>
      <c r="V29" s="43">
        <v>101</v>
      </c>
      <c r="W29" s="34" t="s">
        <v>424</v>
      </c>
      <c r="X29" s="44">
        <v>160757</v>
      </c>
      <c r="Y29" s="34" t="s">
        <v>3667</v>
      </c>
      <c r="Z29" s="43" t="s">
        <v>1277</v>
      </c>
      <c r="AA29" s="34" t="s">
        <v>662</v>
      </c>
      <c r="AB29" s="34" t="s">
        <v>411</v>
      </c>
      <c r="AC29" s="34" t="s">
        <v>3667</v>
      </c>
      <c r="AD29" s="44" t="s">
        <v>428</v>
      </c>
      <c r="AE29" s="44" t="s">
        <v>429</v>
      </c>
      <c r="AF29" s="43">
        <v>101</v>
      </c>
      <c r="AG29" s="34" t="s">
        <v>424</v>
      </c>
      <c r="AH29" s="34" t="s">
        <v>430</v>
      </c>
      <c r="AI29" s="43" t="s">
        <v>431</v>
      </c>
      <c r="AJ29" s="44" t="s">
        <v>432</v>
      </c>
      <c r="AK29" s="295">
        <v>4904861</v>
      </c>
      <c r="AL29" s="44" t="s">
        <v>411</v>
      </c>
      <c r="AM29" s="44" t="s">
        <v>433</v>
      </c>
      <c r="AN29" s="296">
        <v>258026700</v>
      </c>
      <c r="AO29" s="34"/>
      <c r="AP29" s="34"/>
      <c r="AQ29" s="34"/>
      <c r="AR29" s="34"/>
      <c r="AS29" s="34"/>
      <c r="AT29" s="44" t="s">
        <v>434</v>
      </c>
      <c r="AU29" s="44"/>
      <c r="AV29" s="751" t="str" cm="1">
        <f t="array" ref="AV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" s="34"/>
      <c r="AX29" s="34"/>
      <c r="AY29" s="34"/>
      <c r="AZ29" s="34"/>
      <c r="BA29" s="34"/>
      <c r="BB29" s="34"/>
      <c r="BC29" s="34"/>
      <c r="BD29" s="44">
        <v>160757</v>
      </c>
      <c r="BE29" s="34" t="s">
        <v>3667</v>
      </c>
      <c r="BF29" s="43" t="s">
        <v>1277</v>
      </c>
      <c r="BG29" s="34" t="s">
        <v>662</v>
      </c>
      <c r="BH29" s="34" t="s">
        <v>411</v>
      </c>
      <c r="BI29" s="34" t="s">
        <v>3667</v>
      </c>
      <c r="BJ29" s="44" t="s">
        <v>428</v>
      </c>
      <c r="BK29" s="44" t="s">
        <v>429</v>
      </c>
      <c r="BL29" s="34"/>
      <c r="BM29" s="34"/>
      <c r="BN29" s="34"/>
      <c r="BO29" s="57" t="s">
        <v>7</v>
      </c>
      <c r="BP29" s="58" t="s">
        <v>428</v>
      </c>
      <c r="BQ29" s="59">
        <v>151</v>
      </c>
      <c r="BR29" s="60" t="s">
        <v>3668</v>
      </c>
      <c r="BS29" s="61">
        <v>167</v>
      </c>
      <c r="BT29" s="60" t="s">
        <v>3669</v>
      </c>
      <c r="BU29" s="58" t="s">
        <v>3670</v>
      </c>
      <c r="BV29" s="58" t="s">
        <v>3671</v>
      </c>
      <c r="BW29" s="58" t="s">
        <v>3672</v>
      </c>
      <c r="BX29" s="58" t="s">
        <v>3673</v>
      </c>
      <c r="BY29" s="58" t="s">
        <v>3674</v>
      </c>
      <c r="BZ29" s="58" t="s">
        <v>614</v>
      </c>
      <c r="CA29" s="58" t="s">
        <v>3675</v>
      </c>
      <c r="CB29" s="58" t="s">
        <v>3676</v>
      </c>
      <c r="CC29" s="61">
        <v>167</v>
      </c>
      <c r="CD29" s="60" t="s">
        <v>3669</v>
      </c>
      <c r="CE29" s="20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20"/>
      <c r="CY29" s="96"/>
      <c r="EG29" s="87" t="s">
        <v>2790</v>
      </c>
      <c r="EH29" s="87" t="s">
        <v>3677</v>
      </c>
      <c r="EM29" s="87" t="s">
        <v>3678</v>
      </c>
      <c r="EQ29" s="87" t="s">
        <v>3679</v>
      </c>
      <c r="ER29" s="87" t="s">
        <v>3680</v>
      </c>
      <c r="EU29" s="87" t="s">
        <v>3681</v>
      </c>
      <c r="EX29" s="87" t="s">
        <v>3682</v>
      </c>
      <c r="EZ29" s="87" t="s">
        <v>3683</v>
      </c>
      <c r="FE29" s="87" t="s">
        <v>3684</v>
      </c>
      <c r="HR29" s="87" t="s">
        <v>3685</v>
      </c>
      <c r="HV29" s="87" t="s">
        <v>3123</v>
      </c>
      <c r="JU29" s="87" t="s">
        <v>3686</v>
      </c>
      <c r="KE29" s="87" t="s">
        <v>3687</v>
      </c>
      <c r="LU29" s="87" t="s">
        <v>3688</v>
      </c>
      <c r="MA29" s="87" t="s">
        <v>3689</v>
      </c>
      <c r="MC29" s="87" t="s">
        <v>3690</v>
      </c>
      <c r="MG29" s="87" t="s">
        <v>3691</v>
      </c>
      <c r="ML29" s="87"/>
      <c r="MM29" s="87"/>
      <c r="MN29" s="87"/>
      <c r="MO29" s="87"/>
      <c r="MP29" s="87"/>
      <c r="MQ29" s="87"/>
      <c r="MR29" s="87"/>
      <c r="MS29" s="87"/>
      <c r="MT29" s="87"/>
      <c r="MU29" s="87"/>
      <c r="MV29" s="87"/>
      <c r="MW29" s="87"/>
      <c r="MX29" s="87"/>
      <c r="MY29" s="87"/>
      <c r="MZ29" s="87"/>
      <c r="NA29" s="87"/>
      <c r="NB29" s="87"/>
      <c r="NC29" s="87"/>
      <c r="ND29" s="87"/>
      <c r="NE29" s="87"/>
      <c r="NF29" s="87"/>
      <c r="NG29" s="87"/>
      <c r="NH29" s="87"/>
      <c r="NI29" s="87"/>
      <c r="NJ29" s="87"/>
      <c r="NK29" s="87"/>
      <c r="NL29" s="87"/>
      <c r="NM29" s="87"/>
      <c r="NN29" s="87"/>
      <c r="NO29" s="87"/>
      <c r="NP29" s="85"/>
      <c r="NR29" s="20"/>
      <c r="NS29" s="246" t="s">
        <v>3692</v>
      </c>
      <c r="NT29" s="20"/>
      <c r="NU29" s="87" t="s">
        <v>401</v>
      </c>
      <c r="NV29" s="87" t="s">
        <v>444</v>
      </c>
      <c r="NW29" s="87" t="s">
        <v>3693</v>
      </c>
      <c r="NY29" s="54" t="s">
        <v>401</v>
      </c>
      <c r="PT29" s="400"/>
      <c r="QE29" s="54"/>
      <c r="QF29" s="54"/>
      <c r="QG29" s="54"/>
      <c r="QH29" s="54"/>
      <c r="QI29" s="54"/>
      <c r="QJ29" s="54"/>
      <c r="QK29" s="54"/>
      <c r="QL29" s="54"/>
      <c r="QM29" s="54"/>
      <c r="QN29" s="54"/>
      <c r="QO29" s="54"/>
      <c r="QR29" s="20" t="s">
        <v>3694</v>
      </c>
      <c r="QT29" s="23" t="s">
        <v>3695</v>
      </c>
      <c r="QV29" s="713" t="s">
        <v>3696</v>
      </c>
    </row>
    <row r="30" spans="2:464" ht="27">
      <c r="B30" s="274" t="s">
        <v>3697</v>
      </c>
      <c r="C30" s="275"/>
      <c r="D30" s="275"/>
      <c r="E30" s="276"/>
      <c r="F30" s="254"/>
      <c r="G30" s="247" t="s">
        <v>3698</v>
      </c>
      <c r="H30" s="72"/>
      <c r="I30" s="248" t="s">
        <v>3699</v>
      </c>
      <c r="K30" s="265" t="s">
        <v>3700</v>
      </c>
      <c r="P30" s="64" t="s">
        <v>3701</v>
      </c>
      <c r="V30" s="43">
        <v>101</v>
      </c>
      <c r="W30" s="34" t="s">
        <v>424</v>
      </c>
      <c r="X30" s="44">
        <v>160713</v>
      </c>
      <c r="Y30" s="34" t="s">
        <v>2456</v>
      </c>
      <c r="Z30" s="43" t="s">
        <v>1277</v>
      </c>
      <c r="AA30" s="34" t="s">
        <v>662</v>
      </c>
      <c r="AB30" s="34" t="s">
        <v>411</v>
      </c>
      <c r="AC30" s="34" t="s">
        <v>2456</v>
      </c>
      <c r="AD30" s="44" t="s">
        <v>428</v>
      </c>
      <c r="AE30" s="44" t="s">
        <v>429</v>
      </c>
      <c r="AF30" s="43">
        <v>101</v>
      </c>
      <c r="AG30" s="34" t="s">
        <v>424</v>
      </c>
      <c r="AH30" s="34" t="s">
        <v>430</v>
      </c>
      <c r="AI30" s="43" t="s">
        <v>431</v>
      </c>
      <c r="AJ30" s="44" t="s">
        <v>432</v>
      </c>
      <c r="AK30" s="295">
        <v>4904861</v>
      </c>
      <c r="AL30" s="44" t="s">
        <v>411</v>
      </c>
      <c r="AM30" s="44" t="s">
        <v>433</v>
      </c>
      <c r="AN30" s="296">
        <v>258026700</v>
      </c>
      <c r="AO30" s="34"/>
      <c r="AP30" s="34"/>
      <c r="AQ30" s="34"/>
      <c r="AR30" s="34"/>
      <c r="AS30" s="34"/>
      <c r="AT30" s="44" t="s">
        <v>434</v>
      </c>
      <c r="AU30" s="44"/>
      <c r="AV30" s="751" t="str" cm="1">
        <f t="array" ref="AV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" s="34"/>
      <c r="AX30" s="34"/>
      <c r="AY30" s="34"/>
      <c r="AZ30" s="34"/>
      <c r="BA30" s="34"/>
      <c r="BB30" s="34"/>
      <c r="BC30" s="34"/>
      <c r="BD30" s="44">
        <v>160713</v>
      </c>
      <c r="BE30" s="34" t="s">
        <v>2456</v>
      </c>
      <c r="BF30" s="43" t="s">
        <v>1277</v>
      </c>
      <c r="BG30" s="34" t="s">
        <v>662</v>
      </c>
      <c r="BH30" s="34" t="s">
        <v>411</v>
      </c>
      <c r="BI30" s="34" t="s">
        <v>2456</v>
      </c>
      <c r="BJ30" s="44" t="s">
        <v>428</v>
      </c>
      <c r="BK30" s="44" t="s">
        <v>429</v>
      </c>
      <c r="BL30" s="34"/>
      <c r="BM30" s="34"/>
      <c r="BN30" s="34"/>
      <c r="BO30" s="45" t="s">
        <v>7</v>
      </c>
      <c r="BP30" s="46" t="s">
        <v>428</v>
      </c>
      <c r="BQ30" s="47">
        <v>148</v>
      </c>
      <c r="BR30" s="48" t="s">
        <v>3510</v>
      </c>
      <c r="BS30" s="49">
        <v>170</v>
      </c>
      <c r="BT30" s="48" t="s">
        <v>3702</v>
      </c>
      <c r="BU30" s="46" t="s">
        <v>3703</v>
      </c>
      <c r="BV30" s="46" t="s">
        <v>3513</v>
      </c>
      <c r="BW30" s="46" t="s">
        <v>3704</v>
      </c>
      <c r="BX30" s="46" t="s">
        <v>3705</v>
      </c>
      <c r="BY30" s="46" t="s">
        <v>3706</v>
      </c>
      <c r="BZ30" s="46" t="s">
        <v>663</v>
      </c>
      <c r="CA30" s="46" t="s">
        <v>3707</v>
      </c>
      <c r="CB30" s="46" t="s">
        <v>3708</v>
      </c>
      <c r="CC30" s="49">
        <v>170</v>
      </c>
      <c r="CD30" s="48" t="s">
        <v>3702</v>
      </c>
      <c r="CE30" s="20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20"/>
      <c r="CY30" s="96"/>
      <c r="EG30" s="87" t="s">
        <v>1485</v>
      </c>
      <c r="EH30" s="87" t="s">
        <v>3709</v>
      </c>
      <c r="EM30" s="87" t="s">
        <v>3710</v>
      </c>
      <c r="EQ30" s="87" t="s">
        <v>3711</v>
      </c>
      <c r="ER30" s="87" t="s">
        <v>3712</v>
      </c>
      <c r="EU30" s="87" t="s">
        <v>3713</v>
      </c>
      <c r="EX30" s="87" t="s">
        <v>3714</v>
      </c>
      <c r="EZ30" s="87" t="s">
        <v>3715</v>
      </c>
      <c r="HR30" s="87" t="s">
        <v>3716</v>
      </c>
      <c r="HV30" s="87" t="s">
        <v>3184</v>
      </c>
      <c r="KE30" s="87" t="s">
        <v>3717</v>
      </c>
      <c r="LU30" s="87" t="s">
        <v>3718</v>
      </c>
      <c r="MA30" s="87" t="s">
        <v>1253</v>
      </c>
      <c r="MC30" s="97" t="s">
        <v>3719</v>
      </c>
      <c r="MG30" s="87" t="s">
        <v>3720</v>
      </c>
      <c r="ML30" s="87"/>
      <c r="MM30" s="87"/>
      <c r="MN30" s="87"/>
      <c r="MO30" s="87"/>
      <c r="MP30" s="87"/>
      <c r="MQ30" s="87"/>
      <c r="MR30" s="87"/>
      <c r="MS30" s="87"/>
      <c r="MT30" s="87"/>
      <c r="MU30" s="87"/>
      <c r="MV30" s="87"/>
      <c r="MW30" s="87"/>
      <c r="MX30" s="87"/>
      <c r="MY30" s="87"/>
      <c r="MZ30" s="87"/>
      <c r="NA30" s="87"/>
      <c r="NB30" s="87"/>
      <c r="NC30" s="87"/>
      <c r="ND30" s="87"/>
      <c r="NE30" s="87"/>
      <c r="NF30" s="87"/>
      <c r="NG30" s="87"/>
      <c r="NH30" s="87"/>
      <c r="NI30" s="87"/>
      <c r="NJ30" s="87"/>
      <c r="NK30" s="87"/>
      <c r="NL30" s="87"/>
      <c r="NM30" s="87"/>
      <c r="NN30" s="87"/>
      <c r="NO30" s="87"/>
      <c r="NP30" s="85"/>
      <c r="NR30" s="20"/>
      <c r="NS30" s="246" t="s">
        <v>3721</v>
      </c>
      <c r="NT30" s="20"/>
      <c r="NU30" s="87" t="s">
        <v>404</v>
      </c>
      <c r="NV30" s="87" t="s">
        <v>459</v>
      </c>
      <c r="NW30" s="87" t="s">
        <v>3722</v>
      </c>
      <c r="NY30" s="54" t="s">
        <v>396</v>
      </c>
      <c r="QE30" s="54"/>
      <c r="QF30" s="54"/>
      <c r="QG30" s="54"/>
      <c r="QH30" s="54"/>
      <c r="QI30" s="54"/>
      <c r="QJ30" s="54"/>
      <c r="QK30" s="54"/>
      <c r="QL30" s="54"/>
      <c r="QM30" s="54"/>
      <c r="QN30" s="54"/>
      <c r="QO30" s="54"/>
      <c r="QR30" s="20" t="s">
        <v>3723</v>
      </c>
      <c r="QT30" s="23" t="s">
        <v>3724</v>
      </c>
      <c r="QV30" s="713" t="s">
        <v>3725</v>
      </c>
    </row>
    <row r="31" spans="2:464" ht="27">
      <c r="B31" s="274" t="s">
        <v>3726</v>
      </c>
      <c r="C31" s="275"/>
      <c r="D31" s="275"/>
      <c r="E31" s="276"/>
      <c r="F31" s="254"/>
      <c r="G31" s="247" t="s">
        <v>3727</v>
      </c>
      <c r="H31" s="255"/>
      <c r="I31" s="248" t="s">
        <v>3728</v>
      </c>
      <c r="K31" s="265" t="s">
        <v>3729</v>
      </c>
      <c r="P31" s="64" t="s">
        <v>3730</v>
      </c>
      <c r="V31" s="43">
        <v>101</v>
      </c>
      <c r="W31" s="34" t="s">
        <v>424</v>
      </c>
      <c r="X31" s="44">
        <v>160714</v>
      </c>
      <c r="Y31" s="34" t="s">
        <v>2593</v>
      </c>
      <c r="Z31" s="43" t="s">
        <v>426</v>
      </c>
      <c r="AA31" s="34" t="s">
        <v>662</v>
      </c>
      <c r="AB31" s="34" t="s">
        <v>411</v>
      </c>
      <c r="AC31" s="34" t="s">
        <v>2593</v>
      </c>
      <c r="AD31" s="44" t="s">
        <v>428</v>
      </c>
      <c r="AE31" s="44" t="s">
        <v>429</v>
      </c>
      <c r="AF31" s="43">
        <v>101</v>
      </c>
      <c r="AG31" s="34" t="s">
        <v>424</v>
      </c>
      <c r="AH31" s="34" t="s">
        <v>430</v>
      </c>
      <c r="AI31" s="43" t="s">
        <v>431</v>
      </c>
      <c r="AJ31" s="44" t="s">
        <v>432</v>
      </c>
      <c r="AK31" s="295">
        <v>4904861</v>
      </c>
      <c r="AL31" s="44" t="s">
        <v>411</v>
      </c>
      <c r="AM31" s="44" t="s">
        <v>433</v>
      </c>
      <c r="AN31" s="296">
        <v>258026700</v>
      </c>
      <c r="AO31" s="34"/>
      <c r="AP31" s="34"/>
      <c r="AQ31" s="34"/>
      <c r="AR31" s="34"/>
      <c r="AS31" s="34"/>
      <c r="AT31" s="44" t="s">
        <v>434</v>
      </c>
      <c r="AU31" s="44"/>
      <c r="AV31" s="751" t="str" cm="1">
        <f t="array" ref="AV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" s="34"/>
      <c r="AX31" s="34"/>
      <c r="AY31" s="34"/>
      <c r="AZ31" s="34"/>
      <c r="BA31" s="34"/>
      <c r="BB31" s="34"/>
      <c r="BC31" s="34"/>
      <c r="BD31" s="44">
        <v>160714</v>
      </c>
      <c r="BE31" s="34" t="s">
        <v>2593</v>
      </c>
      <c r="BF31" s="43" t="s">
        <v>426</v>
      </c>
      <c r="BG31" s="34" t="s">
        <v>662</v>
      </c>
      <c r="BH31" s="34" t="s">
        <v>411</v>
      </c>
      <c r="BI31" s="34" t="s">
        <v>2593</v>
      </c>
      <c r="BJ31" s="44" t="s">
        <v>428</v>
      </c>
      <c r="BK31" s="44" t="s">
        <v>429</v>
      </c>
      <c r="BL31" s="34"/>
      <c r="BM31" s="34"/>
      <c r="BN31" s="34"/>
      <c r="BO31" s="45" t="s">
        <v>7</v>
      </c>
      <c r="BP31" s="46" t="s">
        <v>428</v>
      </c>
      <c r="BQ31" s="47">
        <v>149</v>
      </c>
      <c r="BR31" s="48" t="s">
        <v>2768</v>
      </c>
      <c r="BS31" s="49">
        <v>189</v>
      </c>
      <c r="BT31" s="48" t="s">
        <v>3731</v>
      </c>
      <c r="BU31" s="46"/>
      <c r="BV31" s="46" t="s">
        <v>2771</v>
      </c>
      <c r="BW31" s="46" t="s">
        <v>3732</v>
      </c>
      <c r="BX31" s="46" t="s">
        <v>3733</v>
      </c>
      <c r="BY31" s="46" t="s">
        <v>3734</v>
      </c>
      <c r="BZ31" s="46" t="s">
        <v>626</v>
      </c>
      <c r="CA31" s="46" t="s">
        <v>3735</v>
      </c>
      <c r="CB31" s="46" t="s">
        <v>2776</v>
      </c>
      <c r="CC31" s="49">
        <v>189</v>
      </c>
      <c r="CD31" s="48" t="s">
        <v>3731</v>
      </c>
      <c r="CE31" s="20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20"/>
      <c r="CY31" s="96"/>
      <c r="EG31" s="87" t="s">
        <v>3736</v>
      </c>
      <c r="EH31" s="87" t="s">
        <v>3737</v>
      </c>
      <c r="EM31" s="87" t="s">
        <v>3738</v>
      </c>
      <c r="EQ31" s="87" t="s">
        <v>3739</v>
      </c>
      <c r="ER31" s="87" t="s">
        <v>3740</v>
      </c>
      <c r="EU31" s="87" t="s">
        <v>3741</v>
      </c>
      <c r="EX31" s="87" t="s">
        <v>3742</v>
      </c>
      <c r="EZ31" s="87" t="s">
        <v>2000</v>
      </c>
      <c r="HR31" s="87" t="s">
        <v>3743</v>
      </c>
      <c r="HV31" s="87" t="s">
        <v>3248</v>
      </c>
      <c r="JU31" s="98"/>
      <c r="KE31" s="87" t="s">
        <v>3744</v>
      </c>
      <c r="LU31" s="87" t="s">
        <v>3745</v>
      </c>
      <c r="MA31" s="87" t="s">
        <v>3746</v>
      </c>
      <c r="MG31" s="87" t="s">
        <v>2191</v>
      </c>
      <c r="ML31" s="87"/>
      <c r="MM31" s="87"/>
      <c r="MN31" s="87"/>
      <c r="MO31" s="87"/>
      <c r="MP31" s="87"/>
      <c r="MQ31" s="87"/>
      <c r="MR31" s="87"/>
      <c r="MS31" s="87"/>
      <c r="MT31" s="87"/>
      <c r="MU31" s="87"/>
      <c r="MV31" s="87"/>
      <c r="MW31" s="87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87"/>
      <c r="NI31" s="87"/>
      <c r="NJ31" s="87"/>
      <c r="NK31" s="87"/>
      <c r="NL31" s="87"/>
      <c r="NM31" s="87"/>
      <c r="NN31" s="87"/>
      <c r="NO31" s="87"/>
      <c r="NP31" s="85"/>
      <c r="NR31" s="20"/>
      <c r="NS31" s="246" t="s">
        <v>3747</v>
      </c>
      <c r="NT31" s="20"/>
      <c r="NU31" s="87" t="s">
        <v>405</v>
      </c>
      <c r="NV31" s="87" t="s">
        <v>600</v>
      </c>
      <c r="NW31" s="87" t="s">
        <v>3748</v>
      </c>
      <c r="NY31" s="54" t="s">
        <v>407</v>
      </c>
      <c r="QE31" s="54"/>
      <c r="QF31" s="54"/>
      <c r="QG31" s="54"/>
      <c r="QH31" s="54"/>
      <c r="QI31" s="54"/>
      <c r="QJ31" s="54"/>
      <c r="QK31" s="54"/>
      <c r="QL31" s="54"/>
      <c r="QM31" s="54"/>
      <c r="QN31" s="54"/>
      <c r="QO31" s="54"/>
      <c r="QR31" s="20" t="s">
        <v>3749</v>
      </c>
      <c r="QT31" s="23" t="s">
        <v>3750</v>
      </c>
      <c r="QV31" s="713" t="s">
        <v>3751</v>
      </c>
    </row>
    <row r="32" spans="2:464">
      <c r="B32" s="274" t="s">
        <v>3752</v>
      </c>
      <c r="C32" s="275"/>
      <c r="D32" s="275"/>
      <c r="E32" s="276"/>
      <c r="F32" s="254"/>
      <c r="G32" s="247" t="s">
        <v>3753</v>
      </c>
      <c r="H32" s="255"/>
      <c r="I32" s="248" t="s">
        <v>3754</v>
      </c>
      <c r="K32" s="265" t="s">
        <v>3755</v>
      </c>
      <c r="P32" s="65" t="s">
        <v>3756</v>
      </c>
      <c r="V32" s="43">
        <v>101</v>
      </c>
      <c r="W32" s="34" t="s">
        <v>424</v>
      </c>
      <c r="X32" s="44">
        <v>160716</v>
      </c>
      <c r="Y32" s="34" t="s">
        <v>2014</v>
      </c>
      <c r="Z32" s="43" t="s">
        <v>426</v>
      </c>
      <c r="AA32" s="34" t="s">
        <v>662</v>
      </c>
      <c r="AB32" s="34" t="s">
        <v>411</v>
      </c>
      <c r="AC32" s="34" t="s">
        <v>2014</v>
      </c>
      <c r="AD32" s="44" t="s">
        <v>428</v>
      </c>
      <c r="AE32" s="44" t="s">
        <v>429</v>
      </c>
      <c r="AF32" s="43">
        <v>101</v>
      </c>
      <c r="AG32" s="34" t="s">
        <v>424</v>
      </c>
      <c r="AH32" s="34" t="s">
        <v>430</v>
      </c>
      <c r="AI32" s="43" t="s">
        <v>431</v>
      </c>
      <c r="AJ32" s="44" t="s">
        <v>432</v>
      </c>
      <c r="AK32" s="295">
        <v>4904861</v>
      </c>
      <c r="AL32" s="44" t="s">
        <v>411</v>
      </c>
      <c r="AM32" s="44" t="s">
        <v>433</v>
      </c>
      <c r="AN32" s="296">
        <v>258026700</v>
      </c>
      <c r="AO32" s="34"/>
      <c r="AP32" s="34"/>
      <c r="AQ32" s="34"/>
      <c r="AR32" s="34"/>
      <c r="AS32" s="34"/>
      <c r="AT32" s="44" t="s">
        <v>434</v>
      </c>
      <c r="AU32" s="44"/>
      <c r="AV32" s="751" t="str" cm="1">
        <f t="array" ref="AV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" s="34"/>
      <c r="AX32" s="34"/>
      <c r="AY32" s="34"/>
      <c r="AZ32" s="34"/>
      <c r="BA32" s="34"/>
      <c r="BB32" s="34"/>
      <c r="BC32" s="34"/>
      <c r="BD32" s="44">
        <v>160716</v>
      </c>
      <c r="BE32" s="34" t="s">
        <v>2014</v>
      </c>
      <c r="BF32" s="43" t="s">
        <v>426</v>
      </c>
      <c r="BG32" s="34" t="s">
        <v>662</v>
      </c>
      <c r="BH32" s="34" t="s">
        <v>411</v>
      </c>
      <c r="BI32" s="34" t="s">
        <v>2014</v>
      </c>
      <c r="BJ32" s="44" t="s">
        <v>428</v>
      </c>
      <c r="BK32" s="44" t="s">
        <v>429</v>
      </c>
      <c r="BL32" s="34"/>
      <c r="BM32" s="34"/>
      <c r="BN32" s="34"/>
      <c r="BO32" s="57" t="s">
        <v>7</v>
      </c>
      <c r="BP32" s="58" t="s">
        <v>428</v>
      </c>
      <c r="BQ32" s="59">
        <v>132</v>
      </c>
      <c r="BR32" s="60" t="s">
        <v>435</v>
      </c>
      <c r="BS32" s="61">
        <v>192</v>
      </c>
      <c r="BT32" s="60" t="s">
        <v>3623</v>
      </c>
      <c r="BU32" s="58" t="s">
        <v>3757</v>
      </c>
      <c r="BV32" s="58" t="s">
        <v>431</v>
      </c>
      <c r="BW32" s="58" t="s">
        <v>3758</v>
      </c>
      <c r="BX32" s="58" t="s">
        <v>436</v>
      </c>
      <c r="BY32" s="58" t="s">
        <v>3759</v>
      </c>
      <c r="BZ32" s="58" t="s">
        <v>411</v>
      </c>
      <c r="CA32" s="58" t="s">
        <v>3760</v>
      </c>
      <c r="CB32" s="58" t="s">
        <v>3761</v>
      </c>
      <c r="CC32" s="61">
        <v>192</v>
      </c>
      <c r="CD32" s="60" t="s">
        <v>3623</v>
      </c>
      <c r="CE32" s="20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0"/>
      <c r="CY32" s="96"/>
      <c r="EG32" s="87" t="s">
        <v>3762</v>
      </c>
      <c r="EH32" s="87" t="s">
        <v>3763</v>
      </c>
      <c r="EM32" s="87" t="s">
        <v>2893</v>
      </c>
      <c r="EQ32" s="87" t="s">
        <v>3764</v>
      </c>
      <c r="ER32" s="87" t="s">
        <v>3765</v>
      </c>
      <c r="EU32" s="87" t="s">
        <v>3241</v>
      </c>
      <c r="EX32" s="87" t="s">
        <v>3766</v>
      </c>
      <c r="EZ32" s="87" t="s">
        <v>3767</v>
      </c>
      <c r="HR32" s="87" t="s">
        <v>3768</v>
      </c>
      <c r="HV32" s="87" t="s">
        <v>3299</v>
      </c>
      <c r="LU32" s="87" t="s">
        <v>3769</v>
      </c>
      <c r="MA32" s="87" t="s">
        <v>1546</v>
      </c>
      <c r="MG32" s="87" t="s">
        <v>3770</v>
      </c>
      <c r="ML32" s="87"/>
      <c r="MM32" s="87"/>
      <c r="MN32" s="87"/>
      <c r="MO32" s="87"/>
      <c r="MP32" s="87"/>
      <c r="MQ32" s="87"/>
      <c r="MR32" s="87"/>
      <c r="MS32" s="87"/>
      <c r="MT32" s="87"/>
      <c r="MU32" s="87"/>
      <c r="MV32" s="87"/>
      <c r="MW32" s="87"/>
      <c r="MX32" s="87"/>
      <c r="MY32" s="87"/>
      <c r="MZ32" s="87"/>
      <c r="NA32" s="87"/>
      <c r="NB32" s="87"/>
      <c r="NC32" s="87"/>
      <c r="ND32" s="87"/>
      <c r="NE32" s="87"/>
      <c r="NF32" s="87"/>
      <c r="NG32" s="87"/>
      <c r="NH32" s="87"/>
      <c r="NI32" s="87"/>
      <c r="NJ32" s="87"/>
      <c r="NK32" s="87"/>
      <c r="NL32" s="87"/>
      <c r="NM32" s="87"/>
      <c r="NN32" s="87"/>
      <c r="NO32" s="87"/>
      <c r="NP32" s="85"/>
      <c r="NR32" s="20"/>
      <c r="NS32" s="246" t="s">
        <v>3771</v>
      </c>
      <c r="NT32" s="20"/>
      <c r="NU32" s="87" t="s">
        <v>407</v>
      </c>
      <c r="NV32" s="87" t="s">
        <v>499</v>
      </c>
      <c r="NW32" s="87" t="s">
        <v>3772</v>
      </c>
      <c r="NY32" s="54" t="s">
        <v>498</v>
      </c>
      <c r="QE32" s="54"/>
      <c r="QF32" s="54"/>
      <c r="QG32" s="54"/>
      <c r="QH32" s="54"/>
      <c r="QI32" s="54"/>
      <c r="QJ32" s="54"/>
      <c r="QK32" s="54"/>
      <c r="QL32" s="54"/>
      <c r="QM32" s="54"/>
      <c r="QN32" s="54"/>
      <c r="QO32" s="54"/>
      <c r="QR32" s="20" t="s">
        <v>3773</v>
      </c>
      <c r="QT32" s="23" t="s">
        <v>3774</v>
      </c>
      <c r="QV32" s="713" t="s">
        <v>3751</v>
      </c>
    </row>
    <row r="33" spans="2:464" ht="27">
      <c r="B33" s="274" t="s">
        <v>3775</v>
      </c>
      <c r="C33" s="275"/>
      <c r="D33" s="275"/>
      <c r="E33" s="276"/>
      <c r="F33" s="254"/>
      <c r="G33" s="247" t="s">
        <v>3776</v>
      </c>
      <c r="H33" s="255"/>
      <c r="I33" s="248" t="s">
        <v>3777</v>
      </c>
      <c r="K33" s="265" t="s">
        <v>3778</v>
      </c>
      <c r="P33" s="64" t="s">
        <v>3779</v>
      </c>
      <c r="V33" s="43">
        <v>101</v>
      </c>
      <c r="W33" s="34" t="s">
        <v>424</v>
      </c>
      <c r="X33" s="44">
        <v>160717</v>
      </c>
      <c r="Y33" s="34" t="s">
        <v>1022</v>
      </c>
      <c r="Z33" s="43" t="s">
        <v>1277</v>
      </c>
      <c r="AA33" s="34" t="s">
        <v>662</v>
      </c>
      <c r="AB33" s="34" t="s">
        <v>411</v>
      </c>
      <c r="AC33" s="34" t="s">
        <v>1022</v>
      </c>
      <c r="AD33" s="44" t="s">
        <v>428</v>
      </c>
      <c r="AE33" s="44" t="s">
        <v>429</v>
      </c>
      <c r="AF33" s="43">
        <v>101</v>
      </c>
      <c r="AG33" s="34" t="s">
        <v>424</v>
      </c>
      <c r="AH33" s="34" t="s">
        <v>430</v>
      </c>
      <c r="AI33" s="43" t="s">
        <v>431</v>
      </c>
      <c r="AJ33" s="44" t="s">
        <v>432</v>
      </c>
      <c r="AK33" s="295">
        <v>4904861</v>
      </c>
      <c r="AL33" s="44" t="s">
        <v>411</v>
      </c>
      <c r="AM33" s="44" t="s">
        <v>433</v>
      </c>
      <c r="AN33" s="296">
        <v>258026700</v>
      </c>
      <c r="AO33" s="34"/>
      <c r="AP33" s="34"/>
      <c r="AQ33" s="34"/>
      <c r="AR33" s="34"/>
      <c r="AS33" s="34"/>
      <c r="AT33" s="44" t="s">
        <v>434</v>
      </c>
      <c r="AU33" s="44"/>
      <c r="AV33" s="751" t="str" cm="1">
        <f t="array" ref="AV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" s="34"/>
      <c r="AX33" s="34"/>
      <c r="AY33" s="34"/>
      <c r="AZ33" s="34"/>
      <c r="BA33" s="34"/>
      <c r="BB33" s="34"/>
      <c r="BC33" s="34"/>
      <c r="BD33" s="44">
        <v>160717</v>
      </c>
      <c r="BE33" s="34" t="s">
        <v>1022</v>
      </c>
      <c r="BF33" s="43" t="s">
        <v>1277</v>
      </c>
      <c r="BG33" s="34" t="s">
        <v>662</v>
      </c>
      <c r="BH33" s="34" t="s">
        <v>411</v>
      </c>
      <c r="BI33" s="34" t="s">
        <v>1022</v>
      </c>
      <c r="BJ33" s="44" t="s">
        <v>428</v>
      </c>
      <c r="BK33" s="44" t="s">
        <v>429</v>
      </c>
      <c r="BL33" s="34"/>
      <c r="BM33" s="34"/>
      <c r="BN33" s="34"/>
      <c r="BO33" s="57" t="s">
        <v>7</v>
      </c>
      <c r="BP33" s="58" t="s">
        <v>428</v>
      </c>
      <c r="BQ33" s="59">
        <v>134</v>
      </c>
      <c r="BR33" s="60" t="s">
        <v>2972</v>
      </c>
      <c r="BS33" s="61">
        <v>193</v>
      </c>
      <c r="BT33" s="60" t="s">
        <v>2963</v>
      </c>
      <c r="BU33" s="58" t="s">
        <v>3780</v>
      </c>
      <c r="BV33" s="58" t="s">
        <v>2975</v>
      </c>
      <c r="BW33" s="58" t="s">
        <v>3781</v>
      </c>
      <c r="BX33" s="58" t="s">
        <v>3782</v>
      </c>
      <c r="BY33" s="58" t="s">
        <v>3783</v>
      </c>
      <c r="BZ33" s="58" t="s">
        <v>3784</v>
      </c>
      <c r="CA33" s="58" t="s">
        <v>3785</v>
      </c>
      <c r="CB33" s="58" t="s">
        <v>3786</v>
      </c>
      <c r="CC33" s="61">
        <v>193</v>
      </c>
      <c r="CD33" s="60" t="s">
        <v>2963</v>
      </c>
      <c r="CE33" s="20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0"/>
      <c r="CY33" s="96"/>
      <c r="EG33" s="87" t="s">
        <v>2400</v>
      </c>
      <c r="EH33" s="87" t="s">
        <v>3787</v>
      </c>
      <c r="EM33" s="87" t="s">
        <v>2615</v>
      </c>
      <c r="EQ33" s="87" t="s">
        <v>3788</v>
      </c>
      <c r="ER33" s="87" t="s">
        <v>3789</v>
      </c>
      <c r="EU33" s="87" t="s">
        <v>3790</v>
      </c>
      <c r="EX33" s="87" t="s">
        <v>3791</v>
      </c>
      <c r="EZ33" s="87" t="s">
        <v>2177</v>
      </c>
      <c r="HR33" s="87" t="s">
        <v>3792</v>
      </c>
      <c r="HV33" s="87" t="s">
        <v>3352</v>
      </c>
      <c r="LU33" s="87" t="s">
        <v>3793</v>
      </c>
      <c r="MA33" s="87" t="s">
        <v>3794</v>
      </c>
      <c r="MC33" s="98"/>
      <c r="MG33" s="87" t="s">
        <v>3795</v>
      </c>
      <c r="ML33" s="87"/>
      <c r="MM33" s="87"/>
      <c r="MN33" s="87"/>
      <c r="MO33" s="87"/>
      <c r="MP33" s="87"/>
      <c r="MQ33" s="87"/>
      <c r="MR33" s="87"/>
      <c r="MS33" s="87"/>
      <c r="MT33" s="87"/>
      <c r="MU33" s="87"/>
      <c r="MV33" s="87"/>
      <c r="MW33" s="87"/>
      <c r="MX33" s="87"/>
      <c r="MY33" s="87"/>
      <c r="MZ33" s="87"/>
      <c r="NA33" s="87"/>
      <c r="NB33" s="87"/>
      <c r="NC33" s="87"/>
      <c r="ND33" s="87"/>
      <c r="NE33" s="87"/>
      <c r="NF33" s="87"/>
      <c r="NG33" s="87"/>
      <c r="NH33" s="87"/>
      <c r="NI33" s="87"/>
      <c r="NJ33" s="87"/>
      <c r="NK33" s="87"/>
      <c r="NL33" s="87"/>
      <c r="NM33" s="87"/>
      <c r="NN33" s="87"/>
      <c r="NO33" s="87"/>
      <c r="NP33" s="85"/>
      <c r="NR33" s="20"/>
      <c r="NS33" s="246" t="s">
        <v>3796</v>
      </c>
      <c r="NT33" s="20"/>
      <c r="NU33" s="87" t="s">
        <v>408</v>
      </c>
      <c r="NV33" s="87" t="s">
        <v>400</v>
      </c>
      <c r="NW33" s="87" t="s">
        <v>3797</v>
      </c>
      <c r="NY33" s="54" t="s">
        <v>400</v>
      </c>
      <c r="PM33" s="401"/>
      <c r="QE33" s="54"/>
      <c r="QF33" s="54"/>
      <c r="QG33" s="54"/>
      <c r="QH33" s="54"/>
      <c r="QI33" s="54"/>
      <c r="QJ33" s="54"/>
      <c r="QK33" s="54"/>
      <c r="QL33" s="54"/>
      <c r="QM33" s="54"/>
      <c r="QN33" s="54"/>
      <c r="QO33" s="54"/>
      <c r="QR33" s="20" t="s">
        <v>3798</v>
      </c>
      <c r="QT33" s="23" t="s">
        <v>3799</v>
      </c>
      <c r="QV33" s="713" t="s">
        <v>3800</v>
      </c>
    </row>
    <row r="34" spans="2:464">
      <c r="B34" s="274" t="s">
        <v>3801</v>
      </c>
      <c r="C34" s="41"/>
      <c r="D34" s="41"/>
      <c r="E34" s="242"/>
      <c r="F34" s="254"/>
      <c r="G34" s="247" t="s">
        <v>3802</v>
      </c>
      <c r="H34" s="255"/>
      <c r="I34" s="248" t="s">
        <v>3803</v>
      </c>
      <c r="K34" s="265" t="s">
        <v>3804</v>
      </c>
      <c r="V34" s="43">
        <v>101</v>
      </c>
      <c r="W34" s="34" t="s">
        <v>424</v>
      </c>
      <c r="X34" s="44">
        <v>160718</v>
      </c>
      <c r="Y34" s="34" t="s">
        <v>1808</v>
      </c>
      <c r="Z34" s="43" t="s">
        <v>426</v>
      </c>
      <c r="AA34" s="34" t="s">
        <v>662</v>
      </c>
      <c r="AB34" s="34" t="s">
        <v>411</v>
      </c>
      <c r="AC34" s="34" t="s">
        <v>1808</v>
      </c>
      <c r="AD34" s="44" t="s">
        <v>428</v>
      </c>
      <c r="AE34" s="44" t="s">
        <v>429</v>
      </c>
      <c r="AF34" s="43">
        <v>101</v>
      </c>
      <c r="AG34" s="34" t="s">
        <v>424</v>
      </c>
      <c r="AH34" s="34" t="s">
        <v>430</v>
      </c>
      <c r="AI34" s="43" t="s">
        <v>431</v>
      </c>
      <c r="AJ34" s="44" t="s">
        <v>432</v>
      </c>
      <c r="AK34" s="295">
        <v>4904861</v>
      </c>
      <c r="AL34" s="44" t="s">
        <v>411</v>
      </c>
      <c r="AM34" s="44" t="s">
        <v>433</v>
      </c>
      <c r="AN34" s="296">
        <v>258026700</v>
      </c>
      <c r="AO34" s="34"/>
      <c r="AP34" s="34"/>
      <c r="AQ34" s="34"/>
      <c r="AR34" s="34"/>
      <c r="AS34" s="34"/>
      <c r="AT34" s="44" t="s">
        <v>434</v>
      </c>
      <c r="AU34" s="44"/>
      <c r="AV34" s="751" t="str" cm="1">
        <f t="array" ref="AV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" s="34"/>
      <c r="AX34" s="34"/>
      <c r="AY34" s="34"/>
      <c r="AZ34" s="34"/>
      <c r="BA34" s="34"/>
      <c r="BB34" s="34"/>
      <c r="BC34" s="34"/>
      <c r="BD34" s="44">
        <v>160718</v>
      </c>
      <c r="BE34" s="34" t="s">
        <v>1808</v>
      </c>
      <c r="BF34" s="43" t="s">
        <v>426</v>
      </c>
      <c r="BG34" s="34" t="s">
        <v>662</v>
      </c>
      <c r="BH34" s="34" t="s">
        <v>411</v>
      </c>
      <c r="BI34" s="34" t="s">
        <v>1808</v>
      </c>
      <c r="BJ34" s="44" t="s">
        <v>428</v>
      </c>
      <c r="BK34" s="44" t="s">
        <v>429</v>
      </c>
      <c r="BL34" s="34"/>
      <c r="BM34" s="34"/>
      <c r="BN34" s="34"/>
      <c r="BO34" s="57" t="s">
        <v>7</v>
      </c>
      <c r="BP34" s="58" t="s">
        <v>428</v>
      </c>
      <c r="BQ34" s="59">
        <v>130</v>
      </c>
      <c r="BR34" s="60" t="s">
        <v>2874</v>
      </c>
      <c r="BS34" s="61">
        <v>194</v>
      </c>
      <c r="BT34" s="60" t="s">
        <v>3696</v>
      </c>
      <c r="BU34" s="58" t="s">
        <v>3805</v>
      </c>
      <c r="BV34" s="58" t="s">
        <v>2877</v>
      </c>
      <c r="BW34" s="58" t="s">
        <v>3806</v>
      </c>
      <c r="BX34" s="58" t="s">
        <v>3807</v>
      </c>
      <c r="BY34" s="58" t="s">
        <v>3808</v>
      </c>
      <c r="BZ34" s="58" t="s">
        <v>3809</v>
      </c>
      <c r="CA34" s="58" t="s">
        <v>3810</v>
      </c>
      <c r="CB34" s="58" t="s">
        <v>3811</v>
      </c>
      <c r="CC34" s="61">
        <v>194</v>
      </c>
      <c r="CD34" s="60" t="s">
        <v>3696</v>
      </c>
      <c r="CE34" s="20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0"/>
      <c r="CY34" s="96"/>
      <c r="EG34" s="87" t="s">
        <v>1883</v>
      </c>
      <c r="EH34" s="87" t="s">
        <v>3812</v>
      </c>
      <c r="EM34" s="87" t="s">
        <v>3813</v>
      </c>
      <c r="EQ34" s="87" t="s">
        <v>3814</v>
      </c>
      <c r="ER34" s="87" t="s">
        <v>3815</v>
      </c>
      <c r="EU34" s="87" t="s">
        <v>3816</v>
      </c>
      <c r="HR34" s="87" t="s">
        <v>3817</v>
      </c>
      <c r="LU34" s="87" t="s">
        <v>2491</v>
      </c>
      <c r="MA34" s="87" t="s">
        <v>3196</v>
      </c>
      <c r="MG34" s="87" t="s">
        <v>3818</v>
      </c>
      <c r="ML34" s="87"/>
      <c r="MM34" s="87"/>
      <c r="MN34" s="87"/>
      <c r="MO34" s="87"/>
      <c r="MP34" s="87"/>
      <c r="MQ34" s="87"/>
      <c r="MR34" s="87"/>
      <c r="MS34" s="87"/>
      <c r="MT34" s="87"/>
      <c r="MU34" s="87"/>
      <c r="MV34" s="87"/>
      <c r="MW34" s="87"/>
      <c r="MX34" s="87"/>
      <c r="MY34" s="87"/>
      <c r="MZ34" s="87"/>
      <c r="NA34" s="87"/>
      <c r="NB34" s="87"/>
      <c r="NC34" s="87"/>
      <c r="ND34" s="87"/>
      <c r="NE34" s="87"/>
      <c r="NF34" s="87"/>
      <c r="NG34" s="87"/>
      <c r="NH34" s="87"/>
      <c r="NI34" s="87"/>
      <c r="NJ34" s="87"/>
      <c r="NK34" s="87"/>
      <c r="NL34" s="87"/>
      <c r="NM34" s="87"/>
      <c r="NN34" s="87"/>
      <c r="NO34" s="87"/>
      <c r="NP34" s="85"/>
      <c r="NR34" s="20"/>
      <c r="NS34" s="246" t="s">
        <v>3819</v>
      </c>
      <c r="NT34" s="20"/>
      <c r="NU34" s="87" t="s">
        <v>409</v>
      </c>
      <c r="NV34" s="87" t="s">
        <v>460</v>
      </c>
      <c r="NW34" s="87" t="s">
        <v>3820</v>
      </c>
      <c r="NY34" s="54" t="s">
        <v>396</v>
      </c>
      <c r="QE34" s="54"/>
      <c r="QF34" s="54"/>
      <c r="QG34" s="54"/>
      <c r="QH34" s="54"/>
      <c r="QI34" s="54"/>
      <c r="QJ34" s="54"/>
      <c r="QK34" s="54"/>
      <c r="QL34" s="54"/>
      <c r="QM34" s="54"/>
      <c r="QN34" s="54"/>
      <c r="QO34" s="54"/>
      <c r="QR34" s="20" t="s">
        <v>3821</v>
      </c>
      <c r="QT34" s="23" t="s">
        <v>3822</v>
      </c>
      <c r="QV34" s="713" t="s">
        <v>3731</v>
      </c>
    </row>
    <row r="35" spans="2:464">
      <c r="B35" s="277" t="s">
        <v>3823</v>
      </c>
      <c r="C35" s="278"/>
      <c r="D35" s="278"/>
      <c r="E35" s="279"/>
      <c r="F35" s="254"/>
      <c r="G35" s="247" t="s">
        <v>3824</v>
      </c>
      <c r="H35" s="255"/>
      <c r="I35" s="248" t="s">
        <v>3825</v>
      </c>
      <c r="K35" s="265" t="s">
        <v>3826</v>
      </c>
      <c r="V35" s="43">
        <v>101</v>
      </c>
      <c r="W35" s="34" t="s">
        <v>424</v>
      </c>
      <c r="X35" s="44">
        <v>160719</v>
      </c>
      <c r="Y35" s="34" t="s">
        <v>3034</v>
      </c>
      <c r="Z35" s="43" t="s">
        <v>426</v>
      </c>
      <c r="AA35" s="34" t="s">
        <v>662</v>
      </c>
      <c r="AB35" s="34" t="s">
        <v>411</v>
      </c>
      <c r="AC35" s="34" t="s">
        <v>3034</v>
      </c>
      <c r="AD35" s="44" t="s">
        <v>428</v>
      </c>
      <c r="AE35" s="44" t="s">
        <v>429</v>
      </c>
      <c r="AF35" s="43">
        <v>101</v>
      </c>
      <c r="AG35" s="34" t="s">
        <v>424</v>
      </c>
      <c r="AH35" s="34" t="s">
        <v>430</v>
      </c>
      <c r="AI35" s="43" t="s">
        <v>431</v>
      </c>
      <c r="AJ35" s="44" t="s">
        <v>432</v>
      </c>
      <c r="AK35" s="295">
        <v>4904861</v>
      </c>
      <c r="AL35" s="44" t="s">
        <v>411</v>
      </c>
      <c r="AM35" s="44" t="s">
        <v>433</v>
      </c>
      <c r="AN35" s="296">
        <v>258026700</v>
      </c>
      <c r="AO35" s="34"/>
      <c r="AP35" s="34"/>
      <c r="AQ35" s="34"/>
      <c r="AR35" s="34"/>
      <c r="AS35" s="34"/>
      <c r="AT35" s="44" t="s">
        <v>434</v>
      </c>
      <c r="AU35" s="44"/>
      <c r="AV35" s="751" t="str" cm="1">
        <f t="array" ref="AV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" s="34"/>
      <c r="AX35" s="34"/>
      <c r="AY35" s="34"/>
      <c r="AZ35" s="34"/>
      <c r="BA35" s="34"/>
      <c r="BB35" s="34"/>
      <c r="BC35" s="34"/>
      <c r="BD35" s="44">
        <v>160719</v>
      </c>
      <c r="BE35" s="34" t="s">
        <v>3034</v>
      </c>
      <c r="BF35" s="43" t="s">
        <v>426</v>
      </c>
      <c r="BG35" s="34" t="s">
        <v>662</v>
      </c>
      <c r="BH35" s="34" t="s">
        <v>411</v>
      </c>
      <c r="BI35" s="34" t="s">
        <v>3034</v>
      </c>
      <c r="BJ35" s="44" t="s">
        <v>428</v>
      </c>
      <c r="BK35" s="44" t="s">
        <v>429</v>
      </c>
      <c r="BL35" s="34"/>
      <c r="BM35" s="34"/>
      <c r="BN35" s="34"/>
      <c r="BO35" s="45" t="s">
        <v>7</v>
      </c>
      <c r="BP35" s="46" t="s">
        <v>428</v>
      </c>
      <c r="BQ35" s="47">
        <v>125</v>
      </c>
      <c r="BR35" s="48" t="s">
        <v>3463</v>
      </c>
      <c r="BS35" s="49">
        <v>195</v>
      </c>
      <c r="BT35" s="48" t="s">
        <v>3406</v>
      </c>
      <c r="BU35" s="46" t="s">
        <v>3827</v>
      </c>
      <c r="BV35" s="46" t="s">
        <v>3466</v>
      </c>
      <c r="BW35" s="46" t="s">
        <v>3828</v>
      </c>
      <c r="BX35" s="46" t="s">
        <v>3829</v>
      </c>
      <c r="BY35" s="46" t="s">
        <v>3830</v>
      </c>
      <c r="BZ35" s="46" t="s">
        <v>2884</v>
      </c>
      <c r="CA35" s="46" t="s">
        <v>3831</v>
      </c>
      <c r="CB35" s="46" t="s">
        <v>3832</v>
      </c>
      <c r="CC35" s="49">
        <v>195</v>
      </c>
      <c r="CD35" s="48" t="s">
        <v>3406</v>
      </c>
      <c r="CE35" s="20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0"/>
      <c r="CY35" s="96"/>
      <c r="EG35" s="87" t="s">
        <v>3833</v>
      </c>
      <c r="EH35" s="87" t="s">
        <v>3834</v>
      </c>
      <c r="EM35" s="87" t="s">
        <v>3835</v>
      </c>
      <c r="EQ35" s="87" t="s">
        <v>3836</v>
      </c>
      <c r="ER35" s="87" t="s">
        <v>3837</v>
      </c>
      <c r="EU35" s="87" t="s">
        <v>3838</v>
      </c>
      <c r="HR35" s="87" t="s">
        <v>2487</v>
      </c>
      <c r="HV35" s="98"/>
      <c r="LU35" s="87" t="s">
        <v>2351</v>
      </c>
      <c r="MA35" s="87" t="s">
        <v>3311</v>
      </c>
      <c r="MG35" s="87" t="s">
        <v>3839</v>
      </c>
      <c r="ML35" s="87"/>
      <c r="MM35" s="87"/>
      <c r="MN35" s="87"/>
      <c r="MO35" s="87"/>
      <c r="MP35" s="87"/>
      <c r="MQ35" s="87"/>
      <c r="MR35" s="87"/>
      <c r="MS35" s="87"/>
      <c r="MT35" s="87"/>
      <c r="MU35" s="87"/>
      <c r="MV35" s="87"/>
      <c r="MW35" s="87"/>
      <c r="MX35" s="87"/>
      <c r="MY35" s="87"/>
      <c r="MZ35" s="87"/>
      <c r="NA35" s="87"/>
      <c r="NB35" s="87"/>
      <c r="NC35" s="87"/>
      <c r="ND35" s="87"/>
      <c r="NE35" s="87"/>
      <c r="NF35" s="87"/>
      <c r="NG35" s="87"/>
      <c r="NH35" s="87"/>
      <c r="NI35" s="87"/>
      <c r="NJ35" s="87"/>
      <c r="NK35" s="87"/>
      <c r="NL35" s="87"/>
      <c r="NM35" s="87"/>
      <c r="NN35" s="87"/>
      <c r="NO35" s="87"/>
      <c r="NP35" s="85"/>
      <c r="NR35" s="20"/>
      <c r="NS35" s="246" t="s">
        <v>3840</v>
      </c>
      <c r="NT35" s="20"/>
      <c r="NU35" s="87" t="s">
        <v>410</v>
      </c>
      <c r="NV35" s="87" t="s">
        <v>602</v>
      </c>
      <c r="NW35" s="87" t="s">
        <v>3841</v>
      </c>
      <c r="NY35" s="54" t="s">
        <v>407</v>
      </c>
      <c r="QE35" s="54"/>
      <c r="QF35" s="54"/>
      <c r="QG35" s="54"/>
      <c r="QH35" s="54"/>
      <c r="QI35" s="54"/>
      <c r="QJ35" s="54"/>
      <c r="QK35" s="54"/>
      <c r="QL35" s="54"/>
      <c r="QM35" s="54"/>
      <c r="QN35" s="54"/>
      <c r="QO35" s="54"/>
      <c r="QR35" s="20" t="s">
        <v>3842</v>
      </c>
      <c r="QT35" s="23" t="s">
        <v>3843</v>
      </c>
    </row>
    <row r="36" spans="2:464" ht="14.25" thickBot="1">
      <c r="B36" s="253"/>
      <c r="C36" s="241"/>
      <c r="F36" s="254"/>
      <c r="G36" s="247" t="s">
        <v>3844</v>
      </c>
      <c r="I36" s="248" t="s">
        <v>3845</v>
      </c>
      <c r="K36" s="265" t="s">
        <v>3846</v>
      </c>
      <c r="V36" s="43">
        <v>101</v>
      </c>
      <c r="W36" s="34" t="s">
        <v>424</v>
      </c>
      <c r="X36" s="44">
        <v>160721</v>
      </c>
      <c r="Y36" s="34" t="s">
        <v>3109</v>
      </c>
      <c r="Z36" s="43" t="s">
        <v>426</v>
      </c>
      <c r="AA36" s="34" t="s">
        <v>662</v>
      </c>
      <c r="AB36" s="34" t="s">
        <v>411</v>
      </c>
      <c r="AC36" s="34" t="s">
        <v>3109</v>
      </c>
      <c r="AD36" s="44" t="s">
        <v>428</v>
      </c>
      <c r="AE36" s="44" t="s">
        <v>429</v>
      </c>
      <c r="AF36" s="43">
        <v>101</v>
      </c>
      <c r="AG36" s="34" t="s">
        <v>424</v>
      </c>
      <c r="AH36" s="34" t="s">
        <v>430</v>
      </c>
      <c r="AI36" s="43" t="s">
        <v>431</v>
      </c>
      <c r="AJ36" s="44" t="s">
        <v>432</v>
      </c>
      <c r="AK36" s="295">
        <v>4904861</v>
      </c>
      <c r="AL36" s="44" t="s">
        <v>411</v>
      </c>
      <c r="AM36" s="44" t="s">
        <v>433</v>
      </c>
      <c r="AN36" s="296">
        <v>258026700</v>
      </c>
      <c r="AO36" s="34"/>
      <c r="AP36" s="34"/>
      <c r="AQ36" s="34"/>
      <c r="AR36" s="34"/>
      <c r="AS36" s="34"/>
      <c r="AT36" s="44" t="s">
        <v>434</v>
      </c>
      <c r="AU36" s="44"/>
      <c r="AV36" s="751" t="str" cm="1">
        <f t="array" ref="AV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" s="34"/>
      <c r="AX36" s="34"/>
      <c r="AY36" s="34"/>
      <c r="AZ36" s="34"/>
      <c r="BA36" s="34"/>
      <c r="BB36" s="34"/>
      <c r="BC36" s="34"/>
      <c r="BD36" s="44">
        <v>160721</v>
      </c>
      <c r="BE36" s="34" t="s">
        <v>3109</v>
      </c>
      <c r="BF36" s="43" t="s">
        <v>426</v>
      </c>
      <c r="BG36" s="34" t="s">
        <v>662</v>
      </c>
      <c r="BH36" s="34" t="s">
        <v>411</v>
      </c>
      <c r="BI36" s="34" t="s">
        <v>3109</v>
      </c>
      <c r="BJ36" s="44" t="s">
        <v>428</v>
      </c>
      <c r="BK36" s="44" t="s">
        <v>429</v>
      </c>
      <c r="BL36" s="34"/>
      <c r="BM36" s="34"/>
      <c r="BN36" s="34"/>
      <c r="BO36" s="57" t="s">
        <v>7</v>
      </c>
      <c r="BP36" s="58" t="s">
        <v>428</v>
      </c>
      <c r="BQ36" s="59">
        <v>124</v>
      </c>
      <c r="BR36" s="60" t="s">
        <v>2369</v>
      </c>
      <c r="BS36" s="61">
        <v>196</v>
      </c>
      <c r="BT36" s="60" t="s">
        <v>3751</v>
      </c>
      <c r="BU36" s="58" t="s">
        <v>3847</v>
      </c>
      <c r="BV36" s="58" t="s">
        <v>2372</v>
      </c>
      <c r="BW36" s="58" t="s">
        <v>3848</v>
      </c>
      <c r="BX36" s="58" t="s">
        <v>2374</v>
      </c>
      <c r="BY36" s="58" t="s">
        <v>3849</v>
      </c>
      <c r="BZ36" s="58" t="s">
        <v>408</v>
      </c>
      <c r="CA36" s="58" t="s">
        <v>3850</v>
      </c>
      <c r="CB36" s="58" t="s">
        <v>3851</v>
      </c>
      <c r="CC36" s="61">
        <v>196</v>
      </c>
      <c r="CD36" s="60" t="s">
        <v>3751</v>
      </c>
      <c r="CE36" s="20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0"/>
      <c r="CY36" s="96"/>
      <c r="EG36" s="87" t="s">
        <v>3852</v>
      </c>
      <c r="EH36" s="87" t="s">
        <v>3853</v>
      </c>
      <c r="EM36" s="87" t="s">
        <v>3854</v>
      </c>
      <c r="EQ36" s="87" t="s">
        <v>3855</v>
      </c>
      <c r="ER36" s="87" t="s">
        <v>3856</v>
      </c>
      <c r="EU36" s="87" t="s">
        <v>3857</v>
      </c>
      <c r="HR36" s="87" t="s">
        <v>3858</v>
      </c>
      <c r="LU36" s="87" t="s">
        <v>3859</v>
      </c>
      <c r="MA36" s="87" t="s">
        <v>3363</v>
      </c>
      <c r="MG36" s="97" t="s">
        <v>3860</v>
      </c>
      <c r="ML36" s="87"/>
      <c r="MM36" s="87"/>
      <c r="MN36" s="87"/>
      <c r="MO36" s="87"/>
      <c r="MP36" s="87"/>
      <c r="MQ36" s="87"/>
      <c r="MR36" s="87"/>
      <c r="MS36" s="87"/>
      <c r="MT36" s="87"/>
      <c r="MU36" s="87"/>
      <c r="MV36" s="87"/>
      <c r="MW36" s="87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87"/>
      <c r="NI36" s="87"/>
      <c r="NJ36" s="87"/>
      <c r="NK36" s="87"/>
      <c r="NL36" s="87"/>
      <c r="NM36" s="87"/>
      <c r="NN36" s="87"/>
      <c r="NO36" s="87"/>
      <c r="NP36" s="85"/>
      <c r="NR36" s="20"/>
      <c r="NS36" s="246" t="s">
        <v>3861</v>
      </c>
      <c r="NT36" s="20"/>
      <c r="NU36" s="87" t="s">
        <v>411</v>
      </c>
      <c r="NV36" s="87" t="s">
        <v>678</v>
      </c>
      <c r="NW36" s="87" t="s">
        <v>3862</v>
      </c>
      <c r="NY36" s="54" t="s">
        <v>413</v>
      </c>
      <c r="QE36" s="54"/>
      <c r="QF36" s="54"/>
      <c r="QG36" s="54"/>
      <c r="QH36" s="54"/>
      <c r="QI36" s="54"/>
      <c r="QJ36" s="54"/>
      <c r="QK36" s="54"/>
      <c r="QL36" s="54"/>
      <c r="QM36" s="54"/>
      <c r="QN36" s="54"/>
      <c r="QO36" s="54"/>
      <c r="QR36" s="20" t="s">
        <v>3863</v>
      </c>
      <c r="QT36" s="23" t="s">
        <v>3864</v>
      </c>
    </row>
    <row r="37" spans="2:464">
      <c r="B37" s="427" t="s">
        <v>3865</v>
      </c>
      <c r="C37" s="428" t="s">
        <v>3866</v>
      </c>
      <c r="D37" s="429"/>
      <c r="E37" s="430"/>
      <c r="F37" s="254"/>
      <c r="G37" s="247" t="s">
        <v>3867</v>
      </c>
      <c r="I37" s="248" t="s">
        <v>3868</v>
      </c>
      <c r="K37" s="265" t="s">
        <v>3869</v>
      </c>
      <c r="V37" s="43">
        <v>101</v>
      </c>
      <c r="W37" s="34" t="s">
        <v>424</v>
      </c>
      <c r="X37" s="44">
        <v>160758</v>
      </c>
      <c r="Y37" s="34" t="s">
        <v>3870</v>
      </c>
      <c r="Z37" s="43" t="s">
        <v>426</v>
      </c>
      <c r="AA37" s="34" t="s">
        <v>662</v>
      </c>
      <c r="AB37" s="34" t="s">
        <v>411</v>
      </c>
      <c r="AC37" s="34" t="s">
        <v>3870</v>
      </c>
      <c r="AD37" s="44" t="s">
        <v>428</v>
      </c>
      <c r="AE37" s="44" t="s">
        <v>429</v>
      </c>
      <c r="AF37" s="43">
        <v>101</v>
      </c>
      <c r="AG37" s="34" t="s">
        <v>424</v>
      </c>
      <c r="AH37" s="34" t="s">
        <v>430</v>
      </c>
      <c r="AI37" s="43" t="s">
        <v>431</v>
      </c>
      <c r="AJ37" s="44" t="s">
        <v>432</v>
      </c>
      <c r="AK37" s="295">
        <v>4904861</v>
      </c>
      <c r="AL37" s="44" t="s">
        <v>411</v>
      </c>
      <c r="AM37" s="44" t="s">
        <v>433</v>
      </c>
      <c r="AN37" s="296">
        <v>258026700</v>
      </c>
      <c r="AO37" s="34"/>
      <c r="AP37" s="34"/>
      <c r="AQ37" s="34"/>
      <c r="AR37" s="34"/>
      <c r="AS37" s="34"/>
      <c r="AT37" s="44" t="s">
        <v>434</v>
      </c>
      <c r="AU37" s="44"/>
      <c r="AV37" s="751" t="str" cm="1">
        <f t="array" ref="AV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" s="34"/>
      <c r="AX37" s="34"/>
      <c r="AY37" s="34"/>
      <c r="AZ37" s="34"/>
      <c r="BA37" s="34"/>
      <c r="BB37" s="34"/>
      <c r="BC37" s="34"/>
      <c r="BD37" s="44">
        <v>160758</v>
      </c>
      <c r="BE37" s="34" t="s">
        <v>3870</v>
      </c>
      <c r="BF37" s="43" t="s">
        <v>426</v>
      </c>
      <c r="BG37" s="34" t="s">
        <v>662</v>
      </c>
      <c r="BH37" s="34" t="s">
        <v>411</v>
      </c>
      <c r="BI37" s="34" t="s">
        <v>3870</v>
      </c>
      <c r="BJ37" s="44" t="s">
        <v>428</v>
      </c>
      <c r="BK37" s="44" t="s">
        <v>429</v>
      </c>
      <c r="BL37" s="34"/>
      <c r="BM37" s="34"/>
      <c r="BN37" s="34"/>
      <c r="BO37" s="45" t="s">
        <v>7</v>
      </c>
      <c r="BP37" s="46" t="s">
        <v>428</v>
      </c>
      <c r="BQ37" s="47">
        <v>124</v>
      </c>
      <c r="BR37" s="48" t="s">
        <v>2369</v>
      </c>
      <c r="BS37" s="49">
        <v>197</v>
      </c>
      <c r="BT37" s="48" t="s">
        <v>3751</v>
      </c>
      <c r="BU37" s="46" t="s">
        <v>3871</v>
      </c>
      <c r="BV37" s="46" t="s">
        <v>2372</v>
      </c>
      <c r="BW37" s="46" t="s">
        <v>3872</v>
      </c>
      <c r="BX37" s="46" t="s">
        <v>2374</v>
      </c>
      <c r="BY37" s="46" t="s">
        <v>3873</v>
      </c>
      <c r="BZ37" s="46" t="s">
        <v>408</v>
      </c>
      <c r="CA37" s="46" t="s">
        <v>3874</v>
      </c>
      <c r="CB37" s="46" t="s">
        <v>3851</v>
      </c>
      <c r="CC37" s="49">
        <v>197</v>
      </c>
      <c r="CD37" s="48" t="s">
        <v>3751</v>
      </c>
      <c r="CE37" s="20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0"/>
      <c r="CY37" s="96"/>
      <c r="EG37" s="87" t="s">
        <v>3875</v>
      </c>
      <c r="EH37" s="87" t="s">
        <v>3876</v>
      </c>
      <c r="EM37" s="87" t="s">
        <v>3877</v>
      </c>
      <c r="EQ37" s="87" t="s">
        <v>3878</v>
      </c>
      <c r="EU37" s="87" t="s">
        <v>3879</v>
      </c>
      <c r="HR37" s="87" t="s">
        <v>3880</v>
      </c>
      <c r="LU37" s="87" t="s">
        <v>3881</v>
      </c>
      <c r="MA37" s="87" t="s">
        <v>3414</v>
      </c>
      <c r="MG37" s="87" t="s">
        <v>2353</v>
      </c>
      <c r="ML37" s="87"/>
      <c r="MM37" s="87"/>
      <c r="MN37" s="87"/>
      <c r="MO37" s="87"/>
      <c r="MP37" s="87"/>
      <c r="MQ37" s="87"/>
      <c r="MR37" s="87"/>
      <c r="MS37" s="87"/>
      <c r="MT37" s="87"/>
      <c r="MU37" s="87"/>
      <c r="MV37" s="87"/>
      <c r="MW37" s="87"/>
      <c r="MX37" s="87"/>
      <c r="MY37" s="87"/>
      <c r="MZ37" s="87"/>
      <c r="NA37" s="87"/>
      <c r="NB37" s="87"/>
      <c r="NC37" s="87"/>
      <c r="ND37" s="87"/>
      <c r="NE37" s="87"/>
      <c r="NF37" s="87"/>
      <c r="NG37" s="87"/>
      <c r="NH37" s="87"/>
      <c r="NI37" s="87"/>
      <c r="NJ37" s="87"/>
      <c r="NK37" s="87"/>
      <c r="NL37" s="87"/>
      <c r="NM37" s="87"/>
      <c r="NN37" s="87"/>
      <c r="NO37" s="87"/>
      <c r="NP37" s="85"/>
      <c r="NR37" s="20"/>
      <c r="NS37" s="246" t="s">
        <v>3882</v>
      </c>
      <c r="NT37" s="20"/>
      <c r="NU37" s="87" t="s">
        <v>412</v>
      </c>
      <c r="NV37" s="87" t="s">
        <v>560</v>
      </c>
      <c r="NW37" s="87" t="s">
        <v>3883</v>
      </c>
      <c r="NY37" s="54" t="s">
        <v>404</v>
      </c>
      <c r="PD37" s="401"/>
      <c r="QE37" s="54"/>
      <c r="QF37" s="54"/>
      <c r="QG37" s="54"/>
      <c r="QH37" s="54"/>
      <c r="QI37" s="54"/>
      <c r="QJ37" s="54"/>
      <c r="QK37" s="54"/>
      <c r="QL37" s="54"/>
      <c r="QM37" s="54"/>
      <c r="QN37" s="54"/>
      <c r="QO37" s="54"/>
      <c r="QR37" s="20" t="s">
        <v>3884</v>
      </c>
      <c r="QT37" s="23" t="s">
        <v>3885</v>
      </c>
    </row>
    <row r="38" spans="2:464" ht="14.25" thickBot="1">
      <c r="B38" s="431" t="s">
        <v>3886</v>
      </c>
      <c r="C38" s="432" t="s">
        <v>3887</v>
      </c>
      <c r="D38" s="433"/>
      <c r="E38" s="434"/>
      <c r="F38" s="254"/>
      <c r="G38" s="247" t="s">
        <v>3888</v>
      </c>
      <c r="I38" s="248" t="s">
        <v>3889</v>
      </c>
      <c r="K38" s="265" t="s">
        <v>3890</v>
      </c>
      <c r="V38" s="43">
        <v>101</v>
      </c>
      <c r="W38" s="34" t="s">
        <v>424</v>
      </c>
      <c r="X38" s="44">
        <v>160724</v>
      </c>
      <c r="Y38" s="34" t="s">
        <v>3174</v>
      </c>
      <c r="Z38" s="43" t="s">
        <v>1277</v>
      </c>
      <c r="AA38" s="34" t="s">
        <v>662</v>
      </c>
      <c r="AB38" s="34" t="s">
        <v>411</v>
      </c>
      <c r="AC38" s="34" t="s">
        <v>3174</v>
      </c>
      <c r="AD38" s="44" t="s">
        <v>428</v>
      </c>
      <c r="AE38" s="44" t="s">
        <v>429</v>
      </c>
      <c r="AF38" s="43">
        <v>101</v>
      </c>
      <c r="AG38" s="34" t="s">
        <v>424</v>
      </c>
      <c r="AH38" s="34" t="s">
        <v>430</v>
      </c>
      <c r="AI38" s="43" t="s">
        <v>431</v>
      </c>
      <c r="AJ38" s="44" t="s">
        <v>432</v>
      </c>
      <c r="AK38" s="295">
        <v>4904861</v>
      </c>
      <c r="AL38" s="44" t="s">
        <v>411</v>
      </c>
      <c r="AM38" s="44" t="s">
        <v>433</v>
      </c>
      <c r="AN38" s="296">
        <v>258026700</v>
      </c>
      <c r="AO38" s="34"/>
      <c r="AP38" s="34"/>
      <c r="AQ38" s="34"/>
      <c r="AR38" s="34"/>
      <c r="AS38" s="34"/>
      <c r="AT38" s="44" t="s">
        <v>434</v>
      </c>
      <c r="AU38" s="44"/>
      <c r="AV38" s="751" t="str" cm="1">
        <f t="array" ref="AV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" s="34"/>
      <c r="AX38" s="34"/>
      <c r="AY38" s="34"/>
      <c r="AZ38" s="34"/>
      <c r="BA38" s="34"/>
      <c r="BB38" s="34"/>
      <c r="BC38" s="34"/>
      <c r="BD38" s="44">
        <v>160724</v>
      </c>
      <c r="BE38" s="34" t="s">
        <v>3174</v>
      </c>
      <c r="BF38" s="43" t="s">
        <v>1277</v>
      </c>
      <c r="BG38" s="34" t="s">
        <v>662</v>
      </c>
      <c r="BH38" s="34" t="s">
        <v>411</v>
      </c>
      <c r="BI38" s="34" t="s">
        <v>3174</v>
      </c>
      <c r="BJ38" s="44" t="s">
        <v>428</v>
      </c>
      <c r="BK38" s="44" t="s">
        <v>429</v>
      </c>
      <c r="BL38" s="34"/>
      <c r="BM38" s="34"/>
      <c r="BN38" s="34"/>
      <c r="BO38" s="57" t="s">
        <v>7</v>
      </c>
      <c r="BP38" s="58" t="s">
        <v>428</v>
      </c>
      <c r="BQ38" s="59">
        <v>123</v>
      </c>
      <c r="BR38" s="60" t="s">
        <v>3060</v>
      </c>
      <c r="BS38" s="61">
        <v>198</v>
      </c>
      <c r="BT38" s="60" t="s">
        <v>2758</v>
      </c>
      <c r="BU38" s="58" t="s">
        <v>3891</v>
      </c>
      <c r="BV38" s="58" t="s">
        <v>3063</v>
      </c>
      <c r="BW38" s="58" t="s">
        <v>3892</v>
      </c>
      <c r="BX38" s="58" t="s">
        <v>3065</v>
      </c>
      <c r="BY38" s="58" t="s">
        <v>3893</v>
      </c>
      <c r="BZ38" s="58" t="s">
        <v>498</v>
      </c>
      <c r="CA38" s="58" t="s">
        <v>3894</v>
      </c>
      <c r="CB38" s="58" t="s">
        <v>3895</v>
      </c>
      <c r="CC38" s="61">
        <v>198</v>
      </c>
      <c r="CD38" s="60" t="s">
        <v>2758</v>
      </c>
      <c r="CE38" s="20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0"/>
      <c r="CY38" s="96"/>
      <c r="EG38" s="87" t="s">
        <v>2294</v>
      </c>
      <c r="EH38" s="87" t="s">
        <v>3896</v>
      </c>
      <c r="EM38" s="87" t="s">
        <v>3897</v>
      </c>
      <c r="EU38" s="87" t="s">
        <v>3898</v>
      </c>
      <c r="HR38" s="87" t="s">
        <v>404</v>
      </c>
      <c r="LU38" s="87" t="s">
        <v>3899</v>
      </c>
      <c r="MA38" s="87" t="s">
        <v>2190</v>
      </c>
      <c r="MG38" s="87" t="s">
        <v>3900</v>
      </c>
      <c r="ML38" s="87"/>
      <c r="MM38" s="87"/>
      <c r="MN38" s="87"/>
      <c r="MO38" s="87"/>
      <c r="MP38" s="87"/>
      <c r="MQ38" s="87"/>
      <c r="MR38" s="87"/>
      <c r="MS38" s="87"/>
      <c r="MT38" s="87"/>
      <c r="MU38" s="87"/>
      <c r="MV38" s="87"/>
      <c r="MW38" s="87"/>
      <c r="MX38" s="87"/>
      <c r="MY38" s="87"/>
      <c r="MZ38" s="87"/>
      <c r="NA38" s="87"/>
      <c r="NB38" s="87"/>
      <c r="NC38" s="87"/>
      <c r="ND38" s="87"/>
      <c r="NE38" s="87"/>
      <c r="NF38" s="87"/>
      <c r="NG38" s="87"/>
      <c r="NH38" s="87"/>
      <c r="NI38" s="87"/>
      <c r="NJ38" s="87"/>
      <c r="NK38" s="87"/>
      <c r="NL38" s="87"/>
      <c r="NM38" s="87"/>
      <c r="NN38" s="87"/>
      <c r="NO38" s="87"/>
      <c r="NP38" s="85"/>
      <c r="NR38" s="20"/>
      <c r="NS38" s="246" t="s">
        <v>3901</v>
      </c>
      <c r="NT38" s="20"/>
      <c r="NU38" s="87" t="s">
        <v>413</v>
      </c>
      <c r="NV38" s="87" t="s">
        <v>488</v>
      </c>
      <c r="NW38" s="87" t="s">
        <v>3902</v>
      </c>
      <c r="NY38" s="54" t="s">
        <v>398</v>
      </c>
      <c r="PX38" s="400"/>
      <c r="QE38" s="54"/>
      <c r="QF38" s="54"/>
      <c r="QG38" s="54"/>
      <c r="QH38" s="54"/>
      <c r="QI38" s="54"/>
      <c r="QJ38" s="54"/>
      <c r="QK38" s="54"/>
      <c r="QL38" s="54"/>
      <c r="QM38" s="54"/>
      <c r="QN38" s="54"/>
      <c r="QO38" s="54"/>
      <c r="QR38" s="20" t="s">
        <v>3903</v>
      </c>
      <c r="QT38" s="23" t="s">
        <v>3904</v>
      </c>
    </row>
    <row r="39" spans="2:464" ht="14.25" thickBot="1">
      <c r="B39" s="256"/>
      <c r="C39" s="241"/>
      <c r="D39" s="72"/>
      <c r="F39" s="73"/>
      <c r="G39" s="247" t="s">
        <v>3905</v>
      </c>
      <c r="I39" s="248" t="s">
        <v>3906</v>
      </c>
      <c r="K39" s="265" t="s">
        <v>3907</v>
      </c>
      <c r="V39" s="43">
        <v>101</v>
      </c>
      <c r="W39" s="34" t="s">
        <v>424</v>
      </c>
      <c r="X39" s="44">
        <v>160726</v>
      </c>
      <c r="Y39" s="34" t="s">
        <v>2441</v>
      </c>
      <c r="Z39" s="43" t="s">
        <v>426</v>
      </c>
      <c r="AA39" s="34" t="s">
        <v>662</v>
      </c>
      <c r="AB39" s="34" t="s">
        <v>411</v>
      </c>
      <c r="AC39" s="34" t="s">
        <v>2441</v>
      </c>
      <c r="AD39" s="44" t="s">
        <v>428</v>
      </c>
      <c r="AE39" s="44" t="s">
        <v>429</v>
      </c>
      <c r="AF39" s="43">
        <v>101</v>
      </c>
      <c r="AG39" s="34" t="s">
        <v>424</v>
      </c>
      <c r="AH39" s="34" t="s">
        <v>430</v>
      </c>
      <c r="AI39" s="43" t="s">
        <v>431</v>
      </c>
      <c r="AJ39" s="44" t="s">
        <v>432</v>
      </c>
      <c r="AK39" s="295">
        <v>4904861</v>
      </c>
      <c r="AL39" s="44" t="s">
        <v>411</v>
      </c>
      <c r="AM39" s="44" t="s">
        <v>433</v>
      </c>
      <c r="AN39" s="296">
        <v>258026700</v>
      </c>
      <c r="AO39" s="34"/>
      <c r="AP39" s="34"/>
      <c r="AQ39" s="34"/>
      <c r="AR39" s="34"/>
      <c r="AS39" s="34"/>
      <c r="AT39" s="44" t="s">
        <v>434</v>
      </c>
      <c r="AU39" s="44"/>
      <c r="AV39" s="751" t="str" cm="1">
        <f t="array" ref="AV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" s="34"/>
      <c r="AX39" s="34"/>
      <c r="AY39" s="34"/>
      <c r="AZ39" s="34"/>
      <c r="BA39" s="34"/>
      <c r="BB39" s="34"/>
      <c r="BC39" s="34"/>
      <c r="BD39" s="44">
        <v>160726</v>
      </c>
      <c r="BE39" s="34" t="s">
        <v>2441</v>
      </c>
      <c r="BF39" s="43" t="s">
        <v>426</v>
      </c>
      <c r="BG39" s="34" t="s">
        <v>662</v>
      </c>
      <c r="BH39" s="34" t="s">
        <v>411</v>
      </c>
      <c r="BI39" s="34" t="s">
        <v>2441</v>
      </c>
      <c r="BJ39" s="44" t="s">
        <v>428</v>
      </c>
      <c r="BK39" s="44" t="s">
        <v>429</v>
      </c>
      <c r="BL39" s="34"/>
      <c r="BM39" s="34"/>
      <c r="BN39" s="34"/>
      <c r="BO39" s="57" t="s">
        <v>7</v>
      </c>
      <c r="BP39" s="58" t="s">
        <v>428</v>
      </c>
      <c r="BQ39" s="59">
        <v>122</v>
      </c>
      <c r="BR39" s="60" t="s">
        <v>712</v>
      </c>
      <c r="BS39" s="61">
        <v>199</v>
      </c>
      <c r="BT39" s="60" t="s">
        <v>2625</v>
      </c>
      <c r="BU39" s="58" t="s">
        <v>3908</v>
      </c>
      <c r="BV39" s="58" t="s">
        <v>715</v>
      </c>
      <c r="BW39" s="58" t="s">
        <v>3909</v>
      </c>
      <c r="BX39" s="58" t="s">
        <v>717</v>
      </c>
      <c r="BY39" s="58" t="s">
        <v>3910</v>
      </c>
      <c r="BZ39" s="58" t="s">
        <v>3911</v>
      </c>
      <c r="CA39" s="58" t="s">
        <v>3912</v>
      </c>
      <c r="CB39" s="58" t="s">
        <v>3913</v>
      </c>
      <c r="CC39" s="61">
        <v>199</v>
      </c>
      <c r="CD39" s="60" t="s">
        <v>2625</v>
      </c>
      <c r="CE39" s="20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0"/>
      <c r="CY39" s="96"/>
      <c r="EG39" s="87" t="s">
        <v>3914</v>
      </c>
      <c r="EH39" s="87" t="s">
        <v>3915</v>
      </c>
      <c r="EM39" s="87" t="s">
        <v>3916</v>
      </c>
      <c r="EU39" s="87" t="s">
        <v>3917</v>
      </c>
      <c r="HR39" s="87" t="s">
        <v>3918</v>
      </c>
      <c r="LU39" s="87" t="s">
        <v>2189</v>
      </c>
      <c r="MA39" s="87" t="s">
        <v>3667</v>
      </c>
      <c r="MG39" s="87" t="s">
        <v>2492</v>
      </c>
      <c r="ML39" s="87"/>
      <c r="MM39" s="87"/>
      <c r="MN39" s="87"/>
      <c r="MO39" s="87"/>
      <c r="MP39" s="87"/>
      <c r="MQ39" s="87"/>
      <c r="MR39" s="87"/>
      <c r="MS39" s="87"/>
      <c r="MT39" s="87"/>
      <c r="MU39" s="87"/>
      <c r="MV39" s="87"/>
      <c r="MW39" s="87"/>
      <c r="MX39" s="87"/>
      <c r="MY39" s="87"/>
      <c r="MZ39" s="87"/>
      <c r="NA39" s="87"/>
      <c r="NB39" s="87"/>
      <c r="NC39" s="87"/>
      <c r="ND39" s="87"/>
      <c r="NE39" s="87"/>
      <c r="NF39" s="87"/>
      <c r="NG39" s="87"/>
      <c r="NH39" s="87"/>
      <c r="NI39" s="87"/>
      <c r="NJ39" s="87"/>
      <c r="NK39" s="87"/>
      <c r="NL39" s="87"/>
      <c r="NM39" s="87"/>
      <c r="NN39" s="87"/>
      <c r="NO39" s="87"/>
      <c r="NP39" s="85"/>
      <c r="NR39" s="20"/>
      <c r="NS39" s="246" t="s">
        <v>3919</v>
      </c>
      <c r="NT39" s="20"/>
      <c r="NU39" s="87"/>
      <c r="NV39" s="87" t="s">
        <v>666</v>
      </c>
      <c r="NW39" s="87" t="s">
        <v>3920</v>
      </c>
      <c r="NY39" s="54" t="s">
        <v>412</v>
      </c>
      <c r="QE39" s="54"/>
      <c r="QF39" s="54"/>
      <c r="QG39" s="54"/>
      <c r="QH39" s="54"/>
      <c r="QI39" s="54"/>
      <c r="QJ39" s="54"/>
      <c r="QK39" s="54"/>
      <c r="QL39" s="54"/>
      <c r="QM39" s="54"/>
      <c r="QN39" s="54"/>
      <c r="QO39" s="54"/>
      <c r="QR39" s="20" t="s">
        <v>3921</v>
      </c>
      <c r="QT39" s="23" t="s">
        <v>3922</v>
      </c>
    </row>
    <row r="40" spans="2:464">
      <c r="B40" s="424" t="s">
        <v>3923</v>
      </c>
      <c r="C40" s="241"/>
      <c r="D40" s="257"/>
      <c r="E40" s="659" t="s">
        <v>3924</v>
      </c>
      <c r="F40" s="258"/>
      <c r="G40" s="247" t="s">
        <v>3925</v>
      </c>
      <c r="I40" s="248" t="s">
        <v>3926</v>
      </c>
      <c r="K40" s="265" t="s">
        <v>3927</v>
      </c>
      <c r="V40" s="43">
        <v>101</v>
      </c>
      <c r="W40" s="34" t="s">
        <v>424</v>
      </c>
      <c r="X40" s="44">
        <v>160727</v>
      </c>
      <c r="Y40" s="34" t="s">
        <v>3290</v>
      </c>
      <c r="Z40" s="43" t="s">
        <v>1277</v>
      </c>
      <c r="AA40" s="34" t="s">
        <v>662</v>
      </c>
      <c r="AB40" s="34" t="s">
        <v>411</v>
      </c>
      <c r="AC40" s="34" t="s">
        <v>3290</v>
      </c>
      <c r="AD40" s="44" t="s">
        <v>428</v>
      </c>
      <c r="AE40" s="44" t="s">
        <v>429</v>
      </c>
      <c r="AF40" s="43">
        <v>101</v>
      </c>
      <c r="AG40" s="34" t="s">
        <v>424</v>
      </c>
      <c r="AH40" s="34" t="s">
        <v>430</v>
      </c>
      <c r="AI40" s="43" t="s">
        <v>431</v>
      </c>
      <c r="AJ40" s="44" t="s">
        <v>432</v>
      </c>
      <c r="AK40" s="295">
        <v>4904861</v>
      </c>
      <c r="AL40" s="44" t="s">
        <v>411</v>
      </c>
      <c r="AM40" s="44" t="s">
        <v>433</v>
      </c>
      <c r="AN40" s="296">
        <v>258026700</v>
      </c>
      <c r="AO40" s="34"/>
      <c r="AP40" s="34"/>
      <c r="AQ40" s="34"/>
      <c r="AR40" s="34"/>
      <c r="AS40" s="34"/>
      <c r="AT40" s="44" t="s">
        <v>434</v>
      </c>
      <c r="AU40" s="44"/>
      <c r="AV40" s="751" t="str" cm="1">
        <f t="array" ref="AV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" s="34"/>
      <c r="AX40" s="34"/>
      <c r="AY40" s="34"/>
      <c r="AZ40" s="34"/>
      <c r="BA40" s="34"/>
      <c r="BB40" s="34"/>
      <c r="BC40" s="34"/>
      <c r="BD40" s="44">
        <v>160727</v>
      </c>
      <c r="BE40" s="34" t="s">
        <v>3290</v>
      </c>
      <c r="BF40" s="43" t="s">
        <v>1277</v>
      </c>
      <c r="BG40" s="34" t="s">
        <v>662</v>
      </c>
      <c r="BH40" s="34" t="s">
        <v>411</v>
      </c>
      <c r="BI40" s="34" t="s">
        <v>3290</v>
      </c>
      <c r="BJ40" s="44" t="s">
        <v>428</v>
      </c>
      <c r="BK40" s="44" t="s">
        <v>429</v>
      </c>
      <c r="BL40" s="34"/>
      <c r="BM40" s="34"/>
      <c r="BN40" s="34"/>
      <c r="BO40" s="45" t="s">
        <v>212</v>
      </c>
      <c r="BP40" s="46" t="s">
        <v>3928</v>
      </c>
      <c r="BQ40" s="47">
        <v>204</v>
      </c>
      <c r="BR40" s="48" t="s">
        <v>3929</v>
      </c>
      <c r="BS40" s="49">
        <v>219</v>
      </c>
      <c r="BT40" s="48" t="s">
        <v>3930</v>
      </c>
      <c r="BU40" s="46" t="s">
        <v>3931</v>
      </c>
      <c r="BV40" s="46" t="s">
        <v>3932</v>
      </c>
      <c r="BW40" s="46" t="s">
        <v>3933</v>
      </c>
      <c r="BX40" s="46" t="s">
        <v>3934</v>
      </c>
      <c r="BY40" s="46" t="s">
        <v>3935</v>
      </c>
      <c r="BZ40" s="46" t="s">
        <v>396</v>
      </c>
      <c r="CA40" s="46" t="s">
        <v>3936</v>
      </c>
      <c r="CB40" s="46" t="s">
        <v>3937</v>
      </c>
      <c r="CC40" s="49">
        <v>219</v>
      </c>
      <c r="CD40" s="48" t="s">
        <v>3930</v>
      </c>
      <c r="CE40" s="20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0"/>
      <c r="CY40" s="96"/>
      <c r="EG40" s="87" t="s">
        <v>3938</v>
      </c>
      <c r="EH40" s="87" t="s">
        <v>3939</v>
      </c>
      <c r="EM40" s="87" t="s">
        <v>3940</v>
      </c>
      <c r="EU40" s="87" t="s">
        <v>3941</v>
      </c>
      <c r="HR40" s="87" t="s">
        <v>3942</v>
      </c>
      <c r="MA40" s="87" t="s">
        <v>3870</v>
      </c>
      <c r="MG40" s="87" t="s">
        <v>3943</v>
      </c>
      <c r="ML40" s="87"/>
      <c r="MM40" s="87"/>
      <c r="MN40" s="87"/>
      <c r="MO40" s="87"/>
      <c r="MP40" s="87"/>
      <c r="MQ40" s="87"/>
      <c r="MR40" s="87"/>
      <c r="MS40" s="87"/>
      <c r="MT40" s="87"/>
      <c r="MU40" s="87"/>
      <c r="MV40" s="87"/>
      <c r="MW40" s="87"/>
      <c r="MX40" s="87"/>
      <c r="MY40" s="87"/>
      <c r="MZ40" s="87"/>
      <c r="NA40" s="87"/>
      <c r="NB40" s="87"/>
      <c r="NC40" s="87"/>
      <c r="ND40" s="87"/>
      <c r="NE40" s="87"/>
      <c r="NF40" s="87"/>
      <c r="NG40" s="87"/>
      <c r="NH40" s="87"/>
      <c r="NI40" s="87"/>
      <c r="NJ40" s="87"/>
      <c r="NK40" s="87"/>
      <c r="NL40" s="87"/>
      <c r="NM40" s="87"/>
      <c r="NN40" s="87"/>
      <c r="NO40" s="87"/>
      <c r="NP40" s="85"/>
      <c r="NR40" s="20"/>
      <c r="NS40" s="246" t="s">
        <v>3944</v>
      </c>
      <c r="NT40" s="20"/>
      <c r="NU40" s="87"/>
      <c r="NV40" s="87" t="s">
        <v>679</v>
      </c>
      <c r="NW40" s="87" t="s">
        <v>3945</v>
      </c>
      <c r="NY40" s="54" t="s">
        <v>412</v>
      </c>
      <c r="QE40" s="54"/>
      <c r="QF40" s="54"/>
      <c r="QG40" s="54"/>
      <c r="QH40" s="54"/>
      <c r="QI40" s="54"/>
      <c r="QJ40" s="54"/>
      <c r="QK40" s="54"/>
      <c r="QL40" s="54"/>
      <c r="QM40" s="54"/>
      <c r="QN40" s="54"/>
      <c r="QO40" s="54"/>
      <c r="QR40" s="20" t="s">
        <v>3946</v>
      </c>
      <c r="QT40" s="23" t="s">
        <v>3947</v>
      </c>
    </row>
    <row r="41" spans="2:464">
      <c r="B41" s="425" t="s">
        <v>3948</v>
      </c>
      <c r="C41" s="241"/>
      <c r="D41" s="257"/>
      <c r="E41" s="660" t="str">
        <f>TEXT(Candidatura!AV34,"mmmm")</f>
        <v>janeiro</v>
      </c>
      <c r="F41" s="258"/>
      <c r="G41" s="247" t="s">
        <v>3949</v>
      </c>
      <c r="I41" s="248" t="s">
        <v>3950</v>
      </c>
      <c r="K41" s="265" t="s">
        <v>3951</v>
      </c>
      <c r="V41" s="43">
        <v>101</v>
      </c>
      <c r="W41" s="34" t="s">
        <v>424</v>
      </c>
      <c r="X41" s="44">
        <v>160728</v>
      </c>
      <c r="Y41" s="34" t="s">
        <v>3343</v>
      </c>
      <c r="Z41" s="43" t="s">
        <v>1277</v>
      </c>
      <c r="AA41" s="34" t="s">
        <v>662</v>
      </c>
      <c r="AB41" s="34" t="s">
        <v>411</v>
      </c>
      <c r="AC41" s="34" t="s">
        <v>3343</v>
      </c>
      <c r="AD41" s="44" t="s">
        <v>428</v>
      </c>
      <c r="AE41" s="44" t="s">
        <v>429</v>
      </c>
      <c r="AF41" s="43">
        <v>101</v>
      </c>
      <c r="AG41" s="34" t="s">
        <v>424</v>
      </c>
      <c r="AH41" s="34" t="s">
        <v>430</v>
      </c>
      <c r="AI41" s="43" t="s">
        <v>431</v>
      </c>
      <c r="AJ41" s="44" t="s">
        <v>432</v>
      </c>
      <c r="AK41" s="295">
        <v>4904861</v>
      </c>
      <c r="AL41" s="44" t="s">
        <v>411</v>
      </c>
      <c r="AM41" s="44" t="s">
        <v>433</v>
      </c>
      <c r="AN41" s="296">
        <v>258026700</v>
      </c>
      <c r="AO41" s="34"/>
      <c r="AP41" s="34"/>
      <c r="AQ41" s="34"/>
      <c r="AR41" s="34"/>
      <c r="AS41" s="34"/>
      <c r="AT41" s="44" t="s">
        <v>434</v>
      </c>
      <c r="AU41" s="44"/>
      <c r="AV41" s="751" t="str" cm="1">
        <f t="array" ref="AV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" s="34"/>
      <c r="AX41" s="34"/>
      <c r="AY41" s="34"/>
      <c r="AZ41" s="34"/>
      <c r="BA41" s="34"/>
      <c r="BB41" s="34"/>
      <c r="BC41" s="34"/>
      <c r="BD41" s="44">
        <v>160728</v>
      </c>
      <c r="BE41" s="34" t="s">
        <v>3343</v>
      </c>
      <c r="BF41" s="43" t="s">
        <v>1277</v>
      </c>
      <c r="BG41" s="34" t="s">
        <v>662</v>
      </c>
      <c r="BH41" s="34" t="s">
        <v>411</v>
      </c>
      <c r="BI41" s="34" t="s">
        <v>3343</v>
      </c>
      <c r="BJ41" s="44" t="s">
        <v>428</v>
      </c>
      <c r="BK41" s="44" t="s">
        <v>429</v>
      </c>
      <c r="BL41" s="34"/>
      <c r="BM41" s="34"/>
      <c r="BN41" s="34"/>
      <c r="BO41" s="57" t="s">
        <v>212</v>
      </c>
      <c r="BP41" s="58" t="s">
        <v>3928</v>
      </c>
      <c r="BQ41" s="59">
        <v>201</v>
      </c>
      <c r="BR41" s="60" t="s">
        <v>3952</v>
      </c>
      <c r="BS41" s="61">
        <v>220</v>
      </c>
      <c r="BT41" s="60" t="s">
        <v>3953</v>
      </c>
      <c r="BU41" s="58" t="s">
        <v>3954</v>
      </c>
      <c r="BV41" s="58" t="s">
        <v>3955</v>
      </c>
      <c r="BW41" s="58" t="s">
        <v>3956</v>
      </c>
      <c r="BX41" s="58" t="s">
        <v>3957</v>
      </c>
      <c r="BY41" s="58" t="s">
        <v>3958</v>
      </c>
      <c r="BZ41" s="58" t="s">
        <v>439</v>
      </c>
      <c r="CA41" s="58" t="s">
        <v>3959</v>
      </c>
      <c r="CB41" s="58" t="s">
        <v>3960</v>
      </c>
      <c r="CC41" s="61">
        <v>220</v>
      </c>
      <c r="CD41" s="60" t="s">
        <v>3953</v>
      </c>
      <c r="CE41" s="20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0"/>
      <c r="CY41" s="96"/>
      <c r="EG41" s="87" t="s">
        <v>3961</v>
      </c>
      <c r="EM41" s="87" t="s">
        <v>3962</v>
      </c>
      <c r="EU41" s="87" t="s">
        <v>3963</v>
      </c>
      <c r="HR41" s="87" t="s">
        <v>2617</v>
      </c>
      <c r="MA41" s="87" t="s">
        <v>3964</v>
      </c>
      <c r="MG41" s="87" t="s">
        <v>3965</v>
      </c>
      <c r="ML41" s="87"/>
      <c r="MM41" s="87"/>
      <c r="MN41" s="87"/>
      <c r="MO41" s="87"/>
      <c r="MP41" s="87"/>
      <c r="MQ41" s="87"/>
      <c r="MR41" s="87"/>
      <c r="MS41" s="87"/>
      <c r="MT41" s="87"/>
      <c r="MU41" s="87"/>
      <c r="MV41" s="87"/>
      <c r="MW41" s="87"/>
      <c r="MX41" s="87"/>
      <c r="MY41" s="87"/>
      <c r="MZ41" s="87"/>
      <c r="NA41" s="87"/>
      <c r="NB41" s="87"/>
      <c r="NC41" s="87"/>
      <c r="ND41" s="87"/>
      <c r="NE41" s="87"/>
      <c r="NF41" s="87"/>
      <c r="NG41" s="87"/>
      <c r="NH41" s="87"/>
      <c r="NI41" s="87"/>
      <c r="NJ41" s="87"/>
      <c r="NK41" s="87"/>
      <c r="NL41" s="87"/>
      <c r="NM41" s="87"/>
      <c r="NN41" s="87"/>
      <c r="NO41" s="87"/>
      <c r="NP41" s="85"/>
      <c r="NR41" s="20"/>
      <c r="NS41" s="246" t="s">
        <v>3966</v>
      </c>
      <c r="NT41" s="20"/>
      <c r="NU41" s="87"/>
      <c r="NV41" s="87" t="s">
        <v>509</v>
      </c>
      <c r="NW41" s="87" t="s">
        <v>3967</v>
      </c>
      <c r="NY41" s="54" t="s">
        <v>400</v>
      </c>
      <c r="QE41" s="54"/>
      <c r="QF41" s="54"/>
      <c r="QG41" s="54"/>
      <c r="QH41" s="54"/>
      <c r="QI41" s="54"/>
      <c r="QJ41" s="54"/>
      <c r="QK41" s="54"/>
      <c r="QL41" s="54"/>
      <c r="QM41" s="54"/>
      <c r="QN41" s="54"/>
      <c r="QO41" s="54"/>
      <c r="QR41" s="20" t="s">
        <v>3968</v>
      </c>
      <c r="QT41" s="23" t="s">
        <v>3969</v>
      </c>
    </row>
    <row r="42" spans="2:464" ht="14.25" thickBot="1">
      <c r="B42" s="426" t="s">
        <v>3970</v>
      </c>
      <c r="C42" s="241"/>
      <c r="D42" s="257"/>
      <c r="E42" s="661" t="str">
        <f>TEXT(DATE(YEAR(Candidatura!AV34),MONTH(Candidatura!AV34)+1,DAY(Candidatura!AV34)),"mmmm")</f>
        <v>janeiro</v>
      </c>
      <c r="F42" s="258"/>
      <c r="G42" s="259" t="s">
        <v>3971</v>
      </c>
      <c r="I42" s="248" t="s">
        <v>3972</v>
      </c>
      <c r="K42" s="265" t="s">
        <v>3973</v>
      </c>
      <c r="V42" s="43">
        <v>101</v>
      </c>
      <c r="W42" s="34" t="s">
        <v>424</v>
      </c>
      <c r="X42" s="44">
        <v>160729</v>
      </c>
      <c r="Y42" s="34" t="s">
        <v>3395</v>
      </c>
      <c r="Z42" s="43" t="s">
        <v>1277</v>
      </c>
      <c r="AA42" s="34" t="s">
        <v>662</v>
      </c>
      <c r="AB42" s="34" t="s">
        <v>411</v>
      </c>
      <c r="AC42" s="34" t="s">
        <v>3395</v>
      </c>
      <c r="AD42" s="44" t="s">
        <v>428</v>
      </c>
      <c r="AE42" s="44" t="s">
        <v>429</v>
      </c>
      <c r="AF42" s="43">
        <v>101</v>
      </c>
      <c r="AG42" s="34" t="s">
        <v>424</v>
      </c>
      <c r="AH42" s="34" t="s">
        <v>430</v>
      </c>
      <c r="AI42" s="43" t="s">
        <v>431</v>
      </c>
      <c r="AJ42" s="44" t="s">
        <v>432</v>
      </c>
      <c r="AK42" s="295">
        <v>4904861</v>
      </c>
      <c r="AL42" s="44" t="s">
        <v>411</v>
      </c>
      <c r="AM42" s="44" t="s">
        <v>433</v>
      </c>
      <c r="AN42" s="296">
        <v>258026700</v>
      </c>
      <c r="AO42" s="34"/>
      <c r="AP42" s="34"/>
      <c r="AQ42" s="34"/>
      <c r="AR42" s="34"/>
      <c r="AS42" s="34"/>
      <c r="AT42" s="44" t="s">
        <v>434</v>
      </c>
      <c r="AU42" s="44"/>
      <c r="AV42" s="751" t="str" cm="1">
        <f t="array" ref="AV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" s="34"/>
      <c r="AX42" s="34"/>
      <c r="AY42" s="34"/>
      <c r="AZ42" s="34"/>
      <c r="BA42" s="34"/>
      <c r="BB42" s="34"/>
      <c r="BC42" s="34"/>
      <c r="BD42" s="44">
        <v>160729</v>
      </c>
      <c r="BE42" s="34" t="s">
        <v>3395</v>
      </c>
      <c r="BF42" s="43" t="s">
        <v>1277</v>
      </c>
      <c r="BG42" s="34" t="s">
        <v>662</v>
      </c>
      <c r="BH42" s="34" t="s">
        <v>411</v>
      </c>
      <c r="BI42" s="34" t="s">
        <v>3395</v>
      </c>
      <c r="BJ42" s="44" t="s">
        <v>428</v>
      </c>
      <c r="BK42" s="44" t="s">
        <v>429</v>
      </c>
      <c r="BL42" s="34"/>
      <c r="BM42" s="34"/>
      <c r="BN42" s="34"/>
      <c r="BO42" s="57" t="s">
        <v>212</v>
      </c>
      <c r="BP42" s="58" t="s">
        <v>3928</v>
      </c>
      <c r="BQ42" s="59">
        <v>202</v>
      </c>
      <c r="BR42" s="60" t="s">
        <v>3974</v>
      </c>
      <c r="BS42" s="61">
        <v>221</v>
      </c>
      <c r="BT42" s="60" t="s">
        <v>3975</v>
      </c>
      <c r="BU42" s="58" t="s">
        <v>3976</v>
      </c>
      <c r="BV42" s="58" t="s">
        <v>3977</v>
      </c>
      <c r="BW42" s="58" t="s">
        <v>3978</v>
      </c>
      <c r="BX42" s="58" t="s">
        <v>3979</v>
      </c>
      <c r="BY42" s="58" t="s">
        <v>3980</v>
      </c>
      <c r="BZ42" s="58" t="s">
        <v>401</v>
      </c>
      <c r="CA42" s="58" t="s">
        <v>3981</v>
      </c>
      <c r="CB42" s="58" t="s">
        <v>3982</v>
      </c>
      <c r="CC42" s="61">
        <v>221</v>
      </c>
      <c r="CD42" s="60" t="s">
        <v>3975</v>
      </c>
      <c r="CE42" s="20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0"/>
      <c r="CY42" s="96"/>
      <c r="EG42" s="87" t="s">
        <v>3983</v>
      </c>
      <c r="EH42" s="98"/>
      <c r="EM42" s="87" t="s">
        <v>3984</v>
      </c>
      <c r="EU42" s="87" t="s">
        <v>3985</v>
      </c>
      <c r="HR42" s="87" t="s">
        <v>3986</v>
      </c>
      <c r="MA42" s="87" t="s">
        <v>2352</v>
      </c>
      <c r="MG42" s="87" t="s">
        <v>2620</v>
      </c>
      <c r="ML42" s="87"/>
      <c r="MM42" s="87"/>
      <c r="MN42" s="87"/>
      <c r="MO42" s="87"/>
      <c r="MP42" s="87"/>
      <c r="MQ42" s="87"/>
      <c r="MR42" s="87"/>
      <c r="MS42" s="87"/>
      <c r="MT42" s="87"/>
      <c r="MU42" s="87"/>
      <c r="MV42" s="87"/>
      <c r="MW42" s="87"/>
      <c r="MX42" s="87"/>
      <c r="MY42" s="87"/>
      <c r="MZ42" s="87"/>
      <c r="NA42" s="87"/>
      <c r="NB42" s="87"/>
      <c r="NC42" s="87"/>
      <c r="ND42" s="87"/>
      <c r="NE42" s="87"/>
      <c r="NF42" s="87"/>
      <c r="NG42" s="87"/>
      <c r="NH42" s="87"/>
      <c r="NI42" s="87"/>
      <c r="NJ42" s="87"/>
      <c r="NK42" s="87"/>
      <c r="NL42" s="87"/>
      <c r="NM42" s="87"/>
      <c r="NN42" s="87"/>
      <c r="NO42" s="87"/>
      <c r="NP42" s="85"/>
      <c r="NR42" s="20"/>
      <c r="NS42" s="246" t="s">
        <v>3987</v>
      </c>
      <c r="NT42" s="20"/>
      <c r="NU42" s="87"/>
      <c r="NV42" s="87" t="s">
        <v>478</v>
      </c>
      <c r="NW42" s="87" t="s">
        <v>3988</v>
      </c>
      <c r="NY42" s="54" t="s">
        <v>397</v>
      </c>
      <c r="QE42" s="54"/>
      <c r="QF42" s="54"/>
      <c r="QG42" s="54"/>
      <c r="QH42" s="54"/>
      <c r="QI42" s="54"/>
      <c r="QJ42" s="54"/>
      <c r="QK42" s="54"/>
      <c r="QL42" s="54"/>
      <c r="QM42" s="54"/>
      <c r="QN42" s="54"/>
      <c r="QO42" s="54"/>
      <c r="QR42" s="20" t="s">
        <v>3989</v>
      </c>
      <c r="QT42" s="23" t="s">
        <v>3990</v>
      </c>
    </row>
    <row r="43" spans="2:464" ht="14.25" thickBot="1">
      <c r="B43" s="256"/>
      <c r="C43" s="241"/>
      <c r="D43" s="257"/>
      <c r="E43" s="661" t="str">
        <f>TEXT(DATE(YEAR(Candidatura!AV34),MONTH(Candidatura!AV34)+2,DAY(Candidatura!AV34)),"mmmm")</f>
        <v>fevereiro</v>
      </c>
      <c r="F43" s="258"/>
      <c r="I43" s="248" t="s">
        <v>3991</v>
      </c>
      <c r="K43" s="265" t="s">
        <v>3992</v>
      </c>
      <c r="V43" s="43">
        <v>101</v>
      </c>
      <c r="W43" s="34" t="s">
        <v>424</v>
      </c>
      <c r="X43" s="44">
        <v>160759</v>
      </c>
      <c r="Y43" s="34" t="s">
        <v>3964</v>
      </c>
      <c r="Z43" s="43" t="s">
        <v>1277</v>
      </c>
      <c r="AA43" s="34" t="s">
        <v>662</v>
      </c>
      <c r="AB43" s="34" t="s">
        <v>411</v>
      </c>
      <c r="AC43" s="34" t="s">
        <v>3964</v>
      </c>
      <c r="AD43" s="44" t="s">
        <v>428</v>
      </c>
      <c r="AE43" s="44" t="s">
        <v>429</v>
      </c>
      <c r="AF43" s="43">
        <v>101</v>
      </c>
      <c r="AG43" s="34" t="s">
        <v>424</v>
      </c>
      <c r="AH43" s="34" t="s">
        <v>430</v>
      </c>
      <c r="AI43" s="43" t="s">
        <v>431</v>
      </c>
      <c r="AJ43" s="44" t="s">
        <v>432</v>
      </c>
      <c r="AK43" s="295">
        <v>4904861</v>
      </c>
      <c r="AL43" s="44" t="s">
        <v>411</v>
      </c>
      <c r="AM43" s="44" t="s">
        <v>433</v>
      </c>
      <c r="AN43" s="296">
        <v>258026700</v>
      </c>
      <c r="AO43" s="34"/>
      <c r="AP43" s="34"/>
      <c r="AQ43" s="34"/>
      <c r="AR43" s="34"/>
      <c r="AS43" s="34"/>
      <c r="AT43" s="44" t="s">
        <v>434</v>
      </c>
      <c r="AU43" s="44"/>
      <c r="AV43" s="751" t="str" cm="1">
        <f t="array" ref="AV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" s="34"/>
      <c r="AX43" s="34"/>
      <c r="AY43" s="34"/>
      <c r="AZ43" s="34"/>
      <c r="BA43" s="34"/>
      <c r="BB43" s="34"/>
      <c r="BC43" s="34"/>
      <c r="BD43" s="44">
        <v>160759</v>
      </c>
      <c r="BE43" s="34" t="s">
        <v>3964</v>
      </c>
      <c r="BF43" s="43" t="s">
        <v>1277</v>
      </c>
      <c r="BG43" s="34" t="s">
        <v>662</v>
      </c>
      <c r="BH43" s="34" t="s">
        <v>411</v>
      </c>
      <c r="BI43" s="34" t="s">
        <v>3964</v>
      </c>
      <c r="BJ43" s="44" t="s">
        <v>428</v>
      </c>
      <c r="BK43" s="44" t="s">
        <v>429</v>
      </c>
      <c r="BL43" s="34"/>
      <c r="BM43" s="34"/>
      <c r="BN43" s="34"/>
      <c r="BO43" s="45" t="s">
        <v>212</v>
      </c>
      <c r="BP43" s="46" t="s">
        <v>3928</v>
      </c>
      <c r="BQ43" s="47">
        <v>210</v>
      </c>
      <c r="BR43" s="48" t="s">
        <v>3993</v>
      </c>
      <c r="BS43" s="49">
        <v>222</v>
      </c>
      <c r="BT43" s="48" t="s">
        <v>3994</v>
      </c>
      <c r="BU43" s="46" t="s">
        <v>3995</v>
      </c>
      <c r="BV43" s="46" t="s">
        <v>3996</v>
      </c>
      <c r="BW43" s="46" t="s">
        <v>3997</v>
      </c>
      <c r="BX43" s="46" t="s">
        <v>3998</v>
      </c>
      <c r="BY43" s="46" t="s">
        <v>3999</v>
      </c>
      <c r="BZ43" s="46" t="s">
        <v>520</v>
      </c>
      <c r="CA43" s="46" t="s">
        <v>4000</v>
      </c>
      <c r="CB43" s="46" t="s">
        <v>4001</v>
      </c>
      <c r="CC43" s="49">
        <v>222</v>
      </c>
      <c r="CD43" s="48" t="s">
        <v>3994</v>
      </c>
      <c r="CE43" s="20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0"/>
      <c r="CY43" s="96"/>
      <c r="EG43" s="87" t="s">
        <v>4002</v>
      </c>
      <c r="EM43" s="87" t="s">
        <v>4003</v>
      </c>
      <c r="HR43" s="87" t="s">
        <v>4004</v>
      </c>
      <c r="ML43" s="87"/>
      <c r="MM43" s="87"/>
      <c r="MN43" s="87"/>
      <c r="MO43" s="87"/>
      <c r="MP43" s="87"/>
      <c r="MQ43" s="87"/>
      <c r="MR43" s="87"/>
      <c r="MS43" s="87"/>
      <c r="MT43" s="87"/>
      <c r="MU43" s="87"/>
      <c r="MV43" s="87"/>
      <c r="MW43" s="87"/>
      <c r="MX43" s="87"/>
      <c r="MY43" s="87"/>
      <c r="MZ43" s="87"/>
      <c r="NA43" s="87"/>
      <c r="NB43" s="87"/>
      <c r="NC43" s="87"/>
      <c r="ND43" s="87"/>
      <c r="NE43" s="87"/>
      <c r="NF43" s="87"/>
      <c r="NG43" s="87"/>
      <c r="NH43" s="87"/>
      <c r="NI43" s="87"/>
      <c r="NJ43" s="87"/>
      <c r="NK43" s="87"/>
      <c r="NL43" s="87"/>
      <c r="NM43" s="87"/>
      <c r="NN43" s="87"/>
      <c r="NO43" s="87"/>
      <c r="NP43" s="85"/>
      <c r="NR43" s="20"/>
      <c r="NS43" s="246" t="s">
        <v>4005</v>
      </c>
      <c r="NT43" s="20"/>
      <c r="NU43" s="87"/>
      <c r="NV43" s="87" t="s">
        <v>490</v>
      </c>
      <c r="NW43" s="87" t="s">
        <v>4006</v>
      </c>
      <c r="NY43" s="54" t="s">
        <v>398</v>
      </c>
      <c r="QE43" s="54"/>
      <c r="QF43" s="54"/>
      <c r="QG43" s="54"/>
      <c r="QH43" s="54"/>
      <c r="QI43" s="54"/>
      <c r="QJ43" s="54"/>
      <c r="QK43" s="54"/>
      <c r="QL43" s="54"/>
      <c r="QM43" s="54"/>
      <c r="QN43" s="54"/>
      <c r="QO43" s="54"/>
      <c r="QR43" s="20" t="s">
        <v>4007</v>
      </c>
      <c r="QT43" s="23" t="s">
        <v>4008</v>
      </c>
    </row>
    <row r="44" spans="2:464">
      <c r="B44" s="477" t="s">
        <v>4009</v>
      </c>
      <c r="C44" s="241"/>
      <c r="D44" s="255"/>
      <c r="E44" s="662" t="str">
        <f>TEXT(DATE(YEAR(Candidatura!AV34),MONTH(Candidatura!AV34)+1,DAY(Candidatura!AV34)),"mmmm")</f>
        <v>janeiro</v>
      </c>
      <c r="F44" s="258"/>
      <c r="G44" s="639" t="s">
        <v>4010</v>
      </c>
      <c r="I44" s="248" t="s">
        <v>4011</v>
      </c>
      <c r="K44" s="265" t="s">
        <v>4012</v>
      </c>
      <c r="P44" s="254" t="s">
        <v>322</v>
      </c>
      <c r="V44" s="43">
        <v>101</v>
      </c>
      <c r="W44" s="34" t="s">
        <v>424</v>
      </c>
      <c r="X44" s="44">
        <v>160760</v>
      </c>
      <c r="Y44" s="34" t="s">
        <v>2352</v>
      </c>
      <c r="Z44" s="43" t="s">
        <v>1277</v>
      </c>
      <c r="AA44" s="34" t="s">
        <v>662</v>
      </c>
      <c r="AB44" s="34" t="s">
        <v>411</v>
      </c>
      <c r="AC44" s="34" t="s">
        <v>2352</v>
      </c>
      <c r="AD44" s="44" t="s">
        <v>428</v>
      </c>
      <c r="AE44" s="44" t="s">
        <v>429</v>
      </c>
      <c r="AF44" s="43">
        <v>101</v>
      </c>
      <c r="AG44" s="34" t="s">
        <v>424</v>
      </c>
      <c r="AH44" s="34" t="s">
        <v>430</v>
      </c>
      <c r="AI44" s="43" t="s">
        <v>431</v>
      </c>
      <c r="AJ44" s="44" t="s">
        <v>432</v>
      </c>
      <c r="AK44" s="295">
        <v>4904861</v>
      </c>
      <c r="AL44" s="44" t="s">
        <v>411</v>
      </c>
      <c r="AM44" s="44" t="s">
        <v>433</v>
      </c>
      <c r="AN44" s="296">
        <v>258026700</v>
      </c>
      <c r="AO44" s="34"/>
      <c r="AP44" s="34"/>
      <c r="AQ44" s="34"/>
      <c r="AR44" s="34"/>
      <c r="AS44" s="34"/>
      <c r="AT44" s="44" t="s">
        <v>434</v>
      </c>
      <c r="AU44" s="44"/>
      <c r="AV44" s="751" t="str" cm="1">
        <f t="array" ref="AV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" s="34"/>
      <c r="AX44" s="34"/>
      <c r="AY44" s="34"/>
      <c r="AZ44" s="34"/>
      <c r="BA44" s="34"/>
      <c r="BB44" s="34"/>
      <c r="BC44" s="34"/>
      <c r="BD44" s="44">
        <v>160760</v>
      </c>
      <c r="BE44" s="34" t="s">
        <v>2352</v>
      </c>
      <c r="BF44" s="43" t="s">
        <v>1277</v>
      </c>
      <c r="BG44" s="34" t="s">
        <v>662</v>
      </c>
      <c r="BH44" s="34" t="s">
        <v>411</v>
      </c>
      <c r="BI44" s="34" t="s">
        <v>2352</v>
      </c>
      <c r="BJ44" s="44" t="s">
        <v>428</v>
      </c>
      <c r="BK44" s="44" t="s">
        <v>429</v>
      </c>
      <c r="BL44" s="34"/>
      <c r="BM44" s="34"/>
      <c r="BN44" s="34"/>
      <c r="BO44" s="57" t="s">
        <v>212</v>
      </c>
      <c r="BP44" s="58" t="s">
        <v>3928</v>
      </c>
      <c r="BQ44" s="59">
        <v>208</v>
      </c>
      <c r="BR44" s="60" t="s">
        <v>4013</v>
      </c>
      <c r="BS44" s="61">
        <v>223</v>
      </c>
      <c r="BT44" s="60" t="s">
        <v>4014</v>
      </c>
      <c r="BU44" s="58" t="s">
        <v>4015</v>
      </c>
      <c r="BV44" s="58" t="s">
        <v>4016</v>
      </c>
      <c r="BW44" s="58" t="s">
        <v>4017</v>
      </c>
      <c r="BX44" s="58" t="s">
        <v>4018</v>
      </c>
      <c r="BY44" s="58" t="s">
        <v>4019</v>
      </c>
      <c r="BZ44" s="58" t="s">
        <v>522</v>
      </c>
      <c r="CA44" s="58" t="s">
        <v>4020</v>
      </c>
      <c r="CB44" s="58" t="s">
        <v>4021</v>
      </c>
      <c r="CC44" s="61">
        <v>223</v>
      </c>
      <c r="CD44" s="60" t="s">
        <v>4014</v>
      </c>
      <c r="CE44" s="20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0"/>
      <c r="CY44" s="96"/>
      <c r="EG44" s="87" t="s">
        <v>4022</v>
      </c>
      <c r="EM44" s="87" t="s">
        <v>4023</v>
      </c>
      <c r="HR44" s="87" t="s">
        <v>4024</v>
      </c>
      <c r="ML44" s="87"/>
      <c r="MM44" s="87"/>
      <c r="MN44" s="87"/>
      <c r="MO44" s="87"/>
      <c r="MP44" s="87"/>
      <c r="MQ44" s="87"/>
      <c r="MR44" s="87"/>
      <c r="MS44" s="87"/>
      <c r="MT44" s="87"/>
      <c r="MU44" s="87"/>
      <c r="MV44" s="87"/>
      <c r="MW44" s="87"/>
      <c r="MX44" s="87"/>
      <c r="MY44" s="87"/>
      <c r="MZ44" s="87"/>
      <c r="NA44" s="87"/>
      <c r="NB44" s="87"/>
      <c r="NC44" s="87"/>
      <c r="ND44" s="87"/>
      <c r="NE44" s="87"/>
      <c r="NF44" s="87"/>
      <c r="NG44" s="87"/>
      <c r="NH44" s="87"/>
      <c r="NI44" s="87"/>
      <c r="NJ44" s="87"/>
      <c r="NK44" s="87"/>
      <c r="NL44" s="87"/>
      <c r="NM44" s="87"/>
      <c r="NN44" s="87"/>
      <c r="NO44" s="87"/>
      <c r="NP44" s="85"/>
      <c r="NR44" s="20"/>
      <c r="NS44" s="246" t="s">
        <v>4025</v>
      </c>
      <c r="NT44" s="20"/>
      <c r="NU44" s="87"/>
      <c r="NV44" s="87" t="s">
        <v>479</v>
      </c>
      <c r="NW44" s="87" t="s">
        <v>4026</v>
      </c>
      <c r="NY44" s="54" t="s">
        <v>397</v>
      </c>
      <c r="QE44" s="54"/>
      <c r="QF44" s="54"/>
      <c r="QG44" s="54"/>
      <c r="QH44" s="54"/>
      <c r="QI44" s="54"/>
      <c r="QJ44" s="54"/>
      <c r="QK44" s="54"/>
      <c r="QL44" s="54"/>
      <c r="QM44" s="54"/>
      <c r="QN44" s="54"/>
      <c r="QO44" s="54"/>
      <c r="QT44" s="23" t="s">
        <v>4027</v>
      </c>
    </row>
    <row r="45" spans="2:464" ht="14.25" thickBot="1">
      <c r="B45" s="478" t="s">
        <v>4028</v>
      </c>
      <c r="C45" s="241"/>
      <c r="E45" s="662" t="str">
        <f>TEXT(DATE(YEAR(Candidatura!AV34),MONTH(Candidatura!AV34)+2,DAY(Candidatura!AV34)),"mmmm")</f>
        <v>fevereiro</v>
      </c>
      <c r="F45" s="254"/>
      <c r="G45" s="640" t="s">
        <v>4029</v>
      </c>
      <c r="I45" s="248" t="s">
        <v>4030</v>
      </c>
      <c r="K45" s="265" t="s">
        <v>4031</v>
      </c>
      <c r="P45" s="254" t="s">
        <v>323</v>
      </c>
      <c r="V45" s="43">
        <v>101</v>
      </c>
      <c r="W45" s="34" t="s">
        <v>424</v>
      </c>
      <c r="X45" s="44">
        <v>160734</v>
      </c>
      <c r="Y45" s="34" t="s">
        <v>1033</v>
      </c>
      <c r="Z45" s="43" t="s">
        <v>1277</v>
      </c>
      <c r="AA45" s="34" t="s">
        <v>662</v>
      </c>
      <c r="AB45" s="34" t="s">
        <v>411</v>
      </c>
      <c r="AC45" s="34" t="s">
        <v>1033</v>
      </c>
      <c r="AD45" s="44" t="s">
        <v>428</v>
      </c>
      <c r="AE45" s="44" t="s">
        <v>429</v>
      </c>
      <c r="AF45" s="43">
        <v>101</v>
      </c>
      <c r="AG45" s="34" t="s">
        <v>424</v>
      </c>
      <c r="AH45" s="34" t="s">
        <v>430</v>
      </c>
      <c r="AI45" s="43" t="s">
        <v>431</v>
      </c>
      <c r="AJ45" s="44" t="s">
        <v>432</v>
      </c>
      <c r="AK45" s="295">
        <v>4904861</v>
      </c>
      <c r="AL45" s="44" t="s">
        <v>411</v>
      </c>
      <c r="AM45" s="44" t="s">
        <v>433</v>
      </c>
      <c r="AN45" s="296">
        <v>258026700</v>
      </c>
      <c r="AO45" s="34"/>
      <c r="AP45" s="34"/>
      <c r="AQ45" s="34"/>
      <c r="AR45" s="34"/>
      <c r="AS45" s="34"/>
      <c r="AT45" s="44" t="s">
        <v>434</v>
      </c>
      <c r="AU45" s="44"/>
      <c r="AV45" s="751" t="str" cm="1">
        <f t="array" ref="AV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" s="34"/>
      <c r="AX45" s="34"/>
      <c r="AY45" s="34"/>
      <c r="AZ45" s="34"/>
      <c r="BA45" s="34"/>
      <c r="BB45" s="34"/>
      <c r="BC45" s="34"/>
      <c r="BD45" s="44">
        <v>160734</v>
      </c>
      <c r="BE45" s="34" t="s">
        <v>1033</v>
      </c>
      <c r="BF45" s="43" t="s">
        <v>1277</v>
      </c>
      <c r="BG45" s="34" t="s">
        <v>662</v>
      </c>
      <c r="BH45" s="34" t="s">
        <v>411</v>
      </c>
      <c r="BI45" s="34" t="s">
        <v>1033</v>
      </c>
      <c r="BJ45" s="44" t="s">
        <v>428</v>
      </c>
      <c r="BK45" s="44" t="s">
        <v>429</v>
      </c>
      <c r="BL45" s="34"/>
      <c r="BM45" s="34"/>
      <c r="BN45" s="34"/>
      <c r="BO45" s="45" t="s">
        <v>212</v>
      </c>
      <c r="BP45" s="46" t="s">
        <v>3928</v>
      </c>
      <c r="BQ45" s="47">
        <v>205</v>
      </c>
      <c r="BR45" s="48" t="s">
        <v>4032</v>
      </c>
      <c r="BS45" s="49">
        <v>224</v>
      </c>
      <c r="BT45" s="48" t="s">
        <v>4033</v>
      </c>
      <c r="BU45" s="46" t="s">
        <v>4034</v>
      </c>
      <c r="BV45" s="46" t="s">
        <v>4035</v>
      </c>
      <c r="BW45" s="46" t="s">
        <v>4036</v>
      </c>
      <c r="BX45" s="46" t="s">
        <v>4037</v>
      </c>
      <c r="BY45" s="46" t="s">
        <v>4038</v>
      </c>
      <c r="BZ45" s="46" t="s">
        <v>405</v>
      </c>
      <c r="CA45" s="46" t="s">
        <v>4039</v>
      </c>
      <c r="CB45" s="46" t="s">
        <v>4040</v>
      </c>
      <c r="CC45" s="49">
        <v>224</v>
      </c>
      <c r="CD45" s="48" t="s">
        <v>4033</v>
      </c>
      <c r="CE45" s="20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0"/>
      <c r="CY45" s="96"/>
      <c r="EG45" s="87" t="s">
        <v>2883</v>
      </c>
      <c r="EM45" s="87" t="s">
        <v>4041</v>
      </c>
      <c r="HR45" s="87" t="s">
        <v>2751</v>
      </c>
      <c r="ML45" s="87"/>
      <c r="MM45" s="87"/>
      <c r="MN45" s="87"/>
      <c r="MO45" s="87"/>
      <c r="MP45" s="87"/>
      <c r="MQ45" s="87"/>
      <c r="MR45" s="87"/>
      <c r="MS45" s="87"/>
      <c r="MT45" s="87"/>
      <c r="MU45" s="87"/>
      <c r="MV45" s="87"/>
      <c r="MW45" s="87"/>
      <c r="MX45" s="87"/>
      <c r="MY45" s="87"/>
      <c r="MZ45" s="87"/>
      <c r="NA45" s="87"/>
      <c r="NB45" s="87"/>
      <c r="NC45" s="87"/>
      <c r="ND45" s="87"/>
      <c r="NE45" s="87"/>
      <c r="NF45" s="87"/>
      <c r="NG45" s="87"/>
      <c r="NH45" s="87"/>
      <c r="NI45" s="87"/>
      <c r="NJ45" s="87"/>
      <c r="NK45" s="87"/>
      <c r="NL45" s="87"/>
      <c r="NM45" s="87"/>
      <c r="NN45" s="87"/>
      <c r="NO45" s="87"/>
      <c r="NP45" s="85"/>
      <c r="NR45" s="20"/>
      <c r="NS45" s="246" t="s">
        <v>4042</v>
      </c>
      <c r="NT45" s="20"/>
      <c r="NU45" s="87"/>
      <c r="NV45" s="87" t="s">
        <v>561</v>
      </c>
      <c r="NW45" s="87" t="s">
        <v>4043</v>
      </c>
      <c r="NY45" s="54" t="s">
        <v>404</v>
      </c>
      <c r="QE45" s="54"/>
      <c r="QF45" s="54"/>
      <c r="QG45" s="54"/>
      <c r="QH45" s="54"/>
      <c r="QI45" s="54"/>
      <c r="QJ45" s="54"/>
      <c r="QK45" s="54"/>
      <c r="QL45" s="54"/>
      <c r="QM45" s="54"/>
      <c r="QN45" s="54"/>
      <c r="QO45" s="54"/>
      <c r="QR45" s="20" t="s">
        <v>4044</v>
      </c>
      <c r="QT45" s="23" t="s">
        <v>4045</v>
      </c>
    </row>
    <row r="46" spans="2:464" ht="14.25" thickBot="1">
      <c r="B46" s="256"/>
      <c r="C46" s="241"/>
      <c r="E46" s="663" t="str">
        <f>TEXT(DATE(YEAR(Candidatura!AV34),MONTH(Candidatura!AV34)+3,DAY(Candidatura!AV34)),"mmmm")</f>
        <v>março</v>
      </c>
      <c r="F46" s="254"/>
      <c r="G46" s="641" t="s">
        <v>4046</v>
      </c>
      <c r="I46" s="248" t="s">
        <v>3357</v>
      </c>
      <c r="K46" s="265" t="s">
        <v>4047</v>
      </c>
      <c r="P46" s="254" t="s">
        <v>324</v>
      </c>
      <c r="V46" s="43">
        <v>101</v>
      </c>
      <c r="W46" s="34" t="s">
        <v>424</v>
      </c>
      <c r="X46" s="44">
        <v>160700</v>
      </c>
      <c r="Y46" s="34" t="s">
        <v>4048</v>
      </c>
      <c r="Z46" s="43" t="s">
        <v>426</v>
      </c>
      <c r="AA46" s="34" t="s">
        <v>662</v>
      </c>
      <c r="AB46" s="34" t="s">
        <v>411</v>
      </c>
      <c r="AC46" s="34" t="s">
        <v>3196</v>
      </c>
      <c r="AD46" s="44" t="s">
        <v>428</v>
      </c>
      <c r="AE46" s="44" t="s">
        <v>429</v>
      </c>
      <c r="AF46" s="43">
        <v>101</v>
      </c>
      <c r="AG46" s="34" t="s">
        <v>424</v>
      </c>
      <c r="AH46" s="34" t="s">
        <v>430</v>
      </c>
      <c r="AI46" s="43" t="s">
        <v>431</v>
      </c>
      <c r="AJ46" s="44" t="s">
        <v>432</v>
      </c>
      <c r="AK46" s="295">
        <v>4904861</v>
      </c>
      <c r="AL46" s="44" t="s">
        <v>411</v>
      </c>
      <c r="AM46" s="44" t="s">
        <v>433</v>
      </c>
      <c r="AN46" s="296">
        <v>258026700</v>
      </c>
      <c r="AO46" s="34"/>
      <c r="AP46" s="34"/>
      <c r="AQ46" s="34"/>
      <c r="AR46" s="34"/>
      <c r="AS46" s="34"/>
      <c r="AT46" s="44" t="s">
        <v>434</v>
      </c>
      <c r="AU46" s="44"/>
      <c r="AV46" s="751" t="str" cm="1">
        <f t="array" ref="AV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" s="34"/>
      <c r="AX46" s="34"/>
      <c r="AY46" s="34"/>
      <c r="AZ46" s="34"/>
      <c r="BA46" s="34"/>
      <c r="BB46" s="34"/>
      <c r="BC46" s="34"/>
      <c r="BD46" s="44">
        <v>160700</v>
      </c>
      <c r="BE46" s="34" t="s">
        <v>4048</v>
      </c>
      <c r="BF46" s="43" t="s">
        <v>426</v>
      </c>
      <c r="BG46" s="34" t="s">
        <v>662</v>
      </c>
      <c r="BH46" s="34" t="s">
        <v>411</v>
      </c>
      <c r="BI46" s="34" t="s">
        <v>3196</v>
      </c>
      <c r="BJ46" s="44" t="s">
        <v>428</v>
      </c>
      <c r="BK46" s="44" t="s">
        <v>429</v>
      </c>
      <c r="BL46" s="34"/>
      <c r="BM46" s="34"/>
      <c r="BN46" s="34"/>
      <c r="BO46" s="57" t="s">
        <v>212</v>
      </c>
      <c r="BP46" s="58" t="s">
        <v>3928</v>
      </c>
      <c r="BQ46" s="59">
        <v>205</v>
      </c>
      <c r="BR46" s="60" t="s">
        <v>4032</v>
      </c>
      <c r="BS46" s="61">
        <v>225</v>
      </c>
      <c r="BT46" s="60" t="s">
        <v>4049</v>
      </c>
      <c r="BU46" s="58" t="s">
        <v>4050</v>
      </c>
      <c r="BV46" s="58" t="s">
        <v>4035</v>
      </c>
      <c r="BW46" s="58" t="s">
        <v>4051</v>
      </c>
      <c r="BX46" s="58" t="s">
        <v>4052</v>
      </c>
      <c r="BY46" s="58" t="s">
        <v>4053</v>
      </c>
      <c r="BZ46" s="58" t="s">
        <v>578</v>
      </c>
      <c r="CA46" s="58" t="s">
        <v>4054</v>
      </c>
      <c r="CB46" s="58" t="s">
        <v>4055</v>
      </c>
      <c r="CC46" s="61">
        <v>225</v>
      </c>
      <c r="CD46" s="60" t="s">
        <v>4049</v>
      </c>
      <c r="CE46" s="20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0"/>
      <c r="CY46" s="96"/>
      <c r="EG46" s="87" t="s">
        <v>4056</v>
      </c>
      <c r="EM46" s="87" t="s">
        <v>4057</v>
      </c>
      <c r="HR46" s="87" t="s">
        <v>2861</v>
      </c>
      <c r="ML46" s="87"/>
      <c r="MM46" s="87"/>
      <c r="MN46" s="87"/>
      <c r="MO46" s="87"/>
      <c r="MP46" s="87"/>
      <c r="MQ46" s="87"/>
      <c r="MR46" s="87"/>
      <c r="MS46" s="87"/>
      <c r="MT46" s="87"/>
      <c r="MU46" s="87"/>
      <c r="MV46" s="87"/>
      <c r="MW46" s="87"/>
      <c r="MX46" s="87"/>
      <c r="MY46" s="87"/>
      <c r="MZ46" s="87"/>
      <c r="NA46" s="87"/>
      <c r="NB46" s="87"/>
      <c r="NC46" s="87"/>
      <c r="ND46" s="87"/>
      <c r="NE46" s="87"/>
      <c r="NF46" s="87"/>
      <c r="NG46" s="87"/>
      <c r="NH46" s="87"/>
      <c r="NI46" s="87"/>
      <c r="NJ46" s="87"/>
      <c r="NK46" s="87"/>
      <c r="NL46" s="87"/>
      <c r="NM46" s="87"/>
      <c r="NN46" s="87"/>
      <c r="NO46" s="87"/>
      <c r="NP46" s="85"/>
      <c r="NR46" s="20"/>
      <c r="NS46" s="246" t="s">
        <v>4058</v>
      </c>
      <c r="NT46" s="20"/>
      <c r="NU46" s="87"/>
      <c r="NV46" s="87" t="s">
        <v>562</v>
      </c>
      <c r="NW46" s="87" t="s">
        <v>4059</v>
      </c>
      <c r="NY46" s="54" t="s">
        <v>404</v>
      </c>
      <c r="QE46" s="54"/>
      <c r="QF46" s="54"/>
      <c r="QG46" s="54"/>
      <c r="QH46" s="54"/>
      <c r="QI46" s="54"/>
      <c r="QJ46" s="54"/>
      <c r="QK46" s="54"/>
      <c r="QL46" s="54"/>
      <c r="QM46" s="54"/>
      <c r="QN46" s="54"/>
      <c r="QO46" s="54"/>
      <c r="QR46" s="20" t="s">
        <v>4060</v>
      </c>
      <c r="QT46" s="23" t="s">
        <v>4061</v>
      </c>
    </row>
    <row r="47" spans="2:464" ht="14.25" thickBot="1">
      <c r="B47" s="256"/>
      <c r="C47" s="241"/>
      <c r="F47" s="254"/>
      <c r="G47" s="642" t="s">
        <v>4062</v>
      </c>
      <c r="I47" s="248" t="s">
        <v>4063</v>
      </c>
      <c r="K47" s="265" t="s">
        <v>4064</v>
      </c>
      <c r="P47" s="254" t="s">
        <v>325</v>
      </c>
      <c r="V47" s="43">
        <v>101</v>
      </c>
      <c r="W47" s="34" t="s">
        <v>424</v>
      </c>
      <c r="X47" s="44">
        <v>160744</v>
      </c>
      <c r="Y47" s="34" t="s">
        <v>3689</v>
      </c>
      <c r="Z47" s="43" t="s">
        <v>426</v>
      </c>
      <c r="AA47" s="34" t="s">
        <v>662</v>
      </c>
      <c r="AB47" s="34" t="s">
        <v>411</v>
      </c>
      <c r="AC47" s="34" t="s">
        <v>3689</v>
      </c>
      <c r="AD47" s="44" t="s">
        <v>428</v>
      </c>
      <c r="AE47" s="44" t="s">
        <v>429</v>
      </c>
      <c r="AF47" s="43">
        <v>101</v>
      </c>
      <c r="AG47" s="34" t="s">
        <v>424</v>
      </c>
      <c r="AH47" s="34" t="s">
        <v>430</v>
      </c>
      <c r="AI47" s="43" t="s">
        <v>431</v>
      </c>
      <c r="AJ47" s="44" t="s">
        <v>432</v>
      </c>
      <c r="AK47" s="295">
        <v>4904861</v>
      </c>
      <c r="AL47" s="44" t="s">
        <v>411</v>
      </c>
      <c r="AM47" s="44" t="s">
        <v>433</v>
      </c>
      <c r="AN47" s="296">
        <v>258026700</v>
      </c>
      <c r="AO47" s="34"/>
      <c r="AP47" s="34"/>
      <c r="AQ47" s="34"/>
      <c r="AR47" s="34"/>
      <c r="AS47" s="34"/>
      <c r="AT47" s="44" t="s">
        <v>434</v>
      </c>
      <c r="AU47" s="44"/>
      <c r="AV47" s="751" t="str" cm="1">
        <f t="array" ref="AV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" s="34"/>
      <c r="AX47" s="34"/>
      <c r="AY47" s="34"/>
      <c r="AZ47" s="34"/>
      <c r="BA47" s="34"/>
      <c r="BB47" s="34"/>
      <c r="BC47" s="34"/>
      <c r="BD47" s="44">
        <v>160744</v>
      </c>
      <c r="BE47" s="34" t="s">
        <v>3689</v>
      </c>
      <c r="BF47" s="43" t="s">
        <v>426</v>
      </c>
      <c r="BG47" s="34" t="s">
        <v>662</v>
      </c>
      <c r="BH47" s="34" t="s">
        <v>411</v>
      </c>
      <c r="BI47" s="34" t="s">
        <v>3689</v>
      </c>
      <c r="BJ47" s="44" t="s">
        <v>428</v>
      </c>
      <c r="BK47" s="44" t="s">
        <v>429</v>
      </c>
      <c r="BL47" s="34"/>
      <c r="BM47" s="34"/>
      <c r="BN47" s="34"/>
      <c r="BO47" s="57" t="s">
        <v>212</v>
      </c>
      <c r="BP47" s="58" t="s">
        <v>3928</v>
      </c>
      <c r="BQ47" s="59">
        <v>211</v>
      </c>
      <c r="BR47" s="60" t="s">
        <v>4065</v>
      </c>
      <c r="BS47" s="61">
        <v>226</v>
      </c>
      <c r="BT47" s="60" t="s">
        <v>4066</v>
      </c>
      <c r="BU47" s="58" t="s">
        <v>4067</v>
      </c>
      <c r="BV47" s="58" t="s">
        <v>4068</v>
      </c>
      <c r="BW47" s="58" t="s">
        <v>4069</v>
      </c>
      <c r="BX47" s="58" t="s">
        <v>4070</v>
      </c>
      <c r="BY47" s="58" t="s">
        <v>4071</v>
      </c>
      <c r="BZ47" s="58" t="s">
        <v>691</v>
      </c>
      <c r="CA47" s="58" t="s">
        <v>4072</v>
      </c>
      <c r="CB47" s="58" t="s">
        <v>4073</v>
      </c>
      <c r="CC47" s="61">
        <v>226</v>
      </c>
      <c r="CD47" s="60" t="s">
        <v>4066</v>
      </c>
      <c r="CE47" s="20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0"/>
      <c r="CY47" s="96"/>
      <c r="EG47" s="87" t="s">
        <v>4074</v>
      </c>
      <c r="EM47" s="87" t="s">
        <v>4075</v>
      </c>
      <c r="ML47" s="87"/>
      <c r="MM47" s="87"/>
      <c r="MN47" s="87"/>
      <c r="MO47" s="87"/>
      <c r="MP47" s="87"/>
      <c r="MQ47" s="87"/>
      <c r="MR47" s="87"/>
      <c r="MS47" s="87"/>
      <c r="MT47" s="87"/>
      <c r="MU47" s="87"/>
      <c r="MV47" s="87"/>
      <c r="MW47" s="87"/>
      <c r="MX47" s="87"/>
      <c r="MY47" s="87"/>
      <c r="MZ47" s="87"/>
      <c r="NA47" s="87"/>
      <c r="NB47" s="87"/>
      <c r="NC47" s="87"/>
      <c r="ND47" s="87"/>
      <c r="NE47" s="87"/>
      <c r="NF47" s="87"/>
      <c r="NG47" s="87"/>
      <c r="NH47" s="87"/>
      <c r="NI47" s="87"/>
      <c r="NJ47" s="87"/>
      <c r="NK47" s="87"/>
      <c r="NL47" s="87"/>
      <c r="NM47" s="87"/>
      <c r="NN47" s="87"/>
      <c r="NO47" s="87"/>
      <c r="NP47" s="85"/>
      <c r="NR47" s="20"/>
      <c r="NS47" s="246" t="s">
        <v>4076</v>
      </c>
      <c r="NT47" s="20"/>
      <c r="NU47" s="87"/>
      <c r="NV47" s="87" t="s">
        <v>500</v>
      </c>
      <c r="NW47" s="87" t="s">
        <v>4077</v>
      </c>
      <c r="NY47" s="54" t="s">
        <v>498</v>
      </c>
      <c r="QE47" s="54"/>
      <c r="QF47" s="54"/>
      <c r="QG47" s="54"/>
      <c r="QH47" s="54"/>
      <c r="QI47" s="54"/>
      <c r="QJ47" s="54"/>
      <c r="QK47" s="54"/>
      <c r="QL47" s="54"/>
      <c r="QM47" s="54"/>
      <c r="QN47" s="54"/>
      <c r="QO47" s="54"/>
      <c r="QR47" s="20" t="s">
        <v>4078</v>
      </c>
      <c r="QT47" s="23" t="s">
        <v>4079</v>
      </c>
    </row>
    <row r="48" spans="2:464">
      <c r="B48" s="604" t="s">
        <v>4080</v>
      </c>
      <c r="C48" s="241"/>
      <c r="F48" s="254"/>
      <c r="G48" s="254"/>
      <c r="I48" s="248" t="s">
        <v>4081</v>
      </c>
      <c r="K48" s="265" t="s">
        <v>4082</v>
      </c>
      <c r="P48" s="254" t="s">
        <v>326</v>
      </c>
      <c r="V48" s="43">
        <v>101</v>
      </c>
      <c r="W48" s="34" t="s">
        <v>424</v>
      </c>
      <c r="X48" s="44">
        <v>160747</v>
      </c>
      <c r="Y48" s="34" t="s">
        <v>1546</v>
      </c>
      <c r="Z48" s="43" t="s">
        <v>426</v>
      </c>
      <c r="AA48" s="34" t="s">
        <v>662</v>
      </c>
      <c r="AB48" s="34" t="s">
        <v>411</v>
      </c>
      <c r="AC48" s="34" t="s">
        <v>1546</v>
      </c>
      <c r="AD48" s="44" t="s">
        <v>428</v>
      </c>
      <c r="AE48" s="44" t="s">
        <v>429</v>
      </c>
      <c r="AF48" s="43">
        <v>101</v>
      </c>
      <c r="AG48" s="34" t="s">
        <v>424</v>
      </c>
      <c r="AH48" s="34" t="s">
        <v>430</v>
      </c>
      <c r="AI48" s="43" t="s">
        <v>431</v>
      </c>
      <c r="AJ48" s="44" t="s">
        <v>432</v>
      </c>
      <c r="AK48" s="295">
        <v>4904861</v>
      </c>
      <c r="AL48" s="44" t="s">
        <v>411</v>
      </c>
      <c r="AM48" s="44" t="s">
        <v>433</v>
      </c>
      <c r="AN48" s="296">
        <v>258026700</v>
      </c>
      <c r="AO48" s="34"/>
      <c r="AP48" s="34"/>
      <c r="AQ48" s="34"/>
      <c r="AR48" s="34"/>
      <c r="AS48" s="34"/>
      <c r="AT48" s="44" t="s">
        <v>434</v>
      </c>
      <c r="AU48" s="44"/>
      <c r="AV48" s="751" t="str" cm="1">
        <f t="array" ref="AV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" s="34"/>
      <c r="AX48" s="34"/>
      <c r="AY48" s="34"/>
      <c r="AZ48" s="34"/>
      <c r="BA48" s="34"/>
      <c r="BB48" s="34"/>
      <c r="BC48" s="34"/>
      <c r="BD48" s="44">
        <v>160747</v>
      </c>
      <c r="BE48" s="34" t="s">
        <v>1546</v>
      </c>
      <c r="BF48" s="43" t="s">
        <v>426</v>
      </c>
      <c r="BG48" s="34" t="s">
        <v>662</v>
      </c>
      <c r="BH48" s="34" t="s">
        <v>411</v>
      </c>
      <c r="BI48" s="34" t="s">
        <v>1546</v>
      </c>
      <c r="BJ48" s="44" t="s">
        <v>428</v>
      </c>
      <c r="BK48" s="44" t="s">
        <v>429</v>
      </c>
      <c r="BL48" s="34"/>
      <c r="BM48" s="34"/>
      <c r="BN48" s="34"/>
      <c r="BO48" s="45" t="s">
        <v>212</v>
      </c>
      <c r="BP48" s="46" t="s">
        <v>3928</v>
      </c>
      <c r="BQ48" s="47">
        <v>206</v>
      </c>
      <c r="BR48" s="48" t="s">
        <v>4083</v>
      </c>
      <c r="BS48" s="49">
        <v>227</v>
      </c>
      <c r="BT48" s="48" t="s">
        <v>4084</v>
      </c>
      <c r="BU48" s="46" t="s">
        <v>4085</v>
      </c>
      <c r="BV48" s="46" t="s">
        <v>4086</v>
      </c>
      <c r="BW48" s="46" t="s">
        <v>4087</v>
      </c>
      <c r="BX48" s="46" t="s">
        <v>4088</v>
      </c>
      <c r="BY48" s="46" t="s">
        <v>4089</v>
      </c>
      <c r="BZ48" s="46" t="s">
        <v>413</v>
      </c>
      <c r="CA48" s="46" t="s">
        <v>4090</v>
      </c>
      <c r="CB48" s="46" t="s">
        <v>4091</v>
      </c>
      <c r="CC48" s="49">
        <v>227</v>
      </c>
      <c r="CD48" s="48" t="s">
        <v>4084</v>
      </c>
      <c r="CE48" s="20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0"/>
      <c r="CY48" s="96"/>
      <c r="EG48" s="87" t="s">
        <v>4092</v>
      </c>
      <c r="EM48" s="87" t="s">
        <v>4093</v>
      </c>
      <c r="ML48" s="87"/>
      <c r="MM48" s="87"/>
      <c r="MN48" s="87"/>
      <c r="MO48" s="87"/>
      <c r="MP48" s="87"/>
      <c r="MQ48" s="87"/>
      <c r="MR48" s="87"/>
      <c r="MS48" s="87"/>
      <c r="MT48" s="87"/>
      <c r="MU48" s="87"/>
      <c r="MV48" s="87"/>
      <c r="MW48" s="87"/>
      <c r="MX48" s="87"/>
      <c r="MY48" s="87"/>
      <c r="MZ48" s="87"/>
      <c r="NA48" s="87"/>
      <c r="NB48" s="87"/>
      <c r="NC48" s="87"/>
      <c r="ND48" s="87"/>
      <c r="NE48" s="87"/>
      <c r="NF48" s="87"/>
      <c r="NG48" s="87"/>
      <c r="NH48" s="87"/>
      <c r="NI48" s="87"/>
      <c r="NJ48" s="87"/>
      <c r="NK48" s="87"/>
      <c r="NL48" s="87"/>
      <c r="NM48" s="87"/>
      <c r="NN48" s="87"/>
      <c r="NO48" s="87"/>
      <c r="NP48" s="85"/>
      <c r="NR48" s="20"/>
      <c r="NS48" s="246" t="s">
        <v>4094</v>
      </c>
      <c r="NT48" s="20"/>
      <c r="NU48" s="87"/>
      <c r="NV48" s="87" t="s">
        <v>510</v>
      </c>
      <c r="NW48" s="87" t="s">
        <v>4095</v>
      </c>
      <c r="NY48" s="54" t="s">
        <v>400</v>
      </c>
      <c r="QE48" s="54"/>
      <c r="QF48" s="54"/>
      <c r="QG48" s="54"/>
      <c r="QH48" s="54"/>
      <c r="QI48" s="54"/>
      <c r="QJ48" s="54"/>
      <c r="QK48" s="54"/>
      <c r="QL48" s="54"/>
      <c r="QM48" s="54"/>
      <c r="QN48" s="54"/>
      <c r="QO48" s="54"/>
      <c r="QR48" s="20" t="s">
        <v>4096</v>
      </c>
      <c r="QT48" s="23" t="s">
        <v>4097</v>
      </c>
    </row>
    <row r="49" spans="2:462">
      <c r="B49" s="605">
        <v>45864</v>
      </c>
      <c r="C49" s="241"/>
      <c r="F49" s="254"/>
      <c r="G49" s="254"/>
      <c r="I49" s="248" t="s">
        <v>4098</v>
      </c>
      <c r="K49" s="265" t="s">
        <v>4099</v>
      </c>
      <c r="V49" s="43">
        <v>101</v>
      </c>
      <c r="W49" s="34" t="s">
        <v>424</v>
      </c>
      <c r="X49" s="44">
        <v>160737</v>
      </c>
      <c r="Y49" s="34" t="s">
        <v>3493</v>
      </c>
      <c r="Z49" s="43" t="s">
        <v>426</v>
      </c>
      <c r="AA49" s="34" t="s">
        <v>662</v>
      </c>
      <c r="AB49" s="34" t="s">
        <v>411</v>
      </c>
      <c r="AC49" s="34" t="s">
        <v>3493</v>
      </c>
      <c r="AD49" s="44" t="s">
        <v>428</v>
      </c>
      <c r="AE49" s="44" t="s">
        <v>429</v>
      </c>
      <c r="AF49" s="43">
        <v>101</v>
      </c>
      <c r="AG49" s="34" t="s">
        <v>424</v>
      </c>
      <c r="AH49" s="34" t="s">
        <v>430</v>
      </c>
      <c r="AI49" s="43" t="s">
        <v>431</v>
      </c>
      <c r="AJ49" s="44" t="s">
        <v>432</v>
      </c>
      <c r="AK49" s="295">
        <v>4904861</v>
      </c>
      <c r="AL49" s="44" t="s">
        <v>411</v>
      </c>
      <c r="AM49" s="44" t="s">
        <v>433</v>
      </c>
      <c r="AN49" s="296">
        <v>258026700</v>
      </c>
      <c r="AO49" s="34"/>
      <c r="AP49" s="34"/>
      <c r="AQ49" s="34"/>
      <c r="AR49" s="34"/>
      <c r="AS49" s="34"/>
      <c r="AT49" s="44" t="s">
        <v>434</v>
      </c>
      <c r="AU49" s="44"/>
      <c r="AV49" s="751" t="str" cm="1">
        <f t="array" ref="AV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" s="34"/>
      <c r="AX49" s="34"/>
      <c r="AY49" s="34"/>
      <c r="AZ49" s="34"/>
      <c r="BA49" s="34"/>
      <c r="BB49" s="34"/>
      <c r="BC49" s="34"/>
      <c r="BD49" s="44">
        <v>160737</v>
      </c>
      <c r="BE49" s="34" t="s">
        <v>3493</v>
      </c>
      <c r="BF49" s="43" t="s">
        <v>426</v>
      </c>
      <c r="BG49" s="34" t="s">
        <v>662</v>
      </c>
      <c r="BH49" s="34" t="s">
        <v>411</v>
      </c>
      <c r="BI49" s="34" t="s">
        <v>3493</v>
      </c>
      <c r="BJ49" s="44" t="s">
        <v>428</v>
      </c>
      <c r="BK49" s="44" t="s">
        <v>429</v>
      </c>
      <c r="BL49" s="34"/>
      <c r="BM49" s="34"/>
      <c r="BN49" s="34"/>
      <c r="BO49" s="45" t="s">
        <v>212</v>
      </c>
      <c r="BP49" s="46" t="s">
        <v>3928</v>
      </c>
      <c r="BQ49" s="47">
        <v>207</v>
      </c>
      <c r="BR49" s="48" t="s">
        <v>4100</v>
      </c>
      <c r="BS49" s="49">
        <v>228</v>
      </c>
      <c r="BT49" s="48" t="s">
        <v>701</v>
      </c>
      <c r="BU49" s="46" t="s">
        <v>4101</v>
      </c>
      <c r="BV49" s="46" t="s">
        <v>4102</v>
      </c>
      <c r="BW49" s="46" t="s">
        <v>4103</v>
      </c>
      <c r="BX49" s="46" t="s">
        <v>4104</v>
      </c>
      <c r="BY49" s="46" t="s">
        <v>4105</v>
      </c>
      <c r="BZ49" s="46" t="s">
        <v>404</v>
      </c>
      <c r="CA49" s="46" t="s">
        <v>4106</v>
      </c>
      <c r="CB49" s="46" t="s">
        <v>4107</v>
      </c>
      <c r="CC49" s="49">
        <v>228</v>
      </c>
      <c r="CD49" s="48" t="s">
        <v>701</v>
      </c>
      <c r="CE49" s="20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0"/>
      <c r="CY49" s="96"/>
      <c r="EG49" s="87" t="s">
        <v>4108</v>
      </c>
      <c r="EM49" s="87" t="s">
        <v>4109</v>
      </c>
      <c r="ML49" s="87"/>
      <c r="MM49" s="87"/>
      <c r="MN49" s="87"/>
      <c r="MO49" s="87"/>
      <c r="MP49" s="87"/>
      <c r="MQ49" s="87"/>
      <c r="MR49" s="87"/>
      <c r="MS49" s="87"/>
      <c r="MT49" s="87"/>
      <c r="MU49" s="87"/>
      <c r="MV49" s="87"/>
      <c r="MW49" s="87"/>
      <c r="MX49" s="87"/>
      <c r="MY49" s="87"/>
      <c r="MZ49" s="87"/>
      <c r="NA49" s="87"/>
      <c r="NB49" s="87"/>
      <c r="NC49" s="87"/>
      <c r="ND49" s="87"/>
      <c r="NE49" s="87"/>
      <c r="NF49" s="87"/>
      <c r="NG49" s="87"/>
      <c r="NH49" s="87"/>
      <c r="NI49" s="87"/>
      <c r="NJ49" s="87"/>
      <c r="NK49" s="87"/>
      <c r="NL49" s="87"/>
      <c r="NM49" s="87"/>
      <c r="NN49" s="87"/>
      <c r="NO49" s="87"/>
      <c r="NP49" s="85"/>
      <c r="NR49" s="20"/>
      <c r="NS49" s="246" t="s">
        <v>4110</v>
      </c>
      <c r="NT49" s="20"/>
      <c r="NU49" s="87"/>
      <c r="NV49" s="87" t="s">
        <v>521</v>
      </c>
      <c r="NW49" s="87" t="s">
        <v>4111</v>
      </c>
      <c r="NY49" s="54" t="s">
        <v>401</v>
      </c>
      <c r="QE49" s="54"/>
      <c r="QF49" s="54"/>
      <c r="QG49" s="54"/>
      <c r="QH49" s="54"/>
      <c r="QI49" s="54"/>
      <c r="QJ49" s="54"/>
      <c r="QK49" s="54"/>
      <c r="QL49" s="54"/>
      <c r="QM49" s="54"/>
      <c r="QN49" s="54"/>
      <c r="QO49" s="54"/>
      <c r="QR49" s="20" t="s">
        <v>4112</v>
      </c>
      <c r="QT49" s="23" t="s">
        <v>4113</v>
      </c>
    </row>
    <row r="50" spans="2:462">
      <c r="B50" s="605">
        <f t="shared" ref="B50:B81" si="0">B49+1</f>
        <v>45865</v>
      </c>
      <c r="C50" s="241"/>
      <c r="E50" s="23" t="str">
        <f>TEXT(Candidatura!AV34,"mmmm")&amp;" (mês do incêndio); "&amp;TEXT(DATE(YEAR(Candidatura!AV34),MONTH(Candidatura!AV34)+1,DAY(Candidatura!AV34)),"mmmm")&amp;" e "&amp;TEXT(DATE(YEAR(Candidatura!AV34),MONTH(Candidatura!AV34)+2,DAY(Candidatura!AV34)),"mmmm")</f>
        <v>janeiro (mês do incêndio); janeiro e fevereiro</v>
      </c>
      <c r="F50" s="254"/>
      <c r="I50" s="248" t="s">
        <v>4114</v>
      </c>
      <c r="K50" s="265" t="s">
        <v>4115</v>
      </c>
      <c r="V50" s="43">
        <v>101</v>
      </c>
      <c r="W50" s="34" t="s">
        <v>424</v>
      </c>
      <c r="X50" s="44">
        <v>160739</v>
      </c>
      <c r="Y50" s="34" t="s">
        <v>2238</v>
      </c>
      <c r="Z50" s="43" t="s">
        <v>426</v>
      </c>
      <c r="AA50" s="34" t="s">
        <v>662</v>
      </c>
      <c r="AB50" s="34" t="s">
        <v>411</v>
      </c>
      <c r="AC50" s="34" t="s">
        <v>2238</v>
      </c>
      <c r="AD50" s="44" t="s">
        <v>428</v>
      </c>
      <c r="AE50" s="44" t="s">
        <v>429</v>
      </c>
      <c r="AF50" s="43">
        <v>101</v>
      </c>
      <c r="AG50" s="34" t="s">
        <v>424</v>
      </c>
      <c r="AH50" s="34" t="s">
        <v>430</v>
      </c>
      <c r="AI50" s="43" t="s">
        <v>431</v>
      </c>
      <c r="AJ50" s="44" t="s">
        <v>432</v>
      </c>
      <c r="AK50" s="295">
        <v>4904861</v>
      </c>
      <c r="AL50" s="44" t="s">
        <v>411</v>
      </c>
      <c r="AM50" s="44" t="s">
        <v>433</v>
      </c>
      <c r="AN50" s="296">
        <v>258026700</v>
      </c>
      <c r="AO50" s="34"/>
      <c r="AP50" s="34"/>
      <c r="AQ50" s="34"/>
      <c r="AR50" s="34"/>
      <c r="AS50" s="34"/>
      <c r="AT50" s="44" t="s">
        <v>434</v>
      </c>
      <c r="AU50" s="44"/>
      <c r="AV50" s="751" t="str" cm="1">
        <f t="array" ref="AV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" s="34"/>
      <c r="AX50" s="34"/>
      <c r="AY50" s="34"/>
      <c r="AZ50" s="34"/>
      <c r="BA50" s="34"/>
      <c r="BB50" s="34"/>
      <c r="BC50" s="34"/>
      <c r="BD50" s="44">
        <v>160739</v>
      </c>
      <c r="BE50" s="34" t="s">
        <v>2238</v>
      </c>
      <c r="BF50" s="43" t="s">
        <v>426</v>
      </c>
      <c r="BG50" s="34" t="s">
        <v>662</v>
      </c>
      <c r="BH50" s="34" t="s">
        <v>411</v>
      </c>
      <c r="BI50" s="34" t="s">
        <v>2238</v>
      </c>
      <c r="BJ50" s="44" t="s">
        <v>428</v>
      </c>
      <c r="BK50" s="44" t="s">
        <v>429</v>
      </c>
      <c r="BL50" s="34"/>
      <c r="BM50" s="34"/>
      <c r="BN50" s="34"/>
      <c r="BO50" s="57" t="s">
        <v>212</v>
      </c>
      <c r="BP50" s="58" t="s">
        <v>3928</v>
      </c>
      <c r="BQ50" s="59">
        <v>203</v>
      </c>
      <c r="BR50" s="60" t="s">
        <v>4116</v>
      </c>
      <c r="BS50" s="61">
        <v>229</v>
      </c>
      <c r="BT50" s="60" t="s">
        <v>4117</v>
      </c>
      <c r="BU50" s="58" t="s">
        <v>4118</v>
      </c>
      <c r="BV50" s="58" t="s">
        <v>4119</v>
      </c>
      <c r="BW50" s="58" t="s">
        <v>4120</v>
      </c>
      <c r="BX50" s="58" t="s">
        <v>4121</v>
      </c>
      <c r="BY50" s="58" t="s">
        <v>4122</v>
      </c>
      <c r="BZ50" s="58" t="s">
        <v>400</v>
      </c>
      <c r="CA50" s="58" t="s">
        <v>4123</v>
      </c>
      <c r="CB50" s="58" t="s">
        <v>4124</v>
      </c>
      <c r="CC50" s="61">
        <v>229</v>
      </c>
      <c r="CD50" s="60" t="s">
        <v>4117</v>
      </c>
      <c r="CE50" s="20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0"/>
      <c r="CY50" s="96"/>
      <c r="EG50" s="87" t="s">
        <v>4125</v>
      </c>
      <c r="EM50" s="87" t="s">
        <v>4126</v>
      </c>
      <c r="ML50" s="87"/>
      <c r="MM50" s="87"/>
      <c r="MN50" s="87"/>
      <c r="MO50" s="87"/>
      <c r="MP50" s="87"/>
      <c r="MQ50" s="87"/>
      <c r="MR50" s="87"/>
      <c r="MS50" s="87"/>
      <c r="MT50" s="87"/>
      <c r="MU50" s="87"/>
      <c r="MV50" s="87"/>
      <c r="MW50" s="87"/>
      <c r="MX50" s="87"/>
      <c r="MY50" s="87"/>
      <c r="MZ50" s="87"/>
      <c r="NA50" s="87"/>
      <c r="NB50" s="87"/>
      <c r="NC50" s="87"/>
      <c r="ND50" s="87"/>
      <c r="NE50" s="87"/>
      <c r="NF50" s="87"/>
      <c r="NG50" s="87"/>
      <c r="NH50" s="87"/>
      <c r="NI50" s="87"/>
      <c r="NJ50" s="87"/>
      <c r="NK50" s="87"/>
      <c r="NL50" s="87"/>
      <c r="NM50" s="87"/>
      <c r="NN50" s="87"/>
      <c r="NO50" s="87"/>
      <c r="NP50" s="85"/>
      <c r="NR50" s="20"/>
      <c r="NS50" s="246" t="s">
        <v>4127</v>
      </c>
      <c r="NT50" s="20"/>
      <c r="NU50" s="87"/>
      <c r="NV50" s="87" t="s">
        <v>614</v>
      </c>
      <c r="NW50" s="87" t="s">
        <v>4128</v>
      </c>
      <c r="NY50" s="54" t="s">
        <v>408</v>
      </c>
      <c r="QE50" s="54"/>
      <c r="QF50" s="54"/>
      <c r="QG50" s="54"/>
      <c r="QH50" s="54"/>
      <c r="QI50" s="54"/>
      <c r="QJ50" s="54"/>
      <c r="QK50" s="54"/>
      <c r="QL50" s="54"/>
      <c r="QM50" s="54"/>
      <c r="QN50" s="54"/>
      <c r="QO50" s="54"/>
      <c r="QR50" s="20" t="s">
        <v>4129</v>
      </c>
      <c r="QT50" s="23" t="s">
        <v>4130</v>
      </c>
    </row>
    <row r="51" spans="2:462">
      <c r="B51" s="605">
        <f t="shared" si="0"/>
        <v>45866</v>
      </c>
      <c r="C51" s="241"/>
      <c r="E51" s="23" t="str">
        <f>TEXT(DATE(YEAR(Candidatura!AV34),MONTH(Candidatura!AV34)+1,DAY(Candidatura!AV34)),"mmmm")&amp;" (mês a seguir ao incêndio), "&amp;TEXT(DATE(YEAR(Candidatura!AV34),MONTH(Candidatura!AV34)+2,DAY(Candidatura!AV34)),"mmmm")&amp;" e "&amp;TEXT(DATE(YEAR(Candidatura!AV34),MONTH(Candidatura!AV34)+3,DAY(Candidatura!AV34)),"mmmm")</f>
        <v>janeiro (mês a seguir ao incêndio), fevereiro e março</v>
      </c>
      <c r="F51" s="254"/>
      <c r="I51" s="248" t="s">
        <v>4131</v>
      </c>
      <c r="K51" s="265" t="s">
        <v>4132</v>
      </c>
      <c r="V51" s="43">
        <v>101</v>
      </c>
      <c r="W51" s="34" t="s">
        <v>424</v>
      </c>
      <c r="X51" s="44">
        <v>160740</v>
      </c>
      <c r="Y51" s="34" t="s">
        <v>3576</v>
      </c>
      <c r="Z51" s="43" t="s">
        <v>426</v>
      </c>
      <c r="AA51" s="34" t="s">
        <v>662</v>
      </c>
      <c r="AB51" s="34" t="s">
        <v>411</v>
      </c>
      <c r="AC51" s="34" t="s">
        <v>3576</v>
      </c>
      <c r="AD51" s="44" t="s">
        <v>428</v>
      </c>
      <c r="AE51" s="44" t="s">
        <v>429</v>
      </c>
      <c r="AF51" s="43">
        <v>101</v>
      </c>
      <c r="AG51" s="34" t="s">
        <v>424</v>
      </c>
      <c r="AH51" s="34" t="s">
        <v>430</v>
      </c>
      <c r="AI51" s="43" t="s">
        <v>431</v>
      </c>
      <c r="AJ51" s="44" t="s">
        <v>432</v>
      </c>
      <c r="AK51" s="295">
        <v>4904861</v>
      </c>
      <c r="AL51" s="44" t="s">
        <v>411</v>
      </c>
      <c r="AM51" s="44" t="s">
        <v>433</v>
      </c>
      <c r="AN51" s="296">
        <v>258026700</v>
      </c>
      <c r="AO51" s="34"/>
      <c r="AP51" s="34"/>
      <c r="AQ51" s="34"/>
      <c r="AR51" s="34"/>
      <c r="AS51" s="34"/>
      <c r="AT51" s="44" t="s">
        <v>434</v>
      </c>
      <c r="AU51" s="44"/>
      <c r="AV51" s="751" t="str" cm="1">
        <f t="array" ref="AV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" s="34"/>
      <c r="AX51" s="34"/>
      <c r="AY51" s="34"/>
      <c r="AZ51" s="34"/>
      <c r="BA51" s="34"/>
      <c r="BB51" s="34"/>
      <c r="BC51" s="34"/>
      <c r="BD51" s="44">
        <v>160740</v>
      </c>
      <c r="BE51" s="34" t="s">
        <v>3576</v>
      </c>
      <c r="BF51" s="43" t="s">
        <v>426</v>
      </c>
      <c r="BG51" s="34" t="s">
        <v>662</v>
      </c>
      <c r="BH51" s="34" t="s">
        <v>411</v>
      </c>
      <c r="BI51" s="34" t="s">
        <v>3576</v>
      </c>
      <c r="BJ51" s="44" t="s">
        <v>428</v>
      </c>
      <c r="BK51" s="44" t="s">
        <v>429</v>
      </c>
      <c r="BL51" s="34"/>
      <c r="BM51" s="34"/>
      <c r="BN51" s="34"/>
      <c r="BO51" s="57" t="s">
        <v>212</v>
      </c>
      <c r="BP51" s="58" t="s">
        <v>3928</v>
      </c>
      <c r="BQ51" s="59">
        <v>209</v>
      </c>
      <c r="BR51" s="60" t="s">
        <v>4133</v>
      </c>
      <c r="BS51" s="61">
        <v>230</v>
      </c>
      <c r="BT51" s="60" t="s">
        <v>4134</v>
      </c>
      <c r="BU51" s="58" t="s">
        <v>4135</v>
      </c>
      <c r="BV51" s="58" t="s">
        <v>4136</v>
      </c>
      <c r="BW51" s="58" t="s">
        <v>4137</v>
      </c>
      <c r="BX51" s="58" t="s">
        <v>4138</v>
      </c>
      <c r="BY51" s="58" t="s">
        <v>4139</v>
      </c>
      <c r="BZ51" s="58" t="s">
        <v>509</v>
      </c>
      <c r="CA51" s="58" t="s">
        <v>4140</v>
      </c>
      <c r="CB51" s="58" t="s">
        <v>4141</v>
      </c>
      <c r="CC51" s="61">
        <v>230</v>
      </c>
      <c r="CD51" s="60" t="s">
        <v>4134</v>
      </c>
      <c r="CE51" s="20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0"/>
      <c r="CY51" s="96"/>
      <c r="EG51" s="87" t="s">
        <v>4142</v>
      </c>
      <c r="EM51" s="87" t="s">
        <v>4143</v>
      </c>
      <c r="ML51" s="87"/>
      <c r="MM51" s="87"/>
      <c r="MN51" s="87"/>
      <c r="MO51" s="87"/>
      <c r="MP51" s="87"/>
      <c r="MQ51" s="87"/>
      <c r="MR51" s="87"/>
      <c r="MS51" s="87"/>
      <c r="MT51" s="87"/>
      <c r="MU51" s="87"/>
      <c r="MV51" s="87"/>
      <c r="MW51" s="87"/>
      <c r="MX51" s="87"/>
      <c r="MY51" s="87"/>
      <c r="MZ51" s="87"/>
      <c r="NA51" s="87"/>
      <c r="NB51" s="87"/>
      <c r="NC51" s="87"/>
      <c r="ND51" s="87"/>
      <c r="NE51" s="87"/>
      <c r="NF51" s="87"/>
      <c r="NG51" s="87"/>
      <c r="NH51" s="87"/>
      <c r="NI51" s="87"/>
      <c r="NJ51" s="87"/>
      <c r="NK51" s="87"/>
      <c r="NL51" s="87"/>
      <c r="NM51" s="87"/>
      <c r="NN51" s="87"/>
      <c r="NO51" s="87"/>
      <c r="NP51" s="85"/>
      <c r="NR51" s="20"/>
      <c r="NS51" s="246" t="s">
        <v>4144</v>
      </c>
      <c r="NT51" s="20"/>
      <c r="NU51" s="87"/>
      <c r="NV51" s="87" t="s">
        <v>650</v>
      </c>
      <c r="NW51" s="87" t="s">
        <v>4145</v>
      </c>
      <c r="NY51" s="54" t="s">
        <v>410</v>
      </c>
      <c r="QE51" s="54"/>
      <c r="QF51" s="54"/>
      <c r="QG51" s="54"/>
      <c r="QH51" s="54"/>
      <c r="QI51" s="54"/>
      <c r="QJ51" s="54"/>
      <c r="QK51" s="54"/>
      <c r="QL51" s="54"/>
      <c r="QM51" s="54"/>
      <c r="QN51" s="54"/>
      <c r="QO51" s="54"/>
      <c r="QR51" s="20" t="s">
        <v>4146</v>
      </c>
      <c r="QT51" s="23" t="s">
        <v>4147</v>
      </c>
    </row>
    <row r="52" spans="2:462">
      <c r="B52" s="605">
        <f t="shared" si="0"/>
        <v>45867</v>
      </c>
      <c r="C52" s="241"/>
      <c r="F52" s="254"/>
      <c r="I52" s="248" t="s">
        <v>4148</v>
      </c>
      <c r="K52" s="265" t="s">
        <v>4149</v>
      </c>
      <c r="V52" s="43">
        <v>101</v>
      </c>
      <c r="W52" s="34" t="s">
        <v>424</v>
      </c>
      <c r="X52" s="44">
        <v>160742</v>
      </c>
      <c r="Y52" s="34" t="s">
        <v>2011</v>
      </c>
      <c r="Z52" s="43" t="s">
        <v>426</v>
      </c>
      <c r="AA52" s="34" t="s">
        <v>662</v>
      </c>
      <c r="AB52" s="34" t="s">
        <v>411</v>
      </c>
      <c r="AC52" s="34" t="s">
        <v>2011</v>
      </c>
      <c r="AD52" s="44" t="s">
        <v>428</v>
      </c>
      <c r="AE52" s="44" t="s">
        <v>429</v>
      </c>
      <c r="AF52" s="43">
        <v>101</v>
      </c>
      <c r="AG52" s="34" t="s">
        <v>424</v>
      </c>
      <c r="AH52" s="34" t="s">
        <v>430</v>
      </c>
      <c r="AI52" s="43" t="s">
        <v>431</v>
      </c>
      <c r="AJ52" s="44" t="s">
        <v>432</v>
      </c>
      <c r="AK52" s="295">
        <v>4904861</v>
      </c>
      <c r="AL52" s="44" t="s">
        <v>411</v>
      </c>
      <c r="AM52" s="44" t="s">
        <v>433</v>
      </c>
      <c r="AN52" s="296">
        <v>258026700</v>
      </c>
      <c r="AO52" s="34"/>
      <c r="AP52" s="34"/>
      <c r="AQ52" s="34"/>
      <c r="AR52" s="34"/>
      <c r="AS52" s="34"/>
      <c r="AT52" s="44" t="s">
        <v>434</v>
      </c>
      <c r="AU52" s="44"/>
      <c r="AV52" s="751" t="str" cm="1">
        <f t="array" ref="AV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" s="34"/>
      <c r="AX52" s="34"/>
      <c r="AY52" s="34"/>
      <c r="AZ52" s="34"/>
      <c r="BA52" s="34"/>
      <c r="BB52" s="34"/>
      <c r="BC52" s="34"/>
      <c r="BD52" s="44">
        <v>160742</v>
      </c>
      <c r="BE52" s="34" t="s">
        <v>2011</v>
      </c>
      <c r="BF52" s="43" t="s">
        <v>426</v>
      </c>
      <c r="BG52" s="34" t="s">
        <v>662</v>
      </c>
      <c r="BH52" s="34" t="s">
        <v>411</v>
      </c>
      <c r="BI52" s="34" t="s">
        <v>2011</v>
      </c>
      <c r="BJ52" s="44" t="s">
        <v>428</v>
      </c>
      <c r="BK52" s="44" t="s">
        <v>429</v>
      </c>
      <c r="BL52" s="34"/>
      <c r="BM52" s="34"/>
      <c r="BN52" s="34"/>
      <c r="BO52" s="45" t="s">
        <v>212</v>
      </c>
      <c r="BP52" s="46" t="s">
        <v>3928</v>
      </c>
      <c r="BQ52" s="47">
        <v>208</v>
      </c>
      <c r="BR52" s="48" t="s">
        <v>4013</v>
      </c>
      <c r="BS52" s="49">
        <v>268</v>
      </c>
      <c r="BT52" s="48" t="s">
        <v>968</v>
      </c>
      <c r="BU52" s="46" t="s">
        <v>4150</v>
      </c>
      <c r="BV52" s="46" t="s">
        <v>4016</v>
      </c>
      <c r="BW52" s="46" t="s">
        <v>4151</v>
      </c>
      <c r="BX52" s="46" t="s">
        <v>4152</v>
      </c>
      <c r="BY52" s="46" t="s">
        <v>4153</v>
      </c>
      <c r="BZ52" s="46" t="s">
        <v>444</v>
      </c>
      <c r="CA52" s="46" t="s">
        <v>4154</v>
      </c>
      <c r="CB52" s="46" t="s">
        <v>4155</v>
      </c>
      <c r="CC52" s="49">
        <v>268</v>
      </c>
      <c r="CD52" s="48" t="s">
        <v>968</v>
      </c>
      <c r="CE52" s="20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0"/>
      <c r="CY52" s="96"/>
      <c r="EG52" s="87" t="s">
        <v>4156</v>
      </c>
      <c r="ML52" s="87"/>
      <c r="MM52" s="87"/>
      <c r="MN52" s="87"/>
      <c r="MO52" s="87"/>
      <c r="MP52" s="87"/>
      <c r="MQ52" s="87"/>
      <c r="MR52" s="87"/>
      <c r="MS52" s="87"/>
      <c r="MT52" s="87"/>
      <c r="MU52" s="87"/>
      <c r="MV52" s="87"/>
      <c r="MW52" s="87"/>
      <c r="MX52" s="87"/>
      <c r="MY52" s="87"/>
      <c r="MZ52" s="87"/>
      <c r="NA52" s="87"/>
      <c r="NB52" s="87"/>
      <c r="NC52" s="87"/>
      <c r="ND52" s="87"/>
      <c r="NE52" s="87"/>
      <c r="NF52" s="87"/>
      <c r="NG52" s="87"/>
      <c r="NH52" s="87"/>
      <c r="NI52" s="87"/>
      <c r="NJ52" s="87"/>
      <c r="NK52" s="87"/>
      <c r="NL52" s="87"/>
      <c r="NM52" s="87"/>
      <c r="NN52" s="87"/>
      <c r="NO52" s="87"/>
      <c r="NP52" s="85"/>
      <c r="NR52" s="20"/>
      <c r="NS52" s="246" t="s">
        <v>4157</v>
      </c>
      <c r="NT52" s="20"/>
      <c r="NU52" s="87"/>
      <c r="NV52" s="87" t="s">
        <v>404</v>
      </c>
      <c r="NW52" s="87" t="s">
        <v>4158</v>
      </c>
      <c r="NY52" s="54" t="s">
        <v>410</v>
      </c>
      <c r="QE52" s="54"/>
      <c r="QF52" s="54"/>
      <c r="QG52" s="54"/>
      <c r="QH52" s="54"/>
      <c r="QI52" s="54"/>
      <c r="QJ52" s="54"/>
      <c r="QK52" s="54"/>
      <c r="QL52" s="54"/>
      <c r="QM52" s="54"/>
      <c r="QN52" s="54"/>
      <c r="QO52" s="54"/>
      <c r="QR52" s="20" t="s">
        <v>4159</v>
      </c>
      <c r="QT52" s="23" t="s">
        <v>4160</v>
      </c>
    </row>
    <row r="53" spans="2:462">
      <c r="B53" s="605">
        <f t="shared" si="0"/>
        <v>45868</v>
      </c>
      <c r="C53" s="241"/>
      <c r="F53" s="254"/>
      <c r="I53" s="248" t="s">
        <v>4161</v>
      </c>
      <c r="K53" s="265" t="s">
        <v>4162</v>
      </c>
      <c r="V53" s="43">
        <v>101</v>
      </c>
      <c r="W53" s="34" t="s">
        <v>424</v>
      </c>
      <c r="X53" s="44">
        <v>160743</v>
      </c>
      <c r="Y53" s="34" t="s">
        <v>3652</v>
      </c>
      <c r="Z53" s="43" t="s">
        <v>426</v>
      </c>
      <c r="AA53" s="34" t="s">
        <v>662</v>
      </c>
      <c r="AB53" s="34" t="s">
        <v>411</v>
      </c>
      <c r="AC53" s="34" t="s">
        <v>3652</v>
      </c>
      <c r="AD53" s="44" t="s">
        <v>428</v>
      </c>
      <c r="AE53" s="44" t="s">
        <v>429</v>
      </c>
      <c r="AF53" s="43">
        <v>101</v>
      </c>
      <c r="AG53" s="34" t="s">
        <v>424</v>
      </c>
      <c r="AH53" s="34" t="s">
        <v>430</v>
      </c>
      <c r="AI53" s="43" t="s">
        <v>431</v>
      </c>
      <c r="AJ53" s="44" t="s">
        <v>432</v>
      </c>
      <c r="AK53" s="295">
        <v>4904861</v>
      </c>
      <c r="AL53" s="44" t="s">
        <v>411</v>
      </c>
      <c r="AM53" s="44" t="s">
        <v>433</v>
      </c>
      <c r="AN53" s="296">
        <v>258026700</v>
      </c>
      <c r="AO53" s="34"/>
      <c r="AP53" s="34"/>
      <c r="AQ53" s="34"/>
      <c r="AR53" s="34"/>
      <c r="AS53" s="34"/>
      <c r="AT53" s="44" t="s">
        <v>434</v>
      </c>
      <c r="AU53" s="44"/>
      <c r="AV53" s="751" t="str" cm="1">
        <f t="array" ref="AV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" s="34"/>
      <c r="AX53" s="34"/>
      <c r="AY53" s="34"/>
      <c r="AZ53" s="34"/>
      <c r="BA53" s="34"/>
      <c r="BB53" s="34"/>
      <c r="BC53" s="34"/>
      <c r="BD53" s="44">
        <v>160743</v>
      </c>
      <c r="BE53" s="34" t="s">
        <v>3652</v>
      </c>
      <c r="BF53" s="43" t="s">
        <v>426</v>
      </c>
      <c r="BG53" s="34" t="s">
        <v>662</v>
      </c>
      <c r="BH53" s="34" t="s">
        <v>411</v>
      </c>
      <c r="BI53" s="34" t="s">
        <v>3652</v>
      </c>
      <c r="BJ53" s="44" t="s">
        <v>428</v>
      </c>
      <c r="BK53" s="44" t="s">
        <v>429</v>
      </c>
      <c r="BL53" s="34"/>
      <c r="BM53" s="34"/>
      <c r="BN53" s="34"/>
      <c r="BO53" s="45" t="s">
        <v>212</v>
      </c>
      <c r="BP53" s="46" t="s">
        <v>3928</v>
      </c>
      <c r="BQ53" s="47">
        <v>205</v>
      </c>
      <c r="BR53" s="48" t="s">
        <v>4032</v>
      </c>
      <c r="BS53" s="49">
        <v>269</v>
      </c>
      <c r="BT53" s="48" t="s">
        <v>4163</v>
      </c>
      <c r="BU53" s="46" t="s">
        <v>4164</v>
      </c>
      <c r="BV53" s="46" t="s">
        <v>4035</v>
      </c>
      <c r="BW53" s="46" t="s">
        <v>4165</v>
      </c>
      <c r="BX53" s="46" t="s">
        <v>4166</v>
      </c>
      <c r="BY53" s="46" t="s">
        <v>4167</v>
      </c>
      <c r="BZ53" s="46" t="s">
        <v>577</v>
      </c>
      <c r="CA53" s="46" t="s">
        <v>4168</v>
      </c>
      <c r="CB53" s="46" t="s">
        <v>4169</v>
      </c>
      <c r="CC53" s="49">
        <v>269</v>
      </c>
      <c r="CD53" s="48" t="s">
        <v>4163</v>
      </c>
      <c r="CE53" s="20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0"/>
      <c r="CY53" s="96"/>
      <c r="EG53" s="87" t="s">
        <v>4170</v>
      </c>
      <c r="ML53" s="87"/>
      <c r="MM53" s="87"/>
      <c r="MN53" s="87"/>
      <c r="MO53" s="87"/>
      <c r="MP53" s="87"/>
      <c r="MQ53" s="87"/>
      <c r="MR53" s="87"/>
      <c r="MS53" s="87"/>
      <c r="MT53" s="87"/>
      <c r="MU53" s="87"/>
      <c r="MV53" s="87"/>
      <c r="MW53" s="87"/>
      <c r="MX53" s="87"/>
      <c r="MY53" s="87"/>
      <c r="MZ53" s="87"/>
      <c r="NA53" s="87"/>
      <c r="NB53" s="87"/>
      <c r="NC53" s="87"/>
      <c r="ND53" s="87"/>
      <c r="NE53" s="87"/>
      <c r="NF53" s="87"/>
      <c r="NG53" s="87"/>
      <c r="NH53" s="87"/>
      <c r="NI53" s="87"/>
      <c r="NJ53" s="87"/>
      <c r="NK53" s="87"/>
      <c r="NL53" s="87"/>
      <c r="NM53" s="87"/>
      <c r="NN53" s="87"/>
      <c r="NO53" s="87"/>
      <c r="NP53" s="85"/>
      <c r="NR53" s="20"/>
      <c r="NS53" s="246" t="s">
        <v>4171</v>
      </c>
      <c r="NT53" s="20"/>
      <c r="NU53" s="87"/>
      <c r="NV53" s="87" t="s">
        <v>511</v>
      </c>
      <c r="NW53" s="87" t="s">
        <v>4172</v>
      </c>
      <c r="NY53" s="54" t="s">
        <v>400</v>
      </c>
      <c r="QE53" s="54"/>
      <c r="QF53" s="54"/>
      <c r="QG53" s="54"/>
      <c r="QH53" s="54"/>
      <c r="QI53" s="54"/>
      <c r="QJ53" s="54"/>
      <c r="QK53" s="54"/>
      <c r="QL53" s="54"/>
      <c r="QM53" s="54"/>
      <c r="QN53" s="54"/>
      <c r="QO53" s="54"/>
      <c r="QR53" s="20" t="s">
        <v>4173</v>
      </c>
      <c r="QT53" s="23" t="s">
        <v>4174</v>
      </c>
    </row>
    <row r="54" spans="2:462">
      <c r="B54" s="605">
        <f t="shared" si="0"/>
        <v>45869</v>
      </c>
      <c r="C54" s="241"/>
      <c r="F54" s="254"/>
      <c r="I54" s="248" t="s">
        <v>4175</v>
      </c>
      <c r="K54" s="265" t="s">
        <v>4176</v>
      </c>
      <c r="V54" s="43">
        <v>101</v>
      </c>
      <c r="W54" s="34" t="s">
        <v>424</v>
      </c>
      <c r="X54" s="44">
        <v>160703</v>
      </c>
      <c r="Y54" s="34" t="s">
        <v>1191</v>
      </c>
      <c r="Z54" s="43" t="s">
        <v>426</v>
      </c>
      <c r="AA54" s="34" t="s">
        <v>662</v>
      </c>
      <c r="AB54" s="34" t="s">
        <v>411</v>
      </c>
      <c r="AC54" s="34" t="s">
        <v>1191</v>
      </c>
      <c r="AD54" s="44" t="s">
        <v>428</v>
      </c>
      <c r="AE54" s="44" t="s">
        <v>429</v>
      </c>
      <c r="AF54" s="43">
        <v>101</v>
      </c>
      <c r="AG54" s="34" t="s">
        <v>424</v>
      </c>
      <c r="AH54" s="34" t="s">
        <v>430</v>
      </c>
      <c r="AI54" s="43" t="s">
        <v>431</v>
      </c>
      <c r="AJ54" s="44" t="s">
        <v>432</v>
      </c>
      <c r="AK54" s="295">
        <v>4904861</v>
      </c>
      <c r="AL54" s="44" t="s">
        <v>411</v>
      </c>
      <c r="AM54" s="44" t="s">
        <v>433</v>
      </c>
      <c r="AN54" s="296">
        <v>258026700</v>
      </c>
      <c r="AO54" s="34"/>
      <c r="AP54" s="34"/>
      <c r="AQ54" s="34"/>
      <c r="AR54" s="34"/>
      <c r="AS54" s="34"/>
      <c r="AT54" s="44" t="s">
        <v>434</v>
      </c>
      <c r="AU54" s="44"/>
      <c r="AV54" s="751" t="str" cm="1">
        <f t="array" ref="AV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" s="34"/>
      <c r="AX54" s="34"/>
      <c r="AY54" s="34"/>
      <c r="AZ54" s="34"/>
      <c r="BA54" s="34"/>
      <c r="BB54" s="34"/>
      <c r="BC54" s="34"/>
      <c r="BD54" s="44">
        <v>160703</v>
      </c>
      <c r="BE54" s="34" t="s">
        <v>1191</v>
      </c>
      <c r="BF54" s="43" t="s">
        <v>426</v>
      </c>
      <c r="BG54" s="34" t="s">
        <v>662</v>
      </c>
      <c r="BH54" s="34" t="s">
        <v>411</v>
      </c>
      <c r="BI54" s="34" t="s">
        <v>1191</v>
      </c>
      <c r="BJ54" s="44" t="s">
        <v>428</v>
      </c>
      <c r="BK54" s="44" t="s">
        <v>429</v>
      </c>
      <c r="BL54" s="34"/>
      <c r="BM54" s="34"/>
      <c r="BN54" s="34"/>
      <c r="BO54" s="45" t="s">
        <v>212</v>
      </c>
      <c r="BP54" s="46" t="s">
        <v>3928</v>
      </c>
      <c r="BQ54" s="47">
        <v>211</v>
      </c>
      <c r="BR54" s="48" t="s">
        <v>4065</v>
      </c>
      <c r="BS54" s="49">
        <v>271</v>
      </c>
      <c r="BT54" s="48" t="s">
        <v>4177</v>
      </c>
      <c r="BU54" s="46" t="s">
        <v>4178</v>
      </c>
      <c r="BV54" s="46" t="s">
        <v>4068</v>
      </c>
      <c r="BW54" s="46" t="s">
        <v>4179</v>
      </c>
      <c r="BX54" s="46" t="s">
        <v>4180</v>
      </c>
      <c r="BY54" s="46" t="s">
        <v>4181</v>
      </c>
      <c r="BZ54" s="46" t="s">
        <v>696</v>
      </c>
      <c r="CA54" s="46" t="s">
        <v>4182</v>
      </c>
      <c r="CB54" s="46" t="s">
        <v>4183</v>
      </c>
      <c r="CC54" s="49">
        <v>271</v>
      </c>
      <c r="CD54" s="48" t="s">
        <v>4177</v>
      </c>
      <c r="CE54" s="20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0"/>
      <c r="CY54" s="96"/>
      <c r="EG54" s="87" t="s">
        <v>4184</v>
      </c>
      <c r="ML54" s="87"/>
      <c r="MM54" s="87"/>
      <c r="MN54" s="87"/>
      <c r="MO54" s="87"/>
      <c r="MP54" s="87"/>
      <c r="MQ54" s="87"/>
      <c r="MR54" s="87"/>
      <c r="MS54" s="87"/>
      <c r="MT54" s="87"/>
      <c r="MU54" s="87"/>
      <c r="MV54" s="87"/>
      <c r="MW54" s="87"/>
      <c r="MX54" s="87"/>
      <c r="MY54" s="87"/>
      <c r="MZ54" s="87"/>
      <c r="NA54" s="87"/>
      <c r="NB54" s="87"/>
      <c r="NC54" s="87"/>
      <c r="ND54" s="87"/>
      <c r="NE54" s="87"/>
      <c r="NF54" s="87"/>
      <c r="NG54" s="87"/>
      <c r="NH54" s="87"/>
      <c r="NI54" s="87"/>
      <c r="NJ54" s="87"/>
      <c r="NK54" s="87"/>
      <c r="NL54" s="87"/>
      <c r="NM54" s="87"/>
      <c r="NN54" s="87"/>
      <c r="NO54" s="87"/>
      <c r="NP54" s="85"/>
      <c r="NR54" s="20"/>
      <c r="NS54" s="246" t="s">
        <v>4185</v>
      </c>
      <c r="NT54" s="20"/>
      <c r="NU54" s="87"/>
      <c r="NV54" s="87" t="s">
        <v>522</v>
      </c>
      <c r="NW54" s="87" t="s">
        <v>4186</v>
      </c>
      <c r="NY54" s="54" t="s">
        <v>401</v>
      </c>
      <c r="QE54" s="54"/>
      <c r="QF54" s="54"/>
      <c r="QG54" s="54"/>
      <c r="QH54" s="54"/>
      <c r="QI54" s="54"/>
      <c r="QJ54" s="54"/>
      <c r="QK54" s="54"/>
      <c r="QL54" s="54"/>
      <c r="QM54" s="54"/>
      <c r="QN54" s="54"/>
      <c r="QO54" s="54"/>
      <c r="QR54" s="20" t="s">
        <v>4187</v>
      </c>
      <c r="QT54" s="23" t="s">
        <v>4188</v>
      </c>
    </row>
    <row r="55" spans="2:462">
      <c r="B55" s="605">
        <f t="shared" si="0"/>
        <v>45870</v>
      </c>
      <c r="C55" s="241"/>
      <c r="F55" s="254"/>
      <c r="G55" s="254"/>
      <c r="I55" s="248" t="s">
        <v>4189</v>
      </c>
      <c r="K55" s="265" t="s">
        <v>4190</v>
      </c>
      <c r="V55" s="43">
        <v>101</v>
      </c>
      <c r="W55" s="34" t="s">
        <v>424</v>
      </c>
      <c r="X55" s="44">
        <v>160745</v>
      </c>
      <c r="Y55" s="34" t="s">
        <v>1253</v>
      </c>
      <c r="Z55" s="43" t="s">
        <v>426</v>
      </c>
      <c r="AA55" s="34" t="s">
        <v>662</v>
      </c>
      <c r="AB55" s="34" t="s">
        <v>411</v>
      </c>
      <c r="AC55" s="34" t="s">
        <v>1253</v>
      </c>
      <c r="AD55" s="44" t="s">
        <v>428</v>
      </c>
      <c r="AE55" s="44" t="s">
        <v>429</v>
      </c>
      <c r="AF55" s="43">
        <v>101</v>
      </c>
      <c r="AG55" s="34" t="s">
        <v>424</v>
      </c>
      <c r="AH55" s="34" t="s">
        <v>430</v>
      </c>
      <c r="AI55" s="43" t="s">
        <v>431</v>
      </c>
      <c r="AJ55" s="44" t="s">
        <v>432</v>
      </c>
      <c r="AK55" s="295">
        <v>4904861</v>
      </c>
      <c r="AL55" s="44" t="s">
        <v>411</v>
      </c>
      <c r="AM55" s="44" t="s">
        <v>433</v>
      </c>
      <c r="AN55" s="296">
        <v>258026700</v>
      </c>
      <c r="AO55" s="34"/>
      <c r="AP55" s="34"/>
      <c r="AQ55" s="34"/>
      <c r="AR55" s="34"/>
      <c r="AS55" s="34"/>
      <c r="AT55" s="44" t="s">
        <v>434</v>
      </c>
      <c r="AU55" s="44"/>
      <c r="AV55" s="751" t="str" cm="1">
        <f t="array" ref="AV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" s="34"/>
      <c r="AX55" s="34"/>
      <c r="AY55" s="34"/>
      <c r="AZ55" s="34"/>
      <c r="BA55" s="34"/>
      <c r="BB55" s="34"/>
      <c r="BC55" s="34"/>
      <c r="BD55" s="44">
        <v>160745</v>
      </c>
      <c r="BE55" s="34" t="s">
        <v>1253</v>
      </c>
      <c r="BF55" s="43" t="s">
        <v>426</v>
      </c>
      <c r="BG55" s="34" t="s">
        <v>662</v>
      </c>
      <c r="BH55" s="34" t="s">
        <v>411</v>
      </c>
      <c r="BI55" s="34" t="s">
        <v>1253</v>
      </c>
      <c r="BJ55" s="44" t="s">
        <v>428</v>
      </c>
      <c r="BK55" s="44" t="s">
        <v>429</v>
      </c>
      <c r="BL55" s="34"/>
      <c r="BM55" s="34"/>
      <c r="BN55" s="34"/>
      <c r="BO55" s="57" t="s">
        <v>212</v>
      </c>
      <c r="BP55" s="58" t="s">
        <v>3928</v>
      </c>
      <c r="BQ55" s="59">
        <v>207</v>
      </c>
      <c r="BR55" s="60" t="s">
        <v>4100</v>
      </c>
      <c r="BS55" s="61">
        <v>272</v>
      </c>
      <c r="BT55" s="60" t="s">
        <v>1266</v>
      </c>
      <c r="BU55" s="58" t="s">
        <v>4191</v>
      </c>
      <c r="BV55" s="58" t="s">
        <v>4102</v>
      </c>
      <c r="BW55" s="58" t="s">
        <v>4192</v>
      </c>
      <c r="BX55" s="58" t="s">
        <v>4193</v>
      </c>
      <c r="BY55" s="58" t="s">
        <v>4194</v>
      </c>
      <c r="BZ55" s="58" t="s">
        <v>568</v>
      </c>
      <c r="CA55" s="58" t="s">
        <v>4195</v>
      </c>
      <c r="CB55" s="58" t="s">
        <v>4196</v>
      </c>
      <c r="CC55" s="61">
        <v>272</v>
      </c>
      <c r="CD55" s="60" t="s">
        <v>1266</v>
      </c>
      <c r="CE55" s="20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0"/>
      <c r="CY55" s="96"/>
      <c r="EG55" s="87" t="s">
        <v>4197</v>
      </c>
      <c r="ML55" s="87"/>
      <c r="MM55" s="87"/>
      <c r="MN55" s="87"/>
      <c r="MO55" s="87"/>
      <c r="MP55" s="87"/>
      <c r="MQ55" s="87"/>
      <c r="MR55" s="87"/>
      <c r="MS55" s="87"/>
      <c r="MT55" s="87"/>
      <c r="MU55" s="87"/>
      <c r="MV55" s="87"/>
      <c r="MW55" s="87"/>
      <c r="MX55" s="87"/>
      <c r="MY55" s="87"/>
      <c r="MZ55" s="87"/>
      <c r="NA55" s="87"/>
      <c r="NB55" s="87"/>
      <c r="NC55" s="87"/>
      <c r="ND55" s="87"/>
      <c r="NE55" s="87"/>
      <c r="NF55" s="87"/>
      <c r="NG55" s="87"/>
      <c r="NH55" s="87"/>
      <c r="NI55" s="87"/>
      <c r="NJ55" s="87"/>
      <c r="NK55" s="87"/>
      <c r="NL55" s="87"/>
      <c r="NM55" s="87"/>
      <c r="NN55" s="87"/>
      <c r="NO55" s="87"/>
      <c r="NP55" s="85"/>
      <c r="NR55" s="20"/>
      <c r="NS55" s="246" t="s">
        <v>4198</v>
      </c>
      <c r="NT55" s="20"/>
      <c r="NU55" s="87"/>
      <c r="NV55" s="87" t="s">
        <v>681</v>
      </c>
      <c r="NW55" s="87" t="s">
        <v>4199</v>
      </c>
      <c r="NY55" s="54" t="s">
        <v>413</v>
      </c>
      <c r="QE55" s="54"/>
      <c r="QF55" s="54"/>
      <c r="QG55" s="54"/>
      <c r="QH55" s="54"/>
      <c r="QI55" s="54"/>
      <c r="QJ55" s="54"/>
      <c r="QK55" s="54"/>
      <c r="QL55" s="54"/>
      <c r="QM55" s="54"/>
      <c r="QN55" s="54"/>
      <c r="QO55" s="54"/>
      <c r="QR55" s="20" t="s">
        <v>4200</v>
      </c>
      <c r="QT55" s="23" t="s">
        <v>4201</v>
      </c>
    </row>
    <row r="56" spans="2:462">
      <c r="B56" s="605">
        <f t="shared" si="0"/>
        <v>45871</v>
      </c>
      <c r="C56" s="241"/>
      <c r="F56" s="254"/>
      <c r="G56" s="254"/>
      <c r="I56" s="248" t="s">
        <v>4202</v>
      </c>
      <c r="K56" s="265" t="s">
        <v>4203</v>
      </c>
      <c r="V56" s="43">
        <v>101</v>
      </c>
      <c r="W56" s="34" t="s">
        <v>424</v>
      </c>
      <c r="X56" s="44">
        <v>160746</v>
      </c>
      <c r="Y56" s="34" t="s">
        <v>3746</v>
      </c>
      <c r="Z56" s="43" t="s">
        <v>426</v>
      </c>
      <c r="AA56" s="34" t="s">
        <v>662</v>
      </c>
      <c r="AB56" s="34" t="s">
        <v>411</v>
      </c>
      <c r="AC56" s="34" t="s">
        <v>3746</v>
      </c>
      <c r="AD56" s="44" t="s">
        <v>428</v>
      </c>
      <c r="AE56" s="44" t="s">
        <v>429</v>
      </c>
      <c r="AF56" s="43">
        <v>101</v>
      </c>
      <c r="AG56" s="34" t="s">
        <v>424</v>
      </c>
      <c r="AH56" s="34" t="s">
        <v>430</v>
      </c>
      <c r="AI56" s="43" t="s">
        <v>431</v>
      </c>
      <c r="AJ56" s="44" t="s">
        <v>432</v>
      </c>
      <c r="AK56" s="295">
        <v>4904861</v>
      </c>
      <c r="AL56" s="44" t="s">
        <v>411</v>
      </c>
      <c r="AM56" s="44" t="s">
        <v>433</v>
      </c>
      <c r="AN56" s="296">
        <v>258026700</v>
      </c>
      <c r="AO56" s="34"/>
      <c r="AP56" s="34"/>
      <c r="AQ56" s="34"/>
      <c r="AR56" s="34"/>
      <c r="AS56" s="34"/>
      <c r="AT56" s="44" t="s">
        <v>434</v>
      </c>
      <c r="AU56" s="44"/>
      <c r="AV56" s="751" t="str" cm="1">
        <f t="array" ref="AV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" s="34"/>
      <c r="AX56" s="34"/>
      <c r="AY56" s="34"/>
      <c r="AZ56" s="34"/>
      <c r="BA56" s="34"/>
      <c r="BB56" s="34"/>
      <c r="BC56" s="34"/>
      <c r="BD56" s="44">
        <v>160746</v>
      </c>
      <c r="BE56" s="34" t="s">
        <v>3746</v>
      </c>
      <c r="BF56" s="43" t="s">
        <v>426</v>
      </c>
      <c r="BG56" s="34" t="s">
        <v>662</v>
      </c>
      <c r="BH56" s="34" t="s">
        <v>411</v>
      </c>
      <c r="BI56" s="34" t="s">
        <v>3746</v>
      </c>
      <c r="BJ56" s="44" t="s">
        <v>428</v>
      </c>
      <c r="BK56" s="44" t="s">
        <v>429</v>
      </c>
      <c r="BL56" s="34"/>
      <c r="BM56" s="34"/>
      <c r="BN56" s="34"/>
      <c r="BO56" s="45" t="s">
        <v>212</v>
      </c>
      <c r="BP56" s="46" t="s">
        <v>3928</v>
      </c>
      <c r="BQ56" s="47">
        <v>203</v>
      </c>
      <c r="BR56" s="48" t="s">
        <v>4116</v>
      </c>
      <c r="BS56" s="49">
        <v>273</v>
      </c>
      <c r="BT56" s="48" t="s">
        <v>4204</v>
      </c>
      <c r="BU56" s="46" t="s">
        <v>4205</v>
      </c>
      <c r="BV56" s="46" t="s">
        <v>4119</v>
      </c>
      <c r="BW56" s="46" t="s">
        <v>4206</v>
      </c>
      <c r="BX56" s="46" t="s">
        <v>4207</v>
      </c>
      <c r="BY56" s="46" t="s">
        <v>4208</v>
      </c>
      <c r="BZ56" s="46" t="s">
        <v>515</v>
      </c>
      <c r="CA56" s="46" t="s">
        <v>4209</v>
      </c>
      <c r="CB56" s="46" t="s">
        <v>4210</v>
      </c>
      <c r="CC56" s="49">
        <v>273</v>
      </c>
      <c r="CD56" s="48" t="s">
        <v>4204</v>
      </c>
      <c r="CE56" s="20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0"/>
      <c r="CY56" s="96"/>
      <c r="EG56" s="87" t="s">
        <v>4211</v>
      </c>
      <c r="ML56" s="87"/>
      <c r="MM56" s="87"/>
      <c r="MN56" s="87"/>
      <c r="MO56" s="87"/>
      <c r="MP56" s="87"/>
      <c r="MQ56" s="87"/>
      <c r="MR56" s="87"/>
      <c r="MS56" s="87"/>
      <c r="MT56" s="87"/>
      <c r="MU56" s="87"/>
      <c r="MV56" s="87"/>
      <c r="MW56" s="87"/>
      <c r="MX56" s="87"/>
      <c r="MY56" s="87"/>
      <c r="MZ56" s="87"/>
      <c r="NA56" s="87"/>
      <c r="NB56" s="87"/>
      <c r="NC56" s="87"/>
      <c r="ND56" s="87"/>
      <c r="NE56" s="87"/>
      <c r="NF56" s="87"/>
      <c r="NG56" s="87"/>
      <c r="NH56" s="87"/>
      <c r="NI56" s="87"/>
      <c r="NJ56" s="87"/>
      <c r="NK56" s="87"/>
      <c r="NL56" s="87"/>
      <c r="NM56" s="87"/>
      <c r="NN56" s="87"/>
      <c r="NO56" s="87"/>
      <c r="NP56" s="85"/>
      <c r="NR56" s="20"/>
      <c r="NS56" s="246" t="s">
        <v>4212</v>
      </c>
      <c r="NT56" s="20"/>
      <c r="NU56" s="87"/>
      <c r="NV56" s="87" t="s">
        <v>565</v>
      </c>
      <c r="NW56" s="87" t="s">
        <v>4213</v>
      </c>
      <c r="NY56" s="54" t="s">
        <v>404</v>
      </c>
      <c r="QE56" s="54"/>
      <c r="QF56" s="54"/>
      <c r="QG56" s="54"/>
      <c r="QH56" s="54"/>
      <c r="QI56" s="54"/>
      <c r="QJ56" s="54"/>
      <c r="QK56" s="54"/>
      <c r="QL56" s="54"/>
      <c r="QM56" s="54"/>
      <c r="QN56" s="54"/>
      <c r="QO56" s="54"/>
      <c r="QR56" s="20" t="s">
        <v>4214</v>
      </c>
      <c r="QT56" s="23" t="s">
        <v>4215</v>
      </c>
    </row>
    <row r="57" spans="2:462">
      <c r="B57" s="605">
        <f t="shared" si="0"/>
        <v>45872</v>
      </c>
      <c r="C57" s="241"/>
      <c r="F57" s="254"/>
      <c r="G57" s="254"/>
      <c r="I57" s="248" t="s">
        <v>4216</v>
      </c>
      <c r="K57" s="265" t="s">
        <v>4217</v>
      </c>
      <c r="V57" s="43">
        <v>101</v>
      </c>
      <c r="W57" s="34" t="s">
        <v>424</v>
      </c>
      <c r="X57" s="44">
        <v>160750</v>
      </c>
      <c r="Y57" s="34" t="s">
        <v>3794</v>
      </c>
      <c r="Z57" s="43" t="s">
        <v>426</v>
      </c>
      <c r="AA57" s="34" t="s">
        <v>662</v>
      </c>
      <c r="AB57" s="34" t="s">
        <v>411</v>
      </c>
      <c r="AC57" s="34" t="s">
        <v>3794</v>
      </c>
      <c r="AD57" s="44" t="s">
        <v>428</v>
      </c>
      <c r="AE57" s="44" t="s">
        <v>429</v>
      </c>
      <c r="AF57" s="43">
        <v>101</v>
      </c>
      <c r="AG57" s="34" t="s">
        <v>424</v>
      </c>
      <c r="AH57" s="34" t="s">
        <v>430</v>
      </c>
      <c r="AI57" s="43" t="s">
        <v>431</v>
      </c>
      <c r="AJ57" s="44" t="s">
        <v>432</v>
      </c>
      <c r="AK57" s="295">
        <v>4904861</v>
      </c>
      <c r="AL57" s="44" t="s">
        <v>411</v>
      </c>
      <c r="AM57" s="44" t="s">
        <v>433</v>
      </c>
      <c r="AN57" s="296">
        <v>258026700</v>
      </c>
      <c r="AO57" s="34"/>
      <c r="AP57" s="34"/>
      <c r="AQ57" s="34"/>
      <c r="AR57" s="34"/>
      <c r="AS57" s="34"/>
      <c r="AT57" s="44" t="s">
        <v>434</v>
      </c>
      <c r="AU57" s="44"/>
      <c r="AV57" s="751" t="str" cm="1">
        <f t="array" ref="AV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" s="34"/>
      <c r="AX57" s="34"/>
      <c r="AY57" s="34"/>
      <c r="AZ57" s="34"/>
      <c r="BA57" s="34"/>
      <c r="BB57" s="34"/>
      <c r="BC57" s="34"/>
      <c r="BD57" s="44">
        <v>160750</v>
      </c>
      <c r="BE57" s="34" t="s">
        <v>3794</v>
      </c>
      <c r="BF57" s="43" t="s">
        <v>426</v>
      </c>
      <c r="BG57" s="34" t="s">
        <v>662</v>
      </c>
      <c r="BH57" s="34" t="s">
        <v>411</v>
      </c>
      <c r="BI57" s="34" t="s">
        <v>3794</v>
      </c>
      <c r="BJ57" s="44" t="s">
        <v>428</v>
      </c>
      <c r="BK57" s="44" t="s">
        <v>429</v>
      </c>
      <c r="BL57" s="34"/>
      <c r="BM57" s="34"/>
      <c r="BN57" s="34"/>
      <c r="BO57" s="45" t="s">
        <v>212</v>
      </c>
      <c r="BP57" s="46" t="s">
        <v>3928</v>
      </c>
      <c r="BQ57" s="47">
        <v>207</v>
      </c>
      <c r="BR57" s="48" t="s">
        <v>4100</v>
      </c>
      <c r="BS57" s="49">
        <v>274</v>
      </c>
      <c r="BT57" s="48" t="s">
        <v>4218</v>
      </c>
      <c r="BU57" s="46" t="s">
        <v>4219</v>
      </c>
      <c r="BV57" s="46" t="s">
        <v>4102</v>
      </c>
      <c r="BW57" s="46" t="s">
        <v>4220</v>
      </c>
      <c r="BX57" s="46" t="s">
        <v>4221</v>
      </c>
      <c r="BY57" s="46" t="s">
        <v>4222</v>
      </c>
      <c r="BZ57" s="46" t="s">
        <v>566</v>
      </c>
      <c r="CA57" s="46" t="s">
        <v>4223</v>
      </c>
      <c r="CB57" s="46" t="s">
        <v>4224</v>
      </c>
      <c r="CC57" s="49">
        <v>274</v>
      </c>
      <c r="CD57" s="48" t="s">
        <v>4218</v>
      </c>
      <c r="CE57" s="20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0"/>
      <c r="CY57" s="96"/>
      <c r="EG57" s="87" t="s">
        <v>4225</v>
      </c>
      <c r="ML57" s="87"/>
      <c r="MM57" s="87"/>
      <c r="MN57" s="87"/>
      <c r="MO57" s="87"/>
      <c r="MP57" s="87"/>
      <c r="MQ57" s="87"/>
      <c r="MR57" s="87"/>
      <c r="MS57" s="87"/>
      <c r="MT57" s="87"/>
      <c r="MU57" s="87"/>
      <c r="MV57" s="87"/>
      <c r="MW57" s="87"/>
      <c r="MX57" s="87"/>
      <c r="MY57" s="87"/>
      <c r="MZ57" s="87"/>
      <c r="NA57" s="87"/>
      <c r="NB57" s="87"/>
      <c r="NC57" s="87"/>
      <c r="ND57" s="87"/>
      <c r="NE57" s="87"/>
      <c r="NF57" s="87"/>
      <c r="NG57" s="87"/>
      <c r="NH57" s="87"/>
      <c r="NI57" s="87"/>
      <c r="NJ57" s="87"/>
      <c r="NK57" s="87"/>
      <c r="NL57" s="87"/>
      <c r="NM57" s="87"/>
      <c r="NN57" s="87"/>
      <c r="NO57" s="87"/>
      <c r="NP57" s="85"/>
      <c r="NR57" s="20"/>
      <c r="NS57" s="246" t="s">
        <v>4226</v>
      </c>
      <c r="NT57" s="20"/>
      <c r="NU57" s="87"/>
      <c r="NV57" s="87" t="s">
        <v>503</v>
      </c>
      <c r="NW57" s="87" t="s">
        <v>4227</v>
      </c>
      <c r="NY57" s="54" t="s">
        <v>498</v>
      </c>
      <c r="QE57" s="54"/>
      <c r="QF57" s="54"/>
      <c r="QG57" s="54"/>
      <c r="QH57" s="54"/>
      <c r="QI57" s="54"/>
      <c r="QJ57" s="54"/>
      <c r="QK57" s="54"/>
      <c r="QL57" s="54"/>
      <c r="QM57" s="54"/>
      <c r="QN57" s="54"/>
      <c r="QO57" s="54"/>
      <c r="QR57" s="20" t="s">
        <v>4228</v>
      </c>
      <c r="QT57" s="23" t="s">
        <v>4229</v>
      </c>
    </row>
    <row r="58" spans="2:462">
      <c r="B58" s="605">
        <f t="shared" si="0"/>
        <v>45873</v>
      </c>
      <c r="C58" s="241"/>
      <c r="F58" s="254"/>
      <c r="G58" s="254"/>
      <c r="I58" s="248" t="s">
        <v>4230</v>
      </c>
      <c r="K58" s="265" t="s">
        <v>4231</v>
      </c>
      <c r="V58" s="43">
        <v>101</v>
      </c>
      <c r="W58" s="34" t="s">
        <v>424</v>
      </c>
      <c r="X58" s="44">
        <v>160901</v>
      </c>
      <c r="Y58" s="34" t="s">
        <v>928</v>
      </c>
      <c r="Z58" s="43" t="s">
        <v>426</v>
      </c>
      <c r="AA58" s="34" t="s">
        <v>411</v>
      </c>
      <c r="AB58" s="34" t="s">
        <v>411</v>
      </c>
      <c r="AC58" s="34" t="s">
        <v>928</v>
      </c>
      <c r="AD58" s="44" t="s">
        <v>428</v>
      </c>
      <c r="AE58" s="44" t="s">
        <v>429</v>
      </c>
      <c r="AF58" s="43">
        <v>101</v>
      </c>
      <c r="AG58" s="34" t="s">
        <v>424</v>
      </c>
      <c r="AH58" s="34" t="s">
        <v>430</v>
      </c>
      <c r="AI58" s="43" t="s">
        <v>431</v>
      </c>
      <c r="AJ58" s="44" t="s">
        <v>432</v>
      </c>
      <c r="AK58" s="295">
        <v>4904861</v>
      </c>
      <c r="AL58" s="44" t="s">
        <v>411</v>
      </c>
      <c r="AM58" s="44" t="s">
        <v>433</v>
      </c>
      <c r="AN58" s="296">
        <v>258026700</v>
      </c>
      <c r="AO58" s="34"/>
      <c r="AP58" s="34"/>
      <c r="AQ58" s="34"/>
      <c r="AR58" s="34"/>
      <c r="AS58" s="34"/>
      <c r="AT58" s="44" t="s">
        <v>434</v>
      </c>
      <c r="AU58" s="44"/>
      <c r="AV58" s="751" t="str" cm="1">
        <f t="array" ref="AV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" s="34"/>
      <c r="AX58" s="34"/>
      <c r="AY58" s="34"/>
      <c r="AZ58" s="34"/>
      <c r="BA58" s="34"/>
      <c r="BB58" s="34"/>
      <c r="BC58" s="34"/>
      <c r="BD58" s="44">
        <v>160901</v>
      </c>
      <c r="BE58" s="34" t="s">
        <v>928</v>
      </c>
      <c r="BF58" s="43" t="s">
        <v>426</v>
      </c>
      <c r="BG58" s="34" t="s">
        <v>411</v>
      </c>
      <c r="BH58" s="34" t="s">
        <v>411</v>
      </c>
      <c r="BI58" s="34" t="s">
        <v>928</v>
      </c>
      <c r="BJ58" s="44" t="s">
        <v>428</v>
      </c>
      <c r="BK58" s="44" t="s">
        <v>429</v>
      </c>
      <c r="BL58" s="34"/>
      <c r="BM58" s="34"/>
      <c r="BN58" s="34"/>
      <c r="BO58" s="57" t="s">
        <v>212</v>
      </c>
      <c r="BP58" s="58" t="s">
        <v>3928</v>
      </c>
      <c r="BQ58" s="59">
        <v>205</v>
      </c>
      <c r="BR58" s="60" t="s">
        <v>4032</v>
      </c>
      <c r="BS58" s="61">
        <v>292</v>
      </c>
      <c r="BT58" s="60" t="s">
        <v>3252</v>
      </c>
      <c r="BU58" s="58" t="s">
        <v>4232</v>
      </c>
      <c r="BV58" s="58" t="s">
        <v>4035</v>
      </c>
      <c r="BW58" s="58" t="s">
        <v>4233</v>
      </c>
      <c r="BX58" s="58" t="s">
        <v>4037</v>
      </c>
      <c r="BY58" s="58" t="s">
        <v>4234</v>
      </c>
      <c r="BZ58" s="58" t="s">
        <v>405</v>
      </c>
      <c r="CA58" s="58" t="s">
        <v>4235</v>
      </c>
      <c r="CB58" s="58" t="s">
        <v>4236</v>
      </c>
      <c r="CC58" s="61">
        <v>292</v>
      </c>
      <c r="CD58" s="60" t="s">
        <v>3252</v>
      </c>
      <c r="CE58" s="20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0"/>
      <c r="CY58" s="96"/>
      <c r="EG58" s="87" t="s">
        <v>4237</v>
      </c>
      <c r="ML58" s="87"/>
      <c r="MM58" s="87"/>
      <c r="MN58" s="87"/>
      <c r="MO58" s="87"/>
      <c r="MP58" s="87"/>
      <c r="MQ58" s="87"/>
      <c r="MR58" s="87"/>
      <c r="MS58" s="87"/>
      <c r="MT58" s="87"/>
      <c r="MU58" s="87"/>
      <c r="MV58" s="87"/>
      <c r="MW58" s="87"/>
      <c r="MX58" s="87"/>
      <c r="MY58" s="87"/>
      <c r="MZ58" s="87"/>
      <c r="NA58" s="87"/>
      <c r="NB58" s="87"/>
      <c r="NC58" s="87"/>
      <c r="ND58" s="87"/>
      <c r="NE58" s="87"/>
      <c r="NF58" s="87"/>
      <c r="NG58" s="87"/>
      <c r="NH58" s="87"/>
      <c r="NI58" s="87"/>
      <c r="NJ58" s="87"/>
      <c r="NK58" s="87"/>
      <c r="NL58" s="87"/>
      <c r="NM58" s="87"/>
      <c r="NN58" s="87"/>
      <c r="NO58" s="87"/>
      <c r="NP58" s="85"/>
      <c r="NR58" s="20"/>
      <c r="NS58" s="246" t="s">
        <v>4238</v>
      </c>
      <c r="NT58" s="20"/>
      <c r="NU58" s="87"/>
      <c r="NV58" s="87" t="s">
        <v>504</v>
      </c>
      <c r="NW58" s="87" t="s">
        <v>4239</v>
      </c>
      <c r="NY58" s="54" t="s">
        <v>498</v>
      </c>
      <c r="QE58" s="54"/>
      <c r="QF58" s="54"/>
      <c r="QG58" s="54"/>
      <c r="QH58" s="54"/>
      <c r="QI58" s="54"/>
      <c r="QJ58" s="54"/>
      <c r="QK58" s="54"/>
      <c r="QL58" s="54"/>
      <c r="QM58" s="54"/>
      <c r="QN58" s="54"/>
      <c r="QO58" s="54"/>
      <c r="QR58" s="20" t="s">
        <v>4240</v>
      </c>
      <c r="QT58" s="23" t="s">
        <v>4241</v>
      </c>
    </row>
    <row r="59" spans="2:462">
      <c r="B59" s="605">
        <f t="shared" si="0"/>
        <v>45874</v>
      </c>
      <c r="C59" s="241"/>
      <c r="F59" s="254"/>
      <c r="G59" s="254"/>
      <c r="I59" s="248" t="s">
        <v>3546</v>
      </c>
      <c r="K59" s="265" t="s">
        <v>4242</v>
      </c>
      <c r="V59" s="43">
        <v>101</v>
      </c>
      <c r="W59" s="34" t="s">
        <v>424</v>
      </c>
      <c r="X59" s="44">
        <v>160902</v>
      </c>
      <c r="Y59" s="34" t="s">
        <v>1193</v>
      </c>
      <c r="Z59" s="43" t="s">
        <v>426</v>
      </c>
      <c r="AA59" s="34" t="s">
        <v>411</v>
      </c>
      <c r="AB59" s="34" t="s">
        <v>411</v>
      </c>
      <c r="AC59" s="34" t="s">
        <v>1193</v>
      </c>
      <c r="AD59" s="44" t="s">
        <v>428</v>
      </c>
      <c r="AE59" s="44" t="s">
        <v>429</v>
      </c>
      <c r="AF59" s="43">
        <v>101</v>
      </c>
      <c r="AG59" s="34" t="s">
        <v>424</v>
      </c>
      <c r="AH59" s="34" t="s">
        <v>430</v>
      </c>
      <c r="AI59" s="43" t="s">
        <v>431</v>
      </c>
      <c r="AJ59" s="44" t="s">
        <v>432</v>
      </c>
      <c r="AK59" s="295">
        <v>4904861</v>
      </c>
      <c r="AL59" s="44" t="s">
        <v>411</v>
      </c>
      <c r="AM59" s="44" t="s">
        <v>433</v>
      </c>
      <c r="AN59" s="296">
        <v>258026700</v>
      </c>
      <c r="AO59" s="34"/>
      <c r="AP59" s="34"/>
      <c r="AQ59" s="34"/>
      <c r="AR59" s="34"/>
      <c r="AS59" s="34"/>
      <c r="AT59" s="44" t="s">
        <v>434</v>
      </c>
      <c r="AU59" s="44"/>
      <c r="AV59" s="751" t="str" cm="1">
        <f t="array" ref="AV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" s="34"/>
      <c r="AX59" s="34"/>
      <c r="AY59" s="34"/>
      <c r="AZ59" s="34"/>
      <c r="BA59" s="34"/>
      <c r="BB59" s="34"/>
      <c r="BC59" s="34"/>
      <c r="BD59" s="44">
        <v>160902</v>
      </c>
      <c r="BE59" s="34" t="s">
        <v>1193</v>
      </c>
      <c r="BF59" s="43" t="s">
        <v>426</v>
      </c>
      <c r="BG59" s="34" t="s">
        <v>411</v>
      </c>
      <c r="BH59" s="34" t="s">
        <v>411</v>
      </c>
      <c r="BI59" s="34" t="s">
        <v>1193</v>
      </c>
      <c r="BJ59" s="44" t="s">
        <v>428</v>
      </c>
      <c r="BK59" s="44" t="s">
        <v>429</v>
      </c>
      <c r="BL59" s="34"/>
      <c r="BM59" s="34"/>
      <c r="BN59" s="34"/>
      <c r="BO59" s="57" t="s">
        <v>212</v>
      </c>
      <c r="BP59" s="58" t="s">
        <v>3928</v>
      </c>
      <c r="BQ59" s="59">
        <v>204</v>
      </c>
      <c r="BR59" s="60" t="s">
        <v>3929</v>
      </c>
      <c r="BS59" s="61">
        <v>293</v>
      </c>
      <c r="BT59" s="60" t="s">
        <v>2359</v>
      </c>
      <c r="BU59" s="58" t="s">
        <v>4243</v>
      </c>
      <c r="BV59" s="58" t="s">
        <v>3932</v>
      </c>
      <c r="BW59" s="58" t="s">
        <v>3933</v>
      </c>
      <c r="BX59" s="58" t="s">
        <v>3934</v>
      </c>
      <c r="BY59" s="58" t="s">
        <v>3935</v>
      </c>
      <c r="BZ59" s="58" t="s">
        <v>396</v>
      </c>
      <c r="CA59" s="58" t="s">
        <v>3936</v>
      </c>
      <c r="CB59" s="58" t="s">
        <v>4244</v>
      </c>
      <c r="CC59" s="61">
        <v>293</v>
      </c>
      <c r="CD59" s="60" t="s">
        <v>2359</v>
      </c>
      <c r="CE59" s="20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0"/>
      <c r="CY59" s="96"/>
      <c r="EG59" s="87" t="s">
        <v>4245</v>
      </c>
      <c r="ML59" s="87"/>
      <c r="MM59" s="87"/>
      <c r="MN59" s="87"/>
      <c r="MO59" s="87"/>
      <c r="MP59" s="87"/>
      <c r="MQ59" s="87"/>
      <c r="MR59" s="87"/>
      <c r="MS59" s="87"/>
      <c r="MT59" s="87"/>
      <c r="MU59" s="87"/>
      <c r="MV59" s="87"/>
      <c r="MW59" s="87"/>
      <c r="MX59" s="87"/>
      <c r="MY59" s="87"/>
      <c r="MZ59" s="87"/>
      <c r="NA59" s="87"/>
      <c r="NB59" s="87"/>
      <c r="NC59" s="87"/>
      <c r="ND59" s="87"/>
      <c r="NE59" s="87"/>
      <c r="NF59" s="87"/>
      <c r="NG59" s="87"/>
      <c r="NH59" s="87"/>
      <c r="NI59" s="87"/>
      <c r="NJ59" s="87"/>
      <c r="NK59" s="87"/>
      <c r="NL59" s="87"/>
      <c r="NM59" s="87"/>
      <c r="NN59" s="87"/>
      <c r="NO59" s="87"/>
      <c r="NP59" s="85"/>
      <c r="NR59" s="20"/>
      <c r="NS59" s="246" t="s">
        <v>4246</v>
      </c>
      <c r="NT59" s="20"/>
      <c r="NU59" s="87"/>
      <c r="NV59" s="87" t="s">
        <v>682</v>
      </c>
      <c r="NW59" s="87" t="s">
        <v>4247</v>
      </c>
      <c r="NY59" s="54" t="s">
        <v>413</v>
      </c>
      <c r="QE59" s="54"/>
      <c r="QF59" s="54"/>
      <c r="QG59" s="54"/>
      <c r="QH59" s="54"/>
      <c r="QI59" s="54"/>
      <c r="QJ59" s="54"/>
      <c r="QK59" s="54"/>
      <c r="QL59" s="54"/>
      <c r="QM59" s="54"/>
      <c r="QN59" s="54"/>
      <c r="QO59" s="54"/>
      <c r="QR59" s="20" t="s">
        <v>4248</v>
      </c>
      <c r="QT59" s="23" t="s">
        <v>4249</v>
      </c>
    </row>
    <row r="60" spans="2:462">
      <c r="B60" s="605">
        <f t="shared" si="0"/>
        <v>45875</v>
      </c>
      <c r="C60" s="241"/>
      <c r="F60" s="254"/>
      <c r="G60" s="254"/>
      <c r="I60" s="260" t="s">
        <v>4250</v>
      </c>
      <c r="K60" s="265" t="s">
        <v>4251</v>
      </c>
      <c r="V60" s="43">
        <v>101</v>
      </c>
      <c r="W60" s="34" t="s">
        <v>424</v>
      </c>
      <c r="X60" s="44">
        <v>160903</v>
      </c>
      <c r="Y60" s="34" t="s">
        <v>1482</v>
      </c>
      <c r="Z60" s="43" t="s">
        <v>426</v>
      </c>
      <c r="AA60" s="34" t="s">
        <v>411</v>
      </c>
      <c r="AB60" s="34" t="s">
        <v>411</v>
      </c>
      <c r="AC60" s="34" t="s">
        <v>1482</v>
      </c>
      <c r="AD60" s="44" t="s">
        <v>428</v>
      </c>
      <c r="AE60" s="44" t="s">
        <v>429</v>
      </c>
      <c r="AF60" s="43">
        <v>101</v>
      </c>
      <c r="AG60" s="34" t="s">
        <v>424</v>
      </c>
      <c r="AH60" s="34" t="s">
        <v>430</v>
      </c>
      <c r="AI60" s="43" t="s">
        <v>431</v>
      </c>
      <c r="AJ60" s="44" t="s">
        <v>432</v>
      </c>
      <c r="AK60" s="295">
        <v>4904861</v>
      </c>
      <c r="AL60" s="44" t="s">
        <v>411</v>
      </c>
      <c r="AM60" s="44" t="s">
        <v>433</v>
      </c>
      <c r="AN60" s="296">
        <v>258026700</v>
      </c>
      <c r="AO60" s="34"/>
      <c r="AP60" s="34"/>
      <c r="AQ60" s="34"/>
      <c r="AR60" s="34"/>
      <c r="AS60" s="34"/>
      <c r="AT60" s="44" t="s">
        <v>434</v>
      </c>
      <c r="AU60" s="44"/>
      <c r="AV60" s="751" t="str" cm="1">
        <f t="array" ref="AV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" s="34"/>
      <c r="AX60" s="34"/>
      <c r="AY60" s="34"/>
      <c r="AZ60" s="34"/>
      <c r="BA60" s="34"/>
      <c r="BB60" s="34"/>
      <c r="BC60" s="34"/>
      <c r="BD60" s="44">
        <v>160903</v>
      </c>
      <c r="BE60" s="34" t="s">
        <v>1482</v>
      </c>
      <c r="BF60" s="43" t="s">
        <v>426</v>
      </c>
      <c r="BG60" s="34" t="s">
        <v>411</v>
      </c>
      <c r="BH60" s="34" t="s">
        <v>411</v>
      </c>
      <c r="BI60" s="34" t="s">
        <v>1482</v>
      </c>
      <c r="BJ60" s="44" t="s">
        <v>428</v>
      </c>
      <c r="BK60" s="44" t="s">
        <v>429</v>
      </c>
      <c r="BL60" s="34"/>
      <c r="BM60" s="34"/>
      <c r="BN60" s="34"/>
      <c r="BO60" s="57" t="s">
        <v>212</v>
      </c>
      <c r="BP60" s="58" t="s">
        <v>3928</v>
      </c>
      <c r="BQ60" s="59">
        <v>206</v>
      </c>
      <c r="BR60" s="60" t="s">
        <v>4083</v>
      </c>
      <c r="BS60" s="61">
        <v>294</v>
      </c>
      <c r="BT60" s="60" t="s">
        <v>3725</v>
      </c>
      <c r="BU60" s="58" t="s">
        <v>4252</v>
      </c>
      <c r="BV60" s="58" t="s">
        <v>4086</v>
      </c>
      <c r="BW60" s="58" t="s">
        <v>4253</v>
      </c>
      <c r="BX60" s="58" t="s">
        <v>4088</v>
      </c>
      <c r="BY60" s="58" t="s">
        <v>4254</v>
      </c>
      <c r="BZ60" s="58" t="s">
        <v>413</v>
      </c>
      <c r="CA60" s="58" t="s">
        <v>4255</v>
      </c>
      <c r="CB60" s="58" t="s">
        <v>4256</v>
      </c>
      <c r="CC60" s="61">
        <v>294</v>
      </c>
      <c r="CD60" s="60" t="s">
        <v>3725</v>
      </c>
      <c r="CE60" s="20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0"/>
      <c r="CY60" s="96"/>
      <c r="EG60" s="87" t="s">
        <v>4257</v>
      </c>
      <c r="ML60" s="87"/>
      <c r="MM60" s="87"/>
      <c r="MN60" s="87"/>
      <c r="MO60" s="87"/>
      <c r="MP60" s="87"/>
      <c r="MQ60" s="87"/>
      <c r="MR60" s="87"/>
      <c r="MS60" s="87"/>
      <c r="MT60" s="87"/>
      <c r="MU60" s="87"/>
      <c r="MV60" s="87"/>
      <c r="MW60" s="87"/>
      <c r="MX60" s="87"/>
      <c r="MY60" s="87"/>
      <c r="MZ60" s="87"/>
      <c r="NA60" s="87"/>
      <c r="NB60" s="87"/>
      <c r="NC60" s="87"/>
      <c r="ND60" s="87"/>
      <c r="NE60" s="87"/>
      <c r="NF60" s="87"/>
      <c r="NG60" s="87"/>
      <c r="NH60" s="87"/>
      <c r="NI60" s="87"/>
      <c r="NJ60" s="87"/>
      <c r="NK60" s="87"/>
      <c r="NL60" s="87"/>
      <c r="NM60" s="87"/>
      <c r="NN60" s="87"/>
      <c r="NO60" s="87"/>
      <c r="NP60" s="85"/>
      <c r="NR60" s="20"/>
      <c r="NS60" s="246" t="s">
        <v>4258</v>
      </c>
      <c r="NT60" s="20"/>
      <c r="NU60" s="87"/>
      <c r="NV60" s="87" t="s">
        <v>659</v>
      </c>
      <c r="NW60" s="87" t="s">
        <v>4259</v>
      </c>
      <c r="NY60" s="54" t="s">
        <v>411</v>
      </c>
      <c r="QE60" s="54"/>
      <c r="QF60" s="54"/>
      <c r="QG60" s="54"/>
      <c r="QH60" s="54"/>
      <c r="QI60" s="54"/>
      <c r="QJ60" s="54"/>
      <c r="QK60" s="54"/>
      <c r="QL60" s="54"/>
      <c r="QM60" s="54"/>
      <c r="QN60" s="54"/>
      <c r="QO60" s="54"/>
      <c r="QR60" s="20" t="s">
        <v>4260</v>
      </c>
      <c r="QT60" s="23" t="s">
        <v>4261</v>
      </c>
    </row>
    <row r="61" spans="2:462">
      <c r="B61" s="605">
        <f t="shared" si="0"/>
        <v>45876</v>
      </c>
      <c r="C61" s="241"/>
      <c r="F61" s="254"/>
      <c r="G61" s="254"/>
      <c r="I61" s="264"/>
      <c r="K61" s="265" t="s">
        <v>4262</v>
      </c>
      <c r="V61" s="43">
        <v>101</v>
      </c>
      <c r="W61" s="34" t="s">
        <v>424</v>
      </c>
      <c r="X61" s="44">
        <v>160904</v>
      </c>
      <c r="Y61" s="34" t="s">
        <v>1751</v>
      </c>
      <c r="Z61" s="43" t="s">
        <v>426</v>
      </c>
      <c r="AA61" s="34" t="s">
        <v>411</v>
      </c>
      <c r="AB61" s="34" t="s">
        <v>411</v>
      </c>
      <c r="AC61" s="34" t="s">
        <v>1751</v>
      </c>
      <c r="AD61" s="44" t="s">
        <v>428</v>
      </c>
      <c r="AE61" s="44" t="s">
        <v>429</v>
      </c>
      <c r="AF61" s="43">
        <v>101</v>
      </c>
      <c r="AG61" s="34" t="s">
        <v>424</v>
      </c>
      <c r="AH61" s="34" t="s">
        <v>430</v>
      </c>
      <c r="AI61" s="43" t="s">
        <v>431</v>
      </c>
      <c r="AJ61" s="44" t="s">
        <v>432</v>
      </c>
      <c r="AK61" s="295">
        <v>4904861</v>
      </c>
      <c r="AL61" s="44" t="s">
        <v>411</v>
      </c>
      <c r="AM61" s="44" t="s">
        <v>433</v>
      </c>
      <c r="AN61" s="296">
        <v>258026700</v>
      </c>
      <c r="AO61" s="34"/>
      <c r="AP61" s="34"/>
      <c r="AQ61" s="34"/>
      <c r="AR61" s="34"/>
      <c r="AS61" s="34"/>
      <c r="AT61" s="44" t="s">
        <v>434</v>
      </c>
      <c r="AU61" s="44"/>
      <c r="AV61" s="751" t="str" cm="1">
        <f t="array" ref="AV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" s="34"/>
      <c r="AX61" s="34"/>
      <c r="AY61" s="34"/>
      <c r="AZ61" s="34"/>
      <c r="BA61" s="34"/>
      <c r="BB61" s="34"/>
      <c r="BC61" s="34"/>
      <c r="BD61" s="44">
        <v>160904</v>
      </c>
      <c r="BE61" s="34" t="s">
        <v>1751</v>
      </c>
      <c r="BF61" s="43" t="s">
        <v>426</v>
      </c>
      <c r="BG61" s="34" t="s">
        <v>411</v>
      </c>
      <c r="BH61" s="34" t="s">
        <v>411</v>
      </c>
      <c r="BI61" s="34" t="s">
        <v>1751</v>
      </c>
      <c r="BJ61" s="44" t="s">
        <v>428</v>
      </c>
      <c r="BK61" s="44" t="s">
        <v>429</v>
      </c>
      <c r="BL61" s="34"/>
      <c r="BM61" s="34"/>
      <c r="BN61" s="34"/>
      <c r="BO61" s="57" t="s">
        <v>212</v>
      </c>
      <c r="BP61" s="58" t="s">
        <v>3928</v>
      </c>
      <c r="BQ61" s="59">
        <v>203</v>
      </c>
      <c r="BR61" s="60" t="s">
        <v>4116</v>
      </c>
      <c r="BS61" s="61">
        <v>295</v>
      </c>
      <c r="BT61" s="60" t="s">
        <v>2866</v>
      </c>
      <c r="BU61" s="58" t="s">
        <v>4263</v>
      </c>
      <c r="BV61" s="58" t="s">
        <v>4119</v>
      </c>
      <c r="BW61" s="58" t="s">
        <v>4264</v>
      </c>
      <c r="BX61" s="58" t="s">
        <v>4121</v>
      </c>
      <c r="BY61" s="58" t="s">
        <v>4265</v>
      </c>
      <c r="BZ61" s="58" t="s">
        <v>400</v>
      </c>
      <c r="CA61" s="58" t="s">
        <v>4266</v>
      </c>
      <c r="CB61" s="58" t="s">
        <v>4267</v>
      </c>
      <c r="CC61" s="61">
        <v>295</v>
      </c>
      <c r="CD61" s="60" t="s">
        <v>2866</v>
      </c>
      <c r="CE61" s="20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0"/>
      <c r="CY61" s="96"/>
      <c r="EG61" s="87" t="s">
        <v>4268</v>
      </c>
      <c r="ML61" s="87"/>
      <c r="MM61" s="87"/>
      <c r="MN61" s="87"/>
      <c r="MO61" s="87"/>
      <c r="MP61" s="87"/>
      <c r="MQ61" s="87"/>
      <c r="MR61" s="87"/>
      <c r="MS61" s="87"/>
      <c r="MT61" s="87"/>
      <c r="MU61" s="87"/>
      <c r="MV61" s="87"/>
      <c r="MW61" s="87"/>
      <c r="MX61" s="87"/>
      <c r="MY61" s="87"/>
      <c r="MZ61" s="87"/>
      <c r="NA61" s="87"/>
      <c r="NB61" s="87"/>
      <c r="NC61" s="87"/>
      <c r="ND61" s="87"/>
      <c r="NE61" s="87"/>
      <c r="NF61" s="87"/>
      <c r="NG61" s="87"/>
      <c r="NH61" s="87"/>
      <c r="NI61" s="87"/>
      <c r="NJ61" s="87"/>
      <c r="NK61" s="87"/>
      <c r="NL61" s="87"/>
      <c r="NM61" s="87"/>
      <c r="NN61" s="87"/>
      <c r="NO61" s="87"/>
      <c r="NP61" s="85"/>
      <c r="NR61" s="20"/>
      <c r="NS61" s="246" t="s">
        <v>4269</v>
      </c>
      <c r="NT61" s="20"/>
      <c r="NU61" s="87"/>
      <c r="NV61" s="87" t="s">
        <v>668</v>
      </c>
      <c r="NW61" s="87" t="s">
        <v>4270</v>
      </c>
      <c r="NY61" s="54" t="s">
        <v>412</v>
      </c>
      <c r="QE61" s="54"/>
      <c r="QF61" s="54"/>
      <c r="QG61" s="54"/>
      <c r="QH61" s="54"/>
      <c r="QI61" s="54"/>
      <c r="QJ61" s="54"/>
      <c r="QK61" s="54"/>
      <c r="QL61" s="54"/>
      <c r="QM61" s="54"/>
      <c r="QN61" s="54"/>
      <c r="QO61" s="54"/>
      <c r="QR61" s="20" t="s">
        <v>4271</v>
      </c>
      <c r="QT61" s="23" t="s">
        <v>4272</v>
      </c>
    </row>
    <row r="62" spans="2:462">
      <c r="B62" s="605">
        <f t="shared" si="0"/>
        <v>45877</v>
      </c>
      <c r="C62" s="241"/>
      <c r="F62" s="41"/>
      <c r="G62" s="41"/>
      <c r="I62" s="74"/>
      <c r="K62" s="265" t="s">
        <v>4273</v>
      </c>
      <c r="V62" s="43">
        <v>101</v>
      </c>
      <c r="W62" s="34" t="s">
        <v>424</v>
      </c>
      <c r="X62" s="44">
        <v>160905</v>
      </c>
      <c r="Y62" s="34" t="s">
        <v>1963</v>
      </c>
      <c r="Z62" s="43" t="s">
        <v>426</v>
      </c>
      <c r="AA62" s="34" t="s">
        <v>411</v>
      </c>
      <c r="AB62" s="34" t="s">
        <v>411</v>
      </c>
      <c r="AC62" s="34" t="s">
        <v>1963</v>
      </c>
      <c r="AD62" s="44" t="s">
        <v>428</v>
      </c>
      <c r="AE62" s="44" t="s">
        <v>429</v>
      </c>
      <c r="AF62" s="43">
        <v>101</v>
      </c>
      <c r="AG62" s="34" t="s">
        <v>424</v>
      </c>
      <c r="AH62" s="34" t="s">
        <v>430</v>
      </c>
      <c r="AI62" s="43" t="s">
        <v>431</v>
      </c>
      <c r="AJ62" s="44" t="s">
        <v>432</v>
      </c>
      <c r="AK62" s="295">
        <v>4904861</v>
      </c>
      <c r="AL62" s="44" t="s">
        <v>411</v>
      </c>
      <c r="AM62" s="44" t="s">
        <v>433</v>
      </c>
      <c r="AN62" s="296">
        <v>258026700</v>
      </c>
      <c r="AO62" s="34"/>
      <c r="AP62" s="34"/>
      <c r="AQ62" s="34"/>
      <c r="AR62" s="34"/>
      <c r="AS62" s="34"/>
      <c r="AT62" s="44" t="s">
        <v>434</v>
      </c>
      <c r="AU62" s="44"/>
      <c r="AV62" s="751" t="str" cm="1">
        <f t="array" ref="AV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" s="34"/>
      <c r="AX62" s="34"/>
      <c r="AY62" s="34"/>
      <c r="AZ62" s="34"/>
      <c r="BA62" s="34"/>
      <c r="BB62" s="34"/>
      <c r="BC62" s="34"/>
      <c r="BD62" s="44">
        <v>160905</v>
      </c>
      <c r="BE62" s="34" t="s">
        <v>1963</v>
      </c>
      <c r="BF62" s="43" t="s">
        <v>426</v>
      </c>
      <c r="BG62" s="34" t="s">
        <v>411</v>
      </c>
      <c r="BH62" s="34" t="s">
        <v>411</v>
      </c>
      <c r="BI62" s="34" t="s">
        <v>1963</v>
      </c>
      <c r="BJ62" s="44" t="s">
        <v>428</v>
      </c>
      <c r="BK62" s="44" t="s">
        <v>429</v>
      </c>
      <c r="BL62" s="34"/>
      <c r="BM62" s="34"/>
      <c r="BN62" s="34"/>
      <c r="BO62" s="45" t="s">
        <v>212</v>
      </c>
      <c r="BP62" s="46" t="s">
        <v>3928</v>
      </c>
      <c r="BQ62" s="47">
        <v>202</v>
      </c>
      <c r="BR62" s="48" t="s">
        <v>3974</v>
      </c>
      <c r="BS62" s="49">
        <v>298</v>
      </c>
      <c r="BT62" s="48" t="s">
        <v>3051</v>
      </c>
      <c r="BU62" s="46" t="s">
        <v>4274</v>
      </c>
      <c r="BV62" s="46" t="s">
        <v>3977</v>
      </c>
      <c r="BW62" s="46" t="s">
        <v>4275</v>
      </c>
      <c r="BX62" s="46" t="s">
        <v>3979</v>
      </c>
      <c r="BY62" s="46" t="s">
        <v>4276</v>
      </c>
      <c r="BZ62" s="46" t="s">
        <v>401</v>
      </c>
      <c r="CA62" s="46" t="s">
        <v>4277</v>
      </c>
      <c r="CB62" s="46" t="s">
        <v>4278</v>
      </c>
      <c r="CC62" s="49">
        <v>298</v>
      </c>
      <c r="CD62" s="48" t="s">
        <v>3051</v>
      </c>
      <c r="CE62" s="20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0"/>
      <c r="CY62" s="96"/>
      <c r="EG62" s="87" t="s">
        <v>4279</v>
      </c>
      <c r="ML62" s="87"/>
      <c r="MM62" s="87"/>
      <c r="MN62" s="87"/>
      <c r="MO62" s="87"/>
      <c r="MP62" s="87"/>
      <c r="MQ62" s="87"/>
      <c r="MR62" s="87"/>
      <c r="MS62" s="87"/>
      <c r="MT62" s="87"/>
      <c r="MU62" s="87"/>
      <c r="MV62" s="87"/>
      <c r="MW62" s="87"/>
      <c r="MX62" s="87"/>
      <c r="MY62" s="87"/>
      <c r="MZ62" s="87"/>
      <c r="NA62" s="87"/>
      <c r="NB62" s="87"/>
      <c r="NC62" s="87"/>
      <c r="ND62" s="87"/>
      <c r="NE62" s="87"/>
      <c r="NF62" s="87"/>
      <c r="NG62" s="87"/>
      <c r="NH62" s="87"/>
      <c r="NI62" s="87"/>
      <c r="NJ62" s="87"/>
      <c r="NK62" s="87"/>
      <c r="NL62" s="87"/>
      <c r="NM62" s="87"/>
      <c r="NN62" s="87"/>
      <c r="NO62" s="87"/>
      <c r="NP62" s="85"/>
      <c r="NR62" s="20"/>
      <c r="NS62" s="246" t="s">
        <v>4280</v>
      </c>
      <c r="NT62" s="20"/>
      <c r="NU62" s="87"/>
      <c r="NV62" s="87" t="s">
        <v>669</v>
      </c>
      <c r="NW62" s="87" t="s">
        <v>4281</v>
      </c>
      <c r="NY62" s="54" t="s">
        <v>412</v>
      </c>
      <c r="QE62" s="54"/>
      <c r="QF62" s="54"/>
      <c r="QG62" s="54"/>
      <c r="QH62" s="54"/>
      <c r="QI62" s="54"/>
      <c r="QJ62" s="54"/>
      <c r="QK62" s="54"/>
      <c r="QL62" s="54"/>
      <c r="QM62" s="54"/>
      <c r="QN62" s="54"/>
      <c r="QO62" s="54"/>
      <c r="QR62" s="20" t="s">
        <v>4282</v>
      </c>
      <c r="QT62" s="23" t="s">
        <v>4283</v>
      </c>
    </row>
    <row r="63" spans="2:462">
      <c r="B63" s="605">
        <f t="shared" si="0"/>
        <v>45878</v>
      </c>
      <c r="C63" s="241"/>
      <c r="E63" s="263"/>
      <c r="F63" s="261"/>
      <c r="G63" s="261"/>
      <c r="I63" s="74"/>
      <c r="K63" s="265" t="s">
        <v>4284</v>
      </c>
      <c r="V63" s="43">
        <v>101</v>
      </c>
      <c r="W63" s="34" t="s">
        <v>424</v>
      </c>
      <c r="X63" s="44">
        <v>160908</v>
      </c>
      <c r="Y63" s="34" t="s">
        <v>2144</v>
      </c>
      <c r="Z63" s="43" t="s">
        <v>426</v>
      </c>
      <c r="AA63" s="34" t="s">
        <v>411</v>
      </c>
      <c r="AB63" s="34" t="s">
        <v>411</v>
      </c>
      <c r="AC63" s="34" t="s">
        <v>2144</v>
      </c>
      <c r="AD63" s="44" t="s">
        <v>428</v>
      </c>
      <c r="AE63" s="44" t="s">
        <v>429</v>
      </c>
      <c r="AF63" s="43">
        <v>101</v>
      </c>
      <c r="AG63" s="34" t="s">
        <v>424</v>
      </c>
      <c r="AH63" s="34" t="s">
        <v>430</v>
      </c>
      <c r="AI63" s="43" t="s">
        <v>431</v>
      </c>
      <c r="AJ63" s="44" t="s">
        <v>432</v>
      </c>
      <c r="AK63" s="295">
        <v>4904861</v>
      </c>
      <c r="AL63" s="44" t="s">
        <v>411</v>
      </c>
      <c r="AM63" s="44" t="s">
        <v>433</v>
      </c>
      <c r="AN63" s="296">
        <v>258026700</v>
      </c>
      <c r="AO63" s="34"/>
      <c r="AP63" s="34"/>
      <c r="AQ63" s="34"/>
      <c r="AR63" s="34"/>
      <c r="AS63" s="34"/>
      <c r="AT63" s="44" t="s">
        <v>434</v>
      </c>
      <c r="AU63" s="44"/>
      <c r="AV63" s="751" t="str" cm="1">
        <f t="array" ref="AV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" s="34"/>
      <c r="AX63" s="34"/>
      <c r="AY63" s="34"/>
      <c r="AZ63" s="34"/>
      <c r="BA63" s="34"/>
      <c r="BB63" s="34"/>
      <c r="BC63" s="34"/>
      <c r="BD63" s="44">
        <v>160908</v>
      </c>
      <c r="BE63" s="34" t="s">
        <v>2144</v>
      </c>
      <c r="BF63" s="43" t="s">
        <v>426</v>
      </c>
      <c r="BG63" s="34" t="s">
        <v>411</v>
      </c>
      <c r="BH63" s="34" t="s">
        <v>411</v>
      </c>
      <c r="BI63" s="34" t="s">
        <v>2144</v>
      </c>
      <c r="BJ63" s="44" t="s">
        <v>428</v>
      </c>
      <c r="BK63" s="44" t="s">
        <v>429</v>
      </c>
      <c r="BL63" s="34"/>
      <c r="BM63" s="34"/>
      <c r="BN63" s="34"/>
      <c r="BO63" s="45" t="s">
        <v>212</v>
      </c>
      <c r="BP63" s="46" t="s">
        <v>3928</v>
      </c>
      <c r="BQ63" s="47">
        <v>201</v>
      </c>
      <c r="BR63" s="48" t="s">
        <v>3952</v>
      </c>
      <c r="BS63" s="49">
        <v>299</v>
      </c>
      <c r="BT63" s="48" t="s">
        <v>1819</v>
      </c>
      <c r="BU63" s="46" t="s">
        <v>4285</v>
      </c>
      <c r="BV63" s="46" t="s">
        <v>3955</v>
      </c>
      <c r="BW63" s="46" t="s">
        <v>4286</v>
      </c>
      <c r="BX63" s="46" t="s">
        <v>3957</v>
      </c>
      <c r="BY63" s="46" t="s">
        <v>4287</v>
      </c>
      <c r="BZ63" s="46" t="s">
        <v>439</v>
      </c>
      <c r="CA63" s="46" t="s">
        <v>4288</v>
      </c>
      <c r="CB63" s="46" t="s">
        <v>4289</v>
      </c>
      <c r="CC63" s="49">
        <v>299</v>
      </c>
      <c r="CD63" s="48" t="s">
        <v>1819</v>
      </c>
      <c r="CE63" s="20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0"/>
      <c r="CY63" s="96"/>
      <c r="EG63" s="87" t="s">
        <v>4290</v>
      </c>
      <c r="ML63" s="87"/>
      <c r="MM63" s="87"/>
      <c r="MN63" s="87"/>
      <c r="MO63" s="87"/>
      <c r="MP63" s="87"/>
      <c r="MQ63" s="87"/>
      <c r="MR63" s="87"/>
      <c r="MS63" s="87"/>
      <c r="MT63" s="87"/>
      <c r="MU63" s="87"/>
      <c r="MV63" s="87"/>
      <c r="MW63" s="87"/>
      <c r="MX63" s="87"/>
      <c r="MY63" s="87"/>
      <c r="MZ63" s="87"/>
      <c r="NA63" s="87"/>
      <c r="NB63" s="87"/>
      <c r="NC63" s="87"/>
      <c r="ND63" s="87"/>
      <c r="NE63" s="87"/>
      <c r="NF63" s="87"/>
      <c r="NG63" s="87"/>
      <c r="NH63" s="87"/>
      <c r="NI63" s="87"/>
      <c r="NJ63" s="87"/>
      <c r="NK63" s="87"/>
      <c r="NL63" s="87"/>
      <c r="NM63" s="87"/>
      <c r="NN63" s="87"/>
      <c r="NO63" s="87"/>
      <c r="NP63" s="85"/>
      <c r="NR63" s="20"/>
      <c r="NS63" s="246" t="s">
        <v>4291</v>
      </c>
      <c r="NT63" s="20"/>
      <c r="NU63" s="87"/>
      <c r="NV63" s="87" t="s">
        <v>609</v>
      </c>
      <c r="NW63" s="87" t="s">
        <v>4292</v>
      </c>
      <c r="NY63" s="54" t="s">
        <v>407</v>
      </c>
      <c r="QE63" s="54"/>
      <c r="QF63" s="54"/>
      <c r="QG63" s="54"/>
      <c r="QH63" s="54"/>
      <c r="QI63" s="54"/>
      <c r="QJ63" s="54"/>
      <c r="QK63" s="54"/>
      <c r="QL63" s="54"/>
      <c r="QM63" s="54"/>
      <c r="QN63" s="54"/>
      <c r="QO63" s="54"/>
      <c r="QR63" s="20" t="s">
        <v>4293</v>
      </c>
      <c r="QT63" s="23" t="s">
        <v>4294</v>
      </c>
    </row>
    <row r="64" spans="2:462" ht="14.25" thickBot="1">
      <c r="B64" s="605">
        <f t="shared" si="0"/>
        <v>45879</v>
      </c>
      <c r="C64" s="241"/>
      <c r="E64" s="75"/>
      <c r="F64" s="254"/>
      <c r="G64" s="254"/>
      <c r="I64" s="74"/>
      <c r="K64" s="265" t="s">
        <v>4295</v>
      </c>
      <c r="V64" s="43">
        <v>101</v>
      </c>
      <c r="W64" s="34" t="s">
        <v>424</v>
      </c>
      <c r="X64" s="44">
        <v>160910</v>
      </c>
      <c r="Y64" s="34" t="s">
        <v>2311</v>
      </c>
      <c r="Z64" s="43" t="s">
        <v>426</v>
      </c>
      <c r="AA64" s="34" t="s">
        <v>411</v>
      </c>
      <c r="AB64" s="34" t="s">
        <v>411</v>
      </c>
      <c r="AC64" s="34" t="s">
        <v>2311</v>
      </c>
      <c r="AD64" s="44" t="s">
        <v>428</v>
      </c>
      <c r="AE64" s="44" t="s">
        <v>429</v>
      </c>
      <c r="AF64" s="43">
        <v>101</v>
      </c>
      <c r="AG64" s="34" t="s">
        <v>424</v>
      </c>
      <c r="AH64" s="34" t="s">
        <v>430</v>
      </c>
      <c r="AI64" s="43" t="s">
        <v>431</v>
      </c>
      <c r="AJ64" s="44" t="s">
        <v>432</v>
      </c>
      <c r="AK64" s="295">
        <v>4904861</v>
      </c>
      <c r="AL64" s="44" t="s">
        <v>411</v>
      </c>
      <c r="AM64" s="44" t="s">
        <v>433</v>
      </c>
      <c r="AN64" s="296">
        <v>258026700</v>
      </c>
      <c r="AO64" s="34"/>
      <c r="AP64" s="34"/>
      <c r="AQ64" s="34"/>
      <c r="AR64" s="34"/>
      <c r="AS64" s="34"/>
      <c r="AT64" s="44" t="s">
        <v>434</v>
      </c>
      <c r="AU64" s="44"/>
      <c r="AV64" s="751" t="str" cm="1">
        <f t="array" ref="AV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" s="34"/>
      <c r="AX64" s="34"/>
      <c r="AY64" s="34"/>
      <c r="AZ64" s="34"/>
      <c r="BA64" s="34"/>
      <c r="BB64" s="34"/>
      <c r="BC64" s="34"/>
      <c r="BD64" s="44">
        <v>160910</v>
      </c>
      <c r="BE64" s="34" t="s">
        <v>2311</v>
      </c>
      <c r="BF64" s="43" t="s">
        <v>426</v>
      </c>
      <c r="BG64" s="34" t="s">
        <v>411</v>
      </c>
      <c r="BH64" s="34" t="s">
        <v>411</v>
      </c>
      <c r="BI64" s="34" t="s">
        <v>2311</v>
      </c>
      <c r="BJ64" s="44" t="s">
        <v>428</v>
      </c>
      <c r="BK64" s="44" t="s">
        <v>429</v>
      </c>
      <c r="BL64" s="34"/>
      <c r="BM64" s="34"/>
      <c r="BN64" s="34"/>
      <c r="BO64" s="57" t="s">
        <v>220</v>
      </c>
      <c r="BP64" s="58" t="s">
        <v>4296</v>
      </c>
      <c r="BQ64" s="59">
        <v>301</v>
      </c>
      <c r="BR64" s="60" t="s">
        <v>4297</v>
      </c>
      <c r="BS64" s="61">
        <v>323</v>
      </c>
      <c r="BT64" s="60" t="s">
        <v>4298</v>
      </c>
      <c r="BU64" s="58" t="s">
        <v>4299</v>
      </c>
      <c r="BV64" s="58" t="s">
        <v>4300</v>
      </c>
      <c r="BW64" s="58" t="s">
        <v>4301</v>
      </c>
      <c r="BX64" s="58" t="s">
        <v>4302</v>
      </c>
      <c r="BY64" s="58" t="s">
        <v>4303</v>
      </c>
      <c r="BZ64" s="58" t="s">
        <v>575</v>
      </c>
      <c r="CA64" s="58" t="s">
        <v>4304</v>
      </c>
      <c r="CB64" s="58" t="s">
        <v>4305</v>
      </c>
      <c r="CC64" s="61">
        <v>323</v>
      </c>
      <c r="CD64" s="60" t="s">
        <v>4298</v>
      </c>
      <c r="CE64" s="20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0"/>
      <c r="CY64" s="99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/>
      <c r="DJ64" s="100"/>
      <c r="DK64" s="100"/>
      <c r="DL64" s="100"/>
      <c r="DM64" s="100"/>
      <c r="DN64" s="100"/>
      <c r="DO64" s="100"/>
      <c r="DP64" s="100"/>
      <c r="DQ64" s="100"/>
      <c r="DR64" s="100"/>
      <c r="DS64" s="100"/>
      <c r="DT64" s="100"/>
      <c r="DU64" s="100"/>
      <c r="DV64" s="100"/>
      <c r="DW64" s="100"/>
      <c r="DX64" s="100"/>
      <c r="DY64" s="100"/>
      <c r="DZ64" s="100"/>
      <c r="EA64" s="100"/>
      <c r="EB64" s="100"/>
      <c r="EC64" s="100"/>
      <c r="ED64" s="100"/>
      <c r="EE64" s="100"/>
      <c r="EF64" s="100"/>
      <c r="EG64" s="100" t="s">
        <v>4306</v>
      </c>
      <c r="EH64" s="100"/>
      <c r="EI64" s="100"/>
      <c r="EJ64" s="100"/>
      <c r="EK64" s="100"/>
      <c r="EL64" s="100"/>
      <c r="EM64" s="100"/>
      <c r="EN64" s="100"/>
      <c r="EO64" s="100"/>
      <c r="EP64" s="100"/>
      <c r="EQ64" s="100"/>
      <c r="ER64" s="100"/>
      <c r="ES64" s="100"/>
      <c r="ET64" s="100"/>
      <c r="EU64" s="100"/>
      <c r="EV64" s="100"/>
      <c r="EW64" s="100"/>
      <c r="EX64" s="100"/>
      <c r="EY64" s="100"/>
      <c r="EZ64" s="100"/>
      <c r="FA64" s="100"/>
      <c r="FB64" s="100"/>
      <c r="FC64" s="100"/>
      <c r="FD64" s="100"/>
      <c r="FE64" s="100"/>
      <c r="FF64" s="100"/>
      <c r="FG64" s="100"/>
      <c r="FH64" s="100"/>
      <c r="FI64" s="100"/>
      <c r="FJ64" s="100"/>
      <c r="FK64" s="100"/>
      <c r="FL64" s="100"/>
      <c r="FM64" s="100"/>
      <c r="FN64" s="100"/>
      <c r="FO64" s="100"/>
      <c r="FP64" s="100"/>
      <c r="FQ64" s="100"/>
      <c r="FR64" s="100"/>
      <c r="FS64" s="100"/>
      <c r="FT64" s="100"/>
      <c r="FU64" s="100"/>
      <c r="FV64" s="100"/>
      <c r="FW64" s="100"/>
      <c r="FX64" s="100"/>
      <c r="FY64" s="100"/>
      <c r="FZ64" s="100"/>
      <c r="GA64" s="100"/>
      <c r="GB64" s="100"/>
      <c r="GC64" s="100"/>
      <c r="GD64" s="100"/>
      <c r="GE64" s="100"/>
      <c r="GF64" s="100"/>
      <c r="GG64" s="100"/>
      <c r="GH64" s="100"/>
      <c r="GI64" s="100"/>
      <c r="GJ64" s="100"/>
      <c r="GK64" s="100"/>
      <c r="GL64" s="100"/>
      <c r="GM64" s="100"/>
      <c r="GN64" s="100"/>
      <c r="GO64" s="100"/>
      <c r="GP64" s="100"/>
      <c r="GQ64" s="100"/>
      <c r="GR64" s="100"/>
      <c r="GS64" s="100"/>
      <c r="GT64" s="100"/>
      <c r="GU64" s="100"/>
      <c r="GV64" s="100"/>
      <c r="GW64" s="100"/>
      <c r="GX64" s="100"/>
      <c r="GY64" s="100"/>
      <c r="GZ64" s="100"/>
      <c r="HA64" s="100"/>
      <c r="HB64" s="100"/>
      <c r="HC64" s="100"/>
      <c r="HD64" s="100"/>
      <c r="HE64" s="100"/>
      <c r="HF64" s="100"/>
      <c r="HG64" s="100"/>
      <c r="HH64" s="100"/>
      <c r="HI64" s="100"/>
      <c r="HJ64" s="100"/>
      <c r="HK64" s="100"/>
      <c r="HL64" s="100"/>
      <c r="HM64" s="100"/>
      <c r="HN64" s="100"/>
      <c r="HO64" s="100"/>
      <c r="HP64" s="100"/>
      <c r="HQ64" s="100"/>
      <c r="HR64" s="100"/>
      <c r="HS64" s="100"/>
      <c r="HT64" s="100"/>
      <c r="HU64" s="100"/>
      <c r="HV64" s="100"/>
      <c r="HW64" s="100"/>
      <c r="HX64" s="100"/>
      <c r="HY64" s="100"/>
      <c r="HZ64" s="100"/>
      <c r="IA64" s="100"/>
      <c r="IB64" s="100"/>
      <c r="IC64" s="100"/>
      <c r="ID64" s="100"/>
      <c r="IE64" s="100"/>
      <c r="IF64" s="100"/>
      <c r="IG64" s="100"/>
      <c r="IH64" s="100"/>
      <c r="II64" s="100"/>
      <c r="IJ64" s="100"/>
      <c r="IK64" s="100"/>
      <c r="IL64" s="100"/>
      <c r="IM64" s="100"/>
      <c r="IN64" s="100"/>
      <c r="IO64" s="100"/>
      <c r="IP64" s="100"/>
      <c r="IQ64" s="100"/>
      <c r="IR64" s="100"/>
      <c r="IS64" s="100"/>
      <c r="IT64" s="100"/>
      <c r="IU64" s="100"/>
      <c r="IV64" s="100"/>
      <c r="IW64" s="100"/>
      <c r="IX64" s="100"/>
      <c r="IY64" s="100"/>
      <c r="IZ64" s="100"/>
      <c r="JA64" s="100"/>
      <c r="JB64" s="100"/>
      <c r="JC64" s="100"/>
      <c r="JD64" s="100"/>
      <c r="JE64" s="100"/>
      <c r="JF64" s="100"/>
      <c r="JG64" s="100"/>
      <c r="JH64" s="100"/>
      <c r="JI64" s="100"/>
      <c r="JJ64" s="100"/>
      <c r="JK64" s="100"/>
      <c r="JL64" s="100"/>
      <c r="JM64" s="100"/>
      <c r="JN64" s="100"/>
      <c r="JO64" s="100"/>
      <c r="JP64" s="100"/>
      <c r="JQ64" s="100"/>
      <c r="JR64" s="100"/>
      <c r="JS64" s="100"/>
      <c r="JT64" s="100"/>
      <c r="JU64" s="100"/>
      <c r="JV64" s="100"/>
      <c r="JW64" s="100"/>
      <c r="JX64" s="100"/>
      <c r="JY64" s="100"/>
      <c r="JZ64" s="100"/>
      <c r="KA64" s="100"/>
      <c r="KB64" s="100"/>
      <c r="KC64" s="100"/>
      <c r="KD64" s="100"/>
      <c r="KE64" s="100"/>
      <c r="KF64" s="100"/>
      <c r="KG64" s="100"/>
      <c r="KH64" s="100"/>
      <c r="KI64" s="100"/>
      <c r="KJ64" s="100"/>
      <c r="KK64" s="100"/>
      <c r="KL64" s="100"/>
      <c r="KM64" s="100"/>
      <c r="KN64" s="100"/>
      <c r="KO64" s="100"/>
      <c r="KP64" s="100"/>
      <c r="KQ64" s="100"/>
      <c r="KR64" s="100"/>
      <c r="KS64" s="100"/>
      <c r="KT64" s="100"/>
      <c r="KU64" s="100"/>
      <c r="KV64" s="100"/>
      <c r="KW64" s="100"/>
      <c r="KX64" s="100"/>
      <c r="KY64" s="100"/>
      <c r="KZ64" s="100"/>
      <c r="LA64" s="100"/>
      <c r="LB64" s="100"/>
      <c r="LC64" s="100"/>
      <c r="LD64" s="100"/>
      <c r="LE64" s="100"/>
      <c r="LF64" s="100"/>
      <c r="LG64" s="100"/>
      <c r="LH64" s="100"/>
      <c r="LI64" s="100"/>
      <c r="LJ64" s="100"/>
      <c r="LK64" s="100"/>
      <c r="LL64" s="100"/>
      <c r="LM64" s="100"/>
      <c r="LN64" s="100"/>
      <c r="LO64" s="100"/>
      <c r="LP64" s="100"/>
      <c r="LQ64" s="100"/>
      <c r="LR64" s="100"/>
      <c r="LS64" s="100"/>
      <c r="LT64" s="100"/>
      <c r="LU64" s="100"/>
      <c r="LV64" s="100"/>
      <c r="LW64" s="100"/>
      <c r="LX64" s="100"/>
      <c r="LY64" s="100"/>
      <c r="LZ64" s="100"/>
      <c r="MA64" s="100"/>
      <c r="MB64" s="100"/>
      <c r="MC64" s="100"/>
      <c r="MD64" s="100"/>
      <c r="ME64" s="100"/>
      <c r="MF64" s="100"/>
      <c r="MG64" s="100"/>
      <c r="MH64" s="100"/>
      <c r="MI64" s="100"/>
      <c r="MJ64" s="100"/>
      <c r="MK64" s="100"/>
      <c r="ML64" s="100"/>
      <c r="MM64" s="100"/>
      <c r="MN64" s="100"/>
      <c r="MO64" s="100"/>
      <c r="MP64" s="100"/>
      <c r="MQ64" s="100"/>
      <c r="MR64" s="100"/>
      <c r="MS64" s="100"/>
      <c r="MT64" s="100"/>
      <c r="MU64" s="100"/>
      <c r="MV64" s="100"/>
      <c r="MW64" s="100"/>
      <c r="MX64" s="100"/>
      <c r="MY64" s="100"/>
      <c r="MZ64" s="100"/>
      <c r="NA64" s="100"/>
      <c r="NB64" s="100"/>
      <c r="NC64" s="100"/>
      <c r="ND64" s="100"/>
      <c r="NE64" s="100"/>
      <c r="NF64" s="100"/>
      <c r="NG64" s="100"/>
      <c r="NH64" s="100"/>
      <c r="NI64" s="100"/>
      <c r="NJ64" s="100"/>
      <c r="NK64" s="100"/>
      <c r="NL64" s="100"/>
      <c r="NM64" s="100"/>
      <c r="NN64" s="100"/>
      <c r="NO64" s="100"/>
      <c r="NP64" s="86"/>
      <c r="NR64" s="20"/>
      <c r="NS64" s="246" t="s">
        <v>4307</v>
      </c>
      <c r="NT64" s="20"/>
      <c r="NU64" s="87"/>
      <c r="NV64" s="87" t="s">
        <v>526</v>
      </c>
      <c r="NW64" s="87" t="s">
        <v>4308</v>
      </c>
      <c r="NY64" s="54" t="s">
        <v>404</v>
      </c>
      <c r="QE64" s="54"/>
      <c r="QF64" s="54"/>
      <c r="QG64" s="54"/>
      <c r="QH64" s="54"/>
      <c r="QI64" s="54"/>
      <c r="QJ64" s="54"/>
      <c r="QK64" s="54"/>
      <c r="QL64" s="54"/>
      <c r="QM64" s="54"/>
      <c r="QN64" s="54"/>
      <c r="QO64" s="54"/>
      <c r="QR64" s="20" t="s">
        <v>4309</v>
      </c>
      <c r="QT64" s="23" t="s">
        <v>4310</v>
      </c>
    </row>
    <row r="65" spans="2:462">
      <c r="B65" s="605">
        <f t="shared" si="0"/>
        <v>45880</v>
      </c>
      <c r="C65" s="241"/>
      <c r="E65" s="75"/>
      <c r="F65" s="254"/>
      <c r="G65" s="254"/>
      <c r="I65" s="74"/>
      <c r="K65" s="265" t="s">
        <v>4311</v>
      </c>
      <c r="V65" s="43">
        <v>101</v>
      </c>
      <c r="W65" s="34" t="s">
        <v>424</v>
      </c>
      <c r="X65" s="44">
        <v>160940</v>
      </c>
      <c r="Y65" s="34" t="s">
        <v>3396</v>
      </c>
      <c r="Z65" s="43" t="s">
        <v>426</v>
      </c>
      <c r="AA65" s="34" t="s">
        <v>411</v>
      </c>
      <c r="AB65" s="34" t="s">
        <v>411</v>
      </c>
      <c r="AC65" s="34" t="s">
        <v>3396</v>
      </c>
      <c r="AD65" s="44" t="s">
        <v>428</v>
      </c>
      <c r="AE65" s="44" t="s">
        <v>429</v>
      </c>
      <c r="AF65" s="43">
        <v>101</v>
      </c>
      <c r="AG65" s="34" t="s">
        <v>424</v>
      </c>
      <c r="AH65" s="34" t="s">
        <v>430</v>
      </c>
      <c r="AI65" s="43" t="s">
        <v>431</v>
      </c>
      <c r="AJ65" s="44" t="s">
        <v>432</v>
      </c>
      <c r="AK65" s="295">
        <v>4904861</v>
      </c>
      <c r="AL65" s="44" t="s">
        <v>411</v>
      </c>
      <c r="AM65" s="44" t="s">
        <v>433</v>
      </c>
      <c r="AN65" s="296">
        <v>258026700</v>
      </c>
      <c r="AO65" s="34"/>
      <c r="AP65" s="34"/>
      <c r="AQ65" s="34"/>
      <c r="AR65" s="34"/>
      <c r="AS65" s="34"/>
      <c r="AT65" s="44" t="s">
        <v>434</v>
      </c>
      <c r="AU65" s="44"/>
      <c r="AV65" s="751" t="str" cm="1">
        <f t="array" ref="AV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" s="34"/>
      <c r="AX65" s="34"/>
      <c r="AY65" s="34"/>
      <c r="AZ65" s="34"/>
      <c r="BA65" s="34"/>
      <c r="BB65" s="34"/>
      <c r="BC65" s="34"/>
      <c r="BD65" s="44">
        <v>160940</v>
      </c>
      <c r="BE65" s="34" t="s">
        <v>3396</v>
      </c>
      <c r="BF65" s="43" t="s">
        <v>426</v>
      </c>
      <c r="BG65" s="34" t="s">
        <v>411</v>
      </c>
      <c r="BH65" s="34" t="s">
        <v>411</v>
      </c>
      <c r="BI65" s="34" t="s">
        <v>3396</v>
      </c>
      <c r="BJ65" s="44" t="s">
        <v>428</v>
      </c>
      <c r="BK65" s="44" t="s">
        <v>429</v>
      </c>
      <c r="BL65" s="34"/>
      <c r="BM65" s="34"/>
      <c r="BN65" s="34"/>
      <c r="BO65" s="45" t="s">
        <v>220</v>
      </c>
      <c r="BP65" s="46" t="s">
        <v>4296</v>
      </c>
      <c r="BQ65" s="47">
        <v>311</v>
      </c>
      <c r="BR65" s="48" t="s">
        <v>4312</v>
      </c>
      <c r="BS65" s="49">
        <v>331</v>
      </c>
      <c r="BT65" s="48" t="s">
        <v>4313</v>
      </c>
      <c r="BU65" s="46" t="s">
        <v>4314</v>
      </c>
      <c r="BV65" s="46" t="s">
        <v>4315</v>
      </c>
      <c r="BW65" s="46" t="s">
        <v>4316</v>
      </c>
      <c r="BX65" s="46" t="s">
        <v>4317</v>
      </c>
      <c r="BY65" s="46" t="s">
        <v>4318</v>
      </c>
      <c r="BZ65" s="46" t="s">
        <v>452</v>
      </c>
      <c r="CA65" s="46" t="s">
        <v>4319</v>
      </c>
      <c r="CB65" s="46" t="s">
        <v>4320</v>
      </c>
      <c r="CC65" s="49">
        <v>331</v>
      </c>
      <c r="CD65" s="48" t="s">
        <v>4313</v>
      </c>
      <c r="CE65" s="20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0"/>
      <c r="ML65" s="87"/>
      <c r="MM65" s="87"/>
      <c r="MN65" s="87"/>
      <c r="MO65" s="87"/>
      <c r="MP65" s="87"/>
      <c r="MQ65" s="87"/>
      <c r="MR65" s="87"/>
      <c r="MS65" s="87"/>
      <c r="MT65" s="87"/>
      <c r="MU65" s="87"/>
      <c r="MV65" s="87"/>
      <c r="MW65" s="87"/>
      <c r="MX65" s="87"/>
      <c r="MY65" s="87"/>
      <c r="MZ65" s="87"/>
      <c r="NA65" s="87"/>
      <c r="NB65" s="87"/>
      <c r="NC65" s="87"/>
      <c r="ND65" s="87"/>
      <c r="NE65" s="87"/>
      <c r="NF65" s="87"/>
      <c r="NG65" s="87"/>
      <c r="NH65" s="87"/>
      <c r="NI65" s="87"/>
      <c r="NJ65" s="87"/>
      <c r="NK65" s="87"/>
      <c r="NL65" s="87"/>
      <c r="NM65" s="87"/>
      <c r="NN65" s="87"/>
      <c r="NO65" s="87"/>
      <c r="NP65" s="87"/>
      <c r="NR65" s="20"/>
      <c r="NS65" s="246" t="s">
        <v>4321</v>
      </c>
      <c r="NT65" s="20"/>
      <c r="NU65" s="87"/>
      <c r="NV65" s="87" t="s">
        <v>527</v>
      </c>
      <c r="NW65" s="87" t="s">
        <v>4322</v>
      </c>
      <c r="NY65" s="54" t="s">
        <v>404</v>
      </c>
      <c r="QE65" s="54"/>
      <c r="QF65" s="54"/>
      <c r="QG65" s="54"/>
      <c r="QH65" s="54"/>
      <c r="QI65" s="54"/>
      <c r="QJ65" s="54"/>
      <c r="QK65" s="54"/>
      <c r="QL65" s="54"/>
      <c r="QM65" s="54"/>
      <c r="QN65" s="54"/>
      <c r="QO65" s="54"/>
      <c r="QR65" s="20" t="s">
        <v>4323</v>
      </c>
      <c r="QT65" s="23" t="s">
        <v>4324</v>
      </c>
    </row>
    <row r="66" spans="2:462">
      <c r="B66" s="605">
        <f t="shared" si="0"/>
        <v>45881</v>
      </c>
      <c r="C66" s="241"/>
      <c r="E66" s="75"/>
      <c r="F66" s="254"/>
      <c r="G66" s="254"/>
      <c r="I66" s="74"/>
      <c r="K66" s="265" t="s">
        <v>4325</v>
      </c>
      <c r="V66" s="43">
        <v>101</v>
      </c>
      <c r="W66" s="34" t="s">
        <v>424</v>
      </c>
      <c r="X66" s="44">
        <v>160911</v>
      </c>
      <c r="Y66" s="34" t="s">
        <v>2458</v>
      </c>
      <c r="Z66" s="43" t="s">
        <v>426</v>
      </c>
      <c r="AA66" s="34" t="s">
        <v>411</v>
      </c>
      <c r="AB66" s="34" t="s">
        <v>411</v>
      </c>
      <c r="AC66" s="34" t="s">
        <v>2458</v>
      </c>
      <c r="AD66" s="44" t="s">
        <v>428</v>
      </c>
      <c r="AE66" s="44" t="s">
        <v>429</v>
      </c>
      <c r="AF66" s="43">
        <v>101</v>
      </c>
      <c r="AG66" s="34" t="s">
        <v>424</v>
      </c>
      <c r="AH66" s="34" t="s">
        <v>430</v>
      </c>
      <c r="AI66" s="43" t="s">
        <v>431</v>
      </c>
      <c r="AJ66" s="44" t="s">
        <v>432</v>
      </c>
      <c r="AK66" s="295">
        <v>4904861</v>
      </c>
      <c r="AL66" s="44" t="s">
        <v>411</v>
      </c>
      <c r="AM66" s="44" t="s">
        <v>433</v>
      </c>
      <c r="AN66" s="296">
        <v>258026700</v>
      </c>
      <c r="AO66" s="34"/>
      <c r="AP66" s="34"/>
      <c r="AQ66" s="34"/>
      <c r="AR66" s="34"/>
      <c r="AS66" s="34"/>
      <c r="AT66" s="44" t="s">
        <v>434</v>
      </c>
      <c r="AU66" s="44"/>
      <c r="AV66" s="751" t="str" cm="1">
        <f t="array" ref="AV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" s="34"/>
      <c r="AX66" s="34"/>
      <c r="AY66" s="34"/>
      <c r="AZ66" s="34"/>
      <c r="BA66" s="34"/>
      <c r="BB66" s="34"/>
      <c r="BC66" s="34"/>
      <c r="BD66" s="44">
        <v>160911</v>
      </c>
      <c r="BE66" s="34" t="s">
        <v>2458</v>
      </c>
      <c r="BF66" s="43" t="s">
        <v>426</v>
      </c>
      <c r="BG66" s="34" t="s">
        <v>411</v>
      </c>
      <c r="BH66" s="34" t="s">
        <v>411</v>
      </c>
      <c r="BI66" s="34" t="s">
        <v>2458</v>
      </c>
      <c r="BJ66" s="44" t="s">
        <v>428</v>
      </c>
      <c r="BK66" s="44" t="s">
        <v>429</v>
      </c>
      <c r="BL66" s="34"/>
      <c r="BM66" s="34"/>
      <c r="BN66" s="34"/>
      <c r="BO66" s="57" t="s">
        <v>220</v>
      </c>
      <c r="BP66" s="58" t="s">
        <v>4296</v>
      </c>
      <c r="BQ66" s="59">
        <v>309</v>
      </c>
      <c r="BR66" s="60" t="s">
        <v>4326</v>
      </c>
      <c r="BS66" s="61">
        <v>332</v>
      </c>
      <c r="BT66" s="60" t="s">
        <v>4327</v>
      </c>
      <c r="BU66" s="58" t="s">
        <v>4328</v>
      </c>
      <c r="BV66" s="58" t="s">
        <v>4329</v>
      </c>
      <c r="BW66" s="58" t="s">
        <v>4330</v>
      </c>
      <c r="BX66" s="58" t="s">
        <v>4331</v>
      </c>
      <c r="BY66" s="58" t="s">
        <v>4332</v>
      </c>
      <c r="BZ66" s="58" t="s">
        <v>409</v>
      </c>
      <c r="CA66" s="58" t="s">
        <v>4333</v>
      </c>
      <c r="CB66" s="58" t="s">
        <v>4334</v>
      </c>
      <c r="CC66" s="61">
        <v>332</v>
      </c>
      <c r="CD66" s="60" t="s">
        <v>4327</v>
      </c>
      <c r="CE66" s="20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0"/>
      <c r="ML66" s="87"/>
      <c r="MM66" s="87"/>
      <c r="MN66" s="87"/>
      <c r="MO66" s="87"/>
      <c r="MP66" s="87"/>
      <c r="MQ66" s="87"/>
      <c r="MR66" s="87"/>
      <c r="MS66" s="87"/>
      <c r="MT66" s="87"/>
      <c r="MU66" s="87"/>
      <c r="MV66" s="87"/>
      <c r="MW66" s="87"/>
      <c r="MX66" s="87"/>
      <c r="MY66" s="87"/>
      <c r="MZ66" s="87"/>
      <c r="NA66" s="87"/>
      <c r="NB66" s="87"/>
      <c r="NC66" s="87"/>
      <c r="ND66" s="87"/>
      <c r="NE66" s="87"/>
      <c r="NF66" s="87"/>
      <c r="NG66" s="87"/>
      <c r="NH66" s="87"/>
      <c r="NI66" s="87"/>
      <c r="NJ66" s="87"/>
      <c r="NK66" s="87"/>
      <c r="NL66" s="87"/>
      <c r="NM66" s="87"/>
      <c r="NN66" s="87"/>
      <c r="NO66" s="87"/>
      <c r="NP66" s="87"/>
      <c r="NR66" s="20"/>
      <c r="NS66" s="246" t="s">
        <v>4335</v>
      </c>
      <c r="NT66" s="20"/>
      <c r="NU66" s="87"/>
      <c r="NV66" s="87" t="s">
        <v>620</v>
      </c>
      <c r="NW66" s="87" t="s">
        <v>4336</v>
      </c>
      <c r="NY66" s="54" t="s">
        <v>408</v>
      </c>
      <c r="QE66" s="54"/>
      <c r="QF66" s="54"/>
      <c r="QG66" s="54"/>
      <c r="QH66" s="54"/>
      <c r="QI66" s="54"/>
      <c r="QJ66" s="54"/>
      <c r="QK66" s="54"/>
      <c r="QL66" s="54"/>
      <c r="QM66" s="54"/>
      <c r="QN66" s="54"/>
      <c r="QO66" s="54"/>
      <c r="QR66" s="20" t="s">
        <v>4337</v>
      </c>
      <c r="QT66" s="23" t="s">
        <v>4338</v>
      </c>
    </row>
    <row r="67" spans="2:462" ht="14.25" thickBot="1">
      <c r="B67" s="605">
        <f t="shared" si="0"/>
        <v>45882</v>
      </c>
      <c r="C67" s="241"/>
      <c r="E67" s="75"/>
      <c r="F67" s="254"/>
      <c r="G67" s="254"/>
      <c r="I67" s="74"/>
      <c r="K67" s="265" t="s">
        <v>4339</v>
      </c>
      <c r="V67" s="43">
        <v>101</v>
      </c>
      <c r="W67" s="34" t="s">
        <v>424</v>
      </c>
      <c r="X67" s="44">
        <v>160914</v>
      </c>
      <c r="Y67" s="34" t="s">
        <v>2595</v>
      </c>
      <c r="Z67" s="43" t="s">
        <v>426</v>
      </c>
      <c r="AA67" s="34" t="s">
        <v>411</v>
      </c>
      <c r="AB67" s="34" t="s">
        <v>411</v>
      </c>
      <c r="AC67" s="34" t="s">
        <v>2595</v>
      </c>
      <c r="AD67" s="44" t="s">
        <v>428</v>
      </c>
      <c r="AE67" s="44" t="s">
        <v>429</v>
      </c>
      <c r="AF67" s="43">
        <v>101</v>
      </c>
      <c r="AG67" s="34" t="s">
        <v>424</v>
      </c>
      <c r="AH67" s="34" t="s">
        <v>430</v>
      </c>
      <c r="AI67" s="43" t="s">
        <v>431</v>
      </c>
      <c r="AJ67" s="44" t="s">
        <v>432</v>
      </c>
      <c r="AK67" s="295">
        <v>4904861</v>
      </c>
      <c r="AL67" s="44" t="s">
        <v>411</v>
      </c>
      <c r="AM67" s="44" t="s">
        <v>433</v>
      </c>
      <c r="AN67" s="296">
        <v>258026700</v>
      </c>
      <c r="AO67" s="34"/>
      <c r="AP67" s="34"/>
      <c r="AQ67" s="34"/>
      <c r="AR67" s="34"/>
      <c r="AS67" s="34"/>
      <c r="AT67" s="44" t="s">
        <v>434</v>
      </c>
      <c r="AU67" s="44"/>
      <c r="AV67" s="751" t="str" cm="1">
        <f t="array" ref="AV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" s="34"/>
      <c r="AX67" s="34"/>
      <c r="AY67" s="34"/>
      <c r="AZ67" s="34"/>
      <c r="BA67" s="34"/>
      <c r="BB67" s="34"/>
      <c r="BC67" s="34"/>
      <c r="BD67" s="44">
        <v>160914</v>
      </c>
      <c r="BE67" s="34" t="s">
        <v>2595</v>
      </c>
      <c r="BF67" s="43" t="s">
        <v>426</v>
      </c>
      <c r="BG67" s="34" t="s">
        <v>411</v>
      </c>
      <c r="BH67" s="34" t="s">
        <v>411</v>
      </c>
      <c r="BI67" s="34" t="s">
        <v>2595</v>
      </c>
      <c r="BJ67" s="44" t="s">
        <v>428</v>
      </c>
      <c r="BK67" s="44" t="s">
        <v>429</v>
      </c>
      <c r="BL67" s="34"/>
      <c r="BM67" s="34"/>
      <c r="BN67" s="34"/>
      <c r="BO67" s="57" t="s">
        <v>220</v>
      </c>
      <c r="BP67" s="58" t="s">
        <v>4296</v>
      </c>
      <c r="BQ67" s="59">
        <v>311</v>
      </c>
      <c r="BR67" s="60" t="s">
        <v>4312</v>
      </c>
      <c r="BS67" s="61">
        <v>333</v>
      </c>
      <c r="BT67" s="60" t="s">
        <v>4340</v>
      </c>
      <c r="BU67" s="58" t="s">
        <v>4341</v>
      </c>
      <c r="BV67" s="58" t="s">
        <v>4315</v>
      </c>
      <c r="BW67" s="58" t="s">
        <v>4342</v>
      </c>
      <c r="BX67" s="58" t="s">
        <v>4343</v>
      </c>
      <c r="BY67" s="58" t="s">
        <v>4344</v>
      </c>
      <c r="BZ67" s="58" t="s">
        <v>643</v>
      </c>
      <c r="CA67" s="58" t="s">
        <v>4345</v>
      </c>
      <c r="CB67" s="58" t="s">
        <v>4346</v>
      </c>
      <c r="CC67" s="61">
        <v>333</v>
      </c>
      <c r="CD67" s="60" t="s">
        <v>4340</v>
      </c>
      <c r="CE67" s="20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0"/>
      <c r="ML67" s="87"/>
      <c r="MM67" s="87"/>
      <c r="MN67" s="87"/>
      <c r="MO67" s="87"/>
      <c r="MP67" s="87"/>
      <c r="MQ67" s="87"/>
      <c r="MR67" s="87"/>
      <c r="MS67" s="87"/>
      <c r="MT67" s="87"/>
      <c r="MU67" s="87"/>
      <c r="MV67" s="87"/>
      <c r="MW67" s="87"/>
      <c r="MX67" s="87"/>
      <c r="MY67" s="87"/>
      <c r="MZ67" s="87"/>
      <c r="NA67" s="87"/>
      <c r="NB67" s="87"/>
      <c r="NC67" s="87"/>
      <c r="ND67" s="87"/>
      <c r="NE67" s="87"/>
      <c r="NF67" s="87"/>
      <c r="NG67" s="87"/>
      <c r="NH67" s="87"/>
      <c r="NI67" s="87"/>
      <c r="NJ67" s="87"/>
      <c r="NK67" s="87"/>
      <c r="NL67" s="87"/>
      <c r="NM67" s="87"/>
      <c r="NN67" s="87"/>
      <c r="NO67" s="87"/>
      <c r="NP67" s="87"/>
      <c r="NQ67" s="82"/>
      <c r="NR67" s="20"/>
      <c r="NS67" s="246" t="s">
        <v>4347</v>
      </c>
      <c r="NT67" s="20"/>
      <c r="NU67" s="87"/>
      <c r="NV67" s="87" t="s">
        <v>581</v>
      </c>
      <c r="NW67" s="87" t="s">
        <v>4348</v>
      </c>
      <c r="NY67" s="54" t="s">
        <v>405</v>
      </c>
      <c r="QE67" s="42"/>
      <c r="QF67" s="42"/>
      <c r="QG67" s="42"/>
      <c r="QH67" s="42"/>
      <c r="QI67" s="42"/>
      <c r="QJ67" s="42"/>
      <c r="QK67" s="42"/>
      <c r="QL67" s="42"/>
      <c r="QM67" s="42"/>
      <c r="QN67" s="42"/>
      <c r="QO67" s="42"/>
      <c r="QR67" s="20" t="s">
        <v>4349</v>
      </c>
      <c r="QT67" s="23" t="s">
        <v>4350</v>
      </c>
    </row>
    <row r="68" spans="2:462">
      <c r="B68" s="605">
        <f t="shared" si="0"/>
        <v>45883</v>
      </c>
      <c r="C68" s="241"/>
      <c r="E68" s="75"/>
      <c r="F68" s="254"/>
      <c r="G68" s="254"/>
      <c r="I68" s="74"/>
      <c r="K68" s="265" t="s">
        <v>4351</v>
      </c>
      <c r="V68" s="43">
        <v>101</v>
      </c>
      <c r="W68" s="34" t="s">
        <v>424</v>
      </c>
      <c r="X68" s="44">
        <v>160915</v>
      </c>
      <c r="Y68" s="34" t="s">
        <v>2727</v>
      </c>
      <c r="Z68" s="43" t="s">
        <v>426</v>
      </c>
      <c r="AA68" s="34" t="s">
        <v>411</v>
      </c>
      <c r="AB68" s="34" t="s">
        <v>411</v>
      </c>
      <c r="AC68" s="34" t="s">
        <v>2727</v>
      </c>
      <c r="AD68" s="44" t="s">
        <v>428</v>
      </c>
      <c r="AE68" s="44" t="s">
        <v>429</v>
      </c>
      <c r="AF68" s="43">
        <v>101</v>
      </c>
      <c r="AG68" s="34" t="s">
        <v>424</v>
      </c>
      <c r="AH68" s="34" t="s">
        <v>430</v>
      </c>
      <c r="AI68" s="43" t="s">
        <v>431</v>
      </c>
      <c r="AJ68" s="44" t="s">
        <v>432</v>
      </c>
      <c r="AK68" s="295">
        <v>4904861</v>
      </c>
      <c r="AL68" s="44" t="s">
        <v>411</v>
      </c>
      <c r="AM68" s="44" t="s">
        <v>433</v>
      </c>
      <c r="AN68" s="296">
        <v>258026700</v>
      </c>
      <c r="AO68" s="34"/>
      <c r="AP68" s="34"/>
      <c r="AQ68" s="34"/>
      <c r="AR68" s="34"/>
      <c r="AS68" s="34"/>
      <c r="AT68" s="44" t="s">
        <v>434</v>
      </c>
      <c r="AU68" s="44"/>
      <c r="AV68" s="751" t="str" cm="1">
        <f t="array" ref="AV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" s="34"/>
      <c r="AX68" s="34"/>
      <c r="AY68" s="34"/>
      <c r="AZ68" s="34"/>
      <c r="BA68" s="34"/>
      <c r="BB68" s="34"/>
      <c r="BC68" s="34"/>
      <c r="BD68" s="44">
        <v>160915</v>
      </c>
      <c r="BE68" s="34" t="s">
        <v>2727</v>
      </c>
      <c r="BF68" s="43" t="s">
        <v>426</v>
      </c>
      <c r="BG68" s="34" t="s">
        <v>411</v>
      </c>
      <c r="BH68" s="34" t="s">
        <v>411</v>
      </c>
      <c r="BI68" s="34" t="s">
        <v>2727</v>
      </c>
      <c r="BJ68" s="44" t="s">
        <v>428</v>
      </c>
      <c r="BK68" s="44" t="s">
        <v>429</v>
      </c>
      <c r="BL68" s="34"/>
      <c r="BM68" s="34"/>
      <c r="BN68" s="34"/>
      <c r="BO68" s="45" t="s">
        <v>220</v>
      </c>
      <c r="BP68" s="46" t="s">
        <v>4296</v>
      </c>
      <c r="BQ68" s="47">
        <v>311</v>
      </c>
      <c r="BR68" s="48" t="s">
        <v>4312</v>
      </c>
      <c r="BS68" s="49">
        <v>334</v>
      </c>
      <c r="BT68" s="48" t="s">
        <v>4352</v>
      </c>
      <c r="BU68" s="46" t="s">
        <v>4353</v>
      </c>
      <c r="BV68" s="46" t="s">
        <v>4315</v>
      </c>
      <c r="BW68" s="46" t="s">
        <v>4354</v>
      </c>
      <c r="BX68" s="46" t="s">
        <v>4355</v>
      </c>
      <c r="BY68" s="46" t="s">
        <v>4356</v>
      </c>
      <c r="BZ68" s="46" t="s">
        <v>644</v>
      </c>
      <c r="CA68" s="46" t="s">
        <v>4357</v>
      </c>
      <c r="CB68" s="46" t="s">
        <v>4358</v>
      </c>
      <c r="CC68" s="49">
        <v>334</v>
      </c>
      <c r="CD68" s="48" t="s">
        <v>4352</v>
      </c>
      <c r="CE68" s="20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0"/>
      <c r="CY68" s="101" t="s">
        <v>439</v>
      </c>
      <c r="CZ68" s="88" t="s">
        <v>4359</v>
      </c>
      <c r="DA68" s="102" t="e">
        <f>VLOOKUP(Candidatura!E15,converte_freg,2,0)</f>
        <v>#N/A</v>
      </c>
      <c r="DC68" s="93" t="s">
        <v>452</v>
      </c>
      <c r="ML68" s="87"/>
      <c r="MM68" s="87"/>
      <c r="MN68" s="87"/>
      <c r="MO68" s="87"/>
      <c r="MP68" s="87"/>
      <c r="MQ68" s="87"/>
      <c r="MR68" s="87"/>
      <c r="MS68" s="87"/>
      <c r="MT68" s="87"/>
      <c r="MU68" s="87"/>
      <c r="MV68" s="87"/>
      <c r="MW68" s="87"/>
      <c r="MX68" s="87"/>
      <c r="MY68" s="87"/>
      <c r="MZ68" s="87"/>
      <c r="NA68" s="87"/>
      <c r="NB68" s="87"/>
      <c r="NC68" s="87"/>
      <c r="ND68" s="87"/>
      <c r="NE68" s="87"/>
      <c r="NF68" s="87"/>
      <c r="NG68" s="87"/>
      <c r="NH68" s="87"/>
      <c r="NI68" s="87"/>
      <c r="NJ68" s="87"/>
      <c r="NK68" s="87"/>
      <c r="NL68" s="87"/>
      <c r="NM68" s="87"/>
      <c r="NN68" s="87"/>
      <c r="NO68" s="87"/>
      <c r="NP68" s="87"/>
      <c r="NR68" s="20"/>
      <c r="NS68" s="246" t="s">
        <v>4360</v>
      </c>
      <c r="NT68" s="20"/>
      <c r="NU68" s="87"/>
      <c r="NV68" s="87" t="s">
        <v>621</v>
      </c>
      <c r="NW68" s="87" t="s">
        <v>4361</v>
      </c>
      <c r="NY68" s="54" t="s">
        <v>408</v>
      </c>
      <c r="QR68" s="20" t="s">
        <v>4362</v>
      </c>
      <c r="QT68" s="23" t="s">
        <v>4363</v>
      </c>
    </row>
    <row r="69" spans="2:462">
      <c r="B69" s="605">
        <f t="shared" si="0"/>
        <v>45884</v>
      </c>
      <c r="C69" s="241"/>
      <c r="E69" s="75"/>
      <c r="F69" s="254"/>
      <c r="G69" s="254"/>
      <c r="I69" s="74"/>
      <c r="K69" s="265" t="s">
        <v>4364</v>
      </c>
      <c r="V69" s="43">
        <v>101</v>
      </c>
      <c r="W69" s="34" t="s">
        <v>424</v>
      </c>
      <c r="X69" s="44">
        <v>160920</v>
      </c>
      <c r="Y69" s="34" t="s">
        <v>2842</v>
      </c>
      <c r="Z69" s="43" t="s">
        <v>1277</v>
      </c>
      <c r="AA69" s="34" t="s">
        <v>411</v>
      </c>
      <c r="AB69" s="34" t="s">
        <v>411</v>
      </c>
      <c r="AC69" s="34" t="s">
        <v>2842</v>
      </c>
      <c r="AD69" s="44" t="s">
        <v>428</v>
      </c>
      <c r="AE69" s="44" t="s">
        <v>429</v>
      </c>
      <c r="AF69" s="43">
        <v>101</v>
      </c>
      <c r="AG69" s="34" t="s">
        <v>424</v>
      </c>
      <c r="AH69" s="34" t="s">
        <v>430</v>
      </c>
      <c r="AI69" s="43" t="s">
        <v>431</v>
      </c>
      <c r="AJ69" s="44" t="s">
        <v>432</v>
      </c>
      <c r="AK69" s="295">
        <v>4904861</v>
      </c>
      <c r="AL69" s="44" t="s">
        <v>411</v>
      </c>
      <c r="AM69" s="44" t="s">
        <v>433</v>
      </c>
      <c r="AN69" s="296">
        <v>258026700</v>
      </c>
      <c r="AO69" s="34"/>
      <c r="AP69" s="34"/>
      <c r="AQ69" s="34"/>
      <c r="AR69" s="34"/>
      <c r="AS69" s="34"/>
      <c r="AT69" s="44" t="s">
        <v>434</v>
      </c>
      <c r="AU69" s="44"/>
      <c r="AV69" s="751" t="str" cm="1">
        <f t="array" ref="AV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" s="34"/>
      <c r="AX69" s="34"/>
      <c r="AY69" s="34"/>
      <c r="AZ69" s="34"/>
      <c r="BA69" s="34"/>
      <c r="BB69" s="34"/>
      <c r="BC69" s="34"/>
      <c r="BD69" s="44">
        <v>160920</v>
      </c>
      <c r="BE69" s="34" t="s">
        <v>2842</v>
      </c>
      <c r="BF69" s="43" t="s">
        <v>1277</v>
      </c>
      <c r="BG69" s="34" t="s">
        <v>411</v>
      </c>
      <c r="BH69" s="34" t="s">
        <v>411</v>
      </c>
      <c r="BI69" s="34" t="s">
        <v>2842</v>
      </c>
      <c r="BJ69" s="44" t="s">
        <v>428</v>
      </c>
      <c r="BK69" s="44" t="s">
        <v>429</v>
      </c>
      <c r="BL69" s="34"/>
      <c r="BM69" s="34"/>
      <c r="BN69" s="34"/>
      <c r="BO69" s="57" t="s">
        <v>220</v>
      </c>
      <c r="BP69" s="58" t="s">
        <v>4296</v>
      </c>
      <c r="BQ69" s="59">
        <v>315</v>
      </c>
      <c r="BR69" s="60" t="s">
        <v>4365</v>
      </c>
      <c r="BS69" s="61">
        <v>335</v>
      </c>
      <c r="BT69" s="60" t="s">
        <v>4366</v>
      </c>
      <c r="BU69" s="58" t="s">
        <v>4367</v>
      </c>
      <c r="BV69" s="58" t="s">
        <v>4368</v>
      </c>
      <c r="BW69" s="58" t="s">
        <v>4369</v>
      </c>
      <c r="BX69" s="58" t="s">
        <v>4370</v>
      </c>
      <c r="BY69" s="58" t="s">
        <v>4371</v>
      </c>
      <c r="BZ69" s="58" t="s">
        <v>598</v>
      </c>
      <c r="CA69" s="58" t="s">
        <v>4372</v>
      </c>
      <c r="CB69" s="58" t="s">
        <v>4373</v>
      </c>
      <c r="CC69" s="61">
        <v>335</v>
      </c>
      <c r="CD69" s="60" t="s">
        <v>4366</v>
      </c>
      <c r="CE69" s="20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0"/>
      <c r="CY69" s="103" t="s">
        <v>457</v>
      </c>
      <c r="CZ69" s="87" t="s">
        <v>4374</v>
      </c>
      <c r="DA69" s="85"/>
      <c r="DC69" s="94" t="s">
        <v>439</v>
      </c>
      <c r="ML69" s="87"/>
      <c r="MM69" s="87"/>
      <c r="MN69" s="87"/>
      <c r="MO69" s="87"/>
      <c r="MP69" s="87"/>
      <c r="MQ69" s="87"/>
      <c r="MR69" s="87"/>
      <c r="MS69" s="87"/>
      <c r="MT69" s="87"/>
      <c r="MU69" s="87"/>
      <c r="MV69" s="87"/>
      <c r="MW69" s="87"/>
      <c r="MX69" s="87"/>
      <c r="MY69" s="87"/>
      <c r="MZ69" s="87"/>
      <c r="NA69" s="87"/>
      <c r="NB69" s="87"/>
      <c r="NC69" s="87"/>
      <c r="ND69" s="87"/>
      <c r="NE69" s="87"/>
      <c r="NF69" s="87"/>
      <c r="NG69" s="87"/>
      <c r="NH69" s="87"/>
      <c r="NI69" s="87"/>
      <c r="NJ69" s="87"/>
      <c r="NK69" s="87"/>
      <c r="NL69" s="87"/>
      <c r="NM69" s="87"/>
      <c r="NN69" s="87"/>
      <c r="NO69" s="87"/>
      <c r="NP69" s="87"/>
      <c r="NR69" s="20"/>
      <c r="NS69" s="246" t="s">
        <v>4375</v>
      </c>
      <c r="NT69" s="20"/>
      <c r="NU69" s="87"/>
      <c r="NV69" s="87" t="s">
        <v>513</v>
      </c>
      <c r="NW69" s="87" t="s">
        <v>4376</v>
      </c>
      <c r="NY69" s="54" t="s">
        <v>400</v>
      </c>
      <c r="QR69" s="20" t="s">
        <v>4377</v>
      </c>
      <c r="QT69" s="23" t="s">
        <v>4378</v>
      </c>
    </row>
    <row r="70" spans="2:462">
      <c r="B70" s="605">
        <f t="shared" si="0"/>
        <v>45885</v>
      </c>
      <c r="C70" s="241"/>
      <c r="E70" s="75"/>
      <c r="F70" s="254"/>
      <c r="G70" s="254"/>
      <c r="I70" s="74"/>
      <c r="K70" s="265" t="s">
        <v>4379</v>
      </c>
      <c r="V70" s="43">
        <v>101</v>
      </c>
      <c r="W70" s="34" t="s">
        <v>424</v>
      </c>
      <c r="X70" s="44">
        <v>160922</v>
      </c>
      <c r="Y70" s="34" t="s">
        <v>2940</v>
      </c>
      <c r="Z70" s="43" t="s">
        <v>426</v>
      </c>
      <c r="AA70" s="34" t="s">
        <v>411</v>
      </c>
      <c r="AB70" s="34" t="s">
        <v>411</v>
      </c>
      <c r="AC70" s="34" t="s">
        <v>2940</v>
      </c>
      <c r="AD70" s="44" t="s">
        <v>428</v>
      </c>
      <c r="AE70" s="44" t="s">
        <v>429</v>
      </c>
      <c r="AF70" s="43">
        <v>101</v>
      </c>
      <c r="AG70" s="34" t="s">
        <v>424</v>
      </c>
      <c r="AH70" s="34" t="s">
        <v>430</v>
      </c>
      <c r="AI70" s="43" t="s">
        <v>431</v>
      </c>
      <c r="AJ70" s="44" t="s">
        <v>432</v>
      </c>
      <c r="AK70" s="295">
        <v>4904861</v>
      </c>
      <c r="AL70" s="44" t="s">
        <v>411</v>
      </c>
      <c r="AM70" s="44" t="s">
        <v>433</v>
      </c>
      <c r="AN70" s="296">
        <v>258026700</v>
      </c>
      <c r="AO70" s="34"/>
      <c r="AP70" s="34"/>
      <c r="AQ70" s="34"/>
      <c r="AR70" s="34"/>
      <c r="AS70" s="34"/>
      <c r="AT70" s="44" t="s">
        <v>434</v>
      </c>
      <c r="AU70" s="44"/>
      <c r="AV70" s="751" t="str" cm="1">
        <f t="array" ref="AV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" s="34"/>
      <c r="AX70" s="34"/>
      <c r="AY70" s="34"/>
      <c r="AZ70" s="34"/>
      <c r="BA70" s="34"/>
      <c r="BB70" s="34"/>
      <c r="BC70" s="34"/>
      <c r="BD70" s="44">
        <v>160922</v>
      </c>
      <c r="BE70" s="34" t="s">
        <v>2940</v>
      </c>
      <c r="BF70" s="43" t="s">
        <v>426</v>
      </c>
      <c r="BG70" s="34" t="s">
        <v>411</v>
      </c>
      <c r="BH70" s="34" t="s">
        <v>411</v>
      </c>
      <c r="BI70" s="34" t="s">
        <v>2940</v>
      </c>
      <c r="BJ70" s="44" t="s">
        <v>428</v>
      </c>
      <c r="BK70" s="44" t="s">
        <v>429</v>
      </c>
      <c r="BL70" s="34"/>
      <c r="BM70" s="34"/>
      <c r="BN70" s="34"/>
      <c r="BO70" s="45" t="s">
        <v>220</v>
      </c>
      <c r="BP70" s="46" t="s">
        <v>4296</v>
      </c>
      <c r="BQ70" s="47">
        <v>303</v>
      </c>
      <c r="BR70" s="48" t="s">
        <v>4380</v>
      </c>
      <c r="BS70" s="49">
        <v>336</v>
      </c>
      <c r="BT70" s="48" t="s">
        <v>4381</v>
      </c>
      <c r="BU70" s="46" t="s">
        <v>4382</v>
      </c>
      <c r="BV70" s="46" t="s">
        <v>4383</v>
      </c>
      <c r="BW70" s="46" t="s">
        <v>4384</v>
      </c>
      <c r="BX70" s="46" t="s">
        <v>4385</v>
      </c>
      <c r="BY70" s="46" t="s">
        <v>4386</v>
      </c>
      <c r="BZ70" s="46" t="s">
        <v>588</v>
      </c>
      <c r="CA70" s="46" t="s">
        <v>4387</v>
      </c>
      <c r="CB70" s="46" t="s">
        <v>4388</v>
      </c>
      <c r="CC70" s="49">
        <v>336</v>
      </c>
      <c r="CD70" s="48" t="s">
        <v>4381</v>
      </c>
      <c r="CE70" s="20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0"/>
      <c r="CY70" s="103" t="s">
        <v>458</v>
      </c>
      <c r="CZ70" s="87" t="s">
        <v>4389</v>
      </c>
      <c r="DA70" s="85"/>
      <c r="DC70" s="94" t="s">
        <v>447</v>
      </c>
      <c r="ML70" s="87"/>
      <c r="MM70" s="87"/>
      <c r="MN70" s="87"/>
      <c r="MO70" s="87"/>
      <c r="MP70" s="87"/>
      <c r="MQ70" s="87"/>
      <c r="MR70" s="87"/>
      <c r="MS70" s="87"/>
      <c r="MT70" s="87"/>
      <c r="MU70" s="87"/>
      <c r="MV70" s="87"/>
      <c r="MW70" s="87"/>
      <c r="MX70" s="87"/>
      <c r="MY70" s="87"/>
      <c r="MZ70" s="87"/>
      <c r="NA70" s="87"/>
      <c r="NB70" s="87"/>
      <c r="NC70" s="87"/>
      <c r="ND70" s="87"/>
      <c r="NE70" s="87"/>
      <c r="NF70" s="87"/>
      <c r="NG70" s="87"/>
      <c r="NH70" s="87"/>
      <c r="NI70" s="87"/>
      <c r="NJ70" s="87"/>
      <c r="NK70" s="87"/>
      <c r="NL70" s="87"/>
      <c r="NM70" s="87"/>
      <c r="NN70" s="87"/>
      <c r="NO70" s="87"/>
      <c r="NP70" s="87"/>
      <c r="NR70" s="20"/>
      <c r="NS70" s="246" t="s">
        <v>4390</v>
      </c>
      <c r="NT70" s="20"/>
      <c r="NU70" s="87"/>
      <c r="NV70" s="87" t="s">
        <v>687</v>
      </c>
      <c r="NW70" s="87" t="s">
        <v>4391</v>
      </c>
      <c r="NY70" s="54" t="s">
        <v>413</v>
      </c>
      <c r="QR70" s="20" t="s">
        <v>4392</v>
      </c>
      <c r="QT70" s="23" t="s">
        <v>4393</v>
      </c>
    </row>
    <row r="71" spans="2:462">
      <c r="B71" s="605">
        <f t="shared" si="0"/>
        <v>45886</v>
      </c>
      <c r="C71" s="241"/>
      <c r="E71" s="75"/>
      <c r="F71" s="254"/>
      <c r="G71" s="254"/>
      <c r="I71" s="74"/>
      <c r="K71" s="265" t="s">
        <v>4394</v>
      </c>
      <c r="V71" s="43">
        <v>101</v>
      </c>
      <c r="W71" s="34" t="s">
        <v>424</v>
      </c>
      <c r="X71" s="44">
        <v>160925</v>
      </c>
      <c r="Y71" s="34" t="s">
        <v>2599</v>
      </c>
      <c r="Z71" s="43" t="s">
        <v>426</v>
      </c>
      <c r="AA71" s="34" t="s">
        <v>411</v>
      </c>
      <c r="AB71" s="34" t="s">
        <v>411</v>
      </c>
      <c r="AC71" s="34" t="s">
        <v>2599</v>
      </c>
      <c r="AD71" s="44" t="s">
        <v>428</v>
      </c>
      <c r="AE71" s="44" t="s">
        <v>429</v>
      </c>
      <c r="AF71" s="43">
        <v>101</v>
      </c>
      <c r="AG71" s="34" t="s">
        <v>424</v>
      </c>
      <c r="AH71" s="34" t="s">
        <v>430</v>
      </c>
      <c r="AI71" s="43" t="s">
        <v>431</v>
      </c>
      <c r="AJ71" s="44" t="s">
        <v>432</v>
      </c>
      <c r="AK71" s="295">
        <v>4904861</v>
      </c>
      <c r="AL71" s="44" t="s">
        <v>411</v>
      </c>
      <c r="AM71" s="44" t="s">
        <v>433</v>
      </c>
      <c r="AN71" s="296">
        <v>258026700</v>
      </c>
      <c r="AO71" s="34"/>
      <c r="AP71" s="34"/>
      <c r="AQ71" s="34"/>
      <c r="AR71" s="34"/>
      <c r="AS71" s="34"/>
      <c r="AT71" s="44" t="s">
        <v>434</v>
      </c>
      <c r="AU71" s="44"/>
      <c r="AV71" s="751" t="str" cm="1">
        <f t="array" ref="AV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" s="34"/>
      <c r="AX71" s="34"/>
      <c r="AY71" s="34"/>
      <c r="AZ71" s="34"/>
      <c r="BA71" s="34"/>
      <c r="BB71" s="34"/>
      <c r="BC71" s="34"/>
      <c r="BD71" s="44">
        <v>160925</v>
      </c>
      <c r="BE71" s="34" t="s">
        <v>2599</v>
      </c>
      <c r="BF71" s="43" t="s">
        <v>426</v>
      </c>
      <c r="BG71" s="34" t="s">
        <v>411</v>
      </c>
      <c r="BH71" s="34" t="s">
        <v>411</v>
      </c>
      <c r="BI71" s="34" t="s">
        <v>2599</v>
      </c>
      <c r="BJ71" s="44" t="s">
        <v>428</v>
      </c>
      <c r="BK71" s="44" t="s">
        <v>429</v>
      </c>
      <c r="BL71" s="34"/>
      <c r="BM71" s="34"/>
      <c r="BN71" s="34"/>
      <c r="BO71" s="45" t="s">
        <v>220</v>
      </c>
      <c r="BP71" s="46" t="s">
        <v>4296</v>
      </c>
      <c r="BQ71" s="47">
        <v>308</v>
      </c>
      <c r="BR71" s="48" t="s">
        <v>4395</v>
      </c>
      <c r="BS71" s="49">
        <v>338</v>
      </c>
      <c r="BT71" s="48" t="s">
        <v>4396</v>
      </c>
      <c r="BU71" s="46" t="s">
        <v>4397</v>
      </c>
      <c r="BV71" s="46" t="s">
        <v>4398</v>
      </c>
      <c r="BW71" s="46" t="s">
        <v>4399</v>
      </c>
      <c r="BX71" s="46" t="s">
        <v>4400</v>
      </c>
      <c r="BY71" s="46" t="s">
        <v>4401</v>
      </c>
      <c r="BZ71" s="46" t="s">
        <v>406</v>
      </c>
      <c r="CA71" s="46" t="s">
        <v>4402</v>
      </c>
      <c r="CB71" s="46" t="s">
        <v>4403</v>
      </c>
      <c r="CC71" s="49">
        <v>338</v>
      </c>
      <c r="CD71" s="48" t="s">
        <v>4396</v>
      </c>
      <c r="CE71" s="20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0"/>
      <c r="CY71" s="103" t="s">
        <v>459</v>
      </c>
      <c r="CZ71" s="87" t="s">
        <v>4404</v>
      </c>
      <c r="DA71" s="85"/>
      <c r="DC71" s="94" t="s">
        <v>445</v>
      </c>
      <c r="ML71" s="87"/>
      <c r="MM71" s="87"/>
      <c r="MN71" s="87"/>
      <c r="MO71" s="87"/>
      <c r="MP71" s="87"/>
      <c r="MQ71" s="87"/>
      <c r="MR71" s="87"/>
      <c r="MS71" s="87"/>
      <c r="MT71" s="87"/>
      <c r="MU71" s="87"/>
      <c r="MV71" s="87"/>
      <c r="MW71" s="87"/>
      <c r="MX71" s="87"/>
      <c r="MY71" s="87"/>
      <c r="MZ71" s="87"/>
      <c r="NA71" s="87"/>
      <c r="NB71" s="87"/>
      <c r="NC71" s="87"/>
      <c r="ND71" s="87"/>
      <c r="NE71" s="87"/>
      <c r="NF71" s="87"/>
      <c r="NG71" s="87"/>
      <c r="NH71" s="87"/>
      <c r="NI71" s="87"/>
      <c r="NJ71" s="87"/>
      <c r="NK71" s="87"/>
      <c r="NL71" s="87"/>
      <c r="NM71" s="87"/>
      <c r="NN71" s="87"/>
      <c r="NO71" s="87"/>
      <c r="NP71" s="87"/>
      <c r="NR71" s="20"/>
      <c r="NS71" s="246" t="s">
        <v>4405</v>
      </c>
      <c r="NT71" s="20"/>
      <c r="NU71" s="87"/>
      <c r="NV71" s="87" t="s">
        <v>566</v>
      </c>
      <c r="NW71" s="87" t="s">
        <v>4406</v>
      </c>
      <c r="NY71" s="54" t="s">
        <v>404</v>
      </c>
      <c r="QR71" s="20" t="s">
        <v>4407</v>
      </c>
      <c r="QT71" s="23" t="s">
        <v>4408</v>
      </c>
    </row>
    <row r="72" spans="2:462">
      <c r="B72" s="605">
        <f t="shared" si="0"/>
        <v>45887</v>
      </c>
      <c r="C72" s="241"/>
      <c r="I72" s="74"/>
      <c r="K72" s="265" t="s">
        <v>4409</v>
      </c>
      <c r="V72" s="43">
        <v>101</v>
      </c>
      <c r="W72" s="34" t="s">
        <v>424</v>
      </c>
      <c r="X72" s="44">
        <v>160926</v>
      </c>
      <c r="Y72" s="34" t="s">
        <v>3175</v>
      </c>
      <c r="Z72" s="43" t="s">
        <v>426</v>
      </c>
      <c r="AA72" s="34" t="s">
        <v>411</v>
      </c>
      <c r="AB72" s="34" t="s">
        <v>411</v>
      </c>
      <c r="AC72" s="34" t="s">
        <v>3175</v>
      </c>
      <c r="AD72" s="44" t="s">
        <v>428</v>
      </c>
      <c r="AE72" s="44" t="s">
        <v>429</v>
      </c>
      <c r="AF72" s="43">
        <v>101</v>
      </c>
      <c r="AG72" s="34" t="s">
        <v>424</v>
      </c>
      <c r="AH72" s="34" t="s">
        <v>430</v>
      </c>
      <c r="AI72" s="43" t="s">
        <v>431</v>
      </c>
      <c r="AJ72" s="44" t="s">
        <v>432</v>
      </c>
      <c r="AK72" s="295">
        <v>4904861</v>
      </c>
      <c r="AL72" s="44" t="s">
        <v>411</v>
      </c>
      <c r="AM72" s="44" t="s">
        <v>433</v>
      </c>
      <c r="AN72" s="296">
        <v>258026700</v>
      </c>
      <c r="AO72" s="34"/>
      <c r="AP72" s="34"/>
      <c r="AQ72" s="34"/>
      <c r="AR72" s="34"/>
      <c r="AS72" s="34"/>
      <c r="AT72" s="44" t="s">
        <v>434</v>
      </c>
      <c r="AU72" s="44"/>
      <c r="AV72" s="751" t="str" cm="1">
        <f t="array" ref="AV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" s="34"/>
      <c r="AX72" s="34"/>
      <c r="AY72" s="34"/>
      <c r="AZ72" s="34"/>
      <c r="BA72" s="34"/>
      <c r="BB72" s="34"/>
      <c r="BC72" s="34"/>
      <c r="BD72" s="44">
        <v>160926</v>
      </c>
      <c r="BE72" s="34" t="s">
        <v>3175</v>
      </c>
      <c r="BF72" s="43" t="s">
        <v>426</v>
      </c>
      <c r="BG72" s="34" t="s">
        <v>411</v>
      </c>
      <c r="BH72" s="34" t="s">
        <v>411</v>
      </c>
      <c r="BI72" s="34" t="s">
        <v>3175</v>
      </c>
      <c r="BJ72" s="44" t="s">
        <v>428</v>
      </c>
      <c r="BK72" s="44" t="s">
        <v>429</v>
      </c>
      <c r="BL72" s="34"/>
      <c r="BM72" s="34"/>
      <c r="BN72" s="34"/>
      <c r="BO72" s="57" t="s">
        <v>220</v>
      </c>
      <c r="BP72" s="58" t="s">
        <v>4296</v>
      </c>
      <c r="BQ72" s="59">
        <v>304</v>
      </c>
      <c r="BR72" s="60" t="s">
        <v>4410</v>
      </c>
      <c r="BS72" s="61">
        <v>339</v>
      </c>
      <c r="BT72" s="60" t="s">
        <v>4411</v>
      </c>
      <c r="BU72" s="58" t="s">
        <v>4412</v>
      </c>
      <c r="BV72" s="58" t="s">
        <v>4413</v>
      </c>
      <c r="BW72" s="58" t="s">
        <v>4414</v>
      </c>
      <c r="BX72" s="58" t="s">
        <v>4415</v>
      </c>
      <c r="BY72" s="58" t="s">
        <v>4416</v>
      </c>
      <c r="BZ72" s="58" t="s">
        <v>589</v>
      </c>
      <c r="CA72" s="58" t="s">
        <v>4417</v>
      </c>
      <c r="CB72" s="58" t="s">
        <v>4418</v>
      </c>
      <c r="CC72" s="61">
        <v>339</v>
      </c>
      <c r="CD72" s="60" t="s">
        <v>4411</v>
      </c>
      <c r="CE72" s="20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0"/>
      <c r="CY72" s="103" t="s">
        <v>396</v>
      </c>
      <c r="CZ72" s="87" t="s">
        <v>4419</v>
      </c>
      <c r="DA72" s="85"/>
      <c r="DC72" s="94" t="s">
        <v>457</v>
      </c>
      <c r="ML72" s="87"/>
      <c r="MM72" s="87"/>
      <c r="MN72" s="87"/>
      <c r="MO72" s="87"/>
      <c r="MP72" s="87"/>
      <c r="MQ72" s="87"/>
      <c r="MR72" s="87"/>
      <c r="MS72" s="87"/>
      <c r="MT72" s="87"/>
      <c r="MU72" s="87"/>
      <c r="MV72" s="87"/>
      <c r="MW72" s="87"/>
      <c r="MX72" s="87"/>
      <c r="MY72" s="87"/>
      <c r="MZ72" s="87"/>
      <c r="NA72" s="87"/>
      <c r="NB72" s="87"/>
      <c r="NC72" s="87"/>
      <c r="ND72" s="87"/>
      <c r="NE72" s="87"/>
      <c r="NF72" s="87"/>
      <c r="NG72" s="87"/>
      <c r="NH72" s="87"/>
      <c r="NI72" s="87"/>
      <c r="NJ72" s="87"/>
      <c r="NK72" s="87"/>
      <c r="NL72" s="87"/>
      <c r="NM72" s="87"/>
      <c r="NN72" s="87"/>
      <c r="NO72" s="87"/>
      <c r="NP72" s="87"/>
      <c r="NR72" s="20"/>
      <c r="NS72" s="246" t="s">
        <v>4420</v>
      </c>
      <c r="NT72" s="20"/>
      <c r="NU72" s="87"/>
      <c r="NV72" s="87" t="s">
        <v>661</v>
      </c>
      <c r="NW72" s="87" t="s">
        <v>4421</v>
      </c>
      <c r="NY72" s="54" t="s">
        <v>411</v>
      </c>
      <c r="QR72" s="20" t="s">
        <v>4422</v>
      </c>
      <c r="QT72" s="23" t="s">
        <v>4423</v>
      </c>
    </row>
    <row r="73" spans="2:462">
      <c r="B73" s="605">
        <f t="shared" si="0"/>
        <v>45888</v>
      </c>
      <c r="C73" s="241"/>
      <c r="I73" s="74"/>
      <c r="K73" s="265" t="s">
        <v>4424</v>
      </c>
      <c r="V73" s="43">
        <v>101</v>
      </c>
      <c r="W73" s="34" t="s">
        <v>424</v>
      </c>
      <c r="X73" s="44">
        <v>160928</v>
      </c>
      <c r="Y73" s="34" t="s">
        <v>3238</v>
      </c>
      <c r="Z73" s="43" t="s">
        <v>426</v>
      </c>
      <c r="AA73" s="34" t="s">
        <v>411</v>
      </c>
      <c r="AB73" s="34" t="s">
        <v>411</v>
      </c>
      <c r="AC73" s="34" t="s">
        <v>3238</v>
      </c>
      <c r="AD73" s="44" t="s">
        <v>428</v>
      </c>
      <c r="AE73" s="44" t="s">
        <v>429</v>
      </c>
      <c r="AF73" s="43">
        <v>101</v>
      </c>
      <c r="AG73" s="34" t="s">
        <v>424</v>
      </c>
      <c r="AH73" s="34" t="s">
        <v>430</v>
      </c>
      <c r="AI73" s="43" t="s">
        <v>431</v>
      </c>
      <c r="AJ73" s="44" t="s">
        <v>432</v>
      </c>
      <c r="AK73" s="295">
        <v>4904861</v>
      </c>
      <c r="AL73" s="44" t="s">
        <v>411</v>
      </c>
      <c r="AM73" s="44" t="s">
        <v>433</v>
      </c>
      <c r="AN73" s="296">
        <v>258026700</v>
      </c>
      <c r="AO73" s="34"/>
      <c r="AP73" s="34"/>
      <c r="AQ73" s="34"/>
      <c r="AR73" s="34"/>
      <c r="AS73" s="34"/>
      <c r="AT73" s="44" t="s">
        <v>434</v>
      </c>
      <c r="AU73" s="44"/>
      <c r="AV73" s="751" t="str" cm="1">
        <f t="array" ref="AV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" s="34"/>
      <c r="AX73" s="34"/>
      <c r="AY73" s="34"/>
      <c r="AZ73" s="34"/>
      <c r="BA73" s="34"/>
      <c r="BB73" s="34"/>
      <c r="BC73" s="34"/>
      <c r="BD73" s="44">
        <v>160928</v>
      </c>
      <c r="BE73" s="34" t="s">
        <v>3238</v>
      </c>
      <c r="BF73" s="43" t="s">
        <v>426</v>
      </c>
      <c r="BG73" s="34" t="s">
        <v>411</v>
      </c>
      <c r="BH73" s="34" t="s">
        <v>411</v>
      </c>
      <c r="BI73" s="34" t="s">
        <v>3238</v>
      </c>
      <c r="BJ73" s="44" t="s">
        <v>428</v>
      </c>
      <c r="BK73" s="44" t="s">
        <v>429</v>
      </c>
      <c r="BL73" s="34"/>
      <c r="BM73" s="34"/>
      <c r="BN73" s="34"/>
      <c r="BO73" s="57" t="s">
        <v>220</v>
      </c>
      <c r="BP73" s="58" t="s">
        <v>4296</v>
      </c>
      <c r="BQ73" s="59">
        <v>306</v>
      </c>
      <c r="BR73" s="60" t="s">
        <v>4425</v>
      </c>
      <c r="BS73" s="61">
        <v>341</v>
      </c>
      <c r="BT73" s="60" t="s">
        <v>4426</v>
      </c>
      <c r="BU73" s="58" t="s">
        <v>4427</v>
      </c>
      <c r="BV73" s="58" t="s">
        <v>4428</v>
      </c>
      <c r="BW73" s="58" t="s">
        <v>4429</v>
      </c>
      <c r="BX73" s="58" t="s">
        <v>4430</v>
      </c>
      <c r="BY73" s="58" t="s">
        <v>4431</v>
      </c>
      <c r="BZ73" s="58" t="s">
        <v>596</v>
      </c>
      <c r="CA73" s="58" t="s">
        <v>4432</v>
      </c>
      <c r="CB73" s="58" t="s">
        <v>4433</v>
      </c>
      <c r="CC73" s="61">
        <v>341</v>
      </c>
      <c r="CD73" s="60" t="s">
        <v>4426</v>
      </c>
      <c r="CE73" s="20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0"/>
      <c r="CY73" s="103" t="s">
        <v>460</v>
      </c>
      <c r="CZ73" s="87" t="s">
        <v>4434</v>
      </c>
      <c r="DA73" s="85"/>
      <c r="DC73" s="94" t="s">
        <v>446</v>
      </c>
      <c r="ML73" s="87"/>
      <c r="MM73" s="87"/>
      <c r="MN73" s="87"/>
      <c r="MO73" s="87"/>
      <c r="MP73" s="87"/>
      <c r="MQ73" s="87"/>
      <c r="MR73" s="87"/>
      <c r="MS73" s="87"/>
      <c r="MT73" s="87"/>
      <c r="MU73" s="87"/>
      <c r="MV73" s="87"/>
      <c r="MW73" s="87"/>
      <c r="MX73" s="87"/>
      <c r="MY73" s="87"/>
      <c r="MZ73" s="87"/>
      <c r="NA73" s="87"/>
      <c r="NB73" s="87"/>
      <c r="NC73" s="87"/>
      <c r="ND73" s="87"/>
      <c r="NE73" s="87"/>
      <c r="NF73" s="87"/>
      <c r="NG73" s="87"/>
      <c r="NH73" s="87"/>
      <c r="NI73" s="87"/>
      <c r="NJ73" s="87"/>
      <c r="NK73" s="87"/>
      <c r="NL73" s="87"/>
      <c r="NM73" s="87"/>
      <c r="NN73" s="87"/>
      <c r="NO73" s="87"/>
      <c r="NP73" s="87"/>
      <c r="NR73" s="20"/>
      <c r="NS73" s="246" t="s">
        <v>4435</v>
      </c>
      <c r="NT73" s="20"/>
      <c r="NU73" s="87"/>
      <c r="NV73" s="87" t="s">
        <v>662</v>
      </c>
      <c r="NW73" s="87" t="s">
        <v>4436</v>
      </c>
      <c r="NY73" s="54" t="s">
        <v>411</v>
      </c>
      <c r="QR73" s="20" t="s">
        <v>4437</v>
      </c>
      <c r="QT73" s="23" t="s">
        <v>4438</v>
      </c>
    </row>
    <row r="74" spans="2:462">
      <c r="B74" s="605">
        <f t="shared" si="0"/>
        <v>45889</v>
      </c>
      <c r="C74" s="241"/>
      <c r="I74" s="74"/>
      <c r="K74" s="265" t="s">
        <v>4439</v>
      </c>
      <c r="V74" s="43">
        <v>101</v>
      </c>
      <c r="W74" s="34" t="s">
        <v>424</v>
      </c>
      <c r="X74" s="44">
        <v>160923</v>
      </c>
      <c r="Y74" s="34" t="s">
        <v>3035</v>
      </c>
      <c r="Z74" s="43" t="s">
        <v>426</v>
      </c>
      <c r="AA74" s="34" t="s">
        <v>411</v>
      </c>
      <c r="AB74" s="34" t="s">
        <v>411</v>
      </c>
      <c r="AC74" s="34" t="s">
        <v>3035</v>
      </c>
      <c r="AD74" s="44" t="s">
        <v>428</v>
      </c>
      <c r="AE74" s="44" t="s">
        <v>429</v>
      </c>
      <c r="AF74" s="43">
        <v>101</v>
      </c>
      <c r="AG74" s="34" t="s">
        <v>424</v>
      </c>
      <c r="AH74" s="34" t="s">
        <v>430</v>
      </c>
      <c r="AI74" s="43" t="s">
        <v>431</v>
      </c>
      <c r="AJ74" s="44" t="s">
        <v>432</v>
      </c>
      <c r="AK74" s="295">
        <v>4904861</v>
      </c>
      <c r="AL74" s="44" t="s">
        <v>411</v>
      </c>
      <c r="AM74" s="44" t="s">
        <v>433</v>
      </c>
      <c r="AN74" s="296">
        <v>258026700</v>
      </c>
      <c r="AO74" s="34"/>
      <c r="AP74" s="34"/>
      <c r="AQ74" s="34"/>
      <c r="AR74" s="34"/>
      <c r="AS74" s="34"/>
      <c r="AT74" s="44" t="s">
        <v>434</v>
      </c>
      <c r="AU74" s="44"/>
      <c r="AV74" s="751" t="str" cm="1">
        <f t="array" ref="AV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" s="34"/>
      <c r="AX74" s="34"/>
      <c r="AY74" s="34"/>
      <c r="AZ74" s="34"/>
      <c r="BA74" s="34"/>
      <c r="BB74" s="34"/>
      <c r="BC74" s="34"/>
      <c r="BD74" s="44">
        <v>160923</v>
      </c>
      <c r="BE74" s="34" t="s">
        <v>3035</v>
      </c>
      <c r="BF74" s="43" t="s">
        <v>426</v>
      </c>
      <c r="BG74" s="34" t="s">
        <v>411</v>
      </c>
      <c r="BH74" s="34" t="s">
        <v>411</v>
      </c>
      <c r="BI74" s="34" t="s">
        <v>3035</v>
      </c>
      <c r="BJ74" s="44" t="s">
        <v>428</v>
      </c>
      <c r="BK74" s="44" t="s">
        <v>429</v>
      </c>
      <c r="BL74" s="34"/>
      <c r="BM74" s="34"/>
      <c r="BN74" s="34"/>
      <c r="BO74" s="45" t="s">
        <v>220</v>
      </c>
      <c r="BP74" s="46" t="s">
        <v>4296</v>
      </c>
      <c r="BQ74" s="47">
        <v>307</v>
      </c>
      <c r="BR74" s="48" t="s">
        <v>4440</v>
      </c>
      <c r="BS74" s="49">
        <v>342</v>
      </c>
      <c r="BT74" s="48" t="s">
        <v>4441</v>
      </c>
      <c r="BU74" s="46" t="s">
        <v>4442</v>
      </c>
      <c r="BV74" s="46" t="s">
        <v>4443</v>
      </c>
      <c r="BW74" s="46" t="s">
        <v>4444</v>
      </c>
      <c r="BX74" s="46" t="s">
        <v>4445</v>
      </c>
      <c r="BY74" s="46" t="s">
        <v>4446</v>
      </c>
      <c r="BZ74" s="46" t="s">
        <v>597</v>
      </c>
      <c r="CA74" s="46" t="s">
        <v>4447</v>
      </c>
      <c r="CB74" s="46" t="s">
        <v>4448</v>
      </c>
      <c r="CC74" s="49">
        <v>342</v>
      </c>
      <c r="CD74" s="48" t="s">
        <v>4441</v>
      </c>
      <c r="CE74" s="20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0"/>
      <c r="CY74" s="103" t="s">
        <v>461</v>
      </c>
      <c r="CZ74" s="87" t="s">
        <v>4449</v>
      </c>
      <c r="DA74" s="85"/>
      <c r="DC74" s="94" t="s">
        <v>453</v>
      </c>
      <c r="ML74" s="87"/>
      <c r="MM74" s="87"/>
      <c r="MN74" s="87"/>
      <c r="MO74" s="87"/>
      <c r="MP74" s="87"/>
      <c r="MQ74" s="87"/>
      <c r="MR74" s="87"/>
      <c r="MS74" s="87"/>
      <c r="MT74" s="87"/>
      <c r="MU74" s="87"/>
      <c r="MV74" s="87"/>
      <c r="MW74" s="87"/>
      <c r="MX74" s="87"/>
      <c r="MY74" s="87"/>
      <c r="MZ74" s="87"/>
      <c r="NA74" s="87"/>
      <c r="NB74" s="87"/>
      <c r="NC74" s="87"/>
      <c r="ND74" s="87"/>
      <c r="NE74" s="87"/>
      <c r="NF74" s="87"/>
      <c r="NG74" s="87"/>
      <c r="NH74" s="87"/>
      <c r="NI74" s="87"/>
      <c r="NJ74" s="87"/>
      <c r="NK74" s="87"/>
      <c r="NL74" s="87"/>
      <c r="NM74" s="87"/>
      <c r="NN74" s="87"/>
      <c r="NO74" s="87"/>
      <c r="NP74" s="87"/>
      <c r="NR74" s="20"/>
      <c r="NS74" s="246" t="s">
        <v>4450</v>
      </c>
      <c r="NT74" s="20"/>
      <c r="NU74" s="87"/>
      <c r="NV74" s="87" t="s">
        <v>407</v>
      </c>
      <c r="NW74" s="87" t="s">
        <v>4451</v>
      </c>
      <c r="NY74" s="54" t="s">
        <v>407</v>
      </c>
      <c r="QR74" s="20" t="s">
        <v>4452</v>
      </c>
      <c r="QT74" s="23" t="s">
        <v>4453</v>
      </c>
    </row>
    <row r="75" spans="2:462">
      <c r="B75" s="605">
        <f t="shared" si="0"/>
        <v>45890</v>
      </c>
      <c r="C75" s="241"/>
      <c r="I75" s="74"/>
      <c r="K75" s="265" t="s">
        <v>4454</v>
      </c>
      <c r="V75" s="43">
        <v>101</v>
      </c>
      <c r="W75" s="34" t="s">
        <v>424</v>
      </c>
      <c r="X75" s="44">
        <v>160941</v>
      </c>
      <c r="Y75" s="34" t="s">
        <v>3444</v>
      </c>
      <c r="Z75" s="43" t="s">
        <v>426</v>
      </c>
      <c r="AA75" s="34" t="s">
        <v>411</v>
      </c>
      <c r="AB75" s="34" t="s">
        <v>411</v>
      </c>
      <c r="AC75" s="34" t="s">
        <v>4455</v>
      </c>
      <c r="AD75" s="44" t="s">
        <v>428</v>
      </c>
      <c r="AE75" s="44" t="s">
        <v>429</v>
      </c>
      <c r="AF75" s="43">
        <v>101</v>
      </c>
      <c r="AG75" s="34" t="s">
        <v>424</v>
      </c>
      <c r="AH75" s="34" t="s">
        <v>430</v>
      </c>
      <c r="AI75" s="43" t="s">
        <v>431</v>
      </c>
      <c r="AJ75" s="44" t="s">
        <v>432</v>
      </c>
      <c r="AK75" s="295">
        <v>4904861</v>
      </c>
      <c r="AL75" s="44" t="s">
        <v>411</v>
      </c>
      <c r="AM75" s="44" t="s">
        <v>433</v>
      </c>
      <c r="AN75" s="296">
        <v>258026700</v>
      </c>
      <c r="AO75" s="34"/>
      <c r="AP75" s="34"/>
      <c r="AQ75" s="34"/>
      <c r="AR75" s="34"/>
      <c r="AS75" s="34"/>
      <c r="AT75" s="44" t="s">
        <v>434</v>
      </c>
      <c r="AU75" s="44"/>
      <c r="AV75" s="751" t="str" cm="1">
        <f t="array" ref="AV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" s="34"/>
      <c r="AX75" s="34"/>
      <c r="AY75" s="34"/>
      <c r="AZ75" s="34"/>
      <c r="BA75" s="34"/>
      <c r="BB75" s="34"/>
      <c r="BC75" s="34"/>
      <c r="BD75" s="44">
        <v>160941</v>
      </c>
      <c r="BE75" s="34" t="s">
        <v>3444</v>
      </c>
      <c r="BF75" s="43" t="s">
        <v>426</v>
      </c>
      <c r="BG75" s="34" t="s">
        <v>411</v>
      </c>
      <c r="BH75" s="34" t="s">
        <v>411</v>
      </c>
      <c r="BI75" s="34" t="s">
        <v>4455</v>
      </c>
      <c r="BJ75" s="44" t="s">
        <v>428</v>
      </c>
      <c r="BK75" s="44" t="s">
        <v>429</v>
      </c>
      <c r="BL75" s="34"/>
      <c r="BM75" s="34"/>
      <c r="BN75" s="34"/>
      <c r="BO75" s="57" t="s">
        <v>220</v>
      </c>
      <c r="BP75" s="58" t="s">
        <v>4296</v>
      </c>
      <c r="BQ75" s="59">
        <v>302</v>
      </c>
      <c r="BR75" s="60" t="s">
        <v>4456</v>
      </c>
      <c r="BS75" s="61">
        <v>344</v>
      </c>
      <c r="BT75" s="60" t="s">
        <v>4457</v>
      </c>
      <c r="BU75" s="58" t="s">
        <v>4458</v>
      </c>
      <c r="BV75" s="58" t="s">
        <v>4459</v>
      </c>
      <c r="BW75" s="58" t="s">
        <v>4460</v>
      </c>
      <c r="BX75" s="58" t="s">
        <v>4461</v>
      </c>
      <c r="BY75" s="58" t="s">
        <v>4462</v>
      </c>
      <c r="BZ75" s="58" t="s">
        <v>648</v>
      </c>
      <c r="CA75" s="58" t="s">
        <v>4463</v>
      </c>
      <c r="CB75" s="58" t="s">
        <v>4464</v>
      </c>
      <c r="CC75" s="61">
        <v>344</v>
      </c>
      <c r="CD75" s="60" t="s">
        <v>4457</v>
      </c>
      <c r="CE75" s="20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0"/>
      <c r="CY75" s="103" t="s">
        <v>462</v>
      </c>
      <c r="CZ75" s="87" t="s">
        <v>4465</v>
      </c>
      <c r="DA75" s="85"/>
      <c r="DC75" s="94" t="s">
        <v>628</v>
      </c>
      <c r="ML75" s="87"/>
      <c r="MM75" s="87"/>
      <c r="MN75" s="87"/>
      <c r="MO75" s="87"/>
      <c r="MP75" s="87"/>
      <c r="MQ75" s="87"/>
      <c r="MR75" s="87"/>
      <c r="MS75" s="87"/>
      <c r="MT75" s="87"/>
      <c r="MU75" s="87"/>
      <c r="MV75" s="87"/>
      <c r="MW75" s="87"/>
      <c r="MX75" s="87"/>
      <c r="MY75" s="87"/>
      <c r="MZ75" s="87"/>
      <c r="NA75" s="87"/>
      <c r="NB75" s="87"/>
      <c r="NC75" s="87"/>
      <c r="ND75" s="87"/>
      <c r="NE75" s="87"/>
      <c r="NF75" s="87"/>
      <c r="NG75" s="87"/>
      <c r="NH75" s="87"/>
      <c r="NI75" s="87"/>
      <c r="NJ75" s="87"/>
      <c r="NK75" s="87"/>
      <c r="NL75" s="87"/>
      <c r="NM75" s="87"/>
      <c r="NN75" s="87"/>
      <c r="NO75" s="87"/>
      <c r="NP75" s="87"/>
      <c r="NR75" s="20"/>
      <c r="NS75" s="246" t="s">
        <v>4466</v>
      </c>
      <c r="NT75" s="20"/>
      <c r="NU75" s="87"/>
      <c r="NV75" s="87" t="s">
        <v>672</v>
      </c>
      <c r="NW75" s="87" t="s">
        <v>4467</v>
      </c>
      <c r="NY75" s="54" t="s">
        <v>412</v>
      </c>
      <c r="QR75" s="20" t="s">
        <v>4468</v>
      </c>
      <c r="QT75" s="23" t="s">
        <v>4469</v>
      </c>
    </row>
    <row r="76" spans="2:462">
      <c r="B76" s="605">
        <f t="shared" si="0"/>
        <v>45891</v>
      </c>
      <c r="C76" s="241"/>
      <c r="I76" s="74"/>
      <c r="K76" s="265" t="s">
        <v>4470</v>
      </c>
      <c r="V76" s="43">
        <v>101</v>
      </c>
      <c r="W76" s="34" t="s">
        <v>424</v>
      </c>
      <c r="X76" s="44">
        <v>160942</v>
      </c>
      <c r="Y76" s="34" t="s">
        <v>3494</v>
      </c>
      <c r="Z76" s="43" t="s">
        <v>426</v>
      </c>
      <c r="AA76" s="34" t="s">
        <v>411</v>
      </c>
      <c r="AB76" s="34" t="s">
        <v>411</v>
      </c>
      <c r="AC76" s="34" t="s">
        <v>4471</v>
      </c>
      <c r="AD76" s="44" t="s">
        <v>428</v>
      </c>
      <c r="AE76" s="44" t="s">
        <v>429</v>
      </c>
      <c r="AF76" s="43">
        <v>101</v>
      </c>
      <c r="AG76" s="34" t="s">
        <v>424</v>
      </c>
      <c r="AH76" s="34" t="s">
        <v>430</v>
      </c>
      <c r="AI76" s="43" t="s">
        <v>431</v>
      </c>
      <c r="AJ76" s="44" t="s">
        <v>432</v>
      </c>
      <c r="AK76" s="295">
        <v>4904861</v>
      </c>
      <c r="AL76" s="44" t="s">
        <v>411</v>
      </c>
      <c r="AM76" s="44" t="s">
        <v>433</v>
      </c>
      <c r="AN76" s="296">
        <v>258026700</v>
      </c>
      <c r="AO76" s="34"/>
      <c r="AP76" s="34"/>
      <c r="AQ76" s="34"/>
      <c r="AR76" s="34"/>
      <c r="AS76" s="34"/>
      <c r="AT76" s="44" t="s">
        <v>434</v>
      </c>
      <c r="AU76" s="44"/>
      <c r="AV76" s="751" t="str" cm="1">
        <f t="array" ref="AV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" s="34"/>
      <c r="AX76" s="34"/>
      <c r="AY76" s="34"/>
      <c r="AZ76" s="34"/>
      <c r="BA76" s="34"/>
      <c r="BB76" s="34"/>
      <c r="BC76" s="34"/>
      <c r="BD76" s="44">
        <v>160942</v>
      </c>
      <c r="BE76" s="34" t="s">
        <v>3494</v>
      </c>
      <c r="BF76" s="43" t="s">
        <v>426</v>
      </c>
      <c r="BG76" s="34" t="s">
        <v>411</v>
      </c>
      <c r="BH76" s="34" t="s">
        <v>411</v>
      </c>
      <c r="BI76" s="34" t="s">
        <v>4471</v>
      </c>
      <c r="BJ76" s="44" t="s">
        <v>428</v>
      </c>
      <c r="BK76" s="44" t="s">
        <v>429</v>
      </c>
      <c r="BL76" s="34"/>
      <c r="BM76" s="34"/>
      <c r="BN76" s="34"/>
      <c r="BO76" s="57" t="s">
        <v>220</v>
      </c>
      <c r="BP76" s="58" t="s">
        <v>4296</v>
      </c>
      <c r="BQ76" s="59">
        <v>305</v>
      </c>
      <c r="BR76" s="60" t="s">
        <v>4472</v>
      </c>
      <c r="BS76" s="61">
        <v>345</v>
      </c>
      <c r="BT76" s="60" t="s">
        <v>4473</v>
      </c>
      <c r="BU76" s="58" t="s">
        <v>4474</v>
      </c>
      <c r="BV76" s="58" t="s">
        <v>4475</v>
      </c>
      <c r="BW76" s="58" t="s">
        <v>4476</v>
      </c>
      <c r="BX76" s="58" t="s">
        <v>4477</v>
      </c>
      <c r="BY76" s="58" t="s">
        <v>4478</v>
      </c>
      <c r="BZ76" s="58" t="s">
        <v>649</v>
      </c>
      <c r="CA76" s="58" t="s">
        <v>4479</v>
      </c>
      <c r="CB76" s="58" t="s">
        <v>4480</v>
      </c>
      <c r="CC76" s="61">
        <v>345</v>
      </c>
      <c r="CD76" s="60" t="s">
        <v>4473</v>
      </c>
      <c r="CE76" s="20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0"/>
      <c r="CY76" s="103" t="s">
        <v>463</v>
      </c>
      <c r="CZ76" s="87" t="s">
        <v>4481</v>
      </c>
      <c r="DA76" s="85"/>
      <c r="DC76" s="94" t="s">
        <v>448</v>
      </c>
      <c r="ML76" s="87"/>
      <c r="MM76" s="87"/>
      <c r="MN76" s="87"/>
      <c r="MO76" s="87"/>
      <c r="MP76" s="87"/>
      <c r="MQ76" s="87"/>
      <c r="MR76" s="87"/>
      <c r="MS76" s="87"/>
      <c r="MT76" s="87"/>
      <c r="MU76" s="87"/>
      <c r="MV76" s="87"/>
      <c r="MW76" s="87"/>
      <c r="MX76" s="87"/>
      <c r="MY76" s="87"/>
      <c r="MZ76" s="87"/>
      <c r="NA76" s="87"/>
      <c r="NB76" s="87"/>
      <c r="NC76" s="87"/>
      <c r="ND76" s="87"/>
      <c r="NE76" s="87"/>
      <c r="NF76" s="87"/>
      <c r="NG76" s="87"/>
      <c r="NH76" s="87"/>
      <c r="NI76" s="87"/>
      <c r="NJ76" s="87"/>
      <c r="NK76" s="87"/>
      <c r="NL76" s="87"/>
      <c r="NM76" s="87"/>
      <c r="NN76" s="87"/>
      <c r="NO76" s="87"/>
      <c r="NP76" s="87"/>
      <c r="NR76" s="20"/>
      <c r="NS76" s="246" t="s">
        <v>4482</v>
      </c>
      <c r="NT76" s="20"/>
      <c r="NU76" s="87"/>
      <c r="NV76" s="87" t="s">
        <v>673</v>
      </c>
      <c r="NW76" s="87" t="s">
        <v>4483</v>
      </c>
      <c r="NY76" s="54" t="s">
        <v>412</v>
      </c>
      <c r="QR76" s="20" t="s">
        <v>4484</v>
      </c>
      <c r="QT76" s="23" t="s">
        <v>4485</v>
      </c>
    </row>
    <row r="77" spans="2:462">
      <c r="B77" s="605">
        <f t="shared" si="0"/>
        <v>45892</v>
      </c>
      <c r="C77" s="241"/>
      <c r="I77" s="74"/>
      <c r="K77" s="265" t="s">
        <v>4486</v>
      </c>
      <c r="V77" s="43">
        <v>101</v>
      </c>
      <c r="W77" s="34" t="s">
        <v>424</v>
      </c>
      <c r="X77" s="44">
        <v>160943</v>
      </c>
      <c r="Y77" s="34" t="s">
        <v>3535</v>
      </c>
      <c r="Z77" s="43" t="s">
        <v>426</v>
      </c>
      <c r="AA77" s="34" t="s">
        <v>411</v>
      </c>
      <c r="AB77" s="34" t="s">
        <v>411</v>
      </c>
      <c r="AC77" s="34" t="s">
        <v>4487</v>
      </c>
      <c r="AD77" s="44" t="s">
        <v>428</v>
      </c>
      <c r="AE77" s="44" t="s">
        <v>429</v>
      </c>
      <c r="AF77" s="43">
        <v>101</v>
      </c>
      <c r="AG77" s="34" t="s">
        <v>424</v>
      </c>
      <c r="AH77" s="34" t="s">
        <v>430</v>
      </c>
      <c r="AI77" s="43" t="s">
        <v>431</v>
      </c>
      <c r="AJ77" s="44" t="s">
        <v>432</v>
      </c>
      <c r="AK77" s="295">
        <v>4904861</v>
      </c>
      <c r="AL77" s="44" t="s">
        <v>411</v>
      </c>
      <c r="AM77" s="44" t="s">
        <v>433</v>
      </c>
      <c r="AN77" s="296">
        <v>258026700</v>
      </c>
      <c r="AO77" s="34"/>
      <c r="AP77" s="34"/>
      <c r="AQ77" s="34"/>
      <c r="AR77" s="34"/>
      <c r="AS77" s="34"/>
      <c r="AT77" s="44" t="s">
        <v>434</v>
      </c>
      <c r="AU77" s="44"/>
      <c r="AV77" s="751" t="str" cm="1">
        <f t="array" ref="AV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" s="34"/>
      <c r="AX77" s="34"/>
      <c r="AY77" s="34"/>
      <c r="AZ77" s="34"/>
      <c r="BA77" s="34"/>
      <c r="BB77" s="34"/>
      <c r="BC77" s="34"/>
      <c r="BD77" s="44">
        <v>160943</v>
      </c>
      <c r="BE77" s="34" t="s">
        <v>3535</v>
      </c>
      <c r="BF77" s="43" t="s">
        <v>426</v>
      </c>
      <c r="BG77" s="34" t="s">
        <v>411</v>
      </c>
      <c r="BH77" s="34" t="s">
        <v>411</v>
      </c>
      <c r="BI77" s="34" t="s">
        <v>4487</v>
      </c>
      <c r="BJ77" s="44" t="s">
        <v>428</v>
      </c>
      <c r="BK77" s="44" t="s">
        <v>429</v>
      </c>
      <c r="BL77" s="34"/>
      <c r="BM77" s="34"/>
      <c r="BN77" s="34"/>
      <c r="BO77" s="45" t="s">
        <v>220</v>
      </c>
      <c r="BP77" s="46" t="s">
        <v>4296</v>
      </c>
      <c r="BQ77" s="47">
        <v>305</v>
      </c>
      <c r="BR77" s="48" t="s">
        <v>4472</v>
      </c>
      <c r="BS77" s="49">
        <v>346</v>
      </c>
      <c r="BT77" s="48" t="s">
        <v>4488</v>
      </c>
      <c r="BU77" s="46" t="s">
        <v>4489</v>
      </c>
      <c r="BV77" s="46" t="s">
        <v>4475</v>
      </c>
      <c r="BW77" s="46" t="s">
        <v>4490</v>
      </c>
      <c r="BX77" s="46" t="s">
        <v>4491</v>
      </c>
      <c r="BY77" s="46" t="s">
        <v>4492</v>
      </c>
      <c r="BZ77" s="46" t="s">
        <v>652</v>
      </c>
      <c r="CA77" s="46" t="s">
        <v>4493</v>
      </c>
      <c r="CB77" s="46" t="s">
        <v>4494</v>
      </c>
      <c r="CC77" s="49">
        <v>346</v>
      </c>
      <c r="CD77" s="48" t="s">
        <v>4488</v>
      </c>
      <c r="CE77" s="20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0"/>
      <c r="CY77" s="103" t="s">
        <v>464</v>
      </c>
      <c r="CZ77" s="87" t="s">
        <v>4495</v>
      </c>
      <c r="DA77" s="85"/>
      <c r="DC77" s="94" t="s">
        <v>647</v>
      </c>
      <c r="ML77" s="87"/>
      <c r="MM77" s="87"/>
      <c r="MN77" s="87"/>
      <c r="MO77" s="87"/>
      <c r="MP77" s="87"/>
      <c r="MQ77" s="87"/>
      <c r="MR77" s="87"/>
      <c r="MS77" s="87"/>
      <c r="MT77" s="87"/>
      <c r="MU77" s="87"/>
      <c r="MV77" s="87"/>
      <c r="MW77" s="87"/>
      <c r="MX77" s="87"/>
      <c r="MY77" s="87"/>
      <c r="MZ77" s="87"/>
      <c r="NA77" s="87"/>
      <c r="NB77" s="87"/>
      <c r="NC77" s="87"/>
      <c r="ND77" s="87"/>
      <c r="NE77" s="87"/>
      <c r="NF77" s="87"/>
      <c r="NG77" s="87"/>
      <c r="NH77" s="87"/>
      <c r="NI77" s="87"/>
      <c r="NJ77" s="87"/>
      <c r="NK77" s="87"/>
      <c r="NL77" s="87"/>
      <c r="NM77" s="87"/>
      <c r="NN77" s="87"/>
      <c r="NO77" s="87"/>
      <c r="NP77" s="87"/>
      <c r="NR77" s="20"/>
      <c r="NS77" s="246" t="s">
        <v>4496</v>
      </c>
      <c r="NT77" s="20"/>
      <c r="NU77" s="87"/>
      <c r="NV77" s="87" t="s">
        <v>567</v>
      </c>
      <c r="NW77" s="87" t="s">
        <v>4497</v>
      </c>
      <c r="NY77" s="54" t="s">
        <v>412</v>
      </c>
      <c r="QR77" s="20" t="s">
        <v>4498</v>
      </c>
      <c r="QT77" s="23" t="s">
        <v>4499</v>
      </c>
    </row>
    <row r="78" spans="2:462">
      <c r="B78" s="605">
        <f t="shared" si="0"/>
        <v>45893</v>
      </c>
      <c r="C78" s="241"/>
      <c r="I78" s="74"/>
      <c r="K78" s="265" t="s">
        <v>4500</v>
      </c>
      <c r="V78" s="43">
        <v>101</v>
      </c>
      <c r="W78" s="34" t="s">
        <v>424</v>
      </c>
      <c r="X78" s="44">
        <v>160944</v>
      </c>
      <c r="Y78" s="34" t="s">
        <v>3577</v>
      </c>
      <c r="Z78" s="43" t="s">
        <v>426</v>
      </c>
      <c r="AA78" s="34" t="s">
        <v>411</v>
      </c>
      <c r="AB78" s="34" t="s">
        <v>411</v>
      </c>
      <c r="AC78" s="34" t="s">
        <v>4501</v>
      </c>
      <c r="AD78" s="44" t="s">
        <v>428</v>
      </c>
      <c r="AE78" s="44" t="s">
        <v>429</v>
      </c>
      <c r="AF78" s="43">
        <v>101</v>
      </c>
      <c r="AG78" s="34" t="s">
        <v>424</v>
      </c>
      <c r="AH78" s="34" t="s">
        <v>430</v>
      </c>
      <c r="AI78" s="43" t="s">
        <v>431</v>
      </c>
      <c r="AJ78" s="44" t="s">
        <v>432</v>
      </c>
      <c r="AK78" s="295">
        <v>4904861</v>
      </c>
      <c r="AL78" s="44" t="s">
        <v>411</v>
      </c>
      <c r="AM78" s="44" t="s">
        <v>433</v>
      </c>
      <c r="AN78" s="296">
        <v>258026700</v>
      </c>
      <c r="AO78" s="34"/>
      <c r="AP78" s="34"/>
      <c r="AQ78" s="34"/>
      <c r="AR78" s="34"/>
      <c r="AS78" s="34"/>
      <c r="AT78" s="44" t="s">
        <v>434</v>
      </c>
      <c r="AU78" s="44"/>
      <c r="AV78" s="751" t="str" cm="1">
        <f t="array" ref="AV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" s="34"/>
      <c r="AX78" s="34"/>
      <c r="AY78" s="34"/>
      <c r="AZ78" s="34"/>
      <c r="BA78" s="34"/>
      <c r="BB78" s="34"/>
      <c r="BC78" s="34"/>
      <c r="BD78" s="44">
        <v>160944</v>
      </c>
      <c r="BE78" s="34" t="s">
        <v>3577</v>
      </c>
      <c r="BF78" s="43" t="s">
        <v>426</v>
      </c>
      <c r="BG78" s="34" t="s">
        <v>411</v>
      </c>
      <c r="BH78" s="34" t="s">
        <v>411</v>
      </c>
      <c r="BI78" s="34" t="s">
        <v>4501</v>
      </c>
      <c r="BJ78" s="44" t="s">
        <v>428</v>
      </c>
      <c r="BK78" s="44" t="s">
        <v>429</v>
      </c>
      <c r="BL78" s="34"/>
      <c r="BM78" s="34"/>
      <c r="BN78" s="34"/>
      <c r="BO78" s="45" t="s">
        <v>220</v>
      </c>
      <c r="BP78" s="46" t="s">
        <v>4296</v>
      </c>
      <c r="BQ78" s="47">
        <v>313</v>
      </c>
      <c r="BR78" s="48" t="s">
        <v>4502</v>
      </c>
      <c r="BS78" s="49">
        <v>347</v>
      </c>
      <c r="BT78" s="48" t="s">
        <v>4503</v>
      </c>
      <c r="BU78" s="46" t="s">
        <v>4504</v>
      </c>
      <c r="BV78" s="46" t="s">
        <v>4505</v>
      </c>
      <c r="BW78" s="46" t="s">
        <v>4506</v>
      </c>
      <c r="BX78" s="46" t="s">
        <v>4507</v>
      </c>
      <c r="BY78" s="46" t="s">
        <v>4508</v>
      </c>
      <c r="BZ78" s="46" t="s">
        <v>410</v>
      </c>
      <c r="CA78" s="46" t="s">
        <v>4509</v>
      </c>
      <c r="CB78" s="46" t="s">
        <v>4510</v>
      </c>
      <c r="CC78" s="49">
        <v>347</v>
      </c>
      <c r="CD78" s="48" t="s">
        <v>4503</v>
      </c>
      <c r="CE78" s="20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0"/>
      <c r="CY78" s="103" t="s">
        <v>465</v>
      </c>
      <c r="CZ78" s="87" t="s">
        <v>4511</v>
      </c>
      <c r="DA78" s="85"/>
      <c r="DC78" s="94" t="s">
        <v>545</v>
      </c>
      <c r="ML78" s="87"/>
      <c r="MM78" s="87"/>
      <c r="MN78" s="87"/>
      <c r="MO78" s="87"/>
      <c r="MP78" s="87"/>
      <c r="MQ78" s="87"/>
      <c r="MR78" s="87"/>
      <c r="MS78" s="87"/>
      <c r="MT78" s="87"/>
      <c r="MU78" s="87"/>
      <c r="MV78" s="87"/>
      <c r="MW78" s="87"/>
      <c r="MX78" s="87"/>
      <c r="MY78" s="87"/>
      <c r="MZ78" s="87"/>
      <c r="NA78" s="87"/>
      <c r="NB78" s="87"/>
      <c r="NC78" s="87"/>
      <c r="ND78" s="87"/>
      <c r="NE78" s="87"/>
      <c r="NF78" s="87"/>
      <c r="NG78" s="87"/>
      <c r="NH78" s="87"/>
      <c r="NI78" s="87"/>
      <c r="NJ78" s="87"/>
      <c r="NK78" s="87"/>
      <c r="NL78" s="87"/>
      <c r="NM78" s="87"/>
      <c r="NN78" s="87"/>
      <c r="NO78" s="87"/>
      <c r="NP78" s="87"/>
      <c r="NR78" s="20"/>
      <c r="NS78" s="246" t="s">
        <v>4512</v>
      </c>
      <c r="NT78" s="20"/>
      <c r="NU78" s="87"/>
      <c r="NV78" s="87" t="s">
        <v>409</v>
      </c>
      <c r="NW78" s="87" t="s">
        <v>4513</v>
      </c>
      <c r="NY78" s="54" t="s">
        <v>404</v>
      </c>
      <c r="QR78" s="20" t="s">
        <v>4514</v>
      </c>
      <c r="QT78" s="23" t="s">
        <v>4515</v>
      </c>
    </row>
    <row r="79" spans="2:462">
      <c r="B79" s="605">
        <f t="shared" si="0"/>
        <v>45894</v>
      </c>
      <c r="C79" s="241"/>
      <c r="I79" s="74"/>
      <c r="K79" s="265" t="s">
        <v>4516</v>
      </c>
      <c r="V79" s="43">
        <v>101</v>
      </c>
      <c r="W79" s="34" t="s">
        <v>424</v>
      </c>
      <c r="X79" s="44">
        <v>160945</v>
      </c>
      <c r="Y79" s="34" t="s">
        <v>3614</v>
      </c>
      <c r="Z79" s="43" t="s">
        <v>426</v>
      </c>
      <c r="AA79" s="34" t="s">
        <v>411</v>
      </c>
      <c r="AB79" s="34" t="s">
        <v>411</v>
      </c>
      <c r="AC79" s="34" t="s">
        <v>4517</v>
      </c>
      <c r="AD79" s="44" t="s">
        <v>428</v>
      </c>
      <c r="AE79" s="44" t="s">
        <v>429</v>
      </c>
      <c r="AF79" s="43">
        <v>101</v>
      </c>
      <c r="AG79" s="34" t="s">
        <v>424</v>
      </c>
      <c r="AH79" s="34" t="s">
        <v>430</v>
      </c>
      <c r="AI79" s="43" t="s">
        <v>431</v>
      </c>
      <c r="AJ79" s="44" t="s">
        <v>432</v>
      </c>
      <c r="AK79" s="295">
        <v>4904861</v>
      </c>
      <c r="AL79" s="44" t="s">
        <v>411</v>
      </c>
      <c r="AM79" s="44" t="s">
        <v>433</v>
      </c>
      <c r="AN79" s="296">
        <v>258026700</v>
      </c>
      <c r="AO79" s="34"/>
      <c r="AP79" s="34"/>
      <c r="AQ79" s="34"/>
      <c r="AR79" s="34"/>
      <c r="AS79" s="34"/>
      <c r="AT79" s="44" t="s">
        <v>434</v>
      </c>
      <c r="AU79" s="44"/>
      <c r="AV79" s="751" t="str" cm="1">
        <f t="array" ref="AV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" s="34"/>
      <c r="AX79" s="34"/>
      <c r="AY79" s="34"/>
      <c r="AZ79" s="34"/>
      <c r="BA79" s="34"/>
      <c r="BB79" s="34"/>
      <c r="BC79" s="34"/>
      <c r="BD79" s="44">
        <v>160945</v>
      </c>
      <c r="BE79" s="34" t="s">
        <v>3614</v>
      </c>
      <c r="BF79" s="43" t="s">
        <v>426</v>
      </c>
      <c r="BG79" s="34" t="s">
        <v>411</v>
      </c>
      <c r="BH79" s="34" t="s">
        <v>411</v>
      </c>
      <c r="BI79" s="34" t="s">
        <v>4517</v>
      </c>
      <c r="BJ79" s="44" t="s">
        <v>428</v>
      </c>
      <c r="BK79" s="44" t="s">
        <v>429</v>
      </c>
      <c r="BL79" s="34"/>
      <c r="BM79" s="34"/>
      <c r="BN79" s="34"/>
      <c r="BO79" s="45" t="s">
        <v>220</v>
      </c>
      <c r="BP79" s="46" t="s">
        <v>4296</v>
      </c>
      <c r="BQ79" s="47">
        <v>309</v>
      </c>
      <c r="BR79" s="48" t="s">
        <v>4326</v>
      </c>
      <c r="BS79" s="49">
        <v>375</v>
      </c>
      <c r="BT79" s="48" t="s">
        <v>4518</v>
      </c>
      <c r="BU79" s="46" t="s">
        <v>4519</v>
      </c>
      <c r="BV79" s="46" t="s">
        <v>4329</v>
      </c>
      <c r="BW79" s="46" t="s">
        <v>4520</v>
      </c>
      <c r="BX79" s="46" t="s">
        <v>4521</v>
      </c>
      <c r="BY79" s="46" t="s">
        <v>4522</v>
      </c>
      <c r="BZ79" s="46" t="s">
        <v>641</v>
      </c>
      <c r="CA79" s="46" t="s">
        <v>4523</v>
      </c>
      <c r="CB79" s="46" t="s">
        <v>4524</v>
      </c>
      <c r="CC79" s="49">
        <v>375</v>
      </c>
      <c r="CD79" s="48" t="s">
        <v>4518</v>
      </c>
      <c r="CE79" s="20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0"/>
      <c r="CY79" s="103" t="s">
        <v>466</v>
      </c>
      <c r="CZ79" s="87" t="s">
        <v>4525</v>
      </c>
      <c r="DA79" s="85"/>
      <c r="DC79" s="94" t="s">
        <v>449</v>
      </c>
      <c r="ML79" s="87"/>
      <c r="MM79" s="87"/>
      <c r="MN79" s="87"/>
      <c r="MO79" s="87"/>
      <c r="MP79" s="87"/>
      <c r="MQ79" s="87"/>
      <c r="MR79" s="87"/>
      <c r="MS79" s="87"/>
      <c r="MT79" s="87"/>
      <c r="MU79" s="87"/>
      <c r="MV79" s="87"/>
      <c r="MW79" s="87"/>
      <c r="MX79" s="87"/>
      <c r="MY79" s="87"/>
      <c r="MZ79" s="87"/>
      <c r="NA79" s="87"/>
      <c r="NB79" s="87"/>
      <c r="NC79" s="87"/>
      <c r="ND79" s="87"/>
      <c r="NE79" s="87"/>
      <c r="NF79" s="87"/>
      <c r="NG79" s="87"/>
      <c r="NH79" s="87"/>
      <c r="NI79" s="87"/>
      <c r="NJ79" s="87"/>
      <c r="NK79" s="87"/>
      <c r="NL79" s="87"/>
      <c r="NM79" s="87"/>
      <c r="NN79" s="87"/>
      <c r="NO79" s="87"/>
      <c r="NP79" s="87"/>
      <c r="NR79" s="20"/>
      <c r="NS79" s="246" t="s">
        <v>4526</v>
      </c>
      <c r="NT79" s="20"/>
      <c r="NU79" s="87"/>
      <c r="NV79" s="87" t="s">
        <v>654</v>
      </c>
      <c r="NW79" s="87" t="s">
        <v>4527</v>
      </c>
      <c r="NY79" s="54" t="s">
        <v>409</v>
      </c>
      <c r="QR79" s="20" t="s">
        <v>4528</v>
      </c>
      <c r="QT79" s="23" t="s">
        <v>4529</v>
      </c>
    </row>
    <row r="80" spans="2:462">
      <c r="B80" s="605">
        <f t="shared" si="0"/>
        <v>45895</v>
      </c>
      <c r="C80" s="241"/>
      <c r="I80" s="74"/>
      <c r="K80" s="265" t="s">
        <v>4530</v>
      </c>
      <c r="V80" s="43">
        <v>101</v>
      </c>
      <c r="W80" s="34" t="s">
        <v>424</v>
      </c>
      <c r="X80" s="44">
        <v>160946</v>
      </c>
      <c r="Y80" s="34" t="s">
        <v>3653</v>
      </c>
      <c r="Z80" s="43" t="s">
        <v>426</v>
      </c>
      <c r="AA80" s="34" t="s">
        <v>411</v>
      </c>
      <c r="AB80" s="34" t="s">
        <v>411</v>
      </c>
      <c r="AC80" s="34" t="s">
        <v>4531</v>
      </c>
      <c r="AD80" s="44" t="s">
        <v>428</v>
      </c>
      <c r="AE80" s="44" t="s">
        <v>429</v>
      </c>
      <c r="AF80" s="43">
        <v>101</v>
      </c>
      <c r="AG80" s="34" t="s">
        <v>424</v>
      </c>
      <c r="AH80" s="34" t="s">
        <v>430</v>
      </c>
      <c r="AI80" s="43" t="s">
        <v>431</v>
      </c>
      <c r="AJ80" s="44" t="s">
        <v>432</v>
      </c>
      <c r="AK80" s="295">
        <v>4904861</v>
      </c>
      <c r="AL80" s="44" t="s">
        <v>411</v>
      </c>
      <c r="AM80" s="44" t="s">
        <v>433</v>
      </c>
      <c r="AN80" s="296">
        <v>258026700</v>
      </c>
      <c r="AO80" s="34"/>
      <c r="AP80" s="34"/>
      <c r="AQ80" s="34"/>
      <c r="AR80" s="34"/>
      <c r="AS80" s="34"/>
      <c r="AT80" s="44" t="s">
        <v>434</v>
      </c>
      <c r="AU80" s="44"/>
      <c r="AV80" s="751" t="str" cm="1">
        <f t="array" ref="AV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" s="34"/>
      <c r="AX80" s="34"/>
      <c r="AY80" s="34"/>
      <c r="AZ80" s="34"/>
      <c r="BA80" s="34"/>
      <c r="BB80" s="34"/>
      <c r="BC80" s="34"/>
      <c r="BD80" s="44">
        <v>160946</v>
      </c>
      <c r="BE80" s="34" t="s">
        <v>3653</v>
      </c>
      <c r="BF80" s="43" t="s">
        <v>426</v>
      </c>
      <c r="BG80" s="34" t="s">
        <v>411</v>
      </c>
      <c r="BH80" s="34" t="s">
        <v>411</v>
      </c>
      <c r="BI80" s="34" t="s">
        <v>4531</v>
      </c>
      <c r="BJ80" s="44" t="s">
        <v>428</v>
      </c>
      <c r="BK80" s="44" t="s">
        <v>429</v>
      </c>
      <c r="BL80" s="34"/>
      <c r="BM80" s="34"/>
      <c r="BN80" s="34"/>
      <c r="BO80" s="45" t="s">
        <v>220</v>
      </c>
      <c r="BP80" s="46" t="s">
        <v>4296</v>
      </c>
      <c r="BQ80" s="47">
        <v>301</v>
      </c>
      <c r="BR80" s="48" t="s">
        <v>4297</v>
      </c>
      <c r="BS80" s="49">
        <v>376</v>
      </c>
      <c r="BT80" s="48" t="s">
        <v>4532</v>
      </c>
      <c r="BU80" s="46" t="s">
        <v>4533</v>
      </c>
      <c r="BV80" s="46" t="s">
        <v>4300</v>
      </c>
      <c r="BW80" s="46" t="s">
        <v>4534</v>
      </c>
      <c r="BX80" s="46" t="s">
        <v>4535</v>
      </c>
      <c r="BY80" s="46" t="s">
        <v>4536</v>
      </c>
      <c r="BZ80" s="46" t="s">
        <v>448</v>
      </c>
      <c r="CA80" s="46" t="s">
        <v>4537</v>
      </c>
      <c r="CB80" s="46" t="s">
        <v>4538</v>
      </c>
      <c r="CC80" s="49">
        <v>376</v>
      </c>
      <c r="CD80" s="48" t="s">
        <v>4532</v>
      </c>
      <c r="CE80" s="20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0"/>
      <c r="CY80" s="103" t="s">
        <v>467</v>
      </c>
      <c r="CZ80" s="87" t="s">
        <v>4539</v>
      </c>
      <c r="DA80" s="85"/>
      <c r="DC80" s="94" t="s">
        <v>442</v>
      </c>
      <c r="ML80" s="87"/>
      <c r="MM80" s="87"/>
      <c r="MN80" s="87"/>
      <c r="MO80" s="87"/>
      <c r="MP80" s="87"/>
      <c r="MQ80" s="87"/>
      <c r="MR80" s="87"/>
      <c r="MS80" s="87"/>
      <c r="MT80" s="87"/>
      <c r="MU80" s="87"/>
      <c r="MV80" s="87"/>
      <c r="MW80" s="87"/>
      <c r="MX80" s="87"/>
      <c r="MY80" s="87"/>
      <c r="MZ80" s="87"/>
      <c r="NA80" s="87"/>
      <c r="NB80" s="87"/>
      <c r="NC80" s="87"/>
      <c r="ND80" s="87"/>
      <c r="NE80" s="87"/>
      <c r="NF80" s="87"/>
      <c r="NG80" s="87"/>
      <c r="NH80" s="87"/>
      <c r="NI80" s="87"/>
      <c r="NJ80" s="87"/>
      <c r="NK80" s="87"/>
      <c r="NL80" s="87"/>
      <c r="NM80" s="87"/>
      <c r="NN80" s="87"/>
      <c r="NO80" s="87"/>
      <c r="NP80" s="87"/>
      <c r="NR80" s="20"/>
      <c r="NS80" s="246" t="s">
        <v>4540</v>
      </c>
      <c r="NT80" s="20"/>
      <c r="NU80" s="87"/>
      <c r="NV80" s="87" t="s">
        <v>690</v>
      </c>
      <c r="NW80" s="87" t="s">
        <v>4541</v>
      </c>
      <c r="NY80" s="54" t="s">
        <v>413</v>
      </c>
      <c r="QR80" s="20" t="s">
        <v>4542</v>
      </c>
      <c r="QT80" s="23" t="s">
        <v>4543</v>
      </c>
    </row>
    <row r="81" spans="2:462">
      <c r="B81" s="606">
        <f t="shared" si="0"/>
        <v>45896</v>
      </c>
      <c r="C81" s="241"/>
      <c r="I81" s="74"/>
      <c r="K81" s="265" t="s">
        <v>4544</v>
      </c>
      <c r="V81" s="43">
        <v>101</v>
      </c>
      <c r="W81" s="34" t="s">
        <v>424</v>
      </c>
      <c r="X81" s="44">
        <v>160947</v>
      </c>
      <c r="Y81" s="34" t="s">
        <v>3690</v>
      </c>
      <c r="Z81" s="43" t="s">
        <v>426</v>
      </c>
      <c r="AA81" s="34" t="s">
        <v>411</v>
      </c>
      <c r="AB81" s="34" t="s">
        <v>411</v>
      </c>
      <c r="AC81" s="34" t="s">
        <v>4545</v>
      </c>
      <c r="AD81" s="44" t="s">
        <v>428</v>
      </c>
      <c r="AE81" s="44" t="s">
        <v>429</v>
      </c>
      <c r="AF81" s="43">
        <v>101</v>
      </c>
      <c r="AG81" s="34" t="s">
        <v>424</v>
      </c>
      <c r="AH81" s="34" t="s">
        <v>430</v>
      </c>
      <c r="AI81" s="43" t="s">
        <v>431</v>
      </c>
      <c r="AJ81" s="44" t="s">
        <v>432</v>
      </c>
      <c r="AK81" s="295">
        <v>4904861</v>
      </c>
      <c r="AL81" s="44" t="s">
        <v>411</v>
      </c>
      <c r="AM81" s="44" t="s">
        <v>433</v>
      </c>
      <c r="AN81" s="296">
        <v>258026700</v>
      </c>
      <c r="AO81" s="34"/>
      <c r="AP81" s="34"/>
      <c r="AQ81" s="34"/>
      <c r="AR81" s="34"/>
      <c r="AS81" s="34"/>
      <c r="AT81" s="44" t="s">
        <v>434</v>
      </c>
      <c r="AU81" s="44"/>
      <c r="AV81" s="751" t="str" cm="1">
        <f t="array" ref="AV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" s="34"/>
      <c r="AX81" s="34"/>
      <c r="AY81" s="34"/>
      <c r="AZ81" s="34"/>
      <c r="BA81" s="34"/>
      <c r="BB81" s="34"/>
      <c r="BC81" s="34"/>
      <c r="BD81" s="44">
        <v>160947</v>
      </c>
      <c r="BE81" s="34" t="s">
        <v>3690</v>
      </c>
      <c r="BF81" s="43" t="s">
        <v>426</v>
      </c>
      <c r="BG81" s="34" t="s">
        <v>411</v>
      </c>
      <c r="BH81" s="34" t="s">
        <v>411</v>
      </c>
      <c r="BI81" s="34" t="s">
        <v>4545</v>
      </c>
      <c r="BJ81" s="44" t="s">
        <v>428</v>
      </c>
      <c r="BK81" s="44" t="s">
        <v>429</v>
      </c>
      <c r="BL81" s="34"/>
      <c r="BM81" s="34"/>
      <c r="BN81" s="34"/>
      <c r="BO81" s="45" t="s">
        <v>220</v>
      </c>
      <c r="BP81" s="46" t="s">
        <v>4296</v>
      </c>
      <c r="BQ81" s="47">
        <v>312</v>
      </c>
      <c r="BR81" s="48" t="s">
        <v>4546</v>
      </c>
      <c r="BS81" s="49">
        <v>379</v>
      </c>
      <c r="BT81" s="48" t="s">
        <v>4547</v>
      </c>
      <c r="BU81" s="46" t="s">
        <v>4548</v>
      </c>
      <c r="BV81" s="46" t="s">
        <v>4549</v>
      </c>
      <c r="BW81" s="46" t="s">
        <v>4550</v>
      </c>
      <c r="BX81" s="46" t="s">
        <v>4551</v>
      </c>
      <c r="BY81" s="46" t="s">
        <v>4552</v>
      </c>
      <c r="BZ81" s="46" t="s">
        <v>594</v>
      </c>
      <c r="CA81" s="46" t="s">
        <v>4553</v>
      </c>
      <c r="CB81" s="46" t="s">
        <v>4554</v>
      </c>
      <c r="CC81" s="49">
        <v>379</v>
      </c>
      <c r="CD81" s="48" t="s">
        <v>4547</v>
      </c>
      <c r="CE81" s="20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0"/>
      <c r="CY81" s="103" t="s">
        <v>468</v>
      </c>
      <c r="CZ81" s="87" t="s">
        <v>4555</v>
      </c>
      <c r="DA81" s="85"/>
      <c r="DC81" s="94" t="s">
        <v>455</v>
      </c>
      <c r="ML81" s="87"/>
      <c r="MM81" s="87"/>
      <c r="MN81" s="87"/>
      <c r="MO81" s="87"/>
      <c r="MP81" s="87"/>
      <c r="MQ81" s="87"/>
      <c r="MR81" s="87"/>
      <c r="MS81" s="87"/>
      <c r="MT81" s="87"/>
      <c r="MU81" s="87"/>
      <c r="MV81" s="87"/>
      <c r="MW81" s="87"/>
      <c r="MX81" s="87"/>
      <c r="MY81" s="87"/>
      <c r="MZ81" s="87"/>
      <c r="NA81" s="87"/>
      <c r="NB81" s="87"/>
      <c r="NC81" s="87"/>
      <c r="ND81" s="87"/>
      <c r="NE81" s="87"/>
      <c r="NF81" s="87"/>
      <c r="NG81" s="87"/>
      <c r="NH81" s="87"/>
      <c r="NI81" s="87"/>
      <c r="NJ81" s="87"/>
      <c r="NK81" s="87"/>
      <c r="NL81" s="87"/>
      <c r="NM81" s="87"/>
      <c r="NN81" s="87"/>
      <c r="NO81" s="87"/>
      <c r="NP81" s="87"/>
      <c r="NR81" s="20"/>
      <c r="NS81" s="246" t="s">
        <v>4556</v>
      </c>
      <c r="NT81" s="20"/>
      <c r="NU81" s="87"/>
      <c r="NV81" s="87" t="s">
        <v>692</v>
      </c>
      <c r="NW81" s="87" t="s">
        <v>4557</v>
      </c>
      <c r="NY81" s="54" t="s">
        <v>413</v>
      </c>
      <c r="QR81" s="20" t="s">
        <v>4558</v>
      </c>
      <c r="QT81" s="23" t="s">
        <v>4559</v>
      </c>
    </row>
    <row r="82" spans="2:462">
      <c r="C82" s="241"/>
      <c r="I82" s="74"/>
      <c r="K82" s="265" t="s">
        <v>4560</v>
      </c>
      <c r="V82" s="43">
        <v>101</v>
      </c>
      <c r="W82" s="34" t="s">
        <v>424</v>
      </c>
      <c r="X82" s="44">
        <v>160948</v>
      </c>
      <c r="Y82" s="34" t="s">
        <v>4561</v>
      </c>
      <c r="Z82" s="43" t="s">
        <v>426</v>
      </c>
      <c r="AA82" s="34" t="s">
        <v>411</v>
      </c>
      <c r="AB82" s="34" t="s">
        <v>411</v>
      </c>
      <c r="AC82" s="34" t="s">
        <v>4562</v>
      </c>
      <c r="AD82" s="44" t="s">
        <v>428</v>
      </c>
      <c r="AE82" s="44" t="s">
        <v>429</v>
      </c>
      <c r="AF82" s="43">
        <v>101</v>
      </c>
      <c r="AG82" s="34" t="s">
        <v>424</v>
      </c>
      <c r="AH82" s="34" t="s">
        <v>430</v>
      </c>
      <c r="AI82" s="43" t="s">
        <v>431</v>
      </c>
      <c r="AJ82" s="44" t="s">
        <v>432</v>
      </c>
      <c r="AK82" s="295">
        <v>4904861</v>
      </c>
      <c r="AL82" s="44" t="s">
        <v>411</v>
      </c>
      <c r="AM82" s="44" t="s">
        <v>433</v>
      </c>
      <c r="AN82" s="296">
        <v>258026700</v>
      </c>
      <c r="AO82" s="34"/>
      <c r="AP82" s="34"/>
      <c r="AQ82" s="34"/>
      <c r="AR82" s="34"/>
      <c r="AS82" s="34"/>
      <c r="AT82" s="44" t="s">
        <v>434</v>
      </c>
      <c r="AU82" s="44"/>
      <c r="AV82" s="751" t="str" cm="1">
        <f t="array" ref="AV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" s="34"/>
      <c r="AX82" s="34"/>
      <c r="AY82" s="34"/>
      <c r="AZ82" s="34"/>
      <c r="BA82" s="34"/>
      <c r="BB82" s="34"/>
      <c r="BC82" s="34"/>
      <c r="BD82" s="44">
        <v>160948</v>
      </c>
      <c r="BE82" s="34" t="s">
        <v>4561</v>
      </c>
      <c r="BF82" s="43" t="s">
        <v>426</v>
      </c>
      <c r="BG82" s="34" t="s">
        <v>411</v>
      </c>
      <c r="BH82" s="34" t="s">
        <v>411</v>
      </c>
      <c r="BI82" s="34" t="s">
        <v>4562</v>
      </c>
      <c r="BJ82" s="44" t="s">
        <v>428</v>
      </c>
      <c r="BK82" s="44" t="s">
        <v>429</v>
      </c>
      <c r="BL82" s="34"/>
      <c r="BM82" s="34"/>
      <c r="BN82" s="34"/>
      <c r="BO82" s="57" t="s">
        <v>220</v>
      </c>
      <c r="BP82" s="58" t="s">
        <v>4296</v>
      </c>
      <c r="BQ82" s="59">
        <v>308</v>
      </c>
      <c r="BR82" s="60" t="s">
        <v>4395</v>
      </c>
      <c r="BS82" s="61">
        <v>382</v>
      </c>
      <c r="BT82" s="60" t="s">
        <v>4563</v>
      </c>
      <c r="BU82" s="58" t="s">
        <v>4564</v>
      </c>
      <c r="BV82" s="58" t="s">
        <v>4398</v>
      </c>
      <c r="BW82" s="58" t="s">
        <v>4565</v>
      </c>
      <c r="BX82" s="58" t="s">
        <v>4400</v>
      </c>
      <c r="BY82" s="58" t="s">
        <v>4566</v>
      </c>
      <c r="BZ82" s="58" t="s">
        <v>406</v>
      </c>
      <c r="CA82" s="58" t="s">
        <v>4567</v>
      </c>
      <c r="CB82" s="58" t="s">
        <v>4568</v>
      </c>
      <c r="CC82" s="61">
        <v>382</v>
      </c>
      <c r="CD82" s="60" t="s">
        <v>4563</v>
      </c>
      <c r="CE82" s="20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0"/>
      <c r="CY82" s="103" t="s">
        <v>469</v>
      </c>
      <c r="CZ82" s="87" t="s">
        <v>4569</v>
      </c>
      <c r="DA82" s="85"/>
      <c r="DC82" s="94" t="s">
        <v>546</v>
      </c>
      <c r="ML82" s="87"/>
      <c r="MM82" s="87"/>
      <c r="MN82" s="87"/>
      <c r="MO82" s="87"/>
      <c r="MP82" s="87"/>
      <c r="MQ82" s="87"/>
      <c r="MR82" s="87"/>
      <c r="MS82" s="87"/>
      <c r="MT82" s="87"/>
      <c r="MU82" s="87"/>
      <c r="MV82" s="87"/>
      <c r="MW82" s="87"/>
      <c r="MX82" s="87"/>
      <c r="MY82" s="87"/>
      <c r="MZ82" s="87"/>
      <c r="NA82" s="87"/>
      <c r="NB82" s="87"/>
      <c r="NC82" s="87"/>
      <c r="ND82" s="87"/>
      <c r="NE82" s="87"/>
      <c r="NF82" s="87"/>
      <c r="NG82" s="87"/>
      <c r="NH82" s="87"/>
      <c r="NI82" s="87"/>
      <c r="NJ82" s="87"/>
      <c r="NK82" s="87"/>
      <c r="NL82" s="87"/>
      <c r="NM82" s="87"/>
      <c r="NN82" s="87"/>
      <c r="NO82" s="87"/>
      <c r="NP82" s="87"/>
      <c r="NR82" s="20"/>
      <c r="NS82" s="246" t="s">
        <v>4570</v>
      </c>
      <c r="NT82" s="20"/>
      <c r="NU82" s="87"/>
      <c r="NV82" s="87" t="s">
        <v>568</v>
      </c>
      <c r="NW82" s="87" t="s">
        <v>4571</v>
      </c>
      <c r="NY82" s="54" t="s">
        <v>404</v>
      </c>
      <c r="QR82" s="20" t="s">
        <v>4572</v>
      </c>
      <c r="QT82" s="23" t="s">
        <v>4573</v>
      </c>
    </row>
    <row r="83" spans="2:462">
      <c r="C83" s="241"/>
      <c r="I83" s="74"/>
      <c r="K83" s="265" t="s">
        <v>4574</v>
      </c>
      <c r="V83" s="43">
        <v>101</v>
      </c>
      <c r="W83" s="34" t="s">
        <v>424</v>
      </c>
      <c r="X83" s="44">
        <v>160900</v>
      </c>
      <c r="Y83" s="34" t="s">
        <v>4575</v>
      </c>
      <c r="Z83" s="43" t="s">
        <v>426</v>
      </c>
      <c r="AA83" s="34" t="s">
        <v>411</v>
      </c>
      <c r="AB83" s="34" t="s">
        <v>411</v>
      </c>
      <c r="AC83" s="34" t="s">
        <v>4562</v>
      </c>
      <c r="AD83" s="44" t="s">
        <v>428</v>
      </c>
      <c r="AE83" s="44" t="s">
        <v>429</v>
      </c>
      <c r="AF83" s="43">
        <v>101</v>
      </c>
      <c r="AG83" s="34" t="s">
        <v>424</v>
      </c>
      <c r="AH83" s="34" t="s">
        <v>430</v>
      </c>
      <c r="AI83" s="43" t="s">
        <v>431</v>
      </c>
      <c r="AJ83" s="44" t="s">
        <v>432</v>
      </c>
      <c r="AK83" s="295">
        <v>4904861</v>
      </c>
      <c r="AL83" s="44" t="s">
        <v>411</v>
      </c>
      <c r="AM83" s="44" t="s">
        <v>433</v>
      </c>
      <c r="AN83" s="296">
        <v>258026700</v>
      </c>
      <c r="AO83" s="34"/>
      <c r="AP83" s="34"/>
      <c r="AQ83" s="34"/>
      <c r="AR83" s="34"/>
      <c r="AS83" s="34"/>
      <c r="AT83" s="44" t="s">
        <v>434</v>
      </c>
      <c r="AU83" s="44"/>
      <c r="AV83" s="751" t="str" cm="1">
        <f t="array" ref="AV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" s="34"/>
      <c r="AX83" s="34"/>
      <c r="AY83" s="34"/>
      <c r="AZ83" s="34"/>
      <c r="BA83" s="34"/>
      <c r="BB83" s="34"/>
      <c r="BC83" s="34"/>
      <c r="BD83" s="44">
        <v>160900</v>
      </c>
      <c r="BE83" s="34" t="s">
        <v>4575</v>
      </c>
      <c r="BF83" s="43" t="s">
        <v>426</v>
      </c>
      <c r="BG83" s="34" t="s">
        <v>411</v>
      </c>
      <c r="BH83" s="34" t="s">
        <v>411</v>
      </c>
      <c r="BI83" s="34" t="s">
        <v>4562</v>
      </c>
      <c r="BJ83" s="44" t="s">
        <v>428</v>
      </c>
      <c r="BK83" s="44" t="s">
        <v>429</v>
      </c>
      <c r="BL83" s="34"/>
      <c r="BM83" s="34"/>
      <c r="BN83" s="34"/>
      <c r="BO83" s="45" t="s">
        <v>220</v>
      </c>
      <c r="BP83" s="46" t="s">
        <v>4296</v>
      </c>
      <c r="BQ83" s="47">
        <v>310</v>
      </c>
      <c r="BR83" s="48" t="s">
        <v>4576</v>
      </c>
      <c r="BS83" s="49">
        <v>383</v>
      </c>
      <c r="BT83" s="48" t="s">
        <v>4577</v>
      </c>
      <c r="BU83" s="46" t="s">
        <v>4578</v>
      </c>
      <c r="BV83" s="46" t="s">
        <v>4579</v>
      </c>
      <c r="BW83" s="46" t="s">
        <v>4580</v>
      </c>
      <c r="BX83" s="46" t="s">
        <v>4581</v>
      </c>
      <c r="BY83" s="46" t="s">
        <v>4582</v>
      </c>
      <c r="BZ83" s="46" t="s">
        <v>918</v>
      </c>
      <c r="CA83" s="46" t="s">
        <v>4583</v>
      </c>
      <c r="CB83" s="46" t="s">
        <v>4584</v>
      </c>
      <c r="CC83" s="49">
        <v>383</v>
      </c>
      <c r="CD83" s="48" t="s">
        <v>4577</v>
      </c>
      <c r="CE83" s="20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0"/>
      <c r="CY83" s="103" t="s">
        <v>470</v>
      </c>
      <c r="CZ83" s="87" t="s">
        <v>4585</v>
      </c>
      <c r="DA83" s="85"/>
      <c r="DC83" s="94" t="s">
        <v>440</v>
      </c>
      <c r="ML83" s="87"/>
      <c r="MM83" s="87"/>
      <c r="MN83" s="87"/>
      <c r="MO83" s="87"/>
      <c r="MP83" s="87"/>
      <c r="MQ83" s="87"/>
      <c r="MR83" s="87"/>
      <c r="MS83" s="87"/>
      <c r="MT83" s="87"/>
      <c r="MU83" s="87"/>
      <c r="MV83" s="87"/>
      <c r="MW83" s="87"/>
      <c r="MX83" s="87"/>
      <c r="MY83" s="87"/>
      <c r="MZ83" s="87"/>
      <c r="NA83" s="87"/>
      <c r="NB83" s="87"/>
      <c r="NC83" s="87"/>
      <c r="ND83" s="87"/>
      <c r="NE83" s="87"/>
      <c r="NF83" s="87"/>
      <c r="NG83" s="87"/>
      <c r="NH83" s="87"/>
      <c r="NI83" s="87"/>
      <c r="NJ83" s="87"/>
      <c r="NK83" s="87"/>
      <c r="NL83" s="87"/>
      <c r="NM83" s="87"/>
      <c r="NN83" s="87"/>
      <c r="NO83" s="87"/>
      <c r="NP83" s="87"/>
      <c r="NR83" s="20"/>
      <c r="NS83" s="246" t="s">
        <v>4586</v>
      </c>
      <c r="NT83" s="20"/>
      <c r="NU83" s="87"/>
      <c r="NV83" s="87" t="s">
        <v>693</v>
      </c>
      <c r="NW83" s="87" t="s">
        <v>4587</v>
      </c>
      <c r="NY83" s="54" t="s">
        <v>413</v>
      </c>
      <c r="QR83" s="20" t="s">
        <v>4588</v>
      </c>
      <c r="QT83" s="23" t="s">
        <v>4589</v>
      </c>
    </row>
    <row r="84" spans="2:462">
      <c r="C84" s="241"/>
      <c r="I84" s="74"/>
      <c r="K84" s="265" t="s">
        <v>4590</v>
      </c>
      <c r="V84" s="43">
        <v>101</v>
      </c>
      <c r="W84" s="34" t="s">
        <v>424</v>
      </c>
      <c r="X84" s="44">
        <v>160938</v>
      </c>
      <c r="Y84" s="34" t="s">
        <v>3344</v>
      </c>
      <c r="Z84" s="43" t="s">
        <v>426</v>
      </c>
      <c r="AA84" s="34" t="s">
        <v>411</v>
      </c>
      <c r="AB84" s="34" t="s">
        <v>411</v>
      </c>
      <c r="AC84" s="34" t="s">
        <v>3344</v>
      </c>
      <c r="AD84" s="44" t="s">
        <v>428</v>
      </c>
      <c r="AE84" s="44" t="s">
        <v>429</v>
      </c>
      <c r="AF84" s="43">
        <v>101</v>
      </c>
      <c r="AG84" s="34" t="s">
        <v>424</v>
      </c>
      <c r="AH84" s="34" t="s">
        <v>430</v>
      </c>
      <c r="AI84" s="43" t="s">
        <v>431</v>
      </c>
      <c r="AJ84" s="44" t="s">
        <v>432</v>
      </c>
      <c r="AK84" s="295">
        <v>4904861</v>
      </c>
      <c r="AL84" s="44" t="s">
        <v>411</v>
      </c>
      <c r="AM84" s="44" t="s">
        <v>433</v>
      </c>
      <c r="AN84" s="296">
        <v>258026700</v>
      </c>
      <c r="AO84" s="34"/>
      <c r="AP84" s="34"/>
      <c r="AQ84" s="34"/>
      <c r="AR84" s="34"/>
      <c r="AS84" s="34"/>
      <c r="AT84" s="44" t="s">
        <v>434</v>
      </c>
      <c r="AU84" s="44"/>
      <c r="AV84" s="751" t="str" cm="1">
        <f t="array" ref="AV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" s="34"/>
      <c r="AX84" s="34"/>
      <c r="AY84" s="34"/>
      <c r="AZ84" s="34"/>
      <c r="BA84" s="34"/>
      <c r="BB84" s="34"/>
      <c r="BC84" s="34"/>
      <c r="BD84" s="44">
        <v>160938</v>
      </c>
      <c r="BE84" s="34" t="s">
        <v>3344</v>
      </c>
      <c r="BF84" s="43" t="s">
        <v>426</v>
      </c>
      <c r="BG84" s="34" t="s">
        <v>411</v>
      </c>
      <c r="BH84" s="34" t="s">
        <v>411</v>
      </c>
      <c r="BI84" s="34" t="s">
        <v>3344</v>
      </c>
      <c r="BJ84" s="44" t="s">
        <v>428</v>
      </c>
      <c r="BK84" s="44" t="s">
        <v>429</v>
      </c>
      <c r="BL84" s="34"/>
      <c r="BM84" s="34"/>
      <c r="BN84" s="34"/>
      <c r="BO84" s="45" t="s">
        <v>220</v>
      </c>
      <c r="BP84" s="46" t="s">
        <v>4296</v>
      </c>
      <c r="BQ84" s="47">
        <v>304</v>
      </c>
      <c r="BR84" s="48" t="s">
        <v>4410</v>
      </c>
      <c r="BS84" s="49">
        <v>384</v>
      </c>
      <c r="BT84" s="48" t="s">
        <v>4591</v>
      </c>
      <c r="BU84" s="46" t="s">
        <v>4592</v>
      </c>
      <c r="BV84" s="46" t="s">
        <v>4413</v>
      </c>
      <c r="BW84" s="46" t="s">
        <v>4593</v>
      </c>
      <c r="BX84" s="46" t="s">
        <v>1415</v>
      </c>
      <c r="BY84" s="46" t="s">
        <v>4594</v>
      </c>
      <c r="BZ84" s="46" t="s">
        <v>592</v>
      </c>
      <c r="CA84" s="46" t="s">
        <v>4417</v>
      </c>
      <c r="CB84" s="46" t="s">
        <v>4595</v>
      </c>
      <c r="CC84" s="49">
        <v>384</v>
      </c>
      <c r="CD84" s="48" t="s">
        <v>4591</v>
      </c>
      <c r="CE84" s="20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0"/>
      <c r="CY84" s="103" t="s">
        <v>471</v>
      </c>
      <c r="CZ84" s="87" t="s">
        <v>4596</v>
      </c>
      <c r="DA84" s="85"/>
      <c r="DC84" s="94" t="s">
        <v>648</v>
      </c>
      <c r="ML84" s="87"/>
      <c r="MM84" s="87"/>
      <c r="MN84" s="87"/>
      <c r="MO84" s="87"/>
      <c r="MP84" s="87"/>
      <c r="MQ84" s="87"/>
      <c r="MR84" s="87"/>
      <c r="MS84" s="87"/>
      <c r="MT84" s="87"/>
      <c r="MU84" s="87"/>
      <c r="MV84" s="87"/>
      <c r="MW84" s="87"/>
      <c r="MX84" s="87"/>
      <c r="MY84" s="87"/>
      <c r="MZ84" s="87"/>
      <c r="NA84" s="87"/>
      <c r="NB84" s="87"/>
      <c r="NC84" s="87"/>
      <c r="ND84" s="87"/>
      <c r="NE84" s="87"/>
      <c r="NF84" s="87"/>
      <c r="NG84" s="87"/>
      <c r="NH84" s="87"/>
      <c r="NI84" s="87"/>
      <c r="NJ84" s="87"/>
      <c r="NK84" s="87"/>
      <c r="NL84" s="87"/>
      <c r="NM84" s="87"/>
      <c r="NN84" s="87"/>
      <c r="NO84" s="87"/>
      <c r="NP84" s="87"/>
      <c r="NR84" s="20"/>
      <c r="NS84" s="246" t="s">
        <v>4597</v>
      </c>
      <c r="NT84" s="20"/>
      <c r="NU84" s="87"/>
      <c r="NV84" s="87" t="s">
        <v>531</v>
      </c>
      <c r="NW84" s="87" t="s">
        <v>4598</v>
      </c>
      <c r="NY84" s="54" t="s">
        <v>401</v>
      </c>
      <c r="QR84" s="20" t="s">
        <v>4599</v>
      </c>
      <c r="QT84" s="23" t="s">
        <v>4600</v>
      </c>
    </row>
    <row r="85" spans="2:462">
      <c r="C85" s="241"/>
      <c r="I85" s="74"/>
      <c r="K85" s="265" t="s">
        <v>4601</v>
      </c>
      <c r="V85" s="43">
        <v>101</v>
      </c>
      <c r="W85" s="34" t="s">
        <v>424</v>
      </c>
      <c r="X85" s="44">
        <v>160935</v>
      </c>
      <c r="Y85" s="34" t="s">
        <v>3291</v>
      </c>
      <c r="Z85" s="43" t="s">
        <v>426</v>
      </c>
      <c r="AA85" s="34" t="s">
        <v>411</v>
      </c>
      <c r="AB85" s="34" t="s">
        <v>411</v>
      </c>
      <c r="AC85" s="34" t="s">
        <v>3291</v>
      </c>
      <c r="AD85" s="44" t="s">
        <v>428</v>
      </c>
      <c r="AE85" s="44" t="s">
        <v>429</v>
      </c>
      <c r="AF85" s="43">
        <v>101</v>
      </c>
      <c r="AG85" s="34" t="s">
        <v>424</v>
      </c>
      <c r="AH85" s="34" t="s">
        <v>430</v>
      </c>
      <c r="AI85" s="43" t="s">
        <v>431</v>
      </c>
      <c r="AJ85" s="44" t="s">
        <v>432</v>
      </c>
      <c r="AK85" s="295">
        <v>4904861</v>
      </c>
      <c r="AL85" s="44" t="s">
        <v>411</v>
      </c>
      <c r="AM85" s="44" t="s">
        <v>433</v>
      </c>
      <c r="AN85" s="296">
        <v>258026700</v>
      </c>
      <c r="AO85" s="34"/>
      <c r="AP85" s="34"/>
      <c r="AQ85" s="34"/>
      <c r="AR85" s="34"/>
      <c r="AS85" s="34"/>
      <c r="AT85" s="44" t="s">
        <v>434</v>
      </c>
      <c r="AU85" s="44"/>
      <c r="AV85" s="751" t="str" cm="1">
        <f t="array" ref="AV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" s="34"/>
      <c r="AX85" s="34"/>
      <c r="AY85" s="34"/>
      <c r="AZ85" s="34"/>
      <c r="BA85" s="34"/>
      <c r="BB85" s="34"/>
      <c r="BC85" s="34"/>
      <c r="BD85" s="44">
        <v>160935</v>
      </c>
      <c r="BE85" s="34" t="s">
        <v>3291</v>
      </c>
      <c r="BF85" s="43" t="s">
        <v>426</v>
      </c>
      <c r="BG85" s="34" t="s">
        <v>411</v>
      </c>
      <c r="BH85" s="34" t="s">
        <v>411</v>
      </c>
      <c r="BI85" s="34" t="s">
        <v>3291</v>
      </c>
      <c r="BJ85" s="44" t="s">
        <v>428</v>
      </c>
      <c r="BK85" s="44" t="s">
        <v>429</v>
      </c>
      <c r="BL85" s="34"/>
      <c r="BM85" s="34"/>
      <c r="BN85" s="34"/>
      <c r="BO85" s="57" t="s">
        <v>220</v>
      </c>
      <c r="BP85" s="58" t="s">
        <v>4296</v>
      </c>
      <c r="BQ85" s="59">
        <v>312</v>
      </c>
      <c r="BR85" s="60" t="s">
        <v>4546</v>
      </c>
      <c r="BS85" s="61">
        <v>390</v>
      </c>
      <c r="BT85" s="60" t="s">
        <v>3544</v>
      </c>
      <c r="BU85" s="58" t="s">
        <v>4602</v>
      </c>
      <c r="BV85" s="58" t="s">
        <v>4549</v>
      </c>
      <c r="BW85" s="58" t="s">
        <v>4603</v>
      </c>
      <c r="BX85" s="58" t="s">
        <v>4551</v>
      </c>
      <c r="BY85" s="58" t="s">
        <v>4604</v>
      </c>
      <c r="BZ85" s="58" t="s">
        <v>594</v>
      </c>
      <c r="CA85" s="58" t="s">
        <v>4605</v>
      </c>
      <c r="CB85" s="58" t="s">
        <v>4606</v>
      </c>
      <c r="CC85" s="61">
        <v>390</v>
      </c>
      <c r="CD85" s="60" t="s">
        <v>3544</v>
      </c>
      <c r="CE85" s="20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0"/>
      <c r="CY85" s="103" t="s">
        <v>472</v>
      </c>
      <c r="CZ85" s="87" t="s">
        <v>4607</v>
      </c>
      <c r="DA85" s="85"/>
      <c r="DC85" s="94" t="s">
        <v>559</v>
      </c>
      <c r="ML85" s="87"/>
      <c r="MM85" s="87"/>
      <c r="MN85" s="87"/>
      <c r="MO85" s="87"/>
      <c r="MP85" s="87"/>
      <c r="MQ85" s="87"/>
      <c r="MR85" s="87"/>
      <c r="MS85" s="87"/>
      <c r="MT85" s="87"/>
      <c r="MU85" s="87"/>
      <c r="MV85" s="87"/>
      <c r="MW85" s="87"/>
      <c r="MX85" s="87"/>
      <c r="MY85" s="87"/>
      <c r="MZ85" s="87"/>
      <c r="NA85" s="87"/>
      <c r="NB85" s="87"/>
      <c r="NC85" s="87"/>
      <c r="ND85" s="87"/>
      <c r="NE85" s="87"/>
      <c r="NF85" s="87"/>
      <c r="NG85" s="87"/>
      <c r="NH85" s="87"/>
      <c r="NI85" s="87"/>
      <c r="NJ85" s="87"/>
      <c r="NK85" s="87"/>
      <c r="NL85" s="87"/>
      <c r="NM85" s="87"/>
      <c r="NN85" s="87"/>
      <c r="NO85" s="87"/>
      <c r="NP85" s="87"/>
      <c r="NR85" s="20"/>
      <c r="NS85" s="246" t="s">
        <v>4608</v>
      </c>
      <c r="NT85" s="20"/>
      <c r="NU85" s="87"/>
      <c r="NV85" s="87" t="s">
        <v>694</v>
      </c>
      <c r="NW85" s="87" t="s">
        <v>4609</v>
      </c>
      <c r="NY85" s="54" t="s">
        <v>413</v>
      </c>
      <c r="QR85" s="20" t="s">
        <v>4610</v>
      </c>
      <c r="QT85" s="23" t="s">
        <v>4611</v>
      </c>
    </row>
    <row r="86" spans="2:462">
      <c r="C86" s="241"/>
      <c r="I86" s="74"/>
      <c r="K86" s="265" t="s">
        <v>4612</v>
      </c>
      <c r="V86" s="43">
        <v>102</v>
      </c>
      <c r="W86" s="34" t="s">
        <v>714</v>
      </c>
      <c r="X86" s="44">
        <v>30102</v>
      </c>
      <c r="Y86" s="34" t="s">
        <v>748</v>
      </c>
      <c r="Z86" s="43" t="s">
        <v>426</v>
      </c>
      <c r="AA86" s="34" t="s">
        <v>441</v>
      </c>
      <c r="AB86" s="34" t="s">
        <v>398</v>
      </c>
      <c r="AC86" s="34" t="s">
        <v>748</v>
      </c>
      <c r="AD86" s="44" t="s">
        <v>428</v>
      </c>
      <c r="AE86" s="44" t="s">
        <v>4613</v>
      </c>
      <c r="AF86" s="43">
        <v>102</v>
      </c>
      <c r="AG86" s="34" t="s">
        <v>714</v>
      </c>
      <c r="AH86" s="34" t="s">
        <v>713</v>
      </c>
      <c r="AI86" s="43" t="s">
        <v>715</v>
      </c>
      <c r="AJ86" s="44" t="s">
        <v>716</v>
      </c>
      <c r="AK86" s="295">
        <v>4700224</v>
      </c>
      <c r="AL86" s="44" t="s">
        <v>398</v>
      </c>
      <c r="AM86" s="44" t="s">
        <v>720</v>
      </c>
      <c r="AN86" s="296">
        <v>253469750</v>
      </c>
      <c r="AO86" s="34"/>
      <c r="AP86" s="34"/>
      <c r="AQ86" s="34"/>
      <c r="AR86" s="34"/>
      <c r="AS86" s="34"/>
      <c r="AT86" s="44" t="s">
        <v>434</v>
      </c>
      <c r="AU86" s="44"/>
      <c r="AV86" s="751" t="str" cm="1">
        <f t="array" ref="AV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" s="34"/>
      <c r="AX86" s="34"/>
      <c r="AY86" s="34"/>
      <c r="AZ86" s="34"/>
      <c r="BA86" s="34"/>
      <c r="BB86" s="34"/>
      <c r="BC86" s="34"/>
      <c r="BD86" s="44">
        <v>30102</v>
      </c>
      <c r="BE86" s="34" t="s">
        <v>748</v>
      </c>
      <c r="BF86" s="43" t="s">
        <v>426</v>
      </c>
      <c r="BG86" s="34" t="s">
        <v>441</v>
      </c>
      <c r="BH86" s="34" t="s">
        <v>398</v>
      </c>
      <c r="BI86" s="34" t="s">
        <v>748</v>
      </c>
      <c r="BJ86" s="44" t="s">
        <v>428</v>
      </c>
      <c r="BK86" s="44" t="s">
        <v>4613</v>
      </c>
      <c r="BL86" s="34"/>
      <c r="BM86" s="34"/>
      <c r="BN86" s="34"/>
      <c r="BO86" s="57" t="s">
        <v>220</v>
      </c>
      <c r="BP86" s="58" t="s">
        <v>4296</v>
      </c>
      <c r="BQ86" s="59">
        <v>311</v>
      </c>
      <c r="BR86" s="60" t="s">
        <v>4312</v>
      </c>
      <c r="BS86" s="61">
        <v>391</v>
      </c>
      <c r="BT86" s="60" t="s">
        <v>3586</v>
      </c>
      <c r="BU86" s="58" t="s">
        <v>4614</v>
      </c>
      <c r="BV86" s="58" t="s">
        <v>4315</v>
      </c>
      <c r="BW86" s="58" t="s">
        <v>4615</v>
      </c>
      <c r="BX86" s="58" t="s">
        <v>4343</v>
      </c>
      <c r="BY86" s="58" t="s">
        <v>4616</v>
      </c>
      <c r="BZ86" s="58" t="s">
        <v>643</v>
      </c>
      <c r="CA86" s="58" t="s">
        <v>4617</v>
      </c>
      <c r="CB86" s="58" t="s">
        <v>4618</v>
      </c>
      <c r="CC86" s="61">
        <v>391</v>
      </c>
      <c r="CD86" s="60" t="s">
        <v>3586</v>
      </c>
      <c r="CE86" s="20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0"/>
      <c r="CY86" s="103" t="s">
        <v>473</v>
      </c>
      <c r="CZ86" s="87" t="s">
        <v>4619</v>
      </c>
      <c r="DA86" s="85"/>
      <c r="DC86" s="94" t="s">
        <v>629</v>
      </c>
      <c r="ML86" s="87"/>
      <c r="MM86" s="87"/>
      <c r="MN86" s="87"/>
      <c r="MO86" s="87"/>
      <c r="MP86" s="87"/>
      <c r="MQ86" s="87"/>
      <c r="MR86" s="87"/>
      <c r="MS86" s="87"/>
      <c r="MT86" s="87"/>
      <c r="MU86" s="87"/>
      <c r="MV86" s="87"/>
      <c r="MW86" s="87"/>
      <c r="MX86" s="87"/>
      <c r="MY86" s="87"/>
      <c r="MZ86" s="87"/>
      <c r="NA86" s="87"/>
      <c r="NB86" s="87"/>
      <c r="NC86" s="87"/>
      <c r="ND86" s="87"/>
      <c r="NE86" s="87"/>
      <c r="NF86" s="87"/>
      <c r="NG86" s="87"/>
      <c r="NH86" s="87"/>
      <c r="NI86" s="87"/>
      <c r="NJ86" s="87"/>
      <c r="NK86" s="87"/>
      <c r="NL86" s="87"/>
      <c r="NM86" s="87"/>
      <c r="NN86" s="87"/>
      <c r="NO86" s="87"/>
      <c r="NP86" s="87"/>
      <c r="NR86" s="20"/>
      <c r="NS86" s="246" t="s">
        <v>4620</v>
      </c>
      <c r="NT86" s="20"/>
      <c r="NU86" s="87"/>
      <c r="NV86" s="87" t="s">
        <v>695</v>
      </c>
      <c r="NW86" s="87" t="s">
        <v>4621</v>
      </c>
      <c r="NY86" s="54" t="s">
        <v>413</v>
      </c>
      <c r="QR86" s="20" t="s">
        <v>4622</v>
      </c>
      <c r="QT86" s="23" t="s">
        <v>4623</v>
      </c>
    </row>
    <row r="87" spans="2:462">
      <c r="C87" s="241"/>
      <c r="I87" s="74"/>
      <c r="K87" s="265" t="s">
        <v>4624</v>
      </c>
      <c r="V87" s="43">
        <v>102</v>
      </c>
      <c r="W87" s="34" t="s">
        <v>714</v>
      </c>
      <c r="X87" s="44">
        <v>30104</v>
      </c>
      <c r="Y87" s="34" t="s">
        <v>1017</v>
      </c>
      <c r="Z87" s="43" t="s">
        <v>426</v>
      </c>
      <c r="AA87" s="34" t="s">
        <v>441</v>
      </c>
      <c r="AB87" s="34" t="s">
        <v>398</v>
      </c>
      <c r="AC87" s="34" t="s">
        <v>1017</v>
      </c>
      <c r="AD87" s="44" t="s">
        <v>428</v>
      </c>
      <c r="AE87" s="44" t="s">
        <v>4613</v>
      </c>
      <c r="AF87" s="43">
        <v>102</v>
      </c>
      <c r="AG87" s="34" t="s">
        <v>714</v>
      </c>
      <c r="AH87" s="34" t="s">
        <v>713</v>
      </c>
      <c r="AI87" s="43" t="s">
        <v>715</v>
      </c>
      <c r="AJ87" s="44" t="s">
        <v>716</v>
      </c>
      <c r="AK87" s="295">
        <v>4700224</v>
      </c>
      <c r="AL87" s="44" t="s">
        <v>398</v>
      </c>
      <c r="AM87" s="44" t="s">
        <v>720</v>
      </c>
      <c r="AN87" s="296">
        <v>253469750</v>
      </c>
      <c r="AO87" s="34"/>
      <c r="AP87" s="34"/>
      <c r="AQ87" s="34"/>
      <c r="AR87" s="34"/>
      <c r="AS87" s="34"/>
      <c r="AT87" s="44" t="s">
        <v>434</v>
      </c>
      <c r="AU87" s="44"/>
      <c r="AV87" s="751" t="str" cm="1">
        <f t="array" ref="AV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" s="34"/>
      <c r="AX87" s="34"/>
      <c r="AY87" s="34"/>
      <c r="AZ87" s="34"/>
      <c r="BA87" s="34"/>
      <c r="BB87" s="34"/>
      <c r="BC87" s="34"/>
      <c r="BD87" s="44">
        <v>30104</v>
      </c>
      <c r="BE87" s="34" t="s">
        <v>1017</v>
      </c>
      <c r="BF87" s="43" t="s">
        <v>426</v>
      </c>
      <c r="BG87" s="34" t="s">
        <v>441</v>
      </c>
      <c r="BH87" s="34" t="s">
        <v>398</v>
      </c>
      <c r="BI87" s="34" t="s">
        <v>1017</v>
      </c>
      <c r="BJ87" s="44" t="s">
        <v>428</v>
      </c>
      <c r="BK87" s="44" t="s">
        <v>4613</v>
      </c>
      <c r="BL87" s="34"/>
      <c r="BM87" s="34"/>
      <c r="BN87" s="34"/>
      <c r="BO87" s="57" t="s">
        <v>220</v>
      </c>
      <c r="BP87" s="58" t="s">
        <v>4296</v>
      </c>
      <c r="BQ87" s="59">
        <v>313</v>
      </c>
      <c r="BR87" s="60" t="s">
        <v>4502</v>
      </c>
      <c r="BS87" s="61">
        <v>392</v>
      </c>
      <c r="BT87" s="60" t="s">
        <v>3502</v>
      </c>
      <c r="BU87" s="58" t="s">
        <v>4625</v>
      </c>
      <c r="BV87" s="58" t="s">
        <v>4505</v>
      </c>
      <c r="BW87" s="58" t="s">
        <v>4626</v>
      </c>
      <c r="BX87" s="58" t="s">
        <v>4507</v>
      </c>
      <c r="BY87" s="58" t="s">
        <v>4508</v>
      </c>
      <c r="BZ87" s="58" t="s">
        <v>410</v>
      </c>
      <c r="CA87" s="58" t="s">
        <v>4627</v>
      </c>
      <c r="CB87" s="58" t="s">
        <v>4628</v>
      </c>
      <c r="CC87" s="61">
        <v>392</v>
      </c>
      <c r="CD87" s="60" t="s">
        <v>3502</v>
      </c>
      <c r="CE87" s="20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0"/>
      <c r="CY87" s="103" t="s">
        <v>440</v>
      </c>
      <c r="CZ87" s="87" t="s">
        <v>4629</v>
      </c>
      <c r="DA87" s="85"/>
      <c r="DC87" s="94" t="s">
        <v>474</v>
      </c>
      <c r="ML87" s="87"/>
      <c r="MM87" s="87"/>
      <c r="MN87" s="87"/>
      <c r="MO87" s="87"/>
      <c r="MP87" s="87"/>
      <c r="MQ87" s="87"/>
      <c r="MR87" s="87"/>
      <c r="MS87" s="87"/>
      <c r="MT87" s="87"/>
      <c r="MU87" s="87"/>
      <c r="MV87" s="87"/>
      <c r="MW87" s="87"/>
      <c r="MX87" s="87"/>
      <c r="MY87" s="87"/>
      <c r="MZ87" s="87"/>
      <c r="NA87" s="87"/>
      <c r="NB87" s="87"/>
      <c r="NC87" s="87"/>
      <c r="ND87" s="87"/>
      <c r="NE87" s="87"/>
      <c r="NF87" s="87"/>
      <c r="NG87" s="87"/>
      <c r="NH87" s="87"/>
      <c r="NI87" s="87"/>
      <c r="NJ87" s="87"/>
      <c r="NK87" s="87"/>
      <c r="NL87" s="87"/>
      <c r="NM87" s="87"/>
      <c r="NN87" s="87"/>
      <c r="NO87" s="87"/>
      <c r="NP87" s="87"/>
      <c r="NR87" s="20"/>
      <c r="NS87" s="246" t="s">
        <v>4630</v>
      </c>
      <c r="NT87" s="20"/>
      <c r="NU87" s="87"/>
      <c r="NV87" s="87" t="s">
        <v>493</v>
      </c>
      <c r="NW87" s="87" t="s">
        <v>4631</v>
      </c>
      <c r="NY87" s="54" t="s">
        <v>398</v>
      </c>
      <c r="QR87" s="20" t="s">
        <v>4632</v>
      </c>
      <c r="QT87" s="23" t="s">
        <v>4633</v>
      </c>
    </row>
    <row r="88" spans="2:462">
      <c r="C88" s="241"/>
      <c r="I88" s="74"/>
      <c r="K88" s="265" t="s">
        <v>4634</v>
      </c>
      <c r="V88" s="43">
        <v>102</v>
      </c>
      <c r="W88" s="34" t="s">
        <v>714</v>
      </c>
      <c r="X88" s="44">
        <v>30119</v>
      </c>
      <c r="Y88" s="34" t="s">
        <v>2651</v>
      </c>
      <c r="Z88" s="43" t="s">
        <v>1277</v>
      </c>
      <c r="AA88" s="34" t="s">
        <v>441</v>
      </c>
      <c r="AB88" s="34" t="s">
        <v>398</v>
      </c>
      <c r="AC88" s="34" t="s">
        <v>2651</v>
      </c>
      <c r="AD88" s="44" t="s">
        <v>428</v>
      </c>
      <c r="AE88" s="44" t="s">
        <v>4613</v>
      </c>
      <c r="AF88" s="43">
        <v>102</v>
      </c>
      <c r="AG88" s="34" t="s">
        <v>714</v>
      </c>
      <c r="AH88" s="34" t="s">
        <v>713</v>
      </c>
      <c r="AI88" s="43" t="s">
        <v>715</v>
      </c>
      <c r="AJ88" s="44" t="s">
        <v>716</v>
      </c>
      <c r="AK88" s="295">
        <v>4700224</v>
      </c>
      <c r="AL88" s="44" t="s">
        <v>398</v>
      </c>
      <c r="AM88" s="44" t="s">
        <v>720</v>
      </c>
      <c r="AN88" s="296">
        <v>253469750</v>
      </c>
      <c r="AO88" s="34"/>
      <c r="AP88" s="34"/>
      <c r="AQ88" s="34"/>
      <c r="AR88" s="34"/>
      <c r="AS88" s="34"/>
      <c r="AT88" s="44" t="s">
        <v>434</v>
      </c>
      <c r="AU88" s="44"/>
      <c r="AV88" s="751" t="str" cm="1">
        <f t="array" ref="AV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" s="34"/>
      <c r="AX88" s="34"/>
      <c r="AY88" s="34"/>
      <c r="AZ88" s="34"/>
      <c r="BA88" s="34"/>
      <c r="BB88" s="34"/>
      <c r="BC88" s="34"/>
      <c r="BD88" s="44">
        <v>30119</v>
      </c>
      <c r="BE88" s="34" t="s">
        <v>2651</v>
      </c>
      <c r="BF88" s="43" t="s">
        <v>1277</v>
      </c>
      <c r="BG88" s="34" t="s">
        <v>441</v>
      </c>
      <c r="BH88" s="34" t="s">
        <v>398</v>
      </c>
      <c r="BI88" s="34" t="s">
        <v>2651</v>
      </c>
      <c r="BJ88" s="44" t="s">
        <v>428</v>
      </c>
      <c r="BK88" s="44" t="s">
        <v>4613</v>
      </c>
      <c r="BL88" s="34"/>
      <c r="BM88" s="34"/>
      <c r="BN88" s="34"/>
      <c r="BO88" s="45" t="s">
        <v>220</v>
      </c>
      <c r="BP88" s="46" t="s">
        <v>4296</v>
      </c>
      <c r="BQ88" s="47">
        <v>315</v>
      </c>
      <c r="BR88" s="48" t="s">
        <v>4365</v>
      </c>
      <c r="BS88" s="49">
        <v>393</v>
      </c>
      <c r="BT88" s="48" t="s">
        <v>1560</v>
      </c>
      <c r="BU88" s="46" t="s">
        <v>4635</v>
      </c>
      <c r="BV88" s="46" t="s">
        <v>4368</v>
      </c>
      <c r="BW88" s="46" t="s">
        <v>4636</v>
      </c>
      <c r="BX88" s="46" t="s">
        <v>4370</v>
      </c>
      <c r="BY88" s="46" t="s">
        <v>4637</v>
      </c>
      <c r="BZ88" s="46" t="s">
        <v>598</v>
      </c>
      <c r="CA88" s="46" t="s">
        <v>4638</v>
      </c>
      <c r="CB88" s="46" t="s">
        <v>4639</v>
      </c>
      <c r="CC88" s="49">
        <v>393</v>
      </c>
      <c r="CD88" s="48" t="s">
        <v>1560</v>
      </c>
      <c r="CE88" s="20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0"/>
      <c r="CY88" s="103" t="s">
        <v>474</v>
      </c>
      <c r="CZ88" s="87" t="s">
        <v>4640</v>
      </c>
      <c r="DA88" s="85"/>
      <c r="DC88" s="94" t="s">
        <v>630</v>
      </c>
      <c r="ML88" s="87"/>
      <c r="MM88" s="87"/>
      <c r="MN88" s="87"/>
      <c r="MO88" s="87"/>
      <c r="MP88" s="87"/>
      <c r="MQ88" s="87"/>
      <c r="MR88" s="87"/>
      <c r="MS88" s="87"/>
      <c r="MT88" s="87"/>
      <c r="MU88" s="87"/>
      <c r="MV88" s="87"/>
      <c r="MW88" s="87"/>
      <c r="MX88" s="87"/>
      <c r="MY88" s="87"/>
      <c r="MZ88" s="87"/>
      <c r="NA88" s="87"/>
      <c r="NB88" s="87"/>
      <c r="NC88" s="87"/>
      <c r="ND88" s="87"/>
      <c r="NE88" s="87"/>
      <c r="NF88" s="87"/>
      <c r="NG88" s="87"/>
      <c r="NH88" s="87"/>
      <c r="NI88" s="87"/>
      <c r="NJ88" s="87"/>
      <c r="NK88" s="87"/>
      <c r="NL88" s="87"/>
      <c r="NM88" s="87"/>
      <c r="NN88" s="87"/>
      <c r="NO88" s="87"/>
      <c r="NP88" s="87"/>
      <c r="NR88" s="20"/>
      <c r="NS88" s="246" t="s">
        <v>4641</v>
      </c>
      <c r="NT88" s="20"/>
      <c r="NU88" s="87"/>
      <c r="NV88" s="87" t="s">
        <v>505</v>
      </c>
      <c r="NW88" s="87" t="s">
        <v>4642</v>
      </c>
      <c r="NY88" s="54" t="s">
        <v>498</v>
      </c>
      <c r="QR88" s="20" t="s">
        <v>4643</v>
      </c>
      <c r="QT88" s="23" t="s">
        <v>4644</v>
      </c>
    </row>
    <row r="89" spans="2:462">
      <c r="C89" s="241"/>
      <c r="I89" s="74"/>
      <c r="K89" s="265" t="s">
        <v>4645</v>
      </c>
      <c r="V89" s="43">
        <v>102</v>
      </c>
      <c r="W89" s="34" t="s">
        <v>714</v>
      </c>
      <c r="X89" s="44">
        <v>30120</v>
      </c>
      <c r="Y89" s="34" t="s">
        <v>2782</v>
      </c>
      <c r="Z89" s="43" t="s">
        <v>1277</v>
      </c>
      <c r="AA89" s="34" t="s">
        <v>441</v>
      </c>
      <c r="AB89" s="34" t="s">
        <v>398</v>
      </c>
      <c r="AC89" s="34" t="s">
        <v>2782</v>
      </c>
      <c r="AD89" s="44" t="s">
        <v>428</v>
      </c>
      <c r="AE89" s="44" t="s">
        <v>4613</v>
      </c>
      <c r="AF89" s="43">
        <v>102</v>
      </c>
      <c r="AG89" s="34" t="s">
        <v>714</v>
      </c>
      <c r="AH89" s="34" t="s">
        <v>713</v>
      </c>
      <c r="AI89" s="43" t="s">
        <v>715</v>
      </c>
      <c r="AJ89" s="44" t="s">
        <v>716</v>
      </c>
      <c r="AK89" s="295">
        <v>4700224</v>
      </c>
      <c r="AL89" s="44" t="s">
        <v>398</v>
      </c>
      <c r="AM89" s="44" t="s">
        <v>720</v>
      </c>
      <c r="AN89" s="296">
        <v>253469750</v>
      </c>
      <c r="AO89" s="34"/>
      <c r="AP89" s="34"/>
      <c r="AQ89" s="34"/>
      <c r="AR89" s="34"/>
      <c r="AS89" s="34"/>
      <c r="AT89" s="44" t="s">
        <v>434</v>
      </c>
      <c r="AU89" s="44"/>
      <c r="AV89" s="751" t="str" cm="1">
        <f t="array" ref="AV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" s="34"/>
      <c r="AX89" s="34"/>
      <c r="AY89" s="34"/>
      <c r="AZ89" s="34"/>
      <c r="BA89" s="34"/>
      <c r="BB89" s="34"/>
      <c r="BC89" s="34"/>
      <c r="BD89" s="44">
        <v>30120</v>
      </c>
      <c r="BE89" s="34" t="s">
        <v>2782</v>
      </c>
      <c r="BF89" s="43" t="s">
        <v>1277</v>
      </c>
      <c r="BG89" s="34" t="s">
        <v>441</v>
      </c>
      <c r="BH89" s="34" t="s">
        <v>398</v>
      </c>
      <c r="BI89" s="34" t="s">
        <v>2782</v>
      </c>
      <c r="BJ89" s="44" t="s">
        <v>428</v>
      </c>
      <c r="BK89" s="44" t="s">
        <v>4613</v>
      </c>
      <c r="BL89" s="34"/>
      <c r="BM89" s="34"/>
      <c r="BN89" s="34"/>
      <c r="BO89" s="57" t="s">
        <v>220</v>
      </c>
      <c r="BP89" s="58" t="s">
        <v>4296</v>
      </c>
      <c r="BQ89" s="59">
        <v>309</v>
      </c>
      <c r="BR89" s="60" t="s">
        <v>4326</v>
      </c>
      <c r="BS89" s="61">
        <v>394</v>
      </c>
      <c r="BT89" s="60" t="s">
        <v>3455</v>
      </c>
      <c r="BU89" s="58" t="s">
        <v>4646</v>
      </c>
      <c r="BV89" s="58" t="s">
        <v>4329</v>
      </c>
      <c r="BW89" s="58" t="s">
        <v>4647</v>
      </c>
      <c r="BX89" s="58" t="s">
        <v>4331</v>
      </c>
      <c r="BY89" s="58" t="s">
        <v>4648</v>
      </c>
      <c r="BZ89" s="58" t="s">
        <v>4649</v>
      </c>
      <c r="CA89" s="58" t="s">
        <v>4650</v>
      </c>
      <c r="CB89" s="58" t="s">
        <v>4651</v>
      </c>
      <c r="CC89" s="61">
        <v>394</v>
      </c>
      <c r="CD89" s="60" t="s">
        <v>3455</v>
      </c>
      <c r="CE89" s="20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0"/>
      <c r="CY89" s="103" t="s">
        <v>475</v>
      </c>
      <c r="CZ89" s="87" t="s">
        <v>4652</v>
      </c>
      <c r="DA89" s="85"/>
      <c r="DC89" s="94" t="s">
        <v>450</v>
      </c>
      <c r="ML89" s="87"/>
      <c r="MM89" s="87"/>
      <c r="MN89" s="87"/>
      <c r="MO89" s="87"/>
      <c r="MP89" s="87"/>
      <c r="MQ89" s="87"/>
      <c r="MR89" s="87"/>
      <c r="MS89" s="87"/>
      <c r="MT89" s="87"/>
      <c r="MU89" s="87"/>
      <c r="MV89" s="87"/>
      <c r="MW89" s="87"/>
      <c r="MX89" s="87"/>
      <c r="MY89" s="87"/>
      <c r="MZ89" s="87"/>
      <c r="NA89" s="87"/>
      <c r="NB89" s="87"/>
      <c r="NC89" s="87"/>
      <c r="ND89" s="87"/>
      <c r="NE89" s="87"/>
      <c r="NF89" s="87"/>
      <c r="NG89" s="87"/>
      <c r="NH89" s="87"/>
      <c r="NI89" s="87"/>
      <c r="NJ89" s="87"/>
      <c r="NK89" s="87"/>
      <c r="NL89" s="87"/>
      <c r="NM89" s="87"/>
      <c r="NN89" s="87"/>
      <c r="NO89" s="87"/>
      <c r="NP89" s="87"/>
      <c r="NR89" s="20"/>
      <c r="NS89" s="246" t="s">
        <v>4653</v>
      </c>
      <c r="NT89" s="20"/>
      <c r="NU89" s="87"/>
      <c r="NV89" s="87" t="s">
        <v>569</v>
      </c>
      <c r="NW89" s="87" t="s">
        <v>4654</v>
      </c>
      <c r="NY89" s="54" t="s">
        <v>404</v>
      </c>
      <c r="QR89" s="20" t="s">
        <v>4655</v>
      </c>
      <c r="QT89" s="23" t="s">
        <v>4656</v>
      </c>
    </row>
    <row r="90" spans="2:462">
      <c r="C90" s="241"/>
      <c r="I90" s="74"/>
      <c r="K90" s="265" t="s">
        <v>4657</v>
      </c>
      <c r="V90" s="43">
        <v>102</v>
      </c>
      <c r="W90" s="34" t="s">
        <v>714</v>
      </c>
      <c r="X90" s="44">
        <v>30105</v>
      </c>
      <c r="Y90" s="34" t="s">
        <v>1311</v>
      </c>
      <c r="Z90" s="43" t="s">
        <v>426</v>
      </c>
      <c r="AA90" s="34" t="s">
        <v>441</v>
      </c>
      <c r="AB90" s="34" t="s">
        <v>398</v>
      </c>
      <c r="AC90" s="34" t="s">
        <v>1311</v>
      </c>
      <c r="AD90" s="44" t="s">
        <v>428</v>
      </c>
      <c r="AE90" s="44" t="s">
        <v>4613</v>
      </c>
      <c r="AF90" s="43">
        <v>102</v>
      </c>
      <c r="AG90" s="34" t="s">
        <v>714</v>
      </c>
      <c r="AH90" s="34" t="s">
        <v>713</v>
      </c>
      <c r="AI90" s="43" t="s">
        <v>715</v>
      </c>
      <c r="AJ90" s="44" t="s">
        <v>716</v>
      </c>
      <c r="AK90" s="295">
        <v>4700224</v>
      </c>
      <c r="AL90" s="44" t="s">
        <v>398</v>
      </c>
      <c r="AM90" s="44" t="s">
        <v>720</v>
      </c>
      <c r="AN90" s="296">
        <v>253469750</v>
      </c>
      <c r="AO90" s="34"/>
      <c r="AP90" s="34"/>
      <c r="AQ90" s="34"/>
      <c r="AR90" s="34"/>
      <c r="AS90" s="34"/>
      <c r="AT90" s="44" t="s">
        <v>434</v>
      </c>
      <c r="AU90" s="44"/>
      <c r="AV90" s="751" t="str" cm="1">
        <f t="array" ref="AV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" s="34"/>
      <c r="AX90" s="34"/>
      <c r="AY90" s="34"/>
      <c r="AZ90" s="34"/>
      <c r="BA90" s="34"/>
      <c r="BB90" s="34"/>
      <c r="BC90" s="34"/>
      <c r="BD90" s="44">
        <v>30105</v>
      </c>
      <c r="BE90" s="34" t="s">
        <v>1311</v>
      </c>
      <c r="BF90" s="43" t="s">
        <v>426</v>
      </c>
      <c r="BG90" s="34" t="s">
        <v>441</v>
      </c>
      <c r="BH90" s="34" t="s">
        <v>398</v>
      </c>
      <c r="BI90" s="34" t="s">
        <v>1311</v>
      </c>
      <c r="BJ90" s="44" t="s">
        <v>428</v>
      </c>
      <c r="BK90" s="44" t="s">
        <v>4613</v>
      </c>
      <c r="BL90" s="34"/>
      <c r="BM90" s="34"/>
      <c r="BN90" s="34"/>
      <c r="BO90" s="57" t="s">
        <v>220</v>
      </c>
      <c r="BP90" s="58" t="s">
        <v>4296</v>
      </c>
      <c r="BQ90" s="59">
        <v>310</v>
      </c>
      <c r="BR90" s="60" t="s">
        <v>4576</v>
      </c>
      <c r="BS90" s="61">
        <v>395</v>
      </c>
      <c r="BT90" s="60" t="s">
        <v>3800</v>
      </c>
      <c r="BU90" s="58" t="s">
        <v>4658</v>
      </c>
      <c r="BV90" s="58" t="s">
        <v>4579</v>
      </c>
      <c r="BW90" s="58" t="s">
        <v>4659</v>
      </c>
      <c r="BX90" s="58" t="s">
        <v>4660</v>
      </c>
      <c r="BY90" s="58" t="s">
        <v>4661</v>
      </c>
      <c r="BZ90" s="58" t="s">
        <v>918</v>
      </c>
      <c r="CA90" s="58" t="s">
        <v>4662</v>
      </c>
      <c r="CB90" s="58" t="s">
        <v>4663</v>
      </c>
      <c r="CC90" s="61">
        <v>395</v>
      </c>
      <c r="CD90" s="60" t="s">
        <v>3800</v>
      </c>
      <c r="CE90" s="20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0"/>
      <c r="CY90" s="103" t="s">
        <v>476</v>
      </c>
      <c r="CZ90" s="87" t="s">
        <v>4664</v>
      </c>
      <c r="DA90" s="85"/>
      <c r="DC90" s="94" t="s">
        <v>571</v>
      </c>
      <c r="ML90" s="87"/>
      <c r="MM90" s="87"/>
      <c r="MN90" s="87"/>
      <c r="MO90" s="87"/>
      <c r="MP90" s="87"/>
      <c r="MQ90" s="87"/>
      <c r="MR90" s="87"/>
      <c r="MS90" s="87"/>
      <c r="MT90" s="87"/>
      <c r="MU90" s="87"/>
      <c r="MV90" s="87"/>
      <c r="MW90" s="87"/>
      <c r="MX90" s="87"/>
      <c r="MY90" s="87"/>
      <c r="MZ90" s="87"/>
      <c r="NA90" s="87"/>
      <c r="NB90" s="87"/>
      <c r="NC90" s="87"/>
      <c r="ND90" s="87"/>
      <c r="NE90" s="87"/>
      <c r="NF90" s="87"/>
      <c r="NG90" s="87"/>
      <c r="NH90" s="87"/>
      <c r="NI90" s="87"/>
      <c r="NJ90" s="87"/>
      <c r="NK90" s="87"/>
      <c r="NL90" s="87"/>
      <c r="NM90" s="87"/>
      <c r="NN90" s="87"/>
      <c r="NO90" s="87"/>
      <c r="NP90" s="87"/>
      <c r="NR90" s="20"/>
      <c r="NS90" s="246" t="s">
        <v>4665</v>
      </c>
      <c r="NT90" s="20"/>
      <c r="NU90" s="87"/>
      <c r="NV90" s="87" t="s">
        <v>485</v>
      </c>
      <c r="NW90" s="87" t="s">
        <v>4666</v>
      </c>
      <c r="NY90" s="54" t="s">
        <v>397</v>
      </c>
      <c r="QR90" s="20" t="s">
        <v>4667</v>
      </c>
      <c r="QT90" s="23" t="s">
        <v>4668</v>
      </c>
    </row>
    <row r="91" spans="2:462">
      <c r="C91" s="241"/>
      <c r="I91" s="74"/>
      <c r="K91" s="265" t="s">
        <v>4669</v>
      </c>
      <c r="V91" s="43">
        <v>102</v>
      </c>
      <c r="W91" s="34" t="s">
        <v>714</v>
      </c>
      <c r="X91" s="44">
        <v>30107</v>
      </c>
      <c r="Y91" s="34" t="s">
        <v>1605</v>
      </c>
      <c r="Z91" s="43" t="s">
        <v>426</v>
      </c>
      <c r="AA91" s="34" t="s">
        <v>441</v>
      </c>
      <c r="AB91" s="34" t="s">
        <v>398</v>
      </c>
      <c r="AC91" s="34" t="s">
        <v>1605</v>
      </c>
      <c r="AD91" s="44" t="s">
        <v>428</v>
      </c>
      <c r="AE91" s="44" t="s">
        <v>4613</v>
      </c>
      <c r="AF91" s="43">
        <v>102</v>
      </c>
      <c r="AG91" s="34" t="s">
        <v>714</v>
      </c>
      <c r="AH91" s="34" t="s">
        <v>713</v>
      </c>
      <c r="AI91" s="43" t="s">
        <v>715</v>
      </c>
      <c r="AJ91" s="44" t="s">
        <v>716</v>
      </c>
      <c r="AK91" s="295">
        <v>4700224</v>
      </c>
      <c r="AL91" s="44" t="s">
        <v>398</v>
      </c>
      <c r="AM91" s="44" t="s">
        <v>720</v>
      </c>
      <c r="AN91" s="296">
        <v>253469750</v>
      </c>
      <c r="AO91" s="34"/>
      <c r="AP91" s="34"/>
      <c r="AQ91" s="34"/>
      <c r="AR91" s="34"/>
      <c r="AS91" s="34"/>
      <c r="AT91" s="44" t="s">
        <v>434</v>
      </c>
      <c r="AU91" s="44"/>
      <c r="AV91" s="751" t="str" cm="1">
        <f t="array" ref="AV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" s="34"/>
      <c r="AX91" s="34"/>
      <c r="AY91" s="34"/>
      <c r="AZ91" s="34"/>
      <c r="BA91" s="34"/>
      <c r="BB91" s="34"/>
      <c r="BC91" s="34"/>
      <c r="BD91" s="44">
        <v>30107</v>
      </c>
      <c r="BE91" s="34" t="s">
        <v>1605</v>
      </c>
      <c r="BF91" s="43" t="s">
        <v>426</v>
      </c>
      <c r="BG91" s="34" t="s">
        <v>441</v>
      </c>
      <c r="BH91" s="34" t="s">
        <v>398</v>
      </c>
      <c r="BI91" s="34" t="s">
        <v>1605</v>
      </c>
      <c r="BJ91" s="44" t="s">
        <v>428</v>
      </c>
      <c r="BK91" s="44" t="s">
        <v>4613</v>
      </c>
      <c r="BL91" s="34"/>
      <c r="BM91" s="34"/>
      <c r="BN91" s="34"/>
      <c r="BO91" s="45" t="s">
        <v>220</v>
      </c>
      <c r="BP91" s="46" t="s">
        <v>4296</v>
      </c>
      <c r="BQ91" s="47">
        <v>314</v>
      </c>
      <c r="BR91" s="48" t="s">
        <v>4670</v>
      </c>
      <c r="BS91" s="49">
        <v>396</v>
      </c>
      <c r="BT91" s="48" t="s">
        <v>418</v>
      </c>
      <c r="BU91" s="46" t="s">
        <v>4671</v>
      </c>
      <c r="BV91" s="46" t="s">
        <v>4672</v>
      </c>
      <c r="BW91" s="46" t="s">
        <v>4673</v>
      </c>
      <c r="BX91" s="46" t="s">
        <v>4674</v>
      </c>
      <c r="BY91" s="46" t="s">
        <v>4675</v>
      </c>
      <c r="BZ91" s="46" t="s">
        <v>854</v>
      </c>
      <c r="CA91" s="46" t="s">
        <v>4676</v>
      </c>
      <c r="CB91" s="46" t="s">
        <v>4677</v>
      </c>
      <c r="CC91" s="49">
        <v>396</v>
      </c>
      <c r="CD91" s="48" t="s">
        <v>418</v>
      </c>
      <c r="CE91" s="20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0"/>
      <c r="CY91" s="103" t="s">
        <v>397</v>
      </c>
      <c r="CZ91" s="87" t="s">
        <v>4678</v>
      </c>
      <c r="DA91" s="85"/>
      <c r="DC91" s="94" t="s">
        <v>475</v>
      </c>
      <c r="ML91" s="87"/>
      <c r="MM91" s="87"/>
      <c r="MN91" s="87"/>
      <c r="MO91" s="87"/>
      <c r="MP91" s="87"/>
      <c r="MQ91" s="87"/>
      <c r="MR91" s="87"/>
      <c r="MS91" s="87"/>
      <c r="MT91" s="87"/>
      <c r="MU91" s="87"/>
      <c r="MV91" s="87"/>
      <c r="MW91" s="87"/>
      <c r="MX91" s="87"/>
      <c r="MY91" s="87"/>
      <c r="MZ91" s="87"/>
      <c r="NA91" s="87"/>
      <c r="NB91" s="87"/>
      <c r="NC91" s="87"/>
      <c r="ND91" s="87"/>
      <c r="NE91" s="87"/>
      <c r="NF91" s="87"/>
      <c r="NG91" s="87"/>
      <c r="NH91" s="87"/>
      <c r="NI91" s="87"/>
      <c r="NJ91" s="87"/>
      <c r="NK91" s="87"/>
      <c r="NL91" s="87"/>
      <c r="NM91" s="87"/>
      <c r="NN91" s="87"/>
      <c r="NO91" s="87"/>
      <c r="NP91" s="87"/>
      <c r="NR91" s="20"/>
      <c r="NS91" s="246" t="s">
        <v>4679</v>
      </c>
      <c r="NT91" s="20"/>
      <c r="NU91" s="87"/>
      <c r="NV91" s="87" t="s">
        <v>506</v>
      </c>
      <c r="NW91" s="87" t="s">
        <v>4680</v>
      </c>
      <c r="NY91" s="54" t="s">
        <v>498</v>
      </c>
      <c r="QR91" s="20" t="s">
        <v>4681</v>
      </c>
      <c r="QT91" s="23" t="s">
        <v>4682</v>
      </c>
    </row>
    <row r="92" spans="2:462">
      <c r="C92" s="241"/>
      <c r="I92" s="74"/>
      <c r="K92" s="265" t="s">
        <v>4683</v>
      </c>
      <c r="V92" s="43">
        <v>102</v>
      </c>
      <c r="W92" s="34" t="s">
        <v>714</v>
      </c>
      <c r="X92" s="44">
        <v>30108</v>
      </c>
      <c r="Y92" s="34" t="s">
        <v>1382</v>
      </c>
      <c r="Z92" s="43" t="s">
        <v>426</v>
      </c>
      <c r="AA92" s="34" t="s">
        <v>441</v>
      </c>
      <c r="AB92" s="34" t="s">
        <v>398</v>
      </c>
      <c r="AC92" s="34" t="s">
        <v>1382</v>
      </c>
      <c r="AD92" s="44" t="s">
        <v>428</v>
      </c>
      <c r="AE92" s="44" t="s">
        <v>4613</v>
      </c>
      <c r="AF92" s="43">
        <v>102</v>
      </c>
      <c r="AG92" s="34" t="s">
        <v>714</v>
      </c>
      <c r="AH92" s="34" t="s">
        <v>713</v>
      </c>
      <c r="AI92" s="43" t="s">
        <v>715</v>
      </c>
      <c r="AJ92" s="44" t="s">
        <v>716</v>
      </c>
      <c r="AK92" s="295">
        <v>4700224</v>
      </c>
      <c r="AL92" s="44" t="s">
        <v>398</v>
      </c>
      <c r="AM92" s="44" t="s">
        <v>720</v>
      </c>
      <c r="AN92" s="296">
        <v>253469750</v>
      </c>
      <c r="AO92" s="34"/>
      <c r="AP92" s="34"/>
      <c r="AQ92" s="34"/>
      <c r="AR92" s="34"/>
      <c r="AS92" s="34"/>
      <c r="AT92" s="44" t="s">
        <v>434</v>
      </c>
      <c r="AU92" s="44"/>
      <c r="AV92" s="751" t="str" cm="1">
        <f t="array" ref="AV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" s="34"/>
      <c r="AX92" s="34"/>
      <c r="AY92" s="34"/>
      <c r="AZ92" s="34"/>
      <c r="BA92" s="34"/>
      <c r="BB92" s="34"/>
      <c r="BC92" s="34"/>
      <c r="BD92" s="44">
        <v>30108</v>
      </c>
      <c r="BE92" s="34" t="s">
        <v>1382</v>
      </c>
      <c r="BF92" s="43" t="s">
        <v>426</v>
      </c>
      <c r="BG92" s="34" t="s">
        <v>441</v>
      </c>
      <c r="BH92" s="34" t="s">
        <v>398</v>
      </c>
      <c r="BI92" s="34" t="s">
        <v>1382</v>
      </c>
      <c r="BJ92" s="44" t="s">
        <v>428</v>
      </c>
      <c r="BK92" s="44" t="s">
        <v>4613</v>
      </c>
      <c r="BL92" s="34"/>
      <c r="BM92" s="34"/>
      <c r="BN92" s="34"/>
      <c r="BO92" s="45" t="s">
        <v>220</v>
      </c>
      <c r="BP92" s="46" t="s">
        <v>4296</v>
      </c>
      <c r="BQ92" s="47">
        <v>308</v>
      </c>
      <c r="BR92" s="48" t="s">
        <v>4395</v>
      </c>
      <c r="BS92" s="49">
        <v>398</v>
      </c>
      <c r="BT92" s="48" t="s">
        <v>3303</v>
      </c>
      <c r="BU92" s="46" t="s">
        <v>4684</v>
      </c>
      <c r="BV92" s="46" t="s">
        <v>4398</v>
      </c>
      <c r="BW92" s="46" t="s">
        <v>4685</v>
      </c>
      <c r="BX92" s="46" t="s">
        <v>4400</v>
      </c>
      <c r="BY92" s="46" t="s">
        <v>4686</v>
      </c>
      <c r="BZ92" s="46" t="s">
        <v>406</v>
      </c>
      <c r="CA92" s="46" t="s">
        <v>4687</v>
      </c>
      <c r="CB92" s="46" t="s">
        <v>4688</v>
      </c>
      <c r="CC92" s="49">
        <v>398</v>
      </c>
      <c r="CD92" s="48" t="s">
        <v>3303</v>
      </c>
      <c r="CE92" s="20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0"/>
      <c r="CY92" s="103" t="s">
        <v>477</v>
      </c>
      <c r="CZ92" s="87" t="s">
        <v>4689</v>
      </c>
      <c r="DA92" s="85"/>
      <c r="DC92" s="94" t="s">
        <v>598</v>
      </c>
      <c r="ML92" s="87"/>
      <c r="MM92" s="87"/>
      <c r="MN92" s="87"/>
      <c r="MO92" s="87"/>
      <c r="MP92" s="87"/>
      <c r="MQ92" s="87"/>
      <c r="MR92" s="87"/>
      <c r="MS92" s="87"/>
      <c r="MT92" s="87"/>
      <c r="MU92" s="87"/>
      <c r="MV92" s="87"/>
      <c r="MW92" s="87"/>
      <c r="MX92" s="87"/>
      <c r="MY92" s="87"/>
      <c r="MZ92" s="87"/>
      <c r="NA92" s="87"/>
      <c r="NB92" s="87"/>
      <c r="NC92" s="87"/>
      <c r="ND92" s="87"/>
      <c r="NE92" s="87"/>
      <c r="NF92" s="87"/>
      <c r="NG92" s="87"/>
      <c r="NH92" s="87"/>
      <c r="NI92" s="87"/>
      <c r="NJ92" s="87"/>
      <c r="NK92" s="87"/>
      <c r="NL92" s="87"/>
      <c r="NM92" s="87"/>
      <c r="NN92" s="87"/>
      <c r="NO92" s="87"/>
      <c r="NP92" s="87"/>
      <c r="NR92" s="20"/>
      <c r="NS92" s="246" t="s">
        <v>4690</v>
      </c>
      <c r="NT92" s="20"/>
      <c r="NU92" s="87"/>
      <c r="NV92" s="87" t="s">
        <v>570</v>
      </c>
      <c r="NW92" s="87" t="s">
        <v>4691</v>
      </c>
      <c r="NY92" s="54" t="s">
        <v>404</v>
      </c>
      <c r="QR92" s="20" t="s">
        <v>4692</v>
      </c>
      <c r="QT92" s="23" t="s">
        <v>4693</v>
      </c>
    </row>
    <row r="93" spans="2:462">
      <c r="C93" s="241"/>
      <c r="I93" s="74"/>
      <c r="K93" s="265" t="s">
        <v>4694</v>
      </c>
      <c r="V93" s="43">
        <v>102</v>
      </c>
      <c r="W93" s="34" t="s">
        <v>714</v>
      </c>
      <c r="X93" s="44">
        <v>30111</v>
      </c>
      <c r="Y93" s="34" t="s">
        <v>2054</v>
      </c>
      <c r="Z93" s="43" t="s">
        <v>426</v>
      </c>
      <c r="AA93" s="34" t="s">
        <v>441</v>
      </c>
      <c r="AB93" s="34" t="s">
        <v>398</v>
      </c>
      <c r="AC93" s="34" t="s">
        <v>2054</v>
      </c>
      <c r="AD93" s="44" t="s">
        <v>428</v>
      </c>
      <c r="AE93" s="44" t="s">
        <v>4613</v>
      </c>
      <c r="AF93" s="43">
        <v>102</v>
      </c>
      <c r="AG93" s="34" t="s">
        <v>714</v>
      </c>
      <c r="AH93" s="34" t="s">
        <v>713</v>
      </c>
      <c r="AI93" s="43" t="s">
        <v>715</v>
      </c>
      <c r="AJ93" s="44" t="s">
        <v>716</v>
      </c>
      <c r="AK93" s="295">
        <v>4700224</v>
      </c>
      <c r="AL93" s="44" t="s">
        <v>398</v>
      </c>
      <c r="AM93" s="44" t="s">
        <v>720</v>
      </c>
      <c r="AN93" s="296">
        <v>253469750</v>
      </c>
      <c r="AO93" s="34"/>
      <c r="AP93" s="34"/>
      <c r="AQ93" s="34"/>
      <c r="AR93" s="34"/>
      <c r="AS93" s="34"/>
      <c r="AT93" s="44" t="s">
        <v>434</v>
      </c>
      <c r="AU93" s="44"/>
      <c r="AV93" s="751" t="str" cm="1">
        <f t="array" ref="AV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" s="34"/>
      <c r="AX93" s="34"/>
      <c r="AY93" s="34"/>
      <c r="AZ93" s="34"/>
      <c r="BA93" s="34"/>
      <c r="BB93" s="34"/>
      <c r="BC93" s="34"/>
      <c r="BD93" s="44">
        <v>30111</v>
      </c>
      <c r="BE93" s="34" t="s">
        <v>2054</v>
      </c>
      <c r="BF93" s="43" t="s">
        <v>426</v>
      </c>
      <c r="BG93" s="34" t="s">
        <v>441</v>
      </c>
      <c r="BH93" s="34" t="s">
        <v>398</v>
      </c>
      <c r="BI93" s="34" t="s">
        <v>2054</v>
      </c>
      <c r="BJ93" s="44" t="s">
        <v>428</v>
      </c>
      <c r="BK93" s="44" t="s">
        <v>4613</v>
      </c>
      <c r="BL93" s="34"/>
      <c r="BM93" s="34"/>
      <c r="BN93" s="34"/>
      <c r="BO93" s="57" t="s">
        <v>220</v>
      </c>
      <c r="BP93" s="58" t="s">
        <v>4296</v>
      </c>
      <c r="BQ93" s="59">
        <v>307</v>
      </c>
      <c r="BR93" s="60" t="s">
        <v>4440</v>
      </c>
      <c r="BS93" s="61">
        <v>399</v>
      </c>
      <c r="BT93" s="60" t="s">
        <v>2197</v>
      </c>
      <c r="BU93" s="58" t="s">
        <v>4695</v>
      </c>
      <c r="BV93" s="58" t="s">
        <v>4443</v>
      </c>
      <c r="BW93" s="58" t="s">
        <v>4696</v>
      </c>
      <c r="BX93" s="58" t="s">
        <v>4697</v>
      </c>
      <c r="BY93" s="58" t="s">
        <v>4698</v>
      </c>
      <c r="BZ93" s="58" t="s">
        <v>4699</v>
      </c>
      <c r="CA93" s="58" t="s">
        <v>4700</v>
      </c>
      <c r="CB93" s="58" t="s">
        <v>4701</v>
      </c>
      <c r="CC93" s="61">
        <v>399</v>
      </c>
      <c r="CD93" s="60" t="s">
        <v>2197</v>
      </c>
      <c r="CE93" s="20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0"/>
      <c r="CY93" s="103" t="s">
        <v>478</v>
      </c>
      <c r="CZ93" s="87" t="s">
        <v>4702</v>
      </c>
      <c r="DA93" s="85"/>
      <c r="DC93" s="94" t="s">
        <v>451</v>
      </c>
      <c r="ML93" s="87"/>
      <c r="MM93" s="87"/>
      <c r="MN93" s="87"/>
      <c r="MO93" s="87"/>
      <c r="MP93" s="87"/>
      <c r="MQ93" s="87"/>
      <c r="MR93" s="87"/>
      <c r="MS93" s="87"/>
      <c r="MT93" s="87"/>
      <c r="MU93" s="87"/>
      <c r="MV93" s="87"/>
      <c r="MW93" s="87"/>
      <c r="MX93" s="87"/>
      <c r="MY93" s="87"/>
      <c r="MZ93" s="87"/>
      <c r="NA93" s="87"/>
      <c r="NB93" s="87"/>
      <c r="NC93" s="87"/>
      <c r="ND93" s="87"/>
      <c r="NE93" s="87"/>
      <c r="NF93" s="87"/>
      <c r="NG93" s="87"/>
      <c r="NH93" s="87"/>
      <c r="NI93" s="87"/>
      <c r="NJ93" s="87"/>
      <c r="NK93" s="87"/>
      <c r="NL93" s="87"/>
      <c r="NM93" s="87"/>
      <c r="NN93" s="87"/>
      <c r="NO93" s="87"/>
      <c r="NP93" s="87"/>
      <c r="NR93" s="20"/>
      <c r="NS93" s="246" t="s">
        <v>4703</v>
      </c>
      <c r="NT93" s="20"/>
      <c r="NU93" s="87"/>
      <c r="NV93" s="87" t="s">
        <v>697</v>
      </c>
      <c r="NW93" s="87" t="s">
        <v>4704</v>
      </c>
      <c r="NY93" s="54" t="s">
        <v>413</v>
      </c>
      <c r="QR93" s="20" t="s">
        <v>4705</v>
      </c>
      <c r="QT93" s="23" t="s">
        <v>4706</v>
      </c>
    </row>
    <row r="94" spans="2:462">
      <c r="C94" s="241"/>
      <c r="I94" s="74"/>
      <c r="K94" s="265" t="s">
        <v>4707</v>
      </c>
      <c r="V94" s="43">
        <v>102</v>
      </c>
      <c r="W94" s="34" t="s">
        <v>714</v>
      </c>
      <c r="X94" s="44">
        <v>30112</v>
      </c>
      <c r="Y94" s="34" t="s">
        <v>2230</v>
      </c>
      <c r="Z94" s="43" t="s">
        <v>1277</v>
      </c>
      <c r="AA94" s="34" t="s">
        <v>441</v>
      </c>
      <c r="AB94" s="34" t="s">
        <v>398</v>
      </c>
      <c r="AC94" s="34" t="s">
        <v>2230</v>
      </c>
      <c r="AD94" s="44" t="s">
        <v>428</v>
      </c>
      <c r="AE94" s="44" t="s">
        <v>4613</v>
      </c>
      <c r="AF94" s="43">
        <v>102</v>
      </c>
      <c r="AG94" s="34" t="s">
        <v>714</v>
      </c>
      <c r="AH94" s="34" t="s">
        <v>713</v>
      </c>
      <c r="AI94" s="43" t="s">
        <v>715</v>
      </c>
      <c r="AJ94" s="44" t="s">
        <v>716</v>
      </c>
      <c r="AK94" s="295">
        <v>4700224</v>
      </c>
      <c r="AL94" s="44" t="s">
        <v>398</v>
      </c>
      <c r="AM94" s="44" t="s">
        <v>720</v>
      </c>
      <c r="AN94" s="296">
        <v>253469750</v>
      </c>
      <c r="AO94" s="34"/>
      <c r="AP94" s="34"/>
      <c r="AQ94" s="34"/>
      <c r="AR94" s="34"/>
      <c r="AS94" s="34"/>
      <c r="AT94" s="44" t="s">
        <v>434</v>
      </c>
      <c r="AU94" s="44"/>
      <c r="AV94" s="751" t="str" cm="1">
        <f t="array" ref="AV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" s="34"/>
      <c r="AX94" s="34"/>
      <c r="AY94" s="34"/>
      <c r="AZ94" s="34"/>
      <c r="BA94" s="34"/>
      <c r="BB94" s="34"/>
      <c r="BC94" s="34"/>
      <c r="BD94" s="44">
        <v>30112</v>
      </c>
      <c r="BE94" s="34" t="s">
        <v>2230</v>
      </c>
      <c r="BF94" s="43" t="s">
        <v>1277</v>
      </c>
      <c r="BG94" s="34" t="s">
        <v>441</v>
      </c>
      <c r="BH94" s="34" t="s">
        <v>398</v>
      </c>
      <c r="BI94" s="34" t="s">
        <v>2230</v>
      </c>
      <c r="BJ94" s="44" t="s">
        <v>428</v>
      </c>
      <c r="BK94" s="44" t="s">
        <v>4613</v>
      </c>
      <c r="BL94" s="34"/>
      <c r="BM94" s="34"/>
      <c r="BN94" s="34"/>
      <c r="BO94" s="45" t="s">
        <v>223</v>
      </c>
      <c r="BP94" s="46" t="s">
        <v>4708</v>
      </c>
      <c r="BQ94" s="47">
        <v>404</v>
      </c>
      <c r="BR94" s="48" t="s">
        <v>4709</v>
      </c>
      <c r="BS94" s="49">
        <v>443</v>
      </c>
      <c r="BT94" s="48" t="s">
        <v>4710</v>
      </c>
      <c r="BU94" s="46" t="s">
        <v>4711</v>
      </c>
      <c r="BV94" s="46" t="s">
        <v>4712</v>
      </c>
      <c r="BW94" s="46" t="s">
        <v>4713</v>
      </c>
      <c r="BX94" s="46" t="s">
        <v>4714</v>
      </c>
      <c r="BY94" s="46" t="s">
        <v>4715</v>
      </c>
      <c r="BZ94" s="46" t="s">
        <v>453</v>
      </c>
      <c r="CA94" s="46" t="s">
        <v>4716</v>
      </c>
      <c r="CB94" s="46" t="s">
        <v>4717</v>
      </c>
      <c r="CC94" s="49">
        <v>443</v>
      </c>
      <c r="CD94" s="48" t="s">
        <v>4710</v>
      </c>
      <c r="CE94" s="20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0"/>
      <c r="CY94" s="103" t="s">
        <v>479</v>
      </c>
      <c r="CZ94" s="87" t="s">
        <v>4718</v>
      </c>
      <c r="DA94" s="85"/>
      <c r="DC94" s="94" t="s">
        <v>441</v>
      </c>
      <c r="ML94" s="87"/>
      <c r="MM94" s="87"/>
      <c r="MN94" s="87"/>
      <c r="MO94" s="87"/>
      <c r="MP94" s="87"/>
      <c r="MQ94" s="87"/>
      <c r="MR94" s="87"/>
      <c r="MS94" s="87"/>
      <c r="MT94" s="87"/>
      <c r="MU94" s="87"/>
      <c r="MV94" s="87"/>
      <c r="MW94" s="87"/>
      <c r="MX94" s="87"/>
      <c r="MY94" s="87"/>
      <c r="MZ94" s="87"/>
      <c r="NA94" s="87"/>
      <c r="NB94" s="87"/>
      <c r="NC94" s="87"/>
      <c r="ND94" s="87"/>
      <c r="NE94" s="87"/>
      <c r="NF94" s="87"/>
      <c r="NG94" s="87"/>
      <c r="NH94" s="87"/>
      <c r="NI94" s="87"/>
      <c r="NJ94" s="87"/>
      <c r="NK94" s="87"/>
      <c r="NL94" s="87"/>
      <c r="NM94" s="87"/>
      <c r="NN94" s="87"/>
      <c r="NO94" s="87"/>
      <c r="NP94" s="87"/>
      <c r="NR94" s="20"/>
      <c r="NS94" s="246" t="s">
        <v>4719</v>
      </c>
      <c r="NT94" s="20"/>
      <c r="NU94" s="87"/>
      <c r="NV94" s="87" t="s">
        <v>676</v>
      </c>
      <c r="NW94" s="87" t="s">
        <v>4720</v>
      </c>
      <c r="NY94" s="54" t="s">
        <v>412</v>
      </c>
      <c r="QR94" s="20" t="s">
        <v>4721</v>
      </c>
    </row>
    <row r="95" spans="2:462">
      <c r="C95" s="241"/>
      <c r="I95" s="74"/>
      <c r="K95" s="265" t="s">
        <v>4722</v>
      </c>
      <c r="V95" s="43">
        <v>102</v>
      </c>
      <c r="W95" s="34" t="s">
        <v>714</v>
      </c>
      <c r="X95" s="44">
        <v>30113</v>
      </c>
      <c r="Y95" s="34" t="s">
        <v>2385</v>
      </c>
      <c r="Z95" s="43" t="s">
        <v>426</v>
      </c>
      <c r="AA95" s="34" t="s">
        <v>441</v>
      </c>
      <c r="AB95" s="34" t="s">
        <v>398</v>
      </c>
      <c r="AC95" s="34" t="s">
        <v>2385</v>
      </c>
      <c r="AD95" s="44" t="s">
        <v>428</v>
      </c>
      <c r="AE95" s="44" t="s">
        <v>4613</v>
      </c>
      <c r="AF95" s="43">
        <v>102</v>
      </c>
      <c r="AG95" s="34" t="s">
        <v>714</v>
      </c>
      <c r="AH95" s="34" t="s">
        <v>713</v>
      </c>
      <c r="AI95" s="43" t="s">
        <v>715</v>
      </c>
      <c r="AJ95" s="44" t="s">
        <v>716</v>
      </c>
      <c r="AK95" s="295">
        <v>4700224</v>
      </c>
      <c r="AL95" s="44" t="s">
        <v>398</v>
      </c>
      <c r="AM95" s="44" t="s">
        <v>720</v>
      </c>
      <c r="AN95" s="296">
        <v>253469750</v>
      </c>
      <c r="AO95" s="34"/>
      <c r="AP95" s="34"/>
      <c r="AQ95" s="34"/>
      <c r="AR95" s="34"/>
      <c r="AS95" s="34"/>
      <c r="AT95" s="44" t="s">
        <v>434</v>
      </c>
      <c r="AU95" s="44"/>
      <c r="AV95" s="751" t="str" cm="1">
        <f t="array" ref="AV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" s="34"/>
      <c r="AX95" s="34"/>
      <c r="AY95" s="34"/>
      <c r="AZ95" s="34"/>
      <c r="BA95" s="34"/>
      <c r="BB95" s="34"/>
      <c r="BC95" s="34"/>
      <c r="BD95" s="44">
        <v>30113</v>
      </c>
      <c r="BE95" s="34" t="s">
        <v>2385</v>
      </c>
      <c r="BF95" s="43" t="s">
        <v>426</v>
      </c>
      <c r="BG95" s="34" t="s">
        <v>441</v>
      </c>
      <c r="BH95" s="34" t="s">
        <v>398</v>
      </c>
      <c r="BI95" s="34" t="s">
        <v>2385</v>
      </c>
      <c r="BJ95" s="44" t="s">
        <v>428</v>
      </c>
      <c r="BK95" s="44" t="s">
        <v>4613</v>
      </c>
      <c r="BL95" s="34"/>
      <c r="BM95" s="34"/>
      <c r="BN95" s="34"/>
      <c r="BO95" s="57" t="s">
        <v>223</v>
      </c>
      <c r="BP95" s="58" t="s">
        <v>4708</v>
      </c>
      <c r="BQ95" s="59">
        <v>404</v>
      </c>
      <c r="BR95" s="60" t="s">
        <v>4709</v>
      </c>
      <c r="BS95" s="61">
        <v>448</v>
      </c>
      <c r="BT95" s="60" t="s">
        <v>4723</v>
      </c>
      <c r="BU95" s="58" t="s">
        <v>4724</v>
      </c>
      <c r="BV95" s="58" t="s">
        <v>4712</v>
      </c>
      <c r="BW95" s="58" t="s">
        <v>4725</v>
      </c>
      <c r="BX95" s="58" t="s">
        <v>4726</v>
      </c>
      <c r="BY95" s="58" t="s">
        <v>4727</v>
      </c>
      <c r="BZ95" s="58" t="s">
        <v>657</v>
      </c>
      <c r="CA95" s="58" t="s">
        <v>4728</v>
      </c>
      <c r="CB95" s="58" t="s">
        <v>4729</v>
      </c>
      <c r="CC95" s="61">
        <v>448</v>
      </c>
      <c r="CD95" s="60" t="s">
        <v>4723</v>
      </c>
      <c r="CE95" s="20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0"/>
      <c r="CY95" s="103" t="s">
        <v>480</v>
      </c>
      <c r="CZ95" s="87" t="s">
        <v>4730</v>
      </c>
      <c r="DA95" s="85"/>
      <c r="DC95" s="94" t="s">
        <v>458</v>
      </c>
      <c r="ML95" s="87"/>
      <c r="MM95" s="87"/>
      <c r="MN95" s="87"/>
      <c r="MO95" s="87"/>
      <c r="MP95" s="87"/>
      <c r="MQ95" s="87"/>
      <c r="MR95" s="87"/>
      <c r="MS95" s="87"/>
      <c r="MT95" s="87"/>
      <c r="MU95" s="87"/>
      <c r="MV95" s="87"/>
      <c r="MW95" s="87"/>
      <c r="MX95" s="87"/>
      <c r="MY95" s="87"/>
      <c r="MZ95" s="87"/>
      <c r="NA95" s="87"/>
      <c r="NB95" s="87"/>
      <c r="NC95" s="87"/>
      <c r="ND95" s="87"/>
      <c r="NE95" s="87"/>
      <c r="NF95" s="87"/>
      <c r="NG95" s="87"/>
      <c r="NH95" s="87"/>
      <c r="NI95" s="87"/>
      <c r="NJ95" s="87"/>
      <c r="NK95" s="87"/>
      <c r="NL95" s="87"/>
      <c r="NM95" s="87"/>
      <c r="NN95" s="87"/>
      <c r="NO95" s="87"/>
      <c r="NP95" s="87"/>
      <c r="NR95" s="20"/>
      <c r="NS95" s="246" t="s">
        <v>4731</v>
      </c>
      <c r="NT95" s="20"/>
      <c r="NU95" s="87"/>
      <c r="NV95" s="87" t="s">
        <v>412</v>
      </c>
      <c r="NW95" s="87" t="s">
        <v>4732</v>
      </c>
      <c r="NY95" s="54" t="s">
        <v>412</v>
      </c>
      <c r="QR95" s="20" t="s">
        <v>4733</v>
      </c>
    </row>
    <row r="96" spans="2:462">
      <c r="C96" s="241"/>
      <c r="I96" s="74"/>
      <c r="K96" s="265" t="s">
        <v>4734</v>
      </c>
      <c r="V96" s="43">
        <v>102</v>
      </c>
      <c r="W96" s="34" t="s">
        <v>714</v>
      </c>
      <c r="X96" s="44">
        <v>30118</v>
      </c>
      <c r="Y96" s="34" t="s">
        <v>2524</v>
      </c>
      <c r="Z96" s="43" t="s">
        <v>426</v>
      </c>
      <c r="AA96" s="34" t="s">
        <v>441</v>
      </c>
      <c r="AB96" s="34" t="s">
        <v>398</v>
      </c>
      <c r="AC96" s="34" t="s">
        <v>2524</v>
      </c>
      <c r="AD96" s="44" t="s">
        <v>428</v>
      </c>
      <c r="AE96" s="44" t="s">
        <v>4613</v>
      </c>
      <c r="AF96" s="43">
        <v>102</v>
      </c>
      <c r="AG96" s="34" t="s">
        <v>714</v>
      </c>
      <c r="AH96" s="34" t="s">
        <v>713</v>
      </c>
      <c r="AI96" s="43" t="s">
        <v>715</v>
      </c>
      <c r="AJ96" s="44" t="s">
        <v>716</v>
      </c>
      <c r="AK96" s="295">
        <v>4700224</v>
      </c>
      <c r="AL96" s="44" t="s">
        <v>398</v>
      </c>
      <c r="AM96" s="44" t="s">
        <v>720</v>
      </c>
      <c r="AN96" s="296">
        <v>253469750</v>
      </c>
      <c r="AO96" s="34"/>
      <c r="AP96" s="34"/>
      <c r="AQ96" s="34"/>
      <c r="AR96" s="34"/>
      <c r="AS96" s="34"/>
      <c r="AT96" s="44" t="s">
        <v>434</v>
      </c>
      <c r="AU96" s="44"/>
      <c r="AV96" s="751" t="str" cm="1">
        <f t="array" ref="AV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" s="34"/>
      <c r="AX96" s="34"/>
      <c r="AY96" s="34"/>
      <c r="AZ96" s="34"/>
      <c r="BA96" s="34"/>
      <c r="BB96" s="34"/>
      <c r="BC96" s="34"/>
      <c r="BD96" s="44">
        <v>30118</v>
      </c>
      <c r="BE96" s="34" t="s">
        <v>2524</v>
      </c>
      <c r="BF96" s="43" t="s">
        <v>426</v>
      </c>
      <c r="BG96" s="34" t="s">
        <v>441</v>
      </c>
      <c r="BH96" s="34" t="s">
        <v>398</v>
      </c>
      <c r="BI96" s="34" t="s">
        <v>2524</v>
      </c>
      <c r="BJ96" s="44" t="s">
        <v>428</v>
      </c>
      <c r="BK96" s="44" t="s">
        <v>4613</v>
      </c>
      <c r="BL96" s="34"/>
      <c r="BM96" s="34"/>
      <c r="BN96" s="34"/>
      <c r="BO96" s="45" t="s">
        <v>223</v>
      </c>
      <c r="BP96" s="46" t="s">
        <v>4708</v>
      </c>
      <c r="BQ96" s="47">
        <v>403</v>
      </c>
      <c r="BR96" s="48" t="s">
        <v>4735</v>
      </c>
      <c r="BS96" s="49">
        <v>449</v>
      </c>
      <c r="BT96" s="48" t="s">
        <v>4736</v>
      </c>
      <c r="BU96" s="46" t="s">
        <v>4737</v>
      </c>
      <c r="BV96" s="46" t="s">
        <v>4738</v>
      </c>
      <c r="BW96" s="46" t="s">
        <v>4739</v>
      </c>
      <c r="BX96" s="46" t="s">
        <v>4740</v>
      </c>
      <c r="BY96" s="46" t="s">
        <v>4741</v>
      </c>
      <c r="BZ96" s="46" t="s">
        <v>604</v>
      </c>
      <c r="CA96" s="46" t="s">
        <v>4742</v>
      </c>
      <c r="CB96" s="46" t="s">
        <v>4743</v>
      </c>
      <c r="CC96" s="49">
        <v>449</v>
      </c>
      <c r="CD96" s="48" t="s">
        <v>4736</v>
      </c>
      <c r="CE96" s="20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0"/>
      <c r="CY96" s="103" t="s">
        <v>481</v>
      </c>
      <c r="CZ96" s="87" t="s">
        <v>4744</v>
      </c>
      <c r="DA96" s="85"/>
      <c r="DC96" s="94" t="s">
        <v>572</v>
      </c>
      <c r="ML96" s="87"/>
      <c r="MM96" s="87"/>
      <c r="MN96" s="87"/>
      <c r="MO96" s="87"/>
      <c r="MP96" s="87"/>
      <c r="MQ96" s="87"/>
      <c r="MR96" s="87"/>
      <c r="MS96" s="87"/>
      <c r="MT96" s="87"/>
      <c r="MU96" s="87"/>
      <c r="MV96" s="87"/>
      <c r="MW96" s="87"/>
      <c r="MX96" s="87"/>
      <c r="MY96" s="87"/>
      <c r="MZ96" s="87"/>
      <c r="NA96" s="87"/>
      <c r="NB96" s="87"/>
      <c r="NC96" s="87"/>
      <c r="ND96" s="87"/>
      <c r="NE96" s="87"/>
      <c r="NF96" s="87"/>
      <c r="NG96" s="87"/>
      <c r="NH96" s="87"/>
      <c r="NI96" s="87"/>
      <c r="NJ96" s="87"/>
      <c r="NK96" s="87"/>
      <c r="NL96" s="87"/>
      <c r="NM96" s="87"/>
      <c r="NN96" s="87"/>
      <c r="NO96" s="87"/>
      <c r="NP96" s="87"/>
      <c r="NR96" s="20"/>
      <c r="NS96" s="246" t="s">
        <v>4745</v>
      </c>
      <c r="NT96" s="20"/>
      <c r="NU96" s="87"/>
      <c r="NV96" s="87" t="s">
        <v>508</v>
      </c>
      <c r="NW96" s="87" t="s">
        <v>4746</v>
      </c>
      <c r="NY96" s="54" t="s">
        <v>498</v>
      </c>
      <c r="QR96" s="20" t="s">
        <v>4747</v>
      </c>
    </row>
    <row r="97" spans="2:460">
      <c r="C97" s="241"/>
      <c r="I97" s="74"/>
      <c r="K97" s="265" t="s">
        <v>4748</v>
      </c>
      <c r="V97" s="43">
        <v>102</v>
      </c>
      <c r="W97" s="34" t="s">
        <v>714</v>
      </c>
      <c r="X97" s="44">
        <v>30100</v>
      </c>
      <c r="Y97" s="34" t="s">
        <v>2888</v>
      </c>
      <c r="Z97" s="43" t="s">
        <v>426</v>
      </c>
      <c r="AA97" s="34" t="s">
        <v>441</v>
      </c>
      <c r="AB97" s="34" t="s">
        <v>398</v>
      </c>
      <c r="AC97" s="34"/>
      <c r="AD97" s="44" t="s">
        <v>428</v>
      </c>
      <c r="AE97" s="44" t="s">
        <v>4613</v>
      </c>
      <c r="AF97" s="43">
        <v>102</v>
      </c>
      <c r="AG97" s="34" t="s">
        <v>714</v>
      </c>
      <c r="AH97" s="34" t="s">
        <v>713</v>
      </c>
      <c r="AI97" s="43" t="s">
        <v>715</v>
      </c>
      <c r="AJ97" s="44" t="s">
        <v>716</v>
      </c>
      <c r="AK97" s="295">
        <v>4700224</v>
      </c>
      <c r="AL97" s="44" t="s">
        <v>398</v>
      </c>
      <c r="AM97" s="44" t="s">
        <v>720</v>
      </c>
      <c r="AN97" s="296">
        <v>253469750</v>
      </c>
      <c r="AO97" s="34"/>
      <c r="AP97" s="34"/>
      <c r="AQ97" s="34"/>
      <c r="AR97" s="34"/>
      <c r="AS97" s="34"/>
      <c r="AT97" s="44" t="s">
        <v>434</v>
      </c>
      <c r="AU97" s="44"/>
      <c r="AV97" s="751" t="str" cm="1">
        <f t="array" ref="AV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" s="34"/>
      <c r="AX97" s="34"/>
      <c r="AY97" s="34"/>
      <c r="AZ97" s="34"/>
      <c r="BA97" s="34"/>
      <c r="BB97" s="34"/>
      <c r="BC97" s="34"/>
      <c r="BD97" s="44">
        <v>30100</v>
      </c>
      <c r="BE97" s="34" t="s">
        <v>2888</v>
      </c>
      <c r="BF97" s="43" t="s">
        <v>426</v>
      </c>
      <c r="BG97" s="34" t="s">
        <v>441</v>
      </c>
      <c r="BH97" s="34" t="s">
        <v>398</v>
      </c>
      <c r="BI97" s="34"/>
      <c r="BJ97" s="44" t="s">
        <v>428</v>
      </c>
      <c r="BK97" s="44" t="s">
        <v>4613</v>
      </c>
      <c r="BL97" s="34"/>
      <c r="BM97" s="34"/>
      <c r="BN97" s="34"/>
      <c r="BO97" s="57" t="s">
        <v>223</v>
      </c>
      <c r="BP97" s="58" t="s">
        <v>4708</v>
      </c>
      <c r="BQ97" s="59">
        <v>403</v>
      </c>
      <c r="BR97" s="60" t="s">
        <v>4735</v>
      </c>
      <c r="BS97" s="61">
        <v>450</v>
      </c>
      <c r="BT97" s="60" t="s">
        <v>4749</v>
      </c>
      <c r="BU97" s="58" t="s">
        <v>4750</v>
      </c>
      <c r="BV97" s="58" t="s">
        <v>4738</v>
      </c>
      <c r="BW97" s="58" t="s">
        <v>4751</v>
      </c>
      <c r="BX97" s="58" t="s">
        <v>4752</v>
      </c>
      <c r="BY97" s="58" t="s">
        <v>4753</v>
      </c>
      <c r="BZ97" s="58" t="s">
        <v>407</v>
      </c>
      <c r="CA97" s="58" t="s">
        <v>4754</v>
      </c>
      <c r="CB97" s="58" t="s">
        <v>4755</v>
      </c>
      <c r="CC97" s="61">
        <v>450</v>
      </c>
      <c r="CD97" s="60" t="s">
        <v>4749</v>
      </c>
      <c r="CE97" s="20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0"/>
      <c r="CY97" s="103" t="s">
        <v>482</v>
      </c>
      <c r="CZ97" s="87" t="s">
        <v>4756</v>
      </c>
      <c r="DA97" s="85"/>
      <c r="DC97" s="94" t="s">
        <v>454</v>
      </c>
      <c r="ML97" s="87"/>
      <c r="MM97" s="87"/>
      <c r="MN97" s="87"/>
      <c r="MO97" s="87"/>
      <c r="MP97" s="87"/>
      <c r="MQ97" s="87"/>
      <c r="MR97" s="87"/>
      <c r="MS97" s="87"/>
      <c r="MT97" s="87"/>
      <c r="MU97" s="87"/>
      <c r="MV97" s="87"/>
      <c r="MW97" s="87"/>
      <c r="MX97" s="87"/>
      <c r="MY97" s="87"/>
      <c r="MZ97" s="87"/>
      <c r="NA97" s="87"/>
      <c r="NB97" s="87"/>
      <c r="NC97" s="87"/>
      <c r="ND97" s="87"/>
      <c r="NE97" s="87"/>
      <c r="NF97" s="87"/>
      <c r="NG97" s="87"/>
      <c r="NH97" s="87"/>
      <c r="NI97" s="87"/>
      <c r="NJ97" s="87"/>
      <c r="NK97" s="87"/>
      <c r="NL97" s="87"/>
      <c r="NM97" s="87"/>
      <c r="NN97" s="87"/>
      <c r="NO97" s="87"/>
      <c r="NP97" s="87"/>
      <c r="NR97" s="20"/>
      <c r="NS97" s="246" t="s">
        <v>4757</v>
      </c>
      <c r="NT97" s="20"/>
      <c r="QR97" s="20" t="s">
        <v>4758</v>
      </c>
    </row>
    <row r="98" spans="2:460">
      <c r="C98" s="241"/>
      <c r="I98" s="74"/>
      <c r="K98" s="265" t="s">
        <v>4759</v>
      </c>
      <c r="V98" s="43">
        <v>102</v>
      </c>
      <c r="W98" s="34" t="s">
        <v>714</v>
      </c>
      <c r="X98" s="44">
        <v>30125</v>
      </c>
      <c r="Y98" s="34" t="s">
        <v>2888</v>
      </c>
      <c r="Z98" s="43" t="s">
        <v>426</v>
      </c>
      <c r="AA98" s="34" t="s">
        <v>441</v>
      </c>
      <c r="AB98" s="34" t="s">
        <v>398</v>
      </c>
      <c r="AC98" s="34" t="s">
        <v>4760</v>
      </c>
      <c r="AD98" s="44" t="s">
        <v>428</v>
      </c>
      <c r="AE98" s="44" t="s">
        <v>4613</v>
      </c>
      <c r="AF98" s="43">
        <v>102</v>
      </c>
      <c r="AG98" s="34" t="s">
        <v>714</v>
      </c>
      <c r="AH98" s="34" t="s">
        <v>713</v>
      </c>
      <c r="AI98" s="43" t="s">
        <v>715</v>
      </c>
      <c r="AJ98" s="44" t="s">
        <v>716</v>
      </c>
      <c r="AK98" s="295">
        <v>4700224</v>
      </c>
      <c r="AL98" s="44" t="s">
        <v>398</v>
      </c>
      <c r="AM98" s="44" t="s">
        <v>720</v>
      </c>
      <c r="AN98" s="296">
        <v>253469750</v>
      </c>
      <c r="AO98" s="34"/>
      <c r="AP98" s="34"/>
      <c r="AQ98" s="34"/>
      <c r="AR98" s="34"/>
      <c r="AS98" s="34"/>
      <c r="AT98" s="44" t="s">
        <v>434</v>
      </c>
      <c r="AU98" s="44"/>
      <c r="AV98" s="751" t="str" cm="1">
        <f t="array" ref="AV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" s="34"/>
      <c r="AX98" s="34"/>
      <c r="AY98" s="34"/>
      <c r="AZ98" s="34"/>
      <c r="BA98" s="34"/>
      <c r="BB98" s="34"/>
      <c r="BC98" s="34"/>
      <c r="BD98" s="44">
        <v>30125</v>
      </c>
      <c r="BE98" s="34" t="s">
        <v>2888</v>
      </c>
      <c r="BF98" s="43" t="s">
        <v>426</v>
      </c>
      <c r="BG98" s="34" t="s">
        <v>441</v>
      </c>
      <c r="BH98" s="34" t="s">
        <v>398</v>
      </c>
      <c r="BI98" s="34" t="s">
        <v>4760</v>
      </c>
      <c r="BJ98" s="44" t="s">
        <v>428</v>
      </c>
      <c r="BK98" s="44" t="s">
        <v>4613</v>
      </c>
      <c r="BL98" s="34"/>
      <c r="BM98" s="34"/>
      <c r="BN98" s="34"/>
      <c r="BO98" s="45" t="s">
        <v>223</v>
      </c>
      <c r="BP98" s="46" t="s">
        <v>4708</v>
      </c>
      <c r="BQ98" s="47">
        <v>402</v>
      </c>
      <c r="BR98" s="48" t="s">
        <v>4761</v>
      </c>
      <c r="BS98" s="49">
        <v>451</v>
      </c>
      <c r="BT98" s="48" t="s">
        <v>4762</v>
      </c>
      <c r="BU98" s="46" t="s">
        <v>4763</v>
      </c>
      <c r="BV98" s="46" t="s">
        <v>4764</v>
      </c>
      <c r="BW98" s="46" t="s">
        <v>4765</v>
      </c>
      <c r="BX98" s="46" t="s">
        <v>4766</v>
      </c>
      <c r="BY98" s="46" t="s">
        <v>4767</v>
      </c>
      <c r="BZ98" s="46" t="s">
        <v>535</v>
      </c>
      <c r="CA98" s="46" t="s">
        <v>4768</v>
      </c>
      <c r="CB98" s="46" t="s">
        <v>4769</v>
      </c>
      <c r="CC98" s="49">
        <v>451</v>
      </c>
      <c r="CD98" s="48" t="s">
        <v>4762</v>
      </c>
      <c r="CE98" s="20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0"/>
      <c r="CY98" s="103" t="s">
        <v>483</v>
      </c>
      <c r="CZ98" s="87" t="s">
        <v>4770</v>
      </c>
      <c r="DA98" s="85"/>
      <c r="DC98" s="94" t="s">
        <v>444</v>
      </c>
      <c r="ML98" s="87"/>
      <c r="MM98" s="87"/>
      <c r="MN98" s="87"/>
      <c r="MO98" s="87"/>
      <c r="MP98" s="87"/>
      <c r="MQ98" s="87"/>
      <c r="MR98" s="87"/>
      <c r="MS98" s="87"/>
      <c r="MT98" s="87"/>
      <c r="MU98" s="87"/>
      <c r="MV98" s="87"/>
      <c r="MW98" s="87"/>
      <c r="MX98" s="87"/>
      <c r="MY98" s="87"/>
      <c r="MZ98" s="87"/>
      <c r="NA98" s="87"/>
      <c r="NB98" s="87"/>
      <c r="NC98" s="87"/>
      <c r="ND98" s="87"/>
      <c r="NE98" s="87"/>
      <c r="NF98" s="87"/>
      <c r="NG98" s="87"/>
      <c r="NH98" s="87"/>
      <c r="NI98" s="87"/>
      <c r="NJ98" s="87"/>
      <c r="NK98" s="87"/>
      <c r="NL98" s="87"/>
      <c r="NM98" s="87"/>
      <c r="NN98" s="87"/>
      <c r="NO98" s="87"/>
      <c r="NP98" s="87"/>
      <c r="NR98" s="20"/>
      <c r="NS98" s="246" t="s">
        <v>4771</v>
      </c>
      <c r="NT98" s="20"/>
      <c r="QR98" s="20" t="s">
        <v>4772</v>
      </c>
    </row>
    <row r="99" spans="2:460">
      <c r="C99" s="241"/>
      <c r="I99" s="74"/>
      <c r="K99" s="265" t="s">
        <v>4773</v>
      </c>
      <c r="V99" s="43">
        <v>102</v>
      </c>
      <c r="W99" s="34" t="s">
        <v>714</v>
      </c>
      <c r="X99" s="44">
        <v>30126</v>
      </c>
      <c r="Y99" s="34" t="s">
        <v>2983</v>
      </c>
      <c r="Z99" s="43" t="s">
        <v>1277</v>
      </c>
      <c r="AA99" s="34" t="s">
        <v>441</v>
      </c>
      <c r="AB99" s="34" t="s">
        <v>398</v>
      </c>
      <c r="AC99" s="34" t="s">
        <v>4774</v>
      </c>
      <c r="AD99" s="44" t="s">
        <v>428</v>
      </c>
      <c r="AE99" s="44" t="s">
        <v>4613</v>
      </c>
      <c r="AF99" s="43">
        <v>102</v>
      </c>
      <c r="AG99" s="34" t="s">
        <v>714</v>
      </c>
      <c r="AH99" s="34" t="s">
        <v>713</v>
      </c>
      <c r="AI99" s="43" t="s">
        <v>715</v>
      </c>
      <c r="AJ99" s="44" t="s">
        <v>716</v>
      </c>
      <c r="AK99" s="295">
        <v>4700224</v>
      </c>
      <c r="AL99" s="44" t="s">
        <v>398</v>
      </c>
      <c r="AM99" s="44" t="s">
        <v>720</v>
      </c>
      <c r="AN99" s="296">
        <v>253469750</v>
      </c>
      <c r="AO99" s="34"/>
      <c r="AP99" s="34"/>
      <c r="AQ99" s="34"/>
      <c r="AR99" s="34"/>
      <c r="AS99" s="34"/>
      <c r="AT99" s="44" t="s">
        <v>434</v>
      </c>
      <c r="AU99" s="44"/>
      <c r="AV99" s="751" t="str" cm="1">
        <f t="array" ref="AV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" s="34"/>
      <c r="AX99" s="34"/>
      <c r="AY99" s="34"/>
      <c r="AZ99" s="34"/>
      <c r="BA99" s="34"/>
      <c r="BB99" s="34"/>
      <c r="BC99" s="34"/>
      <c r="BD99" s="44">
        <v>30126</v>
      </c>
      <c r="BE99" s="34" t="s">
        <v>2983</v>
      </c>
      <c r="BF99" s="43" t="s">
        <v>1277</v>
      </c>
      <c r="BG99" s="34" t="s">
        <v>441</v>
      </c>
      <c r="BH99" s="34" t="s">
        <v>398</v>
      </c>
      <c r="BI99" s="34" t="s">
        <v>4774</v>
      </c>
      <c r="BJ99" s="44" t="s">
        <v>428</v>
      </c>
      <c r="BK99" s="44" t="s">
        <v>4613</v>
      </c>
      <c r="BL99" s="34"/>
      <c r="BM99" s="34"/>
      <c r="BN99" s="34"/>
      <c r="BO99" s="57" t="s">
        <v>223</v>
      </c>
      <c r="BP99" s="58" t="s">
        <v>4708</v>
      </c>
      <c r="BQ99" s="59">
        <v>402</v>
      </c>
      <c r="BR99" s="60" t="s">
        <v>4761</v>
      </c>
      <c r="BS99" s="61">
        <v>452</v>
      </c>
      <c r="BT99" s="60" t="s">
        <v>4775</v>
      </c>
      <c r="BU99" s="58" t="s">
        <v>4776</v>
      </c>
      <c r="BV99" s="58" t="s">
        <v>4764</v>
      </c>
      <c r="BW99" s="58" t="s">
        <v>4777</v>
      </c>
      <c r="BX99" s="58" t="s">
        <v>4778</v>
      </c>
      <c r="BY99" s="58" t="s">
        <v>4779</v>
      </c>
      <c r="BZ99" s="58" t="s">
        <v>402</v>
      </c>
      <c r="CA99" s="58" t="s">
        <v>4780</v>
      </c>
      <c r="CB99" s="58" t="s">
        <v>4781</v>
      </c>
      <c r="CC99" s="61">
        <v>452</v>
      </c>
      <c r="CD99" s="60" t="s">
        <v>4775</v>
      </c>
      <c r="CE99" s="20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0"/>
      <c r="CY99" s="103" t="s">
        <v>484</v>
      </c>
      <c r="CZ99" s="87" t="s">
        <v>4782</v>
      </c>
      <c r="DA99" s="85"/>
      <c r="DC99" s="94" t="s">
        <v>456</v>
      </c>
      <c r="ML99" s="87"/>
      <c r="MM99" s="87"/>
      <c r="MN99" s="87"/>
      <c r="MO99" s="87"/>
      <c r="MP99" s="87"/>
      <c r="MQ99" s="87"/>
      <c r="MR99" s="87"/>
      <c r="MS99" s="87"/>
      <c r="MT99" s="87"/>
      <c r="MU99" s="87"/>
      <c r="MV99" s="87"/>
      <c r="MW99" s="87"/>
      <c r="MX99" s="87"/>
      <c r="MY99" s="87"/>
      <c r="MZ99" s="87"/>
      <c r="NA99" s="87"/>
      <c r="NB99" s="87"/>
      <c r="NC99" s="87"/>
      <c r="ND99" s="87"/>
      <c r="NE99" s="87"/>
      <c r="NF99" s="87"/>
      <c r="NG99" s="87"/>
      <c r="NH99" s="87"/>
      <c r="NI99" s="87"/>
      <c r="NJ99" s="87"/>
      <c r="NK99" s="87"/>
      <c r="NL99" s="87"/>
      <c r="NM99" s="87"/>
      <c r="NN99" s="87"/>
      <c r="NO99" s="87"/>
      <c r="NP99" s="87"/>
      <c r="NR99" s="20"/>
      <c r="NS99" s="246" t="s">
        <v>4783</v>
      </c>
      <c r="NT99" s="20"/>
      <c r="QR99" s="20" t="s">
        <v>4784</v>
      </c>
    </row>
    <row r="100" spans="2:460">
      <c r="C100" s="241"/>
      <c r="I100" s="74"/>
      <c r="K100" s="265" t="s">
        <v>4785</v>
      </c>
      <c r="V100" s="43">
        <v>102</v>
      </c>
      <c r="W100" s="34" t="s">
        <v>714</v>
      </c>
      <c r="X100" s="44">
        <v>30127</v>
      </c>
      <c r="Y100" s="34" t="s">
        <v>3071</v>
      </c>
      <c r="Z100" s="43" t="s">
        <v>426</v>
      </c>
      <c r="AA100" s="34" t="s">
        <v>441</v>
      </c>
      <c r="AB100" s="34" t="s">
        <v>398</v>
      </c>
      <c r="AC100" s="34" t="s">
        <v>4786</v>
      </c>
      <c r="AD100" s="44" t="s">
        <v>428</v>
      </c>
      <c r="AE100" s="44" t="s">
        <v>4613</v>
      </c>
      <c r="AF100" s="43">
        <v>102</v>
      </c>
      <c r="AG100" s="34" t="s">
        <v>714</v>
      </c>
      <c r="AH100" s="34" t="s">
        <v>713</v>
      </c>
      <c r="AI100" s="43" t="s">
        <v>715</v>
      </c>
      <c r="AJ100" s="44" t="s">
        <v>716</v>
      </c>
      <c r="AK100" s="295">
        <v>4700224</v>
      </c>
      <c r="AL100" s="44" t="s">
        <v>398</v>
      </c>
      <c r="AM100" s="44" t="s">
        <v>720</v>
      </c>
      <c r="AN100" s="296">
        <v>253469750</v>
      </c>
      <c r="AO100" s="34"/>
      <c r="AP100" s="34"/>
      <c r="AQ100" s="34"/>
      <c r="AR100" s="34"/>
      <c r="AS100" s="34"/>
      <c r="AT100" s="44" t="s">
        <v>434</v>
      </c>
      <c r="AU100" s="44"/>
      <c r="AV100" s="751" t="str" cm="1">
        <f t="array" ref="AV1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" s="34"/>
      <c r="AX100" s="34"/>
      <c r="AY100" s="34"/>
      <c r="AZ100" s="34"/>
      <c r="BA100" s="34"/>
      <c r="BB100" s="34"/>
      <c r="BC100" s="34"/>
      <c r="BD100" s="44">
        <v>30127</v>
      </c>
      <c r="BE100" s="34" t="s">
        <v>3071</v>
      </c>
      <c r="BF100" s="43" t="s">
        <v>426</v>
      </c>
      <c r="BG100" s="34" t="s">
        <v>441</v>
      </c>
      <c r="BH100" s="34" t="s">
        <v>398</v>
      </c>
      <c r="BI100" s="34" t="s">
        <v>4786</v>
      </c>
      <c r="BJ100" s="44" t="s">
        <v>428</v>
      </c>
      <c r="BK100" s="44" t="s">
        <v>4613</v>
      </c>
      <c r="BL100" s="34"/>
      <c r="BM100" s="34"/>
      <c r="BN100" s="34"/>
      <c r="BO100" s="57" t="s">
        <v>223</v>
      </c>
      <c r="BP100" s="58" t="s">
        <v>4708</v>
      </c>
      <c r="BQ100" s="59">
        <v>401</v>
      </c>
      <c r="BR100" s="60" t="s">
        <v>4787</v>
      </c>
      <c r="BS100" s="61">
        <v>453</v>
      </c>
      <c r="BT100" s="60" t="s">
        <v>4788</v>
      </c>
      <c r="BU100" s="58" t="s">
        <v>4789</v>
      </c>
      <c r="BV100" s="58" t="s">
        <v>4790</v>
      </c>
      <c r="BW100" s="58" t="s">
        <v>4791</v>
      </c>
      <c r="BX100" s="58" t="s">
        <v>4792</v>
      </c>
      <c r="BY100" s="58" t="s">
        <v>4793</v>
      </c>
      <c r="BZ100" s="58" t="s">
        <v>397</v>
      </c>
      <c r="CA100" s="58" t="s">
        <v>4794</v>
      </c>
      <c r="CB100" s="58" t="s">
        <v>4795</v>
      </c>
      <c r="CC100" s="61">
        <v>453</v>
      </c>
      <c r="CD100" s="60" t="s">
        <v>4788</v>
      </c>
      <c r="CE100" s="20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0"/>
      <c r="CY100" s="103" t="s">
        <v>485</v>
      </c>
      <c r="CZ100" s="87" t="s">
        <v>4796</v>
      </c>
      <c r="DA100" s="85"/>
      <c r="DC100" s="94" t="s">
        <v>459</v>
      </c>
      <c r="ML100" s="87"/>
      <c r="MM100" s="87"/>
      <c r="MN100" s="87"/>
      <c r="MO100" s="87"/>
      <c r="MP100" s="87"/>
      <c r="MQ100" s="87"/>
      <c r="MR100" s="87"/>
      <c r="MS100" s="87"/>
      <c r="MT100" s="87"/>
      <c r="MU100" s="87"/>
      <c r="MV100" s="87"/>
      <c r="MW100" s="87"/>
      <c r="MX100" s="87"/>
      <c r="MY100" s="87"/>
      <c r="MZ100" s="87"/>
      <c r="NA100" s="87"/>
      <c r="NB100" s="87"/>
      <c r="NC100" s="87"/>
      <c r="ND100" s="87"/>
      <c r="NE100" s="87"/>
      <c r="NF100" s="87"/>
      <c r="NG100" s="87"/>
      <c r="NH100" s="87"/>
      <c r="NI100" s="87"/>
      <c r="NJ100" s="87"/>
      <c r="NK100" s="87"/>
      <c r="NL100" s="87"/>
      <c r="NM100" s="87"/>
      <c r="NN100" s="87"/>
      <c r="NO100" s="87"/>
      <c r="NP100" s="87"/>
      <c r="NR100" s="20"/>
      <c r="NS100" s="246" t="s">
        <v>4797</v>
      </c>
      <c r="NT100" s="20"/>
      <c r="QR100" s="20" t="s">
        <v>4798</v>
      </c>
    </row>
    <row r="101" spans="2:460">
      <c r="C101" s="241"/>
      <c r="I101" s="74"/>
      <c r="K101" s="265" t="s">
        <v>4799</v>
      </c>
      <c r="V101" s="43">
        <v>102</v>
      </c>
      <c r="W101" s="34" t="s">
        <v>714</v>
      </c>
      <c r="X101" s="44">
        <v>30128</v>
      </c>
      <c r="Y101" s="34" t="s">
        <v>3142</v>
      </c>
      <c r="Z101" s="43" t="s">
        <v>426</v>
      </c>
      <c r="AA101" s="34" t="s">
        <v>441</v>
      </c>
      <c r="AB101" s="34" t="s">
        <v>398</v>
      </c>
      <c r="AC101" s="34" t="s">
        <v>4800</v>
      </c>
      <c r="AD101" s="44" t="s">
        <v>428</v>
      </c>
      <c r="AE101" s="44" t="s">
        <v>4613</v>
      </c>
      <c r="AF101" s="43">
        <v>102</v>
      </c>
      <c r="AG101" s="34" t="s">
        <v>714</v>
      </c>
      <c r="AH101" s="34" t="s">
        <v>713</v>
      </c>
      <c r="AI101" s="43" t="s">
        <v>715</v>
      </c>
      <c r="AJ101" s="44" t="s">
        <v>716</v>
      </c>
      <c r="AK101" s="295">
        <v>4700224</v>
      </c>
      <c r="AL101" s="44" t="s">
        <v>398</v>
      </c>
      <c r="AM101" s="44" t="s">
        <v>720</v>
      </c>
      <c r="AN101" s="296">
        <v>253469750</v>
      </c>
      <c r="AO101" s="34"/>
      <c r="AP101" s="34"/>
      <c r="AQ101" s="34"/>
      <c r="AR101" s="34"/>
      <c r="AS101" s="34"/>
      <c r="AT101" s="44" t="s">
        <v>434</v>
      </c>
      <c r="AU101" s="44"/>
      <c r="AV101" s="751" t="str" cm="1">
        <f t="array" ref="AV1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" s="34"/>
      <c r="AX101" s="34"/>
      <c r="AY101" s="34"/>
      <c r="AZ101" s="34"/>
      <c r="BA101" s="34"/>
      <c r="BB101" s="34"/>
      <c r="BC101" s="34"/>
      <c r="BD101" s="44">
        <v>30128</v>
      </c>
      <c r="BE101" s="34" t="s">
        <v>3142</v>
      </c>
      <c r="BF101" s="43" t="s">
        <v>426</v>
      </c>
      <c r="BG101" s="34" t="s">
        <v>441</v>
      </c>
      <c r="BH101" s="34" t="s">
        <v>398</v>
      </c>
      <c r="BI101" s="34" t="s">
        <v>4800</v>
      </c>
      <c r="BJ101" s="44" t="s">
        <v>428</v>
      </c>
      <c r="BK101" s="44" t="s">
        <v>4613</v>
      </c>
      <c r="BL101" s="34"/>
      <c r="BM101" s="34"/>
      <c r="BN101" s="34"/>
      <c r="BO101" s="45" t="s">
        <v>223</v>
      </c>
      <c r="BP101" s="46" t="s">
        <v>4708</v>
      </c>
      <c r="BQ101" s="47">
        <v>401</v>
      </c>
      <c r="BR101" s="48" t="s">
        <v>4787</v>
      </c>
      <c r="BS101" s="49">
        <v>454</v>
      </c>
      <c r="BT101" s="48" t="s">
        <v>4801</v>
      </c>
      <c r="BU101" s="46" t="s">
        <v>4802</v>
      </c>
      <c r="BV101" s="46" t="s">
        <v>4790</v>
      </c>
      <c r="BW101" s="46" t="s">
        <v>4803</v>
      </c>
      <c r="BX101" s="46" t="s">
        <v>4804</v>
      </c>
      <c r="BY101" s="46" t="s">
        <v>4805</v>
      </c>
      <c r="BZ101" s="46" t="s">
        <v>483</v>
      </c>
      <c r="CA101" s="46" t="s">
        <v>4806</v>
      </c>
      <c r="CB101" s="46" t="s">
        <v>4807</v>
      </c>
      <c r="CC101" s="49">
        <v>454</v>
      </c>
      <c r="CD101" s="48" t="s">
        <v>4801</v>
      </c>
      <c r="CE101" s="20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0"/>
      <c r="CY101" s="103" t="s">
        <v>441</v>
      </c>
      <c r="CZ101" s="87" t="s">
        <v>4808</v>
      </c>
      <c r="DA101" s="85"/>
      <c r="DC101" s="94" t="s">
        <v>533</v>
      </c>
      <c r="ML101" s="87"/>
      <c r="MM101" s="87"/>
      <c r="MN101" s="87"/>
      <c r="MO101" s="87"/>
      <c r="MP101" s="87"/>
      <c r="MQ101" s="87"/>
      <c r="MR101" s="87"/>
      <c r="MS101" s="87"/>
      <c r="MT101" s="87"/>
      <c r="MU101" s="87"/>
      <c r="MV101" s="87"/>
      <c r="MW101" s="87"/>
      <c r="MX101" s="87"/>
      <c r="MY101" s="87"/>
      <c r="MZ101" s="87"/>
      <c r="NA101" s="87"/>
      <c r="NB101" s="87"/>
      <c r="NC101" s="87"/>
      <c r="ND101" s="87"/>
      <c r="NE101" s="87"/>
      <c r="NF101" s="87"/>
      <c r="NG101" s="87"/>
      <c r="NH101" s="87"/>
      <c r="NI101" s="87"/>
      <c r="NJ101" s="87"/>
      <c r="NK101" s="87"/>
      <c r="NL101" s="87"/>
      <c r="NM101" s="87"/>
      <c r="NN101" s="87"/>
      <c r="NO101" s="87"/>
      <c r="NP101" s="87"/>
      <c r="NR101" s="20"/>
      <c r="NS101" s="246" t="s">
        <v>4809</v>
      </c>
      <c r="NT101" s="20"/>
      <c r="QR101" s="20" t="s">
        <v>4810</v>
      </c>
    </row>
    <row r="102" spans="2:460">
      <c r="C102" s="241"/>
      <c r="I102" s="74"/>
      <c r="K102" s="265" t="s">
        <v>4811</v>
      </c>
      <c r="V102" s="43">
        <v>102</v>
      </c>
      <c r="W102" s="34" t="s">
        <v>714</v>
      </c>
      <c r="X102" s="44">
        <v>30129</v>
      </c>
      <c r="Y102" s="34" t="s">
        <v>3206</v>
      </c>
      <c r="Z102" s="43" t="s">
        <v>1277</v>
      </c>
      <c r="AA102" s="34" t="s">
        <v>441</v>
      </c>
      <c r="AB102" s="34" t="s">
        <v>398</v>
      </c>
      <c r="AC102" s="34" t="s">
        <v>4812</v>
      </c>
      <c r="AD102" s="44" t="s">
        <v>428</v>
      </c>
      <c r="AE102" s="44" t="s">
        <v>4613</v>
      </c>
      <c r="AF102" s="43">
        <v>102</v>
      </c>
      <c r="AG102" s="34" t="s">
        <v>714</v>
      </c>
      <c r="AH102" s="34" t="s">
        <v>713</v>
      </c>
      <c r="AI102" s="43" t="s">
        <v>715</v>
      </c>
      <c r="AJ102" s="44" t="s">
        <v>716</v>
      </c>
      <c r="AK102" s="295">
        <v>4700224</v>
      </c>
      <c r="AL102" s="44" t="s">
        <v>398</v>
      </c>
      <c r="AM102" s="44" t="s">
        <v>720</v>
      </c>
      <c r="AN102" s="296">
        <v>253469750</v>
      </c>
      <c r="AO102" s="34"/>
      <c r="AP102" s="34"/>
      <c r="AQ102" s="34"/>
      <c r="AR102" s="34"/>
      <c r="AS102" s="34"/>
      <c r="AT102" s="44" t="s">
        <v>434</v>
      </c>
      <c r="AU102" s="44"/>
      <c r="AV102" s="751" t="str" cm="1">
        <f t="array" ref="AV1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" s="34"/>
      <c r="AX102" s="34"/>
      <c r="AY102" s="34"/>
      <c r="AZ102" s="34"/>
      <c r="BA102" s="34"/>
      <c r="BB102" s="34"/>
      <c r="BC102" s="34"/>
      <c r="BD102" s="44">
        <v>30129</v>
      </c>
      <c r="BE102" s="34" t="s">
        <v>3206</v>
      </c>
      <c r="BF102" s="43" t="s">
        <v>1277</v>
      </c>
      <c r="BG102" s="34" t="s">
        <v>441</v>
      </c>
      <c r="BH102" s="34" t="s">
        <v>398</v>
      </c>
      <c r="BI102" s="34" t="s">
        <v>4812</v>
      </c>
      <c r="BJ102" s="44" t="s">
        <v>428</v>
      </c>
      <c r="BK102" s="44" t="s">
        <v>4613</v>
      </c>
      <c r="BL102" s="34"/>
      <c r="BM102" s="34"/>
      <c r="BN102" s="34"/>
      <c r="BO102" s="45" t="s">
        <v>223</v>
      </c>
      <c r="BP102" s="46" t="s">
        <v>4708</v>
      </c>
      <c r="BQ102" s="47">
        <v>403</v>
      </c>
      <c r="BR102" s="48" t="s">
        <v>4735</v>
      </c>
      <c r="BS102" s="49">
        <v>474</v>
      </c>
      <c r="BT102" s="48" t="s">
        <v>4813</v>
      </c>
      <c r="BU102" s="46" t="s">
        <v>4814</v>
      </c>
      <c r="BV102" s="46" t="s">
        <v>4738</v>
      </c>
      <c r="BW102" s="46" t="s">
        <v>4815</v>
      </c>
      <c r="BX102" s="46" t="s">
        <v>4816</v>
      </c>
      <c r="BY102" s="46" t="s">
        <v>4817</v>
      </c>
      <c r="BZ102" s="46" t="s">
        <v>4818</v>
      </c>
      <c r="CA102" s="46" t="s">
        <v>4819</v>
      </c>
      <c r="CB102" s="46" t="s">
        <v>4820</v>
      </c>
      <c r="CC102" s="49">
        <v>474</v>
      </c>
      <c r="CD102" s="48" t="s">
        <v>4813</v>
      </c>
      <c r="CE102" s="20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0"/>
      <c r="CY102" s="103" t="s">
        <v>486</v>
      </c>
      <c r="CZ102" s="87" t="s">
        <v>4821</v>
      </c>
      <c r="DA102" s="85"/>
      <c r="DC102" s="94" t="s">
        <v>599</v>
      </c>
      <c r="ML102" s="87"/>
      <c r="MM102" s="87"/>
      <c r="MN102" s="87"/>
      <c r="MO102" s="87"/>
      <c r="MP102" s="87"/>
      <c r="MQ102" s="87"/>
      <c r="MR102" s="87"/>
      <c r="MS102" s="87"/>
      <c r="MT102" s="87"/>
      <c r="MU102" s="87"/>
      <c r="MV102" s="87"/>
      <c r="MW102" s="87"/>
      <c r="MX102" s="87"/>
      <c r="MY102" s="87"/>
      <c r="MZ102" s="87"/>
      <c r="NA102" s="87"/>
      <c r="NB102" s="87"/>
      <c r="NC102" s="87"/>
      <c r="ND102" s="87"/>
      <c r="NE102" s="87"/>
      <c r="NF102" s="87"/>
      <c r="NG102" s="87"/>
      <c r="NH102" s="87"/>
      <c r="NI102" s="87"/>
      <c r="NJ102" s="87"/>
      <c r="NK102" s="87"/>
      <c r="NL102" s="87"/>
      <c r="NM102" s="87"/>
      <c r="NN102" s="87"/>
      <c r="NO102" s="87"/>
      <c r="NP102" s="87"/>
      <c r="NR102" s="20"/>
      <c r="NS102" s="246" t="s">
        <v>4822</v>
      </c>
      <c r="NT102" s="20"/>
      <c r="QR102" s="20" t="s">
        <v>4823</v>
      </c>
    </row>
    <row r="103" spans="2:460">
      <c r="C103" s="241"/>
      <c r="I103" s="74"/>
      <c r="K103" s="265" t="s">
        <v>4824</v>
      </c>
      <c r="V103" s="43">
        <v>102</v>
      </c>
      <c r="W103" s="34" t="s">
        <v>714</v>
      </c>
      <c r="X103" s="44">
        <v>30301</v>
      </c>
      <c r="Y103" s="34" t="s">
        <v>750</v>
      </c>
      <c r="Z103" s="43" t="s">
        <v>426</v>
      </c>
      <c r="AA103" s="34" t="s">
        <v>398</v>
      </c>
      <c r="AB103" s="34" t="s">
        <v>398</v>
      </c>
      <c r="AC103" s="34" t="s">
        <v>750</v>
      </c>
      <c r="AD103" s="44" t="s">
        <v>428</v>
      </c>
      <c r="AE103" s="44" t="s">
        <v>4613</v>
      </c>
      <c r="AF103" s="43">
        <v>102</v>
      </c>
      <c r="AG103" s="34" t="s">
        <v>714</v>
      </c>
      <c r="AH103" s="34" t="s">
        <v>713</v>
      </c>
      <c r="AI103" s="43" t="s">
        <v>715</v>
      </c>
      <c r="AJ103" s="44" t="s">
        <v>716</v>
      </c>
      <c r="AK103" s="295">
        <v>4700224</v>
      </c>
      <c r="AL103" s="44" t="s">
        <v>398</v>
      </c>
      <c r="AM103" s="44" t="s">
        <v>720</v>
      </c>
      <c r="AN103" s="296">
        <v>253469750</v>
      </c>
      <c r="AO103" s="34"/>
      <c r="AP103" s="34"/>
      <c r="AQ103" s="34"/>
      <c r="AR103" s="34"/>
      <c r="AS103" s="34"/>
      <c r="AT103" s="44" t="s">
        <v>434</v>
      </c>
      <c r="AU103" s="44"/>
      <c r="AV103" s="751" t="str" cm="1">
        <f t="array" ref="AV1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" s="34"/>
      <c r="AX103" s="34"/>
      <c r="AY103" s="34"/>
      <c r="AZ103" s="34"/>
      <c r="BA103" s="34"/>
      <c r="BB103" s="34"/>
      <c r="BC103" s="34"/>
      <c r="BD103" s="44">
        <v>30301</v>
      </c>
      <c r="BE103" s="34" t="s">
        <v>750</v>
      </c>
      <c r="BF103" s="43" t="s">
        <v>426</v>
      </c>
      <c r="BG103" s="34" t="s">
        <v>398</v>
      </c>
      <c r="BH103" s="34" t="s">
        <v>398</v>
      </c>
      <c r="BI103" s="34" t="s">
        <v>750</v>
      </c>
      <c r="BJ103" s="44" t="s">
        <v>428</v>
      </c>
      <c r="BK103" s="44" t="s">
        <v>4613</v>
      </c>
      <c r="BL103" s="34"/>
      <c r="BM103" s="34"/>
      <c r="BN103" s="34"/>
      <c r="BO103" s="45" t="s">
        <v>223</v>
      </c>
      <c r="BP103" s="46" t="s">
        <v>4708</v>
      </c>
      <c r="BQ103" s="47">
        <v>402</v>
      </c>
      <c r="BR103" s="48" t="s">
        <v>4761</v>
      </c>
      <c r="BS103" s="49">
        <v>484</v>
      </c>
      <c r="BT103" s="48" t="s">
        <v>4825</v>
      </c>
      <c r="BU103" s="46" t="s">
        <v>4826</v>
      </c>
      <c r="BV103" s="46" t="s">
        <v>4764</v>
      </c>
      <c r="BW103" s="46" t="s">
        <v>4827</v>
      </c>
      <c r="BX103" s="46" t="s">
        <v>4828</v>
      </c>
      <c r="BY103" s="46" t="s">
        <v>4829</v>
      </c>
      <c r="BZ103" s="46" t="s">
        <v>536</v>
      </c>
      <c r="CA103" s="46" t="s">
        <v>4830</v>
      </c>
      <c r="CB103" s="46" t="s">
        <v>4831</v>
      </c>
      <c r="CC103" s="49">
        <v>484</v>
      </c>
      <c r="CD103" s="48" t="s">
        <v>4825</v>
      </c>
      <c r="CE103" s="20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0"/>
      <c r="CY103" s="103" t="s">
        <v>398</v>
      </c>
      <c r="CZ103" s="87" t="s">
        <v>4832</v>
      </c>
      <c r="DA103" s="85"/>
      <c r="DC103" s="94" t="s">
        <v>585</v>
      </c>
      <c r="ML103" s="87"/>
      <c r="MM103" s="87"/>
      <c r="MN103" s="87"/>
      <c r="MO103" s="87"/>
      <c r="MP103" s="87"/>
      <c r="MQ103" s="87"/>
      <c r="MR103" s="87"/>
      <c r="MS103" s="87"/>
      <c r="MT103" s="87"/>
      <c r="MU103" s="87"/>
      <c r="MV103" s="87"/>
      <c r="MW103" s="87"/>
      <c r="MX103" s="87"/>
      <c r="MY103" s="87"/>
      <c r="MZ103" s="87"/>
      <c r="NA103" s="87"/>
      <c r="NB103" s="87"/>
      <c r="NC103" s="87"/>
      <c r="ND103" s="87"/>
      <c r="NE103" s="87"/>
      <c r="NF103" s="87"/>
      <c r="NG103" s="87"/>
      <c r="NH103" s="87"/>
      <c r="NI103" s="87"/>
      <c r="NJ103" s="87"/>
      <c r="NK103" s="87"/>
      <c r="NL103" s="87"/>
      <c r="NM103" s="87"/>
      <c r="NN103" s="87"/>
      <c r="NO103" s="87"/>
      <c r="NP103" s="87"/>
      <c r="NR103" s="20"/>
      <c r="NS103" s="246" t="s">
        <v>4833</v>
      </c>
      <c r="NT103" s="20"/>
      <c r="QR103" s="20" t="s">
        <v>4834</v>
      </c>
    </row>
    <row r="104" spans="2:460">
      <c r="C104" s="241"/>
      <c r="K104" s="265" t="s">
        <v>4835</v>
      </c>
      <c r="V104" s="43">
        <v>102</v>
      </c>
      <c r="W104" s="34" t="s">
        <v>714</v>
      </c>
      <c r="X104" s="44">
        <v>30349</v>
      </c>
      <c r="Y104" s="34" t="s">
        <v>2985</v>
      </c>
      <c r="Z104" s="43" t="s">
        <v>426</v>
      </c>
      <c r="AA104" s="34" t="s">
        <v>398</v>
      </c>
      <c r="AB104" s="34" t="s">
        <v>398</v>
      </c>
      <c r="AC104" s="34" t="s">
        <v>2985</v>
      </c>
      <c r="AD104" s="44" t="s">
        <v>428</v>
      </c>
      <c r="AE104" s="44" t="s">
        <v>4613</v>
      </c>
      <c r="AF104" s="43">
        <v>102</v>
      </c>
      <c r="AG104" s="34" t="s">
        <v>714</v>
      </c>
      <c r="AH104" s="34" t="s">
        <v>713</v>
      </c>
      <c r="AI104" s="43" t="s">
        <v>715</v>
      </c>
      <c r="AJ104" s="44" t="s">
        <v>716</v>
      </c>
      <c r="AK104" s="295">
        <v>4700224</v>
      </c>
      <c r="AL104" s="44" t="s">
        <v>398</v>
      </c>
      <c r="AM104" s="44" t="s">
        <v>720</v>
      </c>
      <c r="AN104" s="296">
        <v>253469750</v>
      </c>
      <c r="AO104" s="34"/>
      <c r="AP104" s="34"/>
      <c r="AQ104" s="34"/>
      <c r="AR104" s="34"/>
      <c r="AS104" s="34"/>
      <c r="AT104" s="44" t="s">
        <v>434</v>
      </c>
      <c r="AU104" s="44"/>
      <c r="AV104" s="751" t="str" cm="1">
        <f t="array" ref="AV1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" s="34"/>
      <c r="AX104" s="34"/>
      <c r="AY104" s="34"/>
      <c r="AZ104" s="34"/>
      <c r="BA104" s="34"/>
      <c r="BB104" s="34"/>
      <c r="BC104" s="34"/>
      <c r="BD104" s="44">
        <v>30349</v>
      </c>
      <c r="BE104" s="34" t="s">
        <v>2985</v>
      </c>
      <c r="BF104" s="43" t="s">
        <v>426</v>
      </c>
      <c r="BG104" s="34" t="s">
        <v>398</v>
      </c>
      <c r="BH104" s="34" t="s">
        <v>398</v>
      </c>
      <c r="BI104" s="34" t="s">
        <v>2985</v>
      </c>
      <c r="BJ104" s="44" t="s">
        <v>428</v>
      </c>
      <c r="BK104" s="44" t="s">
        <v>4613</v>
      </c>
      <c r="BL104" s="34"/>
      <c r="BM104" s="34"/>
      <c r="BN104" s="34"/>
      <c r="BO104" s="57" t="s">
        <v>223</v>
      </c>
      <c r="BP104" s="58" t="s">
        <v>4708</v>
      </c>
      <c r="BQ104" s="59">
        <v>401</v>
      </c>
      <c r="BR104" s="60" t="s">
        <v>4787</v>
      </c>
      <c r="BS104" s="61">
        <v>485</v>
      </c>
      <c r="BT104" s="60" t="s">
        <v>4836</v>
      </c>
      <c r="BU104" s="58" t="s">
        <v>4837</v>
      </c>
      <c r="BV104" s="58" t="s">
        <v>4790</v>
      </c>
      <c r="BW104" s="58" t="s">
        <v>4838</v>
      </c>
      <c r="BX104" s="58" t="s">
        <v>4839</v>
      </c>
      <c r="BY104" s="58" t="s">
        <v>4840</v>
      </c>
      <c r="BZ104" s="58" t="s">
        <v>481</v>
      </c>
      <c r="CA104" s="58" t="s">
        <v>4841</v>
      </c>
      <c r="CB104" s="58" t="s">
        <v>4842</v>
      </c>
      <c r="CC104" s="61">
        <v>485</v>
      </c>
      <c r="CD104" s="60" t="s">
        <v>4836</v>
      </c>
      <c r="CE104" s="20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0"/>
      <c r="CY104" s="103" t="s">
        <v>487</v>
      </c>
      <c r="CZ104" s="87" t="s">
        <v>4843</v>
      </c>
      <c r="DA104" s="85"/>
      <c r="DC104" s="94" t="s">
        <v>396</v>
      </c>
      <c r="ML104" s="87"/>
      <c r="MM104" s="87"/>
      <c r="MN104" s="87"/>
      <c r="MO104" s="87"/>
      <c r="MP104" s="87"/>
      <c r="MQ104" s="87"/>
      <c r="MR104" s="87"/>
      <c r="MS104" s="87"/>
      <c r="MT104" s="87"/>
      <c r="MU104" s="87"/>
      <c r="MV104" s="87"/>
      <c r="MW104" s="87"/>
      <c r="MX104" s="87"/>
      <c r="MY104" s="87"/>
      <c r="MZ104" s="87"/>
      <c r="NA104" s="87"/>
      <c r="NB104" s="87"/>
      <c r="NC104" s="87"/>
      <c r="ND104" s="87"/>
      <c r="NE104" s="87"/>
      <c r="NF104" s="87"/>
      <c r="NG104" s="87"/>
      <c r="NH104" s="87"/>
      <c r="NI104" s="87"/>
      <c r="NJ104" s="87"/>
      <c r="NK104" s="87"/>
      <c r="NL104" s="87"/>
      <c r="NM104" s="87"/>
      <c r="NN104" s="87"/>
      <c r="NO104" s="87"/>
      <c r="NP104" s="87"/>
      <c r="NR104" s="20"/>
      <c r="NS104" s="246" t="s">
        <v>4844</v>
      </c>
      <c r="NT104" s="20"/>
      <c r="QR104" s="20" t="s">
        <v>4845</v>
      </c>
    </row>
    <row r="105" spans="2:460">
      <c r="C105" s="241"/>
      <c r="I105" s="75"/>
      <c r="K105" s="265" t="s">
        <v>4846</v>
      </c>
      <c r="L105" s="75"/>
      <c r="M105" s="76"/>
      <c r="N105" s="76"/>
      <c r="O105" s="67"/>
      <c r="P105" s="67"/>
      <c r="V105" s="43">
        <v>102</v>
      </c>
      <c r="W105" s="34" t="s">
        <v>714</v>
      </c>
      <c r="X105" s="44">
        <v>30351</v>
      </c>
      <c r="Y105" s="34" t="s">
        <v>3072</v>
      </c>
      <c r="Z105" s="43" t="s">
        <v>426</v>
      </c>
      <c r="AA105" s="34" t="s">
        <v>398</v>
      </c>
      <c r="AB105" s="34" t="s">
        <v>398</v>
      </c>
      <c r="AC105" s="34" t="s">
        <v>3072</v>
      </c>
      <c r="AD105" s="44" t="s">
        <v>428</v>
      </c>
      <c r="AE105" s="44" t="s">
        <v>4613</v>
      </c>
      <c r="AF105" s="43">
        <v>102</v>
      </c>
      <c r="AG105" s="34" t="s">
        <v>714</v>
      </c>
      <c r="AH105" s="34" t="s">
        <v>713</v>
      </c>
      <c r="AI105" s="43" t="s">
        <v>715</v>
      </c>
      <c r="AJ105" s="44" t="s">
        <v>716</v>
      </c>
      <c r="AK105" s="295">
        <v>4700224</v>
      </c>
      <c r="AL105" s="44" t="s">
        <v>398</v>
      </c>
      <c r="AM105" s="44" t="s">
        <v>720</v>
      </c>
      <c r="AN105" s="296">
        <v>253469750</v>
      </c>
      <c r="AO105" s="34"/>
      <c r="AP105" s="34"/>
      <c r="AQ105" s="34"/>
      <c r="AR105" s="34"/>
      <c r="AS105" s="34"/>
      <c r="AT105" s="44" t="s">
        <v>434</v>
      </c>
      <c r="AU105" s="44"/>
      <c r="AV105" s="751" t="str" cm="1">
        <f t="array" ref="AV1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" s="34"/>
      <c r="AX105" s="34"/>
      <c r="AY105" s="34"/>
      <c r="AZ105" s="34"/>
      <c r="BA105" s="34"/>
      <c r="BB105" s="34"/>
      <c r="BC105" s="34"/>
      <c r="BD105" s="44">
        <v>30351</v>
      </c>
      <c r="BE105" s="34" t="s">
        <v>3072</v>
      </c>
      <c r="BF105" s="43" t="s">
        <v>426</v>
      </c>
      <c r="BG105" s="34" t="s">
        <v>398</v>
      </c>
      <c r="BH105" s="34" t="s">
        <v>398</v>
      </c>
      <c r="BI105" s="34" t="s">
        <v>3072</v>
      </c>
      <c r="BJ105" s="44" t="s">
        <v>428</v>
      </c>
      <c r="BK105" s="44" t="s">
        <v>4613</v>
      </c>
      <c r="BL105" s="34"/>
      <c r="BM105" s="34"/>
      <c r="BN105" s="34"/>
      <c r="BO105" s="45" t="s">
        <v>223</v>
      </c>
      <c r="BP105" s="46" t="s">
        <v>4708</v>
      </c>
      <c r="BQ105" s="47">
        <v>404</v>
      </c>
      <c r="BR105" s="48" t="s">
        <v>4709</v>
      </c>
      <c r="BS105" s="49">
        <v>493</v>
      </c>
      <c r="BT105" s="48" t="s">
        <v>3661</v>
      </c>
      <c r="BU105" s="46" t="s">
        <v>4847</v>
      </c>
      <c r="BV105" s="46" t="s">
        <v>4712</v>
      </c>
      <c r="BW105" s="46" t="s">
        <v>4848</v>
      </c>
      <c r="BX105" s="46" t="s">
        <v>4849</v>
      </c>
      <c r="BY105" s="46" t="s">
        <v>4850</v>
      </c>
      <c r="BZ105" s="46" t="s">
        <v>4851</v>
      </c>
      <c r="CA105" s="46" t="s">
        <v>4852</v>
      </c>
      <c r="CB105" s="46" t="s">
        <v>4853</v>
      </c>
      <c r="CC105" s="49">
        <v>493</v>
      </c>
      <c r="CD105" s="48" t="s">
        <v>3661</v>
      </c>
      <c r="CE105" s="20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0"/>
      <c r="CY105" s="103" t="s">
        <v>488</v>
      </c>
      <c r="CZ105" s="87" t="s">
        <v>4854</v>
      </c>
      <c r="DA105" s="85"/>
      <c r="DC105" s="94" t="s">
        <v>600</v>
      </c>
      <c r="ML105" s="87"/>
      <c r="MM105" s="87"/>
      <c r="MN105" s="87"/>
      <c r="MO105" s="87"/>
      <c r="MP105" s="87"/>
      <c r="MQ105" s="87"/>
      <c r="MR105" s="87"/>
      <c r="MS105" s="87"/>
      <c r="MT105" s="87"/>
      <c r="MU105" s="87"/>
      <c r="MV105" s="87"/>
      <c r="MW105" s="87"/>
      <c r="MX105" s="87"/>
      <c r="MY105" s="87"/>
      <c r="MZ105" s="87"/>
      <c r="NA105" s="87"/>
      <c r="NB105" s="87"/>
      <c r="NC105" s="87"/>
      <c r="ND105" s="87"/>
      <c r="NE105" s="87"/>
      <c r="NF105" s="87"/>
      <c r="NG105" s="87"/>
      <c r="NH105" s="87"/>
      <c r="NI105" s="87"/>
      <c r="NJ105" s="87"/>
      <c r="NK105" s="87"/>
      <c r="NL105" s="87"/>
      <c r="NM105" s="87"/>
      <c r="NN105" s="87"/>
      <c r="NO105" s="87"/>
      <c r="NP105" s="87"/>
      <c r="NR105" s="20"/>
      <c r="NS105" s="246" t="s">
        <v>4855</v>
      </c>
      <c r="NT105" s="20"/>
      <c r="QR105" s="20" t="s">
        <v>4856</v>
      </c>
    </row>
    <row r="106" spans="2:460">
      <c r="C106" s="241"/>
      <c r="I106" s="75"/>
      <c r="K106" s="265" t="s">
        <v>4857</v>
      </c>
      <c r="L106" s="75"/>
      <c r="M106" s="76"/>
      <c r="N106" s="76"/>
      <c r="O106" s="67"/>
      <c r="P106" s="67"/>
      <c r="V106" s="43">
        <v>102</v>
      </c>
      <c r="W106" s="34" t="s">
        <v>714</v>
      </c>
      <c r="X106" s="44">
        <v>30312</v>
      </c>
      <c r="Y106" s="34" t="s">
        <v>461</v>
      </c>
      <c r="Z106" s="43" t="s">
        <v>426</v>
      </c>
      <c r="AA106" s="34" t="s">
        <v>398</v>
      </c>
      <c r="AB106" s="34" t="s">
        <v>398</v>
      </c>
      <c r="AC106" s="34" t="s">
        <v>461</v>
      </c>
      <c r="AD106" s="44" t="s">
        <v>428</v>
      </c>
      <c r="AE106" s="44" t="s">
        <v>4613</v>
      </c>
      <c r="AF106" s="43">
        <v>102</v>
      </c>
      <c r="AG106" s="34" t="s">
        <v>714</v>
      </c>
      <c r="AH106" s="34" t="s">
        <v>713</v>
      </c>
      <c r="AI106" s="43" t="s">
        <v>715</v>
      </c>
      <c r="AJ106" s="44" t="s">
        <v>716</v>
      </c>
      <c r="AK106" s="295">
        <v>4700224</v>
      </c>
      <c r="AL106" s="44" t="s">
        <v>398</v>
      </c>
      <c r="AM106" s="44" t="s">
        <v>720</v>
      </c>
      <c r="AN106" s="296">
        <v>253469750</v>
      </c>
      <c r="AO106" s="34"/>
      <c r="AP106" s="34"/>
      <c r="AQ106" s="34"/>
      <c r="AR106" s="34"/>
      <c r="AS106" s="34"/>
      <c r="AT106" s="44" t="s">
        <v>434</v>
      </c>
      <c r="AU106" s="44"/>
      <c r="AV106" s="751" t="str" cm="1">
        <f t="array" ref="AV1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" s="34"/>
      <c r="AX106" s="34"/>
      <c r="AY106" s="34"/>
      <c r="AZ106" s="34"/>
      <c r="BA106" s="34"/>
      <c r="BB106" s="34"/>
      <c r="BC106" s="34"/>
      <c r="BD106" s="44">
        <v>30312</v>
      </c>
      <c r="BE106" s="34" t="s">
        <v>461</v>
      </c>
      <c r="BF106" s="43" t="s">
        <v>426</v>
      </c>
      <c r="BG106" s="34" t="s">
        <v>398</v>
      </c>
      <c r="BH106" s="34" t="s">
        <v>398</v>
      </c>
      <c r="BI106" s="34" t="s">
        <v>461</v>
      </c>
      <c r="BJ106" s="44" t="s">
        <v>428</v>
      </c>
      <c r="BK106" s="44" t="s">
        <v>4613</v>
      </c>
      <c r="BL106" s="34"/>
      <c r="BM106" s="34"/>
      <c r="BN106" s="34"/>
      <c r="BO106" s="57" t="s">
        <v>223</v>
      </c>
      <c r="BP106" s="58" t="s">
        <v>4708</v>
      </c>
      <c r="BQ106" s="59">
        <v>402</v>
      </c>
      <c r="BR106" s="60" t="s">
        <v>4761</v>
      </c>
      <c r="BS106" s="61">
        <v>495</v>
      </c>
      <c r="BT106" s="60" t="s">
        <v>3127</v>
      </c>
      <c r="BU106" s="58" t="s">
        <v>4858</v>
      </c>
      <c r="BV106" s="58" t="s">
        <v>4764</v>
      </c>
      <c r="BW106" s="58" t="s">
        <v>4859</v>
      </c>
      <c r="BX106" s="58" t="s">
        <v>4778</v>
      </c>
      <c r="BY106" s="58" t="s">
        <v>4860</v>
      </c>
      <c r="BZ106" s="58" t="s">
        <v>402</v>
      </c>
      <c r="CA106" s="58" t="s">
        <v>4861</v>
      </c>
      <c r="CB106" s="58" t="s">
        <v>4862</v>
      </c>
      <c r="CC106" s="61">
        <v>495</v>
      </c>
      <c r="CD106" s="60" t="s">
        <v>3127</v>
      </c>
      <c r="CE106" s="20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0"/>
      <c r="CY106" s="103" t="s">
        <v>489</v>
      </c>
      <c r="CZ106" s="87" t="s">
        <v>4863</v>
      </c>
      <c r="DA106" s="85"/>
      <c r="DC106" s="94" t="s">
        <v>586</v>
      </c>
      <c r="ML106" s="87"/>
      <c r="MM106" s="87"/>
      <c r="MN106" s="87"/>
      <c r="MO106" s="87"/>
      <c r="MP106" s="87"/>
      <c r="MQ106" s="87"/>
      <c r="MR106" s="87"/>
      <c r="MS106" s="87"/>
      <c r="MT106" s="87"/>
      <c r="MU106" s="87"/>
      <c r="MV106" s="87"/>
      <c r="MW106" s="87"/>
      <c r="MX106" s="87"/>
      <c r="MY106" s="87"/>
      <c r="MZ106" s="87"/>
      <c r="NA106" s="87"/>
      <c r="NB106" s="87"/>
      <c r="NC106" s="87"/>
      <c r="ND106" s="87"/>
      <c r="NE106" s="87"/>
      <c r="NF106" s="87"/>
      <c r="NG106" s="87"/>
      <c r="NH106" s="87"/>
      <c r="NI106" s="87"/>
      <c r="NJ106" s="87"/>
      <c r="NK106" s="87"/>
      <c r="NL106" s="87"/>
      <c r="NM106" s="87"/>
      <c r="NN106" s="87"/>
      <c r="NO106" s="87"/>
      <c r="NP106" s="87"/>
      <c r="NR106" s="20"/>
      <c r="NS106" s="246" t="s">
        <v>4864</v>
      </c>
      <c r="NT106" s="20"/>
      <c r="QR106" s="20" t="s">
        <v>4865</v>
      </c>
    </row>
    <row r="107" spans="2:460">
      <c r="B107" s="256"/>
      <c r="C107" s="241"/>
      <c r="I107" s="75"/>
      <c r="K107" s="265" t="s">
        <v>4866</v>
      </c>
      <c r="L107" s="75"/>
      <c r="M107" s="76"/>
      <c r="N107" s="76"/>
      <c r="O107" s="67"/>
      <c r="P107" s="67"/>
      <c r="V107" s="43">
        <v>102</v>
      </c>
      <c r="W107" s="34" t="s">
        <v>714</v>
      </c>
      <c r="X107" s="44">
        <v>30313</v>
      </c>
      <c r="Y107" s="34" t="s">
        <v>1313</v>
      </c>
      <c r="Z107" s="43" t="s">
        <v>426</v>
      </c>
      <c r="AA107" s="34" t="s">
        <v>398</v>
      </c>
      <c r="AB107" s="34" t="s">
        <v>398</v>
      </c>
      <c r="AC107" s="34" t="s">
        <v>1313</v>
      </c>
      <c r="AD107" s="44" t="s">
        <v>428</v>
      </c>
      <c r="AE107" s="44" t="s">
        <v>4613</v>
      </c>
      <c r="AF107" s="43">
        <v>102</v>
      </c>
      <c r="AG107" s="34" t="s">
        <v>714</v>
      </c>
      <c r="AH107" s="34" t="s">
        <v>713</v>
      </c>
      <c r="AI107" s="43" t="s">
        <v>715</v>
      </c>
      <c r="AJ107" s="44" t="s">
        <v>716</v>
      </c>
      <c r="AK107" s="295">
        <v>4700224</v>
      </c>
      <c r="AL107" s="44" t="s">
        <v>398</v>
      </c>
      <c r="AM107" s="44" t="s">
        <v>720</v>
      </c>
      <c r="AN107" s="296">
        <v>253469750</v>
      </c>
      <c r="AO107" s="34"/>
      <c r="AP107" s="34"/>
      <c r="AQ107" s="34"/>
      <c r="AR107" s="34"/>
      <c r="AS107" s="34"/>
      <c r="AT107" s="44" t="s">
        <v>434</v>
      </c>
      <c r="AU107" s="44"/>
      <c r="AV107" s="751" t="str" cm="1">
        <f t="array" ref="AV1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" s="34"/>
      <c r="AX107" s="34"/>
      <c r="AY107" s="34"/>
      <c r="AZ107" s="34"/>
      <c r="BA107" s="34"/>
      <c r="BB107" s="34"/>
      <c r="BC107" s="34"/>
      <c r="BD107" s="44">
        <v>30313</v>
      </c>
      <c r="BE107" s="34" t="s">
        <v>1313</v>
      </c>
      <c r="BF107" s="43" t="s">
        <v>426</v>
      </c>
      <c r="BG107" s="34" t="s">
        <v>398</v>
      </c>
      <c r="BH107" s="34" t="s">
        <v>398</v>
      </c>
      <c r="BI107" s="34" t="s">
        <v>1313</v>
      </c>
      <c r="BJ107" s="44" t="s">
        <v>428</v>
      </c>
      <c r="BK107" s="44" t="s">
        <v>4613</v>
      </c>
      <c r="BL107" s="34"/>
      <c r="BM107" s="34"/>
      <c r="BN107" s="34"/>
      <c r="BO107" s="57" t="s">
        <v>223</v>
      </c>
      <c r="BP107" s="58" t="s">
        <v>4708</v>
      </c>
      <c r="BQ107" s="59">
        <v>403</v>
      </c>
      <c r="BR107" s="60" t="s">
        <v>4735</v>
      </c>
      <c r="BS107" s="61">
        <v>496</v>
      </c>
      <c r="BT107" s="60" t="s">
        <v>3355</v>
      </c>
      <c r="BU107" s="58" t="s">
        <v>4867</v>
      </c>
      <c r="BV107" s="58" t="s">
        <v>4738</v>
      </c>
      <c r="BW107" s="58" t="s">
        <v>4868</v>
      </c>
      <c r="BX107" s="58" t="s">
        <v>4752</v>
      </c>
      <c r="BY107" s="58" t="s">
        <v>4869</v>
      </c>
      <c r="BZ107" s="58" t="s">
        <v>407</v>
      </c>
      <c r="CA107" s="58" t="s">
        <v>4870</v>
      </c>
      <c r="CB107" s="58" t="s">
        <v>4871</v>
      </c>
      <c r="CC107" s="61">
        <v>496</v>
      </c>
      <c r="CD107" s="60" t="s">
        <v>3355</v>
      </c>
      <c r="CE107" s="20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0"/>
      <c r="CY107" s="103" t="s">
        <v>490</v>
      </c>
      <c r="CZ107" s="87" t="s">
        <v>4872</v>
      </c>
      <c r="DA107" s="85"/>
      <c r="DC107" s="94" t="s">
        <v>612</v>
      </c>
      <c r="ML107" s="87"/>
      <c r="MM107" s="87"/>
      <c r="MN107" s="87"/>
      <c r="MO107" s="87"/>
      <c r="MP107" s="87"/>
      <c r="MQ107" s="87"/>
      <c r="MR107" s="87"/>
      <c r="MS107" s="87"/>
      <c r="MT107" s="87"/>
      <c r="MU107" s="87"/>
      <c r="MV107" s="87"/>
      <c r="MW107" s="87"/>
      <c r="MX107" s="87"/>
      <c r="MY107" s="87"/>
      <c r="MZ107" s="87"/>
      <c r="NA107" s="87"/>
      <c r="NB107" s="87"/>
      <c r="NC107" s="87"/>
      <c r="ND107" s="87"/>
      <c r="NE107" s="87"/>
      <c r="NF107" s="87"/>
      <c r="NG107" s="87"/>
      <c r="NH107" s="87"/>
      <c r="NI107" s="87"/>
      <c r="NJ107" s="87"/>
      <c r="NK107" s="87"/>
      <c r="NL107" s="87"/>
      <c r="NM107" s="87"/>
      <c r="NN107" s="87"/>
      <c r="NO107" s="87"/>
      <c r="NP107" s="87"/>
      <c r="NR107" s="20"/>
      <c r="NS107" s="246" t="s">
        <v>4873</v>
      </c>
      <c r="NT107" s="20"/>
      <c r="QR107" s="20" t="s">
        <v>4874</v>
      </c>
    </row>
    <row r="108" spans="2:460">
      <c r="B108" s="256"/>
      <c r="C108" s="241"/>
      <c r="I108" s="75"/>
      <c r="K108" s="265" t="s">
        <v>4875</v>
      </c>
      <c r="L108" s="75"/>
      <c r="M108" s="76"/>
      <c r="N108" s="76"/>
      <c r="O108" s="67"/>
      <c r="P108" s="67"/>
      <c r="V108" s="43">
        <v>102</v>
      </c>
      <c r="W108" s="34" t="s">
        <v>714</v>
      </c>
      <c r="X108" s="44">
        <v>30315</v>
      </c>
      <c r="Y108" s="34" t="s">
        <v>1607</v>
      </c>
      <c r="Z108" s="43" t="s">
        <v>426</v>
      </c>
      <c r="AA108" s="34" t="s">
        <v>398</v>
      </c>
      <c r="AB108" s="34" t="s">
        <v>398</v>
      </c>
      <c r="AC108" s="34" t="s">
        <v>1607</v>
      </c>
      <c r="AD108" s="44" t="s">
        <v>428</v>
      </c>
      <c r="AE108" s="44" t="s">
        <v>4613</v>
      </c>
      <c r="AF108" s="43">
        <v>102</v>
      </c>
      <c r="AG108" s="34" t="s">
        <v>714</v>
      </c>
      <c r="AH108" s="34" t="s">
        <v>713</v>
      </c>
      <c r="AI108" s="43" t="s">
        <v>715</v>
      </c>
      <c r="AJ108" s="44" t="s">
        <v>716</v>
      </c>
      <c r="AK108" s="295">
        <v>4700224</v>
      </c>
      <c r="AL108" s="44" t="s">
        <v>398</v>
      </c>
      <c r="AM108" s="44" t="s">
        <v>720</v>
      </c>
      <c r="AN108" s="296">
        <v>253469750</v>
      </c>
      <c r="AO108" s="34"/>
      <c r="AP108" s="34"/>
      <c r="AQ108" s="34"/>
      <c r="AR108" s="34"/>
      <c r="AS108" s="34"/>
      <c r="AT108" s="44" t="s">
        <v>434</v>
      </c>
      <c r="AU108" s="44"/>
      <c r="AV108" s="751" t="str" cm="1">
        <f t="array" ref="AV1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" s="34"/>
      <c r="AX108" s="34"/>
      <c r="AY108" s="34"/>
      <c r="AZ108" s="34"/>
      <c r="BA108" s="34"/>
      <c r="BB108" s="34"/>
      <c r="BC108" s="34"/>
      <c r="BD108" s="44">
        <v>30315</v>
      </c>
      <c r="BE108" s="34" t="s">
        <v>1607</v>
      </c>
      <c r="BF108" s="43" t="s">
        <v>426</v>
      </c>
      <c r="BG108" s="34" t="s">
        <v>398</v>
      </c>
      <c r="BH108" s="34" t="s">
        <v>398</v>
      </c>
      <c r="BI108" s="34" t="s">
        <v>1607</v>
      </c>
      <c r="BJ108" s="44" t="s">
        <v>428</v>
      </c>
      <c r="BK108" s="44" t="s">
        <v>4613</v>
      </c>
      <c r="BL108" s="34"/>
      <c r="BM108" s="34"/>
      <c r="BN108" s="34"/>
      <c r="BO108" s="45" t="s">
        <v>223</v>
      </c>
      <c r="BP108" s="46" t="s">
        <v>4708</v>
      </c>
      <c r="BQ108" s="47">
        <v>401</v>
      </c>
      <c r="BR108" s="48" t="s">
        <v>4787</v>
      </c>
      <c r="BS108" s="49">
        <v>497</v>
      </c>
      <c r="BT108" s="48" t="s">
        <v>2497</v>
      </c>
      <c r="BU108" s="46" t="s">
        <v>4876</v>
      </c>
      <c r="BV108" s="46" t="s">
        <v>4790</v>
      </c>
      <c r="BW108" s="46" t="s">
        <v>4877</v>
      </c>
      <c r="BX108" s="46" t="s">
        <v>4792</v>
      </c>
      <c r="BY108" s="46" t="s">
        <v>4878</v>
      </c>
      <c r="BZ108" s="46" t="s">
        <v>2226</v>
      </c>
      <c r="CA108" s="46" t="s">
        <v>4879</v>
      </c>
      <c r="CB108" s="46" t="s">
        <v>4880</v>
      </c>
      <c r="CC108" s="49">
        <v>497</v>
      </c>
      <c r="CD108" s="48" t="s">
        <v>2497</v>
      </c>
      <c r="CE108" s="20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0"/>
      <c r="CY108" s="103" t="s">
        <v>491</v>
      </c>
      <c r="CZ108" s="87" t="s">
        <v>4881</v>
      </c>
      <c r="DA108" s="85"/>
      <c r="DC108" s="94" t="s">
        <v>486</v>
      </c>
      <c r="ML108" s="87"/>
      <c r="MM108" s="87"/>
      <c r="MN108" s="87"/>
      <c r="MO108" s="87"/>
      <c r="MP108" s="87"/>
      <c r="MQ108" s="87"/>
      <c r="MR108" s="87"/>
      <c r="MS108" s="87"/>
      <c r="MT108" s="87"/>
      <c r="MU108" s="87"/>
      <c r="MV108" s="87"/>
      <c r="MW108" s="87"/>
      <c r="MX108" s="87"/>
      <c r="MY108" s="87"/>
      <c r="MZ108" s="87"/>
      <c r="NA108" s="87"/>
      <c r="NB108" s="87"/>
      <c r="NC108" s="87"/>
      <c r="ND108" s="87"/>
      <c r="NE108" s="87"/>
      <c r="NF108" s="87"/>
      <c r="NG108" s="87"/>
      <c r="NH108" s="87"/>
      <c r="NI108" s="87"/>
      <c r="NJ108" s="87"/>
      <c r="NK108" s="87"/>
      <c r="NL108" s="87"/>
      <c r="NM108" s="87"/>
      <c r="NN108" s="87"/>
      <c r="NO108" s="87"/>
      <c r="NP108" s="87"/>
      <c r="NR108" s="20"/>
      <c r="NS108" s="246" t="s">
        <v>4882</v>
      </c>
      <c r="NT108" s="20"/>
      <c r="QR108" s="20" t="s">
        <v>4883</v>
      </c>
    </row>
    <row r="109" spans="2:460">
      <c r="B109" s="256"/>
      <c r="C109" s="241"/>
      <c r="I109" s="75"/>
      <c r="K109" s="265" t="s">
        <v>4884</v>
      </c>
      <c r="L109" s="75"/>
      <c r="M109" s="76"/>
      <c r="N109" s="76"/>
      <c r="O109" s="67"/>
      <c r="P109" s="67"/>
      <c r="V109" s="43">
        <v>102</v>
      </c>
      <c r="W109" s="34" t="s">
        <v>714</v>
      </c>
      <c r="X109" s="44">
        <v>30319</v>
      </c>
      <c r="Y109" s="34" t="s">
        <v>1856</v>
      </c>
      <c r="Z109" s="43" t="s">
        <v>426</v>
      </c>
      <c r="AA109" s="34" t="s">
        <v>398</v>
      </c>
      <c r="AB109" s="34" t="s">
        <v>398</v>
      </c>
      <c r="AC109" s="34" t="s">
        <v>1856</v>
      </c>
      <c r="AD109" s="44" t="s">
        <v>428</v>
      </c>
      <c r="AE109" s="44" t="s">
        <v>4613</v>
      </c>
      <c r="AF109" s="43">
        <v>102</v>
      </c>
      <c r="AG109" s="34" t="s">
        <v>714</v>
      </c>
      <c r="AH109" s="34" t="s">
        <v>713</v>
      </c>
      <c r="AI109" s="43" t="s">
        <v>715</v>
      </c>
      <c r="AJ109" s="44" t="s">
        <v>716</v>
      </c>
      <c r="AK109" s="295">
        <v>4700224</v>
      </c>
      <c r="AL109" s="44" t="s">
        <v>398</v>
      </c>
      <c r="AM109" s="44" t="s">
        <v>720</v>
      </c>
      <c r="AN109" s="296">
        <v>253469750</v>
      </c>
      <c r="AO109" s="34"/>
      <c r="AP109" s="34"/>
      <c r="AQ109" s="34"/>
      <c r="AR109" s="34"/>
      <c r="AS109" s="34"/>
      <c r="AT109" s="44" t="s">
        <v>434</v>
      </c>
      <c r="AU109" s="44"/>
      <c r="AV109" s="751" t="str" cm="1">
        <f t="array" ref="AV1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" s="34"/>
      <c r="AX109" s="34"/>
      <c r="AY109" s="34"/>
      <c r="AZ109" s="34"/>
      <c r="BA109" s="34"/>
      <c r="BB109" s="34"/>
      <c r="BC109" s="34"/>
      <c r="BD109" s="44">
        <v>30319</v>
      </c>
      <c r="BE109" s="34" t="s">
        <v>1856</v>
      </c>
      <c r="BF109" s="43" t="s">
        <v>426</v>
      </c>
      <c r="BG109" s="34" t="s">
        <v>398</v>
      </c>
      <c r="BH109" s="34" t="s">
        <v>398</v>
      </c>
      <c r="BI109" s="34" t="s">
        <v>1856</v>
      </c>
      <c r="BJ109" s="44" t="s">
        <v>428</v>
      </c>
      <c r="BK109" s="44" t="s">
        <v>4613</v>
      </c>
      <c r="BL109" s="34"/>
      <c r="BM109" s="34"/>
      <c r="BN109" s="34"/>
      <c r="BO109" s="57" t="s">
        <v>223</v>
      </c>
      <c r="BP109" s="58" t="s">
        <v>4708</v>
      </c>
      <c r="BQ109" s="59">
        <v>401</v>
      </c>
      <c r="BR109" s="60" t="s">
        <v>4787</v>
      </c>
      <c r="BS109" s="61">
        <v>499</v>
      </c>
      <c r="BT109" s="60" t="s">
        <v>2021</v>
      </c>
      <c r="BU109" s="58" t="s">
        <v>4885</v>
      </c>
      <c r="BV109" s="58" t="s">
        <v>4790</v>
      </c>
      <c r="BW109" s="58" t="s">
        <v>4886</v>
      </c>
      <c r="BX109" s="58" t="s">
        <v>4887</v>
      </c>
      <c r="BY109" s="58" t="s">
        <v>4888</v>
      </c>
      <c r="BZ109" s="58" t="s">
        <v>440</v>
      </c>
      <c r="CA109" s="58" t="s">
        <v>4889</v>
      </c>
      <c r="CB109" s="58" t="s">
        <v>4890</v>
      </c>
      <c r="CC109" s="61">
        <v>499</v>
      </c>
      <c r="CD109" s="60" t="s">
        <v>2021</v>
      </c>
      <c r="CE109" s="20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0"/>
      <c r="CY109" s="103" t="s">
        <v>492</v>
      </c>
      <c r="CZ109" s="87" t="s">
        <v>4891</v>
      </c>
      <c r="DA109" s="85"/>
      <c r="DC109" s="94" t="s">
        <v>476</v>
      </c>
      <c r="ML109" s="87"/>
      <c r="MM109" s="87"/>
      <c r="MN109" s="87"/>
      <c r="MO109" s="87"/>
      <c r="MP109" s="87"/>
      <c r="MQ109" s="87"/>
      <c r="MR109" s="87"/>
      <c r="MS109" s="87"/>
      <c r="MT109" s="87"/>
      <c r="MU109" s="87"/>
      <c r="MV109" s="87"/>
      <c r="MW109" s="87"/>
      <c r="MX109" s="87"/>
      <c r="MY109" s="87"/>
      <c r="MZ109" s="87"/>
      <c r="NA109" s="87"/>
      <c r="NB109" s="87"/>
      <c r="NC109" s="87"/>
      <c r="ND109" s="87"/>
      <c r="NE109" s="87"/>
      <c r="NF109" s="87"/>
      <c r="NG109" s="87"/>
      <c r="NH109" s="87"/>
      <c r="NI109" s="87"/>
      <c r="NJ109" s="87"/>
      <c r="NK109" s="87"/>
      <c r="NL109" s="87"/>
      <c r="NM109" s="87"/>
      <c r="NN109" s="87"/>
      <c r="NO109" s="87"/>
      <c r="NP109" s="87"/>
      <c r="NR109" s="20"/>
      <c r="NS109" s="246" t="s">
        <v>4892</v>
      </c>
      <c r="NT109" s="20"/>
    </row>
    <row r="110" spans="2:460">
      <c r="B110" s="262"/>
      <c r="C110" s="241"/>
      <c r="I110" s="75"/>
      <c r="K110" s="265" t="s">
        <v>4893</v>
      </c>
      <c r="L110" s="75"/>
      <c r="M110" s="76"/>
      <c r="N110" s="76"/>
      <c r="O110" s="67"/>
      <c r="P110" s="67"/>
      <c r="V110" s="43">
        <v>102</v>
      </c>
      <c r="W110" s="34" t="s">
        <v>714</v>
      </c>
      <c r="X110" s="44">
        <v>30322</v>
      </c>
      <c r="Y110" s="34" t="s">
        <v>789</v>
      </c>
      <c r="Z110" s="43" t="s">
        <v>426</v>
      </c>
      <c r="AA110" s="34" t="s">
        <v>398</v>
      </c>
      <c r="AB110" s="34" t="s">
        <v>398</v>
      </c>
      <c r="AC110" s="34" t="s">
        <v>789</v>
      </c>
      <c r="AD110" s="44" t="s">
        <v>428</v>
      </c>
      <c r="AE110" s="44" t="s">
        <v>4613</v>
      </c>
      <c r="AF110" s="43">
        <v>102</v>
      </c>
      <c r="AG110" s="34" t="s">
        <v>714</v>
      </c>
      <c r="AH110" s="34" t="s">
        <v>713</v>
      </c>
      <c r="AI110" s="43" t="s">
        <v>715</v>
      </c>
      <c r="AJ110" s="44" t="s">
        <v>716</v>
      </c>
      <c r="AK110" s="295">
        <v>4700224</v>
      </c>
      <c r="AL110" s="44" t="s">
        <v>398</v>
      </c>
      <c r="AM110" s="44" t="s">
        <v>720</v>
      </c>
      <c r="AN110" s="296">
        <v>253469750</v>
      </c>
      <c r="AO110" s="34"/>
      <c r="AP110" s="34"/>
      <c r="AQ110" s="34"/>
      <c r="AR110" s="34"/>
      <c r="AS110" s="34"/>
      <c r="AT110" s="44" t="s">
        <v>434</v>
      </c>
      <c r="AU110" s="44"/>
      <c r="AV110" s="751" t="str" cm="1">
        <f t="array" ref="AV1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" s="34"/>
      <c r="AX110" s="34"/>
      <c r="AY110" s="34"/>
      <c r="AZ110" s="34"/>
      <c r="BA110" s="34"/>
      <c r="BB110" s="34"/>
      <c r="BC110" s="34"/>
      <c r="BD110" s="44">
        <v>30322</v>
      </c>
      <c r="BE110" s="34" t="s">
        <v>789</v>
      </c>
      <c r="BF110" s="43" t="s">
        <v>426</v>
      </c>
      <c r="BG110" s="34" t="s">
        <v>398</v>
      </c>
      <c r="BH110" s="34" t="s">
        <v>398</v>
      </c>
      <c r="BI110" s="34" t="s">
        <v>789</v>
      </c>
      <c r="BJ110" s="44" t="s">
        <v>428</v>
      </c>
      <c r="BK110" s="44" t="s">
        <v>4613</v>
      </c>
      <c r="BL110" s="34"/>
      <c r="BM110" s="34"/>
      <c r="BN110" s="34"/>
      <c r="BO110" s="57" t="s">
        <v>70</v>
      </c>
      <c r="BP110" s="58" t="s">
        <v>4894</v>
      </c>
      <c r="BQ110" s="59">
        <v>501</v>
      </c>
      <c r="BR110" s="60" t="s">
        <v>4895</v>
      </c>
      <c r="BS110" s="61">
        <v>555</v>
      </c>
      <c r="BT110" s="60" t="s">
        <v>4896</v>
      </c>
      <c r="BU110" s="58" t="s">
        <v>4897</v>
      </c>
      <c r="BV110" s="58" t="s">
        <v>4898</v>
      </c>
      <c r="BW110" s="58" t="s">
        <v>4899</v>
      </c>
      <c r="BX110" s="58" t="s">
        <v>4900</v>
      </c>
      <c r="BY110" s="58" t="s">
        <v>4901</v>
      </c>
      <c r="BZ110" s="58" t="s">
        <v>403</v>
      </c>
      <c r="CA110" s="58" t="s">
        <v>4902</v>
      </c>
      <c r="CB110" s="58" t="s">
        <v>4903</v>
      </c>
      <c r="CC110" s="61">
        <v>555</v>
      </c>
      <c r="CD110" s="60" t="s">
        <v>4896</v>
      </c>
      <c r="CE110" s="20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0"/>
      <c r="CY110" s="103" t="s">
        <v>493</v>
      </c>
      <c r="CZ110" s="87" t="s">
        <v>4904</v>
      </c>
      <c r="DA110" s="85"/>
      <c r="DC110" s="94" t="s">
        <v>649</v>
      </c>
      <c r="ML110" s="87"/>
      <c r="MM110" s="87"/>
      <c r="MN110" s="87"/>
      <c r="MO110" s="87"/>
      <c r="MP110" s="87"/>
      <c r="MQ110" s="87"/>
      <c r="MR110" s="87"/>
      <c r="MS110" s="87"/>
      <c r="MT110" s="87"/>
      <c r="MU110" s="87"/>
      <c r="MV110" s="87"/>
      <c r="MW110" s="87"/>
      <c r="MX110" s="87"/>
      <c r="MY110" s="87"/>
      <c r="MZ110" s="87"/>
      <c r="NA110" s="87"/>
      <c r="NB110" s="87"/>
      <c r="NC110" s="87"/>
      <c r="ND110" s="87"/>
      <c r="NE110" s="87"/>
      <c r="NF110" s="87"/>
      <c r="NG110" s="87"/>
      <c r="NH110" s="87"/>
      <c r="NI110" s="87"/>
      <c r="NJ110" s="87"/>
      <c r="NK110" s="87"/>
      <c r="NL110" s="87"/>
      <c r="NM110" s="87"/>
      <c r="NN110" s="87"/>
      <c r="NO110" s="87"/>
      <c r="NP110" s="87"/>
      <c r="NR110" s="20"/>
      <c r="NS110" s="246" t="s">
        <v>4905</v>
      </c>
      <c r="NT110" s="20"/>
    </row>
    <row r="111" spans="2:460">
      <c r="B111" s="262"/>
      <c r="C111" s="241"/>
      <c r="I111" s="75"/>
      <c r="K111" s="265" t="s">
        <v>4906</v>
      </c>
      <c r="L111" s="75"/>
      <c r="M111" s="76"/>
      <c r="N111" s="76"/>
      <c r="O111" s="67"/>
      <c r="P111" s="67"/>
      <c r="V111" s="43">
        <v>102</v>
      </c>
      <c r="W111" s="34" t="s">
        <v>714</v>
      </c>
      <c r="X111" s="44">
        <v>30325</v>
      </c>
      <c r="Y111" s="34" t="s">
        <v>2231</v>
      </c>
      <c r="Z111" s="43" t="s">
        <v>426</v>
      </c>
      <c r="AA111" s="34" t="s">
        <v>398</v>
      </c>
      <c r="AB111" s="34" t="s">
        <v>398</v>
      </c>
      <c r="AC111" s="34" t="s">
        <v>2231</v>
      </c>
      <c r="AD111" s="44" t="s">
        <v>428</v>
      </c>
      <c r="AE111" s="44" t="s">
        <v>4613</v>
      </c>
      <c r="AF111" s="43">
        <v>102</v>
      </c>
      <c r="AG111" s="34" t="s">
        <v>714</v>
      </c>
      <c r="AH111" s="34" t="s">
        <v>713</v>
      </c>
      <c r="AI111" s="43" t="s">
        <v>715</v>
      </c>
      <c r="AJ111" s="44" t="s">
        <v>716</v>
      </c>
      <c r="AK111" s="295">
        <v>4700224</v>
      </c>
      <c r="AL111" s="44" t="s">
        <v>398</v>
      </c>
      <c r="AM111" s="44" t="s">
        <v>720</v>
      </c>
      <c r="AN111" s="296">
        <v>253469750</v>
      </c>
      <c r="AO111" s="34"/>
      <c r="AP111" s="34"/>
      <c r="AQ111" s="34"/>
      <c r="AR111" s="34"/>
      <c r="AS111" s="34"/>
      <c r="AT111" s="44" t="s">
        <v>434</v>
      </c>
      <c r="AU111" s="44"/>
      <c r="AV111" s="751" t="str" cm="1">
        <f t="array" ref="AV1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" s="34"/>
      <c r="AX111" s="34"/>
      <c r="AY111" s="34"/>
      <c r="AZ111" s="34"/>
      <c r="BA111" s="34"/>
      <c r="BB111" s="34"/>
      <c r="BC111" s="34"/>
      <c r="BD111" s="44">
        <v>30325</v>
      </c>
      <c r="BE111" s="34" t="s">
        <v>2231</v>
      </c>
      <c r="BF111" s="43" t="s">
        <v>426</v>
      </c>
      <c r="BG111" s="34" t="s">
        <v>398</v>
      </c>
      <c r="BH111" s="34" t="s">
        <v>398</v>
      </c>
      <c r="BI111" s="34" t="s">
        <v>2231</v>
      </c>
      <c r="BJ111" s="44" t="s">
        <v>428</v>
      </c>
      <c r="BK111" s="44" t="s">
        <v>4613</v>
      </c>
      <c r="BL111" s="34"/>
      <c r="BM111" s="34"/>
      <c r="BN111" s="34"/>
      <c r="BO111" s="45" t="s">
        <v>70</v>
      </c>
      <c r="BP111" s="46" t="s">
        <v>4894</v>
      </c>
      <c r="BQ111" s="47">
        <v>502</v>
      </c>
      <c r="BR111" s="48" t="s">
        <v>4907</v>
      </c>
      <c r="BS111" s="49">
        <v>556</v>
      </c>
      <c r="BT111" s="48" t="s">
        <v>4908</v>
      </c>
      <c r="BU111" s="46" t="s">
        <v>4909</v>
      </c>
      <c r="BV111" s="46" t="s">
        <v>4910</v>
      </c>
      <c r="BW111" s="46" t="s">
        <v>4911</v>
      </c>
      <c r="BX111" s="46" t="s">
        <v>4912</v>
      </c>
      <c r="BY111" s="46" t="s">
        <v>4913</v>
      </c>
      <c r="BZ111" s="46" t="s">
        <v>553</v>
      </c>
      <c r="CA111" s="46" t="s">
        <v>4914</v>
      </c>
      <c r="CB111" s="46" t="s">
        <v>4915</v>
      </c>
      <c r="CC111" s="49">
        <v>556</v>
      </c>
      <c r="CD111" s="48" t="s">
        <v>4908</v>
      </c>
      <c r="CE111" s="20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0"/>
      <c r="CY111" s="103" t="s">
        <v>494</v>
      </c>
      <c r="CZ111" s="87" t="s">
        <v>4916</v>
      </c>
      <c r="DA111" s="85"/>
      <c r="DC111" s="94" t="s">
        <v>573</v>
      </c>
      <c r="ML111" s="87"/>
      <c r="MM111" s="87"/>
      <c r="MN111" s="87"/>
      <c r="MO111" s="87"/>
      <c r="MP111" s="87"/>
      <c r="MQ111" s="87"/>
      <c r="MR111" s="87"/>
      <c r="MS111" s="87"/>
      <c r="MT111" s="87"/>
      <c r="MU111" s="87"/>
      <c r="MV111" s="87"/>
      <c r="MW111" s="87"/>
      <c r="MX111" s="87"/>
      <c r="MY111" s="87"/>
      <c r="MZ111" s="87"/>
      <c r="NA111" s="87"/>
      <c r="NB111" s="87"/>
      <c r="NC111" s="87"/>
      <c r="ND111" s="87"/>
      <c r="NE111" s="87"/>
      <c r="NF111" s="87"/>
      <c r="NG111" s="87"/>
      <c r="NH111" s="87"/>
      <c r="NI111" s="87"/>
      <c r="NJ111" s="87"/>
      <c r="NK111" s="87"/>
      <c r="NL111" s="87"/>
      <c r="NM111" s="87"/>
      <c r="NN111" s="87"/>
      <c r="NO111" s="87"/>
      <c r="NP111" s="87"/>
      <c r="NR111" s="20"/>
      <c r="NS111" s="246" t="s">
        <v>4917</v>
      </c>
      <c r="NT111" s="20"/>
    </row>
    <row r="112" spans="2:460">
      <c r="B112" s="262"/>
      <c r="C112" s="241"/>
      <c r="I112" s="75"/>
      <c r="K112" s="265" t="s">
        <v>4918</v>
      </c>
      <c r="L112" s="75"/>
      <c r="M112" s="76"/>
      <c r="N112" s="76"/>
      <c r="O112" s="67"/>
      <c r="P112" s="67"/>
      <c r="V112" s="43">
        <v>102</v>
      </c>
      <c r="W112" s="34" t="s">
        <v>714</v>
      </c>
      <c r="X112" s="44">
        <v>30330</v>
      </c>
      <c r="Y112" s="34" t="s">
        <v>2387</v>
      </c>
      <c r="Z112" s="43" t="s">
        <v>426</v>
      </c>
      <c r="AA112" s="34" t="s">
        <v>398</v>
      </c>
      <c r="AB112" s="34" t="s">
        <v>398</v>
      </c>
      <c r="AC112" s="34" t="s">
        <v>2387</v>
      </c>
      <c r="AD112" s="44" t="s">
        <v>428</v>
      </c>
      <c r="AE112" s="44" t="s">
        <v>4613</v>
      </c>
      <c r="AF112" s="43">
        <v>102</v>
      </c>
      <c r="AG112" s="34" t="s">
        <v>714</v>
      </c>
      <c r="AH112" s="34" t="s">
        <v>713</v>
      </c>
      <c r="AI112" s="43" t="s">
        <v>715</v>
      </c>
      <c r="AJ112" s="44" t="s">
        <v>716</v>
      </c>
      <c r="AK112" s="295">
        <v>4700224</v>
      </c>
      <c r="AL112" s="44" t="s">
        <v>398</v>
      </c>
      <c r="AM112" s="44" t="s">
        <v>720</v>
      </c>
      <c r="AN112" s="296">
        <v>253469750</v>
      </c>
      <c r="AO112" s="34"/>
      <c r="AP112" s="34"/>
      <c r="AQ112" s="34"/>
      <c r="AR112" s="34"/>
      <c r="AS112" s="34"/>
      <c r="AT112" s="44" t="s">
        <v>434</v>
      </c>
      <c r="AU112" s="44"/>
      <c r="AV112" s="751" t="str" cm="1">
        <f t="array" ref="AV1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" s="34"/>
      <c r="AX112" s="34"/>
      <c r="AY112" s="34"/>
      <c r="AZ112" s="34"/>
      <c r="BA112" s="34"/>
      <c r="BB112" s="34"/>
      <c r="BC112" s="34"/>
      <c r="BD112" s="44">
        <v>30330</v>
      </c>
      <c r="BE112" s="34" t="s">
        <v>2387</v>
      </c>
      <c r="BF112" s="43" t="s">
        <v>426</v>
      </c>
      <c r="BG112" s="34" t="s">
        <v>398</v>
      </c>
      <c r="BH112" s="34" t="s">
        <v>398</v>
      </c>
      <c r="BI112" s="34" t="s">
        <v>2387</v>
      </c>
      <c r="BJ112" s="44" t="s">
        <v>428</v>
      </c>
      <c r="BK112" s="44" t="s">
        <v>4613</v>
      </c>
      <c r="BL112" s="34"/>
      <c r="BM112" s="34"/>
      <c r="BN112" s="34"/>
      <c r="BO112" s="45" t="s">
        <v>70</v>
      </c>
      <c r="BP112" s="46" t="s">
        <v>4894</v>
      </c>
      <c r="BQ112" s="47">
        <v>501</v>
      </c>
      <c r="BR112" s="48" t="s">
        <v>4895</v>
      </c>
      <c r="BS112" s="49">
        <v>557</v>
      </c>
      <c r="BT112" s="48" t="s">
        <v>4919</v>
      </c>
      <c r="BU112" s="46" t="s">
        <v>4920</v>
      </c>
      <c r="BV112" s="46" t="s">
        <v>4898</v>
      </c>
      <c r="BW112" s="46" t="s">
        <v>4921</v>
      </c>
      <c r="BX112" s="46" t="s">
        <v>4922</v>
      </c>
      <c r="BY112" s="46" t="s">
        <v>4923</v>
      </c>
      <c r="BZ112" s="46" t="s">
        <v>4924</v>
      </c>
      <c r="CA112" s="46" t="s">
        <v>4925</v>
      </c>
      <c r="CB112" s="46" t="s">
        <v>4926</v>
      </c>
      <c r="CC112" s="49">
        <v>557</v>
      </c>
      <c r="CD112" s="48" t="s">
        <v>4919</v>
      </c>
      <c r="CE112" s="20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0"/>
      <c r="CY112" s="103" t="s">
        <v>495</v>
      </c>
      <c r="CZ112" s="87" t="s">
        <v>4927</v>
      </c>
      <c r="DA112" s="85"/>
      <c r="DC112" s="94" t="s">
        <v>397</v>
      </c>
      <c r="ML112" s="87"/>
      <c r="MM112" s="87"/>
      <c r="MN112" s="87"/>
      <c r="MO112" s="87"/>
      <c r="MP112" s="87"/>
      <c r="MQ112" s="87"/>
      <c r="MR112" s="87"/>
      <c r="MS112" s="87"/>
      <c r="MT112" s="87"/>
      <c r="MU112" s="87"/>
      <c r="MV112" s="87"/>
      <c r="MW112" s="87"/>
      <c r="MX112" s="87"/>
      <c r="MY112" s="87"/>
      <c r="MZ112" s="87"/>
      <c r="NA112" s="87"/>
      <c r="NB112" s="87"/>
      <c r="NC112" s="87"/>
      <c r="ND112" s="87"/>
      <c r="NE112" s="87"/>
      <c r="NF112" s="87"/>
      <c r="NG112" s="87"/>
      <c r="NH112" s="87"/>
      <c r="NI112" s="87"/>
      <c r="NJ112" s="87"/>
      <c r="NK112" s="87"/>
      <c r="NL112" s="87"/>
      <c r="NM112" s="87"/>
      <c r="NN112" s="87"/>
      <c r="NO112" s="87"/>
      <c r="NP112" s="87"/>
      <c r="NR112" s="20"/>
      <c r="NS112" s="246" t="s">
        <v>4928</v>
      </c>
      <c r="NT112" s="20"/>
    </row>
    <row r="113" spans="2:383">
      <c r="B113" s="262"/>
      <c r="C113" s="241"/>
      <c r="I113" s="75"/>
      <c r="K113" s="265" t="s">
        <v>4929</v>
      </c>
      <c r="L113" s="75"/>
      <c r="M113" s="76"/>
      <c r="N113" s="76"/>
      <c r="O113" s="67"/>
      <c r="P113" s="67"/>
      <c r="V113" s="43">
        <v>102</v>
      </c>
      <c r="W113" s="34" t="s">
        <v>714</v>
      </c>
      <c r="X113" s="44">
        <v>30331</v>
      </c>
      <c r="Y113" s="34" t="s">
        <v>2526</v>
      </c>
      <c r="Z113" s="43" t="s">
        <v>426</v>
      </c>
      <c r="AA113" s="34" t="s">
        <v>398</v>
      </c>
      <c r="AB113" s="34" t="s">
        <v>398</v>
      </c>
      <c r="AC113" s="34" t="s">
        <v>2526</v>
      </c>
      <c r="AD113" s="44" t="s">
        <v>428</v>
      </c>
      <c r="AE113" s="44" t="s">
        <v>4613</v>
      </c>
      <c r="AF113" s="43">
        <v>102</v>
      </c>
      <c r="AG113" s="34" t="s">
        <v>714</v>
      </c>
      <c r="AH113" s="34" t="s">
        <v>713</v>
      </c>
      <c r="AI113" s="43" t="s">
        <v>715</v>
      </c>
      <c r="AJ113" s="44" t="s">
        <v>716</v>
      </c>
      <c r="AK113" s="295">
        <v>4700224</v>
      </c>
      <c r="AL113" s="44" t="s">
        <v>398</v>
      </c>
      <c r="AM113" s="44" t="s">
        <v>720</v>
      </c>
      <c r="AN113" s="296">
        <v>253469750</v>
      </c>
      <c r="AO113" s="34"/>
      <c r="AP113" s="34"/>
      <c r="AQ113" s="34"/>
      <c r="AR113" s="34"/>
      <c r="AS113" s="34"/>
      <c r="AT113" s="44" t="s">
        <v>434</v>
      </c>
      <c r="AU113" s="44"/>
      <c r="AV113" s="751" t="str" cm="1">
        <f t="array" ref="AV1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" s="34"/>
      <c r="AX113" s="34"/>
      <c r="AY113" s="34"/>
      <c r="AZ113" s="34"/>
      <c r="BA113" s="34"/>
      <c r="BB113" s="34"/>
      <c r="BC113" s="34"/>
      <c r="BD113" s="44">
        <v>30331</v>
      </c>
      <c r="BE113" s="34" t="s">
        <v>2526</v>
      </c>
      <c r="BF113" s="43" t="s">
        <v>426</v>
      </c>
      <c r="BG113" s="34" t="s">
        <v>398</v>
      </c>
      <c r="BH113" s="34" t="s">
        <v>398</v>
      </c>
      <c r="BI113" s="34" t="s">
        <v>2526</v>
      </c>
      <c r="BJ113" s="44" t="s">
        <v>428</v>
      </c>
      <c r="BK113" s="44" t="s">
        <v>4613</v>
      </c>
      <c r="BL113" s="34"/>
      <c r="BM113" s="34"/>
      <c r="BN113" s="34"/>
      <c r="BO113" s="45" t="s">
        <v>70</v>
      </c>
      <c r="BP113" s="46" t="s">
        <v>4894</v>
      </c>
      <c r="BQ113" s="47">
        <v>503</v>
      </c>
      <c r="BR113" s="48" t="s">
        <v>4930</v>
      </c>
      <c r="BS113" s="49">
        <v>586</v>
      </c>
      <c r="BT113" s="48" t="s">
        <v>4931</v>
      </c>
      <c r="BU113" s="46" t="s">
        <v>4932</v>
      </c>
      <c r="BV113" s="46" t="s">
        <v>4933</v>
      </c>
      <c r="BW113" s="46" t="s">
        <v>4803</v>
      </c>
      <c r="BX113" s="46" t="s">
        <v>4934</v>
      </c>
      <c r="BY113" s="46" t="s">
        <v>4935</v>
      </c>
      <c r="BZ113" s="46" t="s">
        <v>550</v>
      </c>
      <c r="CA113" s="46" t="s">
        <v>4936</v>
      </c>
      <c r="CB113" s="46" t="s">
        <v>4937</v>
      </c>
      <c r="CC113" s="49">
        <v>586</v>
      </c>
      <c r="CD113" s="48" t="s">
        <v>4931</v>
      </c>
      <c r="CE113" s="20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0"/>
      <c r="CY113" s="103" t="s">
        <v>496</v>
      </c>
      <c r="CZ113" s="87" t="s">
        <v>4938</v>
      </c>
      <c r="DA113" s="85"/>
      <c r="DC113" s="94" t="s">
        <v>443</v>
      </c>
      <c r="ML113" s="87"/>
      <c r="MM113" s="87"/>
      <c r="MN113" s="87"/>
      <c r="MO113" s="87"/>
      <c r="MP113" s="87"/>
      <c r="MQ113" s="87"/>
      <c r="MR113" s="87"/>
      <c r="MS113" s="87"/>
      <c r="MT113" s="87"/>
      <c r="MU113" s="87"/>
      <c r="MV113" s="87"/>
      <c r="MW113" s="87"/>
      <c r="MX113" s="87"/>
      <c r="MY113" s="87"/>
      <c r="MZ113" s="87"/>
      <c r="NA113" s="87"/>
      <c r="NB113" s="87"/>
      <c r="NC113" s="87"/>
      <c r="ND113" s="87"/>
      <c r="NE113" s="87"/>
      <c r="NF113" s="87"/>
      <c r="NG113" s="87"/>
      <c r="NH113" s="87"/>
      <c r="NI113" s="87"/>
      <c r="NJ113" s="87"/>
      <c r="NK113" s="87"/>
      <c r="NL113" s="87"/>
      <c r="NM113" s="87"/>
      <c r="NN113" s="87"/>
      <c r="NO113" s="87"/>
      <c r="NP113" s="87"/>
      <c r="NR113" s="20"/>
      <c r="NS113" s="246" t="s">
        <v>4939</v>
      </c>
    </row>
    <row r="114" spans="2:383">
      <c r="B114" s="262"/>
      <c r="C114" s="241"/>
      <c r="I114" s="75"/>
      <c r="K114" s="265" t="s">
        <v>4940</v>
      </c>
      <c r="L114" s="75"/>
      <c r="M114" s="76"/>
      <c r="N114" s="76"/>
      <c r="O114" s="67"/>
      <c r="P114" s="67"/>
      <c r="V114" s="43">
        <v>102</v>
      </c>
      <c r="W114" s="34" t="s">
        <v>714</v>
      </c>
      <c r="X114" s="44">
        <v>30334</v>
      </c>
      <c r="Y114" s="34" t="s">
        <v>2653</v>
      </c>
      <c r="Z114" s="43" t="s">
        <v>426</v>
      </c>
      <c r="AA114" s="34" t="s">
        <v>398</v>
      </c>
      <c r="AB114" s="34" t="s">
        <v>398</v>
      </c>
      <c r="AC114" s="34" t="s">
        <v>2653</v>
      </c>
      <c r="AD114" s="44" t="s">
        <v>428</v>
      </c>
      <c r="AE114" s="44" t="s">
        <v>4613</v>
      </c>
      <c r="AF114" s="43">
        <v>102</v>
      </c>
      <c r="AG114" s="34" t="s">
        <v>714</v>
      </c>
      <c r="AH114" s="34" t="s">
        <v>713</v>
      </c>
      <c r="AI114" s="43" t="s">
        <v>715</v>
      </c>
      <c r="AJ114" s="44" t="s">
        <v>716</v>
      </c>
      <c r="AK114" s="295">
        <v>4700224</v>
      </c>
      <c r="AL114" s="44" t="s">
        <v>398</v>
      </c>
      <c r="AM114" s="44" t="s">
        <v>720</v>
      </c>
      <c r="AN114" s="296">
        <v>253469750</v>
      </c>
      <c r="AO114" s="34"/>
      <c r="AP114" s="34"/>
      <c r="AQ114" s="34"/>
      <c r="AR114" s="34"/>
      <c r="AS114" s="34"/>
      <c r="AT114" s="44" t="s">
        <v>434</v>
      </c>
      <c r="AU114" s="44"/>
      <c r="AV114" s="751" t="str" cm="1">
        <f t="array" ref="AV1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" s="34"/>
      <c r="AX114" s="34"/>
      <c r="AY114" s="34"/>
      <c r="AZ114" s="34"/>
      <c r="BA114" s="34"/>
      <c r="BB114" s="34"/>
      <c r="BC114" s="34"/>
      <c r="BD114" s="44">
        <v>30334</v>
      </c>
      <c r="BE114" s="34" t="s">
        <v>2653</v>
      </c>
      <c r="BF114" s="43" t="s">
        <v>426</v>
      </c>
      <c r="BG114" s="34" t="s">
        <v>398</v>
      </c>
      <c r="BH114" s="34" t="s">
        <v>398</v>
      </c>
      <c r="BI114" s="34" t="s">
        <v>2653</v>
      </c>
      <c r="BJ114" s="44" t="s">
        <v>428</v>
      </c>
      <c r="BK114" s="44" t="s">
        <v>4613</v>
      </c>
      <c r="BL114" s="34"/>
      <c r="BM114" s="34"/>
      <c r="BN114" s="34"/>
      <c r="BO114" s="57" t="s">
        <v>70</v>
      </c>
      <c r="BP114" s="58" t="s">
        <v>4894</v>
      </c>
      <c r="BQ114" s="59">
        <v>502</v>
      </c>
      <c r="BR114" s="60" t="s">
        <v>4907</v>
      </c>
      <c r="BS114" s="61">
        <v>587</v>
      </c>
      <c r="BT114" s="60" t="s">
        <v>4941</v>
      </c>
      <c r="BU114" s="58" t="s">
        <v>4942</v>
      </c>
      <c r="BV114" s="58" t="s">
        <v>4910</v>
      </c>
      <c r="BW114" s="58" t="s">
        <v>4943</v>
      </c>
      <c r="BX114" s="58" t="s">
        <v>4944</v>
      </c>
      <c r="BY114" s="58" t="s">
        <v>4945</v>
      </c>
      <c r="BZ114" s="58" t="s">
        <v>549</v>
      </c>
      <c r="CA114" s="58" t="s">
        <v>4946</v>
      </c>
      <c r="CB114" s="58" t="s">
        <v>4947</v>
      </c>
      <c r="CC114" s="61">
        <v>587</v>
      </c>
      <c r="CD114" s="60" t="s">
        <v>4941</v>
      </c>
      <c r="CE114" s="20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0"/>
      <c r="CY114" s="103" t="s">
        <v>497</v>
      </c>
      <c r="CZ114" s="87" t="s">
        <v>4948</v>
      </c>
      <c r="DA114" s="85"/>
      <c r="DC114" s="94" t="s">
        <v>631</v>
      </c>
      <c r="ML114" s="87"/>
      <c r="MM114" s="87"/>
      <c r="MN114" s="87"/>
      <c r="MO114" s="87"/>
      <c r="MP114" s="87"/>
      <c r="MQ114" s="87"/>
      <c r="MR114" s="87"/>
      <c r="MS114" s="87"/>
      <c r="MT114" s="87"/>
      <c r="MU114" s="87"/>
      <c r="MV114" s="87"/>
      <c r="MW114" s="87"/>
      <c r="MX114" s="87"/>
      <c r="MY114" s="87"/>
      <c r="MZ114" s="87"/>
      <c r="NA114" s="87"/>
      <c r="NB114" s="87"/>
      <c r="NC114" s="87"/>
      <c r="ND114" s="87"/>
      <c r="NE114" s="87"/>
      <c r="NF114" s="87"/>
      <c r="NG114" s="87"/>
      <c r="NH114" s="87"/>
      <c r="NI114" s="87"/>
      <c r="NJ114" s="87"/>
      <c r="NK114" s="87"/>
      <c r="NL114" s="87"/>
      <c r="NM114" s="87"/>
      <c r="NN114" s="87"/>
      <c r="NO114" s="87"/>
      <c r="NP114" s="87"/>
      <c r="NR114" s="20"/>
      <c r="NS114" s="246" t="s">
        <v>4949</v>
      </c>
    </row>
    <row r="115" spans="2:383">
      <c r="B115" s="262"/>
      <c r="C115" s="241"/>
      <c r="I115" s="75"/>
      <c r="K115" s="265" t="s">
        <v>4950</v>
      </c>
      <c r="L115" s="75"/>
      <c r="M115" s="76"/>
      <c r="N115" s="76"/>
      <c r="O115" s="67"/>
      <c r="P115" s="67"/>
      <c r="V115" s="43">
        <v>102</v>
      </c>
      <c r="W115" s="34" t="s">
        <v>714</v>
      </c>
      <c r="X115" s="44">
        <v>30336</v>
      </c>
      <c r="Y115" s="34" t="s">
        <v>2783</v>
      </c>
      <c r="Z115" s="43" t="s">
        <v>426</v>
      </c>
      <c r="AA115" s="34" t="s">
        <v>398</v>
      </c>
      <c r="AB115" s="34" t="s">
        <v>398</v>
      </c>
      <c r="AC115" s="34" t="s">
        <v>2783</v>
      </c>
      <c r="AD115" s="44" t="s">
        <v>428</v>
      </c>
      <c r="AE115" s="44" t="s">
        <v>4613</v>
      </c>
      <c r="AF115" s="43">
        <v>102</v>
      </c>
      <c r="AG115" s="34" t="s">
        <v>714</v>
      </c>
      <c r="AH115" s="34" t="s">
        <v>713</v>
      </c>
      <c r="AI115" s="43" t="s">
        <v>715</v>
      </c>
      <c r="AJ115" s="44" t="s">
        <v>716</v>
      </c>
      <c r="AK115" s="295">
        <v>4700224</v>
      </c>
      <c r="AL115" s="44" t="s">
        <v>398</v>
      </c>
      <c r="AM115" s="44" t="s">
        <v>720</v>
      </c>
      <c r="AN115" s="296">
        <v>253469750</v>
      </c>
      <c r="AO115" s="34"/>
      <c r="AP115" s="34"/>
      <c r="AQ115" s="34"/>
      <c r="AR115" s="34"/>
      <c r="AS115" s="34"/>
      <c r="AT115" s="44" t="s">
        <v>434</v>
      </c>
      <c r="AU115" s="44"/>
      <c r="AV115" s="751" t="str" cm="1">
        <f t="array" ref="AV1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" s="34"/>
      <c r="AX115" s="34"/>
      <c r="AY115" s="34"/>
      <c r="AZ115" s="34"/>
      <c r="BA115" s="34"/>
      <c r="BB115" s="34"/>
      <c r="BC115" s="34"/>
      <c r="BD115" s="44">
        <v>30336</v>
      </c>
      <c r="BE115" s="34" t="s">
        <v>2783</v>
      </c>
      <c r="BF115" s="43" t="s">
        <v>426</v>
      </c>
      <c r="BG115" s="34" t="s">
        <v>398</v>
      </c>
      <c r="BH115" s="34" t="s">
        <v>398</v>
      </c>
      <c r="BI115" s="34" t="s">
        <v>2783</v>
      </c>
      <c r="BJ115" s="44" t="s">
        <v>428</v>
      </c>
      <c r="BK115" s="44" t="s">
        <v>4613</v>
      </c>
      <c r="BL115" s="34"/>
      <c r="BM115" s="34"/>
      <c r="BN115" s="34"/>
      <c r="BO115" s="57" t="s">
        <v>70</v>
      </c>
      <c r="BP115" s="58" t="s">
        <v>4894</v>
      </c>
      <c r="BQ115" s="59">
        <v>501</v>
      </c>
      <c r="BR115" s="60" t="s">
        <v>4895</v>
      </c>
      <c r="BS115" s="61">
        <v>599</v>
      </c>
      <c r="BT115" s="60" t="s">
        <v>3188</v>
      </c>
      <c r="BU115" s="58" t="s">
        <v>4951</v>
      </c>
      <c r="BV115" s="58" t="s">
        <v>4898</v>
      </c>
      <c r="BW115" s="58" t="s">
        <v>4952</v>
      </c>
      <c r="BX115" s="58" t="s">
        <v>4900</v>
      </c>
      <c r="BY115" s="58" t="s">
        <v>4953</v>
      </c>
      <c r="BZ115" s="58" t="s">
        <v>403</v>
      </c>
      <c r="CA115" s="58" t="s">
        <v>4954</v>
      </c>
      <c r="CB115" s="58" t="s">
        <v>4955</v>
      </c>
      <c r="CC115" s="61">
        <v>599</v>
      </c>
      <c r="CD115" s="60" t="s">
        <v>3188</v>
      </c>
      <c r="CE115" s="20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0"/>
      <c r="CY115" s="103" t="s">
        <v>442</v>
      </c>
      <c r="CZ115" s="87" t="s">
        <v>4956</v>
      </c>
      <c r="DA115" s="85"/>
      <c r="DC115" s="94" t="s">
        <v>574</v>
      </c>
      <c r="ML115" s="87"/>
      <c r="MM115" s="87"/>
      <c r="MN115" s="87"/>
      <c r="MO115" s="87"/>
      <c r="MP115" s="87"/>
      <c r="MQ115" s="87"/>
      <c r="MR115" s="87"/>
      <c r="MS115" s="87"/>
      <c r="MT115" s="87"/>
      <c r="MU115" s="87"/>
      <c r="MV115" s="87"/>
      <c r="MW115" s="87"/>
      <c r="MX115" s="87"/>
      <c r="MY115" s="87"/>
      <c r="MZ115" s="87"/>
      <c r="NA115" s="87"/>
      <c r="NB115" s="87"/>
      <c r="NC115" s="87"/>
      <c r="ND115" s="87"/>
      <c r="NE115" s="87"/>
      <c r="NF115" s="87"/>
      <c r="NG115" s="87"/>
      <c r="NH115" s="87"/>
      <c r="NI115" s="87"/>
      <c r="NJ115" s="87"/>
      <c r="NK115" s="87"/>
      <c r="NL115" s="87"/>
      <c r="NM115" s="87"/>
      <c r="NN115" s="87"/>
      <c r="NO115" s="87"/>
      <c r="NP115" s="87"/>
      <c r="NR115" s="20"/>
      <c r="NS115" s="246" t="s">
        <v>4957</v>
      </c>
    </row>
    <row r="116" spans="2:383">
      <c r="B116" s="262"/>
      <c r="C116" s="241"/>
      <c r="I116" s="75"/>
      <c r="K116" s="265" t="s">
        <v>4958</v>
      </c>
      <c r="L116" s="75"/>
      <c r="M116" s="76"/>
      <c r="N116" s="76"/>
      <c r="O116" s="67"/>
      <c r="P116" s="67"/>
      <c r="V116" s="43">
        <v>102</v>
      </c>
      <c r="W116" s="34" t="s">
        <v>714</v>
      </c>
      <c r="X116" s="44">
        <v>30338</v>
      </c>
      <c r="Y116" s="34" t="s">
        <v>2889</v>
      </c>
      <c r="Z116" s="43" t="s">
        <v>426</v>
      </c>
      <c r="AA116" s="34" t="s">
        <v>398</v>
      </c>
      <c r="AB116" s="34" t="s">
        <v>398</v>
      </c>
      <c r="AC116" s="34" t="s">
        <v>2889</v>
      </c>
      <c r="AD116" s="44" t="s">
        <v>428</v>
      </c>
      <c r="AE116" s="44" t="s">
        <v>4613</v>
      </c>
      <c r="AF116" s="43">
        <v>102</v>
      </c>
      <c r="AG116" s="34" t="s">
        <v>714</v>
      </c>
      <c r="AH116" s="34" t="s">
        <v>713</v>
      </c>
      <c r="AI116" s="43" t="s">
        <v>715</v>
      </c>
      <c r="AJ116" s="44" t="s">
        <v>716</v>
      </c>
      <c r="AK116" s="295">
        <v>4700224</v>
      </c>
      <c r="AL116" s="44" t="s">
        <v>398</v>
      </c>
      <c r="AM116" s="44" t="s">
        <v>720</v>
      </c>
      <c r="AN116" s="296">
        <v>253469750</v>
      </c>
      <c r="AO116" s="34"/>
      <c r="AP116" s="34"/>
      <c r="AQ116" s="34"/>
      <c r="AR116" s="34"/>
      <c r="AS116" s="34"/>
      <c r="AT116" s="44" t="s">
        <v>434</v>
      </c>
      <c r="AU116" s="44"/>
      <c r="AV116" s="751" t="str" cm="1">
        <f t="array" ref="AV1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" s="34"/>
      <c r="AX116" s="34"/>
      <c r="AY116" s="34"/>
      <c r="AZ116" s="34"/>
      <c r="BA116" s="34"/>
      <c r="BB116" s="34"/>
      <c r="BC116" s="34"/>
      <c r="BD116" s="44">
        <v>30338</v>
      </c>
      <c r="BE116" s="34" t="s">
        <v>2889</v>
      </c>
      <c r="BF116" s="43" t="s">
        <v>426</v>
      </c>
      <c r="BG116" s="34" t="s">
        <v>398</v>
      </c>
      <c r="BH116" s="34" t="s">
        <v>398</v>
      </c>
      <c r="BI116" s="34" t="s">
        <v>2889</v>
      </c>
      <c r="BJ116" s="44" t="s">
        <v>428</v>
      </c>
      <c r="BK116" s="44" t="s">
        <v>4613</v>
      </c>
      <c r="BL116" s="34"/>
      <c r="BM116" s="34"/>
      <c r="BN116" s="34"/>
      <c r="BO116" s="20"/>
      <c r="BP116" s="20"/>
      <c r="BQ116" s="20"/>
      <c r="BR116" s="20"/>
      <c r="BS116" s="27"/>
      <c r="BT116" s="20"/>
      <c r="BU116" s="20"/>
      <c r="BV116" s="20"/>
      <c r="BW116" s="20"/>
      <c r="BX116" s="20"/>
      <c r="BY116" s="20"/>
      <c r="BZ116" s="20"/>
      <c r="CA116" s="20"/>
      <c r="CB116" s="20"/>
      <c r="CC116" s="27"/>
      <c r="CD116" s="20"/>
      <c r="CE116" s="20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0"/>
      <c r="CY116" s="103" t="s">
        <v>498</v>
      </c>
      <c r="CZ116" s="87" t="s">
        <v>4959</v>
      </c>
      <c r="DA116" s="85"/>
      <c r="DC116" s="94" t="s">
        <v>534</v>
      </c>
      <c r="ML116" s="87"/>
      <c r="MM116" s="87"/>
      <c r="MN116" s="87"/>
      <c r="MO116" s="87"/>
      <c r="MP116" s="87"/>
      <c r="MQ116" s="87"/>
      <c r="MR116" s="87"/>
      <c r="MS116" s="87"/>
      <c r="MT116" s="87"/>
      <c r="MU116" s="87"/>
      <c r="MV116" s="87"/>
      <c r="MW116" s="87"/>
      <c r="MX116" s="87"/>
      <c r="MY116" s="87"/>
      <c r="MZ116" s="87"/>
      <c r="NA116" s="87"/>
      <c r="NB116" s="87"/>
      <c r="NC116" s="87"/>
      <c r="ND116" s="87"/>
      <c r="NE116" s="87"/>
      <c r="NF116" s="87"/>
      <c r="NG116" s="87"/>
      <c r="NH116" s="87"/>
      <c r="NI116" s="87"/>
      <c r="NJ116" s="87"/>
      <c r="NK116" s="87"/>
      <c r="NL116" s="87"/>
      <c r="NM116" s="87"/>
      <c r="NN116" s="87"/>
      <c r="NO116" s="87"/>
      <c r="NP116" s="87"/>
      <c r="NQ116" s="82"/>
      <c r="NR116" s="20"/>
      <c r="NS116" s="246" t="s">
        <v>4960</v>
      </c>
    </row>
    <row r="117" spans="2:383">
      <c r="B117" s="262"/>
      <c r="C117" s="241"/>
      <c r="I117" s="75"/>
      <c r="K117" s="265" t="s">
        <v>4961</v>
      </c>
      <c r="L117" s="75"/>
      <c r="M117" s="76"/>
      <c r="N117" s="76"/>
      <c r="O117" s="67"/>
      <c r="P117" s="67"/>
      <c r="V117" s="43">
        <v>102</v>
      </c>
      <c r="W117" s="34" t="s">
        <v>714</v>
      </c>
      <c r="X117" s="44">
        <v>30354</v>
      </c>
      <c r="Y117" s="34" t="s">
        <v>3144</v>
      </c>
      <c r="Z117" s="43" t="s">
        <v>426</v>
      </c>
      <c r="AA117" s="34" t="s">
        <v>398</v>
      </c>
      <c r="AB117" s="34" t="s">
        <v>398</v>
      </c>
      <c r="AC117" s="34" t="s">
        <v>3144</v>
      </c>
      <c r="AD117" s="44" t="s">
        <v>428</v>
      </c>
      <c r="AE117" s="44" t="s">
        <v>4613</v>
      </c>
      <c r="AF117" s="43">
        <v>102</v>
      </c>
      <c r="AG117" s="34" t="s">
        <v>714</v>
      </c>
      <c r="AH117" s="34" t="s">
        <v>713</v>
      </c>
      <c r="AI117" s="43" t="s">
        <v>715</v>
      </c>
      <c r="AJ117" s="44" t="s">
        <v>716</v>
      </c>
      <c r="AK117" s="295">
        <v>4700224</v>
      </c>
      <c r="AL117" s="44" t="s">
        <v>398</v>
      </c>
      <c r="AM117" s="44" t="s">
        <v>720</v>
      </c>
      <c r="AN117" s="296">
        <v>253469750</v>
      </c>
      <c r="AO117" s="34"/>
      <c r="AP117" s="34"/>
      <c r="AQ117" s="34"/>
      <c r="AR117" s="34"/>
      <c r="AS117" s="34"/>
      <c r="AT117" s="44" t="s">
        <v>434</v>
      </c>
      <c r="AU117" s="44"/>
      <c r="AV117" s="751" t="str" cm="1">
        <f t="array" ref="AV1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" s="34"/>
      <c r="AX117" s="34"/>
      <c r="AY117" s="34"/>
      <c r="AZ117" s="34"/>
      <c r="BA117" s="34"/>
      <c r="BB117" s="34"/>
      <c r="BC117" s="34"/>
      <c r="BD117" s="44">
        <v>30354</v>
      </c>
      <c r="BE117" s="34" t="s">
        <v>3144</v>
      </c>
      <c r="BF117" s="43" t="s">
        <v>426</v>
      </c>
      <c r="BG117" s="34" t="s">
        <v>398</v>
      </c>
      <c r="BH117" s="34" t="s">
        <v>398</v>
      </c>
      <c r="BI117" s="34" t="s">
        <v>3144</v>
      </c>
      <c r="BJ117" s="44" t="s">
        <v>428</v>
      </c>
      <c r="BK117" s="44" t="s">
        <v>4613</v>
      </c>
      <c r="BL117" s="34"/>
      <c r="BM117" s="34"/>
      <c r="BN117" s="34"/>
      <c r="BO117" s="20"/>
      <c r="BP117" s="20"/>
      <c r="BQ117" s="20"/>
      <c r="BR117" s="20"/>
      <c r="BS117" s="27"/>
      <c r="BT117" s="20"/>
      <c r="BU117" s="20"/>
      <c r="BV117" s="20"/>
      <c r="BW117" s="20"/>
      <c r="BX117" s="20"/>
      <c r="BY117" s="20"/>
      <c r="BZ117" s="20"/>
      <c r="CA117" s="20"/>
      <c r="CB117" s="20"/>
      <c r="CC117" s="27"/>
      <c r="CD117" s="20"/>
      <c r="CE117" s="20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0"/>
      <c r="CY117" s="103" t="s">
        <v>499</v>
      </c>
      <c r="CZ117" s="87" t="s">
        <v>4962</v>
      </c>
      <c r="DA117" s="85"/>
      <c r="DC117" s="94" t="s">
        <v>665</v>
      </c>
      <c r="ML117" s="87"/>
      <c r="MM117" s="87"/>
      <c r="MN117" s="87"/>
      <c r="MO117" s="87"/>
      <c r="MP117" s="87"/>
      <c r="MQ117" s="87"/>
      <c r="MR117" s="87"/>
      <c r="MS117" s="87"/>
      <c r="MT117" s="87"/>
      <c r="MU117" s="87"/>
      <c r="MV117" s="87"/>
      <c r="MW117" s="87"/>
      <c r="MX117" s="87"/>
      <c r="MY117" s="87"/>
      <c r="MZ117" s="87"/>
      <c r="NA117" s="87"/>
      <c r="NB117" s="87"/>
      <c r="NC117" s="87"/>
      <c r="ND117" s="87"/>
      <c r="NE117" s="87"/>
      <c r="NF117" s="87"/>
      <c r="NG117" s="87"/>
      <c r="NH117" s="87"/>
      <c r="NI117" s="87"/>
      <c r="NJ117" s="87"/>
      <c r="NK117" s="87"/>
      <c r="NL117" s="87"/>
      <c r="NM117" s="87"/>
      <c r="NN117" s="87"/>
      <c r="NO117" s="87"/>
      <c r="NP117" s="87"/>
      <c r="NQ117" s="82"/>
      <c r="NR117" s="20"/>
      <c r="NS117" s="246" t="s">
        <v>4963</v>
      </c>
    </row>
    <row r="118" spans="2:383">
      <c r="B118" s="256"/>
      <c r="C118" s="241"/>
      <c r="I118" s="75"/>
      <c r="K118" s="265" t="s">
        <v>4964</v>
      </c>
      <c r="L118" s="75"/>
      <c r="M118" s="76"/>
      <c r="N118" s="76"/>
      <c r="O118" s="67"/>
      <c r="P118" s="67"/>
      <c r="V118" s="43">
        <v>102</v>
      </c>
      <c r="W118" s="34" t="s">
        <v>714</v>
      </c>
      <c r="X118" s="44">
        <v>30355</v>
      </c>
      <c r="Y118" s="34" t="s">
        <v>3208</v>
      </c>
      <c r="Z118" s="43" t="s">
        <v>426</v>
      </c>
      <c r="AA118" s="34" t="s">
        <v>398</v>
      </c>
      <c r="AB118" s="34" t="s">
        <v>398</v>
      </c>
      <c r="AC118" s="34" t="s">
        <v>3208</v>
      </c>
      <c r="AD118" s="44" t="s">
        <v>428</v>
      </c>
      <c r="AE118" s="44" t="s">
        <v>4613</v>
      </c>
      <c r="AF118" s="43">
        <v>102</v>
      </c>
      <c r="AG118" s="34" t="s">
        <v>714</v>
      </c>
      <c r="AH118" s="34" t="s">
        <v>713</v>
      </c>
      <c r="AI118" s="43" t="s">
        <v>715</v>
      </c>
      <c r="AJ118" s="44" t="s">
        <v>716</v>
      </c>
      <c r="AK118" s="295">
        <v>4700224</v>
      </c>
      <c r="AL118" s="44" t="s">
        <v>398</v>
      </c>
      <c r="AM118" s="44" t="s">
        <v>720</v>
      </c>
      <c r="AN118" s="296">
        <v>253469750</v>
      </c>
      <c r="AO118" s="34"/>
      <c r="AP118" s="34"/>
      <c r="AQ118" s="34"/>
      <c r="AR118" s="34"/>
      <c r="AS118" s="34"/>
      <c r="AT118" s="44" t="s">
        <v>434</v>
      </c>
      <c r="AU118" s="44"/>
      <c r="AV118" s="751" t="str" cm="1">
        <f t="array" ref="AV1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" s="34"/>
      <c r="AX118" s="34"/>
      <c r="AY118" s="34"/>
      <c r="AZ118" s="34"/>
      <c r="BA118" s="34"/>
      <c r="BB118" s="34"/>
      <c r="BC118" s="34"/>
      <c r="BD118" s="44">
        <v>30355</v>
      </c>
      <c r="BE118" s="34" t="s">
        <v>3208</v>
      </c>
      <c r="BF118" s="43" t="s">
        <v>426</v>
      </c>
      <c r="BG118" s="34" t="s">
        <v>398</v>
      </c>
      <c r="BH118" s="34" t="s">
        <v>398</v>
      </c>
      <c r="BI118" s="34" t="s">
        <v>3208</v>
      </c>
      <c r="BJ118" s="44" t="s">
        <v>428</v>
      </c>
      <c r="BK118" s="44" t="s">
        <v>4613</v>
      </c>
      <c r="BL118" s="34"/>
      <c r="BM118" s="34"/>
      <c r="BN118" s="34"/>
      <c r="BO118" s="20"/>
      <c r="BP118" s="20"/>
      <c r="BQ118" s="20"/>
      <c r="BR118" s="20"/>
      <c r="BS118" s="27"/>
      <c r="BT118" s="20"/>
      <c r="BU118" s="20"/>
      <c r="BV118" s="20"/>
      <c r="BW118" s="20"/>
      <c r="BX118" s="20"/>
      <c r="BY118" s="20"/>
      <c r="BZ118" s="20"/>
      <c r="CA118" s="20"/>
      <c r="CB118" s="20"/>
      <c r="CC118" s="27"/>
      <c r="CD118" s="20"/>
      <c r="CE118" s="20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0"/>
      <c r="CY118" s="103" t="s">
        <v>500</v>
      </c>
      <c r="CZ118" s="87" t="s">
        <v>4965</v>
      </c>
      <c r="DA118" s="85"/>
      <c r="DC118" s="94" t="s">
        <v>398</v>
      </c>
      <c r="ML118" s="87"/>
      <c r="MM118" s="87"/>
      <c r="MN118" s="87"/>
      <c r="MO118" s="87"/>
      <c r="MP118" s="87"/>
      <c r="MQ118" s="87"/>
      <c r="MR118" s="87"/>
      <c r="MS118" s="87"/>
      <c r="MT118" s="87"/>
      <c r="MU118" s="87"/>
      <c r="MV118" s="87"/>
      <c r="MW118" s="87"/>
      <c r="MX118" s="87"/>
      <c r="MY118" s="87"/>
      <c r="MZ118" s="87"/>
      <c r="NA118" s="87"/>
      <c r="NB118" s="87"/>
      <c r="NC118" s="87"/>
      <c r="ND118" s="87"/>
      <c r="NE118" s="87"/>
      <c r="NF118" s="87"/>
      <c r="NG118" s="87"/>
      <c r="NH118" s="87"/>
      <c r="NI118" s="87"/>
      <c r="NJ118" s="87"/>
      <c r="NK118" s="87"/>
      <c r="NL118" s="87"/>
      <c r="NM118" s="87"/>
      <c r="NN118" s="87"/>
      <c r="NO118" s="87"/>
      <c r="NP118" s="87"/>
      <c r="NR118" s="20"/>
      <c r="NS118" s="246" t="s">
        <v>4966</v>
      </c>
    </row>
    <row r="119" spans="2:383">
      <c r="B119" s="240"/>
      <c r="C119" s="241"/>
      <c r="I119" s="75"/>
      <c r="K119" s="265" t="s">
        <v>4967</v>
      </c>
      <c r="L119" s="75"/>
      <c r="M119" s="76"/>
      <c r="N119" s="76"/>
      <c r="O119" s="67"/>
      <c r="P119" s="67"/>
      <c r="V119" s="43">
        <v>102</v>
      </c>
      <c r="W119" s="34" t="s">
        <v>714</v>
      </c>
      <c r="X119" s="44">
        <v>30356</v>
      </c>
      <c r="Y119" s="34" t="s">
        <v>3269</v>
      </c>
      <c r="Z119" s="43" t="s">
        <v>426</v>
      </c>
      <c r="AA119" s="34" t="s">
        <v>398</v>
      </c>
      <c r="AB119" s="34" t="s">
        <v>398</v>
      </c>
      <c r="AC119" s="34" t="s">
        <v>3269</v>
      </c>
      <c r="AD119" s="44" t="s">
        <v>428</v>
      </c>
      <c r="AE119" s="44" t="s">
        <v>4613</v>
      </c>
      <c r="AF119" s="43">
        <v>102</v>
      </c>
      <c r="AG119" s="34" t="s">
        <v>714</v>
      </c>
      <c r="AH119" s="34" t="s">
        <v>713</v>
      </c>
      <c r="AI119" s="43" t="s">
        <v>715</v>
      </c>
      <c r="AJ119" s="44" t="s">
        <v>716</v>
      </c>
      <c r="AK119" s="295">
        <v>4700224</v>
      </c>
      <c r="AL119" s="44" t="s">
        <v>398</v>
      </c>
      <c r="AM119" s="44" t="s">
        <v>720</v>
      </c>
      <c r="AN119" s="296">
        <v>253469750</v>
      </c>
      <c r="AO119" s="34"/>
      <c r="AP119" s="34"/>
      <c r="AQ119" s="34"/>
      <c r="AR119" s="34"/>
      <c r="AS119" s="34"/>
      <c r="AT119" s="44" t="s">
        <v>434</v>
      </c>
      <c r="AU119" s="44"/>
      <c r="AV119" s="751" t="str" cm="1">
        <f t="array" ref="AV1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" s="34"/>
      <c r="AX119" s="34"/>
      <c r="AY119" s="34"/>
      <c r="AZ119" s="34"/>
      <c r="BA119" s="34"/>
      <c r="BB119" s="34"/>
      <c r="BC119" s="34"/>
      <c r="BD119" s="44">
        <v>30356</v>
      </c>
      <c r="BE119" s="34" t="s">
        <v>3269</v>
      </c>
      <c r="BF119" s="43" t="s">
        <v>426</v>
      </c>
      <c r="BG119" s="34" t="s">
        <v>398</v>
      </c>
      <c r="BH119" s="34" t="s">
        <v>398</v>
      </c>
      <c r="BI119" s="34" t="s">
        <v>3269</v>
      </c>
      <c r="BJ119" s="44" t="s">
        <v>428</v>
      </c>
      <c r="BK119" s="44" t="s">
        <v>4613</v>
      </c>
      <c r="BL119" s="34"/>
      <c r="BM119" s="34"/>
      <c r="BN119" s="34"/>
      <c r="BO119" s="20"/>
      <c r="BP119" s="20"/>
      <c r="BQ119" s="20"/>
      <c r="BR119" s="20"/>
      <c r="BS119" s="27"/>
      <c r="BT119" s="20"/>
      <c r="BU119" s="20"/>
      <c r="BV119" s="20"/>
      <c r="BW119" s="20"/>
      <c r="BX119" s="20"/>
      <c r="BY119" s="20"/>
      <c r="BZ119" s="20"/>
      <c r="CA119" s="20"/>
      <c r="CB119" s="20"/>
      <c r="CC119" s="27"/>
      <c r="CD119" s="20"/>
      <c r="CE119" s="20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0"/>
      <c r="CY119" s="103" t="s">
        <v>501</v>
      </c>
      <c r="CZ119" s="87" t="s">
        <v>4968</v>
      </c>
      <c r="DA119" s="85"/>
      <c r="DC119" s="94" t="s">
        <v>498</v>
      </c>
      <c r="ML119" s="87"/>
      <c r="MM119" s="87"/>
      <c r="MN119" s="87"/>
      <c r="MO119" s="87"/>
      <c r="MP119" s="87"/>
      <c r="MQ119" s="87"/>
      <c r="MR119" s="87"/>
      <c r="MS119" s="87"/>
      <c r="MT119" s="87"/>
      <c r="MU119" s="87"/>
      <c r="MV119" s="87"/>
      <c r="MW119" s="87"/>
      <c r="MX119" s="87"/>
      <c r="MY119" s="87"/>
      <c r="MZ119" s="87"/>
      <c r="NA119" s="87"/>
      <c r="NB119" s="87"/>
      <c r="NC119" s="87"/>
      <c r="ND119" s="87"/>
      <c r="NE119" s="87"/>
      <c r="NF119" s="87"/>
      <c r="NG119" s="87"/>
      <c r="NH119" s="87"/>
      <c r="NI119" s="87"/>
      <c r="NJ119" s="87"/>
      <c r="NK119" s="87"/>
      <c r="NL119" s="87"/>
      <c r="NM119" s="87"/>
      <c r="NN119" s="87"/>
      <c r="NO119" s="87"/>
      <c r="NP119" s="87"/>
      <c r="NR119" s="20"/>
      <c r="NS119" s="246" t="s">
        <v>4969</v>
      </c>
    </row>
    <row r="120" spans="2:383">
      <c r="B120" s="240"/>
      <c r="C120" s="241"/>
      <c r="I120" s="75"/>
      <c r="K120" s="265" t="s">
        <v>4970</v>
      </c>
      <c r="L120" s="75"/>
      <c r="M120" s="76"/>
      <c r="N120" s="76"/>
      <c r="O120" s="67"/>
      <c r="P120" s="67"/>
      <c r="V120" s="43">
        <v>102</v>
      </c>
      <c r="W120" s="34" t="s">
        <v>714</v>
      </c>
      <c r="X120" s="44">
        <v>30357</v>
      </c>
      <c r="Y120" s="34" t="s">
        <v>3320</v>
      </c>
      <c r="Z120" s="43" t="s">
        <v>426</v>
      </c>
      <c r="AA120" s="34" t="s">
        <v>398</v>
      </c>
      <c r="AB120" s="34" t="s">
        <v>398</v>
      </c>
      <c r="AC120" s="34" t="s">
        <v>3320</v>
      </c>
      <c r="AD120" s="44" t="s">
        <v>428</v>
      </c>
      <c r="AE120" s="44" t="s">
        <v>4613</v>
      </c>
      <c r="AF120" s="43">
        <v>102</v>
      </c>
      <c r="AG120" s="34" t="s">
        <v>714</v>
      </c>
      <c r="AH120" s="34" t="s">
        <v>713</v>
      </c>
      <c r="AI120" s="43" t="s">
        <v>715</v>
      </c>
      <c r="AJ120" s="44" t="s">
        <v>716</v>
      </c>
      <c r="AK120" s="295">
        <v>4700224</v>
      </c>
      <c r="AL120" s="44" t="s">
        <v>398</v>
      </c>
      <c r="AM120" s="44" t="s">
        <v>720</v>
      </c>
      <c r="AN120" s="296">
        <v>253469750</v>
      </c>
      <c r="AO120" s="34"/>
      <c r="AP120" s="34"/>
      <c r="AQ120" s="34"/>
      <c r="AR120" s="34"/>
      <c r="AS120" s="34"/>
      <c r="AT120" s="44" t="s">
        <v>434</v>
      </c>
      <c r="AU120" s="44"/>
      <c r="AV120" s="751" t="str" cm="1">
        <f t="array" ref="AV1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" s="34"/>
      <c r="AX120" s="34"/>
      <c r="AY120" s="34"/>
      <c r="AZ120" s="34"/>
      <c r="BA120" s="34"/>
      <c r="BB120" s="34"/>
      <c r="BC120" s="34"/>
      <c r="BD120" s="44">
        <v>30357</v>
      </c>
      <c r="BE120" s="34" t="s">
        <v>3320</v>
      </c>
      <c r="BF120" s="43" t="s">
        <v>426</v>
      </c>
      <c r="BG120" s="34" t="s">
        <v>398</v>
      </c>
      <c r="BH120" s="34" t="s">
        <v>398</v>
      </c>
      <c r="BI120" s="34" t="s">
        <v>3320</v>
      </c>
      <c r="BJ120" s="44" t="s">
        <v>428</v>
      </c>
      <c r="BK120" s="44" t="s">
        <v>4613</v>
      </c>
      <c r="BL120" s="34"/>
      <c r="BM120" s="34"/>
      <c r="BN120" s="34"/>
      <c r="BO120" s="20"/>
      <c r="BP120" s="20"/>
      <c r="BQ120" s="20"/>
      <c r="BR120" s="20"/>
      <c r="BS120" s="27"/>
      <c r="BT120" s="20"/>
      <c r="BU120" s="20"/>
      <c r="BV120" s="20"/>
      <c r="BW120" s="20"/>
      <c r="BX120" s="20"/>
      <c r="BY120" s="20"/>
      <c r="BZ120" s="20"/>
      <c r="CA120" s="20"/>
      <c r="CB120" s="20"/>
      <c r="CC120" s="27"/>
      <c r="CD120" s="20"/>
      <c r="CE120" s="20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0"/>
      <c r="CY120" s="103" t="s">
        <v>502</v>
      </c>
      <c r="CZ120" s="87" t="s">
        <v>4971</v>
      </c>
      <c r="DA120" s="85"/>
      <c r="DC120" s="94" t="s">
        <v>487</v>
      </c>
      <c r="ML120" s="87"/>
      <c r="MM120" s="87"/>
      <c r="MN120" s="87"/>
      <c r="MO120" s="87"/>
      <c r="MP120" s="87"/>
      <c r="MQ120" s="87"/>
      <c r="MR120" s="87"/>
      <c r="MS120" s="87"/>
      <c r="MT120" s="87"/>
      <c r="MU120" s="87"/>
      <c r="MV120" s="87"/>
      <c r="MW120" s="87"/>
      <c r="MX120" s="87"/>
      <c r="MY120" s="87"/>
      <c r="MZ120" s="87"/>
      <c r="NA120" s="87"/>
      <c r="NB120" s="87"/>
      <c r="NC120" s="87"/>
      <c r="ND120" s="87"/>
      <c r="NE120" s="87"/>
      <c r="NF120" s="87"/>
      <c r="NG120" s="87"/>
      <c r="NH120" s="87"/>
      <c r="NI120" s="87"/>
      <c r="NJ120" s="87"/>
      <c r="NK120" s="87"/>
      <c r="NL120" s="87"/>
      <c r="NM120" s="87"/>
      <c r="NN120" s="87"/>
      <c r="NO120" s="87"/>
      <c r="NP120" s="87"/>
      <c r="NR120" s="20"/>
      <c r="NS120" s="246" t="s">
        <v>4972</v>
      </c>
    </row>
    <row r="121" spans="2:383">
      <c r="B121" s="240"/>
      <c r="C121" s="241"/>
      <c r="I121" s="75"/>
      <c r="K121" s="265" t="s">
        <v>4973</v>
      </c>
      <c r="L121" s="75"/>
      <c r="M121" s="76"/>
      <c r="N121" s="76"/>
      <c r="O121" s="67"/>
      <c r="P121" s="67"/>
      <c r="V121" s="43">
        <v>102</v>
      </c>
      <c r="W121" s="34" t="s">
        <v>714</v>
      </c>
      <c r="X121" s="44">
        <v>30363</v>
      </c>
      <c r="Y121" s="34" t="s">
        <v>3374</v>
      </c>
      <c r="Z121" s="43" t="s">
        <v>426</v>
      </c>
      <c r="AA121" s="34" t="s">
        <v>398</v>
      </c>
      <c r="AB121" s="34" t="s">
        <v>398</v>
      </c>
      <c r="AC121" s="34" t="s">
        <v>4974</v>
      </c>
      <c r="AD121" s="44" t="s">
        <v>428</v>
      </c>
      <c r="AE121" s="44" t="s">
        <v>4613</v>
      </c>
      <c r="AF121" s="43">
        <v>102</v>
      </c>
      <c r="AG121" s="34" t="s">
        <v>714</v>
      </c>
      <c r="AH121" s="34" t="s">
        <v>713</v>
      </c>
      <c r="AI121" s="43" t="s">
        <v>715</v>
      </c>
      <c r="AJ121" s="44" t="s">
        <v>716</v>
      </c>
      <c r="AK121" s="295">
        <v>4700224</v>
      </c>
      <c r="AL121" s="44" t="s">
        <v>398</v>
      </c>
      <c r="AM121" s="44" t="s">
        <v>720</v>
      </c>
      <c r="AN121" s="296">
        <v>253469750</v>
      </c>
      <c r="AO121" s="34"/>
      <c r="AP121" s="34"/>
      <c r="AQ121" s="34"/>
      <c r="AR121" s="34"/>
      <c r="AS121" s="34"/>
      <c r="AT121" s="44" t="s">
        <v>434</v>
      </c>
      <c r="AU121" s="44"/>
      <c r="AV121" s="751" t="str" cm="1">
        <f t="array" ref="AV1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" s="34"/>
      <c r="AX121" s="34"/>
      <c r="AY121" s="34"/>
      <c r="AZ121" s="34"/>
      <c r="BA121" s="34"/>
      <c r="BB121" s="34"/>
      <c r="BC121" s="34"/>
      <c r="BD121" s="44">
        <v>30363</v>
      </c>
      <c r="BE121" s="34" t="s">
        <v>3374</v>
      </c>
      <c r="BF121" s="43" t="s">
        <v>426</v>
      </c>
      <c r="BG121" s="34" t="s">
        <v>398</v>
      </c>
      <c r="BH121" s="34" t="s">
        <v>398</v>
      </c>
      <c r="BI121" s="34" t="s">
        <v>4974</v>
      </c>
      <c r="BJ121" s="44" t="s">
        <v>428</v>
      </c>
      <c r="BK121" s="44" t="s">
        <v>4613</v>
      </c>
      <c r="BL121" s="34"/>
      <c r="BM121" s="34"/>
      <c r="BN121" s="34"/>
      <c r="BO121" s="20"/>
      <c r="BP121" s="20"/>
      <c r="BQ121" s="20"/>
      <c r="BR121" s="20"/>
      <c r="BS121" s="27"/>
      <c r="BT121" s="20"/>
      <c r="BU121" s="20"/>
      <c r="BV121" s="20"/>
      <c r="BW121" s="20"/>
      <c r="BX121" s="20"/>
      <c r="BY121" s="20"/>
      <c r="BZ121" s="20"/>
      <c r="CA121" s="20"/>
      <c r="CB121" s="20"/>
      <c r="CC121" s="27"/>
      <c r="CD121" s="20"/>
      <c r="CE121" s="20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0"/>
      <c r="CY121" s="103" t="s">
        <v>503</v>
      </c>
      <c r="CZ121" s="87" t="s">
        <v>4975</v>
      </c>
      <c r="DA121" s="85"/>
      <c r="DC121" s="94" t="s">
        <v>587</v>
      </c>
      <c r="ML121" s="87"/>
      <c r="MM121" s="87"/>
      <c r="MN121" s="87"/>
      <c r="MO121" s="87"/>
      <c r="MP121" s="87"/>
      <c r="MQ121" s="87"/>
      <c r="MR121" s="87"/>
      <c r="MS121" s="87"/>
      <c r="MT121" s="87"/>
      <c r="MU121" s="87"/>
      <c r="MV121" s="87"/>
      <c r="MW121" s="87"/>
      <c r="MX121" s="87"/>
      <c r="MY121" s="87"/>
      <c r="MZ121" s="87"/>
      <c r="NA121" s="87"/>
      <c r="NB121" s="87"/>
      <c r="NC121" s="87"/>
      <c r="ND121" s="87"/>
      <c r="NE121" s="87"/>
      <c r="NF121" s="87"/>
      <c r="NG121" s="87"/>
      <c r="NH121" s="87"/>
      <c r="NI121" s="87"/>
      <c r="NJ121" s="87"/>
      <c r="NK121" s="87"/>
      <c r="NL121" s="87"/>
      <c r="NM121" s="87"/>
      <c r="NN121" s="87"/>
      <c r="NO121" s="87"/>
      <c r="NP121" s="87"/>
      <c r="NR121" s="20"/>
      <c r="NS121" s="246" t="s">
        <v>4976</v>
      </c>
    </row>
    <row r="122" spans="2:383">
      <c r="B122" s="240"/>
      <c r="C122" s="241"/>
      <c r="I122" s="75"/>
      <c r="K122" s="265" t="s">
        <v>4977</v>
      </c>
      <c r="L122" s="75"/>
      <c r="M122" s="76"/>
      <c r="N122" s="76"/>
      <c r="O122" s="67"/>
      <c r="P122" s="67"/>
      <c r="V122" s="43">
        <v>102</v>
      </c>
      <c r="W122" s="34" t="s">
        <v>714</v>
      </c>
      <c r="X122" s="44">
        <v>30365</v>
      </c>
      <c r="Y122" s="34" t="s">
        <v>3474</v>
      </c>
      <c r="Z122" s="43" t="s">
        <v>426</v>
      </c>
      <c r="AA122" s="34" t="s">
        <v>398</v>
      </c>
      <c r="AB122" s="34" t="s">
        <v>398</v>
      </c>
      <c r="AC122" s="34" t="s">
        <v>4978</v>
      </c>
      <c r="AD122" s="44" t="s">
        <v>428</v>
      </c>
      <c r="AE122" s="44" t="s">
        <v>4613</v>
      </c>
      <c r="AF122" s="43">
        <v>102</v>
      </c>
      <c r="AG122" s="34" t="s">
        <v>714</v>
      </c>
      <c r="AH122" s="34" t="s">
        <v>713</v>
      </c>
      <c r="AI122" s="43" t="s">
        <v>715</v>
      </c>
      <c r="AJ122" s="44" t="s">
        <v>716</v>
      </c>
      <c r="AK122" s="295">
        <v>4700224</v>
      </c>
      <c r="AL122" s="44" t="s">
        <v>398</v>
      </c>
      <c r="AM122" s="44" t="s">
        <v>720</v>
      </c>
      <c r="AN122" s="296">
        <v>253469750</v>
      </c>
      <c r="AO122" s="34"/>
      <c r="AP122" s="34"/>
      <c r="AQ122" s="34"/>
      <c r="AR122" s="34"/>
      <c r="AS122" s="34"/>
      <c r="AT122" s="44" t="s">
        <v>434</v>
      </c>
      <c r="AU122" s="44"/>
      <c r="AV122" s="751" t="str" cm="1">
        <f t="array" ref="AV1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" s="34"/>
      <c r="AX122" s="34"/>
      <c r="AY122" s="34"/>
      <c r="AZ122" s="34"/>
      <c r="BA122" s="34"/>
      <c r="BB122" s="34"/>
      <c r="BC122" s="34"/>
      <c r="BD122" s="44">
        <v>30365</v>
      </c>
      <c r="BE122" s="34" t="s">
        <v>3474</v>
      </c>
      <c r="BF122" s="43" t="s">
        <v>426</v>
      </c>
      <c r="BG122" s="34" t="s">
        <v>398</v>
      </c>
      <c r="BH122" s="34" t="s">
        <v>398</v>
      </c>
      <c r="BI122" s="34" t="s">
        <v>4978</v>
      </c>
      <c r="BJ122" s="44" t="s">
        <v>428</v>
      </c>
      <c r="BK122" s="44" t="s">
        <v>4613</v>
      </c>
      <c r="BL122" s="34"/>
      <c r="BM122" s="34"/>
      <c r="BN122" s="34"/>
      <c r="BO122" s="20"/>
      <c r="BP122" s="20"/>
      <c r="BQ122" s="20"/>
      <c r="BR122" s="20"/>
      <c r="BS122" s="27"/>
      <c r="BT122" s="20"/>
      <c r="BU122" s="20"/>
      <c r="BV122" s="20"/>
      <c r="BW122" s="20"/>
      <c r="BX122" s="20"/>
      <c r="BY122" s="20"/>
      <c r="BZ122" s="20"/>
      <c r="CA122" s="20"/>
      <c r="CB122" s="20"/>
      <c r="CC122" s="27"/>
      <c r="CD122" s="20"/>
      <c r="CE122" s="20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0"/>
      <c r="CY122" s="103" t="s">
        <v>504</v>
      </c>
      <c r="CZ122" s="87" t="s">
        <v>4979</v>
      </c>
      <c r="DA122" s="85"/>
      <c r="DC122" s="94" t="s">
        <v>575</v>
      </c>
      <c r="ML122" s="87"/>
      <c r="MM122" s="87"/>
      <c r="MN122" s="87"/>
      <c r="MO122" s="87"/>
      <c r="MP122" s="87"/>
      <c r="MQ122" s="87"/>
      <c r="MR122" s="87"/>
      <c r="MS122" s="87"/>
      <c r="MT122" s="87"/>
      <c r="MU122" s="87"/>
      <c r="MV122" s="87"/>
      <c r="MW122" s="87"/>
      <c r="MX122" s="87"/>
      <c r="MY122" s="87"/>
      <c r="MZ122" s="87"/>
      <c r="NA122" s="87"/>
      <c r="NB122" s="87"/>
      <c r="NC122" s="87"/>
      <c r="ND122" s="87"/>
      <c r="NE122" s="87"/>
      <c r="NF122" s="87"/>
      <c r="NG122" s="87"/>
      <c r="NH122" s="87"/>
      <c r="NI122" s="87"/>
      <c r="NJ122" s="87"/>
      <c r="NK122" s="87"/>
      <c r="NL122" s="87"/>
      <c r="NM122" s="87"/>
      <c r="NN122" s="87"/>
      <c r="NO122" s="87"/>
      <c r="NP122" s="87"/>
      <c r="NR122" s="20"/>
      <c r="NS122" s="246" t="s">
        <v>4980</v>
      </c>
    </row>
    <row r="123" spans="2:383">
      <c r="B123" s="240"/>
      <c r="C123" s="241"/>
      <c r="K123" s="265" t="s">
        <v>4981</v>
      </c>
      <c r="V123" s="43">
        <v>102</v>
      </c>
      <c r="W123" s="34" t="s">
        <v>714</v>
      </c>
      <c r="X123" s="44">
        <v>30364</v>
      </c>
      <c r="Y123" s="34" t="s">
        <v>3426</v>
      </c>
      <c r="Z123" s="43" t="s">
        <v>426</v>
      </c>
      <c r="AA123" s="34" t="s">
        <v>398</v>
      </c>
      <c r="AB123" s="34" t="s">
        <v>398</v>
      </c>
      <c r="AC123" s="34" t="s">
        <v>4982</v>
      </c>
      <c r="AD123" s="44" t="s">
        <v>428</v>
      </c>
      <c r="AE123" s="44" t="s">
        <v>4613</v>
      </c>
      <c r="AF123" s="43">
        <v>102</v>
      </c>
      <c r="AG123" s="34" t="s">
        <v>714</v>
      </c>
      <c r="AH123" s="34" t="s">
        <v>713</v>
      </c>
      <c r="AI123" s="43" t="s">
        <v>715</v>
      </c>
      <c r="AJ123" s="44" t="s">
        <v>716</v>
      </c>
      <c r="AK123" s="295">
        <v>4700224</v>
      </c>
      <c r="AL123" s="44" t="s">
        <v>398</v>
      </c>
      <c r="AM123" s="44" t="s">
        <v>720</v>
      </c>
      <c r="AN123" s="296">
        <v>253469750</v>
      </c>
      <c r="AO123" s="34"/>
      <c r="AP123" s="34"/>
      <c r="AQ123" s="34"/>
      <c r="AR123" s="34"/>
      <c r="AS123" s="34"/>
      <c r="AT123" s="44" t="s">
        <v>434</v>
      </c>
      <c r="AU123" s="44"/>
      <c r="AV123" s="751" t="str" cm="1">
        <f t="array" ref="AV1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" s="34"/>
      <c r="AX123" s="34"/>
      <c r="AY123" s="34"/>
      <c r="AZ123" s="34"/>
      <c r="BA123" s="34"/>
      <c r="BB123" s="34"/>
      <c r="BC123" s="34"/>
      <c r="BD123" s="44">
        <v>30364</v>
      </c>
      <c r="BE123" s="34" t="s">
        <v>3426</v>
      </c>
      <c r="BF123" s="43" t="s">
        <v>426</v>
      </c>
      <c r="BG123" s="34" t="s">
        <v>398</v>
      </c>
      <c r="BH123" s="34" t="s">
        <v>398</v>
      </c>
      <c r="BI123" s="34" t="s">
        <v>4982</v>
      </c>
      <c r="BJ123" s="44" t="s">
        <v>428</v>
      </c>
      <c r="BK123" s="44" t="s">
        <v>4613</v>
      </c>
      <c r="BL123" s="34"/>
      <c r="BM123" s="34"/>
      <c r="BN123" s="34"/>
      <c r="BO123" s="20"/>
      <c r="BP123" s="20"/>
      <c r="BQ123" s="20"/>
      <c r="BR123" s="20"/>
      <c r="BS123" s="27"/>
      <c r="BT123" s="20"/>
      <c r="BU123" s="20"/>
      <c r="BV123" s="20"/>
      <c r="BW123" s="20"/>
      <c r="BX123" s="20"/>
      <c r="BY123" s="20"/>
      <c r="BZ123" s="20"/>
      <c r="CA123" s="20"/>
      <c r="CB123" s="20"/>
      <c r="CC123" s="27"/>
      <c r="CD123" s="20"/>
      <c r="CE123" s="20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0"/>
      <c r="CY123" s="103" t="s">
        <v>505</v>
      </c>
      <c r="CZ123" s="87" t="s">
        <v>4983</v>
      </c>
      <c r="DA123" s="85"/>
      <c r="DC123" s="94" t="s">
        <v>427</v>
      </c>
      <c r="ML123" s="87"/>
      <c r="MM123" s="87"/>
      <c r="MN123" s="87"/>
      <c r="MO123" s="87"/>
      <c r="MP123" s="87"/>
      <c r="MQ123" s="87"/>
      <c r="MR123" s="87"/>
      <c r="MS123" s="87"/>
      <c r="MT123" s="87"/>
      <c r="MU123" s="87"/>
      <c r="MV123" s="87"/>
      <c r="MW123" s="87"/>
      <c r="MX123" s="87"/>
      <c r="MY123" s="87"/>
      <c r="MZ123" s="87"/>
      <c r="NA123" s="87"/>
      <c r="NB123" s="87"/>
      <c r="NC123" s="87"/>
      <c r="ND123" s="87"/>
      <c r="NE123" s="87"/>
      <c r="NF123" s="87"/>
      <c r="NG123" s="87"/>
      <c r="NH123" s="87"/>
      <c r="NI123" s="87"/>
      <c r="NJ123" s="87"/>
      <c r="NK123" s="87"/>
      <c r="NL123" s="87"/>
      <c r="NM123" s="87"/>
      <c r="NN123" s="87"/>
      <c r="NO123" s="87"/>
      <c r="NP123" s="87"/>
      <c r="NR123" s="20"/>
      <c r="NS123" s="246" t="s">
        <v>4984</v>
      </c>
    </row>
    <row r="124" spans="2:383">
      <c r="B124" s="240"/>
      <c r="C124" s="241"/>
      <c r="I124" s="74"/>
      <c r="K124" s="265" t="s">
        <v>4985</v>
      </c>
      <c r="V124" s="43">
        <v>102</v>
      </c>
      <c r="W124" s="34" t="s">
        <v>714</v>
      </c>
      <c r="X124" s="44">
        <v>30300</v>
      </c>
      <c r="Y124" s="34" t="s">
        <v>4986</v>
      </c>
      <c r="Z124" s="43" t="s">
        <v>426</v>
      </c>
      <c r="AA124" s="34" t="s">
        <v>398</v>
      </c>
      <c r="AB124" s="34" t="s">
        <v>398</v>
      </c>
      <c r="AC124" s="34"/>
      <c r="AD124" s="44" t="s">
        <v>428</v>
      </c>
      <c r="AE124" s="44" t="s">
        <v>4613</v>
      </c>
      <c r="AF124" s="43">
        <v>102</v>
      </c>
      <c r="AG124" s="34" t="s">
        <v>714</v>
      </c>
      <c r="AH124" s="34" t="s">
        <v>713</v>
      </c>
      <c r="AI124" s="43" t="s">
        <v>715</v>
      </c>
      <c r="AJ124" s="44" t="s">
        <v>716</v>
      </c>
      <c r="AK124" s="295">
        <v>4700224</v>
      </c>
      <c r="AL124" s="44" t="s">
        <v>398</v>
      </c>
      <c r="AM124" s="44" t="s">
        <v>720</v>
      </c>
      <c r="AN124" s="296">
        <v>253469750</v>
      </c>
      <c r="AO124" s="34"/>
      <c r="AP124" s="34"/>
      <c r="AQ124" s="34"/>
      <c r="AR124" s="34"/>
      <c r="AS124" s="34"/>
      <c r="AT124" s="44" t="s">
        <v>434</v>
      </c>
      <c r="AU124" s="44"/>
      <c r="AV124" s="751" t="str" cm="1">
        <f t="array" ref="AV1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" s="34"/>
      <c r="AX124" s="34"/>
      <c r="AY124" s="34"/>
      <c r="AZ124" s="34"/>
      <c r="BA124" s="34"/>
      <c r="BB124" s="34"/>
      <c r="BC124" s="34"/>
      <c r="BD124" s="44">
        <v>30300</v>
      </c>
      <c r="BE124" s="34" t="s">
        <v>4986</v>
      </c>
      <c r="BF124" s="43" t="s">
        <v>426</v>
      </c>
      <c r="BG124" s="34" t="s">
        <v>398</v>
      </c>
      <c r="BH124" s="34" t="s">
        <v>398</v>
      </c>
      <c r="BI124" s="34"/>
      <c r="BJ124" s="44" t="s">
        <v>428</v>
      </c>
      <c r="BK124" s="44" t="s">
        <v>4613</v>
      </c>
      <c r="BL124" s="34"/>
      <c r="BM124" s="34"/>
      <c r="BN124" s="34"/>
      <c r="BO124" s="20"/>
      <c r="BP124" s="20"/>
      <c r="BQ124" s="20"/>
      <c r="BR124" s="20"/>
      <c r="BS124" s="27"/>
      <c r="BT124" s="20"/>
      <c r="BU124" s="20"/>
      <c r="BV124" s="20"/>
      <c r="BW124" s="20"/>
      <c r="BX124" s="20"/>
      <c r="BY124" s="20"/>
      <c r="BZ124" s="20"/>
      <c r="CA124" s="20"/>
      <c r="CB124" s="20"/>
      <c r="CC124" s="27"/>
      <c r="CD124" s="20"/>
      <c r="CE124" s="20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0"/>
      <c r="CY124" s="103" t="s">
        <v>506</v>
      </c>
      <c r="CZ124" s="87" t="s">
        <v>4987</v>
      </c>
      <c r="DA124" s="85"/>
      <c r="DC124" s="94" t="s">
        <v>601</v>
      </c>
      <c r="ML124" s="87"/>
      <c r="MM124" s="87"/>
      <c r="MN124" s="87"/>
      <c r="MO124" s="87"/>
      <c r="MP124" s="87"/>
      <c r="MQ124" s="87"/>
      <c r="MR124" s="87"/>
      <c r="MS124" s="87"/>
      <c r="MT124" s="87"/>
      <c r="MU124" s="87"/>
      <c r="MV124" s="87"/>
      <c r="MW124" s="87"/>
      <c r="MX124" s="87"/>
      <c r="MY124" s="87"/>
      <c r="MZ124" s="87"/>
      <c r="NA124" s="87"/>
      <c r="NB124" s="87"/>
      <c r="NC124" s="87"/>
      <c r="ND124" s="87"/>
      <c r="NE124" s="87"/>
      <c r="NF124" s="87"/>
      <c r="NG124" s="87"/>
      <c r="NH124" s="87"/>
      <c r="NI124" s="87"/>
      <c r="NJ124" s="87"/>
      <c r="NK124" s="87"/>
      <c r="NL124" s="87"/>
      <c r="NM124" s="87"/>
      <c r="NN124" s="87"/>
      <c r="NO124" s="87"/>
      <c r="NP124" s="87"/>
      <c r="NR124" s="20"/>
      <c r="NS124" s="246" t="s">
        <v>4988</v>
      </c>
    </row>
    <row r="125" spans="2:383">
      <c r="B125" s="240"/>
      <c r="C125" s="241"/>
      <c r="I125" s="74"/>
      <c r="K125" s="265" t="s">
        <v>4989</v>
      </c>
      <c r="V125" s="43">
        <v>102</v>
      </c>
      <c r="W125" s="34" t="s">
        <v>714</v>
      </c>
      <c r="X125" s="44">
        <v>30366</v>
      </c>
      <c r="Y125" s="34" t="s">
        <v>3520</v>
      </c>
      <c r="Z125" s="43" t="s">
        <v>426</v>
      </c>
      <c r="AA125" s="34" t="s">
        <v>398</v>
      </c>
      <c r="AB125" s="34" t="s">
        <v>398</v>
      </c>
      <c r="AC125" s="34" t="s">
        <v>4990</v>
      </c>
      <c r="AD125" s="44" t="s">
        <v>428</v>
      </c>
      <c r="AE125" s="44" t="s">
        <v>4613</v>
      </c>
      <c r="AF125" s="43">
        <v>102</v>
      </c>
      <c r="AG125" s="34" t="s">
        <v>714</v>
      </c>
      <c r="AH125" s="34" t="s">
        <v>713</v>
      </c>
      <c r="AI125" s="43" t="s">
        <v>715</v>
      </c>
      <c r="AJ125" s="44" t="s">
        <v>716</v>
      </c>
      <c r="AK125" s="295">
        <v>4700224</v>
      </c>
      <c r="AL125" s="44" t="s">
        <v>398</v>
      </c>
      <c r="AM125" s="44" t="s">
        <v>720</v>
      </c>
      <c r="AN125" s="296">
        <v>253469750</v>
      </c>
      <c r="AO125" s="34"/>
      <c r="AP125" s="34"/>
      <c r="AQ125" s="34"/>
      <c r="AR125" s="34"/>
      <c r="AS125" s="34"/>
      <c r="AT125" s="44" t="s">
        <v>434</v>
      </c>
      <c r="AU125" s="44"/>
      <c r="AV125" s="751" t="str" cm="1">
        <f t="array" ref="AV1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" s="34"/>
      <c r="AX125" s="34"/>
      <c r="AY125" s="34"/>
      <c r="AZ125" s="34"/>
      <c r="BA125" s="34"/>
      <c r="BB125" s="34"/>
      <c r="BC125" s="34"/>
      <c r="BD125" s="44">
        <v>30366</v>
      </c>
      <c r="BE125" s="34" t="s">
        <v>3520</v>
      </c>
      <c r="BF125" s="43" t="s">
        <v>426</v>
      </c>
      <c r="BG125" s="34" t="s">
        <v>398</v>
      </c>
      <c r="BH125" s="34" t="s">
        <v>398</v>
      </c>
      <c r="BI125" s="34" t="s">
        <v>4990</v>
      </c>
      <c r="BJ125" s="44" t="s">
        <v>428</v>
      </c>
      <c r="BK125" s="44" t="s">
        <v>4613</v>
      </c>
      <c r="BL125" s="34"/>
      <c r="BM125" s="34"/>
      <c r="BN125" s="34"/>
      <c r="BO125" s="20"/>
      <c r="BP125" s="20"/>
      <c r="BQ125" s="20"/>
      <c r="BR125" s="20"/>
      <c r="BS125" s="27"/>
      <c r="BT125" s="20"/>
      <c r="BU125" s="20"/>
      <c r="BV125" s="20"/>
      <c r="BW125" s="20"/>
      <c r="BX125" s="20"/>
      <c r="BY125" s="20"/>
      <c r="BZ125" s="20"/>
      <c r="CA125" s="20"/>
      <c r="CB125" s="20"/>
      <c r="CC125" s="27"/>
      <c r="CD125" s="20"/>
      <c r="CE125" s="20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0"/>
      <c r="CY125" s="103" t="s">
        <v>507</v>
      </c>
      <c r="CZ125" s="87" t="s">
        <v>4991</v>
      </c>
      <c r="DA125" s="85"/>
      <c r="DC125" s="94" t="s">
        <v>518</v>
      </c>
      <c r="ML125" s="87"/>
      <c r="MM125" s="87"/>
      <c r="MN125" s="87"/>
      <c r="MO125" s="87"/>
      <c r="MP125" s="87"/>
      <c r="MQ125" s="87"/>
      <c r="MR125" s="87"/>
      <c r="MS125" s="87"/>
      <c r="MT125" s="87"/>
      <c r="MU125" s="87"/>
      <c r="MV125" s="87"/>
      <c r="MW125" s="87"/>
      <c r="MX125" s="87"/>
      <c r="MY125" s="87"/>
      <c r="MZ125" s="87"/>
      <c r="NA125" s="87"/>
      <c r="NB125" s="87"/>
      <c r="NC125" s="87"/>
      <c r="ND125" s="87"/>
      <c r="NE125" s="87"/>
      <c r="NF125" s="87"/>
      <c r="NG125" s="87"/>
      <c r="NH125" s="87"/>
      <c r="NI125" s="87"/>
      <c r="NJ125" s="87"/>
      <c r="NK125" s="87"/>
      <c r="NL125" s="87"/>
      <c r="NM125" s="87"/>
      <c r="NN125" s="87"/>
      <c r="NO125" s="87"/>
      <c r="NP125" s="87"/>
      <c r="NR125" s="20"/>
      <c r="NS125" s="246" t="s">
        <v>4992</v>
      </c>
    </row>
    <row r="126" spans="2:383">
      <c r="B126" s="240"/>
      <c r="C126" s="241"/>
      <c r="I126" s="74"/>
      <c r="K126" s="265" t="s">
        <v>4993</v>
      </c>
      <c r="V126" s="43">
        <v>102</v>
      </c>
      <c r="W126" s="34" t="s">
        <v>714</v>
      </c>
      <c r="X126" s="44">
        <v>30367</v>
      </c>
      <c r="Y126" s="34" t="s">
        <v>3561</v>
      </c>
      <c r="Z126" s="43" t="s">
        <v>426</v>
      </c>
      <c r="AA126" s="34" t="s">
        <v>398</v>
      </c>
      <c r="AB126" s="34" t="s">
        <v>398</v>
      </c>
      <c r="AC126" s="34" t="s">
        <v>4994</v>
      </c>
      <c r="AD126" s="44" t="s">
        <v>428</v>
      </c>
      <c r="AE126" s="44" t="s">
        <v>4613</v>
      </c>
      <c r="AF126" s="43">
        <v>102</v>
      </c>
      <c r="AG126" s="34" t="s">
        <v>714</v>
      </c>
      <c r="AH126" s="34" t="s">
        <v>713</v>
      </c>
      <c r="AI126" s="43" t="s">
        <v>715</v>
      </c>
      <c r="AJ126" s="44" t="s">
        <v>716</v>
      </c>
      <c r="AK126" s="295">
        <v>4700224</v>
      </c>
      <c r="AL126" s="44" t="s">
        <v>398</v>
      </c>
      <c r="AM126" s="44" t="s">
        <v>720</v>
      </c>
      <c r="AN126" s="296">
        <v>253469750</v>
      </c>
      <c r="AO126" s="34"/>
      <c r="AP126" s="34"/>
      <c r="AQ126" s="34"/>
      <c r="AR126" s="34"/>
      <c r="AS126" s="34"/>
      <c r="AT126" s="44" t="s">
        <v>434</v>
      </c>
      <c r="AU126" s="44"/>
      <c r="AV126" s="751" t="str" cm="1">
        <f t="array" ref="AV1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" s="34"/>
      <c r="AX126" s="34"/>
      <c r="AY126" s="34"/>
      <c r="AZ126" s="34"/>
      <c r="BA126" s="34"/>
      <c r="BB126" s="34"/>
      <c r="BC126" s="34"/>
      <c r="BD126" s="44">
        <v>30367</v>
      </c>
      <c r="BE126" s="34" t="s">
        <v>3561</v>
      </c>
      <c r="BF126" s="43" t="s">
        <v>426</v>
      </c>
      <c r="BG126" s="34" t="s">
        <v>398</v>
      </c>
      <c r="BH126" s="34" t="s">
        <v>398</v>
      </c>
      <c r="BI126" s="34" t="s">
        <v>4994</v>
      </c>
      <c r="BJ126" s="44" t="s">
        <v>428</v>
      </c>
      <c r="BK126" s="44" t="s">
        <v>4613</v>
      </c>
      <c r="BL126" s="34"/>
      <c r="BM126" s="34"/>
      <c r="BN126" s="34"/>
      <c r="BO126" s="20"/>
      <c r="BP126" s="20"/>
      <c r="BQ126" s="20"/>
      <c r="BR126" s="20"/>
      <c r="BS126" s="27"/>
      <c r="BT126" s="20"/>
      <c r="BU126" s="20"/>
      <c r="BV126" s="20"/>
      <c r="BW126" s="20"/>
      <c r="BX126" s="20"/>
      <c r="BY126" s="20"/>
      <c r="BZ126" s="20"/>
      <c r="CA126" s="20"/>
      <c r="CB126" s="20"/>
      <c r="CC126" s="27"/>
      <c r="CD126" s="20"/>
      <c r="CE126" s="20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0"/>
      <c r="CY126" s="103" t="s">
        <v>508</v>
      </c>
      <c r="CZ126" s="87" t="s">
        <v>4995</v>
      </c>
      <c r="DA126" s="85"/>
      <c r="DC126" s="94" t="s">
        <v>499</v>
      </c>
      <c r="ML126" s="87"/>
      <c r="MM126" s="87"/>
      <c r="MN126" s="87"/>
      <c r="MO126" s="87"/>
      <c r="MP126" s="87"/>
      <c r="MQ126" s="87"/>
      <c r="MR126" s="87"/>
      <c r="MS126" s="87"/>
      <c r="MT126" s="87"/>
      <c r="MU126" s="87"/>
      <c r="MV126" s="87"/>
      <c r="MW126" s="87"/>
      <c r="MX126" s="87"/>
      <c r="MY126" s="87"/>
      <c r="MZ126" s="87"/>
      <c r="NA126" s="87"/>
      <c r="NB126" s="87"/>
      <c r="NC126" s="87"/>
      <c r="ND126" s="87"/>
      <c r="NE126" s="87"/>
      <c r="NF126" s="87"/>
      <c r="NG126" s="87"/>
      <c r="NH126" s="87"/>
      <c r="NI126" s="87"/>
      <c r="NJ126" s="87"/>
      <c r="NK126" s="87"/>
      <c r="NL126" s="87"/>
      <c r="NM126" s="87"/>
      <c r="NN126" s="87"/>
      <c r="NO126" s="87"/>
      <c r="NP126" s="87"/>
      <c r="NR126" s="20"/>
      <c r="NS126" s="246" t="s">
        <v>4996</v>
      </c>
    </row>
    <row r="127" spans="2:383">
      <c r="B127" s="240"/>
      <c r="C127" s="241"/>
      <c r="I127" s="74"/>
      <c r="K127" s="265" t="s">
        <v>4997</v>
      </c>
      <c r="V127" s="43">
        <v>102</v>
      </c>
      <c r="W127" s="34" t="s">
        <v>714</v>
      </c>
      <c r="X127" s="44">
        <v>30368</v>
      </c>
      <c r="Y127" s="34" t="s">
        <v>3601</v>
      </c>
      <c r="Z127" s="43" t="s">
        <v>426</v>
      </c>
      <c r="AA127" s="34" t="s">
        <v>398</v>
      </c>
      <c r="AB127" s="34" t="s">
        <v>398</v>
      </c>
      <c r="AC127" s="34" t="s">
        <v>4998</v>
      </c>
      <c r="AD127" s="44" t="s">
        <v>428</v>
      </c>
      <c r="AE127" s="44" t="s">
        <v>4613</v>
      </c>
      <c r="AF127" s="43">
        <v>102</v>
      </c>
      <c r="AG127" s="34" t="s">
        <v>714</v>
      </c>
      <c r="AH127" s="34" t="s">
        <v>713</v>
      </c>
      <c r="AI127" s="43" t="s">
        <v>715</v>
      </c>
      <c r="AJ127" s="44" t="s">
        <v>716</v>
      </c>
      <c r="AK127" s="295">
        <v>4700224</v>
      </c>
      <c r="AL127" s="44" t="s">
        <v>398</v>
      </c>
      <c r="AM127" s="44" t="s">
        <v>720</v>
      </c>
      <c r="AN127" s="296">
        <v>253469750</v>
      </c>
      <c r="AO127" s="34"/>
      <c r="AP127" s="34"/>
      <c r="AQ127" s="34"/>
      <c r="AR127" s="34"/>
      <c r="AS127" s="34"/>
      <c r="AT127" s="44" t="s">
        <v>434</v>
      </c>
      <c r="AU127" s="44"/>
      <c r="AV127" s="751" t="str" cm="1">
        <f t="array" ref="AV1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" s="34"/>
      <c r="AX127" s="34"/>
      <c r="AY127" s="34"/>
      <c r="AZ127" s="34"/>
      <c r="BA127" s="34"/>
      <c r="BB127" s="34"/>
      <c r="BC127" s="34"/>
      <c r="BD127" s="44">
        <v>30368</v>
      </c>
      <c r="BE127" s="34" t="s">
        <v>3601</v>
      </c>
      <c r="BF127" s="43" t="s">
        <v>426</v>
      </c>
      <c r="BG127" s="34" t="s">
        <v>398</v>
      </c>
      <c r="BH127" s="34" t="s">
        <v>398</v>
      </c>
      <c r="BI127" s="34" t="s">
        <v>4998</v>
      </c>
      <c r="BJ127" s="44" t="s">
        <v>428</v>
      </c>
      <c r="BK127" s="44" t="s">
        <v>4613</v>
      </c>
      <c r="BL127" s="34"/>
      <c r="BM127" s="34"/>
      <c r="BN127" s="34"/>
      <c r="BO127" s="20"/>
      <c r="BP127" s="20"/>
      <c r="BQ127" s="20"/>
      <c r="BR127" s="20"/>
      <c r="BS127" s="27"/>
      <c r="BT127" s="20"/>
      <c r="BU127" s="20"/>
      <c r="BV127" s="20"/>
      <c r="BW127" s="20"/>
      <c r="BX127" s="20"/>
      <c r="BY127" s="20"/>
      <c r="BZ127" s="20"/>
      <c r="CA127" s="20"/>
      <c r="CB127" s="20"/>
      <c r="CC127" s="27"/>
      <c r="CD127" s="20"/>
      <c r="CE127" s="20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0"/>
      <c r="CY127" s="103" t="s">
        <v>443</v>
      </c>
      <c r="CZ127" s="87" t="s">
        <v>4999</v>
      </c>
      <c r="DA127" s="85"/>
      <c r="DC127" s="94" t="s">
        <v>677</v>
      </c>
      <c r="ML127" s="87"/>
      <c r="MM127" s="87"/>
      <c r="MN127" s="87"/>
      <c r="MO127" s="87"/>
      <c r="MP127" s="87"/>
      <c r="MQ127" s="87"/>
      <c r="MR127" s="87"/>
      <c r="MS127" s="87"/>
      <c r="MT127" s="87"/>
      <c r="MU127" s="87"/>
      <c r="MV127" s="87"/>
      <c r="MW127" s="87"/>
      <c r="MX127" s="87"/>
      <c r="MY127" s="87"/>
      <c r="MZ127" s="87"/>
      <c r="NA127" s="87"/>
      <c r="NB127" s="87"/>
      <c r="NC127" s="87"/>
      <c r="ND127" s="87"/>
      <c r="NE127" s="87"/>
      <c r="NF127" s="87"/>
      <c r="NG127" s="87"/>
      <c r="NH127" s="87"/>
      <c r="NI127" s="87"/>
      <c r="NJ127" s="87"/>
      <c r="NK127" s="87"/>
      <c r="NL127" s="87"/>
      <c r="NM127" s="87"/>
      <c r="NN127" s="87"/>
      <c r="NO127" s="87"/>
      <c r="NP127" s="87"/>
      <c r="NR127" s="20"/>
      <c r="NS127" s="246" t="s">
        <v>5000</v>
      </c>
    </row>
    <row r="128" spans="2:383">
      <c r="B128" s="240"/>
      <c r="C128" s="241"/>
      <c r="I128" s="74"/>
      <c r="K128" s="265" t="s">
        <v>5001</v>
      </c>
      <c r="V128" s="43">
        <v>102</v>
      </c>
      <c r="W128" s="34" t="s">
        <v>714</v>
      </c>
      <c r="X128" s="44">
        <v>30369</v>
      </c>
      <c r="Y128" s="34" t="s">
        <v>3638</v>
      </c>
      <c r="Z128" s="43" t="s">
        <v>426</v>
      </c>
      <c r="AA128" s="34" t="s">
        <v>398</v>
      </c>
      <c r="AB128" s="34" t="s">
        <v>398</v>
      </c>
      <c r="AC128" s="34" t="s">
        <v>5002</v>
      </c>
      <c r="AD128" s="44" t="s">
        <v>428</v>
      </c>
      <c r="AE128" s="44" t="s">
        <v>4613</v>
      </c>
      <c r="AF128" s="43">
        <v>102</v>
      </c>
      <c r="AG128" s="34" t="s">
        <v>714</v>
      </c>
      <c r="AH128" s="34" t="s">
        <v>713</v>
      </c>
      <c r="AI128" s="43" t="s">
        <v>715</v>
      </c>
      <c r="AJ128" s="44" t="s">
        <v>716</v>
      </c>
      <c r="AK128" s="295">
        <v>4700224</v>
      </c>
      <c r="AL128" s="44" t="s">
        <v>398</v>
      </c>
      <c r="AM128" s="44" t="s">
        <v>720</v>
      </c>
      <c r="AN128" s="296">
        <v>253469750</v>
      </c>
      <c r="AO128" s="34"/>
      <c r="AP128" s="34"/>
      <c r="AQ128" s="34"/>
      <c r="AR128" s="34"/>
      <c r="AS128" s="34"/>
      <c r="AT128" s="44" t="s">
        <v>434</v>
      </c>
      <c r="AU128" s="44"/>
      <c r="AV128" s="751" t="str" cm="1">
        <f t="array" ref="AV1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" s="34"/>
      <c r="AX128" s="34"/>
      <c r="AY128" s="34"/>
      <c r="AZ128" s="34"/>
      <c r="BA128" s="34"/>
      <c r="BB128" s="34"/>
      <c r="BC128" s="34"/>
      <c r="BD128" s="44">
        <v>30369</v>
      </c>
      <c r="BE128" s="34" t="s">
        <v>3638</v>
      </c>
      <c r="BF128" s="43" t="s">
        <v>426</v>
      </c>
      <c r="BG128" s="34" t="s">
        <v>398</v>
      </c>
      <c r="BH128" s="34" t="s">
        <v>398</v>
      </c>
      <c r="BI128" s="34" t="s">
        <v>5002</v>
      </c>
      <c r="BJ128" s="44" t="s">
        <v>428</v>
      </c>
      <c r="BK128" s="44" t="s">
        <v>4613</v>
      </c>
      <c r="BL128" s="34"/>
      <c r="BM128" s="34"/>
      <c r="BN128" s="34"/>
      <c r="BO128" s="20"/>
      <c r="BP128" s="20"/>
      <c r="BQ128" s="20"/>
      <c r="BR128" s="20"/>
      <c r="BS128" s="27"/>
      <c r="BT128" s="20"/>
      <c r="BU128" s="20"/>
      <c r="BV128" s="20"/>
      <c r="BW128" s="20"/>
      <c r="BX128" s="20"/>
      <c r="BY128" s="20"/>
      <c r="BZ128" s="20"/>
      <c r="CA128" s="20"/>
      <c r="CB128" s="20"/>
      <c r="CC128" s="27"/>
      <c r="CD128" s="20"/>
      <c r="CE128" s="20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0"/>
      <c r="CY128" s="103" t="s">
        <v>400</v>
      </c>
      <c r="CZ128" s="87" t="s">
        <v>5003</v>
      </c>
      <c r="DA128" s="85"/>
      <c r="DC128" s="94" t="s">
        <v>632</v>
      </c>
      <c r="ML128" s="87"/>
      <c r="MM128" s="87"/>
      <c r="MN128" s="87"/>
      <c r="MO128" s="87"/>
      <c r="MP128" s="87"/>
      <c r="MQ128" s="87"/>
      <c r="MR128" s="87"/>
      <c r="MS128" s="87"/>
      <c r="MT128" s="87"/>
      <c r="MU128" s="87"/>
      <c r="MV128" s="87"/>
      <c r="MW128" s="87"/>
      <c r="MX128" s="87"/>
      <c r="MY128" s="87"/>
      <c r="MZ128" s="87"/>
      <c r="NA128" s="87"/>
      <c r="NB128" s="87"/>
      <c r="NC128" s="87"/>
      <c r="ND128" s="87"/>
      <c r="NE128" s="87"/>
      <c r="NF128" s="87"/>
      <c r="NG128" s="87"/>
      <c r="NH128" s="87"/>
      <c r="NI128" s="87"/>
      <c r="NJ128" s="87"/>
      <c r="NK128" s="87"/>
      <c r="NL128" s="87"/>
      <c r="NM128" s="87"/>
      <c r="NN128" s="87"/>
      <c r="NO128" s="87"/>
      <c r="NP128" s="87"/>
      <c r="NR128" s="20"/>
      <c r="NS128" s="246" t="s">
        <v>5004</v>
      </c>
    </row>
    <row r="129" spans="11:383">
      <c r="K129" s="265" t="s">
        <v>5005</v>
      </c>
      <c r="V129" s="43">
        <v>102</v>
      </c>
      <c r="W129" s="34" t="s">
        <v>714</v>
      </c>
      <c r="X129" s="44">
        <v>30370</v>
      </c>
      <c r="Y129" s="34" t="s">
        <v>3677</v>
      </c>
      <c r="Z129" s="43" t="s">
        <v>426</v>
      </c>
      <c r="AA129" s="34" t="s">
        <v>398</v>
      </c>
      <c r="AB129" s="34" t="s">
        <v>398</v>
      </c>
      <c r="AC129" s="34" t="s">
        <v>5006</v>
      </c>
      <c r="AD129" s="44" t="s">
        <v>428</v>
      </c>
      <c r="AE129" s="44" t="s">
        <v>4613</v>
      </c>
      <c r="AF129" s="43">
        <v>102</v>
      </c>
      <c r="AG129" s="34" t="s">
        <v>714</v>
      </c>
      <c r="AH129" s="34" t="s">
        <v>713</v>
      </c>
      <c r="AI129" s="43" t="s">
        <v>715</v>
      </c>
      <c r="AJ129" s="44" t="s">
        <v>716</v>
      </c>
      <c r="AK129" s="295">
        <v>4700224</v>
      </c>
      <c r="AL129" s="44" t="s">
        <v>398</v>
      </c>
      <c r="AM129" s="44" t="s">
        <v>720</v>
      </c>
      <c r="AN129" s="296">
        <v>253469750</v>
      </c>
      <c r="AO129" s="34"/>
      <c r="AP129" s="34"/>
      <c r="AQ129" s="34"/>
      <c r="AR129" s="34"/>
      <c r="AS129" s="34"/>
      <c r="AT129" s="44" t="s">
        <v>434</v>
      </c>
      <c r="AU129" s="44"/>
      <c r="AV129" s="751" t="str" cm="1">
        <f t="array" ref="AV1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" s="34"/>
      <c r="AX129" s="34"/>
      <c r="AY129" s="34"/>
      <c r="AZ129" s="34"/>
      <c r="BA129" s="34"/>
      <c r="BB129" s="34"/>
      <c r="BC129" s="34"/>
      <c r="BD129" s="44">
        <v>30370</v>
      </c>
      <c r="BE129" s="34" t="s">
        <v>3677</v>
      </c>
      <c r="BF129" s="43" t="s">
        <v>426</v>
      </c>
      <c r="BG129" s="34" t="s">
        <v>398</v>
      </c>
      <c r="BH129" s="34" t="s">
        <v>398</v>
      </c>
      <c r="BI129" s="34" t="s">
        <v>5006</v>
      </c>
      <c r="BJ129" s="44" t="s">
        <v>428</v>
      </c>
      <c r="BK129" s="44" t="s">
        <v>4613</v>
      </c>
      <c r="BL129" s="34"/>
      <c r="BM129" s="34"/>
      <c r="BN129" s="34"/>
      <c r="BO129" s="20"/>
      <c r="BP129" s="20"/>
      <c r="BQ129" s="20"/>
      <c r="BR129" s="20"/>
      <c r="BS129" s="27"/>
      <c r="BT129" s="20"/>
      <c r="BU129" s="20"/>
      <c r="BV129" s="20"/>
      <c r="BW129" s="20"/>
      <c r="BX129" s="20"/>
      <c r="BY129" s="20"/>
      <c r="BZ129" s="20"/>
      <c r="CA129" s="20"/>
      <c r="CB129" s="20"/>
      <c r="CC129" s="27"/>
      <c r="CD129" s="20"/>
      <c r="CE129" s="20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0"/>
      <c r="CY129" s="103" t="s">
        <v>509</v>
      </c>
      <c r="CZ129" s="87" t="s">
        <v>5007</v>
      </c>
      <c r="DA129" s="85"/>
      <c r="DC129" s="94" t="s">
        <v>588</v>
      </c>
      <c r="ML129" s="87"/>
      <c r="MM129" s="87"/>
      <c r="MN129" s="87"/>
      <c r="MO129" s="87"/>
      <c r="MP129" s="87"/>
      <c r="MQ129" s="87"/>
      <c r="MR129" s="87"/>
      <c r="MS129" s="87"/>
      <c r="MT129" s="87"/>
      <c r="MU129" s="87"/>
      <c r="MV129" s="87"/>
      <c r="MW129" s="87"/>
      <c r="MX129" s="87"/>
      <c r="MY129" s="87"/>
      <c r="MZ129" s="87"/>
      <c r="NA129" s="87"/>
      <c r="NB129" s="87"/>
      <c r="NC129" s="87"/>
      <c r="ND129" s="87"/>
      <c r="NE129" s="87"/>
      <c r="NF129" s="87"/>
      <c r="NG129" s="87"/>
      <c r="NH129" s="87"/>
      <c r="NI129" s="87"/>
      <c r="NJ129" s="87"/>
      <c r="NK129" s="87"/>
      <c r="NL129" s="87"/>
      <c r="NM129" s="87"/>
      <c r="NN129" s="87"/>
      <c r="NO129" s="87"/>
      <c r="NP129" s="87"/>
      <c r="NR129" s="20"/>
      <c r="NS129" s="246" t="s">
        <v>5008</v>
      </c>
    </row>
    <row r="130" spans="11:383">
      <c r="K130" s="265" t="s">
        <v>5009</v>
      </c>
      <c r="V130" s="43">
        <v>102</v>
      </c>
      <c r="W130" s="34" t="s">
        <v>714</v>
      </c>
      <c r="X130" s="44">
        <v>30371</v>
      </c>
      <c r="Y130" s="34" t="s">
        <v>3709</v>
      </c>
      <c r="Z130" s="43" t="s">
        <v>426</v>
      </c>
      <c r="AA130" s="34" t="s">
        <v>398</v>
      </c>
      <c r="AB130" s="34" t="s">
        <v>398</v>
      </c>
      <c r="AC130" s="34" t="s">
        <v>5010</v>
      </c>
      <c r="AD130" s="44" t="s">
        <v>428</v>
      </c>
      <c r="AE130" s="44" t="s">
        <v>4613</v>
      </c>
      <c r="AF130" s="43">
        <v>102</v>
      </c>
      <c r="AG130" s="34" t="s">
        <v>714</v>
      </c>
      <c r="AH130" s="34" t="s">
        <v>713</v>
      </c>
      <c r="AI130" s="43" t="s">
        <v>715</v>
      </c>
      <c r="AJ130" s="44" t="s">
        <v>716</v>
      </c>
      <c r="AK130" s="295">
        <v>4700224</v>
      </c>
      <c r="AL130" s="44" t="s">
        <v>398</v>
      </c>
      <c r="AM130" s="44" t="s">
        <v>720</v>
      </c>
      <c r="AN130" s="296">
        <v>253469750</v>
      </c>
      <c r="AO130" s="34"/>
      <c r="AP130" s="34"/>
      <c r="AQ130" s="34"/>
      <c r="AR130" s="34"/>
      <c r="AS130" s="34"/>
      <c r="AT130" s="44" t="s">
        <v>434</v>
      </c>
      <c r="AU130" s="44"/>
      <c r="AV130" s="751" t="str" cm="1">
        <f t="array" ref="AV1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" s="34"/>
      <c r="AX130" s="34"/>
      <c r="AY130" s="34"/>
      <c r="AZ130" s="34"/>
      <c r="BA130" s="34"/>
      <c r="BB130" s="34"/>
      <c r="BC130" s="34"/>
      <c r="BD130" s="44">
        <v>30371</v>
      </c>
      <c r="BE130" s="34" t="s">
        <v>3709</v>
      </c>
      <c r="BF130" s="43" t="s">
        <v>426</v>
      </c>
      <c r="BG130" s="34" t="s">
        <v>398</v>
      </c>
      <c r="BH130" s="34" t="s">
        <v>398</v>
      </c>
      <c r="BI130" s="34" t="s">
        <v>5010</v>
      </c>
      <c r="BJ130" s="44" t="s">
        <v>428</v>
      </c>
      <c r="BK130" s="44" t="s">
        <v>4613</v>
      </c>
      <c r="BL130" s="34"/>
      <c r="BM130" s="34"/>
      <c r="BN130" s="34"/>
      <c r="BO130" s="20"/>
      <c r="BP130" s="20"/>
      <c r="BQ130" s="20"/>
      <c r="BR130" s="20"/>
      <c r="BS130" s="27"/>
      <c r="BT130" s="20"/>
      <c r="BU130" s="20"/>
      <c r="BV130" s="20"/>
      <c r="BW130" s="20"/>
      <c r="BX130" s="20"/>
      <c r="BY130" s="20"/>
      <c r="BZ130" s="20"/>
      <c r="CA130" s="20"/>
      <c r="CB130" s="20"/>
      <c r="CC130" s="27"/>
      <c r="CD130" s="20"/>
      <c r="CE130" s="20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0"/>
      <c r="CY130" s="103" t="s">
        <v>510</v>
      </c>
      <c r="CZ130" s="87" t="s">
        <v>5011</v>
      </c>
      <c r="DA130" s="85"/>
      <c r="DC130" s="94" t="s">
        <v>576</v>
      </c>
      <c r="ML130" s="87"/>
      <c r="MM130" s="87"/>
      <c r="MN130" s="87"/>
      <c r="MO130" s="87"/>
      <c r="MP130" s="87"/>
      <c r="MQ130" s="87"/>
      <c r="MR130" s="87"/>
      <c r="MS130" s="87"/>
      <c r="MT130" s="87"/>
      <c r="MU130" s="87"/>
      <c r="MV130" s="87"/>
      <c r="MW130" s="87"/>
      <c r="MX130" s="87"/>
      <c r="MY130" s="87"/>
      <c r="MZ130" s="87"/>
      <c r="NA130" s="87"/>
      <c r="NB130" s="87"/>
      <c r="NC130" s="87"/>
      <c r="ND130" s="87"/>
      <c r="NE130" s="87"/>
      <c r="NF130" s="87"/>
      <c r="NG130" s="87"/>
      <c r="NH130" s="87"/>
      <c r="NI130" s="87"/>
      <c r="NJ130" s="87"/>
      <c r="NK130" s="87"/>
      <c r="NL130" s="87"/>
      <c r="NM130" s="87"/>
      <c r="NN130" s="87"/>
      <c r="NO130" s="87"/>
      <c r="NP130" s="87"/>
      <c r="NR130" s="20"/>
      <c r="NS130" s="246" t="s">
        <v>5012</v>
      </c>
    </row>
    <row r="131" spans="11:383">
      <c r="K131" s="265" t="s">
        <v>5013</v>
      </c>
      <c r="V131" s="43">
        <v>102</v>
      </c>
      <c r="W131" s="34" t="s">
        <v>714</v>
      </c>
      <c r="X131" s="44">
        <v>30372</v>
      </c>
      <c r="Y131" s="34" t="s">
        <v>3737</v>
      </c>
      <c r="Z131" s="43" t="s">
        <v>426</v>
      </c>
      <c r="AA131" s="34" t="s">
        <v>398</v>
      </c>
      <c r="AB131" s="34" t="s">
        <v>398</v>
      </c>
      <c r="AC131" s="34" t="s">
        <v>5014</v>
      </c>
      <c r="AD131" s="44" t="s">
        <v>428</v>
      </c>
      <c r="AE131" s="44" t="s">
        <v>4613</v>
      </c>
      <c r="AF131" s="43">
        <v>102</v>
      </c>
      <c r="AG131" s="34" t="s">
        <v>714</v>
      </c>
      <c r="AH131" s="34" t="s">
        <v>713</v>
      </c>
      <c r="AI131" s="43" t="s">
        <v>715</v>
      </c>
      <c r="AJ131" s="44" t="s">
        <v>716</v>
      </c>
      <c r="AK131" s="295">
        <v>4700224</v>
      </c>
      <c r="AL131" s="44" t="s">
        <v>398</v>
      </c>
      <c r="AM131" s="44" t="s">
        <v>720</v>
      </c>
      <c r="AN131" s="296">
        <v>253469750</v>
      </c>
      <c r="AO131" s="34"/>
      <c r="AP131" s="34"/>
      <c r="AQ131" s="34"/>
      <c r="AR131" s="34"/>
      <c r="AS131" s="34"/>
      <c r="AT131" s="44" t="s">
        <v>434</v>
      </c>
      <c r="AU131" s="44"/>
      <c r="AV131" s="751" t="str" cm="1">
        <f t="array" ref="AV1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" s="34"/>
      <c r="AX131" s="34"/>
      <c r="AY131" s="34"/>
      <c r="AZ131" s="34"/>
      <c r="BA131" s="34"/>
      <c r="BB131" s="34"/>
      <c r="BC131" s="34"/>
      <c r="BD131" s="44">
        <v>30372</v>
      </c>
      <c r="BE131" s="34" t="s">
        <v>3737</v>
      </c>
      <c r="BF131" s="43" t="s">
        <v>426</v>
      </c>
      <c r="BG131" s="34" t="s">
        <v>398</v>
      </c>
      <c r="BH131" s="34" t="s">
        <v>398</v>
      </c>
      <c r="BI131" s="34" t="s">
        <v>5014</v>
      </c>
      <c r="BJ131" s="44" t="s">
        <v>428</v>
      </c>
      <c r="BK131" s="44" t="s">
        <v>4613</v>
      </c>
      <c r="BL131" s="34"/>
      <c r="BM131" s="34"/>
      <c r="BN131" s="34"/>
      <c r="BO131" s="20"/>
      <c r="BP131" s="20"/>
      <c r="BQ131" s="20"/>
      <c r="BR131" s="20"/>
      <c r="BS131" s="27"/>
      <c r="BT131" s="20"/>
      <c r="BU131" s="20"/>
      <c r="BV131" s="20"/>
      <c r="BW131" s="20"/>
      <c r="BX131" s="20"/>
      <c r="BY131" s="20"/>
      <c r="BZ131" s="20"/>
      <c r="CA131" s="20"/>
      <c r="CB131" s="20"/>
      <c r="CC131" s="27"/>
      <c r="CD131" s="20"/>
      <c r="CE131" s="20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0"/>
      <c r="CY131" s="103" t="s">
        <v>511</v>
      </c>
      <c r="CZ131" s="87" t="s">
        <v>5015</v>
      </c>
      <c r="DA131" s="85"/>
      <c r="DC131" s="94" t="s">
        <v>400</v>
      </c>
      <c r="ML131" s="87"/>
      <c r="MM131" s="87"/>
      <c r="MN131" s="87"/>
      <c r="MO131" s="87"/>
      <c r="MP131" s="87"/>
      <c r="MQ131" s="87"/>
      <c r="MR131" s="87"/>
      <c r="MS131" s="87"/>
      <c r="MT131" s="87"/>
      <c r="MU131" s="87"/>
      <c r="MV131" s="87"/>
      <c r="MW131" s="87"/>
      <c r="MX131" s="87"/>
      <c r="MY131" s="87"/>
      <c r="MZ131" s="87"/>
      <c r="NA131" s="87"/>
      <c r="NB131" s="87"/>
      <c r="NC131" s="87"/>
      <c r="ND131" s="87"/>
      <c r="NE131" s="87"/>
      <c r="NF131" s="87"/>
      <c r="NG131" s="87"/>
      <c r="NH131" s="87"/>
      <c r="NI131" s="87"/>
      <c r="NJ131" s="87"/>
      <c r="NK131" s="87"/>
      <c r="NL131" s="87"/>
      <c r="NM131" s="87"/>
      <c r="NN131" s="87"/>
      <c r="NO131" s="87"/>
      <c r="NP131" s="87"/>
      <c r="NR131" s="20"/>
      <c r="NS131" s="246" t="s">
        <v>5016</v>
      </c>
    </row>
    <row r="132" spans="11:383">
      <c r="K132" s="265" t="s">
        <v>5017</v>
      </c>
      <c r="V132" s="43">
        <v>102</v>
      </c>
      <c r="W132" s="34" t="s">
        <v>714</v>
      </c>
      <c r="X132" s="44">
        <v>30373</v>
      </c>
      <c r="Y132" s="34" t="s">
        <v>3763</v>
      </c>
      <c r="Z132" s="43" t="s">
        <v>426</v>
      </c>
      <c r="AA132" s="34" t="s">
        <v>398</v>
      </c>
      <c r="AB132" s="34" t="s">
        <v>398</v>
      </c>
      <c r="AC132" s="34" t="s">
        <v>5018</v>
      </c>
      <c r="AD132" s="44" t="s">
        <v>428</v>
      </c>
      <c r="AE132" s="44" t="s">
        <v>4613</v>
      </c>
      <c r="AF132" s="43">
        <v>102</v>
      </c>
      <c r="AG132" s="34" t="s">
        <v>714</v>
      </c>
      <c r="AH132" s="34" t="s">
        <v>713</v>
      </c>
      <c r="AI132" s="43" t="s">
        <v>715</v>
      </c>
      <c r="AJ132" s="44" t="s">
        <v>716</v>
      </c>
      <c r="AK132" s="295">
        <v>4700224</v>
      </c>
      <c r="AL132" s="44" t="s">
        <v>398</v>
      </c>
      <c r="AM132" s="44" t="s">
        <v>720</v>
      </c>
      <c r="AN132" s="296">
        <v>253469750</v>
      </c>
      <c r="AO132" s="34"/>
      <c r="AP132" s="34"/>
      <c r="AQ132" s="34"/>
      <c r="AR132" s="34"/>
      <c r="AS132" s="34"/>
      <c r="AT132" s="44" t="s">
        <v>434</v>
      </c>
      <c r="AU132" s="44"/>
      <c r="AV132" s="751" t="str" cm="1">
        <f t="array" ref="AV1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" s="34"/>
      <c r="AX132" s="34"/>
      <c r="AY132" s="34"/>
      <c r="AZ132" s="34"/>
      <c r="BA132" s="34"/>
      <c r="BB132" s="34"/>
      <c r="BC132" s="34"/>
      <c r="BD132" s="44">
        <v>30373</v>
      </c>
      <c r="BE132" s="34" t="s">
        <v>3763</v>
      </c>
      <c r="BF132" s="43" t="s">
        <v>426</v>
      </c>
      <c r="BG132" s="34" t="s">
        <v>398</v>
      </c>
      <c r="BH132" s="34" t="s">
        <v>398</v>
      </c>
      <c r="BI132" s="34" t="s">
        <v>5018</v>
      </c>
      <c r="BJ132" s="44" t="s">
        <v>428</v>
      </c>
      <c r="BK132" s="44" t="s">
        <v>4613</v>
      </c>
      <c r="BL132" s="34"/>
      <c r="BM132" s="34"/>
      <c r="BN132" s="34"/>
      <c r="BO132" s="20"/>
      <c r="BP132" s="20"/>
      <c r="BQ132" s="20"/>
      <c r="BR132" s="20"/>
      <c r="BS132" s="27"/>
      <c r="BT132" s="20"/>
      <c r="BU132" s="20"/>
      <c r="BV132" s="20"/>
      <c r="BW132" s="20"/>
      <c r="BX132" s="20"/>
      <c r="BY132" s="20"/>
      <c r="BZ132" s="20"/>
      <c r="CA132" s="20"/>
      <c r="CB132" s="20"/>
      <c r="CC132" s="27"/>
      <c r="CD132" s="20"/>
      <c r="CE132" s="20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0"/>
      <c r="CY132" s="103" t="s">
        <v>512</v>
      </c>
      <c r="CZ132" s="87" t="s">
        <v>5019</v>
      </c>
      <c r="DA132" s="85"/>
      <c r="DC132" s="94" t="s">
        <v>460</v>
      </c>
      <c r="ML132" s="87"/>
      <c r="MM132" s="87"/>
      <c r="MN132" s="87"/>
      <c r="MO132" s="87"/>
      <c r="MP132" s="87"/>
      <c r="MQ132" s="87"/>
      <c r="MR132" s="87"/>
      <c r="MS132" s="87"/>
      <c r="MT132" s="87"/>
      <c r="MU132" s="87"/>
      <c r="MV132" s="87"/>
      <c r="MW132" s="87"/>
      <c r="MX132" s="87"/>
      <c r="MY132" s="87"/>
      <c r="MZ132" s="87"/>
      <c r="NA132" s="87"/>
      <c r="NB132" s="87"/>
      <c r="NC132" s="87"/>
      <c r="ND132" s="87"/>
      <c r="NE132" s="87"/>
      <c r="NF132" s="87"/>
      <c r="NG132" s="87"/>
      <c r="NH132" s="87"/>
      <c r="NI132" s="87"/>
      <c r="NJ132" s="87"/>
      <c r="NK132" s="87"/>
      <c r="NL132" s="87"/>
      <c r="NM132" s="87"/>
      <c r="NN132" s="87"/>
      <c r="NO132" s="87"/>
      <c r="NP132" s="87"/>
      <c r="NR132" s="20"/>
      <c r="NS132" s="246" t="s">
        <v>5020</v>
      </c>
    </row>
    <row r="133" spans="11:383">
      <c r="K133" s="265" t="s">
        <v>5021</v>
      </c>
      <c r="V133" s="43">
        <v>102</v>
      </c>
      <c r="W133" s="34" t="s">
        <v>714</v>
      </c>
      <c r="X133" s="44">
        <v>30374</v>
      </c>
      <c r="Y133" s="34" t="s">
        <v>3787</v>
      </c>
      <c r="Z133" s="43" t="s">
        <v>426</v>
      </c>
      <c r="AA133" s="34" t="s">
        <v>398</v>
      </c>
      <c r="AB133" s="34" t="s">
        <v>398</v>
      </c>
      <c r="AC133" s="34" t="s">
        <v>5022</v>
      </c>
      <c r="AD133" s="44" t="s">
        <v>428</v>
      </c>
      <c r="AE133" s="44" t="s">
        <v>4613</v>
      </c>
      <c r="AF133" s="43">
        <v>102</v>
      </c>
      <c r="AG133" s="34" t="s">
        <v>714</v>
      </c>
      <c r="AH133" s="34" t="s">
        <v>713</v>
      </c>
      <c r="AI133" s="43" t="s">
        <v>715</v>
      </c>
      <c r="AJ133" s="44" t="s">
        <v>716</v>
      </c>
      <c r="AK133" s="295">
        <v>4700224</v>
      </c>
      <c r="AL133" s="44" t="s">
        <v>398</v>
      </c>
      <c r="AM133" s="44" t="s">
        <v>720</v>
      </c>
      <c r="AN133" s="296">
        <v>253469750</v>
      </c>
      <c r="AO133" s="34"/>
      <c r="AP133" s="34"/>
      <c r="AQ133" s="34"/>
      <c r="AR133" s="34"/>
      <c r="AS133" s="34"/>
      <c r="AT133" s="44" t="s">
        <v>434</v>
      </c>
      <c r="AU133" s="44"/>
      <c r="AV133" s="751" t="str" cm="1">
        <f t="array" ref="AV1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" s="34"/>
      <c r="AX133" s="34"/>
      <c r="AY133" s="34"/>
      <c r="AZ133" s="34"/>
      <c r="BA133" s="34"/>
      <c r="BB133" s="34"/>
      <c r="BC133" s="34"/>
      <c r="BD133" s="44">
        <v>30374</v>
      </c>
      <c r="BE133" s="34" t="s">
        <v>3787</v>
      </c>
      <c r="BF133" s="43" t="s">
        <v>426</v>
      </c>
      <c r="BG133" s="34" t="s">
        <v>398</v>
      </c>
      <c r="BH133" s="34" t="s">
        <v>398</v>
      </c>
      <c r="BI133" s="34" t="s">
        <v>5022</v>
      </c>
      <c r="BJ133" s="44" t="s">
        <v>428</v>
      </c>
      <c r="BK133" s="44" t="s">
        <v>4613</v>
      </c>
      <c r="BL133" s="34"/>
      <c r="BM133" s="34"/>
      <c r="BN133" s="34"/>
      <c r="BO133" s="20"/>
      <c r="BP133" s="20"/>
      <c r="BQ133" s="20"/>
      <c r="BR133" s="20"/>
      <c r="BS133" s="27"/>
      <c r="BT133" s="20"/>
      <c r="BU133" s="20"/>
      <c r="BV133" s="20"/>
      <c r="BW133" s="20"/>
      <c r="BX133" s="20"/>
      <c r="BY133" s="20"/>
      <c r="BZ133" s="20"/>
      <c r="CA133" s="20"/>
      <c r="CB133" s="20"/>
      <c r="CC133" s="27"/>
      <c r="CD133" s="20"/>
      <c r="CE133" s="20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0"/>
      <c r="CY133" s="103" t="s">
        <v>513</v>
      </c>
      <c r="CZ133" s="87" t="s">
        <v>5023</v>
      </c>
      <c r="DA133" s="85"/>
      <c r="DC133" s="94" t="s">
        <v>602</v>
      </c>
      <c r="ML133" s="87"/>
      <c r="MM133" s="87"/>
      <c r="MN133" s="87"/>
      <c r="MO133" s="87"/>
      <c r="MP133" s="87"/>
      <c r="MQ133" s="87"/>
      <c r="MR133" s="87"/>
      <c r="MS133" s="87"/>
      <c r="MT133" s="87"/>
      <c r="MU133" s="87"/>
      <c r="MV133" s="87"/>
      <c r="MW133" s="87"/>
      <c r="MX133" s="87"/>
      <c r="MY133" s="87"/>
      <c r="MZ133" s="87"/>
      <c r="NA133" s="87"/>
      <c r="NB133" s="87"/>
      <c r="NC133" s="87"/>
      <c r="ND133" s="87"/>
      <c r="NE133" s="87"/>
      <c r="NF133" s="87"/>
      <c r="NG133" s="87"/>
      <c r="NH133" s="87"/>
      <c r="NI133" s="87"/>
      <c r="NJ133" s="87"/>
      <c r="NK133" s="87"/>
      <c r="NL133" s="87"/>
      <c r="NM133" s="87"/>
      <c r="NN133" s="87"/>
      <c r="NO133" s="87"/>
      <c r="NP133" s="87"/>
      <c r="NR133" s="20"/>
      <c r="NS133" s="246" t="s">
        <v>5024</v>
      </c>
    </row>
    <row r="134" spans="11:383">
      <c r="K134" s="265" t="s">
        <v>5025</v>
      </c>
      <c r="V134" s="43">
        <v>102</v>
      </c>
      <c r="W134" s="34" t="s">
        <v>714</v>
      </c>
      <c r="X134" s="44">
        <v>30375</v>
      </c>
      <c r="Y134" s="34" t="s">
        <v>3812</v>
      </c>
      <c r="Z134" s="43" t="s">
        <v>426</v>
      </c>
      <c r="AA134" s="34" t="s">
        <v>398</v>
      </c>
      <c r="AB134" s="34" t="s">
        <v>398</v>
      </c>
      <c r="AC134" s="34" t="s">
        <v>5026</v>
      </c>
      <c r="AD134" s="44" t="s">
        <v>428</v>
      </c>
      <c r="AE134" s="44" t="s">
        <v>4613</v>
      </c>
      <c r="AF134" s="43">
        <v>102</v>
      </c>
      <c r="AG134" s="34" t="s">
        <v>714</v>
      </c>
      <c r="AH134" s="34" t="s">
        <v>713</v>
      </c>
      <c r="AI134" s="43" t="s">
        <v>715</v>
      </c>
      <c r="AJ134" s="44" t="s">
        <v>716</v>
      </c>
      <c r="AK134" s="295">
        <v>4700224</v>
      </c>
      <c r="AL134" s="44" t="s">
        <v>398</v>
      </c>
      <c r="AM134" s="44" t="s">
        <v>720</v>
      </c>
      <c r="AN134" s="296">
        <v>253469750</v>
      </c>
      <c r="AO134" s="34"/>
      <c r="AP134" s="34"/>
      <c r="AQ134" s="34"/>
      <c r="AR134" s="34"/>
      <c r="AS134" s="34"/>
      <c r="AT134" s="44" t="s">
        <v>434</v>
      </c>
      <c r="AU134" s="44"/>
      <c r="AV134" s="751" t="str" cm="1">
        <f t="array" ref="AV1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" s="34"/>
      <c r="AX134" s="34"/>
      <c r="AY134" s="34"/>
      <c r="AZ134" s="34"/>
      <c r="BA134" s="34"/>
      <c r="BB134" s="34"/>
      <c r="BC134" s="34"/>
      <c r="BD134" s="44">
        <v>30375</v>
      </c>
      <c r="BE134" s="34" t="s">
        <v>3812</v>
      </c>
      <c r="BF134" s="43" t="s">
        <v>426</v>
      </c>
      <c r="BG134" s="34" t="s">
        <v>398</v>
      </c>
      <c r="BH134" s="34" t="s">
        <v>398</v>
      </c>
      <c r="BI134" s="34" t="s">
        <v>5026</v>
      </c>
      <c r="BJ134" s="44" t="s">
        <v>428</v>
      </c>
      <c r="BK134" s="44" t="s">
        <v>4613</v>
      </c>
      <c r="BL134" s="34"/>
      <c r="BM134" s="34"/>
      <c r="BN134" s="34"/>
      <c r="BO134" s="20"/>
      <c r="BP134" s="20"/>
      <c r="BQ134" s="20"/>
      <c r="BR134" s="20"/>
      <c r="BS134" s="27"/>
      <c r="BT134" s="20"/>
      <c r="BU134" s="20"/>
      <c r="BV134" s="20"/>
      <c r="BW134" s="20"/>
      <c r="BX134" s="20"/>
      <c r="BY134" s="20"/>
      <c r="BZ134" s="20"/>
      <c r="CA134" s="20"/>
      <c r="CB134" s="20"/>
      <c r="CC134" s="27"/>
      <c r="CD134" s="20"/>
      <c r="CE134" s="20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0"/>
      <c r="CY134" s="103" t="s">
        <v>514</v>
      </c>
      <c r="CZ134" s="87" t="s">
        <v>5027</v>
      </c>
      <c r="DA134" s="85"/>
      <c r="DC134" s="94" t="s">
        <v>678</v>
      </c>
      <c r="ML134" s="87"/>
      <c r="MM134" s="87"/>
      <c r="MN134" s="87"/>
      <c r="MO134" s="87"/>
      <c r="MP134" s="87"/>
      <c r="MQ134" s="87"/>
      <c r="MR134" s="87"/>
      <c r="MS134" s="87"/>
      <c r="MT134" s="87"/>
      <c r="MU134" s="87"/>
      <c r="MV134" s="87"/>
      <c r="MW134" s="87"/>
      <c r="MX134" s="87"/>
      <c r="MY134" s="87"/>
      <c r="MZ134" s="87"/>
      <c r="NA134" s="87"/>
      <c r="NB134" s="87"/>
      <c r="NC134" s="87"/>
      <c r="ND134" s="87"/>
      <c r="NE134" s="87"/>
      <c r="NF134" s="87"/>
      <c r="NG134" s="87"/>
      <c r="NH134" s="87"/>
      <c r="NI134" s="87"/>
      <c r="NJ134" s="87"/>
      <c r="NK134" s="87"/>
      <c r="NL134" s="87"/>
      <c r="NM134" s="87"/>
      <c r="NN134" s="87"/>
      <c r="NO134" s="87"/>
      <c r="NP134" s="87"/>
      <c r="NR134" s="20"/>
      <c r="NS134" s="246" t="s">
        <v>5028</v>
      </c>
    </row>
    <row r="135" spans="11:383">
      <c r="K135" s="265" t="s">
        <v>5029</v>
      </c>
      <c r="V135" s="43">
        <v>102</v>
      </c>
      <c r="W135" s="34" t="s">
        <v>714</v>
      </c>
      <c r="X135" s="44">
        <v>30376</v>
      </c>
      <c r="Y135" s="34" t="s">
        <v>3834</v>
      </c>
      <c r="Z135" s="43" t="s">
        <v>426</v>
      </c>
      <c r="AA135" s="34" t="s">
        <v>398</v>
      </c>
      <c r="AB135" s="34" t="s">
        <v>398</v>
      </c>
      <c r="AC135" s="34" t="s">
        <v>5030</v>
      </c>
      <c r="AD135" s="44" t="s">
        <v>428</v>
      </c>
      <c r="AE135" s="44" t="s">
        <v>4613</v>
      </c>
      <c r="AF135" s="43">
        <v>102</v>
      </c>
      <c r="AG135" s="34" t="s">
        <v>714</v>
      </c>
      <c r="AH135" s="34" t="s">
        <v>713</v>
      </c>
      <c r="AI135" s="43" t="s">
        <v>715</v>
      </c>
      <c r="AJ135" s="44" t="s">
        <v>716</v>
      </c>
      <c r="AK135" s="295">
        <v>4700224</v>
      </c>
      <c r="AL135" s="44" t="s">
        <v>398</v>
      </c>
      <c r="AM135" s="44" t="s">
        <v>720</v>
      </c>
      <c r="AN135" s="296">
        <v>253469750</v>
      </c>
      <c r="AO135" s="34"/>
      <c r="AP135" s="34"/>
      <c r="AQ135" s="34"/>
      <c r="AR135" s="34"/>
      <c r="AS135" s="34"/>
      <c r="AT135" s="44" t="s">
        <v>434</v>
      </c>
      <c r="AU135" s="44"/>
      <c r="AV135" s="751" t="str" cm="1">
        <f t="array" ref="AV1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" s="34"/>
      <c r="AX135" s="34"/>
      <c r="AY135" s="34"/>
      <c r="AZ135" s="34"/>
      <c r="BA135" s="34"/>
      <c r="BB135" s="34"/>
      <c r="BC135" s="34"/>
      <c r="BD135" s="44">
        <v>30376</v>
      </c>
      <c r="BE135" s="34" t="s">
        <v>3834</v>
      </c>
      <c r="BF135" s="43" t="s">
        <v>426</v>
      </c>
      <c r="BG135" s="34" t="s">
        <v>398</v>
      </c>
      <c r="BH135" s="34" t="s">
        <v>398</v>
      </c>
      <c r="BI135" s="34" t="s">
        <v>5030</v>
      </c>
      <c r="BJ135" s="44" t="s">
        <v>428</v>
      </c>
      <c r="BK135" s="44" t="s">
        <v>4613</v>
      </c>
      <c r="BL135" s="34"/>
      <c r="BM135" s="34"/>
      <c r="BN135" s="34"/>
      <c r="BO135" s="20"/>
      <c r="BP135" s="20"/>
      <c r="BQ135" s="20"/>
      <c r="BR135" s="20"/>
      <c r="BS135" s="27"/>
      <c r="BT135" s="20"/>
      <c r="BU135" s="20"/>
      <c r="BV135" s="20"/>
      <c r="BW135" s="20"/>
      <c r="BX135" s="20"/>
      <c r="BY135" s="20"/>
      <c r="BZ135" s="20"/>
      <c r="CA135" s="20"/>
      <c r="CB135" s="20"/>
      <c r="CC135" s="27"/>
      <c r="CD135" s="20"/>
      <c r="CE135" s="20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0"/>
      <c r="CY135" s="103" t="s">
        <v>515</v>
      </c>
      <c r="CZ135" s="87" t="s">
        <v>5031</v>
      </c>
      <c r="DA135" s="85"/>
      <c r="DC135" s="94" t="s">
        <v>547</v>
      </c>
      <c r="ML135" s="87"/>
      <c r="MM135" s="87"/>
      <c r="MN135" s="87"/>
      <c r="MO135" s="87"/>
      <c r="MP135" s="87"/>
      <c r="MQ135" s="87"/>
      <c r="MR135" s="87"/>
      <c r="MS135" s="87"/>
      <c r="MT135" s="87"/>
      <c r="MU135" s="87"/>
      <c r="MV135" s="87"/>
      <c r="MW135" s="87"/>
      <c r="MX135" s="87"/>
      <c r="MY135" s="87"/>
      <c r="MZ135" s="87"/>
      <c r="NA135" s="87"/>
      <c r="NB135" s="87"/>
      <c r="NC135" s="87"/>
      <c r="ND135" s="87"/>
      <c r="NE135" s="87"/>
      <c r="NF135" s="87"/>
      <c r="NG135" s="87"/>
      <c r="NH135" s="87"/>
      <c r="NI135" s="87"/>
      <c r="NJ135" s="87"/>
      <c r="NK135" s="87"/>
      <c r="NL135" s="87"/>
      <c r="NM135" s="87"/>
      <c r="NN135" s="87"/>
      <c r="NO135" s="87"/>
      <c r="NP135" s="87"/>
      <c r="NR135" s="20"/>
      <c r="NS135" s="246" t="s">
        <v>5032</v>
      </c>
    </row>
    <row r="136" spans="11:383">
      <c r="K136" s="265" t="s">
        <v>5033</v>
      </c>
      <c r="V136" s="43">
        <v>102</v>
      </c>
      <c r="W136" s="34" t="s">
        <v>714</v>
      </c>
      <c r="X136" s="44">
        <v>30377</v>
      </c>
      <c r="Y136" s="34" t="s">
        <v>3853</v>
      </c>
      <c r="Z136" s="43" t="s">
        <v>426</v>
      </c>
      <c r="AA136" s="34" t="s">
        <v>398</v>
      </c>
      <c r="AB136" s="34" t="s">
        <v>398</v>
      </c>
      <c r="AC136" s="34" t="s">
        <v>5034</v>
      </c>
      <c r="AD136" s="44" t="s">
        <v>428</v>
      </c>
      <c r="AE136" s="44" t="s">
        <v>4613</v>
      </c>
      <c r="AF136" s="43">
        <v>102</v>
      </c>
      <c r="AG136" s="34" t="s">
        <v>714</v>
      </c>
      <c r="AH136" s="34" t="s">
        <v>713</v>
      </c>
      <c r="AI136" s="43" t="s">
        <v>715</v>
      </c>
      <c r="AJ136" s="44" t="s">
        <v>716</v>
      </c>
      <c r="AK136" s="295">
        <v>4700224</v>
      </c>
      <c r="AL136" s="44" t="s">
        <v>398</v>
      </c>
      <c r="AM136" s="44" t="s">
        <v>720</v>
      </c>
      <c r="AN136" s="296">
        <v>253469750</v>
      </c>
      <c r="AO136" s="34"/>
      <c r="AP136" s="34"/>
      <c r="AQ136" s="34"/>
      <c r="AR136" s="34"/>
      <c r="AS136" s="34"/>
      <c r="AT136" s="44" t="s">
        <v>434</v>
      </c>
      <c r="AU136" s="44"/>
      <c r="AV136" s="751" t="str" cm="1">
        <f t="array" ref="AV1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" s="34"/>
      <c r="AX136" s="34"/>
      <c r="AY136" s="34"/>
      <c r="AZ136" s="34"/>
      <c r="BA136" s="34"/>
      <c r="BB136" s="34"/>
      <c r="BC136" s="34"/>
      <c r="BD136" s="44">
        <v>30377</v>
      </c>
      <c r="BE136" s="34" t="s">
        <v>3853</v>
      </c>
      <c r="BF136" s="43" t="s">
        <v>426</v>
      </c>
      <c r="BG136" s="34" t="s">
        <v>398</v>
      </c>
      <c r="BH136" s="34" t="s">
        <v>398</v>
      </c>
      <c r="BI136" s="34" t="s">
        <v>5034</v>
      </c>
      <c r="BJ136" s="44" t="s">
        <v>428</v>
      </c>
      <c r="BK136" s="44" t="s">
        <v>4613</v>
      </c>
      <c r="BL136" s="34"/>
      <c r="BM136" s="34"/>
      <c r="BN136" s="34"/>
      <c r="BO136" s="20"/>
      <c r="BP136" s="20"/>
      <c r="BQ136" s="20"/>
      <c r="BR136" s="20"/>
      <c r="BS136" s="27"/>
      <c r="BT136" s="20"/>
      <c r="BU136" s="20"/>
      <c r="BV136" s="20"/>
      <c r="BW136" s="20"/>
      <c r="BX136" s="20"/>
      <c r="BY136" s="20"/>
      <c r="BZ136" s="20"/>
      <c r="CA136" s="20"/>
      <c r="CB136" s="20"/>
      <c r="CC136" s="27"/>
      <c r="CD136" s="20"/>
      <c r="CE136" s="20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0"/>
      <c r="CY136" s="103" t="s">
        <v>516</v>
      </c>
      <c r="CZ136" s="87" t="s">
        <v>5035</v>
      </c>
      <c r="DA136" s="85"/>
      <c r="DC136" s="94" t="s">
        <v>477</v>
      </c>
      <c r="ML136" s="87"/>
      <c r="MM136" s="87"/>
      <c r="MN136" s="87"/>
      <c r="MO136" s="87"/>
      <c r="MP136" s="87"/>
      <c r="MQ136" s="87"/>
      <c r="MR136" s="87"/>
      <c r="MS136" s="87"/>
      <c r="MT136" s="87"/>
      <c r="MU136" s="87"/>
      <c r="MV136" s="87"/>
      <c r="MW136" s="87"/>
      <c r="MX136" s="87"/>
      <c r="MY136" s="87"/>
      <c r="MZ136" s="87"/>
      <c r="NA136" s="87"/>
      <c r="NB136" s="87"/>
      <c r="NC136" s="87"/>
      <c r="ND136" s="87"/>
      <c r="NE136" s="87"/>
      <c r="NF136" s="87"/>
      <c r="NG136" s="87"/>
      <c r="NH136" s="87"/>
      <c r="NI136" s="87"/>
      <c r="NJ136" s="87"/>
      <c r="NK136" s="87"/>
      <c r="NL136" s="87"/>
      <c r="NM136" s="87"/>
      <c r="NN136" s="87"/>
      <c r="NO136" s="87"/>
      <c r="NP136" s="87"/>
      <c r="NR136" s="20"/>
      <c r="NS136" s="246" t="s">
        <v>5036</v>
      </c>
    </row>
    <row r="137" spans="11:383">
      <c r="K137" s="265" t="s">
        <v>5037</v>
      </c>
      <c r="V137" s="43">
        <v>102</v>
      </c>
      <c r="W137" s="34" t="s">
        <v>714</v>
      </c>
      <c r="X137" s="44">
        <v>30378</v>
      </c>
      <c r="Y137" s="34" t="s">
        <v>3876</v>
      </c>
      <c r="Z137" s="43" t="s">
        <v>426</v>
      </c>
      <c r="AA137" s="34" t="s">
        <v>398</v>
      </c>
      <c r="AB137" s="34" t="s">
        <v>398</v>
      </c>
      <c r="AC137" s="34" t="s">
        <v>5038</v>
      </c>
      <c r="AD137" s="44" t="s">
        <v>428</v>
      </c>
      <c r="AE137" s="44" t="s">
        <v>4613</v>
      </c>
      <c r="AF137" s="43">
        <v>102</v>
      </c>
      <c r="AG137" s="34" t="s">
        <v>714</v>
      </c>
      <c r="AH137" s="34" t="s">
        <v>713</v>
      </c>
      <c r="AI137" s="43" t="s">
        <v>715</v>
      </c>
      <c r="AJ137" s="44" t="s">
        <v>716</v>
      </c>
      <c r="AK137" s="295">
        <v>4700224</v>
      </c>
      <c r="AL137" s="44" t="s">
        <v>398</v>
      </c>
      <c r="AM137" s="44" t="s">
        <v>720</v>
      </c>
      <c r="AN137" s="296">
        <v>253469750</v>
      </c>
      <c r="AO137" s="34"/>
      <c r="AP137" s="34"/>
      <c r="AQ137" s="34"/>
      <c r="AR137" s="34"/>
      <c r="AS137" s="34"/>
      <c r="AT137" s="44" t="s">
        <v>434</v>
      </c>
      <c r="AU137" s="44"/>
      <c r="AV137" s="751" t="str" cm="1">
        <f t="array" ref="AV1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" s="34"/>
      <c r="AX137" s="34"/>
      <c r="AY137" s="34"/>
      <c r="AZ137" s="34"/>
      <c r="BA137" s="34"/>
      <c r="BB137" s="34"/>
      <c r="BC137" s="34"/>
      <c r="BD137" s="44">
        <v>30378</v>
      </c>
      <c r="BE137" s="34" t="s">
        <v>3876</v>
      </c>
      <c r="BF137" s="43" t="s">
        <v>426</v>
      </c>
      <c r="BG137" s="34" t="s">
        <v>398</v>
      </c>
      <c r="BH137" s="34" t="s">
        <v>398</v>
      </c>
      <c r="BI137" s="34" t="s">
        <v>5038</v>
      </c>
      <c r="BJ137" s="44" t="s">
        <v>428</v>
      </c>
      <c r="BK137" s="44" t="s">
        <v>4613</v>
      </c>
      <c r="BL137" s="34"/>
      <c r="BM137" s="34"/>
      <c r="BN137" s="34"/>
      <c r="BO137" s="20"/>
      <c r="BP137" s="20"/>
      <c r="BQ137" s="20"/>
      <c r="BR137" s="20"/>
      <c r="BS137" s="27"/>
      <c r="BT137" s="20"/>
      <c r="BU137" s="20"/>
      <c r="BV137" s="20"/>
      <c r="BW137" s="20"/>
      <c r="BX137" s="20"/>
      <c r="BY137" s="20"/>
      <c r="BZ137" s="20"/>
      <c r="CA137" s="20"/>
      <c r="CB137" s="20"/>
      <c r="CC137" s="27"/>
      <c r="CD137" s="20"/>
      <c r="CE137" s="20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0"/>
      <c r="CY137" s="103" t="s">
        <v>517</v>
      </c>
      <c r="CZ137" s="87" t="s">
        <v>5039</v>
      </c>
      <c r="DA137" s="85"/>
      <c r="DC137" s="94" t="s">
        <v>560</v>
      </c>
      <c r="ML137" s="87"/>
      <c r="MM137" s="87"/>
      <c r="MN137" s="87"/>
      <c r="MO137" s="87"/>
      <c r="MP137" s="87"/>
      <c r="MQ137" s="87"/>
      <c r="MR137" s="87"/>
      <c r="MS137" s="87"/>
      <c r="MT137" s="87"/>
      <c r="MU137" s="87"/>
      <c r="MV137" s="87"/>
      <c r="MW137" s="87"/>
      <c r="MX137" s="87"/>
      <c r="MY137" s="87"/>
      <c r="MZ137" s="87"/>
      <c r="NA137" s="87"/>
      <c r="NB137" s="87"/>
      <c r="NC137" s="87"/>
      <c r="ND137" s="87"/>
      <c r="NE137" s="87"/>
      <c r="NF137" s="87"/>
      <c r="NG137" s="87"/>
      <c r="NH137" s="87"/>
      <c r="NI137" s="87"/>
      <c r="NJ137" s="87"/>
      <c r="NK137" s="87"/>
      <c r="NL137" s="87"/>
      <c r="NM137" s="87"/>
      <c r="NN137" s="87"/>
      <c r="NO137" s="87"/>
      <c r="NP137" s="87"/>
      <c r="NR137" s="20"/>
      <c r="NS137" s="246" t="s">
        <v>5040</v>
      </c>
    </row>
    <row r="138" spans="11:383">
      <c r="K138" s="265" t="s">
        <v>5041</v>
      </c>
      <c r="V138" s="43">
        <v>102</v>
      </c>
      <c r="W138" s="34" t="s">
        <v>714</v>
      </c>
      <c r="X138" s="44">
        <v>30379</v>
      </c>
      <c r="Y138" s="34" t="s">
        <v>3896</v>
      </c>
      <c r="Z138" s="43" t="s">
        <v>426</v>
      </c>
      <c r="AA138" s="34" t="s">
        <v>398</v>
      </c>
      <c r="AB138" s="34" t="s">
        <v>398</v>
      </c>
      <c r="AC138" s="34" t="s">
        <v>5042</v>
      </c>
      <c r="AD138" s="44" t="s">
        <v>428</v>
      </c>
      <c r="AE138" s="44" t="s">
        <v>4613</v>
      </c>
      <c r="AF138" s="43">
        <v>102</v>
      </c>
      <c r="AG138" s="34" t="s">
        <v>714</v>
      </c>
      <c r="AH138" s="34" t="s">
        <v>713</v>
      </c>
      <c r="AI138" s="43" t="s">
        <v>715</v>
      </c>
      <c r="AJ138" s="44" t="s">
        <v>716</v>
      </c>
      <c r="AK138" s="295">
        <v>4700224</v>
      </c>
      <c r="AL138" s="44" t="s">
        <v>398</v>
      </c>
      <c r="AM138" s="44" t="s">
        <v>720</v>
      </c>
      <c r="AN138" s="296">
        <v>253469750</v>
      </c>
      <c r="AO138" s="34"/>
      <c r="AP138" s="34"/>
      <c r="AQ138" s="34"/>
      <c r="AR138" s="34"/>
      <c r="AS138" s="34"/>
      <c r="AT138" s="44" t="s">
        <v>434</v>
      </c>
      <c r="AU138" s="44"/>
      <c r="AV138" s="751" t="str" cm="1">
        <f t="array" ref="AV1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" s="34"/>
      <c r="AX138" s="34"/>
      <c r="AY138" s="34"/>
      <c r="AZ138" s="34"/>
      <c r="BA138" s="34"/>
      <c r="BB138" s="34"/>
      <c r="BC138" s="34"/>
      <c r="BD138" s="44">
        <v>30379</v>
      </c>
      <c r="BE138" s="34" t="s">
        <v>3896</v>
      </c>
      <c r="BF138" s="43" t="s">
        <v>426</v>
      </c>
      <c r="BG138" s="34" t="s">
        <v>398</v>
      </c>
      <c r="BH138" s="34" t="s">
        <v>398</v>
      </c>
      <c r="BI138" s="34" t="s">
        <v>5042</v>
      </c>
      <c r="BJ138" s="44" t="s">
        <v>428</v>
      </c>
      <c r="BK138" s="44" t="s">
        <v>4613</v>
      </c>
      <c r="BL138" s="34"/>
      <c r="BM138" s="34"/>
      <c r="BN138" s="34"/>
      <c r="BO138" s="20"/>
      <c r="BP138" s="20"/>
      <c r="BQ138" s="20"/>
      <c r="BR138" s="20"/>
      <c r="BS138" s="27"/>
      <c r="BT138" s="20"/>
      <c r="BU138" s="20"/>
      <c r="BV138" s="20"/>
      <c r="BW138" s="20"/>
      <c r="BX138" s="20"/>
      <c r="BY138" s="20"/>
      <c r="BZ138" s="20"/>
      <c r="CA138" s="20"/>
      <c r="CB138" s="20"/>
      <c r="CC138" s="27"/>
      <c r="CD138" s="20"/>
      <c r="CE138" s="20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0"/>
      <c r="CY138" s="103" t="s">
        <v>444</v>
      </c>
      <c r="CZ138" s="87" t="s">
        <v>5043</v>
      </c>
      <c r="DA138" s="85"/>
      <c r="DC138" s="94" t="s">
        <v>488</v>
      </c>
      <c r="ML138" s="87"/>
      <c r="MM138" s="87"/>
      <c r="MN138" s="87"/>
      <c r="MO138" s="87"/>
      <c r="MP138" s="87"/>
      <c r="MQ138" s="87"/>
      <c r="MR138" s="87"/>
      <c r="MS138" s="87"/>
      <c r="MT138" s="87"/>
      <c r="MU138" s="87"/>
      <c r="MV138" s="87"/>
      <c r="MW138" s="87"/>
      <c r="MX138" s="87"/>
      <c r="MY138" s="87"/>
      <c r="MZ138" s="87"/>
      <c r="NA138" s="87"/>
      <c r="NB138" s="87"/>
      <c r="NC138" s="87"/>
      <c r="ND138" s="87"/>
      <c r="NE138" s="87"/>
      <c r="NF138" s="87"/>
      <c r="NG138" s="87"/>
      <c r="NH138" s="87"/>
      <c r="NI138" s="87"/>
      <c r="NJ138" s="87"/>
      <c r="NK138" s="87"/>
      <c r="NL138" s="87"/>
      <c r="NM138" s="87"/>
      <c r="NN138" s="87"/>
      <c r="NO138" s="87"/>
      <c r="NP138" s="87"/>
      <c r="NR138" s="20"/>
      <c r="NS138" s="246" t="s">
        <v>5044</v>
      </c>
    </row>
    <row r="139" spans="11:383">
      <c r="K139" s="265" t="s">
        <v>5045</v>
      </c>
      <c r="V139" s="43">
        <v>102</v>
      </c>
      <c r="W139" s="34" t="s">
        <v>714</v>
      </c>
      <c r="X139" s="44">
        <v>30380</v>
      </c>
      <c r="Y139" s="34" t="s">
        <v>3915</v>
      </c>
      <c r="Z139" s="43" t="s">
        <v>426</v>
      </c>
      <c r="AA139" s="34" t="s">
        <v>398</v>
      </c>
      <c r="AB139" s="34" t="s">
        <v>398</v>
      </c>
      <c r="AC139" s="34" t="s">
        <v>5046</v>
      </c>
      <c r="AD139" s="44" t="s">
        <v>428</v>
      </c>
      <c r="AE139" s="44" t="s">
        <v>4613</v>
      </c>
      <c r="AF139" s="43">
        <v>102</v>
      </c>
      <c r="AG139" s="34" t="s">
        <v>714</v>
      </c>
      <c r="AH139" s="34" t="s">
        <v>713</v>
      </c>
      <c r="AI139" s="43" t="s">
        <v>715</v>
      </c>
      <c r="AJ139" s="44" t="s">
        <v>716</v>
      </c>
      <c r="AK139" s="295">
        <v>4700224</v>
      </c>
      <c r="AL139" s="44" t="s">
        <v>398</v>
      </c>
      <c r="AM139" s="44" t="s">
        <v>720</v>
      </c>
      <c r="AN139" s="296">
        <v>253469750</v>
      </c>
      <c r="AO139" s="34"/>
      <c r="AP139" s="34"/>
      <c r="AQ139" s="34"/>
      <c r="AR139" s="34"/>
      <c r="AS139" s="34"/>
      <c r="AT139" s="44" t="s">
        <v>434</v>
      </c>
      <c r="AU139" s="44"/>
      <c r="AV139" s="751" t="str" cm="1">
        <f t="array" ref="AV1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" s="34"/>
      <c r="AX139" s="34"/>
      <c r="AY139" s="34"/>
      <c r="AZ139" s="34"/>
      <c r="BA139" s="34"/>
      <c r="BB139" s="34"/>
      <c r="BC139" s="34"/>
      <c r="BD139" s="44">
        <v>30380</v>
      </c>
      <c r="BE139" s="34" t="s">
        <v>3915</v>
      </c>
      <c r="BF139" s="43" t="s">
        <v>426</v>
      </c>
      <c r="BG139" s="34" t="s">
        <v>398</v>
      </c>
      <c r="BH139" s="34" t="s">
        <v>398</v>
      </c>
      <c r="BI139" s="34" t="s">
        <v>5046</v>
      </c>
      <c r="BJ139" s="44" t="s">
        <v>428</v>
      </c>
      <c r="BK139" s="44" t="s">
        <v>4613</v>
      </c>
      <c r="BL139" s="34"/>
      <c r="BM139" s="34"/>
      <c r="BN139" s="34"/>
      <c r="BO139" s="20"/>
      <c r="BP139" s="20"/>
      <c r="BQ139" s="20"/>
      <c r="BR139" s="20"/>
      <c r="BS139" s="27"/>
      <c r="BT139" s="20"/>
      <c r="BU139" s="20"/>
      <c r="BV139" s="20"/>
      <c r="BW139" s="20"/>
      <c r="BX139" s="20"/>
      <c r="BY139" s="20"/>
      <c r="BZ139" s="20"/>
      <c r="CA139" s="20"/>
      <c r="CB139" s="20"/>
      <c r="CC139" s="27"/>
      <c r="CD139" s="20"/>
      <c r="CE139" s="20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0"/>
      <c r="CY139" s="103" t="s">
        <v>518</v>
      </c>
      <c r="CZ139" s="87" t="s">
        <v>5047</v>
      </c>
      <c r="DA139" s="85"/>
      <c r="DC139" s="94" t="s">
        <v>633</v>
      </c>
      <c r="ML139" s="87"/>
      <c r="MM139" s="87"/>
      <c r="MN139" s="87"/>
      <c r="MO139" s="87"/>
      <c r="MP139" s="87"/>
      <c r="MQ139" s="87"/>
      <c r="MR139" s="87"/>
      <c r="MS139" s="87"/>
      <c r="MT139" s="87"/>
      <c r="MU139" s="87"/>
      <c r="MV139" s="87"/>
      <c r="MW139" s="87"/>
      <c r="MX139" s="87"/>
      <c r="MY139" s="87"/>
      <c r="MZ139" s="87"/>
      <c r="NA139" s="87"/>
      <c r="NB139" s="87"/>
      <c r="NC139" s="87"/>
      <c r="ND139" s="87"/>
      <c r="NE139" s="87"/>
      <c r="NF139" s="87"/>
      <c r="NG139" s="87"/>
      <c r="NH139" s="87"/>
      <c r="NI139" s="87"/>
      <c r="NJ139" s="87"/>
      <c r="NK139" s="87"/>
      <c r="NL139" s="87"/>
      <c r="NM139" s="87"/>
      <c r="NN139" s="87"/>
      <c r="NO139" s="87"/>
      <c r="NP139" s="87"/>
      <c r="NR139" s="20"/>
      <c r="NS139" s="246" t="s">
        <v>5048</v>
      </c>
    </row>
    <row r="140" spans="11:383">
      <c r="K140" s="265" t="s">
        <v>5049</v>
      </c>
      <c r="V140" s="43">
        <v>102</v>
      </c>
      <c r="W140" s="34" t="s">
        <v>714</v>
      </c>
      <c r="X140" s="44">
        <v>30381</v>
      </c>
      <c r="Y140" s="34" t="s">
        <v>3939</v>
      </c>
      <c r="Z140" s="43" t="s">
        <v>426</v>
      </c>
      <c r="AA140" s="34" t="s">
        <v>398</v>
      </c>
      <c r="AB140" s="34" t="s">
        <v>398</v>
      </c>
      <c r="AC140" s="34" t="s">
        <v>5050</v>
      </c>
      <c r="AD140" s="44" t="s">
        <v>428</v>
      </c>
      <c r="AE140" s="44" t="s">
        <v>4613</v>
      </c>
      <c r="AF140" s="43">
        <v>102</v>
      </c>
      <c r="AG140" s="34" t="s">
        <v>714</v>
      </c>
      <c r="AH140" s="34" t="s">
        <v>713</v>
      </c>
      <c r="AI140" s="43" t="s">
        <v>715</v>
      </c>
      <c r="AJ140" s="44" t="s">
        <v>716</v>
      </c>
      <c r="AK140" s="295">
        <v>4700224</v>
      </c>
      <c r="AL140" s="44" t="s">
        <v>398</v>
      </c>
      <c r="AM140" s="44" t="s">
        <v>720</v>
      </c>
      <c r="AN140" s="296">
        <v>253469750</v>
      </c>
      <c r="AO140" s="34"/>
      <c r="AP140" s="34"/>
      <c r="AQ140" s="34"/>
      <c r="AR140" s="34"/>
      <c r="AS140" s="34"/>
      <c r="AT140" s="44" t="s">
        <v>434</v>
      </c>
      <c r="AU140" s="44"/>
      <c r="AV140" s="751" t="str" cm="1">
        <f t="array" ref="AV1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" s="34"/>
      <c r="AX140" s="34"/>
      <c r="AY140" s="34"/>
      <c r="AZ140" s="34"/>
      <c r="BA140" s="34"/>
      <c r="BB140" s="34"/>
      <c r="BC140" s="34"/>
      <c r="BD140" s="44">
        <v>30381</v>
      </c>
      <c r="BE140" s="34" t="s">
        <v>3939</v>
      </c>
      <c r="BF140" s="43" t="s">
        <v>426</v>
      </c>
      <c r="BG140" s="34" t="s">
        <v>398</v>
      </c>
      <c r="BH140" s="34" t="s">
        <v>398</v>
      </c>
      <c r="BI140" s="34" t="s">
        <v>5050</v>
      </c>
      <c r="BJ140" s="44" t="s">
        <v>428</v>
      </c>
      <c r="BK140" s="44" t="s">
        <v>4613</v>
      </c>
      <c r="BL140" s="34"/>
      <c r="BM140" s="34"/>
      <c r="BN140" s="34"/>
      <c r="BO140" s="20"/>
      <c r="BP140" s="20"/>
      <c r="BQ140" s="20"/>
      <c r="BR140" s="20"/>
      <c r="BS140" s="27"/>
      <c r="BT140" s="20"/>
      <c r="BU140" s="20"/>
      <c r="BV140" s="20"/>
      <c r="BW140" s="20"/>
      <c r="BX140" s="20"/>
      <c r="BY140" s="20"/>
      <c r="BZ140" s="20"/>
      <c r="CA140" s="20"/>
      <c r="CB140" s="20"/>
      <c r="CC140" s="27"/>
      <c r="CD140" s="20"/>
      <c r="CE140" s="20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0"/>
      <c r="CY140" s="103" t="s">
        <v>401</v>
      </c>
      <c r="CZ140" s="87" t="s">
        <v>5051</v>
      </c>
      <c r="DA140" s="85"/>
      <c r="DC140" s="94" t="s">
        <v>666</v>
      </c>
      <c r="ML140" s="87"/>
      <c r="MM140" s="87"/>
      <c r="MN140" s="87"/>
      <c r="MO140" s="87"/>
      <c r="MP140" s="87"/>
      <c r="MQ140" s="87"/>
      <c r="MR140" s="87"/>
      <c r="MS140" s="87"/>
      <c r="MT140" s="87"/>
      <c r="MU140" s="87"/>
      <c r="MV140" s="87"/>
      <c r="MW140" s="87"/>
      <c r="MX140" s="87"/>
      <c r="MY140" s="87"/>
      <c r="MZ140" s="87"/>
      <c r="NA140" s="87"/>
      <c r="NB140" s="87"/>
      <c r="NC140" s="87"/>
      <c r="ND140" s="87"/>
      <c r="NE140" s="87"/>
      <c r="NF140" s="87"/>
      <c r="NG140" s="87"/>
      <c r="NH140" s="87"/>
      <c r="NI140" s="87"/>
      <c r="NJ140" s="87"/>
      <c r="NK140" s="87"/>
      <c r="NL140" s="87"/>
      <c r="NM140" s="87"/>
      <c r="NN140" s="87"/>
      <c r="NO140" s="87"/>
      <c r="NP140" s="87"/>
      <c r="NR140" s="20"/>
      <c r="NS140" s="246" t="s">
        <v>5052</v>
      </c>
    </row>
    <row r="141" spans="11:383">
      <c r="K141" s="265" t="s">
        <v>5053</v>
      </c>
      <c r="V141" s="43">
        <v>102</v>
      </c>
      <c r="W141" s="34" t="s">
        <v>714</v>
      </c>
      <c r="X141" s="44">
        <v>31001</v>
      </c>
      <c r="Y141" s="34" t="s">
        <v>757</v>
      </c>
      <c r="Z141" s="43" t="s">
        <v>1277</v>
      </c>
      <c r="AA141" s="34" t="s">
        <v>493</v>
      </c>
      <c r="AB141" s="34" t="s">
        <v>398</v>
      </c>
      <c r="AC141" s="34" t="s">
        <v>757</v>
      </c>
      <c r="AD141" s="44" t="s">
        <v>428</v>
      </c>
      <c r="AE141" s="44" t="s">
        <v>4613</v>
      </c>
      <c r="AF141" s="43">
        <v>102</v>
      </c>
      <c r="AG141" s="34" t="s">
        <v>714</v>
      </c>
      <c r="AH141" s="34" t="s">
        <v>713</v>
      </c>
      <c r="AI141" s="43" t="s">
        <v>715</v>
      </c>
      <c r="AJ141" s="44" t="s">
        <v>716</v>
      </c>
      <c r="AK141" s="295">
        <v>4700224</v>
      </c>
      <c r="AL141" s="44" t="s">
        <v>398</v>
      </c>
      <c r="AM141" s="44" t="s">
        <v>720</v>
      </c>
      <c r="AN141" s="296">
        <v>253469750</v>
      </c>
      <c r="AO141" s="34"/>
      <c r="AP141" s="34"/>
      <c r="AQ141" s="34"/>
      <c r="AR141" s="34"/>
      <c r="AS141" s="34"/>
      <c r="AT141" s="44" t="s">
        <v>434</v>
      </c>
      <c r="AU141" s="44"/>
      <c r="AV141" s="751" t="str" cm="1">
        <f t="array" ref="AV1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" s="34"/>
      <c r="AX141" s="34"/>
      <c r="AY141" s="34"/>
      <c r="AZ141" s="34"/>
      <c r="BA141" s="34"/>
      <c r="BB141" s="34"/>
      <c r="BC141" s="34"/>
      <c r="BD141" s="44">
        <v>31001</v>
      </c>
      <c r="BE141" s="34" t="s">
        <v>757</v>
      </c>
      <c r="BF141" s="43" t="s">
        <v>1277</v>
      </c>
      <c r="BG141" s="34" t="s">
        <v>493</v>
      </c>
      <c r="BH141" s="34" t="s">
        <v>398</v>
      </c>
      <c r="BI141" s="34" t="s">
        <v>757</v>
      </c>
      <c r="BJ141" s="44" t="s">
        <v>428</v>
      </c>
      <c r="BK141" s="44" t="s">
        <v>4613</v>
      </c>
      <c r="BL141" s="34"/>
      <c r="BM141" s="34"/>
      <c r="BN141" s="34"/>
      <c r="BO141" s="20"/>
      <c r="BP141" s="20"/>
      <c r="BQ141" s="20"/>
      <c r="BR141" s="20"/>
      <c r="BS141" s="27"/>
      <c r="BT141" s="20"/>
      <c r="BU141" s="20"/>
      <c r="BV141" s="20"/>
      <c r="BW141" s="20"/>
      <c r="BX141" s="20"/>
      <c r="BY141" s="20"/>
      <c r="BZ141" s="20"/>
      <c r="CA141" s="20"/>
      <c r="CB141" s="20"/>
      <c r="CC141" s="27"/>
      <c r="CD141" s="20"/>
      <c r="CE141" s="20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0"/>
      <c r="CY141" s="103" t="s">
        <v>519</v>
      </c>
      <c r="CZ141" s="87" t="s">
        <v>5054</v>
      </c>
      <c r="DA141" s="85"/>
      <c r="DC141" s="94" t="s">
        <v>679</v>
      </c>
      <c r="ML141" s="87"/>
      <c r="MM141" s="87"/>
      <c r="MN141" s="87"/>
      <c r="MO141" s="87"/>
      <c r="MP141" s="87"/>
      <c r="MQ141" s="87"/>
      <c r="MR141" s="87"/>
      <c r="MS141" s="87"/>
      <c r="MT141" s="87"/>
      <c r="MU141" s="87"/>
      <c r="MV141" s="87"/>
      <c r="MW141" s="87"/>
      <c r="MX141" s="87"/>
      <c r="MY141" s="87"/>
      <c r="MZ141" s="87"/>
      <c r="NA141" s="87"/>
      <c r="NB141" s="87"/>
      <c r="NC141" s="87"/>
      <c r="ND141" s="87"/>
      <c r="NE141" s="87"/>
      <c r="NF141" s="87"/>
      <c r="NG141" s="87"/>
      <c r="NH141" s="87"/>
      <c r="NI141" s="87"/>
      <c r="NJ141" s="87"/>
      <c r="NK141" s="87"/>
      <c r="NL141" s="87"/>
      <c r="NM141" s="87"/>
      <c r="NN141" s="87"/>
      <c r="NO141" s="87"/>
      <c r="NP141" s="87"/>
      <c r="NR141" s="20"/>
      <c r="NS141" s="246" t="s">
        <v>5055</v>
      </c>
    </row>
    <row r="142" spans="11:383">
      <c r="K142" s="265" t="s">
        <v>5056</v>
      </c>
      <c r="V142" s="43">
        <v>102</v>
      </c>
      <c r="W142" s="34" t="s">
        <v>714</v>
      </c>
      <c r="X142" s="44">
        <v>31003</v>
      </c>
      <c r="Y142" s="34" t="s">
        <v>1025</v>
      </c>
      <c r="Z142" s="43" t="s">
        <v>1277</v>
      </c>
      <c r="AA142" s="34" t="s">
        <v>493</v>
      </c>
      <c r="AB142" s="34" t="s">
        <v>398</v>
      </c>
      <c r="AC142" s="34" t="s">
        <v>1025</v>
      </c>
      <c r="AD142" s="44" t="s">
        <v>428</v>
      </c>
      <c r="AE142" s="44" t="s">
        <v>4613</v>
      </c>
      <c r="AF142" s="43">
        <v>102</v>
      </c>
      <c r="AG142" s="34" t="s">
        <v>714</v>
      </c>
      <c r="AH142" s="34" t="s">
        <v>713</v>
      </c>
      <c r="AI142" s="43" t="s">
        <v>715</v>
      </c>
      <c r="AJ142" s="44" t="s">
        <v>716</v>
      </c>
      <c r="AK142" s="295">
        <v>4700224</v>
      </c>
      <c r="AL142" s="44" t="s">
        <v>398</v>
      </c>
      <c r="AM142" s="44" t="s">
        <v>720</v>
      </c>
      <c r="AN142" s="296">
        <v>253469750</v>
      </c>
      <c r="AO142" s="34"/>
      <c r="AP142" s="34"/>
      <c r="AQ142" s="34"/>
      <c r="AR142" s="34"/>
      <c r="AS142" s="34"/>
      <c r="AT142" s="44" t="s">
        <v>434</v>
      </c>
      <c r="AU142" s="44"/>
      <c r="AV142" s="751" t="str" cm="1">
        <f t="array" ref="AV1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" s="34"/>
      <c r="AX142" s="34"/>
      <c r="AY142" s="34"/>
      <c r="AZ142" s="34"/>
      <c r="BA142" s="34"/>
      <c r="BB142" s="34"/>
      <c r="BC142" s="34"/>
      <c r="BD142" s="44">
        <v>31003</v>
      </c>
      <c r="BE142" s="34" t="s">
        <v>1025</v>
      </c>
      <c r="BF142" s="43" t="s">
        <v>1277</v>
      </c>
      <c r="BG142" s="34" t="s">
        <v>493</v>
      </c>
      <c r="BH142" s="34" t="s">
        <v>398</v>
      </c>
      <c r="BI142" s="34" t="s">
        <v>1025</v>
      </c>
      <c r="BJ142" s="44" t="s">
        <v>428</v>
      </c>
      <c r="BK142" s="44" t="s">
        <v>4613</v>
      </c>
      <c r="BL142" s="34"/>
      <c r="BM142" s="34"/>
      <c r="BN142" s="34"/>
      <c r="BO142" s="20"/>
      <c r="BP142" s="20"/>
      <c r="BQ142" s="20"/>
      <c r="BR142" s="20"/>
      <c r="BS142" s="27"/>
      <c r="BT142" s="20"/>
      <c r="BU142" s="20"/>
      <c r="BV142" s="20"/>
      <c r="BW142" s="20"/>
      <c r="BX142" s="20"/>
      <c r="BY142" s="20"/>
      <c r="BZ142" s="20"/>
      <c r="CA142" s="20"/>
      <c r="CB142" s="20"/>
      <c r="CC142" s="27"/>
      <c r="CD142" s="20"/>
      <c r="CE142" s="20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0"/>
      <c r="CY142" s="103" t="s">
        <v>520</v>
      </c>
      <c r="CZ142" s="87" t="s">
        <v>5057</v>
      </c>
      <c r="DA142" s="85"/>
      <c r="DC142" s="94" t="s">
        <v>401</v>
      </c>
      <c r="ML142" s="87"/>
      <c r="MM142" s="87"/>
      <c r="MN142" s="87"/>
      <c r="MO142" s="87"/>
      <c r="MP142" s="87"/>
      <c r="MQ142" s="87"/>
      <c r="MR142" s="87"/>
      <c r="MS142" s="87"/>
      <c r="MT142" s="87"/>
      <c r="MU142" s="87"/>
      <c r="MV142" s="87"/>
      <c r="MW142" s="87"/>
      <c r="MX142" s="87"/>
      <c r="MY142" s="87"/>
      <c r="MZ142" s="87"/>
      <c r="NA142" s="87"/>
      <c r="NB142" s="87"/>
      <c r="NC142" s="87"/>
      <c r="ND142" s="87"/>
      <c r="NE142" s="87"/>
      <c r="NF142" s="87"/>
      <c r="NG142" s="87"/>
      <c r="NH142" s="87"/>
      <c r="NI142" s="87"/>
      <c r="NJ142" s="87"/>
      <c r="NK142" s="87"/>
      <c r="NL142" s="87"/>
      <c r="NM142" s="87"/>
      <c r="NN142" s="87"/>
      <c r="NO142" s="87"/>
      <c r="NP142" s="87"/>
      <c r="NR142" s="20"/>
      <c r="NS142" s="246" t="s">
        <v>5058</v>
      </c>
    </row>
    <row r="143" spans="11:383">
      <c r="K143" s="265" t="s">
        <v>5059</v>
      </c>
      <c r="V143" s="43">
        <v>102</v>
      </c>
      <c r="W143" s="34" t="s">
        <v>714</v>
      </c>
      <c r="X143" s="44">
        <v>31004</v>
      </c>
      <c r="Y143" s="34" t="s">
        <v>1319</v>
      </c>
      <c r="Z143" s="43" t="s">
        <v>1277</v>
      </c>
      <c r="AA143" s="34" t="s">
        <v>493</v>
      </c>
      <c r="AB143" s="34" t="s">
        <v>398</v>
      </c>
      <c r="AC143" s="34" t="s">
        <v>1319</v>
      </c>
      <c r="AD143" s="44" t="s">
        <v>428</v>
      </c>
      <c r="AE143" s="44" t="s">
        <v>4613</v>
      </c>
      <c r="AF143" s="43">
        <v>102</v>
      </c>
      <c r="AG143" s="34" t="s">
        <v>714</v>
      </c>
      <c r="AH143" s="34" t="s">
        <v>713</v>
      </c>
      <c r="AI143" s="43" t="s">
        <v>715</v>
      </c>
      <c r="AJ143" s="44" t="s">
        <v>716</v>
      </c>
      <c r="AK143" s="295">
        <v>4700224</v>
      </c>
      <c r="AL143" s="44" t="s">
        <v>398</v>
      </c>
      <c r="AM143" s="44" t="s">
        <v>720</v>
      </c>
      <c r="AN143" s="296">
        <v>253469750</v>
      </c>
      <c r="AO143" s="34"/>
      <c r="AP143" s="34"/>
      <c r="AQ143" s="34"/>
      <c r="AR143" s="34"/>
      <c r="AS143" s="34"/>
      <c r="AT143" s="44" t="s">
        <v>434</v>
      </c>
      <c r="AU143" s="44"/>
      <c r="AV143" s="751" t="str" cm="1">
        <f t="array" ref="AV1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" s="34"/>
      <c r="AX143" s="34"/>
      <c r="AY143" s="34"/>
      <c r="AZ143" s="34"/>
      <c r="BA143" s="34"/>
      <c r="BB143" s="34"/>
      <c r="BC143" s="34"/>
      <c r="BD143" s="44">
        <v>31004</v>
      </c>
      <c r="BE143" s="34" t="s">
        <v>1319</v>
      </c>
      <c r="BF143" s="43" t="s">
        <v>1277</v>
      </c>
      <c r="BG143" s="34" t="s">
        <v>493</v>
      </c>
      <c r="BH143" s="34" t="s">
        <v>398</v>
      </c>
      <c r="BI143" s="34" t="s">
        <v>1319</v>
      </c>
      <c r="BJ143" s="44" t="s">
        <v>428</v>
      </c>
      <c r="BK143" s="44" t="s">
        <v>4613</v>
      </c>
      <c r="BL143" s="34"/>
      <c r="BM143" s="34"/>
      <c r="BN143" s="34"/>
      <c r="BO143" s="20"/>
      <c r="BP143" s="20"/>
      <c r="BQ143" s="20"/>
      <c r="BR143" s="20"/>
      <c r="BS143" s="27"/>
      <c r="BT143" s="20"/>
      <c r="BU143" s="20"/>
      <c r="BV143" s="20"/>
      <c r="BW143" s="20"/>
      <c r="BX143" s="20"/>
      <c r="BY143" s="20"/>
      <c r="BZ143" s="20"/>
      <c r="CA143" s="20"/>
      <c r="CB143" s="20"/>
      <c r="CC143" s="27"/>
      <c r="CD143" s="20"/>
      <c r="CE143" s="20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0"/>
      <c r="CY143" s="103" t="s">
        <v>521</v>
      </c>
      <c r="CZ143" s="87" t="s">
        <v>5060</v>
      </c>
      <c r="DA143" s="85"/>
      <c r="DC143" s="94" t="s">
        <v>519</v>
      </c>
      <c r="ML143" s="87"/>
      <c r="MM143" s="87"/>
      <c r="MN143" s="87"/>
      <c r="MO143" s="87"/>
      <c r="MP143" s="87"/>
      <c r="MQ143" s="87"/>
      <c r="MR143" s="87"/>
      <c r="MS143" s="87"/>
      <c r="MT143" s="87"/>
      <c r="MU143" s="87"/>
      <c r="MV143" s="87"/>
      <c r="MW143" s="87"/>
      <c r="MX143" s="87"/>
      <c r="MY143" s="87"/>
      <c r="MZ143" s="87"/>
      <c r="NA143" s="87"/>
      <c r="NB143" s="87"/>
      <c r="NC143" s="87"/>
      <c r="ND143" s="87"/>
      <c r="NE143" s="87"/>
      <c r="NF143" s="87"/>
      <c r="NG143" s="87"/>
      <c r="NH143" s="87"/>
      <c r="NI143" s="87"/>
      <c r="NJ143" s="87"/>
      <c r="NK143" s="87"/>
      <c r="NL143" s="87"/>
      <c r="NM143" s="87"/>
      <c r="NN143" s="87"/>
      <c r="NO143" s="87"/>
      <c r="NP143" s="87"/>
      <c r="NR143" s="20"/>
      <c r="NS143" s="246" t="s">
        <v>5061</v>
      </c>
    </row>
    <row r="144" spans="11:383">
      <c r="K144" s="265" t="s">
        <v>5062</v>
      </c>
      <c r="V144" s="43">
        <v>102</v>
      </c>
      <c r="W144" s="34" t="s">
        <v>714</v>
      </c>
      <c r="X144" s="44">
        <v>31008</v>
      </c>
      <c r="Y144" s="34" t="s">
        <v>1611</v>
      </c>
      <c r="Z144" s="43" t="s">
        <v>1277</v>
      </c>
      <c r="AA144" s="34" t="s">
        <v>493</v>
      </c>
      <c r="AB144" s="34" t="s">
        <v>398</v>
      </c>
      <c r="AC144" s="34" t="s">
        <v>1611</v>
      </c>
      <c r="AD144" s="44" t="s">
        <v>428</v>
      </c>
      <c r="AE144" s="44" t="s">
        <v>4613</v>
      </c>
      <c r="AF144" s="43">
        <v>102</v>
      </c>
      <c r="AG144" s="34" t="s">
        <v>714</v>
      </c>
      <c r="AH144" s="34" t="s">
        <v>713</v>
      </c>
      <c r="AI144" s="43" t="s">
        <v>715</v>
      </c>
      <c r="AJ144" s="44" t="s">
        <v>716</v>
      </c>
      <c r="AK144" s="295">
        <v>4700224</v>
      </c>
      <c r="AL144" s="44" t="s">
        <v>398</v>
      </c>
      <c r="AM144" s="44" t="s">
        <v>720</v>
      </c>
      <c r="AN144" s="296">
        <v>253469750</v>
      </c>
      <c r="AO144" s="34"/>
      <c r="AP144" s="34"/>
      <c r="AQ144" s="34"/>
      <c r="AR144" s="34"/>
      <c r="AS144" s="34"/>
      <c r="AT144" s="44" t="s">
        <v>434</v>
      </c>
      <c r="AU144" s="44"/>
      <c r="AV144" s="751" t="str" cm="1">
        <f t="array" ref="AV1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" s="34"/>
      <c r="AX144" s="34"/>
      <c r="AY144" s="34"/>
      <c r="AZ144" s="34"/>
      <c r="BA144" s="34"/>
      <c r="BB144" s="34"/>
      <c r="BC144" s="34"/>
      <c r="BD144" s="44">
        <v>31008</v>
      </c>
      <c r="BE144" s="34" t="s">
        <v>1611</v>
      </c>
      <c r="BF144" s="43" t="s">
        <v>1277</v>
      </c>
      <c r="BG144" s="34" t="s">
        <v>493</v>
      </c>
      <c r="BH144" s="34" t="s">
        <v>398</v>
      </c>
      <c r="BI144" s="34" t="s">
        <v>1611</v>
      </c>
      <c r="BJ144" s="44" t="s">
        <v>428</v>
      </c>
      <c r="BK144" s="44" t="s">
        <v>4613</v>
      </c>
      <c r="BL144" s="34"/>
      <c r="BM144" s="34"/>
      <c r="BN144" s="34"/>
      <c r="BO144" s="20"/>
      <c r="BP144" s="20"/>
      <c r="BQ144" s="20"/>
      <c r="BR144" s="20"/>
      <c r="BS144" s="27"/>
      <c r="BT144" s="20"/>
      <c r="BU144" s="20"/>
      <c r="BV144" s="20"/>
      <c r="BW144" s="20"/>
      <c r="BX144" s="20"/>
      <c r="BY144" s="20"/>
      <c r="BZ144" s="20"/>
      <c r="CA144" s="20"/>
      <c r="CB144" s="20"/>
      <c r="CC144" s="27"/>
      <c r="CD144" s="20"/>
      <c r="CE144" s="20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0"/>
      <c r="CY144" s="103" t="s">
        <v>522</v>
      </c>
      <c r="CZ144" s="87" t="s">
        <v>5063</v>
      </c>
      <c r="DA144" s="85"/>
      <c r="DC144" s="94" t="s">
        <v>634</v>
      </c>
      <c r="ML144" s="87"/>
      <c r="MM144" s="87"/>
      <c r="MN144" s="87"/>
      <c r="MO144" s="87"/>
      <c r="MP144" s="87"/>
      <c r="MQ144" s="87"/>
      <c r="MR144" s="87"/>
      <c r="MS144" s="87"/>
      <c r="MT144" s="87"/>
      <c r="MU144" s="87"/>
      <c r="MV144" s="87"/>
      <c r="MW144" s="87"/>
      <c r="MX144" s="87"/>
      <c r="MY144" s="87"/>
      <c r="MZ144" s="87"/>
      <c r="NA144" s="87"/>
      <c r="NB144" s="87"/>
      <c r="NC144" s="87"/>
      <c r="ND144" s="87"/>
      <c r="NE144" s="87"/>
      <c r="NF144" s="87"/>
      <c r="NG144" s="87"/>
      <c r="NH144" s="87"/>
      <c r="NI144" s="87"/>
      <c r="NJ144" s="87"/>
      <c r="NK144" s="87"/>
      <c r="NL144" s="87"/>
      <c r="NM144" s="87"/>
      <c r="NN144" s="87"/>
      <c r="NO144" s="87"/>
      <c r="NP144" s="87"/>
      <c r="NR144" s="20"/>
      <c r="NS144" s="246" t="s">
        <v>5064</v>
      </c>
    </row>
    <row r="145" spans="11:383">
      <c r="K145" s="265" t="s">
        <v>5065</v>
      </c>
      <c r="V145" s="43">
        <v>102</v>
      </c>
      <c r="W145" s="34" t="s">
        <v>714</v>
      </c>
      <c r="X145" s="44">
        <v>31009</v>
      </c>
      <c r="Y145" s="34" t="s">
        <v>1863</v>
      </c>
      <c r="Z145" s="43" t="s">
        <v>1277</v>
      </c>
      <c r="AA145" s="34" t="s">
        <v>493</v>
      </c>
      <c r="AB145" s="34" t="s">
        <v>398</v>
      </c>
      <c r="AC145" s="34" t="s">
        <v>1863</v>
      </c>
      <c r="AD145" s="44" t="s">
        <v>428</v>
      </c>
      <c r="AE145" s="44" t="s">
        <v>4613</v>
      </c>
      <c r="AF145" s="43">
        <v>102</v>
      </c>
      <c r="AG145" s="34" t="s">
        <v>714</v>
      </c>
      <c r="AH145" s="34" t="s">
        <v>713</v>
      </c>
      <c r="AI145" s="43" t="s">
        <v>715</v>
      </c>
      <c r="AJ145" s="44" t="s">
        <v>716</v>
      </c>
      <c r="AK145" s="295">
        <v>4700224</v>
      </c>
      <c r="AL145" s="44" t="s">
        <v>398</v>
      </c>
      <c r="AM145" s="44" t="s">
        <v>720</v>
      </c>
      <c r="AN145" s="296">
        <v>253469750</v>
      </c>
      <c r="AO145" s="34"/>
      <c r="AP145" s="34"/>
      <c r="AQ145" s="34"/>
      <c r="AR145" s="34"/>
      <c r="AS145" s="34"/>
      <c r="AT145" s="44" t="s">
        <v>434</v>
      </c>
      <c r="AU145" s="44"/>
      <c r="AV145" s="751" t="str" cm="1">
        <f t="array" ref="AV1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" s="34"/>
      <c r="AX145" s="34"/>
      <c r="AY145" s="34"/>
      <c r="AZ145" s="34"/>
      <c r="BA145" s="34"/>
      <c r="BB145" s="34"/>
      <c r="BC145" s="34"/>
      <c r="BD145" s="44">
        <v>31009</v>
      </c>
      <c r="BE145" s="34" t="s">
        <v>1863</v>
      </c>
      <c r="BF145" s="43" t="s">
        <v>1277</v>
      </c>
      <c r="BG145" s="34" t="s">
        <v>493</v>
      </c>
      <c r="BH145" s="34" t="s">
        <v>398</v>
      </c>
      <c r="BI145" s="34" t="s">
        <v>1863</v>
      </c>
      <c r="BJ145" s="44" t="s">
        <v>428</v>
      </c>
      <c r="BK145" s="44" t="s">
        <v>4613</v>
      </c>
      <c r="BL145" s="34"/>
      <c r="BM145" s="34"/>
      <c r="BN145" s="34"/>
      <c r="BO145" s="20"/>
      <c r="BP145" s="20"/>
      <c r="BQ145" s="20"/>
      <c r="BR145" s="20"/>
      <c r="BS145" s="27"/>
      <c r="BT145" s="20"/>
      <c r="BU145" s="20"/>
      <c r="BV145" s="20"/>
      <c r="BW145" s="20"/>
      <c r="BX145" s="20"/>
      <c r="BY145" s="20"/>
      <c r="BZ145" s="20"/>
      <c r="CA145" s="20"/>
      <c r="CB145" s="20"/>
      <c r="CC145" s="27"/>
      <c r="CD145" s="20"/>
      <c r="CE145" s="20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0"/>
      <c r="CY145" s="103" t="s">
        <v>523</v>
      </c>
      <c r="CZ145" s="87" t="s">
        <v>5066</v>
      </c>
      <c r="DA145" s="85"/>
      <c r="DC145" s="94" t="s">
        <v>635</v>
      </c>
      <c r="ML145" s="87"/>
      <c r="MM145" s="87"/>
      <c r="MN145" s="87"/>
      <c r="MO145" s="87"/>
      <c r="MP145" s="87"/>
      <c r="MQ145" s="87"/>
      <c r="MR145" s="87"/>
      <c r="MS145" s="87"/>
      <c r="MT145" s="87"/>
      <c r="MU145" s="87"/>
      <c r="MV145" s="87"/>
      <c r="MW145" s="87"/>
      <c r="MX145" s="87"/>
      <c r="MY145" s="87"/>
      <c r="MZ145" s="87"/>
      <c r="NA145" s="87"/>
      <c r="NB145" s="87"/>
      <c r="NC145" s="87"/>
      <c r="ND145" s="87"/>
      <c r="NE145" s="87"/>
      <c r="NF145" s="87"/>
      <c r="NG145" s="87"/>
      <c r="NH145" s="87"/>
      <c r="NI145" s="87"/>
      <c r="NJ145" s="87"/>
      <c r="NK145" s="87"/>
      <c r="NL145" s="87"/>
      <c r="NM145" s="87"/>
      <c r="NN145" s="87"/>
      <c r="NO145" s="87"/>
      <c r="NP145" s="87"/>
      <c r="NR145" s="20"/>
      <c r="NS145" s="246" t="s">
        <v>5067</v>
      </c>
    </row>
    <row r="146" spans="11:383">
      <c r="K146" s="265" t="s">
        <v>5068</v>
      </c>
      <c r="V146" s="43">
        <v>102</v>
      </c>
      <c r="W146" s="34" t="s">
        <v>714</v>
      </c>
      <c r="X146" s="44">
        <v>31010</v>
      </c>
      <c r="Y146" s="34" t="s">
        <v>1813</v>
      </c>
      <c r="Z146" s="43" t="s">
        <v>1277</v>
      </c>
      <c r="AA146" s="34" t="s">
        <v>493</v>
      </c>
      <c r="AB146" s="34" t="s">
        <v>398</v>
      </c>
      <c r="AC146" s="34" t="s">
        <v>1813</v>
      </c>
      <c r="AD146" s="44" t="s">
        <v>428</v>
      </c>
      <c r="AE146" s="44" t="s">
        <v>4613</v>
      </c>
      <c r="AF146" s="43">
        <v>102</v>
      </c>
      <c r="AG146" s="34" t="s">
        <v>714</v>
      </c>
      <c r="AH146" s="34" t="s">
        <v>713</v>
      </c>
      <c r="AI146" s="43" t="s">
        <v>715</v>
      </c>
      <c r="AJ146" s="44" t="s">
        <v>716</v>
      </c>
      <c r="AK146" s="295">
        <v>4700224</v>
      </c>
      <c r="AL146" s="44" t="s">
        <v>398</v>
      </c>
      <c r="AM146" s="44" t="s">
        <v>720</v>
      </c>
      <c r="AN146" s="296">
        <v>253469750</v>
      </c>
      <c r="AO146" s="34"/>
      <c r="AP146" s="34"/>
      <c r="AQ146" s="34"/>
      <c r="AR146" s="34"/>
      <c r="AS146" s="34"/>
      <c r="AT146" s="44" t="s">
        <v>434</v>
      </c>
      <c r="AU146" s="44"/>
      <c r="AV146" s="751" t="str" cm="1">
        <f t="array" ref="AV1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" s="34"/>
      <c r="AX146" s="34"/>
      <c r="AY146" s="34"/>
      <c r="AZ146" s="34"/>
      <c r="BA146" s="34"/>
      <c r="BB146" s="34"/>
      <c r="BC146" s="34"/>
      <c r="BD146" s="44">
        <v>31010</v>
      </c>
      <c r="BE146" s="34" t="s">
        <v>1813</v>
      </c>
      <c r="BF146" s="43" t="s">
        <v>1277</v>
      </c>
      <c r="BG146" s="34" t="s">
        <v>493</v>
      </c>
      <c r="BH146" s="34" t="s">
        <v>398</v>
      </c>
      <c r="BI146" s="34" t="s">
        <v>1813</v>
      </c>
      <c r="BJ146" s="44" t="s">
        <v>428</v>
      </c>
      <c r="BK146" s="44" t="s">
        <v>4613</v>
      </c>
      <c r="BL146" s="34"/>
      <c r="BM146" s="34"/>
      <c r="BN146" s="34"/>
      <c r="BO146" s="20"/>
      <c r="BP146" s="20"/>
      <c r="BQ146" s="20"/>
      <c r="BR146" s="20"/>
      <c r="BS146" s="27"/>
      <c r="BT146" s="20"/>
      <c r="BU146" s="20"/>
      <c r="BV146" s="20"/>
      <c r="BW146" s="20"/>
      <c r="BX146" s="20"/>
      <c r="BY146" s="20"/>
      <c r="BZ146" s="20"/>
      <c r="CA146" s="20"/>
      <c r="CB146" s="20"/>
      <c r="CC146" s="27"/>
      <c r="CD146" s="20"/>
      <c r="CE146" s="20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0"/>
      <c r="CY146" s="103" t="s">
        <v>524</v>
      </c>
      <c r="CZ146" s="87" t="s">
        <v>5069</v>
      </c>
      <c r="DA146" s="85"/>
      <c r="DC146" s="94" t="s">
        <v>509</v>
      </c>
      <c r="ML146" s="87"/>
      <c r="MM146" s="87"/>
      <c r="MN146" s="87"/>
      <c r="MO146" s="87"/>
      <c r="MP146" s="87"/>
      <c r="MQ146" s="87"/>
      <c r="MR146" s="87"/>
      <c r="MS146" s="87"/>
      <c r="MT146" s="87"/>
      <c r="MU146" s="87"/>
      <c r="MV146" s="87"/>
      <c r="MW146" s="87"/>
      <c r="MX146" s="87"/>
      <c r="MY146" s="87"/>
      <c r="MZ146" s="87"/>
      <c r="NA146" s="87"/>
      <c r="NB146" s="87"/>
      <c r="NC146" s="87"/>
      <c r="ND146" s="87"/>
      <c r="NE146" s="87"/>
      <c r="NF146" s="87"/>
      <c r="NG146" s="87"/>
      <c r="NH146" s="87"/>
      <c r="NI146" s="87"/>
      <c r="NJ146" s="87"/>
      <c r="NK146" s="87"/>
      <c r="NL146" s="87"/>
      <c r="NM146" s="87"/>
      <c r="NN146" s="87"/>
      <c r="NO146" s="87"/>
      <c r="NP146" s="87"/>
      <c r="NR146" s="20"/>
      <c r="NS146" s="246" t="s">
        <v>5070</v>
      </c>
    </row>
    <row r="147" spans="11:383">
      <c r="K147" s="265" t="s">
        <v>5071</v>
      </c>
      <c r="V147" s="43">
        <v>102</v>
      </c>
      <c r="W147" s="34" t="s">
        <v>714</v>
      </c>
      <c r="X147" s="44">
        <v>31012</v>
      </c>
      <c r="Y147" s="34" t="s">
        <v>2238</v>
      </c>
      <c r="Z147" s="43" t="s">
        <v>1277</v>
      </c>
      <c r="AA147" s="34" t="s">
        <v>493</v>
      </c>
      <c r="AB147" s="34" t="s">
        <v>398</v>
      </c>
      <c r="AC147" s="34" t="s">
        <v>2238</v>
      </c>
      <c r="AD147" s="44" t="s">
        <v>428</v>
      </c>
      <c r="AE147" s="44" t="s">
        <v>4613</v>
      </c>
      <c r="AF147" s="43">
        <v>102</v>
      </c>
      <c r="AG147" s="34" t="s">
        <v>714</v>
      </c>
      <c r="AH147" s="34" t="s">
        <v>713</v>
      </c>
      <c r="AI147" s="43" t="s">
        <v>715</v>
      </c>
      <c r="AJ147" s="44" t="s">
        <v>716</v>
      </c>
      <c r="AK147" s="295">
        <v>4700224</v>
      </c>
      <c r="AL147" s="44" t="s">
        <v>398</v>
      </c>
      <c r="AM147" s="44" t="s">
        <v>720</v>
      </c>
      <c r="AN147" s="296">
        <v>253469750</v>
      </c>
      <c r="AO147" s="34"/>
      <c r="AP147" s="34"/>
      <c r="AQ147" s="34"/>
      <c r="AR147" s="34"/>
      <c r="AS147" s="34"/>
      <c r="AT147" s="44" t="s">
        <v>434</v>
      </c>
      <c r="AU147" s="44"/>
      <c r="AV147" s="751" t="str" cm="1">
        <f t="array" ref="AV1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" s="34"/>
      <c r="AX147" s="34"/>
      <c r="AY147" s="34"/>
      <c r="AZ147" s="34"/>
      <c r="BA147" s="34"/>
      <c r="BB147" s="34"/>
      <c r="BC147" s="34"/>
      <c r="BD147" s="44">
        <v>31012</v>
      </c>
      <c r="BE147" s="34" t="s">
        <v>2238</v>
      </c>
      <c r="BF147" s="43" t="s">
        <v>1277</v>
      </c>
      <c r="BG147" s="34" t="s">
        <v>493</v>
      </c>
      <c r="BH147" s="34" t="s">
        <v>398</v>
      </c>
      <c r="BI147" s="34" t="s">
        <v>2238</v>
      </c>
      <c r="BJ147" s="44" t="s">
        <v>428</v>
      </c>
      <c r="BK147" s="44" t="s">
        <v>4613</v>
      </c>
      <c r="BL147" s="34"/>
      <c r="BM147" s="34"/>
      <c r="BN147" s="34"/>
      <c r="BO147" s="20"/>
      <c r="BP147" s="20"/>
      <c r="BQ147" s="20"/>
      <c r="BR147" s="20"/>
      <c r="BS147" s="27"/>
      <c r="BT147" s="20"/>
      <c r="BU147" s="20"/>
      <c r="BV147" s="20"/>
      <c r="BW147" s="20"/>
      <c r="BX147" s="20"/>
      <c r="BY147" s="20"/>
      <c r="BZ147" s="20"/>
      <c r="CA147" s="20"/>
      <c r="CB147" s="20"/>
      <c r="CC147" s="27"/>
      <c r="CD147" s="20"/>
      <c r="CE147" s="20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0"/>
      <c r="CY147" s="103" t="s">
        <v>525</v>
      </c>
      <c r="CZ147" s="87" t="s">
        <v>5072</v>
      </c>
      <c r="DA147" s="85"/>
      <c r="DC147" s="94" t="s">
        <v>603</v>
      </c>
      <c r="ML147" s="87"/>
      <c r="MM147" s="87"/>
      <c r="MN147" s="87"/>
      <c r="MO147" s="87"/>
      <c r="MP147" s="87"/>
      <c r="MQ147" s="87"/>
      <c r="MR147" s="87"/>
      <c r="MS147" s="87"/>
      <c r="MT147" s="87"/>
      <c r="MU147" s="87"/>
      <c r="MV147" s="87"/>
      <c r="MW147" s="87"/>
      <c r="MX147" s="87"/>
      <c r="MY147" s="87"/>
      <c r="MZ147" s="87"/>
      <c r="NA147" s="87"/>
      <c r="NB147" s="87"/>
      <c r="NC147" s="87"/>
      <c r="ND147" s="87"/>
      <c r="NE147" s="87"/>
      <c r="NF147" s="87"/>
      <c r="NG147" s="87"/>
      <c r="NH147" s="87"/>
      <c r="NI147" s="87"/>
      <c r="NJ147" s="87"/>
      <c r="NK147" s="87"/>
      <c r="NL147" s="87"/>
      <c r="NM147" s="87"/>
      <c r="NN147" s="87"/>
      <c r="NO147" s="87"/>
      <c r="NP147" s="87"/>
      <c r="NR147" s="20"/>
      <c r="NS147" s="246" t="s">
        <v>5073</v>
      </c>
    </row>
    <row r="148" spans="11:383">
      <c r="K148" s="265" t="s">
        <v>5074</v>
      </c>
      <c r="V148" s="43">
        <v>102</v>
      </c>
      <c r="W148" s="34" t="s">
        <v>714</v>
      </c>
      <c r="X148" s="44">
        <v>31013</v>
      </c>
      <c r="Y148" s="34" t="s">
        <v>2393</v>
      </c>
      <c r="Z148" s="43" t="s">
        <v>1277</v>
      </c>
      <c r="AA148" s="34" t="s">
        <v>493</v>
      </c>
      <c r="AB148" s="34" t="s">
        <v>398</v>
      </c>
      <c r="AC148" s="34" t="s">
        <v>2393</v>
      </c>
      <c r="AD148" s="44" t="s">
        <v>428</v>
      </c>
      <c r="AE148" s="44" t="s">
        <v>4613</v>
      </c>
      <c r="AF148" s="43">
        <v>102</v>
      </c>
      <c r="AG148" s="34" t="s">
        <v>714</v>
      </c>
      <c r="AH148" s="34" t="s">
        <v>713</v>
      </c>
      <c r="AI148" s="43" t="s">
        <v>715</v>
      </c>
      <c r="AJ148" s="44" t="s">
        <v>716</v>
      </c>
      <c r="AK148" s="295">
        <v>4700224</v>
      </c>
      <c r="AL148" s="44" t="s">
        <v>398</v>
      </c>
      <c r="AM148" s="44" t="s">
        <v>720</v>
      </c>
      <c r="AN148" s="296">
        <v>253469750</v>
      </c>
      <c r="AO148" s="34"/>
      <c r="AP148" s="34"/>
      <c r="AQ148" s="34"/>
      <c r="AR148" s="34"/>
      <c r="AS148" s="34"/>
      <c r="AT148" s="44" t="s">
        <v>434</v>
      </c>
      <c r="AU148" s="44"/>
      <c r="AV148" s="751" t="str" cm="1">
        <f t="array" ref="AV1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" s="34"/>
      <c r="AX148" s="34"/>
      <c r="AY148" s="34"/>
      <c r="AZ148" s="34"/>
      <c r="BA148" s="34"/>
      <c r="BB148" s="34"/>
      <c r="BC148" s="34"/>
      <c r="BD148" s="44">
        <v>31013</v>
      </c>
      <c r="BE148" s="34" t="s">
        <v>2393</v>
      </c>
      <c r="BF148" s="43" t="s">
        <v>1277</v>
      </c>
      <c r="BG148" s="34" t="s">
        <v>493</v>
      </c>
      <c r="BH148" s="34" t="s">
        <v>398</v>
      </c>
      <c r="BI148" s="34" t="s">
        <v>2393</v>
      </c>
      <c r="BJ148" s="44" t="s">
        <v>428</v>
      </c>
      <c r="BK148" s="44" t="s">
        <v>4613</v>
      </c>
      <c r="BL148" s="34"/>
      <c r="BM148" s="34"/>
      <c r="BN148" s="34"/>
      <c r="BO148" s="20"/>
      <c r="BP148" s="20"/>
      <c r="BQ148" s="20"/>
      <c r="BR148" s="20"/>
      <c r="BS148" s="27"/>
      <c r="BT148" s="20"/>
      <c r="BU148" s="20"/>
      <c r="BV148" s="20"/>
      <c r="BW148" s="20"/>
      <c r="BX148" s="20"/>
      <c r="BY148" s="20"/>
      <c r="BZ148" s="20"/>
      <c r="CA148" s="20"/>
      <c r="CB148" s="20"/>
      <c r="CC148" s="27"/>
      <c r="CD148" s="20"/>
      <c r="CE148" s="20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0"/>
      <c r="CY148" s="103" t="s">
        <v>526</v>
      </c>
      <c r="CZ148" s="87" t="s">
        <v>5075</v>
      </c>
      <c r="DA148" s="85"/>
      <c r="DC148" s="94" t="s">
        <v>478</v>
      </c>
      <c r="ML148" s="87"/>
      <c r="MM148" s="87"/>
      <c r="MN148" s="87"/>
      <c r="MO148" s="87"/>
      <c r="MP148" s="87"/>
      <c r="MQ148" s="87"/>
      <c r="MR148" s="87"/>
      <c r="MS148" s="87"/>
      <c r="MT148" s="87"/>
      <c r="MU148" s="87"/>
      <c r="MV148" s="87"/>
      <c r="MW148" s="87"/>
      <c r="MX148" s="87"/>
      <c r="MY148" s="87"/>
      <c r="MZ148" s="87"/>
      <c r="NA148" s="87"/>
      <c r="NB148" s="87"/>
      <c r="NC148" s="87"/>
      <c r="ND148" s="87"/>
      <c r="NE148" s="87"/>
      <c r="NF148" s="87"/>
      <c r="NG148" s="87"/>
      <c r="NH148" s="87"/>
      <c r="NI148" s="87"/>
      <c r="NJ148" s="87"/>
      <c r="NK148" s="87"/>
      <c r="NL148" s="87"/>
      <c r="NM148" s="87"/>
      <c r="NN148" s="87"/>
      <c r="NO148" s="87"/>
      <c r="NP148" s="87"/>
      <c r="NR148" s="20"/>
      <c r="NS148" s="246" t="s">
        <v>5076</v>
      </c>
    </row>
    <row r="149" spans="11:383">
      <c r="K149" s="265" t="s">
        <v>5077</v>
      </c>
      <c r="V149" s="43">
        <v>102</v>
      </c>
      <c r="W149" s="34" t="s">
        <v>714</v>
      </c>
      <c r="X149" s="44">
        <v>31014</v>
      </c>
      <c r="Y149" s="34" t="s">
        <v>1985</v>
      </c>
      <c r="Z149" s="43" t="s">
        <v>1277</v>
      </c>
      <c r="AA149" s="34" t="s">
        <v>493</v>
      </c>
      <c r="AB149" s="34" t="s">
        <v>398</v>
      </c>
      <c r="AC149" s="34" t="s">
        <v>1985</v>
      </c>
      <c r="AD149" s="44" t="s">
        <v>428</v>
      </c>
      <c r="AE149" s="44" t="s">
        <v>4613</v>
      </c>
      <c r="AF149" s="43">
        <v>102</v>
      </c>
      <c r="AG149" s="34" t="s">
        <v>714</v>
      </c>
      <c r="AH149" s="34" t="s">
        <v>713</v>
      </c>
      <c r="AI149" s="43" t="s">
        <v>715</v>
      </c>
      <c r="AJ149" s="44" t="s">
        <v>716</v>
      </c>
      <c r="AK149" s="295">
        <v>4700224</v>
      </c>
      <c r="AL149" s="44" t="s">
        <v>398</v>
      </c>
      <c r="AM149" s="44" t="s">
        <v>720</v>
      </c>
      <c r="AN149" s="296">
        <v>253469750</v>
      </c>
      <c r="AO149" s="34"/>
      <c r="AP149" s="34"/>
      <c r="AQ149" s="34"/>
      <c r="AR149" s="34"/>
      <c r="AS149" s="34"/>
      <c r="AT149" s="44" t="s">
        <v>434</v>
      </c>
      <c r="AU149" s="44"/>
      <c r="AV149" s="751" t="str" cm="1">
        <f t="array" ref="AV1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" s="34"/>
      <c r="AX149" s="34"/>
      <c r="AY149" s="34"/>
      <c r="AZ149" s="34"/>
      <c r="BA149" s="34"/>
      <c r="BB149" s="34"/>
      <c r="BC149" s="34"/>
      <c r="BD149" s="44">
        <v>31014</v>
      </c>
      <c r="BE149" s="34" t="s">
        <v>1985</v>
      </c>
      <c r="BF149" s="43" t="s">
        <v>1277</v>
      </c>
      <c r="BG149" s="34" t="s">
        <v>493</v>
      </c>
      <c r="BH149" s="34" t="s">
        <v>398</v>
      </c>
      <c r="BI149" s="34" t="s">
        <v>1985</v>
      </c>
      <c r="BJ149" s="44" t="s">
        <v>428</v>
      </c>
      <c r="BK149" s="44" t="s">
        <v>4613</v>
      </c>
      <c r="BL149" s="34"/>
      <c r="BM149" s="34"/>
      <c r="BN149" s="34"/>
      <c r="BO149" s="20"/>
      <c r="BP149" s="20"/>
      <c r="BQ149" s="20"/>
      <c r="BR149" s="20"/>
      <c r="BS149" s="27"/>
      <c r="BT149" s="20"/>
      <c r="BU149" s="20"/>
      <c r="BV149" s="20"/>
      <c r="BW149" s="20"/>
      <c r="BX149" s="20"/>
      <c r="BY149" s="20"/>
      <c r="BZ149" s="20"/>
      <c r="CA149" s="20"/>
      <c r="CB149" s="20"/>
      <c r="CC149" s="27"/>
      <c r="CD149" s="20"/>
      <c r="CE149" s="20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0"/>
      <c r="CY149" s="103" t="s">
        <v>527</v>
      </c>
      <c r="CZ149" s="87" t="s">
        <v>5078</v>
      </c>
      <c r="DA149" s="85"/>
      <c r="DC149" s="94" t="s">
        <v>604</v>
      </c>
      <c r="ML149" s="87"/>
      <c r="MM149" s="87"/>
      <c r="MN149" s="87"/>
      <c r="MO149" s="87"/>
      <c r="MP149" s="87"/>
      <c r="MQ149" s="87"/>
      <c r="MR149" s="87"/>
      <c r="MS149" s="87"/>
      <c r="MT149" s="87"/>
      <c r="MU149" s="87"/>
      <c r="MV149" s="87"/>
      <c r="MW149" s="87"/>
      <c r="MX149" s="87"/>
      <c r="MY149" s="87"/>
      <c r="MZ149" s="87"/>
      <c r="NA149" s="87"/>
      <c r="NB149" s="87"/>
      <c r="NC149" s="87"/>
      <c r="ND149" s="87"/>
      <c r="NE149" s="87"/>
      <c r="NF149" s="87"/>
      <c r="NG149" s="87"/>
      <c r="NH149" s="87"/>
      <c r="NI149" s="87"/>
      <c r="NJ149" s="87"/>
      <c r="NK149" s="87"/>
      <c r="NL149" s="87"/>
      <c r="NM149" s="87"/>
      <c r="NN149" s="87"/>
      <c r="NO149" s="87"/>
      <c r="NP149" s="87"/>
      <c r="NR149" s="20"/>
      <c r="NS149" s="246" t="s">
        <v>5079</v>
      </c>
    </row>
    <row r="150" spans="11:383">
      <c r="K150" s="265" t="s">
        <v>5080</v>
      </c>
      <c r="V150" s="43">
        <v>102</v>
      </c>
      <c r="W150" s="34" t="s">
        <v>714</v>
      </c>
      <c r="X150" s="44">
        <v>31000</v>
      </c>
      <c r="Y150" s="34" t="s">
        <v>2894</v>
      </c>
      <c r="Z150" s="43" t="s">
        <v>1277</v>
      </c>
      <c r="AA150" s="34" t="s">
        <v>493</v>
      </c>
      <c r="AB150" s="34" t="s">
        <v>398</v>
      </c>
      <c r="AC150" s="34"/>
      <c r="AD150" s="44" t="s">
        <v>428</v>
      </c>
      <c r="AE150" s="44" t="s">
        <v>4613</v>
      </c>
      <c r="AF150" s="43">
        <v>102</v>
      </c>
      <c r="AG150" s="34" t="s">
        <v>714</v>
      </c>
      <c r="AH150" s="34" t="s">
        <v>713</v>
      </c>
      <c r="AI150" s="43" t="s">
        <v>715</v>
      </c>
      <c r="AJ150" s="44" t="s">
        <v>716</v>
      </c>
      <c r="AK150" s="295">
        <v>4700224</v>
      </c>
      <c r="AL150" s="44" t="s">
        <v>398</v>
      </c>
      <c r="AM150" s="44" t="s">
        <v>720</v>
      </c>
      <c r="AN150" s="296">
        <v>253469750</v>
      </c>
      <c r="AO150" s="34"/>
      <c r="AP150" s="34"/>
      <c r="AQ150" s="34"/>
      <c r="AR150" s="34"/>
      <c r="AS150" s="34"/>
      <c r="AT150" s="44" t="s">
        <v>434</v>
      </c>
      <c r="AU150" s="44"/>
      <c r="AV150" s="751" t="str" cm="1">
        <f t="array" ref="AV1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" s="34"/>
      <c r="AX150" s="34"/>
      <c r="AY150" s="34"/>
      <c r="AZ150" s="34"/>
      <c r="BA150" s="34"/>
      <c r="BB150" s="34"/>
      <c r="BC150" s="34"/>
      <c r="BD150" s="44">
        <v>31000</v>
      </c>
      <c r="BE150" s="34" t="s">
        <v>2894</v>
      </c>
      <c r="BF150" s="43" t="s">
        <v>1277</v>
      </c>
      <c r="BG150" s="34" t="s">
        <v>493</v>
      </c>
      <c r="BH150" s="34" t="s">
        <v>398</v>
      </c>
      <c r="BI150" s="34"/>
      <c r="BJ150" s="44" t="s">
        <v>428</v>
      </c>
      <c r="BK150" s="44" t="s">
        <v>4613</v>
      </c>
      <c r="BL150" s="34"/>
      <c r="BM150" s="34"/>
      <c r="BN150" s="34"/>
      <c r="BO150" s="20"/>
      <c r="BP150" s="20"/>
      <c r="BQ150" s="20"/>
      <c r="BR150" s="20"/>
      <c r="BS150" s="27"/>
      <c r="BT150" s="20"/>
      <c r="BU150" s="20"/>
      <c r="BV150" s="20"/>
      <c r="BW150" s="20"/>
      <c r="BX150" s="20"/>
      <c r="BY150" s="20"/>
      <c r="BZ150" s="20"/>
      <c r="CA150" s="20"/>
      <c r="CB150" s="20"/>
      <c r="CC150" s="27"/>
      <c r="CD150" s="20"/>
      <c r="CE150" s="20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0"/>
      <c r="CY150" s="103" t="s">
        <v>528</v>
      </c>
      <c r="CZ150" s="87" t="s">
        <v>5081</v>
      </c>
      <c r="DA150" s="85"/>
      <c r="DC150" s="94" t="s">
        <v>636</v>
      </c>
      <c r="ML150" s="87"/>
      <c r="MM150" s="87"/>
      <c r="MN150" s="87"/>
      <c r="MO150" s="87"/>
      <c r="MP150" s="87"/>
      <c r="MQ150" s="87"/>
      <c r="MR150" s="87"/>
      <c r="MS150" s="87"/>
      <c r="MT150" s="87"/>
      <c r="MU150" s="87"/>
      <c r="MV150" s="87"/>
      <c r="MW150" s="87"/>
      <c r="MX150" s="87"/>
      <c r="MY150" s="87"/>
      <c r="MZ150" s="87"/>
      <c r="NA150" s="87"/>
      <c r="NB150" s="87"/>
      <c r="NC150" s="87"/>
      <c r="ND150" s="87"/>
      <c r="NE150" s="87"/>
      <c r="NF150" s="87"/>
      <c r="NG150" s="87"/>
      <c r="NH150" s="87"/>
      <c r="NI150" s="87"/>
      <c r="NJ150" s="87"/>
      <c r="NK150" s="87"/>
      <c r="NL150" s="87"/>
      <c r="NM150" s="87"/>
      <c r="NN150" s="87"/>
      <c r="NO150" s="87"/>
      <c r="NP150" s="87"/>
      <c r="NR150" s="20"/>
      <c r="NS150" s="246" t="s">
        <v>5082</v>
      </c>
    </row>
    <row r="151" spans="11:383">
      <c r="K151" s="265" t="s">
        <v>5083</v>
      </c>
      <c r="V151" s="43">
        <v>102</v>
      </c>
      <c r="W151" s="34" t="s">
        <v>714</v>
      </c>
      <c r="X151" s="44">
        <v>31018</v>
      </c>
      <c r="Y151" s="34" t="s">
        <v>2894</v>
      </c>
      <c r="Z151" s="43" t="s">
        <v>1277</v>
      </c>
      <c r="AA151" s="34" t="s">
        <v>493</v>
      </c>
      <c r="AB151" s="34" t="s">
        <v>398</v>
      </c>
      <c r="AC151" s="34" t="s">
        <v>5084</v>
      </c>
      <c r="AD151" s="44" t="s">
        <v>428</v>
      </c>
      <c r="AE151" s="44" t="s">
        <v>4613</v>
      </c>
      <c r="AF151" s="43">
        <v>102</v>
      </c>
      <c r="AG151" s="34" t="s">
        <v>714</v>
      </c>
      <c r="AH151" s="34" t="s">
        <v>713</v>
      </c>
      <c r="AI151" s="43" t="s">
        <v>715</v>
      </c>
      <c r="AJ151" s="44" t="s">
        <v>716</v>
      </c>
      <c r="AK151" s="295">
        <v>4700224</v>
      </c>
      <c r="AL151" s="44" t="s">
        <v>398</v>
      </c>
      <c r="AM151" s="44" t="s">
        <v>720</v>
      </c>
      <c r="AN151" s="296">
        <v>253469750</v>
      </c>
      <c r="AO151" s="34"/>
      <c r="AP151" s="34"/>
      <c r="AQ151" s="34"/>
      <c r="AR151" s="34"/>
      <c r="AS151" s="34"/>
      <c r="AT151" s="44" t="s">
        <v>434</v>
      </c>
      <c r="AU151" s="44"/>
      <c r="AV151" s="751" t="str" cm="1">
        <f t="array" ref="AV1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1" s="34"/>
      <c r="AX151" s="34"/>
      <c r="AY151" s="34"/>
      <c r="AZ151" s="34"/>
      <c r="BA151" s="34"/>
      <c r="BB151" s="34"/>
      <c r="BC151" s="34"/>
      <c r="BD151" s="44">
        <v>31018</v>
      </c>
      <c r="BE151" s="34" t="s">
        <v>2894</v>
      </c>
      <c r="BF151" s="43" t="s">
        <v>1277</v>
      </c>
      <c r="BG151" s="34" t="s">
        <v>493</v>
      </c>
      <c r="BH151" s="34" t="s">
        <v>398</v>
      </c>
      <c r="BI151" s="34" t="s">
        <v>5084</v>
      </c>
      <c r="BJ151" s="44" t="s">
        <v>428</v>
      </c>
      <c r="BK151" s="44" t="s">
        <v>4613</v>
      </c>
      <c r="BL151" s="34"/>
      <c r="BM151" s="34"/>
      <c r="BN151" s="34"/>
      <c r="BO151" s="20"/>
      <c r="BP151" s="20"/>
      <c r="BQ151" s="20"/>
      <c r="BR151" s="20"/>
      <c r="BS151" s="27"/>
      <c r="BT151" s="20"/>
      <c r="BU151" s="20"/>
      <c r="BV151" s="20"/>
      <c r="BW151" s="20"/>
      <c r="BX151" s="20"/>
      <c r="BY151" s="20"/>
      <c r="BZ151" s="20"/>
      <c r="CA151" s="20"/>
      <c r="CB151" s="20"/>
      <c r="CC151" s="27"/>
      <c r="CD151" s="20"/>
      <c r="CE151" s="20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0"/>
      <c r="CY151" s="103" t="s">
        <v>529</v>
      </c>
      <c r="CZ151" s="87" t="s">
        <v>5085</v>
      </c>
      <c r="DA151" s="85"/>
      <c r="DC151" s="94" t="s">
        <v>461</v>
      </c>
      <c r="ML151" s="87"/>
      <c r="MM151" s="87"/>
      <c r="MN151" s="87"/>
      <c r="MO151" s="87"/>
      <c r="MP151" s="87"/>
      <c r="MQ151" s="87"/>
      <c r="MR151" s="87"/>
      <c r="MS151" s="87"/>
      <c r="MT151" s="87"/>
      <c r="MU151" s="87"/>
      <c r="MV151" s="87"/>
      <c r="MW151" s="87"/>
      <c r="MX151" s="87"/>
      <c r="MY151" s="87"/>
      <c r="MZ151" s="87"/>
      <c r="NA151" s="87"/>
      <c r="NB151" s="87"/>
      <c r="NC151" s="87"/>
      <c r="ND151" s="87"/>
      <c r="NE151" s="87"/>
      <c r="NF151" s="87"/>
      <c r="NG151" s="87"/>
      <c r="NH151" s="87"/>
      <c r="NI151" s="87"/>
      <c r="NJ151" s="87"/>
      <c r="NK151" s="87"/>
      <c r="NL151" s="87"/>
      <c r="NM151" s="87"/>
      <c r="NN151" s="87"/>
      <c r="NO151" s="87"/>
      <c r="NP151" s="87"/>
      <c r="NR151" s="20"/>
      <c r="NS151" s="246" t="s">
        <v>5086</v>
      </c>
    </row>
    <row r="152" spans="11:383">
      <c r="K152" s="265" t="s">
        <v>5087</v>
      </c>
      <c r="V152" s="43">
        <v>102</v>
      </c>
      <c r="W152" s="34" t="s">
        <v>714</v>
      </c>
      <c r="X152" s="44">
        <v>31019</v>
      </c>
      <c r="Y152" s="34" t="s">
        <v>2989</v>
      </c>
      <c r="Z152" s="43" t="s">
        <v>1277</v>
      </c>
      <c r="AA152" s="34" t="s">
        <v>493</v>
      </c>
      <c r="AB152" s="34" t="s">
        <v>398</v>
      </c>
      <c r="AC152" s="34" t="s">
        <v>5088</v>
      </c>
      <c r="AD152" s="44" t="s">
        <v>428</v>
      </c>
      <c r="AE152" s="44" t="s">
        <v>4613</v>
      </c>
      <c r="AF152" s="43">
        <v>102</v>
      </c>
      <c r="AG152" s="34" t="s">
        <v>714</v>
      </c>
      <c r="AH152" s="34" t="s">
        <v>713</v>
      </c>
      <c r="AI152" s="43" t="s">
        <v>715</v>
      </c>
      <c r="AJ152" s="44" t="s">
        <v>716</v>
      </c>
      <c r="AK152" s="295">
        <v>4700224</v>
      </c>
      <c r="AL152" s="44" t="s">
        <v>398</v>
      </c>
      <c r="AM152" s="44" t="s">
        <v>720</v>
      </c>
      <c r="AN152" s="296">
        <v>253469750</v>
      </c>
      <c r="AO152" s="34"/>
      <c r="AP152" s="34"/>
      <c r="AQ152" s="34"/>
      <c r="AR152" s="34"/>
      <c r="AS152" s="34"/>
      <c r="AT152" s="44" t="s">
        <v>434</v>
      </c>
      <c r="AU152" s="44"/>
      <c r="AV152" s="751" t="str" cm="1">
        <f t="array" ref="AV1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2" s="34"/>
      <c r="AX152" s="34"/>
      <c r="AY152" s="34"/>
      <c r="AZ152" s="34"/>
      <c r="BA152" s="34"/>
      <c r="BB152" s="34"/>
      <c r="BC152" s="34"/>
      <c r="BD152" s="44">
        <v>31019</v>
      </c>
      <c r="BE152" s="34" t="s">
        <v>2989</v>
      </c>
      <c r="BF152" s="43" t="s">
        <v>1277</v>
      </c>
      <c r="BG152" s="34" t="s">
        <v>493</v>
      </c>
      <c r="BH152" s="34" t="s">
        <v>398</v>
      </c>
      <c r="BI152" s="34" t="s">
        <v>5088</v>
      </c>
      <c r="BJ152" s="44" t="s">
        <v>428</v>
      </c>
      <c r="BK152" s="44" t="s">
        <v>4613</v>
      </c>
      <c r="BL152" s="34"/>
      <c r="BM152" s="34"/>
      <c r="BN152" s="34"/>
      <c r="BO152" s="20"/>
      <c r="BP152" s="20"/>
      <c r="BQ152" s="20"/>
      <c r="BR152" s="20"/>
      <c r="BS152" s="27"/>
      <c r="BT152" s="20"/>
      <c r="BU152" s="20"/>
      <c r="BV152" s="20"/>
      <c r="BW152" s="20"/>
      <c r="BX152" s="20"/>
      <c r="BY152" s="20"/>
      <c r="BZ152" s="20"/>
      <c r="CA152" s="20"/>
      <c r="CB152" s="20"/>
      <c r="CC152" s="27"/>
      <c r="CD152" s="20"/>
      <c r="CE152" s="20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0"/>
      <c r="CY152" s="103" t="s">
        <v>530</v>
      </c>
      <c r="CZ152" s="87" t="s">
        <v>5089</v>
      </c>
      <c r="DA152" s="85"/>
      <c r="DC152" s="94" t="s">
        <v>489</v>
      </c>
      <c r="ML152" s="87"/>
      <c r="MM152" s="87"/>
      <c r="MN152" s="87"/>
      <c r="MO152" s="87"/>
      <c r="MP152" s="87"/>
      <c r="MQ152" s="87"/>
      <c r="MR152" s="87"/>
      <c r="MS152" s="87"/>
      <c r="MT152" s="87"/>
      <c r="MU152" s="87"/>
      <c r="MV152" s="87"/>
      <c r="MW152" s="87"/>
      <c r="MX152" s="87"/>
      <c r="MY152" s="87"/>
      <c r="MZ152" s="87"/>
      <c r="NA152" s="87"/>
      <c r="NB152" s="87"/>
      <c r="NC152" s="87"/>
      <c r="ND152" s="87"/>
      <c r="NE152" s="87"/>
      <c r="NF152" s="87"/>
      <c r="NG152" s="87"/>
      <c r="NH152" s="87"/>
      <c r="NI152" s="87"/>
      <c r="NJ152" s="87"/>
      <c r="NK152" s="87"/>
      <c r="NL152" s="87"/>
      <c r="NM152" s="87"/>
      <c r="NN152" s="87"/>
      <c r="NO152" s="87"/>
      <c r="NP152" s="87"/>
      <c r="NR152" s="20"/>
      <c r="NS152" s="246" t="s">
        <v>5090</v>
      </c>
    </row>
    <row r="153" spans="11:383">
      <c r="K153" s="265" t="s">
        <v>5091</v>
      </c>
      <c r="V153" s="43">
        <v>102</v>
      </c>
      <c r="W153" s="34" t="s">
        <v>714</v>
      </c>
      <c r="X153" s="44">
        <v>31020</v>
      </c>
      <c r="Y153" s="34" t="s">
        <v>1518</v>
      </c>
      <c r="Z153" s="43" t="s">
        <v>1277</v>
      </c>
      <c r="AA153" s="34" t="s">
        <v>493</v>
      </c>
      <c r="AB153" s="34" t="s">
        <v>398</v>
      </c>
      <c r="AC153" s="34" t="s">
        <v>5092</v>
      </c>
      <c r="AD153" s="44" t="s">
        <v>428</v>
      </c>
      <c r="AE153" s="44" t="s">
        <v>4613</v>
      </c>
      <c r="AF153" s="43">
        <v>102</v>
      </c>
      <c r="AG153" s="34" t="s">
        <v>714</v>
      </c>
      <c r="AH153" s="34" t="s">
        <v>713</v>
      </c>
      <c r="AI153" s="43" t="s">
        <v>715</v>
      </c>
      <c r="AJ153" s="44" t="s">
        <v>716</v>
      </c>
      <c r="AK153" s="295">
        <v>4700224</v>
      </c>
      <c r="AL153" s="44" t="s">
        <v>398</v>
      </c>
      <c r="AM153" s="44" t="s">
        <v>720</v>
      </c>
      <c r="AN153" s="296">
        <v>253469750</v>
      </c>
      <c r="AO153" s="34"/>
      <c r="AP153" s="34"/>
      <c r="AQ153" s="34"/>
      <c r="AR153" s="34"/>
      <c r="AS153" s="34"/>
      <c r="AT153" s="44" t="s">
        <v>434</v>
      </c>
      <c r="AU153" s="44"/>
      <c r="AV153" s="751" t="str" cm="1">
        <f t="array" ref="AV1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3" s="34"/>
      <c r="AX153" s="34"/>
      <c r="AY153" s="34"/>
      <c r="AZ153" s="34"/>
      <c r="BA153" s="34"/>
      <c r="BB153" s="34"/>
      <c r="BC153" s="34"/>
      <c r="BD153" s="44">
        <v>31020</v>
      </c>
      <c r="BE153" s="34" t="s">
        <v>1518</v>
      </c>
      <c r="BF153" s="43" t="s">
        <v>1277</v>
      </c>
      <c r="BG153" s="34" t="s">
        <v>493</v>
      </c>
      <c r="BH153" s="34" t="s">
        <v>398</v>
      </c>
      <c r="BI153" s="34" t="s">
        <v>5092</v>
      </c>
      <c r="BJ153" s="44" t="s">
        <v>428</v>
      </c>
      <c r="BK153" s="44" t="s">
        <v>4613</v>
      </c>
      <c r="BL153" s="34"/>
      <c r="BM153" s="34"/>
      <c r="BN153" s="34"/>
      <c r="BO153" s="20"/>
      <c r="BP153" s="20"/>
      <c r="BQ153" s="20"/>
      <c r="BR153" s="20"/>
      <c r="BS153" s="27"/>
      <c r="BT153" s="20"/>
      <c r="BU153" s="20"/>
      <c r="BV153" s="20"/>
      <c r="BW153" s="20"/>
      <c r="BX153" s="20"/>
      <c r="BY153" s="20"/>
      <c r="BZ153" s="20"/>
      <c r="CA153" s="20"/>
      <c r="CB153" s="20"/>
      <c r="CC153" s="27"/>
      <c r="CD153" s="20"/>
      <c r="CE153" s="20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0"/>
      <c r="CY153" s="103" t="s">
        <v>531</v>
      </c>
      <c r="CZ153" s="87" t="s">
        <v>5093</v>
      </c>
      <c r="DA153" s="85"/>
      <c r="DC153" s="94" t="s">
        <v>462</v>
      </c>
      <c r="ML153" s="87"/>
      <c r="MM153" s="87"/>
      <c r="MN153" s="87"/>
      <c r="MO153" s="87"/>
      <c r="MP153" s="87"/>
      <c r="MQ153" s="87"/>
      <c r="MR153" s="87"/>
      <c r="MS153" s="87"/>
      <c r="MT153" s="87"/>
      <c r="MU153" s="87"/>
      <c r="MV153" s="87"/>
      <c r="MW153" s="87"/>
      <c r="MX153" s="87"/>
      <c r="MY153" s="87"/>
      <c r="MZ153" s="87"/>
      <c r="NA153" s="87"/>
      <c r="NB153" s="87"/>
      <c r="NC153" s="87"/>
      <c r="ND153" s="87"/>
      <c r="NE153" s="87"/>
      <c r="NF153" s="87"/>
      <c r="NG153" s="87"/>
      <c r="NH153" s="87"/>
      <c r="NI153" s="87"/>
      <c r="NJ153" s="87"/>
      <c r="NK153" s="87"/>
      <c r="NL153" s="87"/>
      <c r="NM153" s="87"/>
      <c r="NN153" s="87"/>
      <c r="NO153" s="87"/>
      <c r="NP153" s="87"/>
      <c r="NR153" s="20"/>
      <c r="NS153" s="246" t="s">
        <v>5094</v>
      </c>
    </row>
    <row r="154" spans="11:383">
      <c r="K154" s="265" t="s">
        <v>5095</v>
      </c>
      <c r="V154" s="43">
        <v>102</v>
      </c>
      <c r="W154" s="34" t="s">
        <v>714</v>
      </c>
      <c r="X154" s="44">
        <v>31015</v>
      </c>
      <c r="Y154" s="34" t="s">
        <v>2657</v>
      </c>
      <c r="Z154" s="43" t="s">
        <v>1277</v>
      </c>
      <c r="AA154" s="34" t="s">
        <v>493</v>
      </c>
      <c r="AB154" s="34" t="s">
        <v>398</v>
      </c>
      <c r="AC154" s="34" t="s">
        <v>2657</v>
      </c>
      <c r="AD154" s="44" t="s">
        <v>428</v>
      </c>
      <c r="AE154" s="44" t="s">
        <v>4613</v>
      </c>
      <c r="AF154" s="43">
        <v>102</v>
      </c>
      <c r="AG154" s="34" t="s">
        <v>714</v>
      </c>
      <c r="AH154" s="34" t="s">
        <v>713</v>
      </c>
      <c r="AI154" s="43" t="s">
        <v>715</v>
      </c>
      <c r="AJ154" s="44" t="s">
        <v>716</v>
      </c>
      <c r="AK154" s="295">
        <v>4700224</v>
      </c>
      <c r="AL154" s="44" t="s">
        <v>398</v>
      </c>
      <c r="AM154" s="44" t="s">
        <v>720</v>
      </c>
      <c r="AN154" s="296">
        <v>253469750</v>
      </c>
      <c r="AO154" s="34"/>
      <c r="AP154" s="34"/>
      <c r="AQ154" s="34"/>
      <c r="AR154" s="34"/>
      <c r="AS154" s="34"/>
      <c r="AT154" s="44" t="s">
        <v>434</v>
      </c>
      <c r="AU154" s="44"/>
      <c r="AV154" s="751" t="str" cm="1">
        <f t="array" ref="AV1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4" s="34"/>
      <c r="AX154" s="34"/>
      <c r="AY154" s="34"/>
      <c r="AZ154" s="34"/>
      <c r="BA154" s="34"/>
      <c r="BB154" s="34"/>
      <c r="BC154" s="34"/>
      <c r="BD154" s="44">
        <v>31015</v>
      </c>
      <c r="BE154" s="34" t="s">
        <v>2657</v>
      </c>
      <c r="BF154" s="43" t="s">
        <v>1277</v>
      </c>
      <c r="BG154" s="34" t="s">
        <v>493</v>
      </c>
      <c r="BH154" s="34" t="s">
        <v>398</v>
      </c>
      <c r="BI154" s="34" t="s">
        <v>2657</v>
      </c>
      <c r="BJ154" s="44" t="s">
        <v>428</v>
      </c>
      <c r="BK154" s="44" t="s">
        <v>4613</v>
      </c>
      <c r="BL154" s="34"/>
      <c r="BM154" s="34"/>
      <c r="BN154" s="34"/>
      <c r="BO154" s="20"/>
      <c r="BP154" s="20"/>
      <c r="BQ154" s="20"/>
      <c r="BR154" s="20"/>
      <c r="BS154" s="27"/>
      <c r="BT154" s="20"/>
      <c r="BU154" s="20"/>
      <c r="BV154" s="20"/>
      <c r="BW154" s="20"/>
      <c r="BX154" s="20"/>
      <c r="BY154" s="20"/>
      <c r="BZ154" s="20"/>
      <c r="CA154" s="20"/>
      <c r="CB154" s="20"/>
      <c r="CC154" s="27"/>
      <c r="CD154" s="20"/>
      <c r="CE154" s="20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0"/>
      <c r="CY154" s="103" t="s">
        <v>532</v>
      </c>
      <c r="CZ154" s="87" t="s">
        <v>5096</v>
      </c>
      <c r="DA154" s="85"/>
      <c r="DC154" s="94" t="s">
        <v>535</v>
      </c>
      <c r="ML154" s="87"/>
      <c r="MM154" s="87"/>
      <c r="MN154" s="87"/>
      <c r="MO154" s="87"/>
      <c r="MP154" s="87"/>
      <c r="MQ154" s="87"/>
      <c r="MR154" s="87"/>
      <c r="MS154" s="87"/>
      <c r="MT154" s="87"/>
      <c r="MU154" s="87"/>
      <c r="MV154" s="87"/>
      <c r="MW154" s="87"/>
      <c r="MX154" s="87"/>
      <c r="MY154" s="87"/>
      <c r="MZ154" s="87"/>
      <c r="NA154" s="87"/>
      <c r="NB154" s="87"/>
      <c r="NC154" s="87"/>
      <c r="ND154" s="87"/>
      <c r="NE154" s="87"/>
      <c r="NF154" s="87"/>
      <c r="NG154" s="87"/>
      <c r="NH154" s="87"/>
      <c r="NI154" s="87"/>
      <c r="NJ154" s="87"/>
      <c r="NK154" s="87"/>
      <c r="NL154" s="87"/>
      <c r="NM154" s="87"/>
      <c r="NN154" s="87"/>
      <c r="NO154" s="87"/>
      <c r="NP154" s="87"/>
      <c r="NR154" s="20"/>
      <c r="NS154" s="246" t="s">
        <v>5097</v>
      </c>
    </row>
    <row r="155" spans="11:383">
      <c r="K155" s="265" t="s">
        <v>5098</v>
      </c>
      <c r="V155" s="43">
        <v>102</v>
      </c>
      <c r="W155" s="34" t="s">
        <v>714</v>
      </c>
      <c r="X155" s="44">
        <v>31017</v>
      </c>
      <c r="Y155" s="34" t="s">
        <v>2788</v>
      </c>
      <c r="Z155" s="43" t="s">
        <v>1277</v>
      </c>
      <c r="AA155" s="34" t="s">
        <v>493</v>
      </c>
      <c r="AB155" s="34" t="s">
        <v>398</v>
      </c>
      <c r="AC155" s="34" t="s">
        <v>2788</v>
      </c>
      <c r="AD155" s="44" t="s">
        <v>428</v>
      </c>
      <c r="AE155" s="44" t="s">
        <v>4613</v>
      </c>
      <c r="AF155" s="43">
        <v>102</v>
      </c>
      <c r="AG155" s="34" t="s">
        <v>714</v>
      </c>
      <c r="AH155" s="34" t="s">
        <v>713</v>
      </c>
      <c r="AI155" s="43" t="s">
        <v>715</v>
      </c>
      <c r="AJ155" s="44" t="s">
        <v>716</v>
      </c>
      <c r="AK155" s="295">
        <v>4700224</v>
      </c>
      <c r="AL155" s="44" t="s">
        <v>398</v>
      </c>
      <c r="AM155" s="44" t="s">
        <v>720</v>
      </c>
      <c r="AN155" s="296">
        <v>253469750</v>
      </c>
      <c r="AO155" s="34"/>
      <c r="AP155" s="34"/>
      <c r="AQ155" s="34"/>
      <c r="AR155" s="34"/>
      <c r="AS155" s="34"/>
      <c r="AT155" s="44" t="s">
        <v>434</v>
      </c>
      <c r="AU155" s="44"/>
      <c r="AV155" s="751" t="str" cm="1">
        <f t="array" ref="AV1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5" s="34"/>
      <c r="AX155" s="34"/>
      <c r="AY155" s="34"/>
      <c r="AZ155" s="34"/>
      <c r="BA155" s="34"/>
      <c r="BB155" s="34"/>
      <c r="BC155" s="34"/>
      <c r="BD155" s="44">
        <v>31017</v>
      </c>
      <c r="BE155" s="34" t="s">
        <v>2788</v>
      </c>
      <c r="BF155" s="43" t="s">
        <v>1277</v>
      </c>
      <c r="BG155" s="34" t="s">
        <v>493</v>
      </c>
      <c r="BH155" s="34" t="s">
        <v>398</v>
      </c>
      <c r="BI155" s="34" t="s">
        <v>2788</v>
      </c>
      <c r="BJ155" s="44" t="s">
        <v>428</v>
      </c>
      <c r="BK155" s="44" t="s">
        <v>4613</v>
      </c>
      <c r="BL155" s="34"/>
      <c r="BM155" s="34"/>
      <c r="BN155" s="34"/>
      <c r="BO155" s="20"/>
      <c r="BP155" s="20"/>
      <c r="BQ155" s="20"/>
      <c r="BR155" s="20"/>
      <c r="BS155" s="27"/>
      <c r="BT155" s="20"/>
      <c r="BU155" s="20"/>
      <c r="BV155" s="20"/>
      <c r="BW155" s="20"/>
      <c r="BX155" s="20"/>
      <c r="BY155" s="20"/>
      <c r="BZ155" s="20"/>
      <c r="CA155" s="20"/>
      <c r="CB155" s="20"/>
      <c r="CC155" s="27"/>
      <c r="CD155" s="20"/>
      <c r="CE155" s="20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0"/>
      <c r="CY155" s="103" t="s">
        <v>445</v>
      </c>
      <c r="CZ155" s="87" t="s">
        <v>5099</v>
      </c>
      <c r="DA155" s="85"/>
      <c r="DC155" s="94" t="s">
        <v>402</v>
      </c>
      <c r="ML155" s="87"/>
      <c r="MM155" s="87"/>
      <c r="MN155" s="87"/>
      <c r="MO155" s="87"/>
      <c r="MP155" s="87"/>
      <c r="MQ155" s="87"/>
      <c r="MR155" s="87"/>
      <c r="MS155" s="87"/>
      <c r="MT155" s="87"/>
      <c r="MU155" s="87"/>
      <c r="MV155" s="87"/>
      <c r="MW155" s="87"/>
      <c r="MX155" s="87"/>
      <c r="MY155" s="87"/>
      <c r="MZ155" s="87"/>
      <c r="NA155" s="87"/>
      <c r="NB155" s="87"/>
      <c r="NC155" s="87"/>
      <c r="ND155" s="87"/>
      <c r="NE155" s="87"/>
      <c r="NF155" s="87"/>
      <c r="NG155" s="87"/>
      <c r="NH155" s="87"/>
      <c r="NI155" s="87"/>
      <c r="NJ155" s="87"/>
      <c r="NK155" s="87"/>
      <c r="NL155" s="87"/>
      <c r="NM155" s="87"/>
      <c r="NN155" s="87"/>
      <c r="NO155" s="87"/>
      <c r="NP155" s="87"/>
      <c r="NR155" s="20"/>
      <c r="NS155" s="246" t="s">
        <v>5100</v>
      </c>
    </row>
    <row r="156" spans="11:383">
      <c r="K156" s="265" t="s">
        <v>5101</v>
      </c>
      <c r="V156" s="43">
        <v>102</v>
      </c>
      <c r="W156" s="34" t="s">
        <v>714</v>
      </c>
      <c r="X156" s="44">
        <v>31359</v>
      </c>
      <c r="Y156" s="34" t="s">
        <v>3525</v>
      </c>
      <c r="Z156" s="43" t="s">
        <v>1277</v>
      </c>
      <c r="AA156" s="34" t="s">
        <v>496</v>
      </c>
      <c r="AB156" s="34" t="s">
        <v>398</v>
      </c>
      <c r="AC156" s="34" t="s">
        <v>3525</v>
      </c>
      <c r="AD156" s="44" t="s">
        <v>428</v>
      </c>
      <c r="AE156" s="44" t="s">
        <v>4613</v>
      </c>
      <c r="AF156" s="43">
        <v>102</v>
      </c>
      <c r="AG156" s="34" t="s">
        <v>714</v>
      </c>
      <c r="AH156" s="34" t="s">
        <v>713</v>
      </c>
      <c r="AI156" s="43" t="s">
        <v>715</v>
      </c>
      <c r="AJ156" s="44" t="s">
        <v>716</v>
      </c>
      <c r="AK156" s="295">
        <v>4700224</v>
      </c>
      <c r="AL156" s="44" t="s">
        <v>398</v>
      </c>
      <c r="AM156" s="44" t="s">
        <v>720</v>
      </c>
      <c r="AN156" s="296">
        <v>253469750</v>
      </c>
      <c r="AO156" s="34"/>
      <c r="AP156" s="34"/>
      <c r="AQ156" s="34"/>
      <c r="AR156" s="34"/>
      <c r="AS156" s="34"/>
      <c r="AT156" s="44" t="s">
        <v>434</v>
      </c>
      <c r="AU156" s="44"/>
      <c r="AV156" s="751" t="str" cm="1">
        <f t="array" ref="AV1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6" s="34"/>
      <c r="AX156" s="34"/>
      <c r="AY156" s="34"/>
      <c r="AZ156" s="34"/>
      <c r="BA156" s="34"/>
      <c r="BB156" s="34"/>
      <c r="BC156" s="34"/>
      <c r="BD156" s="44">
        <v>31359</v>
      </c>
      <c r="BE156" s="34" t="s">
        <v>3525</v>
      </c>
      <c r="BF156" s="43" t="s">
        <v>1277</v>
      </c>
      <c r="BG156" s="34" t="s">
        <v>496</v>
      </c>
      <c r="BH156" s="34" t="s">
        <v>398</v>
      </c>
      <c r="BI156" s="34" t="s">
        <v>3525</v>
      </c>
      <c r="BJ156" s="44" t="s">
        <v>428</v>
      </c>
      <c r="BK156" s="44" t="s">
        <v>4613</v>
      </c>
      <c r="BL156" s="34"/>
      <c r="BM156" s="34"/>
      <c r="BN156" s="34"/>
      <c r="BO156" s="20"/>
      <c r="BP156" s="20"/>
      <c r="BQ156" s="20"/>
      <c r="BR156" s="20"/>
      <c r="BS156" s="27"/>
      <c r="BT156" s="20"/>
      <c r="BU156" s="20"/>
      <c r="BV156" s="20"/>
      <c r="BW156" s="20"/>
      <c r="BX156" s="20"/>
      <c r="BY156" s="20"/>
      <c r="BZ156" s="20"/>
      <c r="CA156" s="20"/>
      <c r="CB156" s="20"/>
      <c r="CC156" s="27"/>
      <c r="CD156" s="20"/>
      <c r="CE156" s="20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0"/>
      <c r="CY156" s="103" t="s">
        <v>533</v>
      </c>
      <c r="CZ156" s="87" t="s">
        <v>5102</v>
      </c>
      <c r="DA156" s="85"/>
      <c r="DC156" s="94" t="s">
        <v>490</v>
      </c>
      <c r="ML156" s="87"/>
      <c r="MM156" s="87"/>
      <c r="MN156" s="87"/>
      <c r="MO156" s="87"/>
      <c r="MP156" s="87"/>
      <c r="MQ156" s="87"/>
      <c r="MR156" s="87"/>
      <c r="MS156" s="87"/>
      <c r="MT156" s="87"/>
      <c r="MU156" s="87"/>
      <c r="MV156" s="87"/>
      <c r="MW156" s="87"/>
      <c r="MX156" s="87"/>
      <c r="MY156" s="87"/>
      <c r="MZ156" s="87"/>
      <c r="NA156" s="87"/>
      <c r="NB156" s="87"/>
      <c r="NC156" s="87"/>
      <c r="ND156" s="87"/>
      <c r="NE156" s="87"/>
      <c r="NF156" s="87"/>
      <c r="NG156" s="87"/>
      <c r="NH156" s="87"/>
      <c r="NI156" s="87"/>
      <c r="NJ156" s="87"/>
      <c r="NK156" s="87"/>
      <c r="NL156" s="87"/>
      <c r="NM156" s="87"/>
      <c r="NN156" s="87"/>
      <c r="NO156" s="87"/>
      <c r="NP156" s="87"/>
      <c r="NR156" s="20"/>
      <c r="NS156" s="246" t="s">
        <v>5103</v>
      </c>
    </row>
    <row r="157" spans="11:383">
      <c r="K157" s="265" t="s">
        <v>5104</v>
      </c>
      <c r="V157" s="43">
        <v>102</v>
      </c>
      <c r="W157" s="34" t="s">
        <v>714</v>
      </c>
      <c r="X157" s="44">
        <v>31304</v>
      </c>
      <c r="Y157" s="34" t="s">
        <v>760</v>
      </c>
      <c r="Z157" s="43" t="s">
        <v>1277</v>
      </c>
      <c r="AA157" s="34" t="s">
        <v>496</v>
      </c>
      <c r="AB157" s="34" t="s">
        <v>398</v>
      </c>
      <c r="AC157" s="34" t="s">
        <v>760</v>
      </c>
      <c r="AD157" s="44" t="s">
        <v>428</v>
      </c>
      <c r="AE157" s="44" t="s">
        <v>4613</v>
      </c>
      <c r="AF157" s="43">
        <v>102</v>
      </c>
      <c r="AG157" s="34" t="s">
        <v>714</v>
      </c>
      <c r="AH157" s="34" t="s">
        <v>713</v>
      </c>
      <c r="AI157" s="43" t="s">
        <v>715</v>
      </c>
      <c r="AJ157" s="44" t="s">
        <v>716</v>
      </c>
      <c r="AK157" s="295">
        <v>4700224</v>
      </c>
      <c r="AL157" s="44" t="s">
        <v>398</v>
      </c>
      <c r="AM157" s="44" t="s">
        <v>720</v>
      </c>
      <c r="AN157" s="296">
        <v>253469750</v>
      </c>
      <c r="AO157" s="34"/>
      <c r="AP157" s="34"/>
      <c r="AQ157" s="34"/>
      <c r="AR157" s="34"/>
      <c r="AS157" s="34"/>
      <c r="AT157" s="44" t="s">
        <v>434</v>
      </c>
      <c r="AU157" s="44"/>
      <c r="AV157" s="751" t="str" cm="1">
        <f t="array" ref="AV1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7" s="34"/>
      <c r="AX157" s="34"/>
      <c r="AY157" s="34"/>
      <c r="AZ157" s="34"/>
      <c r="BA157" s="34"/>
      <c r="BB157" s="34"/>
      <c r="BC157" s="34"/>
      <c r="BD157" s="44">
        <v>31304</v>
      </c>
      <c r="BE157" s="34" t="s">
        <v>760</v>
      </c>
      <c r="BF157" s="43" t="s">
        <v>1277</v>
      </c>
      <c r="BG157" s="34" t="s">
        <v>496</v>
      </c>
      <c r="BH157" s="34" t="s">
        <v>398</v>
      </c>
      <c r="BI157" s="34" t="s">
        <v>760</v>
      </c>
      <c r="BJ157" s="44" t="s">
        <v>428</v>
      </c>
      <c r="BK157" s="44" t="s">
        <v>4613</v>
      </c>
      <c r="BL157" s="34"/>
      <c r="BM157" s="34"/>
      <c r="BN157" s="34"/>
      <c r="BO157" s="20"/>
      <c r="BP157" s="20"/>
      <c r="BQ157" s="20"/>
      <c r="BR157" s="20"/>
      <c r="BS157" s="27"/>
      <c r="BT157" s="20"/>
      <c r="BU157" s="20"/>
      <c r="BV157" s="20"/>
      <c r="BW157" s="20"/>
      <c r="BX157" s="20"/>
      <c r="BY157" s="20"/>
      <c r="BZ157" s="20"/>
      <c r="CA157" s="20"/>
      <c r="CB157" s="20"/>
      <c r="CC157" s="27"/>
      <c r="CD157" s="20"/>
      <c r="CE157" s="20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0"/>
      <c r="CY157" s="103" t="s">
        <v>534</v>
      </c>
      <c r="CZ157" s="87" t="s">
        <v>5105</v>
      </c>
      <c r="DA157" s="85"/>
      <c r="DC157" s="94" t="s">
        <v>403</v>
      </c>
      <c r="ML157" s="87"/>
      <c r="MM157" s="87"/>
      <c r="MN157" s="87"/>
      <c r="MO157" s="87"/>
      <c r="MP157" s="87"/>
      <c r="MQ157" s="87"/>
      <c r="MR157" s="87"/>
      <c r="MS157" s="87"/>
      <c r="MT157" s="87"/>
      <c r="MU157" s="87"/>
      <c r="MV157" s="87"/>
      <c r="MW157" s="87"/>
      <c r="MX157" s="87"/>
      <c r="MY157" s="87"/>
      <c r="MZ157" s="87"/>
      <c r="NA157" s="87"/>
      <c r="NB157" s="87"/>
      <c r="NC157" s="87"/>
      <c r="ND157" s="87"/>
      <c r="NE157" s="87"/>
      <c r="NF157" s="87"/>
      <c r="NG157" s="87"/>
      <c r="NH157" s="87"/>
      <c r="NI157" s="87"/>
      <c r="NJ157" s="87"/>
      <c r="NK157" s="87"/>
      <c r="NL157" s="87"/>
      <c r="NM157" s="87"/>
      <c r="NN157" s="87"/>
      <c r="NO157" s="87"/>
      <c r="NP157" s="87"/>
      <c r="NR157" s="20"/>
      <c r="NS157" s="246" t="s">
        <v>5106</v>
      </c>
    </row>
    <row r="158" spans="11:383">
      <c r="K158" s="265" t="s">
        <v>5107</v>
      </c>
      <c r="V158" s="43">
        <v>102</v>
      </c>
      <c r="W158" s="34" t="s">
        <v>714</v>
      </c>
      <c r="X158" s="44">
        <v>31308</v>
      </c>
      <c r="Y158" s="34" t="s">
        <v>1028</v>
      </c>
      <c r="Z158" s="43" t="s">
        <v>1277</v>
      </c>
      <c r="AA158" s="34" t="s">
        <v>496</v>
      </c>
      <c r="AB158" s="34" t="s">
        <v>398</v>
      </c>
      <c r="AC158" s="34" t="s">
        <v>1028</v>
      </c>
      <c r="AD158" s="44" t="s">
        <v>428</v>
      </c>
      <c r="AE158" s="44" t="s">
        <v>4613</v>
      </c>
      <c r="AF158" s="43">
        <v>102</v>
      </c>
      <c r="AG158" s="34" t="s">
        <v>714</v>
      </c>
      <c r="AH158" s="34" t="s">
        <v>713</v>
      </c>
      <c r="AI158" s="43" t="s">
        <v>715</v>
      </c>
      <c r="AJ158" s="44" t="s">
        <v>716</v>
      </c>
      <c r="AK158" s="295">
        <v>4700224</v>
      </c>
      <c r="AL158" s="44" t="s">
        <v>398</v>
      </c>
      <c r="AM158" s="44" t="s">
        <v>720</v>
      </c>
      <c r="AN158" s="296">
        <v>253469750</v>
      </c>
      <c r="AO158" s="34"/>
      <c r="AP158" s="34"/>
      <c r="AQ158" s="34"/>
      <c r="AR158" s="34"/>
      <c r="AS158" s="34"/>
      <c r="AT158" s="44" t="s">
        <v>434</v>
      </c>
      <c r="AU158" s="44"/>
      <c r="AV158" s="751" t="str" cm="1">
        <f t="array" ref="AV1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8" s="34"/>
      <c r="AX158" s="34"/>
      <c r="AY158" s="34"/>
      <c r="AZ158" s="34"/>
      <c r="BA158" s="34"/>
      <c r="BB158" s="34"/>
      <c r="BC158" s="34"/>
      <c r="BD158" s="44">
        <v>31308</v>
      </c>
      <c r="BE158" s="34" t="s">
        <v>1028</v>
      </c>
      <c r="BF158" s="43" t="s">
        <v>1277</v>
      </c>
      <c r="BG158" s="34" t="s">
        <v>496</v>
      </c>
      <c r="BH158" s="34" t="s">
        <v>398</v>
      </c>
      <c r="BI158" s="34" t="s">
        <v>1028</v>
      </c>
      <c r="BJ158" s="44" t="s">
        <v>428</v>
      </c>
      <c r="BK158" s="44" t="s">
        <v>4613</v>
      </c>
      <c r="BL158" s="34"/>
      <c r="BM158" s="34"/>
      <c r="BN158" s="34"/>
      <c r="BO158" s="20"/>
      <c r="BP158" s="20"/>
      <c r="BQ158" s="20"/>
      <c r="BR158" s="20"/>
      <c r="BS158" s="27"/>
      <c r="BT158" s="20"/>
      <c r="BU158" s="20"/>
      <c r="BV158" s="20"/>
      <c r="BW158" s="20"/>
      <c r="BX158" s="20"/>
      <c r="BY158" s="20"/>
      <c r="BZ158" s="20"/>
      <c r="CA158" s="20"/>
      <c r="CB158" s="20"/>
      <c r="CC158" s="27"/>
      <c r="CD158" s="20"/>
      <c r="CE158" s="20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0"/>
      <c r="CY158" s="103" t="s">
        <v>535</v>
      </c>
      <c r="CZ158" s="87" t="s">
        <v>5108</v>
      </c>
      <c r="DA158" s="85"/>
      <c r="DC158" s="94" t="s">
        <v>613</v>
      </c>
      <c r="ML158" s="87"/>
      <c r="MM158" s="87"/>
      <c r="MN158" s="87"/>
      <c r="MO158" s="87"/>
      <c r="MP158" s="87"/>
      <c r="MQ158" s="87"/>
      <c r="MR158" s="87"/>
      <c r="MS158" s="87"/>
      <c r="MT158" s="87"/>
      <c r="MU158" s="87"/>
      <c r="MV158" s="87"/>
      <c r="MW158" s="87"/>
      <c r="MX158" s="87"/>
      <c r="MY158" s="87"/>
      <c r="MZ158" s="87"/>
      <c r="NA158" s="87"/>
      <c r="NB158" s="87"/>
      <c r="NC158" s="87"/>
      <c r="ND158" s="87"/>
      <c r="NE158" s="87"/>
      <c r="NF158" s="87"/>
      <c r="NG158" s="87"/>
      <c r="NH158" s="87"/>
      <c r="NI158" s="87"/>
      <c r="NJ158" s="87"/>
      <c r="NK158" s="87"/>
      <c r="NL158" s="87"/>
      <c r="NM158" s="87"/>
      <c r="NN158" s="87"/>
      <c r="NO158" s="87"/>
      <c r="NP158" s="87"/>
      <c r="NR158" s="20"/>
      <c r="NS158" s="246" t="s">
        <v>5109</v>
      </c>
    </row>
    <row r="159" spans="11:383">
      <c r="K159" s="265" t="s">
        <v>5110</v>
      </c>
      <c r="V159" s="43">
        <v>102</v>
      </c>
      <c r="W159" s="34" t="s">
        <v>714</v>
      </c>
      <c r="X159" s="44">
        <v>31309</v>
      </c>
      <c r="Y159" s="34" t="s">
        <v>1322</v>
      </c>
      <c r="Z159" s="43" t="s">
        <v>1277</v>
      </c>
      <c r="AA159" s="34" t="s">
        <v>496</v>
      </c>
      <c r="AB159" s="34" t="s">
        <v>398</v>
      </c>
      <c r="AC159" s="34" t="s">
        <v>1322</v>
      </c>
      <c r="AD159" s="44" t="s">
        <v>428</v>
      </c>
      <c r="AE159" s="44" t="s">
        <v>4613</v>
      </c>
      <c r="AF159" s="43">
        <v>102</v>
      </c>
      <c r="AG159" s="34" t="s">
        <v>714</v>
      </c>
      <c r="AH159" s="34" t="s">
        <v>713</v>
      </c>
      <c r="AI159" s="43" t="s">
        <v>715</v>
      </c>
      <c r="AJ159" s="44" t="s">
        <v>716</v>
      </c>
      <c r="AK159" s="295">
        <v>4700224</v>
      </c>
      <c r="AL159" s="44" t="s">
        <v>398</v>
      </c>
      <c r="AM159" s="44" t="s">
        <v>720</v>
      </c>
      <c r="AN159" s="296">
        <v>253469750</v>
      </c>
      <c r="AO159" s="34"/>
      <c r="AP159" s="34"/>
      <c r="AQ159" s="34"/>
      <c r="AR159" s="34"/>
      <c r="AS159" s="34"/>
      <c r="AT159" s="44" t="s">
        <v>434</v>
      </c>
      <c r="AU159" s="44"/>
      <c r="AV159" s="751" t="str" cm="1">
        <f t="array" ref="AV1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9" s="34"/>
      <c r="AX159" s="34"/>
      <c r="AY159" s="34"/>
      <c r="AZ159" s="34"/>
      <c r="BA159" s="34"/>
      <c r="BB159" s="34"/>
      <c r="BC159" s="34"/>
      <c r="BD159" s="44">
        <v>31309</v>
      </c>
      <c r="BE159" s="34" t="s">
        <v>1322</v>
      </c>
      <c r="BF159" s="43" t="s">
        <v>1277</v>
      </c>
      <c r="BG159" s="34" t="s">
        <v>496</v>
      </c>
      <c r="BH159" s="34" t="s">
        <v>398</v>
      </c>
      <c r="BI159" s="34" t="s">
        <v>1322</v>
      </c>
      <c r="BJ159" s="44" t="s">
        <v>428</v>
      </c>
      <c r="BK159" s="44" t="s">
        <v>4613</v>
      </c>
      <c r="BL159" s="34"/>
      <c r="BM159" s="34"/>
      <c r="BN159" s="34"/>
      <c r="BO159" s="20"/>
      <c r="BP159" s="20"/>
      <c r="BQ159" s="20"/>
      <c r="BR159" s="20"/>
      <c r="BS159" s="27"/>
      <c r="BT159" s="20"/>
      <c r="BU159" s="20"/>
      <c r="BV159" s="20"/>
      <c r="BW159" s="20"/>
      <c r="BX159" s="20"/>
      <c r="BY159" s="20"/>
      <c r="BZ159" s="20"/>
      <c r="CA159" s="20"/>
      <c r="CB159" s="20"/>
      <c r="CC159" s="27"/>
      <c r="CD159" s="20"/>
      <c r="CE159" s="20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0"/>
      <c r="CY159" s="103" t="s">
        <v>402</v>
      </c>
      <c r="CZ159" s="87" t="s">
        <v>5111</v>
      </c>
      <c r="DA159" s="85"/>
      <c r="DC159" s="94" t="s">
        <v>479</v>
      </c>
      <c r="ML159" s="87"/>
      <c r="MM159" s="87"/>
      <c r="MN159" s="87"/>
      <c r="MO159" s="87"/>
      <c r="MP159" s="87"/>
      <c r="MQ159" s="87"/>
      <c r="MR159" s="87"/>
      <c r="MS159" s="87"/>
      <c r="MT159" s="87"/>
      <c r="MU159" s="87"/>
      <c r="MV159" s="87"/>
      <c r="MW159" s="87"/>
      <c r="MX159" s="87"/>
      <c r="MY159" s="87"/>
      <c r="MZ159" s="87"/>
      <c r="NA159" s="87"/>
      <c r="NB159" s="87"/>
      <c r="NC159" s="87"/>
      <c r="ND159" s="87"/>
      <c r="NE159" s="87"/>
      <c r="NF159" s="87"/>
      <c r="NG159" s="87"/>
      <c r="NH159" s="87"/>
      <c r="NI159" s="87"/>
      <c r="NJ159" s="87"/>
      <c r="NK159" s="87"/>
      <c r="NL159" s="87"/>
      <c r="NM159" s="87"/>
      <c r="NN159" s="87"/>
      <c r="NO159" s="87"/>
      <c r="NP159" s="87"/>
      <c r="NR159" s="20"/>
      <c r="NS159" s="246" t="s">
        <v>5112</v>
      </c>
    </row>
    <row r="160" spans="11:383">
      <c r="K160" s="265" t="s">
        <v>5113</v>
      </c>
      <c r="V160" s="43">
        <v>102</v>
      </c>
      <c r="W160" s="34" t="s">
        <v>714</v>
      </c>
      <c r="X160" s="44">
        <v>31311</v>
      </c>
      <c r="Y160" s="34" t="s">
        <v>1614</v>
      </c>
      <c r="Z160" s="43" t="s">
        <v>1277</v>
      </c>
      <c r="AA160" s="34" t="s">
        <v>496</v>
      </c>
      <c r="AB160" s="34" t="s">
        <v>398</v>
      </c>
      <c r="AC160" s="34" t="s">
        <v>1614</v>
      </c>
      <c r="AD160" s="44" t="s">
        <v>428</v>
      </c>
      <c r="AE160" s="44" t="s">
        <v>4613</v>
      </c>
      <c r="AF160" s="43">
        <v>102</v>
      </c>
      <c r="AG160" s="34" t="s">
        <v>714</v>
      </c>
      <c r="AH160" s="34" t="s">
        <v>713</v>
      </c>
      <c r="AI160" s="43" t="s">
        <v>715</v>
      </c>
      <c r="AJ160" s="44" t="s">
        <v>716</v>
      </c>
      <c r="AK160" s="295">
        <v>4700224</v>
      </c>
      <c r="AL160" s="44" t="s">
        <v>398</v>
      </c>
      <c r="AM160" s="44" t="s">
        <v>720</v>
      </c>
      <c r="AN160" s="296">
        <v>253469750</v>
      </c>
      <c r="AO160" s="34"/>
      <c r="AP160" s="34"/>
      <c r="AQ160" s="34"/>
      <c r="AR160" s="34"/>
      <c r="AS160" s="34"/>
      <c r="AT160" s="44" t="s">
        <v>434</v>
      </c>
      <c r="AU160" s="44"/>
      <c r="AV160" s="751" t="str" cm="1">
        <f t="array" ref="AV1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0" s="34"/>
      <c r="AX160" s="34"/>
      <c r="AY160" s="34"/>
      <c r="AZ160" s="34"/>
      <c r="BA160" s="34"/>
      <c r="BB160" s="34"/>
      <c r="BC160" s="34"/>
      <c r="BD160" s="44">
        <v>31311</v>
      </c>
      <c r="BE160" s="34" t="s">
        <v>1614</v>
      </c>
      <c r="BF160" s="43" t="s">
        <v>1277</v>
      </c>
      <c r="BG160" s="34" t="s">
        <v>496</v>
      </c>
      <c r="BH160" s="34" t="s">
        <v>398</v>
      </c>
      <c r="BI160" s="34" t="s">
        <v>1614</v>
      </c>
      <c r="BJ160" s="44" t="s">
        <v>428</v>
      </c>
      <c r="BK160" s="44" t="s">
        <v>4613</v>
      </c>
      <c r="BL160" s="34"/>
      <c r="BM160" s="34"/>
      <c r="BN160" s="34"/>
      <c r="BO160" s="20"/>
      <c r="BP160" s="20"/>
      <c r="BQ160" s="20"/>
      <c r="BR160" s="20"/>
      <c r="BS160" s="27"/>
      <c r="BT160" s="20"/>
      <c r="BU160" s="20"/>
      <c r="BV160" s="20"/>
      <c r="BW160" s="20"/>
      <c r="BX160" s="20"/>
      <c r="BY160" s="20"/>
      <c r="BZ160" s="20"/>
      <c r="CA160" s="20"/>
      <c r="CB160" s="20"/>
      <c r="CC160" s="27"/>
      <c r="CD160" s="20"/>
      <c r="CE160" s="20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0"/>
      <c r="CY160" s="103" t="s">
        <v>536</v>
      </c>
      <c r="CZ160" s="87" t="s">
        <v>5114</v>
      </c>
      <c r="DA160" s="85"/>
      <c r="DC160" s="94" t="s">
        <v>637</v>
      </c>
      <c r="ML160" s="87"/>
      <c r="MM160" s="87"/>
      <c r="MN160" s="87"/>
      <c r="MO160" s="87"/>
      <c r="MP160" s="87"/>
      <c r="MQ160" s="87"/>
      <c r="MR160" s="87"/>
      <c r="MS160" s="87"/>
      <c r="MT160" s="87"/>
      <c r="MU160" s="87"/>
      <c r="MV160" s="87"/>
      <c r="MW160" s="87"/>
      <c r="MX160" s="87"/>
      <c r="MY160" s="87"/>
      <c r="MZ160" s="87"/>
      <c r="NA160" s="87"/>
      <c r="NB160" s="87"/>
      <c r="NC160" s="87"/>
      <c r="ND160" s="87"/>
      <c r="NE160" s="87"/>
      <c r="NF160" s="87"/>
      <c r="NG160" s="87"/>
      <c r="NH160" s="87"/>
      <c r="NI160" s="87"/>
      <c r="NJ160" s="87"/>
      <c r="NK160" s="87"/>
      <c r="NL160" s="87"/>
      <c r="NM160" s="87"/>
      <c r="NN160" s="87"/>
      <c r="NO160" s="87"/>
      <c r="NP160" s="87"/>
      <c r="NR160" s="20"/>
      <c r="NS160" s="246" t="s">
        <v>5115</v>
      </c>
    </row>
    <row r="161" spans="11:383">
      <c r="K161" s="265" t="s">
        <v>5116</v>
      </c>
      <c r="V161" s="43">
        <v>102</v>
      </c>
      <c r="W161" s="34" t="s">
        <v>714</v>
      </c>
      <c r="X161" s="44">
        <v>31313</v>
      </c>
      <c r="Y161" s="34" t="s">
        <v>1866</v>
      </c>
      <c r="Z161" s="43" t="s">
        <v>1277</v>
      </c>
      <c r="AA161" s="34" t="s">
        <v>496</v>
      </c>
      <c r="AB161" s="34" t="s">
        <v>398</v>
      </c>
      <c r="AC161" s="34" t="s">
        <v>1866</v>
      </c>
      <c r="AD161" s="44" t="s">
        <v>428</v>
      </c>
      <c r="AE161" s="44" t="s">
        <v>4613</v>
      </c>
      <c r="AF161" s="43">
        <v>102</v>
      </c>
      <c r="AG161" s="34" t="s">
        <v>714</v>
      </c>
      <c r="AH161" s="34" t="s">
        <v>713</v>
      </c>
      <c r="AI161" s="43" t="s">
        <v>715</v>
      </c>
      <c r="AJ161" s="44" t="s">
        <v>716</v>
      </c>
      <c r="AK161" s="295">
        <v>4700224</v>
      </c>
      <c r="AL161" s="44" t="s">
        <v>398</v>
      </c>
      <c r="AM161" s="44" t="s">
        <v>720</v>
      </c>
      <c r="AN161" s="296">
        <v>253469750</v>
      </c>
      <c r="AO161" s="34"/>
      <c r="AP161" s="34"/>
      <c r="AQ161" s="34"/>
      <c r="AR161" s="34"/>
      <c r="AS161" s="34"/>
      <c r="AT161" s="44" t="s">
        <v>434</v>
      </c>
      <c r="AU161" s="44"/>
      <c r="AV161" s="751" t="str" cm="1">
        <f t="array" ref="AV1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1" s="34"/>
      <c r="AX161" s="34"/>
      <c r="AY161" s="34"/>
      <c r="AZ161" s="34"/>
      <c r="BA161" s="34"/>
      <c r="BB161" s="34"/>
      <c r="BC161" s="34"/>
      <c r="BD161" s="44">
        <v>31313</v>
      </c>
      <c r="BE161" s="34" t="s">
        <v>1866</v>
      </c>
      <c r="BF161" s="43" t="s">
        <v>1277</v>
      </c>
      <c r="BG161" s="34" t="s">
        <v>496</v>
      </c>
      <c r="BH161" s="34" t="s">
        <v>398</v>
      </c>
      <c r="BI161" s="34" t="s">
        <v>1866</v>
      </c>
      <c r="BJ161" s="44" t="s">
        <v>428</v>
      </c>
      <c r="BK161" s="44" t="s">
        <v>4613</v>
      </c>
      <c r="BL161" s="34"/>
      <c r="BM161" s="34"/>
      <c r="BN161" s="34"/>
      <c r="BO161" s="20"/>
      <c r="BP161" s="20"/>
      <c r="BQ161" s="20"/>
      <c r="BR161" s="20"/>
      <c r="BS161" s="27"/>
      <c r="BT161" s="20"/>
      <c r="BU161" s="20"/>
      <c r="BV161" s="20"/>
      <c r="BW161" s="20"/>
      <c r="BX161" s="20"/>
      <c r="BY161" s="20"/>
      <c r="BZ161" s="20"/>
      <c r="CA161" s="20"/>
      <c r="CB161" s="20"/>
      <c r="CC161" s="27"/>
      <c r="CD161" s="20"/>
      <c r="CE161" s="20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0"/>
      <c r="CY161" s="103" t="s">
        <v>537</v>
      </c>
      <c r="CZ161" s="87" t="s">
        <v>5117</v>
      </c>
      <c r="DA161" s="85"/>
      <c r="DC161" s="94" t="s">
        <v>520</v>
      </c>
      <c r="ML161" s="87"/>
      <c r="MM161" s="87"/>
      <c r="MN161" s="87"/>
      <c r="MO161" s="87"/>
      <c r="MP161" s="87"/>
      <c r="MQ161" s="87"/>
      <c r="MR161" s="87"/>
      <c r="MS161" s="87"/>
      <c r="MT161" s="87"/>
      <c r="MU161" s="87"/>
      <c r="MV161" s="87"/>
      <c r="MW161" s="87"/>
      <c r="MX161" s="87"/>
      <c r="MY161" s="87"/>
      <c r="MZ161" s="87"/>
      <c r="NA161" s="87"/>
      <c r="NB161" s="87"/>
      <c r="NC161" s="87"/>
      <c r="ND161" s="87"/>
      <c r="NE161" s="87"/>
      <c r="NF161" s="87"/>
      <c r="NG161" s="87"/>
      <c r="NH161" s="87"/>
      <c r="NI161" s="87"/>
      <c r="NJ161" s="87"/>
      <c r="NK161" s="87"/>
      <c r="NL161" s="87"/>
      <c r="NM161" s="87"/>
      <c r="NN161" s="87"/>
      <c r="NO161" s="87"/>
      <c r="NP161" s="87"/>
      <c r="NR161" s="20"/>
      <c r="NS161" s="246" t="s">
        <v>5118</v>
      </c>
    </row>
    <row r="162" spans="11:383">
      <c r="K162" s="265" t="s">
        <v>5119</v>
      </c>
      <c r="V162" s="43">
        <v>102</v>
      </c>
      <c r="W162" s="34" t="s">
        <v>714</v>
      </c>
      <c r="X162" s="44">
        <v>31316</v>
      </c>
      <c r="Y162" s="34" t="s">
        <v>2063</v>
      </c>
      <c r="Z162" s="43" t="s">
        <v>1277</v>
      </c>
      <c r="AA162" s="34" t="s">
        <v>496</v>
      </c>
      <c r="AB162" s="34" t="s">
        <v>398</v>
      </c>
      <c r="AC162" s="34" t="s">
        <v>2063</v>
      </c>
      <c r="AD162" s="44" t="s">
        <v>428</v>
      </c>
      <c r="AE162" s="44" t="s">
        <v>4613</v>
      </c>
      <c r="AF162" s="43">
        <v>102</v>
      </c>
      <c r="AG162" s="34" t="s">
        <v>714</v>
      </c>
      <c r="AH162" s="34" t="s">
        <v>713</v>
      </c>
      <c r="AI162" s="43" t="s">
        <v>715</v>
      </c>
      <c r="AJ162" s="44" t="s">
        <v>716</v>
      </c>
      <c r="AK162" s="295">
        <v>4700224</v>
      </c>
      <c r="AL162" s="44" t="s">
        <v>398</v>
      </c>
      <c r="AM162" s="44" t="s">
        <v>720</v>
      </c>
      <c r="AN162" s="296">
        <v>253469750</v>
      </c>
      <c r="AO162" s="34"/>
      <c r="AP162" s="34"/>
      <c r="AQ162" s="34"/>
      <c r="AR162" s="34"/>
      <c r="AS162" s="34"/>
      <c r="AT162" s="44" t="s">
        <v>434</v>
      </c>
      <c r="AU162" s="44"/>
      <c r="AV162" s="751" t="str" cm="1">
        <f t="array" ref="AV1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2" s="34"/>
      <c r="AX162" s="34"/>
      <c r="AY162" s="34"/>
      <c r="AZ162" s="34"/>
      <c r="BA162" s="34"/>
      <c r="BB162" s="34"/>
      <c r="BC162" s="34"/>
      <c r="BD162" s="44">
        <v>31316</v>
      </c>
      <c r="BE162" s="34" t="s">
        <v>2063</v>
      </c>
      <c r="BF162" s="43" t="s">
        <v>1277</v>
      </c>
      <c r="BG162" s="34" t="s">
        <v>496</v>
      </c>
      <c r="BH162" s="34" t="s">
        <v>398</v>
      </c>
      <c r="BI162" s="34" t="s">
        <v>2063</v>
      </c>
      <c r="BJ162" s="44" t="s">
        <v>428</v>
      </c>
      <c r="BK162" s="44" t="s">
        <v>4613</v>
      </c>
      <c r="BL162" s="34"/>
      <c r="BM162" s="34"/>
      <c r="BN162" s="34"/>
      <c r="BO162" s="20"/>
      <c r="BP162" s="20"/>
      <c r="BQ162" s="20"/>
      <c r="BR162" s="20"/>
      <c r="BS162" s="27"/>
      <c r="BT162" s="20"/>
      <c r="BU162" s="20"/>
      <c r="BV162" s="20"/>
      <c r="BW162" s="20"/>
      <c r="BX162" s="20"/>
      <c r="BY162" s="20"/>
      <c r="BZ162" s="20"/>
      <c r="CA162" s="20"/>
      <c r="CB162" s="20"/>
      <c r="CC162" s="27"/>
      <c r="CD162" s="20"/>
      <c r="CE162" s="20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0"/>
      <c r="CY162" s="103" t="s">
        <v>538</v>
      </c>
      <c r="CZ162" s="87" t="s">
        <v>5120</v>
      </c>
      <c r="DA162" s="85"/>
      <c r="DC162" s="94" t="s">
        <v>561</v>
      </c>
      <c r="ML162" s="87"/>
      <c r="MM162" s="87"/>
      <c r="MN162" s="87"/>
      <c r="MO162" s="87"/>
      <c r="MP162" s="87"/>
      <c r="MQ162" s="87"/>
      <c r="MR162" s="87"/>
      <c r="MS162" s="87"/>
      <c r="MT162" s="87"/>
      <c r="MU162" s="87"/>
      <c r="MV162" s="87"/>
      <c r="MW162" s="87"/>
      <c r="MX162" s="87"/>
      <c r="MY162" s="87"/>
      <c r="MZ162" s="87"/>
      <c r="NA162" s="87"/>
      <c r="NB162" s="87"/>
      <c r="NC162" s="87"/>
      <c r="ND162" s="87"/>
      <c r="NE162" s="87"/>
      <c r="NF162" s="87"/>
      <c r="NG162" s="87"/>
      <c r="NH162" s="87"/>
      <c r="NI162" s="87"/>
      <c r="NJ162" s="87"/>
      <c r="NK162" s="87"/>
      <c r="NL162" s="87"/>
      <c r="NM162" s="87"/>
      <c r="NN162" s="87"/>
      <c r="NO162" s="87"/>
      <c r="NP162" s="87"/>
      <c r="NR162" s="20"/>
      <c r="NS162" s="246" t="s">
        <v>5121</v>
      </c>
    </row>
    <row r="163" spans="11:383">
      <c r="K163" s="265" t="s">
        <v>5122</v>
      </c>
      <c r="V163" s="43">
        <v>102</v>
      </c>
      <c r="W163" s="34" t="s">
        <v>714</v>
      </c>
      <c r="X163" s="44">
        <v>31317</v>
      </c>
      <c r="Y163" s="34" t="s">
        <v>2239</v>
      </c>
      <c r="Z163" s="43" t="s">
        <v>1277</v>
      </c>
      <c r="AA163" s="34" t="s">
        <v>496</v>
      </c>
      <c r="AB163" s="34" t="s">
        <v>398</v>
      </c>
      <c r="AC163" s="34" t="s">
        <v>2239</v>
      </c>
      <c r="AD163" s="44" t="s">
        <v>428</v>
      </c>
      <c r="AE163" s="44" t="s">
        <v>4613</v>
      </c>
      <c r="AF163" s="43">
        <v>102</v>
      </c>
      <c r="AG163" s="34" t="s">
        <v>714</v>
      </c>
      <c r="AH163" s="34" t="s">
        <v>713</v>
      </c>
      <c r="AI163" s="43" t="s">
        <v>715</v>
      </c>
      <c r="AJ163" s="44" t="s">
        <v>716</v>
      </c>
      <c r="AK163" s="295">
        <v>4700224</v>
      </c>
      <c r="AL163" s="44" t="s">
        <v>398</v>
      </c>
      <c r="AM163" s="44" t="s">
        <v>720</v>
      </c>
      <c r="AN163" s="296">
        <v>253469750</v>
      </c>
      <c r="AO163" s="34"/>
      <c r="AP163" s="34"/>
      <c r="AQ163" s="34"/>
      <c r="AR163" s="34"/>
      <c r="AS163" s="34"/>
      <c r="AT163" s="44" t="s">
        <v>434</v>
      </c>
      <c r="AU163" s="44"/>
      <c r="AV163" s="751" t="str" cm="1">
        <f t="array" ref="AV1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3" s="34"/>
      <c r="AX163" s="34"/>
      <c r="AY163" s="34"/>
      <c r="AZ163" s="34"/>
      <c r="BA163" s="34"/>
      <c r="BB163" s="34"/>
      <c r="BC163" s="34"/>
      <c r="BD163" s="44">
        <v>31317</v>
      </c>
      <c r="BE163" s="34" t="s">
        <v>2239</v>
      </c>
      <c r="BF163" s="43" t="s">
        <v>1277</v>
      </c>
      <c r="BG163" s="34" t="s">
        <v>496</v>
      </c>
      <c r="BH163" s="34" t="s">
        <v>398</v>
      </c>
      <c r="BI163" s="34" t="s">
        <v>2239</v>
      </c>
      <c r="BJ163" s="44" t="s">
        <v>428</v>
      </c>
      <c r="BK163" s="44" t="s">
        <v>4613</v>
      </c>
      <c r="BL163" s="34"/>
      <c r="BM163" s="34"/>
      <c r="BN163" s="34"/>
      <c r="BO163" s="20"/>
      <c r="BP163" s="20"/>
      <c r="BQ163" s="20"/>
      <c r="BR163" s="20"/>
      <c r="BS163" s="27"/>
      <c r="BT163" s="20"/>
      <c r="BU163" s="20"/>
      <c r="BV163" s="20"/>
      <c r="BW163" s="20"/>
      <c r="BX163" s="20"/>
      <c r="BY163" s="20"/>
      <c r="BZ163" s="20"/>
      <c r="CA163" s="20"/>
      <c r="CB163" s="20"/>
      <c r="CC163" s="27"/>
      <c r="CD163" s="20"/>
      <c r="CE163" s="20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0"/>
      <c r="CY163" s="103" t="s">
        <v>539</v>
      </c>
      <c r="CZ163" s="87" t="s">
        <v>5123</v>
      </c>
      <c r="DA163" s="85"/>
      <c r="DC163" s="94" t="s">
        <v>577</v>
      </c>
      <c r="ML163" s="87"/>
      <c r="MM163" s="87"/>
      <c r="MN163" s="87"/>
      <c r="MO163" s="87"/>
      <c r="MP163" s="87"/>
      <c r="MQ163" s="87"/>
      <c r="MR163" s="87"/>
      <c r="MS163" s="87"/>
      <c r="MT163" s="87"/>
      <c r="MU163" s="87"/>
      <c r="MV163" s="87"/>
      <c r="MW163" s="87"/>
      <c r="MX163" s="87"/>
      <c r="MY163" s="87"/>
      <c r="MZ163" s="87"/>
      <c r="NA163" s="87"/>
      <c r="NB163" s="87"/>
      <c r="NC163" s="87"/>
      <c r="ND163" s="87"/>
      <c r="NE163" s="87"/>
      <c r="NF163" s="87"/>
      <c r="NG163" s="87"/>
      <c r="NH163" s="87"/>
      <c r="NI163" s="87"/>
      <c r="NJ163" s="87"/>
      <c r="NK163" s="87"/>
      <c r="NL163" s="87"/>
      <c r="NM163" s="87"/>
      <c r="NN163" s="87"/>
      <c r="NO163" s="87"/>
      <c r="NP163" s="87"/>
      <c r="NR163" s="20"/>
      <c r="NS163" s="246" t="s">
        <v>5124</v>
      </c>
    </row>
    <row r="164" spans="11:383">
      <c r="K164" s="265" t="s">
        <v>5125</v>
      </c>
      <c r="V164" s="43">
        <v>102</v>
      </c>
      <c r="W164" s="34" t="s">
        <v>714</v>
      </c>
      <c r="X164" s="44">
        <v>31323</v>
      </c>
      <c r="Y164" s="34" t="s">
        <v>2395</v>
      </c>
      <c r="Z164" s="43" t="s">
        <v>1277</v>
      </c>
      <c r="AA164" s="34" t="s">
        <v>496</v>
      </c>
      <c r="AB164" s="34" t="s">
        <v>398</v>
      </c>
      <c r="AC164" s="34" t="s">
        <v>2395</v>
      </c>
      <c r="AD164" s="44" t="s">
        <v>428</v>
      </c>
      <c r="AE164" s="44" t="s">
        <v>4613</v>
      </c>
      <c r="AF164" s="43">
        <v>102</v>
      </c>
      <c r="AG164" s="34" t="s">
        <v>714</v>
      </c>
      <c r="AH164" s="34" t="s">
        <v>713</v>
      </c>
      <c r="AI164" s="43" t="s">
        <v>715</v>
      </c>
      <c r="AJ164" s="44" t="s">
        <v>716</v>
      </c>
      <c r="AK164" s="295">
        <v>4700224</v>
      </c>
      <c r="AL164" s="44" t="s">
        <v>398</v>
      </c>
      <c r="AM164" s="44" t="s">
        <v>720</v>
      </c>
      <c r="AN164" s="296">
        <v>253469750</v>
      </c>
      <c r="AO164" s="34"/>
      <c r="AP164" s="34"/>
      <c r="AQ164" s="34"/>
      <c r="AR164" s="34"/>
      <c r="AS164" s="34"/>
      <c r="AT164" s="44" t="s">
        <v>434</v>
      </c>
      <c r="AU164" s="44"/>
      <c r="AV164" s="751" t="str" cm="1">
        <f t="array" ref="AV1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4" s="34"/>
      <c r="AX164" s="34"/>
      <c r="AY164" s="34"/>
      <c r="AZ164" s="34"/>
      <c r="BA164" s="34"/>
      <c r="BB164" s="34"/>
      <c r="BC164" s="34"/>
      <c r="BD164" s="44">
        <v>31323</v>
      </c>
      <c r="BE164" s="34" t="s">
        <v>2395</v>
      </c>
      <c r="BF164" s="43" t="s">
        <v>1277</v>
      </c>
      <c r="BG164" s="34" t="s">
        <v>496</v>
      </c>
      <c r="BH164" s="34" t="s">
        <v>398</v>
      </c>
      <c r="BI164" s="34" t="s">
        <v>2395</v>
      </c>
      <c r="BJ164" s="44" t="s">
        <v>428</v>
      </c>
      <c r="BK164" s="44" t="s">
        <v>4613</v>
      </c>
      <c r="BL164" s="34"/>
      <c r="BM164" s="34"/>
      <c r="BN164" s="34"/>
      <c r="BO164" s="20"/>
      <c r="BP164" s="20"/>
      <c r="BQ164" s="20"/>
      <c r="BR164" s="20"/>
      <c r="BS164" s="27"/>
      <c r="BT164" s="20"/>
      <c r="BU164" s="20"/>
      <c r="BV164" s="20"/>
      <c r="BW164" s="20"/>
      <c r="BX164" s="20"/>
      <c r="BY164" s="20"/>
      <c r="BZ164" s="20"/>
      <c r="CA164" s="20"/>
      <c r="CB164" s="20"/>
      <c r="CC164" s="27"/>
      <c r="CD164" s="20"/>
      <c r="CE164" s="20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0"/>
      <c r="CY164" s="103" t="s">
        <v>540</v>
      </c>
      <c r="CZ164" s="87" t="s">
        <v>5126</v>
      </c>
      <c r="DA164" s="85"/>
      <c r="DC164" s="94" t="s">
        <v>562</v>
      </c>
      <c r="ML164" s="87"/>
      <c r="MM164" s="87"/>
      <c r="MN164" s="87"/>
      <c r="MO164" s="87"/>
      <c r="MP164" s="87"/>
      <c r="MQ164" s="87"/>
      <c r="MR164" s="87"/>
      <c r="MS164" s="87"/>
      <c r="MT164" s="87"/>
      <c r="MU164" s="87"/>
      <c r="MV164" s="87"/>
      <c r="MW164" s="87"/>
      <c r="MX164" s="87"/>
      <c r="MY164" s="87"/>
      <c r="MZ164" s="87"/>
      <c r="NA164" s="87"/>
      <c r="NB164" s="87"/>
      <c r="NC164" s="87"/>
      <c r="ND164" s="87"/>
      <c r="NE164" s="87"/>
      <c r="NF164" s="87"/>
      <c r="NG164" s="87"/>
      <c r="NH164" s="87"/>
      <c r="NI164" s="87"/>
      <c r="NJ164" s="87"/>
      <c r="NK164" s="87"/>
      <c r="NL164" s="87"/>
      <c r="NM164" s="87"/>
      <c r="NN164" s="87"/>
      <c r="NO164" s="87"/>
      <c r="NP164" s="87"/>
      <c r="NR164" s="20"/>
      <c r="NS164" s="246" t="s">
        <v>5127</v>
      </c>
    </row>
    <row r="165" spans="11:383">
      <c r="K165" s="265" t="s">
        <v>5128</v>
      </c>
      <c r="V165" s="43">
        <v>102</v>
      </c>
      <c r="W165" s="34" t="s">
        <v>714</v>
      </c>
      <c r="X165" s="44">
        <v>31324</v>
      </c>
      <c r="Y165" s="34" t="s">
        <v>2535</v>
      </c>
      <c r="Z165" s="43" t="s">
        <v>1277</v>
      </c>
      <c r="AA165" s="34" t="s">
        <v>496</v>
      </c>
      <c r="AB165" s="34" t="s">
        <v>398</v>
      </c>
      <c r="AC165" s="34" t="s">
        <v>2535</v>
      </c>
      <c r="AD165" s="44" t="s">
        <v>428</v>
      </c>
      <c r="AE165" s="44" t="s">
        <v>4613</v>
      </c>
      <c r="AF165" s="43">
        <v>102</v>
      </c>
      <c r="AG165" s="34" t="s">
        <v>714</v>
      </c>
      <c r="AH165" s="34" t="s">
        <v>713</v>
      </c>
      <c r="AI165" s="43" t="s">
        <v>715</v>
      </c>
      <c r="AJ165" s="44" t="s">
        <v>716</v>
      </c>
      <c r="AK165" s="295">
        <v>4700224</v>
      </c>
      <c r="AL165" s="44" t="s">
        <v>398</v>
      </c>
      <c r="AM165" s="44" t="s">
        <v>720</v>
      </c>
      <c r="AN165" s="296">
        <v>253469750</v>
      </c>
      <c r="AO165" s="34"/>
      <c r="AP165" s="34"/>
      <c r="AQ165" s="34"/>
      <c r="AR165" s="34"/>
      <c r="AS165" s="34"/>
      <c r="AT165" s="44" t="s">
        <v>434</v>
      </c>
      <c r="AU165" s="44"/>
      <c r="AV165" s="751" t="str" cm="1">
        <f t="array" ref="AV1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5" s="34"/>
      <c r="AX165" s="34"/>
      <c r="AY165" s="34"/>
      <c r="AZ165" s="34"/>
      <c r="BA165" s="34"/>
      <c r="BB165" s="34"/>
      <c r="BC165" s="34"/>
      <c r="BD165" s="44">
        <v>31324</v>
      </c>
      <c r="BE165" s="34" t="s">
        <v>2535</v>
      </c>
      <c r="BF165" s="43" t="s">
        <v>1277</v>
      </c>
      <c r="BG165" s="34" t="s">
        <v>496</v>
      </c>
      <c r="BH165" s="34" t="s">
        <v>398</v>
      </c>
      <c r="BI165" s="34" t="s">
        <v>2535</v>
      </c>
      <c r="BJ165" s="44" t="s">
        <v>428</v>
      </c>
      <c r="BK165" s="44" t="s">
        <v>4613</v>
      </c>
      <c r="BL165" s="34"/>
      <c r="BM165" s="34"/>
      <c r="BN165" s="34"/>
      <c r="BO165" s="20"/>
      <c r="BP165" s="20"/>
      <c r="BQ165" s="20"/>
      <c r="BR165" s="20"/>
      <c r="BS165" s="27"/>
      <c r="BT165" s="20"/>
      <c r="BU165" s="20"/>
      <c r="BV165" s="20"/>
      <c r="BW165" s="20"/>
      <c r="BX165" s="20"/>
      <c r="BY165" s="20"/>
      <c r="BZ165" s="20"/>
      <c r="CA165" s="20"/>
      <c r="CB165" s="20"/>
      <c r="CC165" s="27"/>
      <c r="CD165" s="20"/>
      <c r="CE165" s="20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0"/>
      <c r="CY165" s="103" t="s">
        <v>541</v>
      </c>
      <c r="CZ165" s="87" t="s">
        <v>5129</v>
      </c>
      <c r="DA165" s="85"/>
      <c r="DC165" s="94" t="s">
        <v>500</v>
      </c>
      <c r="ML165" s="87"/>
      <c r="MM165" s="87"/>
      <c r="MN165" s="87"/>
      <c r="MO165" s="87"/>
      <c r="MP165" s="87"/>
      <c r="MQ165" s="87"/>
      <c r="MR165" s="87"/>
      <c r="MS165" s="87"/>
      <c r="MT165" s="87"/>
      <c r="MU165" s="87"/>
      <c r="MV165" s="87"/>
      <c r="MW165" s="87"/>
      <c r="MX165" s="87"/>
      <c r="MY165" s="87"/>
      <c r="MZ165" s="87"/>
      <c r="NA165" s="87"/>
      <c r="NB165" s="87"/>
      <c r="NC165" s="87"/>
      <c r="ND165" s="87"/>
      <c r="NE165" s="87"/>
      <c r="NF165" s="87"/>
      <c r="NG165" s="87"/>
      <c r="NH165" s="87"/>
      <c r="NI165" s="87"/>
      <c r="NJ165" s="87"/>
      <c r="NK165" s="87"/>
      <c r="NL165" s="87"/>
      <c r="NM165" s="87"/>
      <c r="NN165" s="87"/>
      <c r="NO165" s="87"/>
      <c r="NP165" s="87"/>
      <c r="NR165" s="20"/>
      <c r="NS165" s="246" t="s">
        <v>5130</v>
      </c>
    </row>
    <row r="166" spans="11:383">
      <c r="K166" s="265" t="s">
        <v>5131</v>
      </c>
      <c r="V166" s="43">
        <v>102</v>
      </c>
      <c r="W166" s="34" t="s">
        <v>714</v>
      </c>
      <c r="X166" s="44">
        <v>31325</v>
      </c>
      <c r="Y166" s="34" t="s">
        <v>2660</v>
      </c>
      <c r="Z166" s="43" t="s">
        <v>1277</v>
      </c>
      <c r="AA166" s="34" t="s">
        <v>496</v>
      </c>
      <c r="AB166" s="34" t="s">
        <v>398</v>
      </c>
      <c r="AC166" s="34" t="s">
        <v>2660</v>
      </c>
      <c r="AD166" s="44" t="s">
        <v>428</v>
      </c>
      <c r="AE166" s="44" t="s">
        <v>4613</v>
      </c>
      <c r="AF166" s="43">
        <v>102</v>
      </c>
      <c r="AG166" s="34" t="s">
        <v>714</v>
      </c>
      <c r="AH166" s="34" t="s">
        <v>713</v>
      </c>
      <c r="AI166" s="43" t="s">
        <v>715</v>
      </c>
      <c r="AJ166" s="44" t="s">
        <v>716</v>
      </c>
      <c r="AK166" s="295">
        <v>4700224</v>
      </c>
      <c r="AL166" s="44" t="s">
        <v>398</v>
      </c>
      <c r="AM166" s="44" t="s">
        <v>720</v>
      </c>
      <c r="AN166" s="296">
        <v>253469750</v>
      </c>
      <c r="AO166" s="34"/>
      <c r="AP166" s="34"/>
      <c r="AQ166" s="34"/>
      <c r="AR166" s="34"/>
      <c r="AS166" s="34"/>
      <c r="AT166" s="44" t="s">
        <v>434</v>
      </c>
      <c r="AU166" s="44"/>
      <c r="AV166" s="751" t="str" cm="1">
        <f t="array" ref="AV1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6" s="34"/>
      <c r="AX166" s="34"/>
      <c r="AY166" s="34"/>
      <c r="AZ166" s="34"/>
      <c r="BA166" s="34"/>
      <c r="BB166" s="34"/>
      <c r="BC166" s="34"/>
      <c r="BD166" s="44">
        <v>31325</v>
      </c>
      <c r="BE166" s="34" t="s">
        <v>2660</v>
      </c>
      <c r="BF166" s="43" t="s">
        <v>1277</v>
      </c>
      <c r="BG166" s="34" t="s">
        <v>496</v>
      </c>
      <c r="BH166" s="34" t="s">
        <v>398</v>
      </c>
      <c r="BI166" s="34" t="s">
        <v>2660</v>
      </c>
      <c r="BJ166" s="44" t="s">
        <v>428</v>
      </c>
      <c r="BK166" s="44" t="s">
        <v>4613</v>
      </c>
      <c r="BL166" s="34"/>
      <c r="BM166" s="34"/>
      <c r="BN166" s="34"/>
      <c r="BO166" s="20"/>
      <c r="BP166" s="20"/>
      <c r="BQ166" s="20"/>
      <c r="BR166" s="20"/>
      <c r="BS166" s="27"/>
      <c r="BT166" s="20"/>
      <c r="BU166" s="20"/>
      <c r="BV166" s="20"/>
      <c r="BW166" s="20"/>
      <c r="BX166" s="20"/>
      <c r="BY166" s="20"/>
      <c r="BZ166" s="20"/>
      <c r="CA166" s="20"/>
      <c r="CB166" s="20"/>
      <c r="CC166" s="27"/>
      <c r="CD166" s="20"/>
      <c r="CE166" s="20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0"/>
      <c r="CY166" s="103" t="s">
        <v>542</v>
      </c>
      <c r="CZ166" s="87" t="s">
        <v>5132</v>
      </c>
      <c r="DA166" s="85"/>
      <c r="DC166" s="94" t="s">
        <v>605</v>
      </c>
      <c r="ML166" s="87"/>
      <c r="MM166" s="87"/>
      <c r="MN166" s="87"/>
      <c r="MO166" s="87"/>
      <c r="MP166" s="87"/>
      <c r="MQ166" s="87"/>
      <c r="MR166" s="87"/>
      <c r="MS166" s="87"/>
      <c r="MT166" s="87"/>
      <c r="MU166" s="87"/>
      <c r="MV166" s="87"/>
      <c r="MW166" s="87"/>
      <c r="MX166" s="87"/>
      <c r="MY166" s="87"/>
      <c r="MZ166" s="87"/>
      <c r="NA166" s="87"/>
      <c r="NB166" s="87"/>
      <c r="NC166" s="87"/>
      <c r="ND166" s="87"/>
      <c r="NE166" s="87"/>
      <c r="NF166" s="87"/>
      <c r="NG166" s="87"/>
      <c r="NH166" s="87"/>
      <c r="NI166" s="87"/>
      <c r="NJ166" s="87"/>
      <c r="NK166" s="87"/>
      <c r="NL166" s="87"/>
      <c r="NM166" s="87"/>
      <c r="NN166" s="87"/>
      <c r="NO166" s="87"/>
      <c r="NP166" s="87"/>
      <c r="NR166" s="20"/>
      <c r="NS166" s="246" t="s">
        <v>5133</v>
      </c>
    </row>
    <row r="167" spans="11:383">
      <c r="K167" s="265" t="s">
        <v>5134</v>
      </c>
      <c r="V167" s="43">
        <v>102</v>
      </c>
      <c r="W167" s="34" t="s">
        <v>714</v>
      </c>
      <c r="X167" s="44">
        <v>31328</v>
      </c>
      <c r="Y167" s="34" t="s">
        <v>2790</v>
      </c>
      <c r="Z167" s="43" t="s">
        <v>1277</v>
      </c>
      <c r="AA167" s="34" t="s">
        <v>496</v>
      </c>
      <c r="AB167" s="34" t="s">
        <v>398</v>
      </c>
      <c r="AC167" s="34" t="s">
        <v>2790</v>
      </c>
      <c r="AD167" s="44" t="s">
        <v>428</v>
      </c>
      <c r="AE167" s="44" t="s">
        <v>4613</v>
      </c>
      <c r="AF167" s="43">
        <v>102</v>
      </c>
      <c r="AG167" s="34" t="s">
        <v>714</v>
      </c>
      <c r="AH167" s="34" t="s">
        <v>713</v>
      </c>
      <c r="AI167" s="43" t="s">
        <v>715</v>
      </c>
      <c r="AJ167" s="44" t="s">
        <v>716</v>
      </c>
      <c r="AK167" s="295">
        <v>4700224</v>
      </c>
      <c r="AL167" s="44" t="s">
        <v>398</v>
      </c>
      <c r="AM167" s="44" t="s">
        <v>720</v>
      </c>
      <c r="AN167" s="296">
        <v>253469750</v>
      </c>
      <c r="AO167" s="34"/>
      <c r="AP167" s="34"/>
      <c r="AQ167" s="34"/>
      <c r="AR167" s="34"/>
      <c r="AS167" s="34"/>
      <c r="AT167" s="44" t="s">
        <v>434</v>
      </c>
      <c r="AU167" s="44"/>
      <c r="AV167" s="751" t="str" cm="1">
        <f t="array" ref="AV1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7" s="34"/>
      <c r="AX167" s="34"/>
      <c r="AY167" s="34"/>
      <c r="AZ167" s="34"/>
      <c r="BA167" s="34"/>
      <c r="BB167" s="34"/>
      <c r="BC167" s="34"/>
      <c r="BD167" s="44">
        <v>31328</v>
      </c>
      <c r="BE167" s="34" t="s">
        <v>2790</v>
      </c>
      <c r="BF167" s="43" t="s">
        <v>1277</v>
      </c>
      <c r="BG167" s="34" t="s">
        <v>496</v>
      </c>
      <c r="BH167" s="34" t="s">
        <v>398</v>
      </c>
      <c r="BI167" s="34" t="s">
        <v>2790</v>
      </c>
      <c r="BJ167" s="44" t="s">
        <v>428</v>
      </c>
      <c r="BK167" s="44" t="s">
        <v>4613</v>
      </c>
      <c r="BL167" s="34"/>
      <c r="BM167" s="34"/>
      <c r="BN167" s="34"/>
      <c r="BO167" s="20"/>
      <c r="BP167" s="20"/>
      <c r="BQ167" s="20"/>
      <c r="BR167" s="20"/>
      <c r="BS167" s="27"/>
      <c r="BT167" s="20"/>
      <c r="BU167" s="20"/>
      <c r="BV167" s="20"/>
      <c r="BW167" s="20"/>
      <c r="BX167" s="20"/>
      <c r="BY167" s="20"/>
      <c r="BZ167" s="20"/>
      <c r="CA167" s="20"/>
      <c r="CB167" s="20"/>
      <c r="CC167" s="27"/>
      <c r="CD167" s="20"/>
      <c r="CE167" s="20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0"/>
      <c r="CY167" s="103" t="s">
        <v>543</v>
      </c>
      <c r="CZ167" s="87" t="s">
        <v>5135</v>
      </c>
      <c r="DA167" s="85"/>
      <c r="DC167" s="94" t="s">
        <v>510</v>
      </c>
      <c r="ML167" s="87"/>
      <c r="MM167" s="87"/>
      <c r="MN167" s="87"/>
      <c r="MO167" s="87"/>
      <c r="MP167" s="87"/>
      <c r="MQ167" s="87"/>
      <c r="MR167" s="87"/>
      <c r="MS167" s="87"/>
      <c r="MT167" s="87"/>
      <c r="MU167" s="87"/>
      <c r="MV167" s="87"/>
      <c r="MW167" s="87"/>
      <c r="MX167" s="87"/>
      <c r="MY167" s="87"/>
      <c r="MZ167" s="87"/>
      <c r="NA167" s="87"/>
      <c r="NB167" s="87"/>
      <c r="NC167" s="87"/>
      <c r="ND167" s="87"/>
      <c r="NE167" s="87"/>
      <c r="NF167" s="87"/>
      <c r="NG167" s="87"/>
      <c r="NH167" s="87"/>
      <c r="NI167" s="87"/>
      <c r="NJ167" s="87"/>
      <c r="NK167" s="87"/>
      <c r="NL167" s="87"/>
      <c r="NM167" s="87"/>
      <c r="NN167" s="87"/>
      <c r="NO167" s="87"/>
      <c r="NP167" s="87"/>
      <c r="NR167" s="20"/>
      <c r="NS167" s="246" t="s">
        <v>5136</v>
      </c>
    </row>
    <row r="168" spans="11:383">
      <c r="K168" s="265" t="s">
        <v>5137</v>
      </c>
      <c r="V168" s="43">
        <v>102</v>
      </c>
      <c r="W168" s="34" t="s">
        <v>714</v>
      </c>
      <c r="X168" s="44">
        <v>31330</v>
      </c>
      <c r="Y168" s="34" t="s">
        <v>512</v>
      </c>
      <c r="Z168" s="43" t="s">
        <v>1277</v>
      </c>
      <c r="AA168" s="34" t="s">
        <v>496</v>
      </c>
      <c r="AB168" s="34" t="s">
        <v>398</v>
      </c>
      <c r="AC168" s="34" t="s">
        <v>512</v>
      </c>
      <c r="AD168" s="44" t="s">
        <v>428</v>
      </c>
      <c r="AE168" s="44" t="s">
        <v>4613</v>
      </c>
      <c r="AF168" s="43">
        <v>102</v>
      </c>
      <c r="AG168" s="34" t="s">
        <v>714</v>
      </c>
      <c r="AH168" s="34" t="s">
        <v>713</v>
      </c>
      <c r="AI168" s="43" t="s">
        <v>715</v>
      </c>
      <c r="AJ168" s="44" t="s">
        <v>716</v>
      </c>
      <c r="AK168" s="295">
        <v>4700224</v>
      </c>
      <c r="AL168" s="44" t="s">
        <v>398</v>
      </c>
      <c r="AM168" s="44" t="s">
        <v>720</v>
      </c>
      <c r="AN168" s="296">
        <v>253469750</v>
      </c>
      <c r="AO168" s="34"/>
      <c r="AP168" s="34"/>
      <c r="AQ168" s="34"/>
      <c r="AR168" s="34"/>
      <c r="AS168" s="34"/>
      <c r="AT168" s="44" t="s">
        <v>434</v>
      </c>
      <c r="AU168" s="44"/>
      <c r="AV168" s="751" t="str" cm="1">
        <f t="array" ref="AV1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8" s="34"/>
      <c r="AX168" s="34"/>
      <c r="AY168" s="34"/>
      <c r="AZ168" s="34"/>
      <c r="BA168" s="34"/>
      <c r="BB168" s="34"/>
      <c r="BC168" s="34"/>
      <c r="BD168" s="44">
        <v>31330</v>
      </c>
      <c r="BE168" s="34" t="s">
        <v>512</v>
      </c>
      <c r="BF168" s="43" t="s">
        <v>1277</v>
      </c>
      <c r="BG168" s="34" t="s">
        <v>496</v>
      </c>
      <c r="BH168" s="34" t="s">
        <v>398</v>
      </c>
      <c r="BI168" s="34" t="s">
        <v>512</v>
      </c>
      <c r="BJ168" s="44" t="s">
        <v>428</v>
      </c>
      <c r="BK168" s="44" t="s">
        <v>4613</v>
      </c>
      <c r="BL168" s="34"/>
      <c r="BM168" s="34"/>
      <c r="BN168" s="34"/>
      <c r="BO168" s="20"/>
      <c r="BP168" s="20"/>
      <c r="BQ168" s="20"/>
      <c r="BR168" s="20"/>
      <c r="BS168" s="27"/>
      <c r="BT168" s="20"/>
      <c r="BU168" s="20"/>
      <c r="BV168" s="20"/>
      <c r="BW168" s="20"/>
      <c r="BX168" s="20"/>
      <c r="BY168" s="20"/>
      <c r="BZ168" s="20"/>
      <c r="CA168" s="20"/>
      <c r="CB168" s="20"/>
      <c r="CC168" s="27"/>
      <c r="CD168" s="20"/>
      <c r="CE168" s="20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0"/>
      <c r="CY168" s="103" t="s">
        <v>544</v>
      </c>
      <c r="CZ168" s="87" t="s">
        <v>5138</v>
      </c>
      <c r="DA168" s="85"/>
      <c r="DC168" s="94" t="s">
        <v>606</v>
      </c>
      <c r="ML168" s="87"/>
      <c r="MM168" s="87"/>
      <c r="MN168" s="87"/>
      <c r="MO168" s="87"/>
      <c r="MP168" s="87"/>
      <c r="MQ168" s="87"/>
      <c r="MR168" s="87"/>
      <c r="MS168" s="87"/>
      <c r="MT168" s="87"/>
      <c r="MU168" s="87"/>
      <c r="MV168" s="87"/>
      <c r="MW168" s="87"/>
      <c r="MX168" s="87"/>
      <c r="MY168" s="87"/>
      <c r="MZ168" s="87"/>
      <c r="NA168" s="87"/>
      <c r="NB168" s="87"/>
      <c r="NC168" s="87"/>
      <c r="ND168" s="87"/>
      <c r="NE168" s="87"/>
      <c r="NF168" s="87"/>
      <c r="NG168" s="87"/>
      <c r="NH168" s="87"/>
      <c r="NI168" s="87"/>
      <c r="NJ168" s="87"/>
      <c r="NK168" s="87"/>
      <c r="NL168" s="87"/>
      <c r="NM168" s="87"/>
      <c r="NN168" s="87"/>
      <c r="NO168" s="87"/>
      <c r="NP168" s="87"/>
      <c r="NR168" s="20"/>
      <c r="NS168" s="246" t="s">
        <v>5139</v>
      </c>
    </row>
    <row r="169" spans="11:383">
      <c r="K169" s="265" t="s">
        <v>5140</v>
      </c>
      <c r="V169" s="43">
        <v>102</v>
      </c>
      <c r="W169" s="34" t="s">
        <v>714</v>
      </c>
      <c r="X169" s="44">
        <v>31331</v>
      </c>
      <c r="Y169" s="34" t="s">
        <v>2992</v>
      </c>
      <c r="Z169" s="43" t="s">
        <v>1277</v>
      </c>
      <c r="AA169" s="34" t="s">
        <v>496</v>
      </c>
      <c r="AB169" s="34" t="s">
        <v>398</v>
      </c>
      <c r="AC169" s="34" t="s">
        <v>2992</v>
      </c>
      <c r="AD169" s="44" t="s">
        <v>428</v>
      </c>
      <c r="AE169" s="44" t="s">
        <v>4613</v>
      </c>
      <c r="AF169" s="43">
        <v>102</v>
      </c>
      <c r="AG169" s="34" t="s">
        <v>714</v>
      </c>
      <c r="AH169" s="34" t="s">
        <v>713</v>
      </c>
      <c r="AI169" s="43" t="s">
        <v>715</v>
      </c>
      <c r="AJ169" s="44" t="s">
        <v>716</v>
      </c>
      <c r="AK169" s="295">
        <v>4700224</v>
      </c>
      <c r="AL169" s="44" t="s">
        <v>398</v>
      </c>
      <c r="AM169" s="44" t="s">
        <v>720</v>
      </c>
      <c r="AN169" s="296">
        <v>253469750</v>
      </c>
      <c r="AO169" s="34"/>
      <c r="AP169" s="34"/>
      <c r="AQ169" s="34"/>
      <c r="AR169" s="34"/>
      <c r="AS169" s="34"/>
      <c r="AT169" s="44" t="s">
        <v>434</v>
      </c>
      <c r="AU169" s="44"/>
      <c r="AV169" s="751" t="str" cm="1">
        <f t="array" ref="AV1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69" s="34"/>
      <c r="AX169" s="34"/>
      <c r="AY169" s="34"/>
      <c r="AZ169" s="34"/>
      <c r="BA169" s="34"/>
      <c r="BB169" s="34"/>
      <c r="BC169" s="34"/>
      <c r="BD169" s="44">
        <v>31331</v>
      </c>
      <c r="BE169" s="34" t="s">
        <v>2992</v>
      </c>
      <c r="BF169" s="43" t="s">
        <v>1277</v>
      </c>
      <c r="BG169" s="34" t="s">
        <v>496</v>
      </c>
      <c r="BH169" s="34" t="s">
        <v>398</v>
      </c>
      <c r="BI169" s="34" t="s">
        <v>2992</v>
      </c>
      <c r="BJ169" s="44" t="s">
        <v>428</v>
      </c>
      <c r="BK169" s="44" t="s">
        <v>4613</v>
      </c>
      <c r="BL169" s="34"/>
      <c r="BM169" s="34"/>
      <c r="BN169" s="34"/>
      <c r="BO169" s="20"/>
      <c r="BP169" s="20"/>
      <c r="BQ169" s="20"/>
      <c r="BR169" s="20"/>
      <c r="BS169" s="27"/>
      <c r="BT169" s="20"/>
      <c r="BU169" s="20"/>
      <c r="BV169" s="20"/>
      <c r="BW169" s="20"/>
      <c r="BX169" s="20"/>
      <c r="BY169" s="20"/>
      <c r="BZ169" s="20"/>
      <c r="CA169" s="20"/>
      <c r="CB169" s="20"/>
      <c r="CC169" s="27"/>
      <c r="CD169" s="20"/>
      <c r="CE169" s="20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0"/>
      <c r="CY169" s="103" t="s">
        <v>446</v>
      </c>
      <c r="CZ169" s="87" t="s">
        <v>5141</v>
      </c>
      <c r="DA169" s="85"/>
      <c r="DC169" s="94" t="s">
        <v>521</v>
      </c>
      <c r="ML169" s="87"/>
      <c r="MM169" s="87"/>
      <c r="MN169" s="87"/>
      <c r="MO169" s="87"/>
      <c r="MP169" s="87"/>
      <c r="MQ169" s="87"/>
      <c r="MR169" s="87"/>
      <c r="MS169" s="87"/>
      <c r="MT169" s="87"/>
      <c r="MU169" s="87"/>
      <c r="MV169" s="87"/>
      <c r="MW169" s="87"/>
      <c r="MX169" s="87"/>
      <c r="MY169" s="87"/>
      <c r="MZ169" s="87"/>
      <c r="NA169" s="87"/>
      <c r="NB169" s="87"/>
      <c r="NC169" s="87"/>
      <c r="ND169" s="87"/>
      <c r="NE169" s="87"/>
      <c r="NF169" s="87"/>
      <c r="NG169" s="87"/>
      <c r="NH169" s="87"/>
      <c r="NI169" s="87"/>
      <c r="NJ169" s="87"/>
      <c r="NK169" s="87"/>
      <c r="NL169" s="87"/>
      <c r="NM169" s="87"/>
      <c r="NN169" s="87"/>
      <c r="NO169" s="87"/>
      <c r="NP169" s="87"/>
      <c r="NR169" s="20"/>
      <c r="NS169" s="246" t="s">
        <v>5142</v>
      </c>
    </row>
    <row r="170" spans="11:383">
      <c r="K170" s="265" t="s">
        <v>5143</v>
      </c>
      <c r="V170" s="43">
        <v>102</v>
      </c>
      <c r="W170" s="34" t="s">
        <v>714</v>
      </c>
      <c r="X170" s="44">
        <v>31335</v>
      </c>
      <c r="Y170" s="34" t="s">
        <v>3077</v>
      </c>
      <c r="Z170" s="43" t="s">
        <v>1277</v>
      </c>
      <c r="AA170" s="34" t="s">
        <v>496</v>
      </c>
      <c r="AB170" s="34" t="s">
        <v>398</v>
      </c>
      <c r="AC170" s="34" t="s">
        <v>3077</v>
      </c>
      <c r="AD170" s="44" t="s">
        <v>428</v>
      </c>
      <c r="AE170" s="44" t="s">
        <v>4613</v>
      </c>
      <c r="AF170" s="43">
        <v>102</v>
      </c>
      <c r="AG170" s="34" t="s">
        <v>714</v>
      </c>
      <c r="AH170" s="34" t="s">
        <v>713</v>
      </c>
      <c r="AI170" s="43" t="s">
        <v>715</v>
      </c>
      <c r="AJ170" s="44" t="s">
        <v>716</v>
      </c>
      <c r="AK170" s="295">
        <v>4700224</v>
      </c>
      <c r="AL170" s="44" t="s">
        <v>398</v>
      </c>
      <c r="AM170" s="44" t="s">
        <v>720</v>
      </c>
      <c r="AN170" s="296">
        <v>253469750</v>
      </c>
      <c r="AO170" s="34"/>
      <c r="AP170" s="34"/>
      <c r="AQ170" s="34"/>
      <c r="AR170" s="34"/>
      <c r="AS170" s="34"/>
      <c r="AT170" s="44" t="s">
        <v>434</v>
      </c>
      <c r="AU170" s="44"/>
      <c r="AV170" s="751" t="str" cm="1">
        <f t="array" ref="AV1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0" s="34"/>
      <c r="AX170" s="34"/>
      <c r="AY170" s="34"/>
      <c r="AZ170" s="34"/>
      <c r="BA170" s="34"/>
      <c r="BB170" s="34"/>
      <c r="BC170" s="34"/>
      <c r="BD170" s="44">
        <v>31335</v>
      </c>
      <c r="BE170" s="34" t="s">
        <v>3077</v>
      </c>
      <c r="BF170" s="43" t="s">
        <v>1277</v>
      </c>
      <c r="BG170" s="34" t="s">
        <v>496</v>
      </c>
      <c r="BH170" s="34" t="s">
        <v>398</v>
      </c>
      <c r="BI170" s="34" t="s">
        <v>3077</v>
      </c>
      <c r="BJ170" s="44" t="s">
        <v>428</v>
      </c>
      <c r="BK170" s="44" t="s">
        <v>4613</v>
      </c>
      <c r="BL170" s="34"/>
      <c r="BM170" s="34"/>
      <c r="BN170" s="34"/>
      <c r="BO170" s="20"/>
      <c r="BP170" s="20"/>
      <c r="BQ170" s="20"/>
      <c r="BR170" s="20"/>
      <c r="BS170" s="27"/>
      <c r="BT170" s="20"/>
      <c r="BU170" s="20"/>
      <c r="BV170" s="20"/>
      <c r="BW170" s="20"/>
      <c r="BX170" s="20"/>
      <c r="BY170" s="20"/>
      <c r="BZ170" s="20"/>
      <c r="CA170" s="20"/>
      <c r="CB170" s="20"/>
      <c r="CC170" s="27"/>
      <c r="CD170" s="20"/>
      <c r="CE170" s="20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0"/>
      <c r="CY170" s="103" t="s">
        <v>545</v>
      </c>
      <c r="CZ170" s="87" t="s">
        <v>5144</v>
      </c>
      <c r="DA170" s="85"/>
      <c r="DC170" s="94" t="s">
        <v>638</v>
      </c>
      <c r="ML170" s="87"/>
      <c r="MM170" s="87"/>
      <c r="MN170" s="87"/>
      <c r="MO170" s="87"/>
      <c r="MP170" s="87"/>
      <c r="MQ170" s="87"/>
      <c r="MR170" s="87"/>
      <c r="MS170" s="87"/>
      <c r="MT170" s="87"/>
      <c r="MU170" s="87"/>
      <c r="MV170" s="87"/>
      <c r="MW170" s="87"/>
      <c r="MX170" s="87"/>
      <c r="MY170" s="87"/>
      <c r="MZ170" s="87"/>
      <c r="NA170" s="87"/>
      <c r="NB170" s="87"/>
      <c r="NC170" s="87"/>
      <c r="ND170" s="87"/>
      <c r="NE170" s="87"/>
      <c r="NF170" s="87"/>
      <c r="NG170" s="87"/>
      <c r="NH170" s="87"/>
      <c r="NI170" s="87"/>
      <c r="NJ170" s="87"/>
      <c r="NK170" s="87"/>
      <c r="NL170" s="87"/>
      <c r="NM170" s="87"/>
      <c r="NN170" s="87"/>
      <c r="NO170" s="87"/>
      <c r="NP170" s="87"/>
      <c r="NR170" s="20"/>
      <c r="NS170" s="246" t="s">
        <v>5145</v>
      </c>
    </row>
    <row r="171" spans="11:383">
      <c r="K171" s="265" t="s">
        <v>5146</v>
      </c>
      <c r="V171" s="43">
        <v>102</v>
      </c>
      <c r="W171" s="34" t="s">
        <v>714</v>
      </c>
      <c r="X171" s="44">
        <v>31337</v>
      </c>
      <c r="Y171" s="34" t="s">
        <v>3149</v>
      </c>
      <c r="Z171" s="43" t="s">
        <v>1277</v>
      </c>
      <c r="AA171" s="34" t="s">
        <v>496</v>
      </c>
      <c r="AB171" s="34" t="s">
        <v>398</v>
      </c>
      <c r="AC171" s="34" t="s">
        <v>3149</v>
      </c>
      <c r="AD171" s="44" t="s">
        <v>428</v>
      </c>
      <c r="AE171" s="44" t="s">
        <v>4613</v>
      </c>
      <c r="AF171" s="43">
        <v>102</v>
      </c>
      <c r="AG171" s="34" t="s">
        <v>714</v>
      </c>
      <c r="AH171" s="34" t="s">
        <v>713</v>
      </c>
      <c r="AI171" s="43" t="s">
        <v>715</v>
      </c>
      <c r="AJ171" s="44" t="s">
        <v>716</v>
      </c>
      <c r="AK171" s="295">
        <v>4700224</v>
      </c>
      <c r="AL171" s="44" t="s">
        <v>398</v>
      </c>
      <c r="AM171" s="44" t="s">
        <v>720</v>
      </c>
      <c r="AN171" s="296">
        <v>253469750</v>
      </c>
      <c r="AO171" s="34"/>
      <c r="AP171" s="34"/>
      <c r="AQ171" s="34"/>
      <c r="AR171" s="34"/>
      <c r="AS171" s="34"/>
      <c r="AT171" s="44" t="s">
        <v>434</v>
      </c>
      <c r="AU171" s="44"/>
      <c r="AV171" s="751" t="str" cm="1">
        <f t="array" ref="AV1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1" s="34"/>
      <c r="AX171" s="34"/>
      <c r="AY171" s="34"/>
      <c r="AZ171" s="34"/>
      <c r="BA171" s="34"/>
      <c r="BB171" s="34"/>
      <c r="BC171" s="34"/>
      <c r="BD171" s="44">
        <v>31337</v>
      </c>
      <c r="BE171" s="34" t="s">
        <v>3149</v>
      </c>
      <c r="BF171" s="43" t="s">
        <v>1277</v>
      </c>
      <c r="BG171" s="34" t="s">
        <v>496</v>
      </c>
      <c r="BH171" s="34" t="s">
        <v>398</v>
      </c>
      <c r="BI171" s="34" t="s">
        <v>3149</v>
      </c>
      <c r="BJ171" s="44" t="s">
        <v>428</v>
      </c>
      <c r="BK171" s="44" t="s">
        <v>4613</v>
      </c>
      <c r="BL171" s="34"/>
      <c r="BM171" s="34"/>
      <c r="BN171" s="34"/>
      <c r="BO171" s="20"/>
      <c r="BP171" s="20"/>
      <c r="BQ171" s="20"/>
      <c r="BR171" s="20"/>
      <c r="BS171" s="27"/>
      <c r="BT171" s="20"/>
      <c r="BU171" s="20"/>
      <c r="BV171" s="20"/>
      <c r="BW171" s="20"/>
      <c r="BX171" s="20"/>
      <c r="BY171" s="20"/>
      <c r="BZ171" s="20"/>
      <c r="CA171" s="20"/>
      <c r="CB171" s="20"/>
      <c r="CC171" s="27"/>
      <c r="CD171" s="20"/>
      <c r="CE171" s="20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0"/>
      <c r="CY171" s="103" t="s">
        <v>546</v>
      </c>
      <c r="CZ171" s="87" t="s">
        <v>5147</v>
      </c>
      <c r="DA171" s="85"/>
      <c r="DC171" s="94" t="s">
        <v>614</v>
      </c>
      <c r="ML171" s="87"/>
      <c r="MM171" s="87"/>
      <c r="MN171" s="87"/>
      <c r="MO171" s="87"/>
      <c r="MP171" s="87"/>
      <c r="MQ171" s="87"/>
      <c r="MR171" s="87"/>
      <c r="MS171" s="87"/>
      <c r="MT171" s="87"/>
      <c r="MU171" s="87"/>
      <c r="MV171" s="87"/>
      <c r="MW171" s="87"/>
      <c r="MX171" s="87"/>
      <c r="MY171" s="87"/>
      <c r="MZ171" s="87"/>
      <c r="NA171" s="87"/>
      <c r="NB171" s="87"/>
      <c r="NC171" s="87"/>
      <c r="ND171" s="87"/>
      <c r="NE171" s="87"/>
      <c r="NF171" s="87"/>
      <c r="NG171" s="87"/>
      <c r="NH171" s="87"/>
      <c r="NI171" s="87"/>
      <c r="NJ171" s="87"/>
      <c r="NK171" s="87"/>
      <c r="NL171" s="87"/>
      <c r="NM171" s="87"/>
      <c r="NN171" s="87"/>
      <c r="NO171" s="87"/>
      <c r="NP171" s="87"/>
      <c r="NR171" s="20"/>
      <c r="NS171" s="246" t="s">
        <v>5148</v>
      </c>
    </row>
    <row r="172" spans="11:383">
      <c r="K172" s="265" t="s">
        <v>5149</v>
      </c>
      <c r="V172" s="43">
        <v>102</v>
      </c>
      <c r="W172" s="34" t="s">
        <v>714</v>
      </c>
      <c r="X172" s="44">
        <v>31350</v>
      </c>
      <c r="Y172" s="34" t="s">
        <v>3325</v>
      </c>
      <c r="Z172" s="43" t="s">
        <v>1277</v>
      </c>
      <c r="AA172" s="34" t="s">
        <v>496</v>
      </c>
      <c r="AB172" s="34" t="s">
        <v>398</v>
      </c>
      <c r="AC172" s="34" t="s">
        <v>3325</v>
      </c>
      <c r="AD172" s="44" t="s">
        <v>428</v>
      </c>
      <c r="AE172" s="44" t="s">
        <v>4613</v>
      </c>
      <c r="AF172" s="43">
        <v>102</v>
      </c>
      <c r="AG172" s="34" t="s">
        <v>714</v>
      </c>
      <c r="AH172" s="34" t="s">
        <v>713</v>
      </c>
      <c r="AI172" s="43" t="s">
        <v>715</v>
      </c>
      <c r="AJ172" s="44" t="s">
        <v>716</v>
      </c>
      <c r="AK172" s="295">
        <v>4700224</v>
      </c>
      <c r="AL172" s="44" t="s">
        <v>398</v>
      </c>
      <c r="AM172" s="44" t="s">
        <v>720</v>
      </c>
      <c r="AN172" s="296">
        <v>253469750</v>
      </c>
      <c r="AO172" s="34"/>
      <c r="AP172" s="34"/>
      <c r="AQ172" s="34"/>
      <c r="AR172" s="34"/>
      <c r="AS172" s="34"/>
      <c r="AT172" s="44" t="s">
        <v>434</v>
      </c>
      <c r="AU172" s="44"/>
      <c r="AV172" s="751" t="str" cm="1">
        <f t="array" ref="AV1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2" s="34"/>
      <c r="AX172" s="34"/>
      <c r="AY172" s="34"/>
      <c r="AZ172" s="34"/>
      <c r="BA172" s="34"/>
      <c r="BB172" s="34"/>
      <c r="BC172" s="34"/>
      <c r="BD172" s="44">
        <v>31350</v>
      </c>
      <c r="BE172" s="34" t="s">
        <v>3325</v>
      </c>
      <c r="BF172" s="43" t="s">
        <v>1277</v>
      </c>
      <c r="BG172" s="34" t="s">
        <v>496</v>
      </c>
      <c r="BH172" s="34" t="s">
        <v>398</v>
      </c>
      <c r="BI172" s="34" t="s">
        <v>3325</v>
      </c>
      <c r="BJ172" s="44" t="s">
        <v>428</v>
      </c>
      <c r="BK172" s="44" t="s">
        <v>4613</v>
      </c>
      <c r="BL172" s="34"/>
      <c r="BM172" s="34"/>
      <c r="BN172" s="34"/>
      <c r="BO172" s="20"/>
      <c r="BP172" s="20"/>
      <c r="BQ172" s="20"/>
      <c r="BR172" s="20"/>
      <c r="BS172" s="27"/>
      <c r="BT172" s="20"/>
      <c r="BU172" s="20"/>
      <c r="BV172" s="20"/>
      <c r="BW172" s="20"/>
      <c r="BX172" s="20"/>
      <c r="BY172" s="20"/>
      <c r="BZ172" s="20"/>
      <c r="CA172" s="20"/>
      <c r="CB172" s="20"/>
      <c r="CC172" s="27"/>
      <c r="CD172" s="20"/>
      <c r="CE172" s="20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0"/>
      <c r="CY172" s="103" t="s">
        <v>547</v>
      </c>
      <c r="CZ172" s="87" t="s">
        <v>5150</v>
      </c>
      <c r="DA172" s="85"/>
      <c r="DC172" s="94" t="s">
        <v>563</v>
      </c>
      <c r="ML172" s="87"/>
      <c r="MM172" s="87"/>
      <c r="MN172" s="87"/>
      <c r="MO172" s="87"/>
      <c r="MP172" s="87"/>
      <c r="MQ172" s="87"/>
      <c r="MR172" s="87"/>
      <c r="MS172" s="87"/>
      <c r="MT172" s="87"/>
      <c r="MU172" s="87"/>
      <c r="MV172" s="87"/>
      <c r="MW172" s="87"/>
      <c r="MX172" s="87"/>
      <c r="MY172" s="87"/>
      <c r="MZ172" s="87"/>
      <c r="NA172" s="87"/>
      <c r="NB172" s="87"/>
      <c r="NC172" s="87"/>
      <c r="ND172" s="87"/>
      <c r="NE172" s="87"/>
      <c r="NF172" s="87"/>
      <c r="NG172" s="87"/>
      <c r="NH172" s="87"/>
      <c r="NI172" s="87"/>
      <c r="NJ172" s="87"/>
      <c r="NK172" s="87"/>
      <c r="NL172" s="87"/>
      <c r="NM172" s="87"/>
      <c r="NN172" s="87"/>
      <c r="NO172" s="87"/>
      <c r="NP172" s="87"/>
      <c r="NR172" s="20"/>
      <c r="NS172" s="246" t="s">
        <v>5151</v>
      </c>
    </row>
    <row r="173" spans="11:383">
      <c r="K173" s="265" t="s">
        <v>5152</v>
      </c>
      <c r="V173" s="43">
        <v>102</v>
      </c>
      <c r="W173" s="34" t="s">
        <v>714</v>
      </c>
      <c r="X173" s="44">
        <v>31340</v>
      </c>
      <c r="Y173" s="34" t="s">
        <v>3214</v>
      </c>
      <c r="Z173" s="43" t="s">
        <v>1277</v>
      </c>
      <c r="AA173" s="34" t="s">
        <v>496</v>
      </c>
      <c r="AB173" s="34" t="s">
        <v>398</v>
      </c>
      <c r="AC173" s="34" t="s">
        <v>3214</v>
      </c>
      <c r="AD173" s="44" t="s">
        <v>428</v>
      </c>
      <c r="AE173" s="44" t="s">
        <v>4613</v>
      </c>
      <c r="AF173" s="43">
        <v>102</v>
      </c>
      <c r="AG173" s="34" t="s">
        <v>714</v>
      </c>
      <c r="AH173" s="34" t="s">
        <v>713</v>
      </c>
      <c r="AI173" s="43" t="s">
        <v>715</v>
      </c>
      <c r="AJ173" s="44" t="s">
        <v>716</v>
      </c>
      <c r="AK173" s="295">
        <v>4700224</v>
      </c>
      <c r="AL173" s="44" t="s">
        <v>398</v>
      </c>
      <c r="AM173" s="44" t="s">
        <v>720</v>
      </c>
      <c r="AN173" s="296">
        <v>253469750</v>
      </c>
      <c r="AO173" s="34"/>
      <c r="AP173" s="34"/>
      <c r="AQ173" s="34"/>
      <c r="AR173" s="34"/>
      <c r="AS173" s="34"/>
      <c r="AT173" s="44" t="s">
        <v>434</v>
      </c>
      <c r="AU173" s="44"/>
      <c r="AV173" s="751" t="str" cm="1">
        <f t="array" ref="AV1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3" s="34"/>
      <c r="AX173" s="34"/>
      <c r="AY173" s="34"/>
      <c r="AZ173" s="34"/>
      <c r="BA173" s="34"/>
      <c r="BB173" s="34"/>
      <c r="BC173" s="34"/>
      <c r="BD173" s="44">
        <v>31340</v>
      </c>
      <c r="BE173" s="34" t="s">
        <v>3214</v>
      </c>
      <c r="BF173" s="43" t="s">
        <v>1277</v>
      </c>
      <c r="BG173" s="34" t="s">
        <v>496</v>
      </c>
      <c r="BH173" s="34" t="s">
        <v>398</v>
      </c>
      <c r="BI173" s="34" t="s">
        <v>3214</v>
      </c>
      <c r="BJ173" s="44" t="s">
        <v>428</v>
      </c>
      <c r="BK173" s="44" t="s">
        <v>4613</v>
      </c>
      <c r="BL173" s="34"/>
      <c r="BM173" s="34"/>
      <c r="BN173" s="34"/>
      <c r="BO173" s="20"/>
      <c r="BP173" s="20"/>
      <c r="BQ173" s="20"/>
      <c r="BR173" s="20"/>
      <c r="BS173" s="27"/>
      <c r="BT173" s="20"/>
      <c r="BU173" s="20"/>
      <c r="BV173" s="20"/>
      <c r="BW173" s="20"/>
      <c r="BX173" s="20"/>
      <c r="BY173" s="20"/>
      <c r="BZ173" s="20"/>
      <c r="CA173" s="20"/>
      <c r="CB173" s="20"/>
      <c r="CC173" s="27"/>
      <c r="CD173" s="20"/>
      <c r="CE173" s="20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0"/>
      <c r="CY173" s="103" t="s">
        <v>403</v>
      </c>
      <c r="CZ173" s="87" t="s">
        <v>5153</v>
      </c>
      <c r="DA173" s="85"/>
      <c r="DC173" s="94" t="s">
        <v>650</v>
      </c>
      <c r="ML173" s="87"/>
      <c r="MM173" s="87"/>
      <c r="MN173" s="87"/>
      <c r="MO173" s="87"/>
      <c r="MP173" s="87"/>
      <c r="MQ173" s="87"/>
      <c r="MR173" s="87"/>
      <c r="MS173" s="87"/>
      <c r="MT173" s="87"/>
      <c r="MU173" s="87"/>
      <c r="MV173" s="87"/>
      <c r="MW173" s="87"/>
      <c r="MX173" s="87"/>
      <c r="MY173" s="87"/>
      <c r="MZ173" s="87"/>
      <c r="NA173" s="87"/>
      <c r="NB173" s="87"/>
      <c r="NC173" s="87"/>
      <c r="ND173" s="87"/>
      <c r="NE173" s="87"/>
      <c r="NF173" s="87"/>
      <c r="NG173" s="87"/>
      <c r="NH173" s="87"/>
      <c r="NI173" s="87"/>
      <c r="NJ173" s="87"/>
      <c r="NK173" s="87"/>
      <c r="NL173" s="87"/>
      <c r="NM173" s="87"/>
      <c r="NN173" s="87"/>
      <c r="NO173" s="87"/>
      <c r="NP173" s="87"/>
      <c r="NR173" s="20"/>
      <c r="NS173" s="246" t="s">
        <v>5154</v>
      </c>
    </row>
    <row r="174" spans="11:383">
      <c r="K174" s="265" t="s">
        <v>5155</v>
      </c>
      <c r="V174" s="43">
        <v>102</v>
      </c>
      <c r="W174" s="34" t="s">
        <v>714</v>
      </c>
      <c r="X174" s="44">
        <v>31352</v>
      </c>
      <c r="Y174" s="34" t="s">
        <v>3378</v>
      </c>
      <c r="Z174" s="43" t="s">
        <v>1277</v>
      </c>
      <c r="AA174" s="34" t="s">
        <v>496</v>
      </c>
      <c r="AB174" s="34" t="s">
        <v>398</v>
      </c>
      <c r="AC174" s="34" t="s">
        <v>3378</v>
      </c>
      <c r="AD174" s="44" t="s">
        <v>428</v>
      </c>
      <c r="AE174" s="44" t="s">
        <v>4613</v>
      </c>
      <c r="AF174" s="43">
        <v>102</v>
      </c>
      <c r="AG174" s="34" t="s">
        <v>714</v>
      </c>
      <c r="AH174" s="34" t="s">
        <v>713</v>
      </c>
      <c r="AI174" s="43" t="s">
        <v>715</v>
      </c>
      <c r="AJ174" s="44" t="s">
        <v>716</v>
      </c>
      <c r="AK174" s="295">
        <v>4700224</v>
      </c>
      <c r="AL174" s="44" t="s">
        <v>398</v>
      </c>
      <c r="AM174" s="44" t="s">
        <v>720</v>
      </c>
      <c r="AN174" s="296">
        <v>253469750</v>
      </c>
      <c r="AO174" s="34"/>
      <c r="AP174" s="34"/>
      <c r="AQ174" s="34"/>
      <c r="AR174" s="34"/>
      <c r="AS174" s="34"/>
      <c r="AT174" s="44" t="s">
        <v>434</v>
      </c>
      <c r="AU174" s="44"/>
      <c r="AV174" s="751" t="str" cm="1">
        <f t="array" ref="AV1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4" s="34"/>
      <c r="AX174" s="34"/>
      <c r="AY174" s="34"/>
      <c r="AZ174" s="34"/>
      <c r="BA174" s="34"/>
      <c r="BB174" s="34"/>
      <c r="BC174" s="34"/>
      <c r="BD174" s="44">
        <v>31352</v>
      </c>
      <c r="BE174" s="34" t="s">
        <v>3378</v>
      </c>
      <c r="BF174" s="43" t="s">
        <v>1277</v>
      </c>
      <c r="BG174" s="34" t="s">
        <v>496</v>
      </c>
      <c r="BH174" s="34" t="s">
        <v>398</v>
      </c>
      <c r="BI174" s="34" t="s">
        <v>3378</v>
      </c>
      <c r="BJ174" s="44" t="s">
        <v>428</v>
      </c>
      <c r="BK174" s="44" t="s">
        <v>4613</v>
      </c>
      <c r="BL174" s="34"/>
      <c r="BM174" s="34"/>
      <c r="BN174" s="34"/>
      <c r="BO174" s="20"/>
      <c r="BP174" s="20"/>
      <c r="BQ174" s="20"/>
      <c r="BR174" s="20"/>
      <c r="BS174" s="27"/>
      <c r="BT174" s="20"/>
      <c r="BU174" s="20"/>
      <c r="BV174" s="20"/>
      <c r="BW174" s="20"/>
      <c r="BX174" s="20"/>
      <c r="BY174" s="20"/>
      <c r="BZ174" s="20"/>
      <c r="CA174" s="20"/>
      <c r="CB174" s="20"/>
      <c r="CC174" s="27"/>
      <c r="CD174" s="20"/>
      <c r="CE174" s="20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0"/>
      <c r="CY174" s="103" t="s">
        <v>548</v>
      </c>
      <c r="CZ174" s="87" t="s">
        <v>5156</v>
      </c>
      <c r="DA174" s="85"/>
      <c r="DC174" s="94" t="s">
        <v>404</v>
      </c>
      <c r="ML174" s="87"/>
      <c r="MM174" s="87"/>
      <c r="MN174" s="87"/>
      <c r="MO174" s="87"/>
      <c r="MP174" s="87"/>
      <c r="MQ174" s="87"/>
      <c r="MR174" s="87"/>
      <c r="MS174" s="87"/>
      <c r="MT174" s="87"/>
      <c r="MU174" s="87"/>
      <c r="MV174" s="87"/>
      <c r="MW174" s="87"/>
      <c r="MX174" s="87"/>
      <c r="MY174" s="87"/>
      <c r="MZ174" s="87"/>
      <c r="NA174" s="87"/>
      <c r="NB174" s="87"/>
      <c r="NC174" s="87"/>
      <c r="ND174" s="87"/>
      <c r="NE174" s="87"/>
      <c r="NF174" s="87"/>
      <c r="NG174" s="87"/>
      <c r="NH174" s="87"/>
      <c r="NI174" s="87"/>
      <c r="NJ174" s="87"/>
      <c r="NK174" s="87"/>
      <c r="NL174" s="87"/>
      <c r="NM174" s="87"/>
      <c r="NN174" s="87"/>
      <c r="NO174" s="87"/>
      <c r="NP174" s="87"/>
      <c r="NR174" s="20"/>
      <c r="NS174" s="246" t="s">
        <v>5157</v>
      </c>
    </row>
    <row r="175" spans="11:383">
      <c r="K175" s="265" t="s">
        <v>5158</v>
      </c>
      <c r="V175" s="43">
        <v>102</v>
      </c>
      <c r="W175" s="34" t="s">
        <v>714</v>
      </c>
      <c r="X175" s="44">
        <v>31354</v>
      </c>
      <c r="Y175" s="34" t="s">
        <v>3431</v>
      </c>
      <c r="Z175" s="43" t="s">
        <v>1277</v>
      </c>
      <c r="AA175" s="34" t="s">
        <v>496</v>
      </c>
      <c r="AB175" s="34" t="s">
        <v>398</v>
      </c>
      <c r="AC175" s="34" t="s">
        <v>3431</v>
      </c>
      <c r="AD175" s="44" t="s">
        <v>428</v>
      </c>
      <c r="AE175" s="44" t="s">
        <v>4613</v>
      </c>
      <c r="AF175" s="43">
        <v>102</v>
      </c>
      <c r="AG175" s="34" t="s">
        <v>714</v>
      </c>
      <c r="AH175" s="34" t="s">
        <v>713</v>
      </c>
      <c r="AI175" s="43" t="s">
        <v>715</v>
      </c>
      <c r="AJ175" s="44" t="s">
        <v>716</v>
      </c>
      <c r="AK175" s="295">
        <v>4700224</v>
      </c>
      <c r="AL175" s="44" t="s">
        <v>398</v>
      </c>
      <c r="AM175" s="44" t="s">
        <v>720</v>
      </c>
      <c r="AN175" s="296">
        <v>253469750</v>
      </c>
      <c r="AO175" s="34"/>
      <c r="AP175" s="34"/>
      <c r="AQ175" s="34"/>
      <c r="AR175" s="34"/>
      <c r="AS175" s="34"/>
      <c r="AT175" s="44" t="s">
        <v>434</v>
      </c>
      <c r="AU175" s="44"/>
      <c r="AV175" s="751" t="str" cm="1">
        <f t="array" ref="AV1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5" s="34"/>
      <c r="AX175" s="34"/>
      <c r="AY175" s="34"/>
      <c r="AZ175" s="34"/>
      <c r="BA175" s="34"/>
      <c r="BB175" s="34"/>
      <c r="BC175" s="34"/>
      <c r="BD175" s="44">
        <v>31354</v>
      </c>
      <c r="BE175" s="34" t="s">
        <v>3431</v>
      </c>
      <c r="BF175" s="43" t="s">
        <v>1277</v>
      </c>
      <c r="BG175" s="34" t="s">
        <v>496</v>
      </c>
      <c r="BH175" s="34" t="s">
        <v>398</v>
      </c>
      <c r="BI175" s="34" t="s">
        <v>3431</v>
      </c>
      <c r="BJ175" s="44" t="s">
        <v>428</v>
      </c>
      <c r="BK175" s="44" t="s">
        <v>4613</v>
      </c>
      <c r="BL175" s="34"/>
      <c r="BM175" s="34"/>
      <c r="BN175" s="34"/>
      <c r="BO175" s="20"/>
      <c r="BP175" s="20"/>
      <c r="BQ175" s="20"/>
      <c r="BR175" s="20"/>
      <c r="BS175" s="27"/>
      <c r="BT175" s="20"/>
      <c r="BU175" s="20"/>
      <c r="BV175" s="20"/>
      <c r="BW175" s="20"/>
      <c r="BX175" s="20"/>
      <c r="BY175" s="20"/>
      <c r="BZ175" s="20"/>
      <c r="CA175" s="20"/>
      <c r="CB175" s="20"/>
      <c r="CC175" s="27"/>
      <c r="CD175" s="20"/>
      <c r="CE175" s="20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0"/>
      <c r="CY175" s="103" t="s">
        <v>549</v>
      </c>
      <c r="CZ175" s="87" t="s">
        <v>5159</v>
      </c>
      <c r="DA175" s="85"/>
      <c r="DC175" s="94" t="s">
        <v>491</v>
      </c>
      <c r="ML175" s="87"/>
      <c r="MM175" s="87"/>
      <c r="MN175" s="87"/>
      <c r="MO175" s="87"/>
      <c r="MP175" s="87"/>
      <c r="MQ175" s="87"/>
      <c r="MR175" s="87"/>
      <c r="MS175" s="87"/>
      <c r="MT175" s="87"/>
      <c r="MU175" s="87"/>
      <c r="MV175" s="87"/>
      <c r="MW175" s="87"/>
      <c r="MX175" s="87"/>
      <c r="MY175" s="87"/>
      <c r="MZ175" s="87"/>
      <c r="NA175" s="87"/>
      <c r="NB175" s="87"/>
      <c r="NC175" s="87"/>
      <c r="ND175" s="87"/>
      <c r="NE175" s="87"/>
      <c r="NF175" s="87"/>
      <c r="NG175" s="87"/>
      <c r="NH175" s="87"/>
      <c r="NI175" s="87"/>
      <c r="NJ175" s="87"/>
      <c r="NK175" s="87"/>
      <c r="NL175" s="87"/>
      <c r="NM175" s="87"/>
      <c r="NN175" s="87"/>
      <c r="NO175" s="87"/>
      <c r="NP175" s="87"/>
      <c r="NR175" s="20"/>
      <c r="NS175" s="246" t="s">
        <v>5160</v>
      </c>
    </row>
    <row r="176" spans="11:383">
      <c r="K176" s="265" t="s">
        <v>5161</v>
      </c>
      <c r="V176" s="43">
        <v>102</v>
      </c>
      <c r="W176" s="34" t="s">
        <v>714</v>
      </c>
      <c r="X176" s="44">
        <v>31360</v>
      </c>
      <c r="Y176" s="34" t="s">
        <v>3565</v>
      </c>
      <c r="Z176" s="43" t="s">
        <v>1277</v>
      </c>
      <c r="AA176" s="34" t="s">
        <v>496</v>
      </c>
      <c r="AB176" s="34" t="s">
        <v>398</v>
      </c>
      <c r="AC176" s="34" t="s">
        <v>5162</v>
      </c>
      <c r="AD176" s="44" t="s">
        <v>428</v>
      </c>
      <c r="AE176" s="44" t="s">
        <v>4613</v>
      </c>
      <c r="AF176" s="43">
        <v>102</v>
      </c>
      <c r="AG176" s="34" t="s">
        <v>714</v>
      </c>
      <c r="AH176" s="34" t="s">
        <v>713</v>
      </c>
      <c r="AI176" s="43" t="s">
        <v>715</v>
      </c>
      <c r="AJ176" s="44" t="s">
        <v>716</v>
      </c>
      <c r="AK176" s="295">
        <v>4700224</v>
      </c>
      <c r="AL176" s="44" t="s">
        <v>398</v>
      </c>
      <c r="AM176" s="44" t="s">
        <v>720</v>
      </c>
      <c r="AN176" s="296">
        <v>253469750</v>
      </c>
      <c r="AO176" s="34"/>
      <c r="AP176" s="34"/>
      <c r="AQ176" s="34"/>
      <c r="AR176" s="34"/>
      <c r="AS176" s="34"/>
      <c r="AT176" s="44" t="s">
        <v>434</v>
      </c>
      <c r="AU176" s="44"/>
      <c r="AV176" s="751" t="str" cm="1">
        <f t="array" ref="AV1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6" s="34"/>
      <c r="AX176" s="34"/>
      <c r="AY176" s="34"/>
      <c r="AZ176" s="34"/>
      <c r="BA176" s="34"/>
      <c r="BB176" s="34"/>
      <c r="BC176" s="34"/>
      <c r="BD176" s="44">
        <v>31360</v>
      </c>
      <c r="BE176" s="34" t="s">
        <v>3565</v>
      </c>
      <c r="BF176" s="43" t="s">
        <v>1277</v>
      </c>
      <c r="BG176" s="34" t="s">
        <v>496</v>
      </c>
      <c r="BH176" s="34" t="s">
        <v>398</v>
      </c>
      <c r="BI176" s="34" t="s">
        <v>5162</v>
      </c>
      <c r="BJ176" s="44" t="s">
        <v>428</v>
      </c>
      <c r="BK176" s="44" t="s">
        <v>4613</v>
      </c>
      <c r="BL176" s="34"/>
      <c r="BM176" s="34"/>
      <c r="BN176" s="34"/>
      <c r="BO176" s="20"/>
      <c r="BP176" s="20"/>
      <c r="BQ176" s="20"/>
      <c r="BR176" s="20"/>
      <c r="BS176" s="27"/>
      <c r="BT176" s="20"/>
      <c r="BU176" s="20"/>
      <c r="BV176" s="20"/>
      <c r="BW176" s="20"/>
      <c r="BX176" s="20"/>
      <c r="BY176" s="20"/>
      <c r="BZ176" s="20"/>
      <c r="CA176" s="20"/>
      <c r="CB176" s="20"/>
      <c r="CC176" s="27"/>
      <c r="CD176" s="20"/>
      <c r="CE176" s="20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0"/>
      <c r="CY176" s="103" t="s">
        <v>550</v>
      </c>
      <c r="CZ176" s="87" t="s">
        <v>5163</v>
      </c>
      <c r="DA176" s="85"/>
      <c r="DC176" s="94" t="s">
        <v>511</v>
      </c>
      <c r="ML176" s="87"/>
      <c r="MM176" s="87"/>
      <c r="MN176" s="87"/>
      <c r="MO176" s="87"/>
      <c r="MP176" s="87"/>
      <c r="MQ176" s="87"/>
      <c r="MR176" s="87"/>
      <c r="MS176" s="87"/>
      <c r="MT176" s="87"/>
      <c r="MU176" s="87"/>
      <c r="MV176" s="87"/>
      <c r="MW176" s="87"/>
      <c r="MX176" s="87"/>
      <c r="MY176" s="87"/>
      <c r="MZ176" s="87"/>
      <c r="NA176" s="87"/>
      <c r="NB176" s="87"/>
      <c r="NC176" s="87"/>
      <c r="ND176" s="87"/>
      <c r="NE176" s="87"/>
      <c r="NF176" s="87"/>
      <c r="NG176" s="87"/>
      <c r="NH176" s="87"/>
      <c r="NI176" s="87"/>
      <c r="NJ176" s="87"/>
      <c r="NK176" s="87"/>
      <c r="NL176" s="87"/>
      <c r="NM176" s="87"/>
      <c r="NN176" s="87"/>
      <c r="NO176" s="87"/>
      <c r="NP176" s="87"/>
      <c r="NR176" s="20"/>
      <c r="NS176" s="246" t="s">
        <v>5164</v>
      </c>
    </row>
    <row r="177" spans="11:383">
      <c r="K177" s="265" t="s">
        <v>5165</v>
      </c>
      <c r="V177" s="43">
        <v>102</v>
      </c>
      <c r="W177" s="34" t="s">
        <v>714</v>
      </c>
      <c r="X177" s="44">
        <v>31361</v>
      </c>
      <c r="Y177" s="34" t="s">
        <v>3605</v>
      </c>
      <c r="Z177" s="43" t="s">
        <v>1277</v>
      </c>
      <c r="AA177" s="34" t="s">
        <v>496</v>
      </c>
      <c r="AB177" s="34" t="s">
        <v>398</v>
      </c>
      <c r="AC177" s="34" t="s">
        <v>5166</v>
      </c>
      <c r="AD177" s="44" t="s">
        <v>428</v>
      </c>
      <c r="AE177" s="44" t="s">
        <v>4613</v>
      </c>
      <c r="AF177" s="43">
        <v>102</v>
      </c>
      <c r="AG177" s="34" t="s">
        <v>714</v>
      </c>
      <c r="AH177" s="34" t="s">
        <v>713</v>
      </c>
      <c r="AI177" s="43" t="s">
        <v>715</v>
      </c>
      <c r="AJ177" s="44" t="s">
        <v>716</v>
      </c>
      <c r="AK177" s="295">
        <v>4700224</v>
      </c>
      <c r="AL177" s="44" t="s">
        <v>398</v>
      </c>
      <c r="AM177" s="44" t="s">
        <v>720</v>
      </c>
      <c r="AN177" s="296">
        <v>253469750</v>
      </c>
      <c r="AO177" s="34"/>
      <c r="AP177" s="34"/>
      <c r="AQ177" s="34"/>
      <c r="AR177" s="34"/>
      <c r="AS177" s="34"/>
      <c r="AT177" s="44" t="s">
        <v>434</v>
      </c>
      <c r="AU177" s="44"/>
      <c r="AV177" s="751" t="str" cm="1">
        <f t="array" ref="AV1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7" s="34"/>
      <c r="AX177" s="34"/>
      <c r="AY177" s="34"/>
      <c r="AZ177" s="34"/>
      <c r="BA177" s="34"/>
      <c r="BB177" s="34"/>
      <c r="BC177" s="34"/>
      <c r="BD177" s="44">
        <v>31361</v>
      </c>
      <c r="BE177" s="34" t="s">
        <v>3605</v>
      </c>
      <c r="BF177" s="43" t="s">
        <v>1277</v>
      </c>
      <c r="BG177" s="34" t="s">
        <v>496</v>
      </c>
      <c r="BH177" s="34" t="s">
        <v>398</v>
      </c>
      <c r="BI177" s="34" t="s">
        <v>5166</v>
      </c>
      <c r="BJ177" s="44" t="s">
        <v>428</v>
      </c>
      <c r="BK177" s="44" t="s">
        <v>4613</v>
      </c>
      <c r="BL177" s="34"/>
      <c r="BM177" s="34"/>
      <c r="BN177" s="34"/>
      <c r="BO177" s="20"/>
      <c r="BP177" s="20"/>
      <c r="BQ177" s="20"/>
      <c r="BR177" s="20"/>
      <c r="BS177" s="27"/>
      <c r="BT177" s="20"/>
      <c r="BU177" s="20"/>
      <c r="BV177" s="20"/>
      <c r="BW177" s="20"/>
      <c r="BX177" s="20"/>
      <c r="BY177" s="20"/>
      <c r="BZ177" s="20"/>
      <c r="CA177" s="20"/>
      <c r="CB177" s="20"/>
      <c r="CC177" s="27"/>
      <c r="CD177" s="20"/>
      <c r="CE177" s="20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0"/>
      <c r="CY177" s="103" t="s">
        <v>551</v>
      </c>
      <c r="CZ177" s="87" t="s">
        <v>5167</v>
      </c>
      <c r="DA177" s="85"/>
      <c r="DC177" s="94" t="s">
        <v>464</v>
      </c>
      <c r="ML177" s="87"/>
      <c r="MM177" s="87"/>
      <c r="MN177" s="87"/>
      <c r="MO177" s="87"/>
      <c r="MP177" s="87"/>
      <c r="MQ177" s="87"/>
      <c r="MR177" s="87"/>
      <c r="MS177" s="87"/>
      <c r="MT177" s="87"/>
      <c r="MU177" s="87"/>
      <c r="MV177" s="87"/>
      <c r="MW177" s="87"/>
      <c r="MX177" s="87"/>
      <c r="MY177" s="87"/>
      <c r="MZ177" s="87"/>
      <c r="NA177" s="87"/>
      <c r="NB177" s="87"/>
      <c r="NC177" s="87"/>
      <c r="ND177" s="87"/>
      <c r="NE177" s="87"/>
      <c r="NF177" s="87"/>
      <c r="NG177" s="87"/>
      <c r="NH177" s="87"/>
      <c r="NI177" s="87"/>
      <c r="NJ177" s="87"/>
      <c r="NK177" s="87"/>
      <c r="NL177" s="87"/>
      <c r="NM177" s="87"/>
      <c r="NN177" s="87"/>
      <c r="NO177" s="87"/>
      <c r="NP177" s="87"/>
      <c r="NR177" s="20"/>
      <c r="NS177" s="246" t="s">
        <v>5168</v>
      </c>
    </row>
    <row r="178" spans="11:383">
      <c r="K178" s="265" t="s">
        <v>5169</v>
      </c>
      <c r="V178" s="43">
        <v>102</v>
      </c>
      <c r="W178" s="34" t="s">
        <v>714</v>
      </c>
      <c r="X178" s="44">
        <v>31362</v>
      </c>
      <c r="Y178" s="34" t="s">
        <v>3642</v>
      </c>
      <c r="Z178" s="43" t="s">
        <v>1277</v>
      </c>
      <c r="AA178" s="34" t="s">
        <v>496</v>
      </c>
      <c r="AB178" s="34" t="s">
        <v>398</v>
      </c>
      <c r="AC178" s="34" t="s">
        <v>5170</v>
      </c>
      <c r="AD178" s="44" t="s">
        <v>428</v>
      </c>
      <c r="AE178" s="44" t="s">
        <v>4613</v>
      </c>
      <c r="AF178" s="43">
        <v>102</v>
      </c>
      <c r="AG178" s="34" t="s">
        <v>714</v>
      </c>
      <c r="AH178" s="34" t="s">
        <v>713</v>
      </c>
      <c r="AI178" s="43" t="s">
        <v>715</v>
      </c>
      <c r="AJ178" s="44" t="s">
        <v>716</v>
      </c>
      <c r="AK178" s="295">
        <v>4700224</v>
      </c>
      <c r="AL178" s="44" t="s">
        <v>398</v>
      </c>
      <c r="AM178" s="44" t="s">
        <v>720</v>
      </c>
      <c r="AN178" s="296">
        <v>253469750</v>
      </c>
      <c r="AO178" s="34"/>
      <c r="AP178" s="34"/>
      <c r="AQ178" s="34"/>
      <c r="AR178" s="34"/>
      <c r="AS178" s="34"/>
      <c r="AT178" s="44" t="s">
        <v>434</v>
      </c>
      <c r="AU178" s="44"/>
      <c r="AV178" s="751" t="str" cm="1">
        <f t="array" ref="AV1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8" s="34"/>
      <c r="AX178" s="34"/>
      <c r="AY178" s="34"/>
      <c r="AZ178" s="34"/>
      <c r="BA178" s="34"/>
      <c r="BB178" s="34"/>
      <c r="BC178" s="34"/>
      <c r="BD178" s="44">
        <v>31362</v>
      </c>
      <c r="BE178" s="34" t="s">
        <v>3642</v>
      </c>
      <c r="BF178" s="43" t="s">
        <v>1277</v>
      </c>
      <c r="BG178" s="34" t="s">
        <v>496</v>
      </c>
      <c r="BH178" s="34" t="s">
        <v>398</v>
      </c>
      <c r="BI178" s="34" t="s">
        <v>5170</v>
      </c>
      <c r="BJ178" s="44" t="s">
        <v>428</v>
      </c>
      <c r="BK178" s="44" t="s">
        <v>4613</v>
      </c>
      <c r="BL178" s="34"/>
      <c r="BM178" s="34"/>
      <c r="BN178" s="34"/>
      <c r="BO178" s="20"/>
      <c r="BP178" s="20"/>
      <c r="BQ178" s="20"/>
      <c r="BR178" s="20"/>
      <c r="BS178" s="27"/>
      <c r="BT178" s="20"/>
      <c r="BU178" s="20"/>
      <c r="BV178" s="20"/>
      <c r="BW178" s="20"/>
      <c r="BX178" s="20"/>
      <c r="BY178" s="20"/>
      <c r="BZ178" s="20"/>
      <c r="CA178" s="20"/>
      <c r="CB178" s="20"/>
      <c r="CC178" s="27"/>
      <c r="CD178" s="20"/>
      <c r="CE178" s="20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0"/>
      <c r="CY178" s="103" t="s">
        <v>552</v>
      </c>
      <c r="CZ178" s="87" t="s">
        <v>5171</v>
      </c>
      <c r="DA178" s="85"/>
      <c r="DC178" s="95" t="s">
        <v>548</v>
      </c>
      <c r="ML178" s="87"/>
      <c r="MM178" s="87"/>
      <c r="MN178" s="87"/>
      <c r="MO178" s="87"/>
      <c r="MP178" s="87"/>
      <c r="MQ178" s="87"/>
      <c r="MR178" s="87"/>
      <c r="MS178" s="87"/>
      <c r="MT178" s="87"/>
      <c r="MU178" s="87"/>
      <c r="MV178" s="87"/>
      <c r="MW178" s="87"/>
      <c r="MX178" s="87"/>
      <c r="MY178" s="87"/>
      <c r="MZ178" s="87"/>
      <c r="NA178" s="87"/>
      <c r="NB178" s="87"/>
      <c r="NC178" s="87"/>
      <c r="ND178" s="87"/>
      <c r="NE178" s="87"/>
      <c r="NF178" s="87"/>
      <c r="NG178" s="87"/>
      <c r="NH178" s="87"/>
      <c r="NI178" s="87"/>
      <c r="NJ178" s="87"/>
      <c r="NK178" s="87"/>
      <c r="NL178" s="87"/>
      <c r="NM178" s="87"/>
      <c r="NN178" s="87"/>
      <c r="NO178" s="87"/>
      <c r="NP178" s="87"/>
      <c r="NR178" s="20"/>
      <c r="NS178" s="246" t="s">
        <v>5172</v>
      </c>
    </row>
    <row r="179" spans="11:383">
      <c r="K179" s="265" t="s">
        <v>5173</v>
      </c>
      <c r="V179" s="43">
        <v>102</v>
      </c>
      <c r="W179" s="34" t="s">
        <v>714</v>
      </c>
      <c r="X179" s="44">
        <v>31363</v>
      </c>
      <c r="Y179" s="34" t="s">
        <v>3680</v>
      </c>
      <c r="Z179" s="43" t="s">
        <v>1277</v>
      </c>
      <c r="AA179" s="34" t="s">
        <v>496</v>
      </c>
      <c r="AB179" s="34" t="s">
        <v>398</v>
      </c>
      <c r="AC179" s="34" t="s">
        <v>5174</v>
      </c>
      <c r="AD179" s="44" t="s">
        <v>428</v>
      </c>
      <c r="AE179" s="44" t="s">
        <v>4613</v>
      </c>
      <c r="AF179" s="43">
        <v>102</v>
      </c>
      <c r="AG179" s="34" t="s">
        <v>714</v>
      </c>
      <c r="AH179" s="34" t="s">
        <v>713</v>
      </c>
      <c r="AI179" s="43" t="s">
        <v>715</v>
      </c>
      <c r="AJ179" s="44" t="s">
        <v>716</v>
      </c>
      <c r="AK179" s="295">
        <v>4700224</v>
      </c>
      <c r="AL179" s="44" t="s">
        <v>398</v>
      </c>
      <c r="AM179" s="44" t="s">
        <v>720</v>
      </c>
      <c r="AN179" s="296">
        <v>253469750</v>
      </c>
      <c r="AO179" s="34"/>
      <c r="AP179" s="34"/>
      <c r="AQ179" s="34"/>
      <c r="AR179" s="34"/>
      <c r="AS179" s="34"/>
      <c r="AT179" s="44" t="s">
        <v>434</v>
      </c>
      <c r="AU179" s="44"/>
      <c r="AV179" s="751" t="str" cm="1">
        <f t="array" ref="AV1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79" s="34"/>
      <c r="AX179" s="34"/>
      <c r="AY179" s="34"/>
      <c r="AZ179" s="34"/>
      <c r="BA179" s="34"/>
      <c r="BB179" s="34"/>
      <c r="BC179" s="34"/>
      <c r="BD179" s="44">
        <v>31363</v>
      </c>
      <c r="BE179" s="34" t="s">
        <v>3680</v>
      </c>
      <c r="BF179" s="43" t="s">
        <v>1277</v>
      </c>
      <c r="BG179" s="34" t="s">
        <v>496</v>
      </c>
      <c r="BH179" s="34" t="s">
        <v>398</v>
      </c>
      <c r="BI179" s="34" t="s">
        <v>5174</v>
      </c>
      <c r="BJ179" s="44" t="s">
        <v>428</v>
      </c>
      <c r="BK179" s="44" t="s">
        <v>4613</v>
      </c>
      <c r="BL179" s="34"/>
      <c r="BM179" s="34"/>
      <c r="BN179" s="34"/>
      <c r="BO179" s="20"/>
      <c r="BP179" s="20"/>
      <c r="BQ179" s="20"/>
      <c r="BR179" s="20"/>
      <c r="BS179" s="27"/>
      <c r="BT179" s="20"/>
      <c r="BU179" s="20"/>
      <c r="BV179" s="20"/>
      <c r="BW179" s="20"/>
      <c r="BX179" s="20"/>
      <c r="BY179" s="20"/>
      <c r="BZ179" s="20"/>
      <c r="CA179" s="20"/>
      <c r="CB179" s="20"/>
      <c r="CC179" s="27"/>
      <c r="CD179" s="20"/>
      <c r="CE179" s="20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0"/>
      <c r="CY179" s="103" t="s">
        <v>553</v>
      </c>
      <c r="CZ179" s="87" t="s">
        <v>5175</v>
      </c>
      <c r="DA179" s="85"/>
      <c r="DC179" s="94" t="s">
        <v>549</v>
      </c>
      <c r="ML179" s="87"/>
      <c r="MM179" s="87"/>
      <c r="MN179" s="87"/>
      <c r="MO179" s="87"/>
      <c r="MP179" s="87"/>
      <c r="MQ179" s="87"/>
      <c r="MR179" s="87"/>
      <c r="MS179" s="87"/>
      <c r="MT179" s="87"/>
      <c r="MU179" s="87"/>
      <c r="MV179" s="87"/>
      <c r="MW179" s="87"/>
      <c r="MX179" s="87"/>
      <c r="MY179" s="87"/>
      <c r="MZ179" s="87"/>
      <c r="NA179" s="87"/>
      <c r="NB179" s="87"/>
      <c r="NC179" s="87"/>
      <c r="ND179" s="87"/>
      <c r="NE179" s="87"/>
      <c r="NF179" s="87"/>
      <c r="NG179" s="87"/>
      <c r="NH179" s="87"/>
      <c r="NI179" s="87"/>
      <c r="NJ179" s="87"/>
      <c r="NK179" s="87"/>
      <c r="NL179" s="87"/>
      <c r="NM179" s="87"/>
      <c r="NN179" s="87"/>
      <c r="NO179" s="87"/>
      <c r="NP179" s="87"/>
      <c r="NR179" s="20"/>
      <c r="NS179" s="246" t="s">
        <v>5176</v>
      </c>
    </row>
    <row r="180" spans="11:383">
      <c r="K180" s="265" t="s">
        <v>5177</v>
      </c>
      <c r="V180" s="43">
        <v>102</v>
      </c>
      <c r="W180" s="34" t="s">
        <v>714</v>
      </c>
      <c r="X180" s="44">
        <v>31364</v>
      </c>
      <c r="Y180" s="34" t="s">
        <v>3712</v>
      </c>
      <c r="Z180" s="43" t="s">
        <v>1277</v>
      </c>
      <c r="AA180" s="34" t="s">
        <v>496</v>
      </c>
      <c r="AB180" s="34" t="s">
        <v>398</v>
      </c>
      <c r="AC180" s="34" t="s">
        <v>5178</v>
      </c>
      <c r="AD180" s="44" t="s">
        <v>428</v>
      </c>
      <c r="AE180" s="44" t="s">
        <v>4613</v>
      </c>
      <c r="AF180" s="43">
        <v>102</v>
      </c>
      <c r="AG180" s="34" t="s">
        <v>714</v>
      </c>
      <c r="AH180" s="34" t="s">
        <v>713</v>
      </c>
      <c r="AI180" s="43" t="s">
        <v>715</v>
      </c>
      <c r="AJ180" s="44" t="s">
        <v>716</v>
      </c>
      <c r="AK180" s="295">
        <v>4700224</v>
      </c>
      <c r="AL180" s="44" t="s">
        <v>398</v>
      </c>
      <c r="AM180" s="44" t="s">
        <v>720</v>
      </c>
      <c r="AN180" s="296">
        <v>253469750</v>
      </c>
      <c r="AO180" s="34"/>
      <c r="AP180" s="34"/>
      <c r="AQ180" s="34"/>
      <c r="AR180" s="34"/>
      <c r="AS180" s="34"/>
      <c r="AT180" s="44" t="s">
        <v>434</v>
      </c>
      <c r="AU180" s="44"/>
      <c r="AV180" s="751" t="str" cm="1">
        <f t="array" ref="AV1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0" s="34"/>
      <c r="AX180" s="34"/>
      <c r="AY180" s="34"/>
      <c r="AZ180" s="34"/>
      <c r="BA180" s="34"/>
      <c r="BB180" s="34"/>
      <c r="BC180" s="34"/>
      <c r="BD180" s="44">
        <v>31364</v>
      </c>
      <c r="BE180" s="34" t="s">
        <v>3712</v>
      </c>
      <c r="BF180" s="43" t="s">
        <v>1277</v>
      </c>
      <c r="BG180" s="34" t="s">
        <v>496</v>
      </c>
      <c r="BH180" s="34" t="s">
        <v>398</v>
      </c>
      <c r="BI180" s="34" t="s">
        <v>5178</v>
      </c>
      <c r="BJ180" s="44" t="s">
        <v>428</v>
      </c>
      <c r="BK180" s="44" t="s">
        <v>4613</v>
      </c>
      <c r="BL180" s="34"/>
      <c r="BM180" s="34"/>
      <c r="BN180" s="34"/>
      <c r="BO180" s="20"/>
      <c r="BP180" s="20"/>
      <c r="BQ180" s="20"/>
      <c r="BR180" s="20"/>
      <c r="BS180" s="27"/>
      <c r="BT180" s="20"/>
      <c r="BU180" s="20"/>
      <c r="BV180" s="20"/>
      <c r="BW180" s="20"/>
      <c r="BX180" s="20"/>
      <c r="BY180" s="20"/>
      <c r="BZ180" s="20"/>
      <c r="CA180" s="20"/>
      <c r="CB180" s="20"/>
      <c r="CC180" s="27"/>
      <c r="CD180" s="20"/>
      <c r="CE180" s="20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0"/>
      <c r="CY180" s="103" t="s">
        <v>554</v>
      </c>
      <c r="CZ180" s="87" t="s">
        <v>5179</v>
      </c>
      <c r="DA180" s="85"/>
      <c r="DC180" s="94" t="s">
        <v>680</v>
      </c>
      <c r="ML180" s="87"/>
      <c r="MM180" s="87"/>
      <c r="MN180" s="87"/>
      <c r="MO180" s="87"/>
      <c r="MP180" s="87"/>
      <c r="MQ180" s="87"/>
      <c r="MR180" s="87"/>
      <c r="MS180" s="87"/>
      <c r="MT180" s="87"/>
      <c r="MU180" s="87"/>
      <c r="MV180" s="87"/>
      <c r="MW180" s="87"/>
      <c r="MX180" s="87"/>
      <c r="MY180" s="87"/>
      <c r="MZ180" s="87"/>
      <c r="NA180" s="87"/>
      <c r="NB180" s="87"/>
      <c r="NC180" s="87"/>
      <c r="ND180" s="87"/>
      <c r="NE180" s="87"/>
      <c r="NF180" s="87"/>
      <c r="NG180" s="87"/>
      <c r="NH180" s="87"/>
      <c r="NI180" s="87"/>
      <c r="NJ180" s="87"/>
      <c r="NK180" s="87"/>
      <c r="NL180" s="87"/>
      <c r="NM180" s="87"/>
      <c r="NN180" s="87"/>
      <c r="NO180" s="87"/>
      <c r="NP180" s="87"/>
      <c r="NR180" s="20"/>
      <c r="NS180" s="246" t="s">
        <v>5180</v>
      </c>
    </row>
    <row r="181" spans="11:383">
      <c r="K181" s="265" t="s">
        <v>5181</v>
      </c>
      <c r="V181" s="43">
        <v>102</v>
      </c>
      <c r="W181" s="34" t="s">
        <v>714</v>
      </c>
      <c r="X181" s="44">
        <v>31365</v>
      </c>
      <c r="Y181" s="34" t="s">
        <v>3740</v>
      </c>
      <c r="Z181" s="43" t="s">
        <v>1277</v>
      </c>
      <c r="AA181" s="34" t="s">
        <v>496</v>
      </c>
      <c r="AB181" s="34" t="s">
        <v>398</v>
      </c>
      <c r="AC181" s="34" t="s">
        <v>5182</v>
      </c>
      <c r="AD181" s="44" t="s">
        <v>428</v>
      </c>
      <c r="AE181" s="44" t="s">
        <v>4613</v>
      </c>
      <c r="AF181" s="43">
        <v>102</v>
      </c>
      <c r="AG181" s="34" t="s">
        <v>714</v>
      </c>
      <c r="AH181" s="34" t="s">
        <v>713</v>
      </c>
      <c r="AI181" s="43" t="s">
        <v>715</v>
      </c>
      <c r="AJ181" s="44" t="s">
        <v>716</v>
      </c>
      <c r="AK181" s="295">
        <v>4700224</v>
      </c>
      <c r="AL181" s="44" t="s">
        <v>398</v>
      </c>
      <c r="AM181" s="44" t="s">
        <v>720</v>
      </c>
      <c r="AN181" s="296">
        <v>253469750</v>
      </c>
      <c r="AO181" s="34"/>
      <c r="AP181" s="34"/>
      <c r="AQ181" s="34"/>
      <c r="AR181" s="34"/>
      <c r="AS181" s="34"/>
      <c r="AT181" s="44" t="s">
        <v>434</v>
      </c>
      <c r="AU181" s="44"/>
      <c r="AV181" s="751" t="str" cm="1">
        <f t="array" ref="AV1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1" s="34"/>
      <c r="AX181" s="34"/>
      <c r="AY181" s="34"/>
      <c r="AZ181" s="34"/>
      <c r="BA181" s="34"/>
      <c r="BB181" s="34"/>
      <c r="BC181" s="34"/>
      <c r="BD181" s="44">
        <v>31365</v>
      </c>
      <c r="BE181" s="34" t="s">
        <v>3740</v>
      </c>
      <c r="BF181" s="43" t="s">
        <v>1277</v>
      </c>
      <c r="BG181" s="34" t="s">
        <v>496</v>
      </c>
      <c r="BH181" s="34" t="s">
        <v>398</v>
      </c>
      <c r="BI181" s="34" t="s">
        <v>5182</v>
      </c>
      <c r="BJ181" s="44" t="s">
        <v>428</v>
      </c>
      <c r="BK181" s="44" t="s">
        <v>4613</v>
      </c>
      <c r="BL181" s="34"/>
      <c r="BM181" s="34"/>
      <c r="BN181" s="34"/>
      <c r="BO181" s="20"/>
      <c r="BP181" s="20"/>
      <c r="BQ181" s="20"/>
      <c r="BR181" s="20"/>
      <c r="BS181" s="27"/>
      <c r="BT181" s="20"/>
      <c r="BU181" s="20"/>
      <c r="BV181" s="20"/>
      <c r="BW181" s="20"/>
      <c r="BX181" s="20"/>
      <c r="BY181" s="20"/>
      <c r="BZ181" s="20"/>
      <c r="CA181" s="20"/>
      <c r="CB181" s="20"/>
      <c r="CC181" s="27"/>
      <c r="CD181" s="20"/>
      <c r="CE181" s="20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0"/>
      <c r="CY181" s="103" t="s">
        <v>555</v>
      </c>
      <c r="CZ181" s="87" t="s">
        <v>5183</v>
      </c>
      <c r="DA181" s="85"/>
      <c r="DC181" s="94" t="s">
        <v>405</v>
      </c>
      <c r="ML181" s="87"/>
      <c r="MM181" s="87"/>
      <c r="MN181" s="87"/>
      <c r="MO181" s="87"/>
      <c r="MP181" s="87"/>
      <c r="MQ181" s="87"/>
      <c r="MR181" s="87"/>
      <c r="MS181" s="87"/>
      <c r="MT181" s="87"/>
      <c r="MU181" s="87"/>
      <c r="MV181" s="87"/>
      <c r="MW181" s="87"/>
      <c r="MX181" s="87"/>
      <c r="MY181" s="87"/>
      <c r="MZ181" s="87"/>
      <c r="NA181" s="87"/>
      <c r="NB181" s="87"/>
      <c r="NC181" s="87"/>
      <c r="ND181" s="87"/>
      <c r="NE181" s="87"/>
      <c r="NF181" s="87"/>
      <c r="NG181" s="87"/>
      <c r="NH181" s="87"/>
      <c r="NI181" s="87"/>
      <c r="NJ181" s="87"/>
      <c r="NK181" s="87"/>
      <c r="NL181" s="87"/>
      <c r="NM181" s="87"/>
      <c r="NN181" s="87"/>
      <c r="NO181" s="87"/>
      <c r="NP181" s="87"/>
      <c r="NR181" s="20"/>
      <c r="NS181" s="246" t="s">
        <v>5184</v>
      </c>
    </row>
    <row r="182" spans="11:383">
      <c r="K182" s="265" t="s">
        <v>5185</v>
      </c>
      <c r="V182" s="43">
        <v>102</v>
      </c>
      <c r="W182" s="34" t="s">
        <v>714</v>
      </c>
      <c r="X182" s="44">
        <v>31366</v>
      </c>
      <c r="Y182" s="34" t="s">
        <v>3765</v>
      </c>
      <c r="Z182" s="43" t="s">
        <v>1277</v>
      </c>
      <c r="AA182" s="34" t="s">
        <v>496</v>
      </c>
      <c r="AB182" s="34" t="s">
        <v>398</v>
      </c>
      <c r="AC182" s="34" t="s">
        <v>5186</v>
      </c>
      <c r="AD182" s="44" t="s">
        <v>428</v>
      </c>
      <c r="AE182" s="44" t="s">
        <v>4613</v>
      </c>
      <c r="AF182" s="43">
        <v>102</v>
      </c>
      <c r="AG182" s="34" t="s">
        <v>714</v>
      </c>
      <c r="AH182" s="34" t="s">
        <v>713</v>
      </c>
      <c r="AI182" s="43" t="s">
        <v>715</v>
      </c>
      <c r="AJ182" s="44" t="s">
        <v>716</v>
      </c>
      <c r="AK182" s="295">
        <v>4700224</v>
      </c>
      <c r="AL182" s="44" t="s">
        <v>398</v>
      </c>
      <c r="AM182" s="44" t="s">
        <v>720</v>
      </c>
      <c r="AN182" s="296">
        <v>253469750</v>
      </c>
      <c r="AO182" s="34"/>
      <c r="AP182" s="34"/>
      <c r="AQ182" s="34"/>
      <c r="AR182" s="34"/>
      <c r="AS182" s="34"/>
      <c r="AT182" s="44" t="s">
        <v>434</v>
      </c>
      <c r="AU182" s="44"/>
      <c r="AV182" s="751" t="str" cm="1">
        <f t="array" ref="AV1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2" s="34"/>
      <c r="AX182" s="34"/>
      <c r="AY182" s="34"/>
      <c r="AZ182" s="34"/>
      <c r="BA182" s="34"/>
      <c r="BB182" s="34"/>
      <c r="BC182" s="34"/>
      <c r="BD182" s="44">
        <v>31366</v>
      </c>
      <c r="BE182" s="34" t="s">
        <v>3765</v>
      </c>
      <c r="BF182" s="43" t="s">
        <v>1277</v>
      </c>
      <c r="BG182" s="34" t="s">
        <v>496</v>
      </c>
      <c r="BH182" s="34" t="s">
        <v>398</v>
      </c>
      <c r="BI182" s="34" t="s">
        <v>5186</v>
      </c>
      <c r="BJ182" s="44" t="s">
        <v>428</v>
      </c>
      <c r="BK182" s="44" t="s">
        <v>4613</v>
      </c>
      <c r="BL182" s="34"/>
      <c r="BM182" s="34"/>
      <c r="BN182" s="34"/>
      <c r="BO182" s="20"/>
      <c r="BP182" s="20"/>
      <c r="BQ182" s="20"/>
      <c r="BR182" s="20"/>
      <c r="BS182" s="27"/>
      <c r="BT182" s="20"/>
      <c r="BU182" s="20"/>
      <c r="BV182" s="20"/>
      <c r="BW182" s="20"/>
      <c r="BX182" s="20"/>
      <c r="BY182" s="20"/>
      <c r="BZ182" s="20"/>
      <c r="CA182" s="20"/>
      <c r="CB182" s="20"/>
      <c r="CC182" s="27"/>
      <c r="CD182" s="20"/>
      <c r="CE182" s="20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0"/>
      <c r="CY182" s="103" t="s">
        <v>556</v>
      </c>
      <c r="CZ182" s="87" t="s">
        <v>5187</v>
      </c>
      <c r="DA182" s="85"/>
      <c r="DC182" s="94" t="s">
        <v>406</v>
      </c>
      <c r="ML182" s="87"/>
      <c r="MM182" s="87"/>
      <c r="MN182" s="87"/>
      <c r="MO182" s="87"/>
      <c r="MP182" s="87"/>
      <c r="MQ182" s="87"/>
      <c r="MR182" s="87"/>
      <c r="MS182" s="87"/>
      <c r="MT182" s="87"/>
      <c r="MU182" s="87"/>
      <c r="MV182" s="87"/>
      <c r="MW182" s="87"/>
      <c r="MX182" s="87"/>
      <c r="MY182" s="87"/>
      <c r="MZ182" s="87"/>
      <c r="NA182" s="87"/>
      <c r="NB182" s="87"/>
      <c r="NC182" s="87"/>
      <c r="ND182" s="87"/>
      <c r="NE182" s="87"/>
      <c r="NF182" s="87"/>
      <c r="NG182" s="87"/>
      <c r="NH182" s="87"/>
      <c r="NI182" s="87"/>
      <c r="NJ182" s="87"/>
      <c r="NK182" s="87"/>
      <c r="NL182" s="87"/>
      <c r="NM182" s="87"/>
      <c r="NN182" s="87"/>
      <c r="NO182" s="87"/>
      <c r="NP182" s="87"/>
      <c r="NR182" s="20"/>
      <c r="NS182" s="246" t="s">
        <v>5188</v>
      </c>
    </row>
    <row r="183" spans="11:383">
      <c r="K183" s="265" t="s">
        <v>5189</v>
      </c>
      <c r="V183" s="43">
        <v>102</v>
      </c>
      <c r="W183" s="34" t="s">
        <v>714</v>
      </c>
      <c r="X183" s="44">
        <v>31367</v>
      </c>
      <c r="Y183" s="34" t="s">
        <v>3789</v>
      </c>
      <c r="Z183" s="43" t="s">
        <v>1277</v>
      </c>
      <c r="AA183" s="34" t="s">
        <v>496</v>
      </c>
      <c r="AB183" s="34" t="s">
        <v>398</v>
      </c>
      <c r="AC183" s="34" t="s">
        <v>5190</v>
      </c>
      <c r="AD183" s="44" t="s">
        <v>428</v>
      </c>
      <c r="AE183" s="44" t="s">
        <v>4613</v>
      </c>
      <c r="AF183" s="43">
        <v>102</v>
      </c>
      <c r="AG183" s="34" t="s">
        <v>714</v>
      </c>
      <c r="AH183" s="34" t="s">
        <v>713</v>
      </c>
      <c r="AI183" s="43" t="s">
        <v>715</v>
      </c>
      <c r="AJ183" s="44" t="s">
        <v>716</v>
      </c>
      <c r="AK183" s="295">
        <v>4700224</v>
      </c>
      <c r="AL183" s="44" t="s">
        <v>398</v>
      </c>
      <c r="AM183" s="44" t="s">
        <v>720</v>
      </c>
      <c r="AN183" s="296">
        <v>253469750</v>
      </c>
      <c r="AO183" s="34"/>
      <c r="AP183" s="34"/>
      <c r="AQ183" s="34"/>
      <c r="AR183" s="34"/>
      <c r="AS183" s="34"/>
      <c r="AT183" s="44" t="s">
        <v>434</v>
      </c>
      <c r="AU183" s="44"/>
      <c r="AV183" s="751" t="str" cm="1">
        <f t="array" ref="AV1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3" s="34"/>
      <c r="AX183" s="34"/>
      <c r="AY183" s="34"/>
      <c r="AZ183" s="34"/>
      <c r="BA183" s="34"/>
      <c r="BB183" s="34"/>
      <c r="BC183" s="34"/>
      <c r="BD183" s="44">
        <v>31367</v>
      </c>
      <c r="BE183" s="34" t="s">
        <v>3789</v>
      </c>
      <c r="BF183" s="43" t="s">
        <v>1277</v>
      </c>
      <c r="BG183" s="34" t="s">
        <v>496</v>
      </c>
      <c r="BH183" s="34" t="s">
        <v>398</v>
      </c>
      <c r="BI183" s="34" t="s">
        <v>5190</v>
      </c>
      <c r="BJ183" s="44" t="s">
        <v>428</v>
      </c>
      <c r="BK183" s="44" t="s">
        <v>4613</v>
      </c>
      <c r="BL183" s="34"/>
      <c r="BM183" s="34"/>
      <c r="BN183" s="34"/>
      <c r="BO183" s="20"/>
      <c r="BP183" s="20"/>
      <c r="BQ183" s="20"/>
      <c r="BR183" s="20"/>
      <c r="BS183" s="27"/>
      <c r="BT183" s="20"/>
      <c r="BU183" s="20"/>
      <c r="BV183" s="20"/>
      <c r="BW183" s="20"/>
      <c r="BX183" s="20"/>
      <c r="BY183" s="20"/>
      <c r="BZ183" s="20"/>
      <c r="CA183" s="20"/>
      <c r="CB183" s="20"/>
      <c r="CC183" s="27"/>
      <c r="CD183" s="20"/>
      <c r="CE183" s="20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0"/>
      <c r="CY183" s="103" t="s">
        <v>557</v>
      </c>
      <c r="CZ183" s="87" t="s">
        <v>5191</v>
      </c>
      <c r="DA183" s="85"/>
      <c r="DC183" s="94" t="s">
        <v>550</v>
      </c>
      <c r="ML183" s="87"/>
      <c r="MM183" s="87"/>
      <c r="MN183" s="87"/>
      <c r="MO183" s="87"/>
      <c r="MP183" s="87"/>
      <c r="MQ183" s="87"/>
      <c r="MR183" s="87"/>
      <c r="MS183" s="87"/>
      <c r="MT183" s="87"/>
      <c r="MU183" s="87"/>
      <c r="MV183" s="87"/>
      <c r="MW183" s="87"/>
      <c r="MX183" s="87"/>
      <c r="MY183" s="87"/>
      <c r="MZ183" s="87"/>
      <c r="NA183" s="87"/>
      <c r="NB183" s="87"/>
      <c r="NC183" s="87"/>
      <c r="ND183" s="87"/>
      <c r="NE183" s="87"/>
      <c r="NF183" s="87"/>
      <c r="NG183" s="87"/>
      <c r="NH183" s="87"/>
      <c r="NI183" s="87"/>
      <c r="NJ183" s="87"/>
      <c r="NK183" s="87"/>
      <c r="NL183" s="87"/>
      <c r="NM183" s="87"/>
      <c r="NN183" s="87"/>
      <c r="NO183" s="87"/>
      <c r="NP183" s="87"/>
      <c r="NR183" s="20"/>
      <c r="NS183" s="246" t="s">
        <v>5192</v>
      </c>
    </row>
    <row r="184" spans="11:383">
      <c r="K184" s="265" t="s">
        <v>5193</v>
      </c>
      <c r="V184" s="43">
        <v>102</v>
      </c>
      <c r="W184" s="34" t="s">
        <v>714</v>
      </c>
      <c r="X184" s="44">
        <v>31368</v>
      </c>
      <c r="Y184" s="34" t="s">
        <v>3815</v>
      </c>
      <c r="Z184" s="43" t="s">
        <v>1277</v>
      </c>
      <c r="AA184" s="34" t="s">
        <v>496</v>
      </c>
      <c r="AB184" s="34" t="s">
        <v>398</v>
      </c>
      <c r="AC184" s="34" t="s">
        <v>5194</v>
      </c>
      <c r="AD184" s="44" t="s">
        <v>428</v>
      </c>
      <c r="AE184" s="44" t="s">
        <v>4613</v>
      </c>
      <c r="AF184" s="43">
        <v>102</v>
      </c>
      <c r="AG184" s="34" t="s">
        <v>714</v>
      </c>
      <c r="AH184" s="34" t="s">
        <v>713</v>
      </c>
      <c r="AI184" s="43" t="s">
        <v>715</v>
      </c>
      <c r="AJ184" s="44" t="s">
        <v>716</v>
      </c>
      <c r="AK184" s="295">
        <v>4700224</v>
      </c>
      <c r="AL184" s="44" t="s">
        <v>398</v>
      </c>
      <c r="AM184" s="44" t="s">
        <v>720</v>
      </c>
      <c r="AN184" s="296">
        <v>253469750</v>
      </c>
      <c r="AO184" s="34"/>
      <c r="AP184" s="34"/>
      <c r="AQ184" s="34"/>
      <c r="AR184" s="34"/>
      <c r="AS184" s="34"/>
      <c r="AT184" s="44" t="s">
        <v>434</v>
      </c>
      <c r="AU184" s="44"/>
      <c r="AV184" s="751" t="str" cm="1">
        <f t="array" ref="AV1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4" s="34"/>
      <c r="AX184" s="34"/>
      <c r="AY184" s="34"/>
      <c r="AZ184" s="34"/>
      <c r="BA184" s="34"/>
      <c r="BB184" s="34"/>
      <c r="BC184" s="34"/>
      <c r="BD184" s="44">
        <v>31368</v>
      </c>
      <c r="BE184" s="34" t="s">
        <v>3815</v>
      </c>
      <c r="BF184" s="43" t="s">
        <v>1277</v>
      </c>
      <c r="BG184" s="34" t="s">
        <v>496</v>
      </c>
      <c r="BH184" s="34" t="s">
        <v>398</v>
      </c>
      <c r="BI184" s="34" t="s">
        <v>5194</v>
      </c>
      <c r="BJ184" s="44" t="s">
        <v>428</v>
      </c>
      <c r="BK184" s="44" t="s">
        <v>4613</v>
      </c>
      <c r="BL184" s="34"/>
      <c r="BM184" s="34"/>
      <c r="BN184" s="34"/>
      <c r="BO184" s="20"/>
      <c r="BP184" s="20"/>
      <c r="BQ184" s="20"/>
      <c r="BR184" s="20"/>
      <c r="BS184" s="27"/>
      <c r="BT184" s="20"/>
      <c r="BU184" s="20"/>
      <c r="BV184" s="20"/>
      <c r="BW184" s="20"/>
      <c r="BX184" s="20"/>
      <c r="BY184" s="20"/>
      <c r="BZ184" s="20"/>
      <c r="CA184" s="20"/>
      <c r="CB184" s="20"/>
      <c r="CC184" s="27"/>
      <c r="CD184" s="20"/>
      <c r="CE184" s="20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0"/>
      <c r="CY184" s="103" t="s">
        <v>558</v>
      </c>
      <c r="CZ184" s="87" t="s">
        <v>5195</v>
      </c>
      <c r="DA184" s="85"/>
      <c r="DC184" s="94" t="s">
        <v>589</v>
      </c>
      <c r="ML184" s="87"/>
      <c r="MM184" s="87"/>
      <c r="MN184" s="87"/>
      <c r="MO184" s="87"/>
      <c r="MP184" s="87"/>
      <c r="MQ184" s="87"/>
      <c r="MR184" s="87"/>
      <c r="MS184" s="87"/>
      <c r="MT184" s="87"/>
      <c r="MU184" s="87"/>
      <c r="MV184" s="87"/>
      <c r="MW184" s="87"/>
      <c r="MX184" s="87"/>
      <c r="MY184" s="87"/>
      <c r="MZ184" s="87"/>
      <c r="NA184" s="87"/>
      <c r="NB184" s="87"/>
      <c r="NC184" s="87"/>
      <c r="ND184" s="87"/>
      <c r="NE184" s="87"/>
      <c r="NF184" s="87"/>
      <c r="NG184" s="87"/>
      <c r="NH184" s="87"/>
      <c r="NI184" s="87"/>
      <c r="NJ184" s="87"/>
      <c r="NK184" s="87"/>
      <c r="NL184" s="87"/>
      <c r="NM184" s="87"/>
      <c r="NN184" s="87"/>
      <c r="NO184" s="87"/>
      <c r="NP184" s="87"/>
      <c r="NR184" s="20"/>
      <c r="NS184" s="246" t="s">
        <v>5196</v>
      </c>
    </row>
    <row r="185" spans="11:383">
      <c r="K185" s="265" t="s">
        <v>5197</v>
      </c>
      <c r="V185" s="43">
        <v>102</v>
      </c>
      <c r="W185" s="34" t="s">
        <v>714</v>
      </c>
      <c r="X185" s="44">
        <v>31369</v>
      </c>
      <c r="Y185" s="34" t="s">
        <v>3837</v>
      </c>
      <c r="Z185" s="43" t="s">
        <v>1277</v>
      </c>
      <c r="AA185" s="34" t="s">
        <v>496</v>
      </c>
      <c r="AB185" s="34" t="s">
        <v>398</v>
      </c>
      <c r="AC185" s="34" t="s">
        <v>5198</v>
      </c>
      <c r="AD185" s="44" t="s">
        <v>428</v>
      </c>
      <c r="AE185" s="44" t="s">
        <v>4613</v>
      </c>
      <c r="AF185" s="43">
        <v>102</v>
      </c>
      <c r="AG185" s="34" t="s">
        <v>714</v>
      </c>
      <c r="AH185" s="34" t="s">
        <v>713</v>
      </c>
      <c r="AI185" s="43" t="s">
        <v>715</v>
      </c>
      <c r="AJ185" s="44" t="s">
        <v>716</v>
      </c>
      <c r="AK185" s="295">
        <v>4700224</v>
      </c>
      <c r="AL185" s="44" t="s">
        <v>398</v>
      </c>
      <c r="AM185" s="44" t="s">
        <v>720</v>
      </c>
      <c r="AN185" s="296">
        <v>253469750</v>
      </c>
      <c r="AO185" s="34"/>
      <c r="AP185" s="34"/>
      <c r="AQ185" s="34"/>
      <c r="AR185" s="34"/>
      <c r="AS185" s="34"/>
      <c r="AT185" s="44" t="s">
        <v>434</v>
      </c>
      <c r="AU185" s="44"/>
      <c r="AV185" s="751" t="str" cm="1">
        <f t="array" ref="AV1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5" s="34"/>
      <c r="AX185" s="34"/>
      <c r="AY185" s="34"/>
      <c r="AZ185" s="34"/>
      <c r="BA185" s="34"/>
      <c r="BB185" s="34"/>
      <c r="BC185" s="34"/>
      <c r="BD185" s="44">
        <v>31369</v>
      </c>
      <c r="BE185" s="34" t="s">
        <v>3837</v>
      </c>
      <c r="BF185" s="43" t="s">
        <v>1277</v>
      </c>
      <c r="BG185" s="34" t="s">
        <v>496</v>
      </c>
      <c r="BH185" s="34" t="s">
        <v>398</v>
      </c>
      <c r="BI185" s="34" t="s">
        <v>5198</v>
      </c>
      <c r="BJ185" s="44" t="s">
        <v>428</v>
      </c>
      <c r="BK185" s="44" t="s">
        <v>4613</v>
      </c>
      <c r="BL185" s="34"/>
      <c r="BM185" s="34"/>
      <c r="BN185" s="34"/>
      <c r="BO185" s="20"/>
      <c r="BP185" s="20"/>
      <c r="BQ185" s="20"/>
      <c r="BR185" s="20"/>
      <c r="BS185" s="27"/>
      <c r="BT185" s="20"/>
      <c r="BU185" s="20"/>
      <c r="BV185" s="20"/>
      <c r="BW185" s="20"/>
      <c r="BX185" s="20"/>
      <c r="BY185" s="20"/>
      <c r="BZ185" s="20"/>
      <c r="CA185" s="20"/>
      <c r="CB185" s="20"/>
      <c r="CC185" s="27"/>
      <c r="CD185" s="20"/>
      <c r="CE185" s="20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0"/>
      <c r="CY185" s="103" t="s">
        <v>447</v>
      </c>
      <c r="CZ185" s="87" t="s">
        <v>5199</v>
      </c>
      <c r="DA185" s="85"/>
      <c r="DC185" s="94" t="s">
        <v>590</v>
      </c>
      <c r="ML185" s="87"/>
      <c r="MM185" s="87"/>
      <c r="MN185" s="87"/>
      <c r="MO185" s="87"/>
      <c r="MP185" s="87"/>
      <c r="MQ185" s="87"/>
      <c r="MR185" s="87"/>
      <c r="MS185" s="87"/>
      <c r="MT185" s="87"/>
      <c r="MU185" s="87"/>
      <c r="MV185" s="87"/>
      <c r="MW185" s="87"/>
      <c r="MX185" s="87"/>
      <c r="MY185" s="87"/>
      <c r="MZ185" s="87"/>
      <c r="NA185" s="87"/>
      <c r="NB185" s="87"/>
      <c r="NC185" s="87"/>
      <c r="ND185" s="87"/>
      <c r="NE185" s="87"/>
      <c r="NF185" s="87"/>
      <c r="NG185" s="87"/>
      <c r="NH185" s="87"/>
      <c r="NI185" s="87"/>
      <c r="NJ185" s="87"/>
      <c r="NK185" s="87"/>
      <c r="NL185" s="87"/>
      <c r="NM185" s="87"/>
      <c r="NN185" s="87"/>
      <c r="NO185" s="87"/>
      <c r="NP185" s="87"/>
      <c r="NR185" s="20"/>
      <c r="NS185" s="246" t="s">
        <v>5200</v>
      </c>
    </row>
    <row r="186" spans="11:383">
      <c r="K186" s="265" t="s">
        <v>5201</v>
      </c>
      <c r="V186" s="43">
        <v>102</v>
      </c>
      <c r="W186" s="34" t="s">
        <v>714</v>
      </c>
      <c r="X186" s="44">
        <v>31355</v>
      </c>
      <c r="Y186" s="34" t="s">
        <v>3478</v>
      </c>
      <c r="Z186" s="43" t="s">
        <v>1277</v>
      </c>
      <c r="AA186" s="34" t="s">
        <v>496</v>
      </c>
      <c r="AB186" s="34" t="s">
        <v>398</v>
      </c>
      <c r="AC186" s="34" t="s">
        <v>3478</v>
      </c>
      <c r="AD186" s="44" t="s">
        <v>428</v>
      </c>
      <c r="AE186" s="44" t="s">
        <v>4613</v>
      </c>
      <c r="AF186" s="43">
        <v>102</v>
      </c>
      <c r="AG186" s="34" t="s">
        <v>714</v>
      </c>
      <c r="AH186" s="34" t="s">
        <v>713</v>
      </c>
      <c r="AI186" s="43" t="s">
        <v>715</v>
      </c>
      <c r="AJ186" s="44" t="s">
        <v>716</v>
      </c>
      <c r="AK186" s="295">
        <v>4700224</v>
      </c>
      <c r="AL186" s="44" t="s">
        <v>398</v>
      </c>
      <c r="AM186" s="44" t="s">
        <v>720</v>
      </c>
      <c r="AN186" s="296">
        <v>253469750</v>
      </c>
      <c r="AO186" s="34"/>
      <c r="AP186" s="34"/>
      <c r="AQ186" s="34"/>
      <c r="AR186" s="34"/>
      <c r="AS186" s="34"/>
      <c r="AT186" s="44" t="s">
        <v>434</v>
      </c>
      <c r="AU186" s="44"/>
      <c r="AV186" s="751" t="str" cm="1">
        <f t="array" ref="AV1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6" s="34"/>
      <c r="AX186" s="34"/>
      <c r="AY186" s="34"/>
      <c r="AZ186" s="34"/>
      <c r="BA186" s="34"/>
      <c r="BB186" s="34"/>
      <c r="BC186" s="34"/>
      <c r="BD186" s="44">
        <v>31355</v>
      </c>
      <c r="BE186" s="34" t="s">
        <v>3478</v>
      </c>
      <c r="BF186" s="43" t="s">
        <v>1277</v>
      </c>
      <c r="BG186" s="34" t="s">
        <v>496</v>
      </c>
      <c r="BH186" s="34" t="s">
        <v>398</v>
      </c>
      <c r="BI186" s="34" t="s">
        <v>3478</v>
      </c>
      <c r="BJ186" s="44" t="s">
        <v>428</v>
      </c>
      <c r="BK186" s="44" t="s">
        <v>4613</v>
      </c>
      <c r="BL186" s="34"/>
      <c r="BM186" s="34"/>
      <c r="BN186" s="34"/>
      <c r="BO186" s="20"/>
      <c r="BP186" s="20"/>
      <c r="BQ186" s="20"/>
      <c r="BR186" s="20"/>
      <c r="BS186" s="27"/>
      <c r="BT186" s="20"/>
      <c r="BU186" s="20"/>
      <c r="BV186" s="20"/>
      <c r="BW186" s="20"/>
      <c r="BX186" s="20"/>
      <c r="BY186" s="20"/>
      <c r="BZ186" s="20"/>
      <c r="CA186" s="20"/>
      <c r="CB186" s="20"/>
      <c r="CC186" s="27"/>
      <c r="CD186" s="20"/>
      <c r="CE186" s="20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0"/>
      <c r="CY186" s="103" t="s">
        <v>559</v>
      </c>
      <c r="CZ186" s="87" t="s">
        <v>5202</v>
      </c>
      <c r="DA186" s="85"/>
      <c r="DC186" s="94" t="s">
        <v>522</v>
      </c>
      <c r="ML186" s="87"/>
      <c r="MM186" s="87"/>
      <c r="MN186" s="87"/>
      <c r="MO186" s="87"/>
      <c r="MP186" s="87"/>
      <c r="MQ186" s="87"/>
      <c r="MR186" s="87"/>
      <c r="MS186" s="87"/>
      <c r="MT186" s="87"/>
      <c r="MU186" s="87"/>
      <c r="MV186" s="87"/>
      <c r="MW186" s="87"/>
      <c r="MX186" s="87"/>
      <c r="MY186" s="87"/>
      <c r="MZ186" s="87"/>
      <c r="NA186" s="87"/>
      <c r="NB186" s="87"/>
      <c r="NC186" s="87"/>
      <c r="ND186" s="87"/>
      <c r="NE186" s="87"/>
      <c r="NF186" s="87"/>
      <c r="NG186" s="87"/>
      <c r="NH186" s="87"/>
      <c r="NI186" s="87"/>
      <c r="NJ186" s="87"/>
      <c r="NK186" s="87"/>
      <c r="NL186" s="87"/>
      <c r="NM186" s="87"/>
      <c r="NN186" s="87"/>
      <c r="NO186" s="87"/>
      <c r="NP186" s="87"/>
      <c r="NR186" s="20"/>
      <c r="NS186" s="246" t="s">
        <v>5203</v>
      </c>
    </row>
    <row r="187" spans="11:383">
      <c r="K187" s="265" t="s">
        <v>5204</v>
      </c>
      <c r="V187" s="43">
        <v>102</v>
      </c>
      <c r="W187" s="34" t="s">
        <v>714</v>
      </c>
      <c r="X187" s="44">
        <v>31342</v>
      </c>
      <c r="Y187" s="34" t="s">
        <v>3273</v>
      </c>
      <c r="Z187" s="43" t="s">
        <v>1277</v>
      </c>
      <c r="AA187" s="34" t="s">
        <v>496</v>
      </c>
      <c r="AB187" s="34" t="s">
        <v>398</v>
      </c>
      <c r="AC187" s="34" t="s">
        <v>3273</v>
      </c>
      <c r="AD187" s="44" t="s">
        <v>428</v>
      </c>
      <c r="AE187" s="44" t="s">
        <v>4613</v>
      </c>
      <c r="AF187" s="43">
        <v>102</v>
      </c>
      <c r="AG187" s="34" t="s">
        <v>714</v>
      </c>
      <c r="AH187" s="34" t="s">
        <v>713</v>
      </c>
      <c r="AI187" s="43" t="s">
        <v>715</v>
      </c>
      <c r="AJ187" s="44" t="s">
        <v>716</v>
      </c>
      <c r="AK187" s="295">
        <v>4700224</v>
      </c>
      <c r="AL187" s="44" t="s">
        <v>398</v>
      </c>
      <c r="AM187" s="44" t="s">
        <v>720</v>
      </c>
      <c r="AN187" s="296">
        <v>253469750</v>
      </c>
      <c r="AO187" s="34"/>
      <c r="AP187" s="34"/>
      <c r="AQ187" s="34"/>
      <c r="AR187" s="34"/>
      <c r="AS187" s="34"/>
      <c r="AT187" s="44" t="s">
        <v>434</v>
      </c>
      <c r="AU187" s="44"/>
      <c r="AV187" s="751" t="str" cm="1">
        <f t="array" ref="AV1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7" s="34"/>
      <c r="AX187" s="34"/>
      <c r="AY187" s="34"/>
      <c r="AZ187" s="34"/>
      <c r="BA187" s="34"/>
      <c r="BB187" s="34"/>
      <c r="BC187" s="34"/>
      <c r="BD187" s="44">
        <v>31342</v>
      </c>
      <c r="BE187" s="34" t="s">
        <v>3273</v>
      </c>
      <c r="BF187" s="43" t="s">
        <v>1277</v>
      </c>
      <c r="BG187" s="34" t="s">
        <v>496</v>
      </c>
      <c r="BH187" s="34" t="s">
        <v>398</v>
      </c>
      <c r="BI187" s="34" t="s">
        <v>3273</v>
      </c>
      <c r="BJ187" s="44" t="s">
        <v>428</v>
      </c>
      <c r="BK187" s="44" t="s">
        <v>4613</v>
      </c>
      <c r="BL187" s="34"/>
      <c r="BM187" s="34"/>
      <c r="BN187" s="34"/>
      <c r="BO187" s="20"/>
      <c r="BP187" s="20"/>
      <c r="BQ187" s="20"/>
      <c r="BR187" s="20"/>
      <c r="BS187" s="27"/>
      <c r="BT187" s="20"/>
      <c r="BU187" s="20"/>
      <c r="BV187" s="20"/>
      <c r="BW187" s="20"/>
      <c r="BX187" s="20"/>
      <c r="BY187" s="20"/>
      <c r="BZ187" s="20"/>
      <c r="CA187" s="20"/>
      <c r="CB187" s="20"/>
      <c r="CC187" s="27"/>
      <c r="CD187" s="20"/>
      <c r="CE187" s="20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0"/>
      <c r="CY187" s="103" t="s">
        <v>560</v>
      </c>
      <c r="CZ187" s="87" t="s">
        <v>5205</v>
      </c>
      <c r="DA187" s="85"/>
      <c r="DC187" s="94" t="s">
        <v>615</v>
      </c>
      <c r="ML187" s="87"/>
      <c r="MM187" s="87"/>
      <c r="MN187" s="87"/>
      <c r="MO187" s="87"/>
      <c r="MP187" s="87"/>
      <c r="MQ187" s="87"/>
      <c r="MR187" s="87"/>
      <c r="MS187" s="87"/>
      <c r="MT187" s="87"/>
      <c r="MU187" s="87"/>
      <c r="MV187" s="87"/>
      <c r="MW187" s="87"/>
      <c r="MX187" s="87"/>
      <c r="MY187" s="87"/>
      <c r="MZ187" s="87"/>
      <c r="NA187" s="87"/>
      <c r="NB187" s="87"/>
      <c r="NC187" s="87"/>
      <c r="ND187" s="87"/>
      <c r="NE187" s="87"/>
      <c r="NF187" s="87"/>
      <c r="NG187" s="87"/>
      <c r="NH187" s="87"/>
      <c r="NI187" s="87"/>
      <c r="NJ187" s="87"/>
      <c r="NK187" s="87"/>
      <c r="NL187" s="87"/>
      <c r="NM187" s="87"/>
      <c r="NN187" s="87"/>
      <c r="NO187" s="87"/>
      <c r="NP187" s="87"/>
      <c r="NR187" s="20"/>
      <c r="NS187" s="246" t="s">
        <v>5206</v>
      </c>
    </row>
    <row r="188" spans="11:383">
      <c r="K188" s="265" t="s">
        <v>5207</v>
      </c>
      <c r="V188" s="43">
        <v>102</v>
      </c>
      <c r="W188" s="34" t="s">
        <v>714</v>
      </c>
      <c r="X188" s="44">
        <v>31300</v>
      </c>
      <c r="Y188" s="34" t="s">
        <v>3856</v>
      </c>
      <c r="Z188" s="43" t="s">
        <v>1277</v>
      </c>
      <c r="AA188" s="34" t="s">
        <v>496</v>
      </c>
      <c r="AB188" s="34" t="s">
        <v>398</v>
      </c>
      <c r="AC188" s="34"/>
      <c r="AD188" s="44" t="s">
        <v>428</v>
      </c>
      <c r="AE188" s="44" t="s">
        <v>4613</v>
      </c>
      <c r="AF188" s="43">
        <v>102</v>
      </c>
      <c r="AG188" s="34" t="s">
        <v>714</v>
      </c>
      <c r="AH188" s="34" t="s">
        <v>713</v>
      </c>
      <c r="AI188" s="43" t="s">
        <v>715</v>
      </c>
      <c r="AJ188" s="44" t="s">
        <v>716</v>
      </c>
      <c r="AK188" s="295">
        <v>4700224</v>
      </c>
      <c r="AL188" s="44" t="s">
        <v>398</v>
      </c>
      <c r="AM188" s="44" t="s">
        <v>720</v>
      </c>
      <c r="AN188" s="296">
        <v>253469750</v>
      </c>
      <c r="AO188" s="34"/>
      <c r="AP188" s="34"/>
      <c r="AQ188" s="34"/>
      <c r="AR188" s="34"/>
      <c r="AS188" s="34"/>
      <c r="AT188" s="44" t="s">
        <v>434</v>
      </c>
      <c r="AU188" s="44"/>
      <c r="AV188" s="751" t="str" cm="1">
        <f t="array" ref="AV1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8" s="34"/>
      <c r="AX188" s="34"/>
      <c r="AY188" s="34"/>
      <c r="AZ188" s="34"/>
      <c r="BA188" s="34"/>
      <c r="BB188" s="34"/>
      <c r="BC188" s="34"/>
      <c r="BD188" s="44">
        <v>31300</v>
      </c>
      <c r="BE188" s="34" t="s">
        <v>3856</v>
      </c>
      <c r="BF188" s="43" t="s">
        <v>1277</v>
      </c>
      <c r="BG188" s="34" t="s">
        <v>496</v>
      </c>
      <c r="BH188" s="34" t="s">
        <v>398</v>
      </c>
      <c r="BI188" s="34"/>
      <c r="BJ188" s="44" t="s">
        <v>428</v>
      </c>
      <c r="BK188" s="44" t="s">
        <v>4613</v>
      </c>
      <c r="BL188" s="34"/>
      <c r="BM188" s="34"/>
      <c r="BN188" s="34"/>
      <c r="BO188" s="20"/>
      <c r="BP188" s="20"/>
      <c r="BQ188" s="20"/>
      <c r="BR188" s="20"/>
      <c r="BS188" s="27"/>
      <c r="BT188" s="20"/>
      <c r="BU188" s="20"/>
      <c r="BV188" s="20"/>
      <c r="BW188" s="20"/>
      <c r="BX188" s="20"/>
      <c r="BY188" s="20"/>
      <c r="BZ188" s="20"/>
      <c r="CA188" s="20"/>
      <c r="CB188" s="20"/>
      <c r="CC188" s="27"/>
      <c r="CD188" s="20"/>
      <c r="CE188" s="20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0"/>
      <c r="CY188" s="103" t="s">
        <v>561</v>
      </c>
      <c r="CZ188" s="87" t="s">
        <v>5208</v>
      </c>
      <c r="DA188" s="85"/>
      <c r="DC188" s="94" t="s">
        <v>639</v>
      </c>
      <c r="ML188" s="87"/>
      <c r="MM188" s="87"/>
      <c r="MN188" s="87"/>
      <c r="MO188" s="87"/>
      <c r="MP188" s="87"/>
      <c r="MQ188" s="87"/>
      <c r="MR188" s="87"/>
      <c r="MS188" s="87"/>
      <c r="MT188" s="87"/>
      <c r="MU188" s="87"/>
      <c r="MV188" s="87"/>
      <c r="MW188" s="87"/>
      <c r="MX188" s="87"/>
      <c r="MY188" s="87"/>
      <c r="MZ188" s="87"/>
      <c r="NA188" s="87"/>
      <c r="NB188" s="87"/>
      <c r="NC188" s="87"/>
      <c r="ND188" s="87"/>
      <c r="NE188" s="87"/>
      <c r="NF188" s="87"/>
      <c r="NG188" s="87"/>
      <c r="NH188" s="87"/>
      <c r="NI188" s="87"/>
      <c r="NJ188" s="87"/>
      <c r="NK188" s="87"/>
      <c r="NL188" s="87"/>
      <c r="NM188" s="87"/>
      <c r="NN188" s="87"/>
      <c r="NO188" s="87"/>
      <c r="NP188" s="87"/>
      <c r="NR188" s="20"/>
      <c r="NS188" s="246" t="s">
        <v>5209</v>
      </c>
    </row>
    <row r="189" spans="11:383">
      <c r="K189" s="265" t="s">
        <v>5210</v>
      </c>
      <c r="V189" s="43">
        <v>102</v>
      </c>
      <c r="W189" s="34" t="s">
        <v>714</v>
      </c>
      <c r="X189" s="44">
        <v>31370</v>
      </c>
      <c r="Y189" s="34" t="s">
        <v>3856</v>
      </c>
      <c r="Z189" s="43" t="s">
        <v>1277</v>
      </c>
      <c r="AA189" s="34" t="s">
        <v>496</v>
      </c>
      <c r="AB189" s="34" t="s">
        <v>398</v>
      </c>
      <c r="AC189" s="34" t="s">
        <v>3856</v>
      </c>
      <c r="AD189" s="44" t="s">
        <v>428</v>
      </c>
      <c r="AE189" s="44" t="s">
        <v>4613</v>
      </c>
      <c r="AF189" s="43">
        <v>102</v>
      </c>
      <c r="AG189" s="34" t="s">
        <v>714</v>
      </c>
      <c r="AH189" s="34" t="s">
        <v>713</v>
      </c>
      <c r="AI189" s="43" t="s">
        <v>715</v>
      </c>
      <c r="AJ189" s="44" t="s">
        <v>716</v>
      </c>
      <c r="AK189" s="295">
        <v>4700224</v>
      </c>
      <c r="AL189" s="44" t="s">
        <v>398</v>
      </c>
      <c r="AM189" s="44" t="s">
        <v>720</v>
      </c>
      <c r="AN189" s="296">
        <v>253469750</v>
      </c>
      <c r="AO189" s="34"/>
      <c r="AP189" s="34"/>
      <c r="AQ189" s="34"/>
      <c r="AR189" s="34"/>
      <c r="AS189" s="34"/>
      <c r="AT189" s="44" t="s">
        <v>434</v>
      </c>
      <c r="AU189" s="44"/>
      <c r="AV189" s="751" t="str" cm="1">
        <f t="array" ref="AV1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89" s="34"/>
      <c r="AX189" s="34"/>
      <c r="AY189" s="34"/>
      <c r="AZ189" s="34"/>
      <c r="BA189" s="34"/>
      <c r="BB189" s="34"/>
      <c r="BC189" s="34"/>
      <c r="BD189" s="44">
        <v>31370</v>
      </c>
      <c r="BE189" s="34" t="s">
        <v>3856</v>
      </c>
      <c r="BF189" s="43" t="s">
        <v>1277</v>
      </c>
      <c r="BG189" s="34" t="s">
        <v>496</v>
      </c>
      <c r="BH189" s="34" t="s">
        <v>398</v>
      </c>
      <c r="BI189" s="34" t="s">
        <v>3856</v>
      </c>
      <c r="BJ189" s="44" t="s">
        <v>428</v>
      </c>
      <c r="BK189" s="44" t="s">
        <v>4613</v>
      </c>
      <c r="BL189" s="34"/>
      <c r="BM189" s="34"/>
      <c r="BN189" s="34"/>
      <c r="BO189" s="20"/>
      <c r="BP189" s="20"/>
      <c r="BQ189" s="20"/>
      <c r="BR189" s="20"/>
      <c r="BS189" s="27"/>
      <c r="BT189" s="20"/>
      <c r="BU189" s="20"/>
      <c r="BV189" s="20"/>
      <c r="BW189" s="20"/>
      <c r="BX189" s="20"/>
      <c r="BY189" s="20"/>
      <c r="BZ189" s="20"/>
      <c r="CA189" s="20"/>
      <c r="CB189" s="20"/>
      <c r="CC189" s="27"/>
      <c r="CD189" s="20"/>
      <c r="CE189" s="20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0"/>
      <c r="CY189" s="103" t="s">
        <v>562</v>
      </c>
      <c r="CZ189" s="87" t="s">
        <v>5211</v>
      </c>
      <c r="DA189" s="85"/>
      <c r="DC189" s="94" t="s">
        <v>501</v>
      </c>
      <c r="ML189" s="87"/>
      <c r="MM189" s="87"/>
      <c r="MN189" s="87"/>
      <c r="MO189" s="87"/>
      <c r="MP189" s="87"/>
      <c r="MQ189" s="87"/>
      <c r="MR189" s="87"/>
      <c r="MS189" s="87"/>
      <c r="MT189" s="87"/>
      <c r="MU189" s="87"/>
      <c r="MV189" s="87"/>
      <c r="MW189" s="87"/>
      <c r="MX189" s="87"/>
      <c r="MY189" s="87"/>
      <c r="MZ189" s="87"/>
      <c r="NA189" s="87"/>
      <c r="NB189" s="87"/>
      <c r="NC189" s="87"/>
      <c r="ND189" s="87"/>
      <c r="NE189" s="87"/>
      <c r="NF189" s="87"/>
      <c r="NG189" s="87"/>
      <c r="NH189" s="87"/>
      <c r="NI189" s="87"/>
      <c r="NJ189" s="87"/>
      <c r="NK189" s="87"/>
      <c r="NL189" s="87"/>
      <c r="NM189" s="87"/>
      <c r="NN189" s="87"/>
      <c r="NO189" s="87"/>
      <c r="NP189" s="87"/>
      <c r="NR189" s="20"/>
      <c r="NS189" s="246" t="s">
        <v>5212</v>
      </c>
    </row>
    <row r="190" spans="11:383">
      <c r="K190" s="265" t="s">
        <v>5213</v>
      </c>
      <c r="V190" s="43">
        <v>103</v>
      </c>
      <c r="W190" s="34" t="s">
        <v>982</v>
      </c>
      <c r="X190" s="44">
        <v>30705</v>
      </c>
      <c r="Y190" s="34" t="s">
        <v>754</v>
      </c>
      <c r="Z190" s="43" t="s">
        <v>1277</v>
      </c>
      <c r="AA190" s="34" t="s">
        <v>490</v>
      </c>
      <c r="AB190" s="34" t="s">
        <v>398</v>
      </c>
      <c r="AC190" s="34" t="s">
        <v>754</v>
      </c>
      <c r="AD190" s="44" t="s">
        <v>428</v>
      </c>
      <c r="AE190" s="44" t="s">
        <v>5214</v>
      </c>
      <c r="AF190" s="43">
        <v>103</v>
      </c>
      <c r="AG190" s="34" t="s">
        <v>982</v>
      </c>
      <c r="AH190" s="34" t="s">
        <v>981</v>
      </c>
      <c r="AI190" s="43" t="s">
        <v>983</v>
      </c>
      <c r="AJ190" s="44" t="s">
        <v>984</v>
      </c>
      <c r="AK190" s="295">
        <v>4820269</v>
      </c>
      <c r="AL190" s="44" t="s">
        <v>490</v>
      </c>
      <c r="AM190" s="44" t="s">
        <v>988</v>
      </c>
      <c r="AN190" s="296">
        <v>253469840</v>
      </c>
      <c r="AO190" s="34"/>
      <c r="AP190" s="34"/>
      <c r="AQ190" s="34"/>
      <c r="AR190" s="34"/>
      <c r="AS190" s="34"/>
      <c r="AT190" s="44" t="s">
        <v>434</v>
      </c>
      <c r="AU190" s="44"/>
      <c r="AV190" s="751" t="str" cm="1">
        <f t="array" ref="AV1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0" s="34"/>
      <c r="AX190" s="34"/>
      <c r="AY190" s="34"/>
      <c r="AZ190" s="34"/>
      <c r="BA190" s="34"/>
      <c r="BB190" s="34"/>
      <c r="BC190" s="34"/>
      <c r="BD190" s="44">
        <v>30705</v>
      </c>
      <c r="BE190" s="34" t="s">
        <v>754</v>
      </c>
      <c r="BF190" s="43" t="s">
        <v>1277</v>
      </c>
      <c r="BG190" s="34" t="s">
        <v>490</v>
      </c>
      <c r="BH190" s="34" t="s">
        <v>398</v>
      </c>
      <c r="BI190" s="34" t="s">
        <v>754</v>
      </c>
      <c r="BJ190" s="44" t="s">
        <v>428</v>
      </c>
      <c r="BK190" s="44" t="s">
        <v>5214</v>
      </c>
      <c r="BL190" s="34"/>
      <c r="BM190" s="34"/>
      <c r="BN190" s="34"/>
      <c r="BO190" s="20"/>
      <c r="BP190" s="20"/>
      <c r="BQ190" s="20"/>
      <c r="BR190" s="20"/>
      <c r="BS190" s="27"/>
      <c r="BT190" s="20"/>
      <c r="BU190" s="20"/>
      <c r="BV190" s="20"/>
      <c r="BW190" s="20"/>
      <c r="BX190" s="20"/>
      <c r="BY190" s="20"/>
      <c r="BZ190" s="20"/>
      <c r="CA190" s="20"/>
      <c r="CB190" s="20"/>
      <c r="CC190" s="27"/>
      <c r="CD190" s="20"/>
      <c r="CE190" s="20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0"/>
      <c r="CY190" s="103" t="s">
        <v>563</v>
      </c>
      <c r="CZ190" s="87" t="s">
        <v>5215</v>
      </c>
      <c r="DA190" s="85"/>
      <c r="DC190" s="94" t="s">
        <v>591</v>
      </c>
      <c r="ML190" s="87"/>
      <c r="MM190" s="87"/>
      <c r="MN190" s="87"/>
      <c r="MO190" s="87"/>
      <c r="MP190" s="87"/>
      <c r="MQ190" s="87"/>
      <c r="MR190" s="87"/>
      <c r="MS190" s="87"/>
      <c r="MT190" s="87"/>
      <c r="MU190" s="87"/>
      <c r="MV190" s="87"/>
      <c r="MW190" s="87"/>
      <c r="MX190" s="87"/>
      <c r="MY190" s="87"/>
      <c r="MZ190" s="87"/>
      <c r="NA190" s="87"/>
      <c r="NB190" s="87"/>
      <c r="NC190" s="87"/>
      <c r="ND190" s="87"/>
      <c r="NE190" s="87"/>
      <c r="NF190" s="87"/>
      <c r="NG190" s="87"/>
      <c r="NH190" s="87"/>
      <c r="NI190" s="87"/>
      <c r="NJ190" s="87"/>
      <c r="NK190" s="87"/>
      <c r="NL190" s="87"/>
      <c r="NM190" s="87"/>
      <c r="NN190" s="87"/>
      <c r="NO190" s="87"/>
      <c r="NP190" s="87"/>
      <c r="NR190" s="20"/>
      <c r="NS190" s="246" t="s">
        <v>5216</v>
      </c>
    </row>
    <row r="191" spans="11:383">
      <c r="K191" s="265" t="s">
        <v>5217</v>
      </c>
      <c r="V191" s="43">
        <v>103</v>
      </c>
      <c r="W191" s="34" t="s">
        <v>982</v>
      </c>
      <c r="X191" s="44">
        <v>30726</v>
      </c>
      <c r="Y191" s="34" t="s">
        <v>2891</v>
      </c>
      <c r="Z191" s="43" t="s">
        <v>1277</v>
      </c>
      <c r="AA191" s="34" t="s">
        <v>490</v>
      </c>
      <c r="AB191" s="34" t="s">
        <v>398</v>
      </c>
      <c r="AC191" s="34" t="s">
        <v>2891</v>
      </c>
      <c r="AD191" s="44" t="s">
        <v>428</v>
      </c>
      <c r="AE191" s="44" t="s">
        <v>5214</v>
      </c>
      <c r="AF191" s="43">
        <v>103</v>
      </c>
      <c r="AG191" s="34" t="s">
        <v>982</v>
      </c>
      <c r="AH191" s="34" t="s">
        <v>981</v>
      </c>
      <c r="AI191" s="43" t="s">
        <v>983</v>
      </c>
      <c r="AJ191" s="44" t="s">
        <v>984</v>
      </c>
      <c r="AK191" s="295">
        <v>4820269</v>
      </c>
      <c r="AL191" s="44" t="s">
        <v>490</v>
      </c>
      <c r="AM191" s="44" t="s">
        <v>988</v>
      </c>
      <c r="AN191" s="296">
        <v>253469840</v>
      </c>
      <c r="AO191" s="34"/>
      <c r="AP191" s="34"/>
      <c r="AQ191" s="34"/>
      <c r="AR191" s="34"/>
      <c r="AS191" s="34"/>
      <c r="AT191" s="44" t="s">
        <v>434</v>
      </c>
      <c r="AU191" s="44"/>
      <c r="AV191" s="751" t="str" cm="1">
        <f t="array" ref="AV1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1" s="34"/>
      <c r="AX191" s="34"/>
      <c r="AY191" s="34"/>
      <c r="AZ191" s="34"/>
      <c r="BA191" s="34"/>
      <c r="BB191" s="34"/>
      <c r="BC191" s="34"/>
      <c r="BD191" s="44">
        <v>30726</v>
      </c>
      <c r="BE191" s="34" t="s">
        <v>2891</v>
      </c>
      <c r="BF191" s="43" t="s">
        <v>1277</v>
      </c>
      <c r="BG191" s="34" t="s">
        <v>490</v>
      </c>
      <c r="BH191" s="34" t="s">
        <v>398</v>
      </c>
      <c r="BI191" s="34" t="s">
        <v>2891</v>
      </c>
      <c r="BJ191" s="44" t="s">
        <v>428</v>
      </c>
      <c r="BK191" s="44" t="s">
        <v>5214</v>
      </c>
      <c r="BL191" s="34"/>
      <c r="BM191" s="34"/>
      <c r="BN191" s="34"/>
      <c r="BO191" s="20"/>
      <c r="BP191" s="20"/>
      <c r="BQ191" s="20"/>
      <c r="BR191" s="20"/>
      <c r="BS191" s="27"/>
      <c r="BT191" s="20"/>
      <c r="BU191" s="20"/>
      <c r="BV191" s="20"/>
      <c r="BW191" s="20"/>
      <c r="BX191" s="20"/>
      <c r="BY191" s="20"/>
      <c r="BZ191" s="20"/>
      <c r="CA191" s="20"/>
      <c r="CB191" s="20"/>
      <c r="CC191" s="27"/>
      <c r="CD191" s="20"/>
      <c r="CE191" s="20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0"/>
      <c r="CY191" s="103" t="s">
        <v>404</v>
      </c>
      <c r="CZ191" s="87" t="s">
        <v>5218</v>
      </c>
      <c r="DA191" s="85"/>
      <c r="DC191" s="94" t="s">
        <v>616</v>
      </c>
      <c r="ML191" s="87"/>
      <c r="MM191" s="87"/>
      <c r="MN191" s="87"/>
      <c r="MO191" s="87"/>
      <c r="MP191" s="87"/>
      <c r="MQ191" s="87"/>
      <c r="MR191" s="87"/>
      <c r="MS191" s="87"/>
      <c r="MT191" s="87"/>
      <c r="MU191" s="87"/>
      <c r="MV191" s="87"/>
      <c r="MW191" s="87"/>
      <c r="MX191" s="87"/>
      <c r="MY191" s="87"/>
      <c r="MZ191" s="87"/>
      <c r="NA191" s="87"/>
      <c r="NB191" s="87"/>
      <c r="NC191" s="87"/>
      <c r="ND191" s="87"/>
      <c r="NE191" s="87"/>
      <c r="NF191" s="87"/>
      <c r="NG191" s="87"/>
      <c r="NH191" s="87"/>
      <c r="NI191" s="87"/>
      <c r="NJ191" s="87"/>
      <c r="NK191" s="87"/>
      <c r="NL191" s="87"/>
      <c r="NM191" s="87"/>
      <c r="NN191" s="87"/>
      <c r="NO191" s="87"/>
      <c r="NP191" s="87"/>
      <c r="NR191" s="20"/>
      <c r="NS191" s="246" t="s">
        <v>5219</v>
      </c>
    </row>
    <row r="192" spans="11:383">
      <c r="K192" s="265" t="s">
        <v>5220</v>
      </c>
      <c r="V192" s="43">
        <v>103</v>
      </c>
      <c r="W192" s="34" t="s">
        <v>982</v>
      </c>
      <c r="X192" s="44">
        <v>30730</v>
      </c>
      <c r="Y192" s="34" t="s">
        <v>3145</v>
      </c>
      <c r="Z192" s="43" t="s">
        <v>1277</v>
      </c>
      <c r="AA192" s="34" t="s">
        <v>490</v>
      </c>
      <c r="AB192" s="34" t="s">
        <v>398</v>
      </c>
      <c r="AC192" s="34" t="s">
        <v>3145</v>
      </c>
      <c r="AD192" s="44" t="s">
        <v>428</v>
      </c>
      <c r="AE192" s="44" t="s">
        <v>5214</v>
      </c>
      <c r="AF192" s="43">
        <v>103</v>
      </c>
      <c r="AG192" s="34" t="s">
        <v>982</v>
      </c>
      <c r="AH192" s="34" t="s">
        <v>981</v>
      </c>
      <c r="AI192" s="43" t="s">
        <v>983</v>
      </c>
      <c r="AJ192" s="44" t="s">
        <v>984</v>
      </c>
      <c r="AK192" s="295">
        <v>4820269</v>
      </c>
      <c r="AL192" s="44" t="s">
        <v>490</v>
      </c>
      <c r="AM192" s="44" t="s">
        <v>988</v>
      </c>
      <c r="AN192" s="296">
        <v>253469840</v>
      </c>
      <c r="AO192" s="34"/>
      <c r="AP192" s="34"/>
      <c r="AQ192" s="34"/>
      <c r="AR192" s="34"/>
      <c r="AS192" s="34"/>
      <c r="AT192" s="44" t="s">
        <v>434</v>
      </c>
      <c r="AU192" s="44"/>
      <c r="AV192" s="751" t="str" cm="1">
        <f t="array" ref="AV1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2" s="34"/>
      <c r="AX192" s="34"/>
      <c r="AY192" s="34"/>
      <c r="AZ192" s="34"/>
      <c r="BA192" s="34"/>
      <c r="BB192" s="34"/>
      <c r="BC192" s="34"/>
      <c r="BD192" s="44">
        <v>30730</v>
      </c>
      <c r="BE192" s="34" t="s">
        <v>3145</v>
      </c>
      <c r="BF192" s="43" t="s">
        <v>1277</v>
      </c>
      <c r="BG192" s="34" t="s">
        <v>490</v>
      </c>
      <c r="BH192" s="34" t="s">
        <v>398</v>
      </c>
      <c r="BI192" s="34" t="s">
        <v>3145</v>
      </c>
      <c r="BJ192" s="44" t="s">
        <v>428</v>
      </c>
      <c r="BK192" s="44" t="s">
        <v>5214</v>
      </c>
      <c r="BL192" s="34"/>
      <c r="BM192" s="34"/>
      <c r="BN192" s="34"/>
      <c r="BO192" s="20"/>
      <c r="BP192" s="20"/>
      <c r="BQ192" s="20"/>
      <c r="BR192" s="20"/>
      <c r="BS192" s="27"/>
      <c r="BT192" s="20"/>
      <c r="BU192" s="20"/>
      <c r="BV192" s="20"/>
      <c r="BW192" s="20"/>
      <c r="BX192" s="20"/>
      <c r="BY192" s="20"/>
      <c r="BZ192" s="20"/>
      <c r="CA192" s="20"/>
      <c r="CB192" s="20"/>
      <c r="CC192" s="27"/>
      <c r="CD192" s="20"/>
      <c r="CE192" s="20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0"/>
      <c r="CY192" s="103" t="s">
        <v>564</v>
      </c>
      <c r="CZ192" s="87" t="s">
        <v>5221</v>
      </c>
      <c r="DA192" s="85"/>
      <c r="DC192" s="94" t="s">
        <v>681</v>
      </c>
      <c r="ML192" s="87"/>
      <c r="MM192" s="87"/>
      <c r="MN192" s="87"/>
      <c r="MO192" s="87"/>
      <c r="MP192" s="87"/>
      <c r="MQ192" s="87"/>
      <c r="MR192" s="87"/>
      <c r="MS192" s="87"/>
      <c r="MT192" s="87"/>
      <c r="MU192" s="87"/>
      <c r="MV192" s="87"/>
      <c r="MW192" s="87"/>
      <c r="MX192" s="87"/>
      <c r="MY192" s="87"/>
      <c r="MZ192" s="87"/>
      <c r="NA192" s="87"/>
      <c r="NB192" s="87"/>
      <c r="NC192" s="87"/>
      <c r="ND192" s="87"/>
      <c r="NE192" s="87"/>
      <c r="NF192" s="87"/>
      <c r="NG192" s="87"/>
      <c r="NH192" s="87"/>
      <c r="NI192" s="87"/>
      <c r="NJ192" s="87"/>
      <c r="NK192" s="87"/>
      <c r="NL192" s="87"/>
      <c r="NM192" s="87"/>
      <c r="NN192" s="87"/>
      <c r="NO192" s="87"/>
      <c r="NP192" s="87"/>
      <c r="NR192" s="20"/>
      <c r="NS192" s="246" t="s">
        <v>5222</v>
      </c>
    </row>
    <row r="193" spans="11:383">
      <c r="K193" s="265" t="s">
        <v>5223</v>
      </c>
      <c r="V193" s="43">
        <v>103</v>
      </c>
      <c r="W193" s="34" t="s">
        <v>982</v>
      </c>
      <c r="X193" s="44">
        <v>30708</v>
      </c>
      <c r="Y193" s="34" t="s">
        <v>1022</v>
      </c>
      <c r="Z193" s="43" t="s">
        <v>1277</v>
      </c>
      <c r="AA193" s="34" t="s">
        <v>490</v>
      </c>
      <c r="AB193" s="34" t="s">
        <v>398</v>
      </c>
      <c r="AC193" s="34" t="s">
        <v>1022</v>
      </c>
      <c r="AD193" s="44" t="s">
        <v>428</v>
      </c>
      <c r="AE193" s="44" t="s">
        <v>5214</v>
      </c>
      <c r="AF193" s="43">
        <v>103</v>
      </c>
      <c r="AG193" s="34" t="s">
        <v>982</v>
      </c>
      <c r="AH193" s="34" t="s">
        <v>981</v>
      </c>
      <c r="AI193" s="43" t="s">
        <v>983</v>
      </c>
      <c r="AJ193" s="44" t="s">
        <v>984</v>
      </c>
      <c r="AK193" s="295">
        <v>4820269</v>
      </c>
      <c r="AL193" s="44" t="s">
        <v>490</v>
      </c>
      <c r="AM193" s="44" t="s">
        <v>988</v>
      </c>
      <c r="AN193" s="296">
        <v>253469840</v>
      </c>
      <c r="AO193" s="34"/>
      <c r="AP193" s="34"/>
      <c r="AQ193" s="34"/>
      <c r="AR193" s="34"/>
      <c r="AS193" s="34"/>
      <c r="AT193" s="44" t="s">
        <v>434</v>
      </c>
      <c r="AU193" s="44"/>
      <c r="AV193" s="751" t="str" cm="1">
        <f t="array" ref="AV1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3" s="34"/>
      <c r="AX193" s="34"/>
      <c r="AY193" s="34"/>
      <c r="AZ193" s="34"/>
      <c r="BA193" s="34"/>
      <c r="BB193" s="34"/>
      <c r="BC193" s="34"/>
      <c r="BD193" s="44">
        <v>30708</v>
      </c>
      <c r="BE193" s="34" t="s">
        <v>1022</v>
      </c>
      <c r="BF193" s="43" t="s">
        <v>1277</v>
      </c>
      <c r="BG193" s="34" t="s">
        <v>490</v>
      </c>
      <c r="BH193" s="34" t="s">
        <v>398</v>
      </c>
      <c r="BI193" s="34" t="s">
        <v>1022</v>
      </c>
      <c r="BJ193" s="44" t="s">
        <v>428</v>
      </c>
      <c r="BK193" s="44" t="s">
        <v>5214</v>
      </c>
      <c r="BL193" s="34"/>
      <c r="BM193" s="34"/>
      <c r="BN193" s="34"/>
      <c r="BO193" s="20"/>
      <c r="BP193" s="20"/>
      <c r="BQ193" s="20"/>
      <c r="BR193" s="20"/>
      <c r="BS193" s="27"/>
      <c r="BT193" s="20"/>
      <c r="BU193" s="20"/>
      <c r="BV193" s="20"/>
      <c r="BW193" s="20"/>
      <c r="BX193" s="20"/>
      <c r="BY193" s="20"/>
      <c r="BZ193" s="20"/>
      <c r="CA193" s="20"/>
      <c r="CB193" s="20"/>
      <c r="CC193" s="27"/>
      <c r="CD193" s="20"/>
      <c r="CE193" s="20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0"/>
      <c r="CY193" s="103" t="s">
        <v>565</v>
      </c>
      <c r="CZ193" s="87" t="s">
        <v>5224</v>
      </c>
      <c r="DA193" s="85"/>
      <c r="DC193" s="94" t="s">
        <v>564</v>
      </c>
      <c r="ML193" s="87"/>
      <c r="MM193" s="87"/>
      <c r="MN193" s="87"/>
      <c r="MO193" s="87"/>
      <c r="MP193" s="87"/>
      <c r="MQ193" s="87"/>
      <c r="MR193" s="87"/>
      <c r="MS193" s="87"/>
      <c r="MT193" s="87"/>
      <c r="MU193" s="87"/>
      <c r="MV193" s="87"/>
      <c r="MW193" s="87"/>
      <c r="MX193" s="87"/>
      <c r="MY193" s="87"/>
      <c r="MZ193" s="87"/>
      <c r="NA193" s="87"/>
      <c r="NB193" s="87"/>
      <c r="NC193" s="87"/>
      <c r="ND193" s="87"/>
      <c r="NE193" s="87"/>
      <c r="NF193" s="87"/>
      <c r="NG193" s="87"/>
      <c r="NH193" s="87"/>
      <c r="NI193" s="87"/>
      <c r="NJ193" s="87"/>
      <c r="NK193" s="87"/>
      <c r="NL193" s="87"/>
      <c r="NM193" s="87"/>
      <c r="NN193" s="87"/>
      <c r="NO193" s="87"/>
      <c r="NP193" s="87"/>
      <c r="NR193" s="20"/>
      <c r="NS193" s="246" t="s">
        <v>5225</v>
      </c>
    </row>
    <row r="194" spans="11:383">
      <c r="K194" s="265" t="s">
        <v>5226</v>
      </c>
      <c r="V194" s="43">
        <v>103</v>
      </c>
      <c r="W194" s="34" t="s">
        <v>982</v>
      </c>
      <c r="X194" s="44">
        <v>30709</v>
      </c>
      <c r="Y194" s="34" t="s">
        <v>490</v>
      </c>
      <c r="Z194" s="43" t="s">
        <v>1277</v>
      </c>
      <c r="AA194" s="34" t="s">
        <v>490</v>
      </c>
      <c r="AB194" s="34" t="s">
        <v>398</v>
      </c>
      <c r="AC194" s="34" t="s">
        <v>490</v>
      </c>
      <c r="AD194" s="44" t="s">
        <v>428</v>
      </c>
      <c r="AE194" s="44" t="s">
        <v>5214</v>
      </c>
      <c r="AF194" s="43">
        <v>103</v>
      </c>
      <c r="AG194" s="34" t="s">
        <v>982</v>
      </c>
      <c r="AH194" s="34" t="s">
        <v>981</v>
      </c>
      <c r="AI194" s="43" t="s">
        <v>983</v>
      </c>
      <c r="AJ194" s="44" t="s">
        <v>984</v>
      </c>
      <c r="AK194" s="295">
        <v>4820269</v>
      </c>
      <c r="AL194" s="44" t="s">
        <v>490</v>
      </c>
      <c r="AM194" s="44" t="s">
        <v>988</v>
      </c>
      <c r="AN194" s="296">
        <v>253469840</v>
      </c>
      <c r="AO194" s="34"/>
      <c r="AP194" s="34"/>
      <c r="AQ194" s="34"/>
      <c r="AR194" s="34"/>
      <c r="AS194" s="34"/>
      <c r="AT194" s="44" t="s">
        <v>434</v>
      </c>
      <c r="AU194" s="44"/>
      <c r="AV194" s="751" t="str" cm="1">
        <f t="array" ref="AV1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4" s="34"/>
      <c r="AX194" s="34"/>
      <c r="AY194" s="34"/>
      <c r="AZ194" s="34"/>
      <c r="BA194" s="34"/>
      <c r="BB194" s="34"/>
      <c r="BC194" s="34"/>
      <c r="BD194" s="44">
        <v>30709</v>
      </c>
      <c r="BE194" s="34" t="s">
        <v>490</v>
      </c>
      <c r="BF194" s="43" t="s">
        <v>1277</v>
      </c>
      <c r="BG194" s="34" t="s">
        <v>490</v>
      </c>
      <c r="BH194" s="34" t="s">
        <v>398</v>
      </c>
      <c r="BI194" s="34" t="s">
        <v>490</v>
      </c>
      <c r="BJ194" s="44" t="s">
        <v>428</v>
      </c>
      <c r="BK194" s="44" t="s">
        <v>5214</v>
      </c>
      <c r="BL194" s="34"/>
      <c r="BM194" s="34"/>
      <c r="BN194" s="34"/>
      <c r="BO194" s="20"/>
      <c r="BP194" s="20"/>
      <c r="BQ194" s="20"/>
      <c r="BR194" s="20"/>
      <c r="BS194" s="27"/>
      <c r="BT194" s="20"/>
      <c r="BU194" s="20"/>
      <c r="BV194" s="20"/>
      <c r="BW194" s="20"/>
      <c r="BX194" s="20"/>
      <c r="BY194" s="20"/>
      <c r="BZ194" s="20"/>
      <c r="CA194" s="20"/>
      <c r="CB194" s="20"/>
      <c r="CC194" s="27"/>
      <c r="CD194" s="20"/>
      <c r="CE194" s="20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0"/>
      <c r="CY194" s="103" t="s">
        <v>566</v>
      </c>
      <c r="CZ194" s="87" t="s">
        <v>5227</v>
      </c>
      <c r="DA194" s="85"/>
      <c r="DC194" s="94" t="s">
        <v>617</v>
      </c>
      <c r="ML194" s="87"/>
      <c r="MM194" s="87"/>
      <c r="MN194" s="87"/>
      <c r="MO194" s="87"/>
      <c r="MP194" s="87"/>
      <c r="MQ194" s="87"/>
      <c r="MR194" s="87"/>
      <c r="MS194" s="87"/>
      <c r="MT194" s="87"/>
      <c r="MU194" s="87"/>
      <c r="MV194" s="87"/>
      <c r="MW194" s="87"/>
      <c r="MX194" s="87"/>
      <c r="MY194" s="87"/>
      <c r="MZ194" s="87"/>
      <c r="NA194" s="87"/>
      <c r="NB194" s="87"/>
      <c r="NC194" s="87"/>
      <c r="ND194" s="87"/>
      <c r="NE194" s="87"/>
      <c r="NF194" s="87"/>
      <c r="NG194" s="87"/>
      <c r="NH194" s="87"/>
      <c r="NI194" s="87"/>
      <c r="NJ194" s="87"/>
      <c r="NK194" s="87"/>
      <c r="NL194" s="87"/>
      <c r="NM194" s="87"/>
      <c r="NN194" s="87"/>
      <c r="NO194" s="87"/>
      <c r="NP194" s="87"/>
      <c r="NR194" s="20"/>
      <c r="NS194" s="246" t="s">
        <v>5228</v>
      </c>
    </row>
    <row r="195" spans="11:383">
      <c r="K195" s="265" t="s">
        <v>5229</v>
      </c>
      <c r="V195" s="43">
        <v>103</v>
      </c>
      <c r="W195" s="34" t="s">
        <v>982</v>
      </c>
      <c r="X195" s="44">
        <v>30700</v>
      </c>
      <c r="Y195" s="34" t="s">
        <v>5230</v>
      </c>
      <c r="Z195" s="43" t="s">
        <v>1277</v>
      </c>
      <c r="AA195" s="34" t="s">
        <v>490</v>
      </c>
      <c r="AB195" s="34" t="s">
        <v>398</v>
      </c>
      <c r="AC195" s="34" t="s">
        <v>490</v>
      </c>
      <c r="AD195" s="44" t="s">
        <v>428</v>
      </c>
      <c r="AE195" s="44" t="s">
        <v>5214</v>
      </c>
      <c r="AF195" s="43">
        <v>103</v>
      </c>
      <c r="AG195" s="34" t="s">
        <v>982</v>
      </c>
      <c r="AH195" s="34" t="s">
        <v>981</v>
      </c>
      <c r="AI195" s="43" t="s">
        <v>983</v>
      </c>
      <c r="AJ195" s="44" t="s">
        <v>984</v>
      </c>
      <c r="AK195" s="295">
        <v>4820269</v>
      </c>
      <c r="AL195" s="44" t="s">
        <v>490</v>
      </c>
      <c r="AM195" s="44" t="s">
        <v>988</v>
      </c>
      <c r="AN195" s="296">
        <v>253469840</v>
      </c>
      <c r="AO195" s="34"/>
      <c r="AP195" s="34"/>
      <c r="AQ195" s="34"/>
      <c r="AR195" s="34"/>
      <c r="AS195" s="34"/>
      <c r="AT195" s="44" t="s">
        <v>434</v>
      </c>
      <c r="AU195" s="44"/>
      <c r="AV195" s="751" t="str" cm="1">
        <f t="array" ref="AV1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5" s="34"/>
      <c r="AX195" s="34"/>
      <c r="AY195" s="34"/>
      <c r="AZ195" s="34"/>
      <c r="BA195" s="34"/>
      <c r="BB195" s="34"/>
      <c r="BC195" s="34"/>
      <c r="BD195" s="44">
        <v>30700</v>
      </c>
      <c r="BE195" s="34" t="s">
        <v>5230</v>
      </c>
      <c r="BF195" s="43" t="s">
        <v>1277</v>
      </c>
      <c r="BG195" s="34" t="s">
        <v>490</v>
      </c>
      <c r="BH195" s="34" t="s">
        <v>398</v>
      </c>
      <c r="BI195" s="34" t="s">
        <v>490</v>
      </c>
      <c r="BJ195" s="44" t="s">
        <v>428</v>
      </c>
      <c r="BK195" s="44" t="s">
        <v>5214</v>
      </c>
      <c r="BL195" s="34"/>
      <c r="BM195" s="34"/>
      <c r="BN195" s="34"/>
      <c r="BO195" s="20"/>
      <c r="BP195" s="20"/>
      <c r="BQ195" s="20"/>
      <c r="BR195" s="20"/>
      <c r="BS195" s="27"/>
      <c r="BT195" s="20"/>
      <c r="BU195" s="20"/>
      <c r="BV195" s="20"/>
      <c r="BW195" s="20"/>
      <c r="BX195" s="20"/>
      <c r="BY195" s="20"/>
      <c r="BZ195" s="20"/>
      <c r="CA195" s="20"/>
      <c r="CB195" s="20"/>
      <c r="CC195" s="27"/>
      <c r="CD195" s="20"/>
      <c r="CE195" s="20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0"/>
      <c r="CY195" s="103" t="s">
        <v>567</v>
      </c>
      <c r="CZ195" s="87" t="s">
        <v>5231</v>
      </c>
      <c r="DA195" s="85"/>
      <c r="DC195" s="94" t="s">
        <v>578</v>
      </c>
      <c r="ML195" s="87"/>
      <c r="MM195" s="87"/>
      <c r="MN195" s="87"/>
      <c r="MO195" s="87"/>
      <c r="MP195" s="87"/>
      <c r="MQ195" s="87"/>
      <c r="MR195" s="87"/>
      <c r="MS195" s="87"/>
      <c r="MT195" s="87"/>
      <c r="MU195" s="87"/>
      <c r="MV195" s="87"/>
      <c r="MW195" s="87"/>
      <c r="MX195" s="87"/>
      <c r="MY195" s="87"/>
      <c r="MZ195" s="87"/>
      <c r="NA195" s="87"/>
      <c r="NB195" s="87"/>
      <c r="NC195" s="87"/>
      <c r="ND195" s="87"/>
      <c r="NE195" s="87"/>
      <c r="NF195" s="87"/>
      <c r="NG195" s="87"/>
      <c r="NH195" s="87"/>
      <c r="NI195" s="87"/>
      <c r="NJ195" s="87"/>
      <c r="NK195" s="87"/>
      <c r="NL195" s="87"/>
      <c r="NM195" s="87"/>
      <c r="NN195" s="87"/>
      <c r="NO195" s="87"/>
      <c r="NP195" s="87"/>
      <c r="NR195" s="20"/>
      <c r="NS195" s="246" t="s">
        <v>5232</v>
      </c>
    </row>
    <row r="196" spans="11:383">
      <c r="K196" s="265" t="s">
        <v>5233</v>
      </c>
      <c r="V196" s="43">
        <v>103</v>
      </c>
      <c r="W196" s="34" t="s">
        <v>982</v>
      </c>
      <c r="X196" s="44">
        <v>30712</v>
      </c>
      <c r="Y196" s="34" t="s">
        <v>1553</v>
      </c>
      <c r="Z196" s="43" t="s">
        <v>1277</v>
      </c>
      <c r="AA196" s="34" t="s">
        <v>490</v>
      </c>
      <c r="AB196" s="34" t="s">
        <v>398</v>
      </c>
      <c r="AC196" s="34" t="s">
        <v>1553</v>
      </c>
      <c r="AD196" s="44" t="s">
        <v>428</v>
      </c>
      <c r="AE196" s="44" t="s">
        <v>5214</v>
      </c>
      <c r="AF196" s="43">
        <v>103</v>
      </c>
      <c r="AG196" s="34" t="s">
        <v>982</v>
      </c>
      <c r="AH196" s="34" t="s">
        <v>981</v>
      </c>
      <c r="AI196" s="43" t="s">
        <v>983</v>
      </c>
      <c r="AJ196" s="44" t="s">
        <v>984</v>
      </c>
      <c r="AK196" s="295">
        <v>4820269</v>
      </c>
      <c r="AL196" s="44" t="s">
        <v>490</v>
      </c>
      <c r="AM196" s="44" t="s">
        <v>988</v>
      </c>
      <c r="AN196" s="296">
        <v>253469840</v>
      </c>
      <c r="AO196" s="34"/>
      <c r="AP196" s="34"/>
      <c r="AQ196" s="34"/>
      <c r="AR196" s="34"/>
      <c r="AS196" s="34"/>
      <c r="AT196" s="44" t="s">
        <v>434</v>
      </c>
      <c r="AU196" s="44"/>
      <c r="AV196" s="751" t="str" cm="1">
        <f t="array" ref="AV1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6" s="34"/>
      <c r="AX196" s="34"/>
      <c r="AY196" s="34"/>
      <c r="AZ196" s="34"/>
      <c r="BA196" s="34"/>
      <c r="BB196" s="34"/>
      <c r="BC196" s="34"/>
      <c r="BD196" s="44">
        <v>30712</v>
      </c>
      <c r="BE196" s="34" t="s">
        <v>1553</v>
      </c>
      <c r="BF196" s="43" t="s">
        <v>1277</v>
      </c>
      <c r="BG196" s="34" t="s">
        <v>490</v>
      </c>
      <c r="BH196" s="34" t="s">
        <v>398</v>
      </c>
      <c r="BI196" s="34" t="s">
        <v>1553</v>
      </c>
      <c r="BJ196" s="44" t="s">
        <v>428</v>
      </c>
      <c r="BK196" s="44" t="s">
        <v>5214</v>
      </c>
      <c r="BL196" s="34"/>
      <c r="BM196" s="34"/>
      <c r="BN196" s="34"/>
      <c r="BO196" s="20"/>
      <c r="BP196" s="20"/>
      <c r="BQ196" s="20"/>
      <c r="BR196" s="20"/>
      <c r="BS196" s="27"/>
      <c r="BT196" s="20"/>
      <c r="BU196" s="20"/>
      <c r="BV196" s="20"/>
      <c r="BW196" s="20"/>
      <c r="BX196" s="20"/>
      <c r="BY196" s="20"/>
      <c r="BZ196" s="20"/>
      <c r="CA196" s="20"/>
      <c r="CB196" s="20"/>
      <c r="CC196" s="27"/>
      <c r="CD196" s="20"/>
      <c r="CE196" s="20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0"/>
      <c r="CY196" s="103" t="s">
        <v>568</v>
      </c>
      <c r="CZ196" s="87" t="s">
        <v>5234</v>
      </c>
      <c r="DA196" s="85"/>
      <c r="DC196" s="94" t="s">
        <v>607</v>
      </c>
      <c r="ML196" s="87"/>
      <c r="MM196" s="87"/>
      <c r="MN196" s="87"/>
      <c r="MO196" s="87"/>
      <c r="MP196" s="87"/>
      <c r="MQ196" s="87"/>
      <c r="MR196" s="87"/>
      <c r="MS196" s="87"/>
      <c r="MT196" s="87"/>
      <c r="MU196" s="87"/>
      <c r="MV196" s="87"/>
      <c r="MW196" s="87"/>
      <c r="MX196" s="87"/>
      <c r="MY196" s="87"/>
      <c r="MZ196" s="87"/>
      <c r="NA196" s="87"/>
      <c r="NB196" s="87"/>
      <c r="NC196" s="87"/>
      <c r="ND196" s="87"/>
      <c r="NE196" s="87"/>
      <c r="NF196" s="87"/>
      <c r="NG196" s="87"/>
      <c r="NH196" s="87"/>
      <c r="NI196" s="87"/>
      <c r="NJ196" s="87"/>
      <c r="NK196" s="87"/>
      <c r="NL196" s="87"/>
      <c r="NM196" s="87"/>
      <c r="NN196" s="87"/>
      <c r="NO196" s="87"/>
      <c r="NP196" s="87"/>
      <c r="NR196" s="20"/>
      <c r="NS196" s="246" t="s">
        <v>5235</v>
      </c>
    </row>
    <row r="197" spans="11:383">
      <c r="K197" s="265" t="s">
        <v>5236</v>
      </c>
      <c r="V197" s="43">
        <v>103</v>
      </c>
      <c r="W197" s="34" t="s">
        <v>982</v>
      </c>
      <c r="X197" s="44">
        <v>30714</v>
      </c>
      <c r="Y197" s="34" t="s">
        <v>1860</v>
      </c>
      <c r="Z197" s="43" t="s">
        <v>1277</v>
      </c>
      <c r="AA197" s="34" t="s">
        <v>490</v>
      </c>
      <c r="AB197" s="34" t="s">
        <v>398</v>
      </c>
      <c r="AC197" s="34" t="s">
        <v>1860</v>
      </c>
      <c r="AD197" s="44" t="s">
        <v>428</v>
      </c>
      <c r="AE197" s="44" t="s">
        <v>5214</v>
      </c>
      <c r="AF197" s="43">
        <v>103</v>
      </c>
      <c r="AG197" s="34" t="s">
        <v>982</v>
      </c>
      <c r="AH197" s="34" t="s">
        <v>981</v>
      </c>
      <c r="AI197" s="43" t="s">
        <v>983</v>
      </c>
      <c r="AJ197" s="44" t="s">
        <v>984</v>
      </c>
      <c r="AK197" s="295">
        <v>4820269</v>
      </c>
      <c r="AL197" s="44" t="s">
        <v>490</v>
      </c>
      <c r="AM197" s="44" t="s">
        <v>988</v>
      </c>
      <c r="AN197" s="296">
        <v>253469840</v>
      </c>
      <c r="AO197" s="34"/>
      <c r="AP197" s="34"/>
      <c r="AQ197" s="34"/>
      <c r="AR197" s="34"/>
      <c r="AS197" s="34"/>
      <c r="AT197" s="44" t="s">
        <v>434</v>
      </c>
      <c r="AU197" s="44"/>
      <c r="AV197" s="751" t="str" cm="1">
        <f t="array" ref="AV1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7" s="34"/>
      <c r="AX197" s="34"/>
      <c r="AY197" s="34"/>
      <c r="AZ197" s="34"/>
      <c r="BA197" s="34"/>
      <c r="BB197" s="34"/>
      <c r="BC197" s="34"/>
      <c r="BD197" s="44">
        <v>30714</v>
      </c>
      <c r="BE197" s="34" t="s">
        <v>1860</v>
      </c>
      <c r="BF197" s="43" t="s">
        <v>1277</v>
      </c>
      <c r="BG197" s="34" t="s">
        <v>490</v>
      </c>
      <c r="BH197" s="34" t="s">
        <v>398</v>
      </c>
      <c r="BI197" s="34" t="s">
        <v>1860</v>
      </c>
      <c r="BJ197" s="44" t="s">
        <v>428</v>
      </c>
      <c r="BK197" s="44" t="s">
        <v>5214</v>
      </c>
      <c r="BL197" s="34"/>
      <c r="BM197" s="34"/>
      <c r="BN197" s="34"/>
      <c r="BO197" s="20"/>
      <c r="BP197" s="20"/>
      <c r="BQ197" s="20"/>
      <c r="BR197" s="20"/>
      <c r="BS197" s="27"/>
      <c r="BT197" s="20"/>
      <c r="BU197" s="20"/>
      <c r="BV197" s="20"/>
      <c r="BW197" s="20"/>
      <c r="BX197" s="20"/>
      <c r="BY197" s="20"/>
      <c r="BZ197" s="20"/>
      <c r="CA197" s="20"/>
      <c r="CB197" s="20"/>
      <c r="CC197" s="27"/>
      <c r="CD197" s="20"/>
      <c r="CE197" s="20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0"/>
      <c r="CY197" s="103" t="s">
        <v>569</v>
      </c>
      <c r="CZ197" s="87" t="s">
        <v>5237</v>
      </c>
      <c r="DA197" s="85"/>
      <c r="DC197" s="94" t="s">
        <v>618</v>
      </c>
      <c r="ML197" s="87"/>
      <c r="MM197" s="87"/>
      <c r="MN197" s="87"/>
      <c r="MO197" s="87"/>
      <c r="MP197" s="87"/>
      <c r="MQ197" s="87"/>
      <c r="MR197" s="87"/>
      <c r="MS197" s="87"/>
      <c r="MT197" s="87"/>
      <c r="MU197" s="87"/>
      <c r="MV197" s="87"/>
      <c r="MW197" s="87"/>
      <c r="MX197" s="87"/>
      <c r="MY197" s="87"/>
      <c r="MZ197" s="87"/>
      <c r="NA197" s="87"/>
      <c r="NB197" s="87"/>
      <c r="NC197" s="87"/>
      <c r="ND197" s="87"/>
      <c r="NE197" s="87"/>
      <c r="NF197" s="87"/>
      <c r="NG197" s="87"/>
      <c r="NH197" s="87"/>
      <c r="NI197" s="87"/>
      <c r="NJ197" s="87"/>
      <c r="NK197" s="87"/>
      <c r="NL197" s="87"/>
      <c r="NM197" s="87"/>
      <c r="NN197" s="87"/>
      <c r="NO197" s="87"/>
      <c r="NP197" s="87"/>
      <c r="NR197" s="20"/>
      <c r="NS197" s="246" t="s">
        <v>5238</v>
      </c>
    </row>
    <row r="198" spans="11:383">
      <c r="K198" s="265" t="s">
        <v>5239</v>
      </c>
      <c r="V198" s="43">
        <v>103</v>
      </c>
      <c r="W198" s="34" t="s">
        <v>982</v>
      </c>
      <c r="X198" s="44">
        <v>30716</v>
      </c>
      <c r="Y198" s="34" t="s">
        <v>2058</v>
      </c>
      <c r="Z198" s="43" t="s">
        <v>1277</v>
      </c>
      <c r="AA198" s="34" t="s">
        <v>490</v>
      </c>
      <c r="AB198" s="34" t="s">
        <v>398</v>
      </c>
      <c r="AC198" s="34" t="s">
        <v>2058</v>
      </c>
      <c r="AD198" s="44" t="s">
        <v>428</v>
      </c>
      <c r="AE198" s="44" t="s">
        <v>5214</v>
      </c>
      <c r="AF198" s="43">
        <v>103</v>
      </c>
      <c r="AG198" s="34" t="s">
        <v>982</v>
      </c>
      <c r="AH198" s="34" t="s">
        <v>981</v>
      </c>
      <c r="AI198" s="43" t="s">
        <v>983</v>
      </c>
      <c r="AJ198" s="44" t="s">
        <v>984</v>
      </c>
      <c r="AK198" s="295">
        <v>4820269</v>
      </c>
      <c r="AL198" s="44" t="s">
        <v>490</v>
      </c>
      <c r="AM198" s="44" t="s">
        <v>988</v>
      </c>
      <c r="AN198" s="296">
        <v>253469840</v>
      </c>
      <c r="AO198" s="34"/>
      <c r="AP198" s="34"/>
      <c r="AQ198" s="34"/>
      <c r="AR198" s="34"/>
      <c r="AS198" s="34"/>
      <c r="AT198" s="44" t="s">
        <v>434</v>
      </c>
      <c r="AU198" s="44"/>
      <c r="AV198" s="751" t="str" cm="1">
        <f t="array" ref="AV1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8" s="34"/>
      <c r="AX198" s="34"/>
      <c r="AY198" s="34"/>
      <c r="AZ198" s="34"/>
      <c r="BA198" s="34"/>
      <c r="BB198" s="34"/>
      <c r="BC198" s="34"/>
      <c r="BD198" s="44">
        <v>30716</v>
      </c>
      <c r="BE198" s="34" t="s">
        <v>2058</v>
      </c>
      <c r="BF198" s="43" t="s">
        <v>1277</v>
      </c>
      <c r="BG198" s="34" t="s">
        <v>490</v>
      </c>
      <c r="BH198" s="34" t="s">
        <v>398</v>
      </c>
      <c r="BI198" s="34" t="s">
        <v>2058</v>
      </c>
      <c r="BJ198" s="44" t="s">
        <v>428</v>
      </c>
      <c r="BK198" s="44" t="s">
        <v>5214</v>
      </c>
      <c r="BL198" s="34"/>
      <c r="BM198" s="34"/>
      <c r="BN198" s="34"/>
      <c r="BO198" s="20"/>
      <c r="BP198" s="20"/>
      <c r="BQ198" s="20"/>
      <c r="BR198" s="20"/>
      <c r="BS198" s="27"/>
      <c r="BT198" s="20"/>
      <c r="BU198" s="20"/>
      <c r="BV198" s="20"/>
      <c r="BW198" s="20"/>
      <c r="BX198" s="20"/>
      <c r="BY198" s="20"/>
      <c r="BZ198" s="20"/>
      <c r="CA198" s="20"/>
      <c r="CB198" s="20"/>
      <c r="CC198" s="27"/>
      <c r="CD198" s="20"/>
      <c r="CE198" s="20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0"/>
      <c r="CY198" s="103" t="s">
        <v>570</v>
      </c>
      <c r="CZ198" s="87" t="s">
        <v>5240</v>
      </c>
      <c r="DA198" s="85"/>
      <c r="DC198" s="94" t="s">
        <v>465</v>
      </c>
      <c r="ML198" s="87"/>
      <c r="MM198" s="87"/>
      <c r="MN198" s="87"/>
      <c r="MO198" s="87"/>
      <c r="MP198" s="87"/>
      <c r="MQ198" s="87"/>
      <c r="MR198" s="87"/>
      <c r="MS198" s="87"/>
      <c r="MT198" s="87"/>
      <c r="MU198" s="87"/>
      <c r="MV198" s="87"/>
      <c r="MW198" s="87"/>
      <c r="MX198" s="87"/>
      <c r="MY198" s="87"/>
      <c r="MZ198" s="87"/>
      <c r="NA198" s="87"/>
      <c r="NB198" s="87"/>
      <c r="NC198" s="87"/>
      <c r="ND198" s="87"/>
      <c r="NE198" s="87"/>
      <c r="NF198" s="87"/>
      <c r="NG198" s="87"/>
      <c r="NH198" s="87"/>
      <c r="NI198" s="87"/>
      <c r="NJ198" s="87"/>
      <c r="NK198" s="87"/>
      <c r="NL198" s="87"/>
      <c r="NM198" s="87"/>
      <c r="NN198" s="87"/>
      <c r="NO198" s="87"/>
      <c r="NP198" s="87"/>
      <c r="NR198" s="20"/>
      <c r="NS198" s="246" t="s">
        <v>5241</v>
      </c>
    </row>
    <row r="199" spans="11:383">
      <c r="K199" s="265" t="s">
        <v>5242</v>
      </c>
      <c r="V199" s="43">
        <v>103</v>
      </c>
      <c r="W199" s="34" t="s">
        <v>982</v>
      </c>
      <c r="X199" s="44">
        <v>30719</v>
      </c>
      <c r="Y199" s="34" t="s">
        <v>2235</v>
      </c>
      <c r="Z199" s="43" t="s">
        <v>1277</v>
      </c>
      <c r="AA199" s="34" t="s">
        <v>490</v>
      </c>
      <c r="AB199" s="34" t="s">
        <v>398</v>
      </c>
      <c r="AC199" s="34" t="s">
        <v>2235</v>
      </c>
      <c r="AD199" s="44" t="s">
        <v>428</v>
      </c>
      <c r="AE199" s="44" t="s">
        <v>5214</v>
      </c>
      <c r="AF199" s="43">
        <v>103</v>
      </c>
      <c r="AG199" s="34" t="s">
        <v>982</v>
      </c>
      <c r="AH199" s="34" t="s">
        <v>981</v>
      </c>
      <c r="AI199" s="43" t="s">
        <v>983</v>
      </c>
      <c r="AJ199" s="44" t="s">
        <v>984</v>
      </c>
      <c r="AK199" s="295">
        <v>4820269</v>
      </c>
      <c r="AL199" s="44" t="s">
        <v>490</v>
      </c>
      <c r="AM199" s="44" t="s">
        <v>988</v>
      </c>
      <c r="AN199" s="296">
        <v>253469840</v>
      </c>
      <c r="AO199" s="34"/>
      <c r="AP199" s="34"/>
      <c r="AQ199" s="34"/>
      <c r="AR199" s="34"/>
      <c r="AS199" s="34"/>
      <c r="AT199" s="44" t="s">
        <v>434</v>
      </c>
      <c r="AU199" s="44"/>
      <c r="AV199" s="751" t="str" cm="1">
        <f t="array" ref="AV1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99" s="34"/>
      <c r="AX199" s="34"/>
      <c r="AY199" s="34"/>
      <c r="AZ199" s="34"/>
      <c r="BA199" s="34"/>
      <c r="BB199" s="34"/>
      <c r="BC199" s="34"/>
      <c r="BD199" s="44">
        <v>30719</v>
      </c>
      <c r="BE199" s="34" t="s">
        <v>2235</v>
      </c>
      <c r="BF199" s="43" t="s">
        <v>1277</v>
      </c>
      <c r="BG199" s="34" t="s">
        <v>490</v>
      </c>
      <c r="BH199" s="34" t="s">
        <v>398</v>
      </c>
      <c r="BI199" s="34" t="s">
        <v>2235</v>
      </c>
      <c r="BJ199" s="44" t="s">
        <v>428</v>
      </c>
      <c r="BK199" s="44" t="s">
        <v>5214</v>
      </c>
      <c r="BL199" s="34"/>
      <c r="BM199" s="34"/>
      <c r="BN199" s="34"/>
      <c r="BO199" s="20"/>
      <c r="BP199" s="20"/>
      <c r="BQ199" s="20"/>
      <c r="BR199" s="20"/>
      <c r="BS199" s="27"/>
      <c r="BT199" s="20"/>
      <c r="BU199" s="20"/>
      <c r="BV199" s="20"/>
      <c r="BW199" s="20"/>
      <c r="BX199" s="20"/>
      <c r="BY199" s="20"/>
      <c r="BZ199" s="20"/>
      <c r="CA199" s="20"/>
      <c r="CB199" s="20"/>
      <c r="CC199" s="27"/>
      <c r="CD199" s="20"/>
      <c r="CE199" s="20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0"/>
      <c r="CY199" s="103" t="s">
        <v>448</v>
      </c>
      <c r="CZ199" s="87" t="s">
        <v>5243</v>
      </c>
      <c r="DA199" s="85"/>
      <c r="DC199" s="94" t="s">
        <v>565</v>
      </c>
      <c r="ML199" s="87"/>
      <c r="MM199" s="87"/>
      <c r="MN199" s="87"/>
      <c r="MO199" s="87"/>
      <c r="MP199" s="87"/>
      <c r="MQ199" s="87"/>
      <c r="MR199" s="87"/>
      <c r="MS199" s="87"/>
      <c r="MT199" s="87"/>
      <c r="MU199" s="87"/>
      <c r="MV199" s="87"/>
      <c r="MW199" s="87"/>
      <c r="MX199" s="87"/>
      <c r="MY199" s="87"/>
      <c r="MZ199" s="87"/>
      <c r="NA199" s="87"/>
      <c r="NB199" s="87"/>
      <c r="NC199" s="87"/>
      <c r="ND199" s="87"/>
      <c r="NE199" s="87"/>
      <c r="NF199" s="87"/>
      <c r="NG199" s="87"/>
      <c r="NH199" s="87"/>
      <c r="NI199" s="87"/>
      <c r="NJ199" s="87"/>
      <c r="NK199" s="87"/>
      <c r="NL199" s="87"/>
      <c r="NM199" s="87"/>
      <c r="NN199" s="87"/>
      <c r="NO199" s="87"/>
      <c r="NP199" s="87"/>
      <c r="NR199" s="20"/>
      <c r="NS199" s="246" t="s">
        <v>5244</v>
      </c>
    </row>
    <row r="200" spans="11:383">
      <c r="K200" s="265" t="s">
        <v>5245</v>
      </c>
      <c r="V200" s="43">
        <v>103</v>
      </c>
      <c r="W200" s="34" t="s">
        <v>982</v>
      </c>
      <c r="X200" s="44">
        <v>30722</v>
      </c>
      <c r="Y200" s="34" t="s">
        <v>1232</v>
      </c>
      <c r="Z200" s="43" t="s">
        <v>1277</v>
      </c>
      <c r="AA200" s="34" t="s">
        <v>490</v>
      </c>
      <c r="AB200" s="34" t="s">
        <v>398</v>
      </c>
      <c r="AC200" s="34" t="s">
        <v>1232</v>
      </c>
      <c r="AD200" s="44" t="s">
        <v>428</v>
      </c>
      <c r="AE200" s="44" t="s">
        <v>5214</v>
      </c>
      <c r="AF200" s="43">
        <v>103</v>
      </c>
      <c r="AG200" s="34" t="s">
        <v>982</v>
      </c>
      <c r="AH200" s="34" t="s">
        <v>981</v>
      </c>
      <c r="AI200" s="43" t="s">
        <v>983</v>
      </c>
      <c r="AJ200" s="44" t="s">
        <v>984</v>
      </c>
      <c r="AK200" s="295">
        <v>4820269</v>
      </c>
      <c r="AL200" s="44" t="s">
        <v>490</v>
      </c>
      <c r="AM200" s="44" t="s">
        <v>988</v>
      </c>
      <c r="AN200" s="296">
        <v>253469840</v>
      </c>
      <c r="AO200" s="34"/>
      <c r="AP200" s="34"/>
      <c r="AQ200" s="34"/>
      <c r="AR200" s="34"/>
      <c r="AS200" s="34"/>
      <c r="AT200" s="44" t="s">
        <v>434</v>
      </c>
      <c r="AU200" s="44"/>
      <c r="AV200" s="751" t="str" cm="1">
        <f t="array" ref="AV2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0" s="34"/>
      <c r="AX200" s="34"/>
      <c r="AY200" s="34"/>
      <c r="AZ200" s="34"/>
      <c r="BA200" s="34"/>
      <c r="BB200" s="34"/>
      <c r="BC200" s="34"/>
      <c r="BD200" s="44">
        <v>30722</v>
      </c>
      <c r="BE200" s="34" t="s">
        <v>1232</v>
      </c>
      <c r="BF200" s="43" t="s">
        <v>1277</v>
      </c>
      <c r="BG200" s="34" t="s">
        <v>490</v>
      </c>
      <c r="BH200" s="34" t="s">
        <v>398</v>
      </c>
      <c r="BI200" s="34" t="s">
        <v>1232</v>
      </c>
      <c r="BJ200" s="44" t="s">
        <v>428</v>
      </c>
      <c r="BK200" s="44" t="s">
        <v>5214</v>
      </c>
      <c r="BL200" s="34"/>
      <c r="BM200" s="34"/>
      <c r="BN200" s="34"/>
      <c r="BO200" s="20"/>
      <c r="BP200" s="20"/>
      <c r="BQ200" s="20"/>
      <c r="BR200" s="20"/>
      <c r="BS200" s="27"/>
      <c r="BT200" s="20"/>
      <c r="BU200" s="20"/>
      <c r="BV200" s="20"/>
      <c r="BW200" s="20"/>
      <c r="BX200" s="20"/>
      <c r="BY200" s="20"/>
      <c r="BZ200" s="20"/>
      <c r="CA200" s="20"/>
      <c r="CB200" s="20"/>
      <c r="CC200" s="27"/>
      <c r="CD200" s="20"/>
      <c r="CE200" s="20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0"/>
      <c r="CY200" s="103" t="s">
        <v>571</v>
      </c>
      <c r="CZ200" s="87" t="s">
        <v>5246</v>
      </c>
      <c r="DA200" s="85"/>
      <c r="DC200" s="94" t="s">
        <v>658</v>
      </c>
      <c r="ML200" s="87"/>
      <c r="MM200" s="87"/>
      <c r="MN200" s="87"/>
      <c r="MO200" s="87"/>
      <c r="MP200" s="87"/>
      <c r="MQ200" s="87"/>
      <c r="MR200" s="87"/>
      <c r="MS200" s="87"/>
      <c r="MT200" s="87"/>
      <c r="MU200" s="87"/>
      <c r="MV200" s="87"/>
      <c r="MW200" s="87"/>
      <c r="MX200" s="87"/>
      <c r="MY200" s="87"/>
      <c r="MZ200" s="87"/>
      <c r="NA200" s="87"/>
      <c r="NB200" s="87"/>
      <c r="NC200" s="87"/>
      <c r="ND200" s="87"/>
      <c r="NE200" s="87"/>
      <c r="NF200" s="87"/>
      <c r="NG200" s="87"/>
      <c r="NH200" s="87"/>
      <c r="NI200" s="87"/>
      <c r="NJ200" s="87"/>
      <c r="NK200" s="87"/>
      <c r="NL200" s="87"/>
      <c r="NM200" s="87"/>
      <c r="NN200" s="87"/>
      <c r="NO200" s="87"/>
      <c r="NP200" s="87"/>
      <c r="NR200" s="20"/>
      <c r="NS200" s="246" t="s">
        <v>5247</v>
      </c>
    </row>
    <row r="201" spans="11:383">
      <c r="K201" s="265" t="s">
        <v>5248</v>
      </c>
      <c r="V201" s="43">
        <v>103</v>
      </c>
      <c r="W201" s="34" t="s">
        <v>982</v>
      </c>
      <c r="X201" s="44">
        <v>30723</v>
      </c>
      <c r="Y201" s="34" t="s">
        <v>2530</v>
      </c>
      <c r="Z201" s="43" t="s">
        <v>1277</v>
      </c>
      <c r="AA201" s="34" t="s">
        <v>490</v>
      </c>
      <c r="AB201" s="34" t="s">
        <v>398</v>
      </c>
      <c r="AC201" s="34" t="s">
        <v>2530</v>
      </c>
      <c r="AD201" s="44" t="s">
        <v>428</v>
      </c>
      <c r="AE201" s="44" t="s">
        <v>5214</v>
      </c>
      <c r="AF201" s="43">
        <v>103</v>
      </c>
      <c r="AG201" s="34" t="s">
        <v>982</v>
      </c>
      <c r="AH201" s="34" t="s">
        <v>981</v>
      </c>
      <c r="AI201" s="43" t="s">
        <v>983</v>
      </c>
      <c r="AJ201" s="44" t="s">
        <v>984</v>
      </c>
      <c r="AK201" s="295">
        <v>4820269</v>
      </c>
      <c r="AL201" s="44" t="s">
        <v>490</v>
      </c>
      <c r="AM201" s="44" t="s">
        <v>988</v>
      </c>
      <c r="AN201" s="296">
        <v>253469840</v>
      </c>
      <c r="AO201" s="34"/>
      <c r="AP201" s="34"/>
      <c r="AQ201" s="34"/>
      <c r="AR201" s="34"/>
      <c r="AS201" s="34"/>
      <c r="AT201" s="44" t="s">
        <v>434</v>
      </c>
      <c r="AU201" s="44"/>
      <c r="AV201" s="751" t="str" cm="1">
        <f t="array" ref="AV2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1" s="34"/>
      <c r="AX201" s="34"/>
      <c r="AY201" s="34"/>
      <c r="AZ201" s="34"/>
      <c r="BA201" s="34"/>
      <c r="BB201" s="34"/>
      <c r="BC201" s="34"/>
      <c r="BD201" s="44">
        <v>30723</v>
      </c>
      <c r="BE201" s="34" t="s">
        <v>2530</v>
      </c>
      <c r="BF201" s="43" t="s">
        <v>1277</v>
      </c>
      <c r="BG201" s="34" t="s">
        <v>490</v>
      </c>
      <c r="BH201" s="34" t="s">
        <v>398</v>
      </c>
      <c r="BI201" s="34" t="s">
        <v>2530</v>
      </c>
      <c r="BJ201" s="44" t="s">
        <v>428</v>
      </c>
      <c r="BK201" s="44" t="s">
        <v>5214</v>
      </c>
      <c r="BL201" s="34"/>
      <c r="BM201" s="34"/>
      <c r="BN201" s="34"/>
      <c r="BO201" s="20"/>
      <c r="BP201" s="20"/>
      <c r="BQ201" s="20"/>
      <c r="BR201" s="20"/>
      <c r="BS201" s="27"/>
      <c r="BT201" s="20"/>
      <c r="BU201" s="20"/>
      <c r="BV201" s="20"/>
      <c r="BW201" s="20"/>
      <c r="BX201" s="20"/>
      <c r="BY201" s="20"/>
      <c r="BZ201" s="20"/>
      <c r="CA201" s="20"/>
      <c r="CB201" s="20"/>
      <c r="CC201" s="27"/>
      <c r="CD201" s="20"/>
      <c r="CE201" s="20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0"/>
      <c r="CY201" s="103" t="s">
        <v>572</v>
      </c>
      <c r="CZ201" s="87" t="s">
        <v>5249</v>
      </c>
      <c r="DA201" s="85"/>
      <c r="DC201" s="94" t="s">
        <v>480</v>
      </c>
      <c r="ML201" s="87"/>
      <c r="MM201" s="87"/>
      <c r="MN201" s="87"/>
      <c r="MO201" s="87"/>
      <c r="MP201" s="87"/>
      <c r="MQ201" s="87"/>
      <c r="MR201" s="87"/>
      <c r="MS201" s="87"/>
      <c r="MT201" s="87"/>
      <c r="MU201" s="87"/>
      <c r="MV201" s="87"/>
      <c r="MW201" s="87"/>
      <c r="MX201" s="87"/>
      <c r="MY201" s="87"/>
      <c r="MZ201" s="87"/>
      <c r="NA201" s="87"/>
      <c r="NB201" s="87"/>
      <c r="NC201" s="87"/>
      <c r="ND201" s="87"/>
      <c r="NE201" s="87"/>
      <c r="NF201" s="87"/>
      <c r="NG201" s="87"/>
      <c r="NH201" s="87"/>
      <c r="NI201" s="87"/>
      <c r="NJ201" s="87"/>
      <c r="NK201" s="87"/>
      <c r="NL201" s="87"/>
      <c r="NM201" s="87"/>
      <c r="NN201" s="87"/>
      <c r="NO201" s="87"/>
      <c r="NP201" s="87"/>
      <c r="NR201" s="20"/>
      <c r="NS201" s="246" t="s">
        <v>5250</v>
      </c>
    </row>
    <row r="202" spans="11:383">
      <c r="K202" s="265" t="s">
        <v>5251</v>
      </c>
      <c r="V202" s="43">
        <v>103</v>
      </c>
      <c r="W202" s="34" t="s">
        <v>982</v>
      </c>
      <c r="X202" s="44">
        <v>30724</v>
      </c>
      <c r="Y202" s="34" t="s">
        <v>2655</v>
      </c>
      <c r="Z202" s="43" t="s">
        <v>1277</v>
      </c>
      <c r="AA202" s="34" t="s">
        <v>490</v>
      </c>
      <c r="AB202" s="34" t="s">
        <v>398</v>
      </c>
      <c r="AC202" s="34" t="s">
        <v>2655</v>
      </c>
      <c r="AD202" s="44" t="s">
        <v>428</v>
      </c>
      <c r="AE202" s="44" t="s">
        <v>5214</v>
      </c>
      <c r="AF202" s="43">
        <v>103</v>
      </c>
      <c r="AG202" s="34" t="s">
        <v>982</v>
      </c>
      <c r="AH202" s="34" t="s">
        <v>981</v>
      </c>
      <c r="AI202" s="43" t="s">
        <v>983</v>
      </c>
      <c r="AJ202" s="44" t="s">
        <v>984</v>
      </c>
      <c r="AK202" s="295">
        <v>4820269</v>
      </c>
      <c r="AL202" s="44" t="s">
        <v>490</v>
      </c>
      <c r="AM202" s="44" t="s">
        <v>988</v>
      </c>
      <c r="AN202" s="296">
        <v>253469840</v>
      </c>
      <c r="AO202" s="34"/>
      <c r="AP202" s="34"/>
      <c r="AQ202" s="34"/>
      <c r="AR202" s="34"/>
      <c r="AS202" s="34"/>
      <c r="AT202" s="44" t="s">
        <v>434</v>
      </c>
      <c r="AU202" s="44"/>
      <c r="AV202" s="751" t="str" cm="1">
        <f t="array" ref="AV2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2" s="34"/>
      <c r="AX202" s="34"/>
      <c r="AY202" s="34"/>
      <c r="AZ202" s="34"/>
      <c r="BA202" s="34"/>
      <c r="BB202" s="34"/>
      <c r="BC202" s="34"/>
      <c r="BD202" s="44">
        <v>30724</v>
      </c>
      <c r="BE202" s="34" t="s">
        <v>2655</v>
      </c>
      <c r="BF202" s="43" t="s">
        <v>1277</v>
      </c>
      <c r="BG202" s="34" t="s">
        <v>490</v>
      </c>
      <c r="BH202" s="34" t="s">
        <v>398</v>
      </c>
      <c r="BI202" s="34" t="s">
        <v>2655</v>
      </c>
      <c r="BJ202" s="44" t="s">
        <v>428</v>
      </c>
      <c r="BK202" s="44" t="s">
        <v>5214</v>
      </c>
      <c r="BL202" s="34"/>
      <c r="BM202" s="34"/>
      <c r="BN202" s="34"/>
      <c r="BO202" s="20"/>
      <c r="BP202" s="20"/>
      <c r="BQ202" s="20"/>
      <c r="BR202" s="20"/>
      <c r="BS202" s="27"/>
      <c r="BT202" s="20"/>
      <c r="BU202" s="20"/>
      <c r="BV202" s="20"/>
      <c r="BW202" s="20"/>
      <c r="BX202" s="20"/>
      <c r="BY202" s="20"/>
      <c r="BZ202" s="20"/>
      <c r="CA202" s="20"/>
      <c r="CB202" s="20"/>
      <c r="CC202" s="27"/>
      <c r="CD202" s="20"/>
      <c r="CE202" s="20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0"/>
      <c r="CY202" s="103" t="s">
        <v>573</v>
      </c>
      <c r="CZ202" s="87" t="s">
        <v>5252</v>
      </c>
      <c r="DA202" s="85"/>
      <c r="DC202" s="94" t="s">
        <v>667</v>
      </c>
      <c r="ML202" s="87"/>
      <c r="MM202" s="87"/>
      <c r="MN202" s="87"/>
      <c r="MO202" s="87"/>
      <c r="MP202" s="87"/>
      <c r="MQ202" s="87"/>
      <c r="MR202" s="87"/>
      <c r="MS202" s="87"/>
      <c r="MT202" s="87"/>
      <c r="MU202" s="87"/>
      <c r="MV202" s="87"/>
      <c r="MW202" s="87"/>
      <c r="MX202" s="87"/>
      <c r="MY202" s="87"/>
      <c r="MZ202" s="87"/>
      <c r="NA202" s="87"/>
      <c r="NB202" s="87"/>
      <c r="NC202" s="87"/>
      <c r="ND202" s="87"/>
      <c r="NE202" s="87"/>
      <c r="NF202" s="87"/>
      <c r="NG202" s="87"/>
      <c r="NH202" s="87"/>
      <c r="NI202" s="87"/>
      <c r="NJ202" s="87"/>
      <c r="NK202" s="87"/>
      <c r="NL202" s="87"/>
      <c r="NM202" s="87"/>
      <c r="NN202" s="87"/>
      <c r="NO202" s="87"/>
      <c r="NP202" s="87"/>
      <c r="NR202" s="20"/>
      <c r="NS202" s="246" t="s">
        <v>5253</v>
      </c>
    </row>
    <row r="203" spans="11:383">
      <c r="K203" s="265" t="s">
        <v>5254</v>
      </c>
      <c r="V203" s="43">
        <v>103</v>
      </c>
      <c r="W203" s="34" t="s">
        <v>982</v>
      </c>
      <c r="X203" s="44">
        <v>30725</v>
      </c>
      <c r="Y203" s="34" t="s">
        <v>2785</v>
      </c>
      <c r="Z203" s="43" t="s">
        <v>1277</v>
      </c>
      <c r="AA203" s="34" t="s">
        <v>490</v>
      </c>
      <c r="AB203" s="34" t="s">
        <v>398</v>
      </c>
      <c r="AC203" s="34" t="s">
        <v>2785</v>
      </c>
      <c r="AD203" s="44" t="s">
        <v>428</v>
      </c>
      <c r="AE203" s="44" t="s">
        <v>5214</v>
      </c>
      <c r="AF203" s="43">
        <v>103</v>
      </c>
      <c r="AG203" s="34" t="s">
        <v>982</v>
      </c>
      <c r="AH203" s="34" t="s">
        <v>981</v>
      </c>
      <c r="AI203" s="43" t="s">
        <v>983</v>
      </c>
      <c r="AJ203" s="44" t="s">
        <v>984</v>
      </c>
      <c r="AK203" s="295">
        <v>4820269</v>
      </c>
      <c r="AL203" s="44" t="s">
        <v>490</v>
      </c>
      <c r="AM203" s="44" t="s">
        <v>988</v>
      </c>
      <c r="AN203" s="296">
        <v>253469840</v>
      </c>
      <c r="AO203" s="34"/>
      <c r="AP203" s="34"/>
      <c r="AQ203" s="34"/>
      <c r="AR203" s="34"/>
      <c r="AS203" s="34"/>
      <c r="AT203" s="44" t="s">
        <v>434</v>
      </c>
      <c r="AU203" s="44"/>
      <c r="AV203" s="751" t="str" cm="1">
        <f t="array" ref="AV2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3" s="34"/>
      <c r="AX203" s="34"/>
      <c r="AY203" s="34"/>
      <c r="AZ203" s="34"/>
      <c r="BA203" s="34"/>
      <c r="BB203" s="34"/>
      <c r="BC203" s="34"/>
      <c r="BD203" s="44">
        <v>30725</v>
      </c>
      <c r="BE203" s="34" t="s">
        <v>2785</v>
      </c>
      <c r="BF203" s="43" t="s">
        <v>1277</v>
      </c>
      <c r="BG203" s="34" t="s">
        <v>490</v>
      </c>
      <c r="BH203" s="34" t="s">
        <v>398</v>
      </c>
      <c r="BI203" s="34" t="s">
        <v>2785</v>
      </c>
      <c r="BJ203" s="44" t="s">
        <v>428</v>
      </c>
      <c r="BK203" s="44" t="s">
        <v>5214</v>
      </c>
      <c r="BL203" s="34"/>
      <c r="BM203" s="34"/>
      <c r="BN203" s="34"/>
      <c r="BO203" s="20"/>
      <c r="BP203" s="20"/>
      <c r="BQ203" s="20"/>
      <c r="BR203" s="20"/>
      <c r="BS203" s="27"/>
      <c r="BT203" s="20"/>
      <c r="BU203" s="20"/>
      <c r="BV203" s="20"/>
      <c r="BW203" s="20"/>
      <c r="BX203" s="20"/>
      <c r="BY203" s="20"/>
      <c r="BZ203" s="20"/>
      <c r="CA203" s="20"/>
      <c r="CB203" s="20"/>
      <c r="CC203" s="27"/>
      <c r="CD203" s="20"/>
      <c r="CE203" s="20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0"/>
      <c r="CY203" s="103" t="s">
        <v>574</v>
      </c>
      <c r="CZ203" s="87" t="s">
        <v>5255</v>
      </c>
      <c r="DA203" s="85"/>
      <c r="DC203" s="94" t="s">
        <v>523</v>
      </c>
      <c r="ML203" s="87"/>
      <c r="MM203" s="87"/>
      <c r="MN203" s="87"/>
      <c r="MO203" s="87"/>
      <c r="MP203" s="87"/>
      <c r="MQ203" s="87"/>
      <c r="MR203" s="87"/>
      <c r="MS203" s="87"/>
      <c r="MT203" s="87"/>
      <c r="MU203" s="87"/>
      <c r="MV203" s="87"/>
      <c r="MW203" s="87"/>
      <c r="MX203" s="87"/>
      <c r="MY203" s="87"/>
      <c r="MZ203" s="87"/>
      <c r="NA203" s="87"/>
      <c r="NB203" s="87"/>
      <c r="NC203" s="87"/>
      <c r="ND203" s="87"/>
      <c r="NE203" s="87"/>
      <c r="NF203" s="87"/>
      <c r="NG203" s="87"/>
      <c r="NH203" s="87"/>
      <c r="NI203" s="87"/>
      <c r="NJ203" s="87"/>
      <c r="NK203" s="87"/>
      <c r="NL203" s="87"/>
      <c r="NM203" s="87"/>
      <c r="NN203" s="87"/>
      <c r="NO203" s="87"/>
      <c r="NP203" s="87"/>
      <c r="NR203" s="20"/>
      <c r="NS203" s="246" t="s">
        <v>5256</v>
      </c>
    </row>
    <row r="204" spans="11:383">
      <c r="K204" s="265" t="s">
        <v>5257</v>
      </c>
      <c r="V204" s="43">
        <v>103</v>
      </c>
      <c r="W204" s="34" t="s">
        <v>982</v>
      </c>
      <c r="X204" s="44">
        <v>30728</v>
      </c>
      <c r="Y204" s="34" t="s">
        <v>1517</v>
      </c>
      <c r="Z204" s="43" t="s">
        <v>1277</v>
      </c>
      <c r="AA204" s="34" t="s">
        <v>490</v>
      </c>
      <c r="AB204" s="34" t="s">
        <v>398</v>
      </c>
      <c r="AC204" s="34" t="s">
        <v>1517</v>
      </c>
      <c r="AD204" s="44" t="s">
        <v>428</v>
      </c>
      <c r="AE204" s="44" t="s">
        <v>5214</v>
      </c>
      <c r="AF204" s="43">
        <v>103</v>
      </c>
      <c r="AG204" s="34" t="s">
        <v>982</v>
      </c>
      <c r="AH204" s="34" t="s">
        <v>981</v>
      </c>
      <c r="AI204" s="43" t="s">
        <v>983</v>
      </c>
      <c r="AJ204" s="44" t="s">
        <v>984</v>
      </c>
      <c r="AK204" s="295">
        <v>4820269</v>
      </c>
      <c r="AL204" s="44" t="s">
        <v>490</v>
      </c>
      <c r="AM204" s="44" t="s">
        <v>988</v>
      </c>
      <c r="AN204" s="296">
        <v>253469840</v>
      </c>
      <c r="AO204" s="34"/>
      <c r="AP204" s="34"/>
      <c r="AQ204" s="34"/>
      <c r="AR204" s="34"/>
      <c r="AS204" s="34"/>
      <c r="AT204" s="44" t="s">
        <v>434</v>
      </c>
      <c r="AU204" s="44"/>
      <c r="AV204" s="751" t="str" cm="1">
        <f t="array" ref="AV2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4" s="34"/>
      <c r="AX204" s="34"/>
      <c r="AY204" s="34"/>
      <c r="AZ204" s="34"/>
      <c r="BA204" s="34"/>
      <c r="BB204" s="34"/>
      <c r="BC204" s="34"/>
      <c r="BD204" s="44">
        <v>30728</v>
      </c>
      <c r="BE204" s="34" t="s">
        <v>1517</v>
      </c>
      <c r="BF204" s="43" t="s">
        <v>1277</v>
      </c>
      <c r="BG204" s="34" t="s">
        <v>490</v>
      </c>
      <c r="BH204" s="34" t="s">
        <v>398</v>
      </c>
      <c r="BI204" s="34" t="s">
        <v>1517</v>
      </c>
      <c r="BJ204" s="44" t="s">
        <v>428</v>
      </c>
      <c r="BK204" s="44" t="s">
        <v>5214</v>
      </c>
      <c r="BL204" s="34"/>
      <c r="BM204" s="34"/>
      <c r="BN204" s="34"/>
      <c r="BO204" s="20"/>
      <c r="BP204" s="20"/>
      <c r="BQ204" s="20"/>
      <c r="BR204" s="20"/>
      <c r="BS204" s="27"/>
      <c r="BT204" s="20"/>
      <c r="BU204" s="20"/>
      <c r="BV204" s="20"/>
      <c r="BW204" s="20"/>
      <c r="BX204" s="20"/>
      <c r="BY204" s="20"/>
      <c r="BZ204" s="20"/>
      <c r="CA204" s="20"/>
      <c r="CB204" s="20"/>
      <c r="CC204" s="27"/>
      <c r="CD204" s="20"/>
      <c r="CE204" s="20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0"/>
      <c r="CY204" s="103" t="s">
        <v>575</v>
      </c>
      <c r="CZ204" s="87" t="s">
        <v>5258</v>
      </c>
      <c r="DA204" s="85"/>
      <c r="DC204" s="94" t="s">
        <v>524</v>
      </c>
      <c r="ML204" s="87"/>
      <c r="MM204" s="87"/>
      <c r="MN204" s="87"/>
      <c r="MO204" s="87"/>
      <c r="MP204" s="87"/>
      <c r="MQ204" s="87"/>
      <c r="MR204" s="87"/>
      <c r="MS204" s="87"/>
      <c r="MT204" s="87"/>
      <c r="MU204" s="87"/>
      <c r="MV204" s="87"/>
      <c r="MW204" s="87"/>
      <c r="MX204" s="87"/>
      <c r="MY204" s="87"/>
      <c r="MZ204" s="87"/>
      <c r="NA204" s="87"/>
      <c r="NB204" s="87"/>
      <c r="NC204" s="87"/>
      <c r="ND204" s="87"/>
      <c r="NE204" s="87"/>
      <c r="NF204" s="87"/>
      <c r="NG204" s="87"/>
      <c r="NH204" s="87"/>
      <c r="NI204" s="87"/>
      <c r="NJ204" s="87"/>
      <c r="NK204" s="87"/>
      <c r="NL204" s="87"/>
      <c r="NM204" s="87"/>
      <c r="NN204" s="87"/>
      <c r="NO204" s="87"/>
      <c r="NP204" s="87"/>
      <c r="NR204" s="20"/>
      <c r="NS204" s="246" t="s">
        <v>5259</v>
      </c>
    </row>
    <row r="205" spans="11:383">
      <c r="K205" s="265" t="s">
        <v>5260</v>
      </c>
      <c r="V205" s="43">
        <v>103</v>
      </c>
      <c r="W205" s="34" t="s">
        <v>982</v>
      </c>
      <c r="X205" s="44">
        <v>30729</v>
      </c>
      <c r="Y205" s="34" t="s">
        <v>3073</v>
      </c>
      <c r="Z205" s="43" t="s">
        <v>1277</v>
      </c>
      <c r="AA205" s="34" t="s">
        <v>490</v>
      </c>
      <c r="AB205" s="34" t="s">
        <v>398</v>
      </c>
      <c r="AC205" s="34" t="s">
        <v>3073</v>
      </c>
      <c r="AD205" s="44" t="s">
        <v>428</v>
      </c>
      <c r="AE205" s="44" t="s">
        <v>5214</v>
      </c>
      <c r="AF205" s="43">
        <v>103</v>
      </c>
      <c r="AG205" s="34" t="s">
        <v>982</v>
      </c>
      <c r="AH205" s="34" t="s">
        <v>981</v>
      </c>
      <c r="AI205" s="43" t="s">
        <v>983</v>
      </c>
      <c r="AJ205" s="44" t="s">
        <v>984</v>
      </c>
      <c r="AK205" s="295">
        <v>4820269</v>
      </c>
      <c r="AL205" s="44" t="s">
        <v>490</v>
      </c>
      <c r="AM205" s="44" t="s">
        <v>988</v>
      </c>
      <c r="AN205" s="296">
        <v>253469840</v>
      </c>
      <c r="AO205" s="34"/>
      <c r="AP205" s="34"/>
      <c r="AQ205" s="34"/>
      <c r="AR205" s="34"/>
      <c r="AS205" s="34"/>
      <c r="AT205" s="44" t="s">
        <v>434</v>
      </c>
      <c r="AU205" s="44"/>
      <c r="AV205" s="751" t="str" cm="1">
        <f t="array" ref="AV2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5" s="34"/>
      <c r="AX205" s="34"/>
      <c r="AY205" s="34"/>
      <c r="AZ205" s="34"/>
      <c r="BA205" s="34"/>
      <c r="BB205" s="34"/>
      <c r="BC205" s="34"/>
      <c r="BD205" s="44">
        <v>30729</v>
      </c>
      <c r="BE205" s="34" t="s">
        <v>3073</v>
      </c>
      <c r="BF205" s="43" t="s">
        <v>1277</v>
      </c>
      <c r="BG205" s="34" t="s">
        <v>490</v>
      </c>
      <c r="BH205" s="34" t="s">
        <v>398</v>
      </c>
      <c r="BI205" s="34" t="s">
        <v>3073</v>
      </c>
      <c r="BJ205" s="44" t="s">
        <v>428</v>
      </c>
      <c r="BK205" s="44" t="s">
        <v>5214</v>
      </c>
      <c r="BL205" s="34"/>
      <c r="BM205" s="34"/>
      <c r="BN205" s="34"/>
      <c r="BO205" s="20"/>
      <c r="BP205" s="20"/>
      <c r="BQ205" s="20"/>
      <c r="BR205" s="20"/>
      <c r="BS205" s="27"/>
      <c r="BT205" s="20"/>
      <c r="BU205" s="20"/>
      <c r="BV205" s="20"/>
      <c r="BW205" s="20"/>
      <c r="BX205" s="20"/>
      <c r="BY205" s="20"/>
      <c r="BZ205" s="20"/>
      <c r="CA205" s="20"/>
      <c r="CB205" s="20"/>
      <c r="CC205" s="27"/>
      <c r="CD205" s="20"/>
      <c r="CE205" s="20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0"/>
      <c r="CY205" s="103" t="s">
        <v>576</v>
      </c>
      <c r="CZ205" s="87" t="s">
        <v>5261</v>
      </c>
      <c r="DA205" s="85"/>
      <c r="DC205" s="94" t="s">
        <v>502</v>
      </c>
      <c r="ML205" s="87"/>
      <c r="MM205" s="87"/>
      <c r="MN205" s="87"/>
      <c r="MO205" s="87"/>
      <c r="MP205" s="87"/>
      <c r="MQ205" s="87"/>
      <c r="MR205" s="87"/>
      <c r="MS205" s="87"/>
      <c r="MT205" s="87"/>
      <c r="MU205" s="87"/>
      <c r="MV205" s="87"/>
      <c r="MW205" s="87"/>
      <c r="MX205" s="87"/>
      <c r="MY205" s="87"/>
      <c r="MZ205" s="87"/>
      <c r="NA205" s="87"/>
      <c r="NB205" s="87"/>
      <c r="NC205" s="87"/>
      <c r="ND205" s="87"/>
      <c r="NE205" s="87"/>
      <c r="NF205" s="87"/>
      <c r="NG205" s="87"/>
      <c r="NH205" s="87"/>
      <c r="NI205" s="87"/>
      <c r="NJ205" s="87"/>
      <c r="NK205" s="87"/>
      <c r="NL205" s="87"/>
      <c r="NM205" s="87"/>
      <c r="NN205" s="87"/>
      <c r="NO205" s="87"/>
      <c r="NP205" s="87"/>
      <c r="NR205" s="20"/>
      <c r="NS205" s="246" t="s">
        <v>5262</v>
      </c>
    </row>
    <row r="206" spans="11:383">
      <c r="K206" s="265" t="s">
        <v>5263</v>
      </c>
      <c r="V206" s="43">
        <v>103</v>
      </c>
      <c r="W206" s="34" t="s">
        <v>982</v>
      </c>
      <c r="X206" s="44">
        <v>30733</v>
      </c>
      <c r="Y206" s="34" t="s">
        <v>3209</v>
      </c>
      <c r="Z206" s="43" t="s">
        <v>1277</v>
      </c>
      <c r="AA206" s="34" t="s">
        <v>490</v>
      </c>
      <c r="AB206" s="34" t="s">
        <v>398</v>
      </c>
      <c r="AC206" s="34" t="s">
        <v>3209</v>
      </c>
      <c r="AD206" s="44" t="s">
        <v>428</v>
      </c>
      <c r="AE206" s="44" t="s">
        <v>5214</v>
      </c>
      <c r="AF206" s="43">
        <v>103</v>
      </c>
      <c r="AG206" s="34" t="s">
        <v>982</v>
      </c>
      <c r="AH206" s="34" t="s">
        <v>981</v>
      </c>
      <c r="AI206" s="43" t="s">
        <v>983</v>
      </c>
      <c r="AJ206" s="44" t="s">
        <v>984</v>
      </c>
      <c r="AK206" s="295">
        <v>4820269</v>
      </c>
      <c r="AL206" s="44" t="s">
        <v>490</v>
      </c>
      <c r="AM206" s="44" t="s">
        <v>988</v>
      </c>
      <c r="AN206" s="296">
        <v>253469840</v>
      </c>
      <c r="AO206" s="34"/>
      <c r="AP206" s="34"/>
      <c r="AQ206" s="34"/>
      <c r="AR206" s="34"/>
      <c r="AS206" s="34"/>
      <c r="AT206" s="44" t="s">
        <v>434</v>
      </c>
      <c r="AU206" s="44"/>
      <c r="AV206" s="751" t="str" cm="1">
        <f t="array" ref="AV2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6" s="34"/>
      <c r="AX206" s="34"/>
      <c r="AY206" s="34"/>
      <c r="AZ206" s="34"/>
      <c r="BA206" s="34"/>
      <c r="BB206" s="34"/>
      <c r="BC206" s="34"/>
      <c r="BD206" s="44">
        <v>30733</v>
      </c>
      <c r="BE206" s="34" t="s">
        <v>3209</v>
      </c>
      <c r="BF206" s="43" t="s">
        <v>1277</v>
      </c>
      <c r="BG206" s="34" t="s">
        <v>490</v>
      </c>
      <c r="BH206" s="34" t="s">
        <v>398</v>
      </c>
      <c r="BI206" s="34" t="s">
        <v>3209</v>
      </c>
      <c r="BJ206" s="44" t="s">
        <v>428</v>
      </c>
      <c r="BK206" s="44" t="s">
        <v>5214</v>
      </c>
      <c r="BL206" s="34"/>
      <c r="BM206" s="34"/>
      <c r="BN206" s="34"/>
      <c r="BO206" s="20"/>
      <c r="BP206" s="20"/>
      <c r="BQ206" s="20"/>
      <c r="BR206" s="20"/>
      <c r="BS206" s="27"/>
      <c r="BT206" s="20"/>
      <c r="BU206" s="20"/>
      <c r="BV206" s="20"/>
      <c r="BW206" s="20"/>
      <c r="BX206" s="20"/>
      <c r="BY206" s="20"/>
      <c r="BZ206" s="20"/>
      <c r="CA206" s="20"/>
      <c r="CB206" s="20"/>
      <c r="CC206" s="27"/>
      <c r="CD206" s="20"/>
      <c r="CE206" s="20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0"/>
      <c r="CY206" s="103" t="s">
        <v>577</v>
      </c>
      <c r="CZ206" s="87" t="s">
        <v>5264</v>
      </c>
      <c r="DA206" s="85"/>
      <c r="DC206" s="94" t="s">
        <v>503</v>
      </c>
      <c r="ML206" s="87"/>
      <c r="MM206" s="87"/>
      <c r="MN206" s="87"/>
      <c r="MO206" s="87"/>
      <c r="MP206" s="87"/>
      <c r="MQ206" s="87"/>
      <c r="MR206" s="87"/>
      <c r="MS206" s="87"/>
      <c r="MT206" s="87"/>
      <c r="MU206" s="87"/>
      <c r="MV206" s="87"/>
      <c r="MW206" s="87"/>
      <c r="MX206" s="87"/>
      <c r="MY206" s="87"/>
      <c r="MZ206" s="87"/>
      <c r="NA206" s="87"/>
      <c r="NB206" s="87"/>
      <c r="NC206" s="87"/>
      <c r="ND206" s="87"/>
      <c r="NE206" s="87"/>
      <c r="NF206" s="87"/>
      <c r="NG206" s="87"/>
      <c r="NH206" s="87"/>
      <c r="NI206" s="87"/>
      <c r="NJ206" s="87"/>
      <c r="NK206" s="87"/>
      <c r="NL206" s="87"/>
      <c r="NM206" s="87"/>
      <c r="NN206" s="87"/>
      <c r="NO206" s="87"/>
      <c r="NP206" s="87"/>
      <c r="NR206" s="20"/>
      <c r="NS206" s="246" t="s">
        <v>5265</v>
      </c>
    </row>
    <row r="207" spans="11:383">
      <c r="K207" s="265" t="s">
        <v>5266</v>
      </c>
      <c r="V207" s="43">
        <v>103</v>
      </c>
      <c r="W207" s="34" t="s">
        <v>982</v>
      </c>
      <c r="X207" s="44">
        <v>30737</v>
      </c>
      <c r="Y207" s="34" t="s">
        <v>3321</v>
      </c>
      <c r="Z207" s="43" t="s">
        <v>1277</v>
      </c>
      <c r="AA207" s="34" t="s">
        <v>490</v>
      </c>
      <c r="AB207" s="34" t="s">
        <v>398</v>
      </c>
      <c r="AC207" s="34" t="s">
        <v>5267</v>
      </c>
      <c r="AD207" s="44" t="s">
        <v>428</v>
      </c>
      <c r="AE207" s="44" t="s">
        <v>5214</v>
      </c>
      <c r="AF207" s="43">
        <v>103</v>
      </c>
      <c r="AG207" s="34" t="s">
        <v>982</v>
      </c>
      <c r="AH207" s="34" t="s">
        <v>981</v>
      </c>
      <c r="AI207" s="43" t="s">
        <v>983</v>
      </c>
      <c r="AJ207" s="44" t="s">
        <v>984</v>
      </c>
      <c r="AK207" s="295">
        <v>4820269</v>
      </c>
      <c r="AL207" s="44" t="s">
        <v>490</v>
      </c>
      <c r="AM207" s="44" t="s">
        <v>988</v>
      </c>
      <c r="AN207" s="296">
        <v>253469840</v>
      </c>
      <c r="AO207" s="34"/>
      <c r="AP207" s="34"/>
      <c r="AQ207" s="34"/>
      <c r="AR207" s="34"/>
      <c r="AS207" s="34"/>
      <c r="AT207" s="44" t="s">
        <v>434</v>
      </c>
      <c r="AU207" s="44"/>
      <c r="AV207" s="751" t="str" cm="1">
        <f t="array" ref="AV2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7" s="34"/>
      <c r="AX207" s="34"/>
      <c r="AY207" s="34"/>
      <c r="AZ207" s="34"/>
      <c r="BA207" s="34"/>
      <c r="BB207" s="34"/>
      <c r="BC207" s="34"/>
      <c r="BD207" s="44">
        <v>30737</v>
      </c>
      <c r="BE207" s="34" t="s">
        <v>3321</v>
      </c>
      <c r="BF207" s="43" t="s">
        <v>1277</v>
      </c>
      <c r="BG207" s="34" t="s">
        <v>490</v>
      </c>
      <c r="BH207" s="34" t="s">
        <v>398</v>
      </c>
      <c r="BI207" s="34" t="s">
        <v>5267</v>
      </c>
      <c r="BJ207" s="44" t="s">
        <v>428</v>
      </c>
      <c r="BK207" s="44" t="s">
        <v>5214</v>
      </c>
      <c r="BL207" s="34"/>
      <c r="BM207" s="34"/>
      <c r="BN207" s="34"/>
      <c r="BO207" s="20"/>
      <c r="BP207" s="20"/>
      <c r="BQ207" s="20"/>
      <c r="BR207" s="20"/>
      <c r="BS207" s="27"/>
      <c r="BT207" s="20"/>
      <c r="BU207" s="20"/>
      <c r="BV207" s="20"/>
      <c r="BW207" s="20"/>
      <c r="BX207" s="20"/>
      <c r="BY207" s="20"/>
      <c r="BZ207" s="20"/>
      <c r="CA207" s="20"/>
      <c r="CB207" s="20"/>
      <c r="CC207" s="27"/>
      <c r="CD207" s="20"/>
      <c r="CE207" s="20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0"/>
      <c r="CY207" s="103" t="s">
        <v>405</v>
      </c>
      <c r="CZ207" s="87" t="s">
        <v>5268</v>
      </c>
      <c r="DA207" s="85"/>
      <c r="DC207" s="94" t="s">
        <v>504</v>
      </c>
      <c r="ML207" s="87"/>
      <c r="MM207" s="87"/>
      <c r="MN207" s="87"/>
      <c r="MO207" s="87"/>
      <c r="MP207" s="87"/>
      <c r="MQ207" s="87"/>
      <c r="MR207" s="87"/>
      <c r="MS207" s="87"/>
      <c r="MT207" s="87"/>
      <c r="MU207" s="87"/>
      <c r="MV207" s="87"/>
      <c r="MW207" s="87"/>
      <c r="MX207" s="87"/>
      <c r="MY207" s="87"/>
      <c r="MZ207" s="87"/>
      <c r="NA207" s="87"/>
      <c r="NB207" s="87"/>
      <c r="NC207" s="87"/>
      <c r="ND207" s="87"/>
      <c r="NE207" s="87"/>
      <c r="NF207" s="87"/>
      <c r="NG207" s="87"/>
      <c r="NH207" s="87"/>
      <c r="NI207" s="87"/>
      <c r="NJ207" s="87"/>
      <c r="NK207" s="87"/>
      <c r="NL207" s="87"/>
      <c r="NM207" s="87"/>
      <c r="NN207" s="87"/>
      <c r="NO207" s="87"/>
      <c r="NP207" s="87"/>
      <c r="NR207" s="20"/>
      <c r="NS207" s="246" t="s">
        <v>5269</v>
      </c>
    </row>
    <row r="208" spans="11:383">
      <c r="K208" s="265" t="s">
        <v>5270</v>
      </c>
      <c r="V208" s="43">
        <v>103</v>
      </c>
      <c r="W208" s="34" t="s">
        <v>982</v>
      </c>
      <c r="X208" s="44">
        <v>30738</v>
      </c>
      <c r="Y208" s="34" t="s">
        <v>3375</v>
      </c>
      <c r="Z208" s="43" t="s">
        <v>1277</v>
      </c>
      <c r="AA208" s="34" t="s">
        <v>490</v>
      </c>
      <c r="AB208" s="34" t="s">
        <v>398</v>
      </c>
      <c r="AC208" s="34" t="s">
        <v>5271</v>
      </c>
      <c r="AD208" s="44" t="s">
        <v>428</v>
      </c>
      <c r="AE208" s="44" t="s">
        <v>5214</v>
      </c>
      <c r="AF208" s="43">
        <v>103</v>
      </c>
      <c r="AG208" s="34" t="s">
        <v>982</v>
      </c>
      <c r="AH208" s="34" t="s">
        <v>981</v>
      </c>
      <c r="AI208" s="43" t="s">
        <v>983</v>
      </c>
      <c r="AJ208" s="44" t="s">
        <v>984</v>
      </c>
      <c r="AK208" s="295">
        <v>4820269</v>
      </c>
      <c r="AL208" s="44" t="s">
        <v>490</v>
      </c>
      <c r="AM208" s="44" t="s">
        <v>988</v>
      </c>
      <c r="AN208" s="296">
        <v>253469840</v>
      </c>
      <c r="AO208" s="34"/>
      <c r="AP208" s="34"/>
      <c r="AQ208" s="34"/>
      <c r="AR208" s="34"/>
      <c r="AS208" s="34"/>
      <c r="AT208" s="44" t="s">
        <v>434</v>
      </c>
      <c r="AU208" s="44"/>
      <c r="AV208" s="751" t="str" cm="1">
        <f t="array" ref="AV2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8" s="34"/>
      <c r="AX208" s="34"/>
      <c r="AY208" s="34"/>
      <c r="AZ208" s="34"/>
      <c r="BA208" s="34"/>
      <c r="BB208" s="34"/>
      <c r="BC208" s="34"/>
      <c r="BD208" s="44">
        <v>30738</v>
      </c>
      <c r="BE208" s="34" t="s">
        <v>3375</v>
      </c>
      <c r="BF208" s="43" t="s">
        <v>1277</v>
      </c>
      <c r="BG208" s="34" t="s">
        <v>490</v>
      </c>
      <c r="BH208" s="34" t="s">
        <v>398</v>
      </c>
      <c r="BI208" s="34" t="s">
        <v>5271</v>
      </c>
      <c r="BJ208" s="44" t="s">
        <v>428</v>
      </c>
      <c r="BK208" s="44" t="s">
        <v>5214</v>
      </c>
      <c r="BL208" s="34"/>
      <c r="BM208" s="34"/>
      <c r="BN208" s="34"/>
      <c r="BO208" s="20"/>
      <c r="BP208" s="20"/>
      <c r="BQ208" s="20"/>
      <c r="BR208" s="20"/>
      <c r="BS208" s="27"/>
      <c r="BT208" s="20"/>
      <c r="BU208" s="20"/>
      <c r="BV208" s="20"/>
      <c r="BW208" s="20"/>
      <c r="BX208" s="20"/>
      <c r="BY208" s="20"/>
      <c r="BZ208" s="20"/>
      <c r="CA208" s="20"/>
      <c r="CB208" s="20"/>
      <c r="CC208" s="27"/>
      <c r="CD208" s="20"/>
      <c r="CE208" s="20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0"/>
      <c r="CY208" s="103" t="s">
        <v>578</v>
      </c>
      <c r="CZ208" s="87" t="s">
        <v>5272</v>
      </c>
      <c r="DA208" s="85"/>
      <c r="DC208" s="94" t="s">
        <v>682</v>
      </c>
      <c r="ML208" s="87"/>
      <c r="MM208" s="87"/>
      <c r="MN208" s="87"/>
      <c r="MO208" s="87"/>
      <c r="MP208" s="87"/>
      <c r="MQ208" s="87"/>
      <c r="MR208" s="87"/>
      <c r="MS208" s="87"/>
      <c r="MT208" s="87"/>
      <c r="MU208" s="87"/>
      <c r="MV208" s="87"/>
      <c r="MW208" s="87"/>
      <c r="MX208" s="87"/>
      <c r="MY208" s="87"/>
      <c r="MZ208" s="87"/>
      <c r="NA208" s="87"/>
      <c r="NB208" s="87"/>
      <c r="NC208" s="87"/>
      <c r="ND208" s="87"/>
      <c r="NE208" s="87"/>
      <c r="NF208" s="87"/>
      <c r="NG208" s="87"/>
      <c r="NH208" s="87"/>
      <c r="NI208" s="87"/>
      <c r="NJ208" s="87"/>
      <c r="NK208" s="87"/>
      <c r="NL208" s="87"/>
      <c r="NM208" s="87"/>
      <c r="NN208" s="87"/>
      <c r="NO208" s="87"/>
      <c r="NP208" s="87"/>
      <c r="NR208" s="20"/>
      <c r="NS208" s="246" t="s">
        <v>5273</v>
      </c>
    </row>
    <row r="209" spans="11:383">
      <c r="K209" s="265" t="s">
        <v>5274</v>
      </c>
      <c r="V209" s="43">
        <v>103</v>
      </c>
      <c r="W209" s="34" t="s">
        <v>982</v>
      </c>
      <c r="X209" s="44">
        <v>30739</v>
      </c>
      <c r="Y209" s="34" t="s">
        <v>3427</v>
      </c>
      <c r="Z209" s="43" t="s">
        <v>1277</v>
      </c>
      <c r="AA209" s="34" t="s">
        <v>490</v>
      </c>
      <c r="AB209" s="34" t="s">
        <v>398</v>
      </c>
      <c r="AC209" s="34" t="s">
        <v>5275</v>
      </c>
      <c r="AD209" s="44" t="s">
        <v>428</v>
      </c>
      <c r="AE209" s="44" t="s">
        <v>5214</v>
      </c>
      <c r="AF209" s="43">
        <v>103</v>
      </c>
      <c r="AG209" s="34" t="s">
        <v>982</v>
      </c>
      <c r="AH209" s="34" t="s">
        <v>981</v>
      </c>
      <c r="AI209" s="43" t="s">
        <v>983</v>
      </c>
      <c r="AJ209" s="44" t="s">
        <v>984</v>
      </c>
      <c r="AK209" s="295">
        <v>4820269</v>
      </c>
      <c r="AL209" s="44" t="s">
        <v>490</v>
      </c>
      <c r="AM209" s="44" t="s">
        <v>988</v>
      </c>
      <c r="AN209" s="296">
        <v>253469840</v>
      </c>
      <c r="AO209" s="34"/>
      <c r="AP209" s="34"/>
      <c r="AQ209" s="34"/>
      <c r="AR209" s="34"/>
      <c r="AS209" s="34"/>
      <c r="AT209" s="44" t="s">
        <v>434</v>
      </c>
      <c r="AU209" s="44"/>
      <c r="AV209" s="751" t="str" cm="1">
        <f t="array" ref="AV2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09" s="34"/>
      <c r="AX209" s="34"/>
      <c r="AY209" s="34"/>
      <c r="AZ209" s="34"/>
      <c r="BA209" s="34"/>
      <c r="BB209" s="34"/>
      <c r="BC209" s="34"/>
      <c r="BD209" s="44">
        <v>30739</v>
      </c>
      <c r="BE209" s="34" t="s">
        <v>3427</v>
      </c>
      <c r="BF209" s="43" t="s">
        <v>1277</v>
      </c>
      <c r="BG209" s="34" t="s">
        <v>490</v>
      </c>
      <c r="BH209" s="34" t="s">
        <v>398</v>
      </c>
      <c r="BI209" s="34" t="s">
        <v>5275</v>
      </c>
      <c r="BJ209" s="44" t="s">
        <v>428</v>
      </c>
      <c r="BK209" s="44" t="s">
        <v>5214</v>
      </c>
      <c r="BL209" s="34"/>
      <c r="BM209" s="34"/>
      <c r="BN209" s="34"/>
      <c r="BO209" s="20"/>
      <c r="BP209" s="20"/>
      <c r="BQ209" s="20"/>
      <c r="BR209" s="20"/>
      <c r="BS209" s="27"/>
      <c r="BT209" s="20"/>
      <c r="BU209" s="20"/>
      <c r="BV209" s="20"/>
      <c r="BW209" s="20"/>
      <c r="BX209" s="20"/>
      <c r="BY209" s="20"/>
      <c r="BZ209" s="20"/>
      <c r="CA209" s="20"/>
      <c r="CB209" s="20"/>
      <c r="CC209" s="27"/>
      <c r="CD209" s="20"/>
      <c r="CE209" s="20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0"/>
      <c r="CY209" s="103" t="s">
        <v>579</v>
      </c>
      <c r="CZ209" s="87" t="s">
        <v>5276</v>
      </c>
      <c r="DA209" s="85"/>
      <c r="DC209" s="94" t="s">
        <v>651</v>
      </c>
      <c r="ML209" s="87"/>
      <c r="MM209" s="87"/>
      <c r="MN209" s="87"/>
      <c r="MO209" s="87"/>
      <c r="MP209" s="87"/>
      <c r="MQ209" s="87"/>
      <c r="MR209" s="87"/>
      <c r="MS209" s="87"/>
      <c r="MT209" s="87"/>
      <c r="MU209" s="87"/>
      <c r="MV209" s="87"/>
      <c r="MW209" s="87"/>
      <c r="MX209" s="87"/>
      <c r="MY209" s="87"/>
      <c r="MZ209" s="87"/>
      <c r="NA209" s="87"/>
      <c r="NB209" s="87"/>
      <c r="NC209" s="87"/>
      <c r="ND209" s="87"/>
      <c r="NE209" s="87"/>
      <c r="NF209" s="87"/>
      <c r="NG209" s="87"/>
      <c r="NH209" s="87"/>
      <c r="NI209" s="87"/>
      <c r="NJ209" s="87"/>
      <c r="NK209" s="87"/>
      <c r="NL209" s="87"/>
      <c r="NM209" s="87"/>
      <c r="NN209" s="87"/>
      <c r="NO209" s="87"/>
      <c r="NP209" s="87"/>
      <c r="NR209" s="20"/>
      <c r="NS209" s="246" t="s">
        <v>5277</v>
      </c>
    </row>
    <row r="210" spans="11:383">
      <c r="K210" s="265" t="s">
        <v>5278</v>
      </c>
      <c r="V210" s="43">
        <v>103</v>
      </c>
      <c r="W210" s="34" t="s">
        <v>982</v>
      </c>
      <c r="X210" s="44">
        <v>30740</v>
      </c>
      <c r="Y210" s="34" t="s">
        <v>3475</v>
      </c>
      <c r="Z210" s="43" t="s">
        <v>1277</v>
      </c>
      <c r="AA210" s="34" t="s">
        <v>490</v>
      </c>
      <c r="AB210" s="34" t="s">
        <v>398</v>
      </c>
      <c r="AC210" s="34" t="s">
        <v>5279</v>
      </c>
      <c r="AD210" s="44" t="s">
        <v>428</v>
      </c>
      <c r="AE210" s="44" t="s">
        <v>5214</v>
      </c>
      <c r="AF210" s="43">
        <v>103</v>
      </c>
      <c r="AG210" s="34" t="s">
        <v>982</v>
      </c>
      <c r="AH210" s="34" t="s">
        <v>981</v>
      </c>
      <c r="AI210" s="43" t="s">
        <v>983</v>
      </c>
      <c r="AJ210" s="44" t="s">
        <v>984</v>
      </c>
      <c r="AK210" s="295">
        <v>4820269</v>
      </c>
      <c r="AL210" s="44" t="s">
        <v>490</v>
      </c>
      <c r="AM210" s="44" t="s">
        <v>988</v>
      </c>
      <c r="AN210" s="296">
        <v>253469840</v>
      </c>
      <c r="AO210" s="34"/>
      <c r="AP210" s="34"/>
      <c r="AQ210" s="34"/>
      <c r="AR210" s="34"/>
      <c r="AS210" s="34"/>
      <c r="AT210" s="44" t="s">
        <v>434</v>
      </c>
      <c r="AU210" s="44"/>
      <c r="AV210" s="751" t="str" cm="1">
        <f t="array" ref="AV2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0" s="34"/>
      <c r="AX210" s="34"/>
      <c r="AY210" s="34"/>
      <c r="AZ210" s="34"/>
      <c r="BA210" s="34"/>
      <c r="BB210" s="34"/>
      <c r="BC210" s="34"/>
      <c r="BD210" s="44">
        <v>30740</v>
      </c>
      <c r="BE210" s="34" t="s">
        <v>3475</v>
      </c>
      <c r="BF210" s="43" t="s">
        <v>1277</v>
      </c>
      <c r="BG210" s="34" t="s">
        <v>490</v>
      </c>
      <c r="BH210" s="34" t="s">
        <v>398</v>
      </c>
      <c r="BI210" s="34" t="s">
        <v>5279</v>
      </c>
      <c r="BJ210" s="44" t="s">
        <v>428</v>
      </c>
      <c r="BK210" s="44" t="s">
        <v>5214</v>
      </c>
      <c r="BL210" s="34"/>
      <c r="BM210" s="34"/>
      <c r="BN210" s="34"/>
      <c r="BO210" s="20"/>
      <c r="BP210" s="20"/>
      <c r="BQ210" s="20"/>
      <c r="BR210" s="20"/>
      <c r="BS210" s="27"/>
      <c r="BT210" s="20"/>
      <c r="BU210" s="20"/>
      <c r="BV210" s="20"/>
      <c r="BW210" s="20"/>
      <c r="BX210" s="20"/>
      <c r="BY210" s="20"/>
      <c r="BZ210" s="20"/>
      <c r="CA210" s="20"/>
      <c r="CB210" s="20"/>
      <c r="CC210" s="27"/>
      <c r="CD210" s="20"/>
      <c r="CE210" s="20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0"/>
      <c r="CY210" s="103" t="s">
        <v>580</v>
      </c>
      <c r="CZ210" s="87" t="s">
        <v>5280</v>
      </c>
      <c r="DA210" s="85"/>
      <c r="DC210" s="94" t="s">
        <v>659</v>
      </c>
      <c r="ML210" s="87"/>
      <c r="MM210" s="87"/>
      <c r="MN210" s="87"/>
      <c r="MO210" s="87"/>
      <c r="MP210" s="87"/>
      <c r="MQ210" s="87"/>
      <c r="MR210" s="87"/>
      <c r="MS210" s="87"/>
      <c r="MT210" s="87"/>
      <c r="MU210" s="87"/>
      <c r="MV210" s="87"/>
      <c r="MW210" s="87"/>
      <c r="MX210" s="87"/>
      <c r="MY210" s="87"/>
      <c r="MZ210" s="87"/>
      <c r="NA210" s="87"/>
      <c r="NB210" s="87"/>
      <c r="NC210" s="87"/>
      <c r="ND210" s="87"/>
      <c r="NE210" s="87"/>
      <c r="NF210" s="87"/>
      <c r="NG210" s="87"/>
      <c r="NH210" s="87"/>
      <c r="NI210" s="87"/>
      <c r="NJ210" s="87"/>
      <c r="NK210" s="87"/>
      <c r="NL210" s="87"/>
      <c r="NM210" s="87"/>
      <c r="NN210" s="87"/>
      <c r="NO210" s="87"/>
      <c r="NP210" s="87"/>
      <c r="NR210" s="20"/>
      <c r="NS210" s="246" t="s">
        <v>5281</v>
      </c>
    </row>
    <row r="211" spans="11:383">
      <c r="K211" s="265" t="s">
        <v>5282</v>
      </c>
      <c r="V211" s="43">
        <v>103</v>
      </c>
      <c r="W211" s="34" t="s">
        <v>982</v>
      </c>
      <c r="X211" s="44">
        <v>30741</v>
      </c>
      <c r="Y211" s="34" t="s">
        <v>3521</v>
      </c>
      <c r="Z211" s="43" t="s">
        <v>1277</v>
      </c>
      <c r="AA211" s="34" t="s">
        <v>490</v>
      </c>
      <c r="AB211" s="34" t="s">
        <v>398</v>
      </c>
      <c r="AC211" s="34" t="s">
        <v>5283</v>
      </c>
      <c r="AD211" s="44" t="s">
        <v>428</v>
      </c>
      <c r="AE211" s="44" t="s">
        <v>5214</v>
      </c>
      <c r="AF211" s="43">
        <v>103</v>
      </c>
      <c r="AG211" s="34" t="s">
        <v>982</v>
      </c>
      <c r="AH211" s="34" t="s">
        <v>981</v>
      </c>
      <c r="AI211" s="43" t="s">
        <v>983</v>
      </c>
      <c r="AJ211" s="44" t="s">
        <v>984</v>
      </c>
      <c r="AK211" s="295">
        <v>4820269</v>
      </c>
      <c r="AL211" s="44" t="s">
        <v>490</v>
      </c>
      <c r="AM211" s="44" t="s">
        <v>988</v>
      </c>
      <c r="AN211" s="296">
        <v>253469840</v>
      </c>
      <c r="AO211" s="34"/>
      <c r="AP211" s="34"/>
      <c r="AQ211" s="34"/>
      <c r="AR211" s="34"/>
      <c r="AS211" s="34"/>
      <c r="AT211" s="44" t="s">
        <v>434</v>
      </c>
      <c r="AU211" s="44"/>
      <c r="AV211" s="751" t="str" cm="1">
        <f t="array" ref="AV2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1" s="34"/>
      <c r="AX211" s="34"/>
      <c r="AY211" s="34"/>
      <c r="AZ211" s="34"/>
      <c r="BA211" s="34"/>
      <c r="BB211" s="34"/>
      <c r="BC211" s="34"/>
      <c r="BD211" s="44">
        <v>30741</v>
      </c>
      <c r="BE211" s="34" t="s">
        <v>3521</v>
      </c>
      <c r="BF211" s="43" t="s">
        <v>1277</v>
      </c>
      <c r="BG211" s="34" t="s">
        <v>490</v>
      </c>
      <c r="BH211" s="34" t="s">
        <v>398</v>
      </c>
      <c r="BI211" s="34" t="s">
        <v>5283</v>
      </c>
      <c r="BJ211" s="44" t="s">
        <v>428</v>
      </c>
      <c r="BK211" s="44" t="s">
        <v>5214</v>
      </c>
      <c r="BL211" s="34"/>
      <c r="BM211" s="34"/>
      <c r="BN211" s="34"/>
      <c r="BO211" s="20"/>
      <c r="BP211" s="20"/>
      <c r="BQ211" s="20"/>
      <c r="BR211" s="20"/>
      <c r="BS211" s="27"/>
      <c r="BT211" s="20"/>
      <c r="BU211" s="20"/>
      <c r="BV211" s="20"/>
      <c r="BW211" s="20"/>
      <c r="BX211" s="20"/>
      <c r="BY211" s="20"/>
      <c r="BZ211" s="20"/>
      <c r="CA211" s="20"/>
      <c r="CB211" s="20"/>
      <c r="CC211" s="27"/>
      <c r="CD211" s="20"/>
      <c r="CE211" s="20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0"/>
      <c r="CY211" s="103" t="s">
        <v>581</v>
      </c>
      <c r="CZ211" s="87" t="s">
        <v>5284</v>
      </c>
      <c r="DA211" s="85"/>
      <c r="DC211" s="94" t="s">
        <v>551</v>
      </c>
      <c r="ML211" s="87"/>
      <c r="MM211" s="87"/>
      <c r="MN211" s="87"/>
      <c r="MO211" s="87"/>
      <c r="MP211" s="87"/>
      <c r="MQ211" s="87"/>
      <c r="MR211" s="87"/>
      <c r="MS211" s="87"/>
      <c r="MT211" s="87"/>
      <c r="MU211" s="87"/>
      <c r="MV211" s="87"/>
      <c r="MW211" s="87"/>
      <c r="MX211" s="87"/>
      <c r="MY211" s="87"/>
      <c r="MZ211" s="87"/>
      <c r="NA211" s="87"/>
      <c r="NB211" s="87"/>
      <c r="NC211" s="87"/>
      <c r="ND211" s="87"/>
      <c r="NE211" s="87"/>
      <c r="NF211" s="87"/>
      <c r="NG211" s="87"/>
      <c r="NH211" s="87"/>
      <c r="NI211" s="87"/>
      <c r="NJ211" s="87"/>
      <c r="NK211" s="87"/>
      <c r="NL211" s="87"/>
      <c r="NM211" s="87"/>
      <c r="NN211" s="87"/>
      <c r="NO211" s="87"/>
      <c r="NP211" s="87"/>
      <c r="NR211" s="20"/>
      <c r="NS211" s="246" t="s">
        <v>5285</v>
      </c>
    </row>
    <row r="212" spans="11:383">
      <c r="K212" s="265" t="s">
        <v>5286</v>
      </c>
      <c r="V212" s="43">
        <v>103</v>
      </c>
      <c r="W212" s="34" t="s">
        <v>982</v>
      </c>
      <c r="X212" s="44">
        <v>30742</v>
      </c>
      <c r="Y212" s="34" t="s">
        <v>3562</v>
      </c>
      <c r="Z212" s="43" t="s">
        <v>1277</v>
      </c>
      <c r="AA212" s="34" t="s">
        <v>490</v>
      </c>
      <c r="AB212" s="34" t="s">
        <v>398</v>
      </c>
      <c r="AC212" s="34" t="s">
        <v>5287</v>
      </c>
      <c r="AD212" s="44" t="s">
        <v>428</v>
      </c>
      <c r="AE212" s="44" t="s">
        <v>5214</v>
      </c>
      <c r="AF212" s="43">
        <v>103</v>
      </c>
      <c r="AG212" s="34" t="s">
        <v>982</v>
      </c>
      <c r="AH212" s="34" t="s">
        <v>981</v>
      </c>
      <c r="AI212" s="43" t="s">
        <v>983</v>
      </c>
      <c r="AJ212" s="44" t="s">
        <v>984</v>
      </c>
      <c r="AK212" s="295">
        <v>4820269</v>
      </c>
      <c r="AL212" s="44" t="s">
        <v>490</v>
      </c>
      <c r="AM212" s="44" t="s">
        <v>988</v>
      </c>
      <c r="AN212" s="296">
        <v>253469840</v>
      </c>
      <c r="AO212" s="34"/>
      <c r="AP212" s="34"/>
      <c r="AQ212" s="34"/>
      <c r="AR212" s="34"/>
      <c r="AS212" s="34"/>
      <c r="AT212" s="44" t="s">
        <v>434</v>
      </c>
      <c r="AU212" s="44"/>
      <c r="AV212" s="751" t="str" cm="1">
        <f t="array" ref="AV2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2" s="34"/>
      <c r="AX212" s="34"/>
      <c r="AY212" s="34"/>
      <c r="AZ212" s="34"/>
      <c r="BA212" s="34"/>
      <c r="BB212" s="34"/>
      <c r="BC212" s="34"/>
      <c r="BD212" s="44">
        <v>30742</v>
      </c>
      <c r="BE212" s="34" t="s">
        <v>3562</v>
      </c>
      <c r="BF212" s="43" t="s">
        <v>1277</v>
      </c>
      <c r="BG212" s="34" t="s">
        <v>490</v>
      </c>
      <c r="BH212" s="34" t="s">
        <v>398</v>
      </c>
      <c r="BI212" s="34" t="s">
        <v>5287</v>
      </c>
      <c r="BJ212" s="44" t="s">
        <v>428</v>
      </c>
      <c r="BK212" s="44" t="s">
        <v>5214</v>
      </c>
      <c r="BL212" s="34"/>
      <c r="BM212" s="34"/>
      <c r="BN212" s="34"/>
      <c r="BO212" s="20"/>
      <c r="BP212" s="20"/>
      <c r="BQ212" s="20"/>
      <c r="BR212" s="20"/>
      <c r="BS212" s="27"/>
      <c r="BT212" s="20"/>
      <c r="BU212" s="20"/>
      <c r="BV212" s="20"/>
      <c r="BW212" s="20"/>
      <c r="BX212" s="20"/>
      <c r="BY212" s="20"/>
      <c r="BZ212" s="20"/>
      <c r="CA212" s="20"/>
      <c r="CB212" s="20"/>
      <c r="CC212" s="27"/>
      <c r="CD212" s="20"/>
      <c r="CE212" s="20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0"/>
      <c r="CY212" s="103" t="s">
        <v>582</v>
      </c>
      <c r="CZ212" s="87" t="s">
        <v>5288</v>
      </c>
      <c r="DA212" s="85"/>
      <c r="DC212" s="94" t="s">
        <v>668</v>
      </c>
      <c r="ML212" s="87"/>
      <c r="MM212" s="87"/>
      <c r="MN212" s="87"/>
      <c r="MO212" s="87"/>
      <c r="MP212" s="87"/>
      <c r="MQ212" s="87"/>
      <c r="MR212" s="87"/>
      <c r="MS212" s="87"/>
      <c r="MT212" s="87"/>
      <c r="MU212" s="87"/>
      <c r="MV212" s="87"/>
      <c r="MW212" s="87"/>
      <c r="MX212" s="87"/>
      <c r="MY212" s="87"/>
      <c r="MZ212" s="87"/>
      <c r="NA212" s="87"/>
      <c r="NB212" s="87"/>
      <c r="NC212" s="87"/>
      <c r="ND212" s="87"/>
      <c r="NE212" s="87"/>
      <c r="NF212" s="87"/>
      <c r="NG212" s="87"/>
      <c r="NH212" s="87"/>
      <c r="NI212" s="87"/>
      <c r="NJ212" s="87"/>
      <c r="NK212" s="87"/>
      <c r="NL212" s="87"/>
      <c r="NM212" s="87"/>
      <c r="NN212" s="87"/>
      <c r="NO212" s="87"/>
      <c r="NP212" s="87"/>
      <c r="NR212" s="20"/>
      <c r="NS212" s="246" t="s">
        <v>5289</v>
      </c>
    </row>
    <row r="213" spans="11:383">
      <c r="K213" s="265" t="s">
        <v>5290</v>
      </c>
      <c r="V213" s="43">
        <v>103</v>
      </c>
      <c r="W213" s="34" t="s">
        <v>982</v>
      </c>
      <c r="X213" s="44">
        <v>30743</v>
      </c>
      <c r="Y213" s="34" t="s">
        <v>3602</v>
      </c>
      <c r="Z213" s="43" t="s">
        <v>1277</v>
      </c>
      <c r="AA213" s="34" t="s">
        <v>490</v>
      </c>
      <c r="AB213" s="34" t="s">
        <v>398</v>
      </c>
      <c r="AC213" s="34" t="s">
        <v>5291</v>
      </c>
      <c r="AD213" s="44" t="s">
        <v>428</v>
      </c>
      <c r="AE213" s="44" t="s">
        <v>5214</v>
      </c>
      <c r="AF213" s="43">
        <v>103</v>
      </c>
      <c r="AG213" s="34" t="s">
        <v>982</v>
      </c>
      <c r="AH213" s="34" t="s">
        <v>981</v>
      </c>
      <c r="AI213" s="43" t="s">
        <v>983</v>
      </c>
      <c r="AJ213" s="44" t="s">
        <v>984</v>
      </c>
      <c r="AK213" s="295">
        <v>4820269</v>
      </c>
      <c r="AL213" s="44" t="s">
        <v>490</v>
      </c>
      <c r="AM213" s="44" t="s">
        <v>988</v>
      </c>
      <c r="AN213" s="296">
        <v>253469840</v>
      </c>
      <c r="AO213" s="34"/>
      <c r="AP213" s="34"/>
      <c r="AQ213" s="34"/>
      <c r="AR213" s="34"/>
      <c r="AS213" s="34"/>
      <c r="AT213" s="44" t="s">
        <v>434</v>
      </c>
      <c r="AU213" s="44"/>
      <c r="AV213" s="751" t="str" cm="1">
        <f t="array" ref="AV2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3" s="34"/>
      <c r="AX213" s="34"/>
      <c r="AY213" s="34"/>
      <c r="AZ213" s="34"/>
      <c r="BA213" s="34"/>
      <c r="BB213" s="34"/>
      <c r="BC213" s="34"/>
      <c r="BD213" s="44">
        <v>30743</v>
      </c>
      <c r="BE213" s="34" t="s">
        <v>3602</v>
      </c>
      <c r="BF213" s="43" t="s">
        <v>1277</v>
      </c>
      <c r="BG213" s="34" t="s">
        <v>490</v>
      </c>
      <c r="BH213" s="34" t="s">
        <v>398</v>
      </c>
      <c r="BI213" s="34" t="s">
        <v>5291</v>
      </c>
      <c r="BJ213" s="44" t="s">
        <v>428</v>
      </c>
      <c r="BK213" s="44" t="s">
        <v>5214</v>
      </c>
      <c r="BL213" s="34"/>
      <c r="BM213" s="34"/>
      <c r="BN213" s="34"/>
      <c r="BO213" s="20"/>
      <c r="BP213" s="20"/>
      <c r="BQ213" s="20"/>
      <c r="BR213" s="20"/>
      <c r="BS213" s="27"/>
      <c r="BT213" s="20"/>
      <c r="BU213" s="20"/>
      <c r="BV213" s="20"/>
      <c r="BW213" s="20"/>
      <c r="BX213" s="20"/>
      <c r="BY213" s="20"/>
      <c r="BZ213" s="20"/>
      <c r="CA213" s="20"/>
      <c r="CB213" s="20"/>
      <c r="CC213" s="27"/>
      <c r="CD213" s="20"/>
      <c r="CE213" s="20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0"/>
      <c r="CY213" s="103" t="s">
        <v>583</v>
      </c>
      <c r="CZ213" s="87" t="s">
        <v>5292</v>
      </c>
      <c r="DA213" s="85"/>
      <c r="DC213" s="94" t="s">
        <v>608</v>
      </c>
      <c r="ML213" s="87"/>
      <c r="MM213" s="87"/>
      <c r="MN213" s="87"/>
      <c r="MO213" s="87"/>
      <c r="MP213" s="87"/>
      <c r="MQ213" s="87"/>
      <c r="MR213" s="87"/>
      <c r="MS213" s="87"/>
      <c r="MT213" s="87"/>
      <c r="MU213" s="87"/>
      <c r="MV213" s="87"/>
      <c r="MW213" s="87"/>
      <c r="MX213" s="87"/>
      <c r="MY213" s="87"/>
      <c r="MZ213" s="87"/>
      <c r="NA213" s="87"/>
      <c r="NB213" s="87"/>
      <c r="NC213" s="87"/>
      <c r="ND213" s="87"/>
      <c r="NE213" s="87"/>
      <c r="NF213" s="87"/>
      <c r="NG213" s="87"/>
      <c r="NH213" s="87"/>
      <c r="NI213" s="87"/>
      <c r="NJ213" s="87"/>
      <c r="NK213" s="87"/>
      <c r="NL213" s="87"/>
      <c r="NM213" s="87"/>
      <c r="NN213" s="87"/>
      <c r="NO213" s="87"/>
      <c r="NP213" s="87"/>
      <c r="NR213" s="20"/>
      <c r="NS213" s="246" t="s">
        <v>5293</v>
      </c>
    </row>
    <row r="214" spans="11:383">
      <c r="K214" s="265" t="s">
        <v>5294</v>
      </c>
      <c r="V214" s="43">
        <v>103</v>
      </c>
      <c r="W214" s="34" t="s">
        <v>982</v>
      </c>
      <c r="X214" s="44">
        <v>30744</v>
      </c>
      <c r="Y214" s="34" t="s">
        <v>3639</v>
      </c>
      <c r="Z214" s="43" t="s">
        <v>1277</v>
      </c>
      <c r="AA214" s="34" t="s">
        <v>490</v>
      </c>
      <c r="AB214" s="34" t="s">
        <v>398</v>
      </c>
      <c r="AC214" s="34" t="s">
        <v>5295</v>
      </c>
      <c r="AD214" s="44" t="s">
        <v>428</v>
      </c>
      <c r="AE214" s="44" t="s">
        <v>5214</v>
      </c>
      <c r="AF214" s="43">
        <v>103</v>
      </c>
      <c r="AG214" s="34" t="s">
        <v>982</v>
      </c>
      <c r="AH214" s="34" t="s">
        <v>981</v>
      </c>
      <c r="AI214" s="43" t="s">
        <v>983</v>
      </c>
      <c r="AJ214" s="44" t="s">
        <v>984</v>
      </c>
      <c r="AK214" s="295">
        <v>4820269</v>
      </c>
      <c r="AL214" s="44" t="s">
        <v>490</v>
      </c>
      <c r="AM214" s="44" t="s">
        <v>988</v>
      </c>
      <c r="AN214" s="296">
        <v>253469840</v>
      </c>
      <c r="AO214" s="34"/>
      <c r="AP214" s="34"/>
      <c r="AQ214" s="34"/>
      <c r="AR214" s="34"/>
      <c r="AS214" s="34"/>
      <c r="AT214" s="44" t="s">
        <v>434</v>
      </c>
      <c r="AU214" s="44"/>
      <c r="AV214" s="751" t="str" cm="1">
        <f t="array" ref="AV2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4" s="34"/>
      <c r="AX214" s="34"/>
      <c r="AY214" s="34"/>
      <c r="AZ214" s="34"/>
      <c r="BA214" s="34"/>
      <c r="BB214" s="34"/>
      <c r="BC214" s="34"/>
      <c r="BD214" s="44">
        <v>30744</v>
      </c>
      <c r="BE214" s="34" t="s">
        <v>3639</v>
      </c>
      <c r="BF214" s="43" t="s">
        <v>1277</v>
      </c>
      <c r="BG214" s="34" t="s">
        <v>490</v>
      </c>
      <c r="BH214" s="34" t="s">
        <v>398</v>
      </c>
      <c r="BI214" s="34" t="s">
        <v>5295</v>
      </c>
      <c r="BJ214" s="44" t="s">
        <v>428</v>
      </c>
      <c r="BK214" s="44" t="s">
        <v>5214</v>
      </c>
      <c r="BL214" s="34"/>
      <c r="BM214" s="34"/>
      <c r="BN214" s="34"/>
      <c r="BO214" s="20"/>
      <c r="BP214" s="20"/>
      <c r="BQ214" s="20"/>
      <c r="BR214" s="20"/>
      <c r="BS214" s="27"/>
      <c r="BT214" s="20"/>
      <c r="BU214" s="20"/>
      <c r="BV214" s="20"/>
      <c r="BW214" s="20"/>
      <c r="BX214" s="20"/>
      <c r="BY214" s="20"/>
      <c r="BZ214" s="20"/>
      <c r="CA214" s="20"/>
      <c r="CB214" s="20"/>
      <c r="CC214" s="27"/>
      <c r="CD214" s="20"/>
      <c r="CE214" s="20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0"/>
      <c r="CY214" s="103" t="s">
        <v>584</v>
      </c>
      <c r="CZ214" s="87" t="s">
        <v>5296</v>
      </c>
      <c r="DA214" s="85"/>
      <c r="DC214" s="94" t="s">
        <v>669</v>
      </c>
      <c r="ML214" s="87"/>
      <c r="MM214" s="87"/>
      <c r="MN214" s="87"/>
      <c r="MO214" s="87"/>
      <c r="MP214" s="87"/>
      <c r="MQ214" s="87"/>
      <c r="MR214" s="87"/>
      <c r="MS214" s="87"/>
      <c r="MT214" s="87"/>
      <c r="MU214" s="87"/>
      <c r="MV214" s="87"/>
      <c r="MW214" s="87"/>
      <c r="MX214" s="87"/>
      <c r="MY214" s="87"/>
      <c r="MZ214" s="87"/>
      <c r="NA214" s="87"/>
      <c r="NB214" s="87"/>
      <c r="NC214" s="87"/>
      <c r="ND214" s="87"/>
      <c r="NE214" s="87"/>
      <c r="NF214" s="87"/>
      <c r="NG214" s="87"/>
      <c r="NH214" s="87"/>
      <c r="NI214" s="87"/>
      <c r="NJ214" s="87"/>
      <c r="NK214" s="87"/>
      <c r="NL214" s="87"/>
      <c r="NM214" s="87"/>
      <c r="NN214" s="87"/>
      <c r="NO214" s="87"/>
      <c r="NP214" s="87"/>
      <c r="NR214" s="20"/>
      <c r="NS214" s="246" t="s">
        <v>5297</v>
      </c>
    </row>
    <row r="215" spans="11:383">
      <c r="K215" s="265" t="s">
        <v>5298</v>
      </c>
      <c r="V215" s="43">
        <v>103</v>
      </c>
      <c r="W215" s="34" t="s">
        <v>982</v>
      </c>
      <c r="X215" s="44">
        <v>30736</v>
      </c>
      <c r="Y215" s="34" t="s">
        <v>3270</v>
      </c>
      <c r="Z215" s="43" t="s">
        <v>1277</v>
      </c>
      <c r="AA215" s="34" t="s">
        <v>490</v>
      </c>
      <c r="AB215" s="34" t="s">
        <v>398</v>
      </c>
      <c r="AC215" s="34" t="s">
        <v>3270</v>
      </c>
      <c r="AD215" s="44" t="s">
        <v>428</v>
      </c>
      <c r="AE215" s="44" t="s">
        <v>5214</v>
      </c>
      <c r="AF215" s="43">
        <v>103</v>
      </c>
      <c r="AG215" s="34" t="s">
        <v>982</v>
      </c>
      <c r="AH215" s="34" t="s">
        <v>981</v>
      </c>
      <c r="AI215" s="43" t="s">
        <v>983</v>
      </c>
      <c r="AJ215" s="44" t="s">
        <v>984</v>
      </c>
      <c r="AK215" s="295">
        <v>4820269</v>
      </c>
      <c r="AL215" s="44" t="s">
        <v>490</v>
      </c>
      <c r="AM215" s="44" t="s">
        <v>988</v>
      </c>
      <c r="AN215" s="296">
        <v>253469840</v>
      </c>
      <c r="AO215" s="34"/>
      <c r="AP215" s="34"/>
      <c r="AQ215" s="34"/>
      <c r="AR215" s="34"/>
      <c r="AS215" s="34"/>
      <c r="AT215" s="44" t="s">
        <v>434</v>
      </c>
      <c r="AU215" s="44"/>
      <c r="AV215" s="751" t="str" cm="1">
        <f t="array" ref="AV2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5" s="34"/>
      <c r="AX215" s="34"/>
      <c r="AY215" s="34"/>
      <c r="AZ215" s="34"/>
      <c r="BA215" s="34"/>
      <c r="BB215" s="34"/>
      <c r="BC215" s="34"/>
      <c r="BD215" s="44">
        <v>30736</v>
      </c>
      <c r="BE215" s="34" t="s">
        <v>3270</v>
      </c>
      <c r="BF215" s="43" t="s">
        <v>1277</v>
      </c>
      <c r="BG215" s="34" t="s">
        <v>490</v>
      </c>
      <c r="BH215" s="34" t="s">
        <v>398</v>
      </c>
      <c r="BI215" s="34" t="s">
        <v>3270</v>
      </c>
      <c r="BJ215" s="44" t="s">
        <v>428</v>
      </c>
      <c r="BK215" s="44" t="s">
        <v>5214</v>
      </c>
      <c r="BL215" s="34"/>
      <c r="BM215" s="34"/>
      <c r="BN215" s="34"/>
      <c r="BO215" s="20"/>
      <c r="BP215" s="20"/>
      <c r="BQ215" s="20"/>
      <c r="BR215" s="20"/>
      <c r="BS215" s="27"/>
      <c r="BT215" s="20"/>
      <c r="BU215" s="20"/>
      <c r="BV215" s="20"/>
      <c r="BW215" s="20"/>
      <c r="BX215" s="20"/>
      <c r="BY215" s="20"/>
      <c r="BZ215" s="20"/>
      <c r="CA215" s="20"/>
      <c r="CB215" s="20"/>
      <c r="CC215" s="27"/>
      <c r="CD215" s="20"/>
      <c r="CE215" s="20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0"/>
      <c r="CY215" s="103" t="s">
        <v>449</v>
      </c>
      <c r="CZ215" s="87" t="s">
        <v>5299</v>
      </c>
      <c r="DA215" s="85"/>
      <c r="DC215" s="94" t="s">
        <v>536</v>
      </c>
      <c r="ML215" s="87"/>
      <c r="MM215" s="87"/>
      <c r="MN215" s="87"/>
      <c r="MO215" s="87"/>
      <c r="MP215" s="87"/>
      <c r="MQ215" s="87"/>
      <c r="MR215" s="87"/>
      <c r="MS215" s="87"/>
      <c r="MT215" s="87"/>
      <c r="MU215" s="87"/>
      <c r="MV215" s="87"/>
      <c r="MW215" s="87"/>
      <c r="MX215" s="87"/>
      <c r="MY215" s="87"/>
      <c r="MZ215" s="87"/>
      <c r="NA215" s="87"/>
      <c r="NB215" s="87"/>
      <c r="NC215" s="87"/>
      <c r="ND215" s="87"/>
      <c r="NE215" s="87"/>
      <c r="NF215" s="87"/>
      <c r="NG215" s="87"/>
      <c r="NH215" s="87"/>
      <c r="NI215" s="87"/>
      <c r="NJ215" s="87"/>
      <c r="NK215" s="87"/>
      <c r="NL215" s="87"/>
      <c r="NM215" s="87"/>
      <c r="NN215" s="87"/>
      <c r="NO215" s="87"/>
      <c r="NP215" s="87"/>
      <c r="NR215" s="20"/>
      <c r="NS215" s="246" t="s">
        <v>5300</v>
      </c>
    </row>
    <row r="216" spans="11:383">
      <c r="K216" s="265" t="s">
        <v>5301</v>
      </c>
      <c r="V216" s="43">
        <v>103</v>
      </c>
      <c r="W216" s="34" t="s">
        <v>982</v>
      </c>
      <c r="X216" s="44">
        <v>30906</v>
      </c>
      <c r="Y216" s="34" t="s">
        <v>756</v>
      </c>
      <c r="Z216" s="43" t="s">
        <v>1277</v>
      </c>
      <c r="AA216" s="34" t="s">
        <v>492</v>
      </c>
      <c r="AB216" s="34" t="s">
        <v>398</v>
      </c>
      <c r="AC216" s="34" t="s">
        <v>756</v>
      </c>
      <c r="AD216" s="44" t="s">
        <v>428</v>
      </c>
      <c r="AE216" s="44" t="s">
        <v>5214</v>
      </c>
      <c r="AF216" s="43">
        <v>103</v>
      </c>
      <c r="AG216" s="34" t="s">
        <v>982</v>
      </c>
      <c r="AH216" s="34" t="s">
        <v>981</v>
      </c>
      <c r="AI216" s="43" t="s">
        <v>983</v>
      </c>
      <c r="AJ216" s="44" t="s">
        <v>984</v>
      </c>
      <c r="AK216" s="295">
        <v>4820269</v>
      </c>
      <c r="AL216" s="44" t="s">
        <v>490</v>
      </c>
      <c r="AM216" s="44" t="s">
        <v>988</v>
      </c>
      <c r="AN216" s="296">
        <v>253469840</v>
      </c>
      <c r="AO216" s="34"/>
      <c r="AP216" s="34"/>
      <c r="AQ216" s="34"/>
      <c r="AR216" s="34"/>
      <c r="AS216" s="34"/>
      <c r="AT216" s="44" t="s">
        <v>434</v>
      </c>
      <c r="AU216" s="44"/>
      <c r="AV216" s="751" t="str" cm="1">
        <f t="array" ref="AV2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6" s="34"/>
      <c r="AX216" s="34"/>
      <c r="AY216" s="34"/>
      <c r="AZ216" s="34"/>
      <c r="BA216" s="34"/>
      <c r="BB216" s="34"/>
      <c r="BC216" s="34"/>
      <c r="BD216" s="44">
        <v>30906</v>
      </c>
      <c r="BE216" s="34" t="s">
        <v>756</v>
      </c>
      <c r="BF216" s="43" t="s">
        <v>1277</v>
      </c>
      <c r="BG216" s="34" t="s">
        <v>492</v>
      </c>
      <c r="BH216" s="34" t="s">
        <v>398</v>
      </c>
      <c r="BI216" s="34" t="s">
        <v>756</v>
      </c>
      <c r="BJ216" s="44" t="s">
        <v>428</v>
      </c>
      <c r="BK216" s="44" t="s">
        <v>5214</v>
      </c>
      <c r="BL216" s="34"/>
      <c r="BM216" s="34"/>
      <c r="BN216" s="34"/>
      <c r="BO216" s="20"/>
      <c r="BP216" s="20"/>
      <c r="BQ216" s="20"/>
      <c r="BR216" s="20"/>
      <c r="BS216" s="27"/>
      <c r="BT216" s="20"/>
      <c r="BU216" s="20"/>
      <c r="BV216" s="20"/>
      <c r="BW216" s="20"/>
      <c r="BX216" s="20"/>
      <c r="BY216" s="20"/>
      <c r="BZ216" s="20"/>
      <c r="CA216" s="20"/>
      <c r="CB216" s="20"/>
      <c r="CC216" s="27"/>
      <c r="CD216" s="20"/>
      <c r="CE216" s="20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0"/>
      <c r="CY216" s="103" t="s">
        <v>585</v>
      </c>
      <c r="CZ216" s="87" t="s">
        <v>5302</v>
      </c>
      <c r="DA216" s="85"/>
      <c r="DC216" s="94" t="s">
        <v>525</v>
      </c>
      <c r="ML216" s="87"/>
      <c r="MM216" s="87"/>
      <c r="MN216" s="87"/>
      <c r="MO216" s="87"/>
      <c r="MP216" s="87"/>
      <c r="MQ216" s="87"/>
      <c r="MR216" s="87"/>
      <c r="MS216" s="87"/>
      <c r="MT216" s="87"/>
      <c r="MU216" s="87"/>
      <c r="MV216" s="87"/>
      <c r="MW216" s="87"/>
      <c r="MX216" s="87"/>
      <c r="MY216" s="87"/>
      <c r="MZ216" s="87"/>
      <c r="NA216" s="87"/>
      <c r="NB216" s="87"/>
      <c r="NC216" s="87"/>
      <c r="ND216" s="87"/>
      <c r="NE216" s="87"/>
      <c r="NF216" s="87"/>
      <c r="NG216" s="87"/>
      <c r="NH216" s="87"/>
      <c r="NI216" s="87"/>
      <c r="NJ216" s="87"/>
      <c r="NK216" s="87"/>
      <c r="NL216" s="87"/>
      <c r="NM216" s="87"/>
      <c r="NN216" s="87"/>
      <c r="NO216" s="87"/>
      <c r="NP216" s="87"/>
      <c r="NR216" s="20"/>
      <c r="NS216" s="246" t="s">
        <v>5303</v>
      </c>
    </row>
    <row r="217" spans="11:383">
      <c r="K217" s="265" t="s">
        <v>5304</v>
      </c>
      <c r="V217" s="43">
        <v>103</v>
      </c>
      <c r="W217" s="34" t="s">
        <v>982</v>
      </c>
      <c r="X217" s="44">
        <v>30908</v>
      </c>
      <c r="Y217" s="34" t="s">
        <v>1024</v>
      </c>
      <c r="Z217" s="43" t="s">
        <v>1277</v>
      </c>
      <c r="AA217" s="34" t="s">
        <v>492</v>
      </c>
      <c r="AB217" s="34" t="s">
        <v>398</v>
      </c>
      <c r="AC217" s="34" t="s">
        <v>1024</v>
      </c>
      <c r="AD217" s="44" t="s">
        <v>428</v>
      </c>
      <c r="AE217" s="44" t="s">
        <v>5214</v>
      </c>
      <c r="AF217" s="43">
        <v>103</v>
      </c>
      <c r="AG217" s="34" t="s">
        <v>982</v>
      </c>
      <c r="AH217" s="34" t="s">
        <v>981</v>
      </c>
      <c r="AI217" s="43" t="s">
        <v>983</v>
      </c>
      <c r="AJ217" s="44" t="s">
        <v>984</v>
      </c>
      <c r="AK217" s="295">
        <v>4820269</v>
      </c>
      <c r="AL217" s="44" t="s">
        <v>490</v>
      </c>
      <c r="AM217" s="44" t="s">
        <v>988</v>
      </c>
      <c r="AN217" s="296">
        <v>253469840</v>
      </c>
      <c r="AO217" s="34"/>
      <c r="AP217" s="34"/>
      <c r="AQ217" s="34"/>
      <c r="AR217" s="34"/>
      <c r="AS217" s="34"/>
      <c r="AT217" s="44" t="s">
        <v>434</v>
      </c>
      <c r="AU217" s="44"/>
      <c r="AV217" s="751" t="str" cm="1">
        <f t="array" ref="AV2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7" s="34"/>
      <c r="AX217" s="34"/>
      <c r="AY217" s="34"/>
      <c r="AZ217" s="34"/>
      <c r="BA217" s="34"/>
      <c r="BB217" s="34"/>
      <c r="BC217" s="34"/>
      <c r="BD217" s="44">
        <v>30908</v>
      </c>
      <c r="BE217" s="34" t="s">
        <v>1024</v>
      </c>
      <c r="BF217" s="43" t="s">
        <v>1277</v>
      </c>
      <c r="BG217" s="34" t="s">
        <v>492</v>
      </c>
      <c r="BH217" s="34" t="s">
        <v>398</v>
      </c>
      <c r="BI217" s="34" t="s">
        <v>1024</v>
      </c>
      <c r="BJ217" s="44" t="s">
        <v>428</v>
      </c>
      <c r="BK217" s="44" t="s">
        <v>5214</v>
      </c>
      <c r="BL217" s="34"/>
      <c r="BM217" s="34"/>
      <c r="BN217" s="34"/>
      <c r="BO217" s="20"/>
      <c r="BP217" s="20"/>
      <c r="BQ217" s="20"/>
      <c r="BR217" s="20"/>
      <c r="BS217" s="27"/>
      <c r="BT217" s="20"/>
      <c r="BU217" s="20"/>
      <c r="BV217" s="20"/>
      <c r="BW217" s="20"/>
      <c r="BX217" s="20"/>
      <c r="BY217" s="20"/>
      <c r="BZ217" s="20"/>
      <c r="CA217" s="20"/>
      <c r="CB217" s="20"/>
      <c r="CC217" s="27"/>
      <c r="CD217" s="20"/>
      <c r="CE217" s="20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0"/>
      <c r="CY217" s="103" t="s">
        <v>586</v>
      </c>
      <c r="CZ217" s="87" t="s">
        <v>5305</v>
      </c>
      <c r="DA217" s="85"/>
      <c r="DC217" s="94" t="s">
        <v>652</v>
      </c>
      <c r="ML217" s="87"/>
      <c r="MM217" s="87"/>
      <c r="MN217" s="87"/>
      <c r="MO217" s="87"/>
      <c r="MP217" s="87"/>
      <c r="MQ217" s="87"/>
      <c r="MR217" s="87"/>
      <c r="MS217" s="87"/>
      <c r="MT217" s="87"/>
      <c r="MU217" s="87"/>
      <c r="MV217" s="87"/>
      <c r="MW217" s="87"/>
      <c r="MX217" s="87"/>
      <c r="MY217" s="87"/>
      <c r="MZ217" s="87"/>
      <c r="NA217" s="87"/>
      <c r="NB217" s="87"/>
      <c r="NC217" s="87"/>
      <c r="ND217" s="87"/>
      <c r="NE217" s="87"/>
      <c r="NF217" s="87"/>
      <c r="NG217" s="87"/>
      <c r="NH217" s="87"/>
      <c r="NI217" s="87"/>
      <c r="NJ217" s="87"/>
      <c r="NK217" s="87"/>
      <c r="NL217" s="87"/>
      <c r="NM217" s="87"/>
      <c r="NN217" s="87"/>
      <c r="NO217" s="87"/>
      <c r="NP217" s="87"/>
      <c r="NR217" s="20"/>
      <c r="NS217" s="246" t="s">
        <v>5306</v>
      </c>
    </row>
    <row r="218" spans="11:383">
      <c r="K218" s="265" t="s">
        <v>5307</v>
      </c>
      <c r="V218" s="43">
        <v>103</v>
      </c>
      <c r="W218" s="34" t="s">
        <v>982</v>
      </c>
      <c r="X218" s="44">
        <v>30912</v>
      </c>
      <c r="Y218" s="34" t="s">
        <v>1318</v>
      </c>
      <c r="Z218" s="43" t="s">
        <v>1277</v>
      </c>
      <c r="AA218" s="34" t="s">
        <v>492</v>
      </c>
      <c r="AB218" s="34" t="s">
        <v>398</v>
      </c>
      <c r="AC218" s="34" t="s">
        <v>1318</v>
      </c>
      <c r="AD218" s="44" t="s">
        <v>428</v>
      </c>
      <c r="AE218" s="44" t="s">
        <v>5214</v>
      </c>
      <c r="AF218" s="43">
        <v>103</v>
      </c>
      <c r="AG218" s="34" t="s">
        <v>982</v>
      </c>
      <c r="AH218" s="34" t="s">
        <v>981</v>
      </c>
      <c r="AI218" s="43" t="s">
        <v>983</v>
      </c>
      <c r="AJ218" s="44" t="s">
        <v>984</v>
      </c>
      <c r="AK218" s="295">
        <v>4820269</v>
      </c>
      <c r="AL218" s="44" t="s">
        <v>490</v>
      </c>
      <c r="AM218" s="44" t="s">
        <v>988</v>
      </c>
      <c r="AN218" s="296">
        <v>253469840</v>
      </c>
      <c r="AO218" s="34"/>
      <c r="AP218" s="34"/>
      <c r="AQ218" s="34"/>
      <c r="AR218" s="34"/>
      <c r="AS218" s="34"/>
      <c r="AT218" s="44" t="s">
        <v>434</v>
      </c>
      <c r="AU218" s="44"/>
      <c r="AV218" s="751" t="str" cm="1">
        <f t="array" ref="AV2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8" s="34"/>
      <c r="AX218" s="34"/>
      <c r="AY218" s="34"/>
      <c r="AZ218" s="34"/>
      <c r="BA218" s="34"/>
      <c r="BB218" s="34"/>
      <c r="BC218" s="34"/>
      <c r="BD218" s="44">
        <v>30912</v>
      </c>
      <c r="BE218" s="34" t="s">
        <v>1318</v>
      </c>
      <c r="BF218" s="43" t="s">
        <v>1277</v>
      </c>
      <c r="BG218" s="34" t="s">
        <v>492</v>
      </c>
      <c r="BH218" s="34" t="s">
        <v>398</v>
      </c>
      <c r="BI218" s="34" t="s">
        <v>1318</v>
      </c>
      <c r="BJ218" s="44" t="s">
        <v>428</v>
      </c>
      <c r="BK218" s="44" t="s">
        <v>5214</v>
      </c>
      <c r="BL218" s="34"/>
      <c r="BM218" s="34"/>
      <c r="BN218" s="34"/>
      <c r="BO218" s="20"/>
      <c r="BP218" s="20"/>
      <c r="BQ218" s="20"/>
      <c r="BR218" s="20"/>
      <c r="BS218" s="27"/>
      <c r="BT218" s="20"/>
      <c r="BU218" s="20"/>
      <c r="BV218" s="20"/>
      <c r="BW218" s="20"/>
      <c r="BX218" s="20"/>
      <c r="BY218" s="20"/>
      <c r="BZ218" s="20"/>
      <c r="CA218" s="20"/>
      <c r="CB218" s="20"/>
      <c r="CC218" s="27"/>
      <c r="CD218" s="20"/>
      <c r="CE218" s="20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0"/>
      <c r="CY218" s="103" t="s">
        <v>587</v>
      </c>
      <c r="CZ218" s="87" t="s">
        <v>5308</v>
      </c>
      <c r="DA218" s="85"/>
      <c r="DC218" s="94" t="s">
        <v>537</v>
      </c>
      <c r="ML218" s="87"/>
      <c r="MM218" s="87"/>
      <c r="MN218" s="87"/>
      <c r="MO218" s="87"/>
      <c r="MP218" s="87"/>
      <c r="MQ218" s="87"/>
      <c r="MR218" s="87"/>
      <c r="MS218" s="87"/>
      <c r="MT218" s="87"/>
      <c r="MU218" s="87"/>
      <c r="MV218" s="87"/>
      <c r="MW218" s="87"/>
      <c r="MX218" s="87"/>
      <c r="MY218" s="87"/>
      <c r="MZ218" s="87"/>
      <c r="NA218" s="87"/>
      <c r="NB218" s="87"/>
      <c r="NC218" s="87"/>
      <c r="ND218" s="87"/>
      <c r="NE218" s="87"/>
      <c r="NF218" s="87"/>
      <c r="NG218" s="87"/>
      <c r="NH218" s="87"/>
      <c r="NI218" s="87"/>
      <c r="NJ218" s="87"/>
      <c r="NK218" s="87"/>
      <c r="NL218" s="87"/>
      <c r="NM218" s="87"/>
      <c r="NN218" s="87"/>
      <c r="NO218" s="87"/>
      <c r="NP218" s="87"/>
      <c r="NR218" s="20"/>
      <c r="NS218" s="246" t="s">
        <v>5309</v>
      </c>
    </row>
    <row r="219" spans="11:383">
      <c r="K219" s="265" t="s">
        <v>5310</v>
      </c>
      <c r="V219" s="43">
        <v>103</v>
      </c>
      <c r="W219" s="34" t="s">
        <v>982</v>
      </c>
      <c r="X219" s="44">
        <v>30913</v>
      </c>
      <c r="Y219" s="34" t="s">
        <v>1610</v>
      </c>
      <c r="Z219" s="43" t="s">
        <v>1277</v>
      </c>
      <c r="AA219" s="34" t="s">
        <v>492</v>
      </c>
      <c r="AB219" s="34" t="s">
        <v>398</v>
      </c>
      <c r="AC219" s="34" t="s">
        <v>1610</v>
      </c>
      <c r="AD219" s="44" t="s">
        <v>428</v>
      </c>
      <c r="AE219" s="44" t="s">
        <v>5214</v>
      </c>
      <c r="AF219" s="43">
        <v>103</v>
      </c>
      <c r="AG219" s="34" t="s">
        <v>982</v>
      </c>
      <c r="AH219" s="34" t="s">
        <v>981</v>
      </c>
      <c r="AI219" s="43" t="s">
        <v>983</v>
      </c>
      <c r="AJ219" s="44" t="s">
        <v>984</v>
      </c>
      <c r="AK219" s="295">
        <v>4820269</v>
      </c>
      <c r="AL219" s="44" t="s">
        <v>490</v>
      </c>
      <c r="AM219" s="44" t="s">
        <v>988</v>
      </c>
      <c r="AN219" s="296">
        <v>253469840</v>
      </c>
      <c r="AO219" s="34"/>
      <c r="AP219" s="34"/>
      <c r="AQ219" s="34"/>
      <c r="AR219" s="34"/>
      <c r="AS219" s="34"/>
      <c r="AT219" s="44" t="s">
        <v>434</v>
      </c>
      <c r="AU219" s="44"/>
      <c r="AV219" s="751" t="str" cm="1">
        <f t="array" ref="AV2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19" s="34"/>
      <c r="AX219" s="34"/>
      <c r="AY219" s="34"/>
      <c r="AZ219" s="34"/>
      <c r="BA219" s="34"/>
      <c r="BB219" s="34"/>
      <c r="BC219" s="34"/>
      <c r="BD219" s="44">
        <v>30913</v>
      </c>
      <c r="BE219" s="34" t="s">
        <v>1610</v>
      </c>
      <c r="BF219" s="43" t="s">
        <v>1277</v>
      </c>
      <c r="BG219" s="34" t="s">
        <v>492</v>
      </c>
      <c r="BH219" s="34" t="s">
        <v>398</v>
      </c>
      <c r="BI219" s="34" t="s">
        <v>1610</v>
      </c>
      <c r="BJ219" s="44" t="s">
        <v>428</v>
      </c>
      <c r="BK219" s="44" t="s">
        <v>5214</v>
      </c>
      <c r="BL219" s="34"/>
      <c r="BM219" s="34"/>
      <c r="BN219" s="34"/>
      <c r="BO219" s="20"/>
      <c r="BP219" s="20"/>
      <c r="BQ219" s="20"/>
      <c r="BR219" s="20"/>
      <c r="BS219" s="27"/>
      <c r="BT219" s="20"/>
      <c r="BU219" s="20"/>
      <c r="BV219" s="20"/>
      <c r="BW219" s="20"/>
      <c r="BX219" s="20"/>
      <c r="BY219" s="20"/>
      <c r="BZ219" s="20"/>
      <c r="CA219" s="20"/>
      <c r="CB219" s="20"/>
      <c r="CC219" s="27"/>
      <c r="CD219" s="20"/>
      <c r="CE219" s="20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0"/>
      <c r="CY219" s="103" t="s">
        <v>588</v>
      </c>
      <c r="CZ219" s="87" t="s">
        <v>5311</v>
      </c>
      <c r="DA219" s="85"/>
      <c r="DC219" s="94" t="s">
        <v>683</v>
      </c>
      <c r="ML219" s="87"/>
      <c r="MM219" s="87"/>
      <c r="MN219" s="87"/>
      <c r="MO219" s="87"/>
      <c r="MP219" s="87"/>
      <c r="MQ219" s="87"/>
      <c r="MR219" s="87"/>
      <c r="MS219" s="87"/>
      <c r="MT219" s="87"/>
      <c r="MU219" s="87"/>
      <c r="MV219" s="87"/>
      <c r="MW219" s="87"/>
      <c r="MX219" s="87"/>
      <c r="MY219" s="87"/>
      <c r="MZ219" s="87"/>
      <c r="NA219" s="87"/>
      <c r="NB219" s="87"/>
      <c r="NC219" s="87"/>
      <c r="ND219" s="87"/>
      <c r="NE219" s="87"/>
      <c r="NF219" s="87"/>
      <c r="NG219" s="87"/>
      <c r="NH219" s="87"/>
      <c r="NI219" s="87"/>
      <c r="NJ219" s="87"/>
      <c r="NK219" s="87"/>
      <c r="NL219" s="87"/>
      <c r="NM219" s="87"/>
      <c r="NN219" s="87"/>
      <c r="NO219" s="87"/>
      <c r="NP219" s="87"/>
      <c r="NR219" s="20"/>
      <c r="NS219" s="246" t="s">
        <v>5312</v>
      </c>
    </row>
    <row r="220" spans="11:383">
      <c r="K220" s="265" t="s">
        <v>5313</v>
      </c>
      <c r="V220" s="43">
        <v>103</v>
      </c>
      <c r="W220" s="34" t="s">
        <v>982</v>
      </c>
      <c r="X220" s="44">
        <v>30914</v>
      </c>
      <c r="Y220" s="34" t="s">
        <v>1862</v>
      </c>
      <c r="Z220" s="43" t="s">
        <v>1277</v>
      </c>
      <c r="AA220" s="34" t="s">
        <v>492</v>
      </c>
      <c r="AB220" s="34" t="s">
        <v>398</v>
      </c>
      <c r="AC220" s="34" t="s">
        <v>1862</v>
      </c>
      <c r="AD220" s="44" t="s">
        <v>428</v>
      </c>
      <c r="AE220" s="44" t="s">
        <v>5214</v>
      </c>
      <c r="AF220" s="43">
        <v>103</v>
      </c>
      <c r="AG220" s="34" t="s">
        <v>982</v>
      </c>
      <c r="AH220" s="34" t="s">
        <v>981</v>
      </c>
      <c r="AI220" s="43" t="s">
        <v>983</v>
      </c>
      <c r="AJ220" s="44" t="s">
        <v>984</v>
      </c>
      <c r="AK220" s="295">
        <v>4820269</v>
      </c>
      <c r="AL220" s="44" t="s">
        <v>490</v>
      </c>
      <c r="AM220" s="44" t="s">
        <v>988</v>
      </c>
      <c r="AN220" s="296">
        <v>253469840</v>
      </c>
      <c r="AO220" s="34"/>
      <c r="AP220" s="34"/>
      <c r="AQ220" s="34"/>
      <c r="AR220" s="34"/>
      <c r="AS220" s="34"/>
      <c r="AT220" s="44" t="s">
        <v>434</v>
      </c>
      <c r="AU220" s="44"/>
      <c r="AV220" s="751" t="str" cm="1">
        <f t="array" ref="AV2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0" s="34"/>
      <c r="AX220" s="34"/>
      <c r="AY220" s="34"/>
      <c r="AZ220" s="34"/>
      <c r="BA220" s="34"/>
      <c r="BB220" s="34"/>
      <c r="BC220" s="34"/>
      <c r="BD220" s="44">
        <v>30914</v>
      </c>
      <c r="BE220" s="34" t="s">
        <v>1862</v>
      </c>
      <c r="BF220" s="43" t="s">
        <v>1277</v>
      </c>
      <c r="BG220" s="34" t="s">
        <v>492</v>
      </c>
      <c r="BH220" s="34" t="s">
        <v>398</v>
      </c>
      <c r="BI220" s="34" t="s">
        <v>1862</v>
      </c>
      <c r="BJ220" s="44" t="s">
        <v>428</v>
      </c>
      <c r="BK220" s="44" t="s">
        <v>5214</v>
      </c>
      <c r="BL220" s="34"/>
      <c r="BM220" s="34"/>
      <c r="BN220" s="34"/>
      <c r="BO220" s="20"/>
      <c r="BP220" s="20"/>
      <c r="BQ220" s="20"/>
      <c r="BR220" s="20"/>
      <c r="BS220" s="27"/>
      <c r="BT220" s="20"/>
      <c r="BU220" s="20"/>
      <c r="BV220" s="20"/>
      <c r="BW220" s="20"/>
      <c r="BX220" s="20"/>
      <c r="BY220" s="20"/>
      <c r="BZ220" s="20"/>
      <c r="CA220" s="20"/>
      <c r="CB220" s="20"/>
      <c r="CC220" s="27"/>
      <c r="CD220" s="20"/>
      <c r="CE220" s="20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0"/>
      <c r="CY220" s="103" t="s">
        <v>406</v>
      </c>
      <c r="CZ220" s="87" t="s">
        <v>5314</v>
      </c>
      <c r="DA220" s="85"/>
      <c r="DC220" s="94" t="s">
        <v>481</v>
      </c>
      <c r="ML220" s="87"/>
      <c r="MM220" s="87"/>
      <c r="MN220" s="87"/>
      <c r="MO220" s="87"/>
      <c r="MP220" s="87"/>
      <c r="MQ220" s="87"/>
      <c r="MR220" s="87"/>
      <c r="MS220" s="87"/>
      <c r="MT220" s="87"/>
      <c r="MU220" s="87"/>
      <c r="MV220" s="87"/>
      <c r="MW220" s="87"/>
      <c r="MX220" s="87"/>
      <c r="MY220" s="87"/>
      <c r="MZ220" s="87"/>
      <c r="NA220" s="87"/>
      <c r="NB220" s="87"/>
      <c r="NC220" s="87"/>
      <c r="ND220" s="87"/>
      <c r="NE220" s="87"/>
      <c r="NF220" s="87"/>
      <c r="NG220" s="87"/>
      <c r="NH220" s="87"/>
      <c r="NI220" s="87"/>
      <c r="NJ220" s="87"/>
      <c r="NK220" s="87"/>
      <c r="NL220" s="87"/>
      <c r="NM220" s="87"/>
      <c r="NN220" s="87"/>
      <c r="NO220" s="87"/>
      <c r="NP220" s="87"/>
      <c r="NR220" s="20"/>
      <c r="NS220" s="246" t="s">
        <v>5315</v>
      </c>
    </row>
    <row r="221" spans="11:383">
      <c r="K221" s="265" t="s">
        <v>5316</v>
      </c>
      <c r="V221" s="43">
        <v>103</v>
      </c>
      <c r="W221" s="34" t="s">
        <v>982</v>
      </c>
      <c r="X221" s="44">
        <v>30915</v>
      </c>
      <c r="Y221" s="34" t="s">
        <v>2060</v>
      </c>
      <c r="Z221" s="43" t="s">
        <v>1277</v>
      </c>
      <c r="AA221" s="34" t="s">
        <v>492</v>
      </c>
      <c r="AB221" s="34" t="s">
        <v>398</v>
      </c>
      <c r="AC221" s="34" t="s">
        <v>2060</v>
      </c>
      <c r="AD221" s="44" t="s">
        <v>428</v>
      </c>
      <c r="AE221" s="44" t="s">
        <v>5214</v>
      </c>
      <c r="AF221" s="43">
        <v>103</v>
      </c>
      <c r="AG221" s="34" t="s">
        <v>982</v>
      </c>
      <c r="AH221" s="34" t="s">
        <v>981</v>
      </c>
      <c r="AI221" s="43" t="s">
        <v>983</v>
      </c>
      <c r="AJ221" s="44" t="s">
        <v>984</v>
      </c>
      <c r="AK221" s="295">
        <v>4820269</v>
      </c>
      <c r="AL221" s="44" t="s">
        <v>490</v>
      </c>
      <c r="AM221" s="44" t="s">
        <v>988</v>
      </c>
      <c r="AN221" s="296">
        <v>253469840</v>
      </c>
      <c r="AO221" s="34"/>
      <c r="AP221" s="34"/>
      <c r="AQ221" s="34"/>
      <c r="AR221" s="34"/>
      <c r="AS221" s="34"/>
      <c r="AT221" s="44" t="s">
        <v>434</v>
      </c>
      <c r="AU221" s="44"/>
      <c r="AV221" s="751" t="str" cm="1">
        <f t="array" ref="AV2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1" s="34"/>
      <c r="AX221" s="34"/>
      <c r="AY221" s="34"/>
      <c r="AZ221" s="34"/>
      <c r="BA221" s="34"/>
      <c r="BB221" s="34"/>
      <c r="BC221" s="34"/>
      <c r="BD221" s="44">
        <v>30915</v>
      </c>
      <c r="BE221" s="34" t="s">
        <v>2060</v>
      </c>
      <c r="BF221" s="43" t="s">
        <v>1277</v>
      </c>
      <c r="BG221" s="34" t="s">
        <v>492</v>
      </c>
      <c r="BH221" s="34" t="s">
        <v>398</v>
      </c>
      <c r="BI221" s="34" t="s">
        <v>2060</v>
      </c>
      <c r="BJ221" s="44" t="s">
        <v>428</v>
      </c>
      <c r="BK221" s="44" t="s">
        <v>5214</v>
      </c>
      <c r="BL221" s="34"/>
      <c r="BM221" s="34"/>
      <c r="BN221" s="34"/>
      <c r="BO221" s="20"/>
      <c r="BP221" s="20"/>
      <c r="BQ221" s="20"/>
      <c r="BR221" s="20"/>
      <c r="BS221" s="27"/>
      <c r="BT221" s="20"/>
      <c r="BU221" s="20"/>
      <c r="BV221" s="20"/>
      <c r="BW221" s="20"/>
      <c r="BX221" s="20"/>
      <c r="BY221" s="20"/>
      <c r="BZ221" s="20"/>
      <c r="CA221" s="20"/>
      <c r="CB221" s="20"/>
      <c r="CC221" s="27"/>
      <c r="CD221" s="20"/>
      <c r="CE221" s="20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0"/>
      <c r="CY221" s="103" t="s">
        <v>589</v>
      </c>
      <c r="CZ221" s="87" t="s">
        <v>5317</v>
      </c>
      <c r="DA221" s="85"/>
      <c r="DC221" s="94" t="s">
        <v>538</v>
      </c>
      <c r="ML221" s="87"/>
      <c r="MM221" s="87"/>
      <c r="MN221" s="87"/>
      <c r="MO221" s="87"/>
      <c r="MP221" s="87"/>
      <c r="MQ221" s="87"/>
      <c r="MR221" s="87"/>
      <c r="MS221" s="87"/>
      <c r="MT221" s="87"/>
      <c r="MU221" s="87"/>
      <c r="MV221" s="87"/>
      <c r="MW221" s="87"/>
      <c r="MX221" s="87"/>
      <c r="MY221" s="87"/>
      <c r="MZ221" s="87"/>
      <c r="NA221" s="87"/>
      <c r="NB221" s="87"/>
      <c r="NC221" s="87"/>
      <c r="ND221" s="87"/>
      <c r="NE221" s="87"/>
      <c r="NF221" s="87"/>
      <c r="NG221" s="87"/>
      <c r="NH221" s="87"/>
      <c r="NI221" s="87"/>
      <c r="NJ221" s="87"/>
      <c r="NK221" s="87"/>
      <c r="NL221" s="87"/>
      <c r="NM221" s="87"/>
      <c r="NN221" s="87"/>
      <c r="NO221" s="87"/>
      <c r="NP221" s="87"/>
      <c r="NR221" s="20"/>
      <c r="NS221" s="246" t="s">
        <v>5318</v>
      </c>
    </row>
    <row r="222" spans="11:383">
      <c r="K222" s="265" t="s">
        <v>5319</v>
      </c>
      <c r="V222" s="43">
        <v>103</v>
      </c>
      <c r="W222" s="34" t="s">
        <v>982</v>
      </c>
      <c r="X222" s="44">
        <v>30917</v>
      </c>
      <c r="Y222" s="34" t="s">
        <v>2237</v>
      </c>
      <c r="Z222" s="43" t="s">
        <v>1277</v>
      </c>
      <c r="AA222" s="34" t="s">
        <v>492</v>
      </c>
      <c r="AB222" s="34" t="s">
        <v>398</v>
      </c>
      <c r="AC222" s="34" t="s">
        <v>2237</v>
      </c>
      <c r="AD222" s="44" t="s">
        <v>428</v>
      </c>
      <c r="AE222" s="44" t="s">
        <v>5214</v>
      </c>
      <c r="AF222" s="43">
        <v>103</v>
      </c>
      <c r="AG222" s="34" t="s">
        <v>982</v>
      </c>
      <c r="AH222" s="34" t="s">
        <v>981</v>
      </c>
      <c r="AI222" s="43" t="s">
        <v>983</v>
      </c>
      <c r="AJ222" s="44" t="s">
        <v>984</v>
      </c>
      <c r="AK222" s="295">
        <v>4820269</v>
      </c>
      <c r="AL222" s="44" t="s">
        <v>490</v>
      </c>
      <c r="AM222" s="44" t="s">
        <v>988</v>
      </c>
      <c r="AN222" s="296">
        <v>253469840</v>
      </c>
      <c r="AO222" s="34"/>
      <c r="AP222" s="34"/>
      <c r="AQ222" s="34"/>
      <c r="AR222" s="34"/>
      <c r="AS222" s="34"/>
      <c r="AT222" s="44" t="s">
        <v>434</v>
      </c>
      <c r="AU222" s="44"/>
      <c r="AV222" s="751" t="str" cm="1">
        <f t="array" ref="AV2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2" s="34"/>
      <c r="AX222" s="34"/>
      <c r="AY222" s="34"/>
      <c r="AZ222" s="34"/>
      <c r="BA222" s="34"/>
      <c r="BB222" s="34"/>
      <c r="BC222" s="34"/>
      <c r="BD222" s="44">
        <v>30917</v>
      </c>
      <c r="BE222" s="34" t="s">
        <v>2237</v>
      </c>
      <c r="BF222" s="43" t="s">
        <v>1277</v>
      </c>
      <c r="BG222" s="34" t="s">
        <v>492</v>
      </c>
      <c r="BH222" s="34" t="s">
        <v>398</v>
      </c>
      <c r="BI222" s="34" t="s">
        <v>2237</v>
      </c>
      <c r="BJ222" s="44" t="s">
        <v>428</v>
      </c>
      <c r="BK222" s="44" t="s">
        <v>5214</v>
      </c>
      <c r="BL222" s="34"/>
      <c r="BM222" s="34"/>
      <c r="BN222" s="34"/>
      <c r="BO222" s="20"/>
      <c r="BP222" s="20"/>
      <c r="BQ222" s="20"/>
      <c r="BR222" s="20"/>
      <c r="BS222" s="27"/>
      <c r="BT222" s="20"/>
      <c r="BU222" s="20"/>
      <c r="BV222" s="20"/>
      <c r="BW222" s="20"/>
      <c r="BX222" s="20"/>
      <c r="BY222" s="20"/>
      <c r="BZ222" s="20"/>
      <c r="CA222" s="20"/>
      <c r="CB222" s="20"/>
      <c r="CC222" s="27"/>
      <c r="CD222" s="20"/>
      <c r="CE222" s="20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0"/>
      <c r="CY222" s="103" t="s">
        <v>590</v>
      </c>
      <c r="CZ222" s="87" t="s">
        <v>5320</v>
      </c>
      <c r="DA222" s="85"/>
      <c r="DC222" s="94" t="s">
        <v>670</v>
      </c>
      <c r="ML222" s="87"/>
      <c r="MM222" s="87"/>
      <c r="MN222" s="87"/>
      <c r="MO222" s="87"/>
      <c r="MP222" s="87"/>
      <c r="MQ222" s="87"/>
      <c r="MR222" s="87"/>
      <c r="MS222" s="87"/>
      <c r="MT222" s="87"/>
      <c r="MU222" s="87"/>
      <c r="MV222" s="87"/>
      <c r="MW222" s="87"/>
      <c r="MX222" s="87"/>
      <c r="MY222" s="87"/>
      <c r="MZ222" s="87"/>
      <c r="NA222" s="87"/>
      <c r="NB222" s="87"/>
      <c r="NC222" s="87"/>
      <c r="ND222" s="87"/>
      <c r="NE222" s="87"/>
      <c r="NF222" s="87"/>
      <c r="NG222" s="87"/>
      <c r="NH222" s="87"/>
      <c r="NI222" s="87"/>
      <c r="NJ222" s="87"/>
      <c r="NK222" s="87"/>
      <c r="NL222" s="87"/>
      <c r="NM222" s="87"/>
      <c r="NN222" s="87"/>
      <c r="NO222" s="87"/>
      <c r="NP222" s="87"/>
      <c r="NR222" s="20"/>
      <c r="NS222" s="246" t="s">
        <v>5321</v>
      </c>
    </row>
    <row r="223" spans="11:383">
      <c r="K223" s="265" t="s">
        <v>5322</v>
      </c>
      <c r="V223" s="43">
        <v>103</v>
      </c>
      <c r="W223" s="34" t="s">
        <v>982</v>
      </c>
      <c r="X223" s="44">
        <v>30900</v>
      </c>
      <c r="Y223" s="34" t="s">
        <v>5323</v>
      </c>
      <c r="Z223" s="43" t="s">
        <v>1277</v>
      </c>
      <c r="AA223" s="34" t="s">
        <v>492</v>
      </c>
      <c r="AB223" s="34" t="s">
        <v>398</v>
      </c>
      <c r="AC223" s="34" t="s">
        <v>2392</v>
      </c>
      <c r="AD223" s="44" t="s">
        <v>428</v>
      </c>
      <c r="AE223" s="44" t="s">
        <v>5214</v>
      </c>
      <c r="AF223" s="43">
        <v>103</v>
      </c>
      <c r="AG223" s="34" t="s">
        <v>982</v>
      </c>
      <c r="AH223" s="34" t="s">
        <v>981</v>
      </c>
      <c r="AI223" s="43" t="s">
        <v>983</v>
      </c>
      <c r="AJ223" s="44" t="s">
        <v>984</v>
      </c>
      <c r="AK223" s="295">
        <v>4820269</v>
      </c>
      <c r="AL223" s="44" t="s">
        <v>490</v>
      </c>
      <c r="AM223" s="44" t="s">
        <v>988</v>
      </c>
      <c r="AN223" s="296">
        <v>253469840</v>
      </c>
      <c r="AO223" s="34"/>
      <c r="AP223" s="34"/>
      <c r="AQ223" s="34"/>
      <c r="AR223" s="34"/>
      <c r="AS223" s="34"/>
      <c r="AT223" s="44" t="s">
        <v>434</v>
      </c>
      <c r="AU223" s="44"/>
      <c r="AV223" s="751" t="str" cm="1">
        <f t="array" ref="AV2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3" s="34"/>
      <c r="AX223" s="34"/>
      <c r="AY223" s="34"/>
      <c r="AZ223" s="34"/>
      <c r="BA223" s="34"/>
      <c r="BB223" s="34"/>
      <c r="BC223" s="34"/>
      <c r="BD223" s="44">
        <v>30900</v>
      </c>
      <c r="BE223" s="34" t="s">
        <v>5323</v>
      </c>
      <c r="BF223" s="43" t="s">
        <v>1277</v>
      </c>
      <c r="BG223" s="34" t="s">
        <v>492</v>
      </c>
      <c r="BH223" s="34" t="s">
        <v>398</v>
      </c>
      <c r="BI223" s="34" t="s">
        <v>2392</v>
      </c>
      <c r="BJ223" s="44" t="s">
        <v>428</v>
      </c>
      <c r="BK223" s="44" t="s">
        <v>5214</v>
      </c>
      <c r="BL223" s="34"/>
      <c r="BM223" s="34"/>
      <c r="BN223" s="34"/>
      <c r="BO223" s="20"/>
      <c r="BP223" s="20"/>
      <c r="BQ223" s="20"/>
      <c r="BR223" s="20"/>
      <c r="BS223" s="27"/>
      <c r="BT223" s="20"/>
      <c r="BU223" s="20"/>
      <c r="BV223" s="20"/>
      <c r="BW223" s="20"/>
      <c r="BX223" s="20"/>
      <c r="BY223" s="20"/>
      <c r="BZ223" s="20"/>
      <c r="CA223" s="20"/>
      <c r="CB223" s="20"/>
      <c r="CC223" s="27"/>
      <c r="CD223" s="20"/>
      <c r="CE223" s="20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0"/>
      <c r="CY223" s="103" t="s">
        <v>591</v>
      </c>
      <c r="CZ223" s="87" t="s">
        <v>5324</v>
      </c>
      <c r="DA223" s="85"/>
      <c r="DC223" s="94" t="s">
        <v>466</v>
      </c>
      <c r="ML223" s="87"/>
      <c r="MM223" s="87"/>
      <c r="MN223" s="87"/>
      <c r="MO223" s="87"/>
      <c r="MP223" s="87"/>
      <c r="MQ223" s="87"/>
      <c r="MR223" s="87"/>
      <c r="MS223" s="87"/>
      <c r="MT223" s="87"/>
      <c r="MU223" s="87"/>
      <c r="MV223" s="87"/>
      <c r="MW223" s="87"/>
      <c r="MX223" s="87"/>
      <c r="MY223" s="87"/>
      <c r="MZ223" s="87"/>
      <c r="NA223" s="87"/>
      <c r="NB223" s="87"/>
      <c r="NC223" s="87"/>
      <c r="ND223" s="87"/>
      <c r="NE223" s="87"/>
      <c r="NF223" s="87"/>
      <c r="NG223" s="87"/>
      <c r="NH223" s="87"/>
      <c r="NI223" s="87"/>
      <c r="NJ223" s="87"/>
      <c r="NK223" s="87"/>
      <c r="NL223" s="87"/>
      <c r="NM223" s="87"/>
      <c r="NN223" s="87"/>
      <c r="NO223" s="87"/>
      <c r="NP223" s="87"/>
      <c r="NR223" s="20"/>
      <c r="NS223" s="246" t="s">
        <v>5325</v>
      </c>
    </row>
    <row r="224" spans="11:383">
      <c r="K224" s="265" t="s">
        <v>5326</v>
      </c>
      <c r="V224" s="43">
        <v>103</v>
      </c>
      <c r="W224" s="34" t="s">
        <v>982</v>
      </c>
      <c r="X224" s="44">
        <v>30919</v>
      </c>
      <c r="Y224" s="34" t="s">
        <v>2392</v>
      </c>
      <c r="Z224" s="43" t="s">
        <v>1277</v>
      </c>
      <c r="AA224" s="34" t="s">
        <v>492</v>
      </c>
      <c r="AB224" s="34" t="s">
        <v>398</v>
      </c>
      <c r="AC224" s="34" t="s">
        <v>2392</v>
      </c>
      <c r="AD224" s="44" t="s">
        <v>428</v>
      </c>
      <c r="AE224" s="44" t="s">
        <v>5214</v>
      </c>
      <c r="AF224" s="43">
        <v>103</v>
      </c>
      <c r="AG224" s="34" t="s">
        <v>982</v>
      </c>
      <c r="AH224" s="34" t="s">
        <v>981</v>
      </c>
      <c r="AI224" s="43" t="s">
        <v>983</v>
      </c>
      <c r="AJ224" s="44" t="s">
        <v>984</v>
      </c>
      <c r="AK224" s="295">
        <v>4820269</v>
      </c>
      <c r="AL224" s="44" t="s">
        <v>490</v>
      </c>
      <c r="AM224" s="44" t="s">
        <v>988</v>
      </c>
      <c r="AN224" s="296">
        <v>253469840</v>
      </c>
      <c r="AO224" s="34"/>
      <c r="AP224" s="34"/>
      <c r="AQ224" s="34"/>
      <c r="AR224" s="34"/>
      <c r="AS224" s="34"/>
      <c r="AT224" s="44" t="s">
        <v>434</v>
      </c>
      <c r="AU224" s="44"/>
      <c r="AV224" s="751" t="str" cm="1">
        <f t="array" ref="AV2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4" s="34"/>
      <c r="AX224" s="34"/>
      <c r="AY224" s="34"/>
      <c r="AZ224" s="34"/>
      <c r="BA224" s="34"/>
      <c r="BB224" s="34"/>
      <c r="BC224" s="34"/>
      <c r="BD224" s="44">
        <v>30919</v>
      </c>
      <c r="BE224" s="34" t="s">
        <v>2392</v>
      </c>
      <c r="BF224" s="43" t="s">
        <v>1277</v>
      </c>
      <c r="BG224" s="34" t="s">
        <v>492</v>
      </c>
      <c r="BH224" s="34" t="s">
        <v>398</v>
      </c>
      <c r="BI224" s="34" t="s">
        <v>2392</v>
      </c>
      <c r="BJ224" s="44" t="s">
        <v>428</v>
      </c>
      <c r="BK224" s="44" t="s">
        <v>5214</v>
      </c>
      <c r="BL224" s="34"/>
      <c r="BM224" s="34"/>
      <c r="BN224" s="34"/>
      <c r="BO224" s="20"/>
      <c r="BP224" s="20"/>
      <c r="BQ224" s="20"/>
      <c r="BR224" s="20"/>
      <c r="BS224" s="27"/>
      <c r="BT224" s="20"/>
      <c r="BU224" s="20"/>
      <c r="BV224" s="20"/>
      <c r="BW224" s="20"/>
      <c r="BX224" s="20"/>
      <c r="BY224" s="20"/>
      <c r="BZ224" s="20"/>
      <c r="CA224" s="20"/>
      <c r="CB224" s="20"/>
      <c r="CC224" s="27"/>
      <c r="CD224" s="20"/>
      <c r="CE224" s="20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0"/>
      <c r="CY224" s="103" t="s">
        <v>592</v>
      </c>
      <c r="CZ224" s="87" t="s">
        <v>5327</v>
      </c>
      <c r="DA224" s="85"/>
      <c r="DC224" s="94" t="s">
        <v>579</v>
      </c>
      <c r="ML224" s="87"/>
      <c r="MM224" s="87"/>
      <c r="MN224" s="87"/>
      <c r="MO224" s="87"/>
      <c r="MP224" s="87"/>
      <c r="MQ224" s="87"/>
      <c r="MR224" s="87"/>
      <c r="MS224" s="87"/>
      <c r="MT224" s="87"/>
      <c r="MU224" s="87"/>
      <c r="MV224" s="87"/>
      <c r="MW224" s="87"/>
      <c r="MX224" s="87"/>
      <c r="MY224" s="87"/>
      <c r="MZ224" s="87"/>
      <c r="NA224" s="87"/>
      <c r="NB224" s="87"/>
      <c r="NC224" s="87"/>
      <c r="ND224" s="87"/>
      <c r="NE224" s="87"/>
      <c r="NF224" s="87"/>
      <c r="NG224" s="87"/>
      <c r="NH224" s="87"/>
      <c r="NI224" s="87"/>
      <c r="NJ224" s="87"/>
      <c r="NK224" s="87"/>
      <c r="NL224" s="87"/>
      <c r="NM224" s="87"/>
      <c r="NN224" s="87"/>
      <c r="NO224" s="87"/>
      <c r="NP224" s="87"/>
      <c r="NR224" s="20"/>
      <c r="NS224" s="246" t="s">
        <v>5328</v>
      </c>
    </row>
    <row r="225" spans="11:383">
      <c r="K225" s="265" t="s">
        <v>5329</v>
      </c>
      <c r="V225" s="43">
        <v>103</v>
      </c>
      <c r="W225" s="34" t="s">
        <v>982</v>
      </c>
      <c r="X225" s="44">
        <v>30921</v>
      </c>
      <c r="Y225" s="34" t="s">
        <v>2532</v>
      </c>
      <c r="Z225" s="43" t="s">
        <v>1277</v>
      </c>
      <c r="AA225" s="34" t="s">
        <v>492</v>
      </c>
      <c r="AB225" s="34" t="s">
        <v>398</v>
      </c>
      <c r="AC225" s="34" t="s">
        <v>2532</v>
      </c>
      <c r="AD225" s="44" t="s">
        <v>428</v>
      </c>
      <c r="AE225" s="44" t="s">
        <v>5214</v>
      </c>
      <c r="AF225" s="43">
        <v>103</v>
      </c>
      <c r="AG225" s="34" t="s">
        <v>982</v>
      </c>
      <c r="AH225" s="34" t="s">
        <v>981</v>
      </c>
      <c r="AI225" s="43" t="s">
        <v>983</v>
      </c>
      <c r="AJ225" s="44" t="s">
        <v>984</v>
      </c>
      <c r="AK225" s="295">
        <v>4820269</v>
      </c>
      <c r="AL225" s="44" t="s">
        <v>490</v>
      </c>
      <c r="AM225" s="44" t="s">
        <v>988</v>
      </c>
      <c r="AN225" s="296">
        <v>253469840</v>
      </c>
      <c r="AO225" s="34"/>
      <c r="AP225" s="34"/>
      <c r="AQ225" s="34"/>
      <c r="AR225" s="34"/>
      <c r="AS225" s="34"/>
      <c r="AT225" s="44" t="s">
        <v>434</v>
      </c>
      <c r="AU225" s="44"/>
      <c r="AV225" s="751" t="str" cm="1">
        <f t="array" ref="AV2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5" s="34"/>
      <c r="AX225" s="34"/>
      <c r="AY225" s="34"/>
      <c r="AZ225" s="34"/>
      <c r="BA225" s="34"/>
      <c r="BB225" s="34"/>
      <c r="BC225" s="34"/>
      <c r="BD225" s="44">
        <v>30921</v>
      </c>
      <c r="BE225" s="34" t="s">
        <v>2532</v>
      </c>
      <c r="BF225" s="43" t="s">
        <v>1277</v>
      </c>
      <c r="BG225" s="34" t="s">
        <v>492</v>
      </c>
      <c r="BH225" s="34" t="s">
        <v>398</v>
      </c>
      <c r="BI225" s="34" t="s">
        <v>2532</v>
      </c>
      <c r="BJ225" s="44" t="s">
        <v>428</v>
      </c>
      <c r="BK225" s="44" t="s">
        <v>5214</v>
      </c>
      <c r="BL225" s="34"/>
      <c r="BM225" s="34"/>
      <c r="BN225" s="34"/>
      <c r="BO225" s="20"/>
      <c r="BP225" s="20"/>
      <c r="BQ225" s="20"/>
      <c r="BR225" s="20"/>
      <c r="BS225" s="27"/>
      <c r="BT225" s="20"/>
      <c r="BU225" s="20"/>
      <c r="BV225" s="20"/>
      <c r="BW225" s="20"/>
      <c r="BX225" s="20"/>
      <c r="BY225" s="20"/>
      <c r="BZ225" s="20"/>
      <c r="CA225" s="20"/>
      <c r="CB225" s="20"/>
      <c r="CC225" s="27"/>
      <c r="CD225" s="20"/>
      <c r="CE225" s="20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0"/>
      <c r="CY225" s="103" t="s">
        <v>593</v>
      </c>
      <c r="CZ225" s="87" t="s">
        <v>5330</v>
      </c>
      <c r="DA225" s="85"/>
      <c r="DC225" s="94" t="s">
        <v>684</v>
      </c>
      <c r="ML225" s="87"/>
      <c r="MM225" s="87"/>
      <c r="MN225" s="87"/>
      <c r="MO225" s="87"/>
      <c r="MP225" s="87"/>
      <c r="MQ225" s="87"/>
      <c r="MR225" s="87"/>
      <c r="MS225" s="87"/>
      <c r="MT225" s="87"/>
      <c r="MU225" s="87"/>
      <c r="MV225" s="87"/>
      <c r="MW225" s="87"/>
      <c r="MX225" s="87"/>
      <c r="MY225" s="87"/>
      <c r="MZ225" s="87"/>
      <c r="NA225" s="87"/>
      <c r="NB225" s="87"/>
      <c r="NC225" s="87"/>
      <c r="ND225" s="87"/>
      <c r="NE225" s="87"/>
      <c r="NF225" s="87"/>
      <c r="NG225" s="87"/>
      <c r="NH225" s="87"/>
      <c r="NI225" s="87"/>
      <c r="NJ225" s="87"/>
      <c r="NK225" s="87"/>
      <c r="NL225" s="87"/>
      <c r="NM225" s="87"/>
      <c r="NN225" s="87"/>
      <c r="NO225" s="87"/>
      <c r="NP225" s="87"/>
      <c r="NR225" s="20"/>
      <c r="NS225" s="246" t="s">
        <v>5331</v>
      </c>
    </row>
    <row r="226" spans="11:383">
      <c r="K226" s="265" t="s">
        <v>5332</v>
      </c>
      <c r="V226" s="43">
        <v>103</v>
      </c>
      <c r="W226" s="34" t="s">
        <v>982</v>
      </c>
      <c r="X226" s="44">
        <v>30922</v>
      </c>
      <c r="Y226" s="34" t="s">
        <v>2656</v>
      </c>
      <c r="Z226" s="43" t="s">
        <v>1277</v>
      </c>
      <c r="AA226" s="34" t="s">
        <v>492</v>
      </c>
      <c r="AB226" s="34" t="s">
        <v>398</v>
      </c>
      <c r="AC226" s="34" t="s">
        <v>2656</v>
      </c>
      <c r="AD226" s="44" t="s">
        <v>428</v>
      </c>
      <c r="AE226" s="44" t="s">
        <v>5214</v>
      </c>
      <c r="AF226" s="43">
        <v>103</v>
      </c>
      <c r="AG226" s="34" t="s">
        <v>982</v>
      </c>
      <c r="AH226" s="34" t="s">
        <v>981</v>
      </c>
      <c r="AI226" s="43" t="s">
        <v>983</v>
      </c>
      <c r="AJ226" s="44" t="s">
        <v>984</v>
      </c>
      <c r="AK226" s="295">
        <v>4820269</v>
      </c>
      <c r="AL226" s="44" t="s">
        <v>490</v>
      </c>
      <c r="AM226" s="44" t="s">
        <v>988</v>
      </c>
      <c r="AN226" s="296">
        <v>253469840</v>
      </c>
      <c r="AO226" s="34"/>
      <c r="AP226" s="34"/>
      <c r="AQ226" s="34"/>
      <c r="AR226" s="34"/>
      <c r="AS226" s="34"/>
      <c r="AT226" s="44" t="s">
        <v>434</v>
      </c>
      <c r="AU226" s="44"/>
      <c r="AV226" s="751" t="str" cm="1">
        <f t="array" ref="AV2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6" s="34"/>
      <c r="AX226" s="34"/>
      <c r="AY226" s="34"/>
      <c r="AZ226" s="34"/>
      <c r="BA226" s="34"/>
      <c r="BB226" s="34"/>
      <c r="BC226" s="34"/>
      <c r="BD226" s="44">
        <v>30922</v>
      </c>
      <c r="BE226" s="34" t="s">
        <v>2656</v>
      </c>
      <c r="BF226" s="43" t="s">
        <v>1277</v>
      </c>
      <c r="BG226" s="34" t="s">
        <v>492</v>
      </c>
      <c r="BH226" s="34" t="s">
        <v>398</v>
      </c>
      <c r="BI226" s="34" t="s">
        <v>2656</v>
      </c>
      <c r="BJ226" s="44" t="s">
        <v>428</v>
      </c>
      <c r="BK226" s="44" t="s">
        <v>5214</v>
      </c>
      <c r="BL226" s="34"/>
      <c r="BM226" s="34"/>
      <c r="BN226" s="34"/>
      <c r="BO226" s="20"/>
      <c r="BP226" s="20"/>
      <c r="BQ226" s="20"/>
      <c r="BR226" s="20"/>
      <c r="BS226" s="27"/>
      <c r="BT226" s="20"/>
      <c r="BU226" s="20"/>
      <c r="BV226" s="20"/>
      <c r="BW226" s="20"/>
      <c r="BX226" s="20"/>
      <c r="BY226" s="20"/>
      <c r="BZ226" s="20"/>
      <c r="CA226" s="20"/>
      <c r="CB226" s="20"/>
      <c r="CC226" s="27"/>
      <c r="CD226" s="20"/>
      <c r="CE226" s="20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0"/>
      <c r="CY226" s="103" t="s">
        <v>594</v>
      </c>
      <c r="CZ226" s="87" t="s">
        <v>5333</v>
      </c>
      <c r="DA226" s="85"/>
      <c r="DC226" s="94" t="s">
        <v>609</v>
      </c>
      <c r="ML226" s="87"/>
      <c r="MM226" s="87"/>
      <c r="MN226" s="87"/>
      <c r="MO226" s="87"/>
      <c r="MP226" s="87"/>
      <c r="MQ226" s="87"/>
      <c r="MR226" s="87"/>
      <c r="MS226" s="87"/>
      <c r="MT226" s="87"/>
      <c r="MU226" s="87"/>
      <c r="MV226" s="87"/>
      <c r="MW226" s="87"/>
      <c r="MX226" s="87"/>
      <c r="MY226" s="87"/>
      <c r="MZ226" s="87"/>
      <c r="NA226" s="87"/>
      <c r="NB226" s="87"/>
      <c r="NC226" s="87"/>
      <c r="ND226" s="87"/>
      <c r="NE226" s="87"/>
      <c r="NF226" s="87"/>
      <c r="NG226" s="87"/>
      <c r="NH226" s="87"/>
      <c r="NI226" s="87"/>
      <c r="NJ226" s="87"/>
      <c r="NK226" s="87"/>
      <c r="NL226" s="87"/>
      <c r="NM226" s="87"/>
      <c r="NN226" s="87"/>
      <c r="NO226" s="87"/>
      <c r="NP226" s="87"/>
      <c r="NR226" s="20"/>
      <c r="NS226" s="246" t="s">
        <v>5334</v>
      </c>
    </row>
    <row r="227" spans="11:383">
      <c r="K227" s="265" t="s">
        <v>5335</v>
      </c>
      <c r="V227" s="43">
        <v>103</v>
      </c>
      <c r="W227" s="34" t="s">
        <v>982</v>
      </c>
      <c r="X227" s="44">
        <v>30923</v>
      </c>
      <c r="Y227" s="34" t="s">
        <v>2787</v>
      </c>
      <c r="Z227" s="43" t="s">
        <v>1277</v>
      </c>
      <c r="AA227" s="34" t="s">
        <v>492</v>
      </c>
      <c r="AB227" s="34" t="s">
        <v>398</v>
      </c>
      <c r="AC227" s="34" t="s">
        <v>2787</v>
      </c>
      <c r="AD227" s="44" t="s">
        <v>428</v>
      </c>
      <c r="AE227" s="44" t="s">
        <v>5214</v>
      </c>
      <c r="AF227" s="43">
        <v>103</v>
      </c>
      <c r="AG227" s="34" t="s">
        <v>982</v>
      </c>
      <c r="AH227" s="34" t="s">
        <v>981</v>
      </c>
      <c r="AI227" s="43" t="s">
        <v>983</v>
      </c>
      <c r="AJ227" s="44" t="s">
        <v>984</v>
      </c>
      <c r="AK227" s="295">
        <v>4820269</v>
      </c>
      <c r="AL227" s="44" t="s">
        <v>490</v>
      </c>
      <c r="AM227" s="44" t="s">
        <v>988</v>
      </c>
      <c r="AN227" s="296">
        <v>253469840</v>
      </c>
      <c r="AO227" s="34"/>
      <c r="AP227" s="34"/>
      <c r="AQ227" s="34"/>
      <c r="AR227" s="34"/>
      <c r="AS227" s="34"/>
      <c r="AT227" s="44" t="s">
        <v>434</v>
      </c>
      <c r="AU227" s="44"/>
      <c r="AV227" s="751" t="str" cm="1">
        <f t="array" ref="AV2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7" s="34"/>
      <c r="AX227" s="34"/>
      <c r="AY227" s="34"/>
      <c r="AZ227" s="34"/>
      <c r="BA227" s="34"/>
      <c r="BB227" s="34"/>
      <c r="BC227" s="34"/>
      <c r="BD227" s="44">
        <v>30923</v>
      </c>
      <c r="BE227" s="34" t="s">
        <v>2787</v>
      </c>
      <c r="BF227" s="43" t="s">
        <v>1277</v>
      </c>
      <c r="BG227" s="34" t="s">
        <v>492</v>
      </c>
      <c r="BH227" s="34" t="s">
        <v>398</v>
      </c>
      <c r="BI227" s="34" t="s">
        <v>2787</v>
      </c>
      <c r="BJ227" s="44" t="s">
        <v>428</v>
      </c>
      <c r="BK227" s="44" t="s">
        <v>5214</v>
      </c>
      <c r="BL227" s="34"/>
      <c r="BM227" s="34"/>
      <c r="BN227" s="34"/>
      <c r="BO227" s="20"/>
      <c r="BP227" s="20"/>
      <c r="BQ227" s="20"/>
      <c r="BR227" s="20"/>
      <c r="BS227" s="27"/>
      <c r="BT227" s="20"/>
      <c r="BU227" s="20"/>
      <c r="BV227" s="20"/>
      <c r="BW227" s="20"/>
      <c r="BX227" s="20"/>
      <c r="BY227" s="20"/>
      <c r="BZ227" s="20"/>
      <c r="CA227" s="20"/>
      <c r="CB227" s="20"/>
      <c r="CC227" s="27"/>
      <c r="CD227" s="20"/>
      <c r="CE227" s="20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0"/>
      <c r="CY227" s="103" t="s">
        <v>595</v>
      </c>
      <c r="CZ227" s="87" t="s">
        <v>5336</v>
      </c>
      <c r="DA227" s="85"/>
      <c r="DC227" s="94" t="s">
        <v>580</v>
      </c>
      <c r="ML227" s="87"/>
      <c r="MM227" s="87"/>
      <c r="MN227" s="87"/>
      <c r="MO227" s="87"/>
      <c r="MP227" s="87"/>
      <c r="MQ227" s="87"/>
      <c r="MR227" s="87"/>
      <c r="MS227" s="87"/>
      <c r="MT227" s="87"/>
      <c r="MU227" s="87"/>
      <c r="MV227" s="87"/>
      <c r="MW227" s="87"/>
      <c r="MX227" s="87"/>
      <c r="MY227" s="87"/>
      <c r="MZ227" s="87"/>
      <c r="NA227" s="87"/>
      <c r="NB227" s="87"/>
      <c r="NC227" s="87"/>
      <c r="ND227" s="87"/>
      <c r="NE227" s="87"/>
      <c r="NF227" s="87"/>
      <c r="NG227" s="87"/>
      <c r="NH227" s="87"/>
      <c r="NI227" s="87"/>
      <c r="NJ227" s="87"/>
      <c r="NK227" s="87"/>
      <c r="NL227" s="87"/>
      <c r="NM227" s="87"/>
      <c r="NN227" s="87"/>
      <c r="NO227" s="87"/>
      <c r="NP227" s="87"/>
      <c r="NR227" s="20"/>
      <c r="NS227" s="246" t="s">
        <v>5337</v>
      </c>
    </row>
    <row r="228" spans="11:383">
      <c r="K228" s="265" t="s">
        <v>5338</v>
      </c>
      <c r="V228" s="43">
        <v>103</v>
      </c>
      <c r="W228" s="34" t="s">
        <v>982</v>
      </c>
      <c r="X228" s="44">
        <v>30924</v>
      </c>
      <c r="Y228" s="34" t="s">
        <v>2893</v>
      </c>
      <c r="Z228" s="43" t="s">
        <v>1277</v>
      </c>
      <c r="AA228" s="34" t="s">
        <v>492</v>
      </c>
      <c r="AB228" s="34" t="s">
        <v>398</v>
      </c>
      <c r="AC228" s="34" t="s">
        <v>2893</v>
      </c>
      <c r="AD228" s="44" t="s">
        <v>428</v>
      </c>
      <c r="AE228" s="44" t="s">
        <v>5214</v>
      </c>
      <c r="AF228" s="43">
        <v>103</v>
      </c>
      <c r="AG228" s="34" t="s">
        <v>982</v>
      </c>
      <c r="AH228" s="34" t="s">
        <v>981</v>
      </c>
      <c r="AI228" s="43" t="s">
        <v>983</v>
      </c>
      <c r="AJ228" s="44" t="s">
        <v>984</v>
      </c>
      <c r="AK228" s="295">
        <v>4820269</v>
      </c>
      <c r="AL228" s="44" t="s">
        <v>490</v>
      </c>
      <c r="AM228" s="44" t="s">
        <v>988</v>
      </c>
      <c r="AN228" s="296">
        <v>253469840</v>
      </c>
      <c r="AO228" s="34"/>
      <c r="AP228" s="34"/>
      <c r="AQ228" s="34"/>
      <c r="AR228" s="34"/>
      <c r="AS228" s="34"/>
      <c r="AT228" s="44" t="s">
        <v>434</v>
      </c>
      <c r="AU228" s="44"/>
      <c r="AV228" s="751" t="str" cm="1">
        <f t="array" ref="AV2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8" s="34"/>
      <c r="AX228" s="34"/>
      <c r="AY228" s="34"/>
      <c r="AZ228" s="34"/>
      <c r="BA228" s="34"/>
      <c r="BB228" s="34"/>
      <c r="BC228" s="34"/>
      <c r="BD228" s="44">
        <v>30924</v>
      </c>
      <c r="BE228" s="34" t="s">
        <v>2893</v>
      </c>
      <c r="BF228" s="43" t="s">
        <v>1277</v>
      </c>
      <c r="BG228" s="34" t="s">
        <v>492</v>
      </c>
      <c r="BH228" s="34" t="s">
        <v>398</v>
      </c>
      <c r="BI228" s="34" t="s">
        <v>2893</v>
      </c>
      <c r="BJ228" s="44" t="s">
        <v>428</v>
      </c>
      <c r="BK228" s="44" t="s">
        <v>5214</v>
      </c>
      <c r="BL228" s="34"/>
      <c r="BM228" s="34"/>
      <c r="BN228" s="34"/>
      <c r="BO228" s="20"/>
      <c r="BP228" s="20"/>
      <c r="BQ228" s="20"/>
      <c r="BR228" s="20"/>
      <c r="BS228" s="27"/>
      <c r="BT228" s="20"/>
      <c r="BU228" s="20"/>
      <c r="BV228" s="20"/>
      <c r="BW228" s="20"/>
      <c r="BX228" s="20"/>
      <c r="BY228" s="20"/>
      <c r="BZ228" s="20"/>
      <c r="CA228" s="20"/>
      <c r="CB228" s="20"/>
      <c r="CC228" s="27"/>
      <c r="CD228" s="20"/>
      <c r="CE228" s="20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0"/>
      <c r="CY228" s="103" t="s">
        <v>596</v>
      </c>
      <c r="CZ228" s="87" t="s">
        <v>5339</v>
      </c>
      <c r="DA228" s="85"/>
      <c r="DC228" s="94" t="s">
        <v>482</v>
      </c>
      <c r="ML228" s="87"/>
      <c r="MM228" s="87"/>
      <c r="MN228" s="87"/>
      <c r="MO228" s="87"/>
      <c r="MP228" s="87"/>
      <c r="MQ228" s="87"/>
      <c r="MR228" s="87"/>
      <c r="MS228" s="87"/>
      <c r="MT228" s="87"/>
      <c r="MU228" s="87"/>
      <c r="MV228" s="87"/>
      <c r="MW228" s="87"/>
      <c r="MX228" s="87"/>
      <c r="MY228" s="87"/>
      <c r="MZ228" s="87"/>
      <c r="NA228" s="87"/>
      <c r="NB228" s="87"/>
      <c r="NC228" s="87"/>
      <c r="ND228" s="87"/>
      <c r="NE228" s="87"/>
      <c r="NF228" s="87"/>
      <c r="NG228" s="87"/>
      <c r="NH228" s="87"/>
      <c r="NI228" s="87"/>
      <c r="NJ228" s="87"/>
      <c r="NK228" s="87"/>
      <c r="NL228" s="87"/>
      <c r="NM228" s="87"/>
      <c r="NN228" s="87"/>
      <c r="NO228" s="87"/>
      <c r="NP228" s="87"/>
      <c r="NR228" s="20"/>
      <c r="NS228" s="246" t="s">
        <v>5340</v>
      </c>
    </row>
    <row r="229" spans="11:383">
      <c r="K229" s="265" t="s">
        <v>5341</v>
      </c>
      <c r="V229" s="43">
        <v>103</v>
      </c>
      <c r="W229" s="34" t="s">
        <v>982</v>
      </c>
      <c r="X229" s="44">
        <v>30925</v>
      </c>
      <c r="Y229" s="34" t="s">
        <v>2988</v>
      </c>
      <c r="Z229" s="43" t="s">
        <v>1277</v>
      </c>
      <c r="AA229" s="34" t="s">
        <v>492</v>
      </c>
      <c r="AB229" s="34" t="s">
        <v>398</v>
      </c>
      <c r="AC229" s="34" t="s">
        <v>2988</v>
      </c>
      <c r="AD229" s="44" t="s">
        <v>428</v>
      </c>
      <c r="AE229" s="44" t="s">
        <v>5214</v>
      </c>
      <c r="AF229" s="43">
        <v>103</v>
      </c>
      <c r="AG229" s="34" t="s">
        <v>982</v>
      </c>
      <c r="AH229" s="34" t="s">
        <v>981</v>
      </c>
      <c r="AI229" s="43" t="s">
        <v>983</v>
      </c>
      <c r="AJ229" s="44" t="s">
        <v>984</v>
      </c>
      <c r="AK229" s="295">
        <v>4820269</v>
      </c>
      <c r="AL229" s="44" t="s">
        <v>490</v>
      </c>
      <c r="AM229" s="44" t="s">
        <v>988</v>
      </c>
      <c r="AN229" s="296">
        <v>253469840</v>
      </c>
      <c r="AO229" s="34"/>
      <c r="AP229" s="34"/>
      <c r="AQ229" s="34"/>
      <c r="AR229" s="34"/>
      <c r="AS229" s="34"/>
      <c r="AT229" s="44" t="s">
        <v>434</v>
      </c>
      <c r="AU229" s="44"/>
      <c r="AV229" s="751" t="str" cm="1">
        <f t="array" ref="AV2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29" s="34"/>
      <c r="AX229" s="34"/>
      <c r="AY229" s="34"/>
      <c r="AZ229" s="34"/>
      <c r="BA229" s="34"/>
      <c r="BB229" s="34"/>
      <c r="BC229" s="34"/>
      <c r="BD229" s="44">
        <v>30925</v>
      </c>
      <c r="BE229" s="34" t="s">
        <v>2988</v>
      </c>
      <c r="BF229" s="43" t="s">
        <v>1277</v>
      </c>
      <c r="BG229" s="34" t="s">
        <v>492</v>
      </c>
      <c r="BH229" s="34" t="s">
        <v>398</v>
      </c>
      <c r="BI229" s="34" t="s">
        <v>2988</v>
      </c>
      <c r="BJ229" s="44" t="s">
        <v>428</v>
      </c>
      <c r="BK229" s="44" t="s">
        <v>5214</v>
      </c>
      <c r="BL229" s="34"/>
      <c r="BM229" s="34"/>
      <c r="BN229" s="34"/>
      <c r="BO229" s="20"/>
      <c r="BP229" s="20"/>
      <c r="BQ229" s="20"/>
      <c r="BR229" s="20"/>
      <c r="BS229" s="27"/>
      <c r="BT229" s="20"/>
      <c r="BU229" s="20"/>
      <c r="BV229" s="20"/>
      <c r="BW229" s="20"/>
      <c r="BX229" s="20"/>
      <c r="BY229" s="20"/>
      <c r="BZ229" s="20"/>
      <c r="CA229" s="20"/>
      <c r="CB229" s="20"/>
      <c r="CC229" s="27"/>
      <c r="CD229" s="20"/>
      <c r="CE229" s="20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0"/>
      <c r="CY229" s="103" t="s">
        <v>597</v>
      </c>
      <c r="CZ229" s="87" t="s">
        <v>5342</v>
      </c>
      <c r="DA229" s="85"/>
      <c r="DC229" s="94" t="s">
        <v>592</v>
      </c>
      <c r="ML229" s="87"/>
      <c r="MM229" s="87"/>
      <c r="MN229" s="87"/>
      <c r="MO229" s="87"/>
      <c r="MP229" s="87"/>
      <c r="MQ229" s="87"/>
      <c r="MR229" s="87"/>
      <c r="MS229" s="87"/>
      <c r="MT229" s="87"/>
      <c r="MU229" s="87"/>
      <c r="MV229" s="87"/>
      <c r="MW229" s="87"/>
      <c r="MX229" s="87"/>
      <c r="MY229" s="87"/>
      <c r="MZ229" s="87"/>
      <c r="NA229" s="87"/>
      <c r="NB229" s="87"/>
      <c r="NC229" s="87"/>
      <c r="ND229" s="87"/>
      <c r="NE229" s="87"/>
      <c r="NF229" s="87"/>
      <c r="NG229" s="87"/>
      <c r="NH229" s="87"/>
      <c r="NI229" s="87"/>
      <c r="NJ229" s="87"/>
      <c r="NK229" s="87"/>
      <c r="NL229" s="87"/>
      <c r="NM229" s="87"/>
      <c r="NN229" s="87"/>
      <c r="NO229" s="87"/>
      <c r="NP229" s="87"/>
      <c r="NR229" s="20"/>
      <c r="NS229" s="246" t="s">
        <v>5343</v>
      </c>
    </row>
    <row r="230" spans="11:383">
      <c r="K230" s="265" t="s">
        <v>5344</v>
      </c>
      <c r="V230" s="43">
        <v>103</v>
      </c>
      <c r="W230" s="34" t="s">
        <v>982</v>
      </c>
      <c r="X230" s="44">
        <v>30926</v>
      </c>
      <c r="Y230" s="34" t="s">
        <v>3074</v>
      </c>
      <c r="Z230" s="43" t="s">
        <v>1277</v>
      </c>
      <c r="AA230" s="34" t="s">
        <v>492</v>
      </c>
      <c r="AB230" s="34" t="s">
        <v>398</v>
      </c>
      <c r="AC230" s="34" t="s">
        <v>3074</v>
      </c>
      <c r="AD230" s="44" t="s">
        <v>428</v>
      </c>
      <c r="AE230" s="44" t="s">
        <v>5214</v>
      </c>
      <c r="AF230" s="43">
        <v>103</v>
      </c>
      <c r="AG230" s="34" t="s">
        <v>982</v>
      </c>
      <c r="AH230" s="34" t="s">
        <v>981</v>
      </c>
      <c r="AI230" s="43" t="s">
        <v>983</v>
      </c>
      <c r="AJ230" s="44" t="s">
        <v>984</v>
      </c>
      <c r="AK230" s="295">
        <v>4820269</v>
      </c>
      <c r="AL230" s="44" t="s">
        <v>490</v>
      </c>
      <c r="AM230" s="44" t="s">
        <v>988</v>
      </c>
      <c r="AN230" s="296">
        <v>253469840</v>
      </c>
      <c r="AO230" s="34"/>
      <c r="AP230" s="34"/>
      <c r="AQ230" s="34"/>
      <c r="AR230" s="34"/>
      <c r="AS230" s="34"/>
      <c r="AT230" s="44" t="s">
        <v>434</v>
      </c>
      <c r="AU230" s="44"/>
      <c r="AV230" s="751" t="str" cm="1">
        <f t="array" ref="AV2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0" s="34"/>
      <c r="AX230" s="34"/>
      <c r="AY230" s="34"/>
      <c r="AZ230" s="34"/>
      <c r="BA230" s="34"/>
      <c r="BB230" s="34"/>
      <c r="BC230" s="34"/>
      <c r="BD230" s="44">
        <v>30926</v>
      </c>
      <c r="BE230" s="34" t="s">
        <v>3074</v>
      </c>
      <c r="BF230" s="43" t="s">
        <v>1277</v>
      </c>
      <c r="BG230" s="34" t="s">
        <v>492</v>
      </c>
      <c r="BH230" s="34" t="s">
        <v>398</v>
      </c>
      <c r="BI230" s="34" t="s">
        <v>3074</v>
      </c>
      <c r="BJ230" s="44" t="s">
        <v>428</v>
      </c>
      <c r="BK230" s="44" t="s">
        <v>5214</v>
      </c>
      <c r="BL230" s="34"/>
      <c r="BM230" s="34"/>
      <c r="BN230" s="34"/>
      <c r="BO230" s="20"/>
      <c r="BP230" s="20"/>
      <c r="BQ230" s="20"/>
      <c r="BR230" s="20"/>
      <c r="BS230" s="27"/>
      <c r="BT230" s="20"/>
      <c r="BU230" s="20"/>
      <c r="BV230" s="20"/>
      <c r="BW230" s="20"/>
      <c r="BX230" s="20"/>
      <c r="BY230" s="20"/>
      <c r="BZ230" s="20"/>
      <c r="CA230" s="20"/>
      <c r="CB230" s="20"/>
      <c r="CC230" s="27"/>
      <c r="CD230" s="20"/>
      <c r="CE230" s="20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0"/>
      <c r="CY230" s="103" t="s">
        <v>598</v>
      </c>
      <c r="CZ230" s="87" t="s">
        <v>5345</v>
      </c>
      <c r="DA230" s="85"/>
      <c r="DC230" s="94" t="s">
        <v>593</v>
      </c>
      <c r="ML230" s="87"/>
      <c r="MM230" s="87"/>
      <c r="MN230" s="87"/>
      <c r="MO230" s="87"/>
      <c r="MP230" s="87"/>
      <c r="MQ230" s="87"/>
      <c r="MR230" s="87"/>
      <c r="MS230" s="87"/>
      <c r="MT230" s="87"/>
      <c r="MU230" s="87"/>
      <c r="MV230" s="87"/>
      <c r="MW230" s="87"/>
      <c r="MX230" s="87"/>
      <c r="MY230" s="87"/>
      <c r="MZ230" s="87"/>
      <c r="NA230" s="87"/>
      <c r="NB230" s="87"/>
      <c r="NC230" s="87"/>
      <c r="ND230" s="87"/>
      <c r="NE230" s="87"/>
      <c r="NF230" s="87"/>
      <c r="NG230" s="87"/>
      <c r="NH230" s="87"/>
      <c r="NI230" s="87"/>
      <c r="NJ230" s="87"/>
      <c r="NK230" s="87"/>
      <c r="NL230" s="87"/>
      <c r="NM230" s="87"/>
      <c r="NN230" s="87"/>
      <c r="NO230" s="87"/>
      <c r="NP230" s="87"/>
      <c r="NR230" s="20"/>
      <c r="NS230" s="246" t="s">
        <v>5346</v>
      </c>
    </row>
    <row r="231" spans="11:383">
      <c r="K231" s="265" t="s">
        <v>5347</v>
      </c>
      <c r="V231" s="43">
        <v>103</v>
      </c>
      <c r="W231" s="34" t="s">
        <v>982</v>
      </c>
      <c r="X231" s="44">
        <v>30927</v>
      </c>
      <c r="Y231" s="34" t="s">
        <v>3146</v>
      </c>
      <c r="Z231" s="43" t="s">
        <v>1277</v>
      </c>
      <c r="AA231" s="34" t="s">
        <v>492</v>
      </c>
      <c r="AB231" s="34" t="s">
        <v>398</v>
      </c>
      <c r="AC231" s="34" t="s">
        <v>3146</v>
      </c>
      <c r="AD231" s="44" t="s">
        <v>428</v>
      </c>
      <c r="AE231" s="44" t="s">
        <v>5214</v>
      </c>
      <c r="AF231" s="43">
        <v>103</v>
      </c>
      <c r="AG231" s="34" t="s">
        <v>982</v>
      </c>
      <c r="AH231" s="34" t="s">
        <v>981</v>
      </c>
      <c r="AI231" s="43" t="s">
        <v>983</v>
      </c>
      <c r="AJ231" s="44" t="s">
        <v>984</v>
      </c>
      <c r="AK231" s="295">
        <v>4820269</v>
      </c>
      <c r="AL231" s="44" t="s">
        <v>490</v>
      </c>
      <c r="AM231" s="44" t="s">
        <v>988</v>
      </c>
      <c r="AN231" s="296">
        <v>253469840</v>
      </c>
      <c r="AO231" s="34"/>
      <c r="AP231" s="34"/>
      <c r="AQ231" s="34"/>
      <c r="AR231" s="34"/>
      <c r="AS231" s="34"/>
      <c r="AT231" s="44" t="s">
        <v>434</v>
      </c>
      <c r="AU231" s="44"/>
      <c r="AV231" s="751" t="str" cm="1">
        <f t="array" ref="AV2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1" s="34"/>
      <c r="AX231" s="34"/>
      <c r="AY231" s="34"/>
      <c r="AZ231" s="34"/>
      <c r="BA231" s="34"/>
      <c r="BB231" s="34"/>
      <c r="BC231" s="34"/>
      <c r="BD231" s="44">
        <v>30927</v>
      </c>
      <c r="BE231" s="34" t="s">
        <v>3146</v>
      </c>
      <c r="BF231" s="43" t="s">
        <v>1277</v>
      </c>
      <c r="BG231" s="34" t="s">
        <v>492</v>
      </c>
      <c r="BH231" s="34" t="s">
        <v>398</v>
      </c>
      <c r="BI231" s="34" t="s">
        <v>3146</v>
      </c>
      <c r="BJ231" s="44" t="s">
        <v>428</v>
      </c>
      <c r="BK231" s="44" t="s">
        <v>5214</v>
      </c>
      <c r="BL231" s="34"/>
      <c r="BM231" s="34"/>
      <c r="BN231" s="34"/>
      <c r="BO231" s="20"/>
      <c r="BP231" s="20"/>
      <c r="BQ231" s="20"/>
      <c r="BR231" s="20"/>
      <c r="BS231" s="27"/>
      <c r="BT231" s="20"/>
      <c r="BU231" s="20"/>
      <c r="BV231" s="20"/>
      <c r="BW231" s="20"/>
      <c r="BX231" s="20"/>
      <c r="BY231" s="20"/>
      <c r="BZ231" s="20"/>
      <c r="CA231" s="20"/>
      <c r="CB231" s="20"/>
      <c r="CC231" s="27"/>
      <c r="CD231" s="20"/>
      <c r="CE231" s="20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0"/>
      <c r="CY231" s="103" t="s">
        <v>450</v>
      </c>
      <c r="CZ231" s="87" t="s">
        <v>5348</v>
      </c>
      <c r="DA231" s="85"/>
      <c r="DC231" s="94" t="s">
        <v>512</v>
      </c>
      <c r="ML231" s="87"/>
      <c r="MM231" s="87"/>
      <c r="MN231" s="87"/>
      <c r="MO231" s="87"/>
      <c r="MP231" s="87"/>
      <c r="MQ231" s="87"/>
      <c r="MR231" s="87"/>
      <c r="MS231" s="87"/>
      <c r="MT231" s="87"/>
      <c r="MU231" s="87"/>
      <c r="MV231" s="87"/>
      <c r="MW231" s="87"/>
      <c r="MX231" s="87"/>
      <c r="MY231" s="87"/>
      <c r="MZ231" s="87"/>
      <c r="NA231" s="87"/>
      <c r="NB231" s="87"/>
      <c r="NC231" s="87"/>
      <c r="ND231" s="87"/>
      <c r="NE231" s="87"/>
      <c r="NF231" s="87"/>
      <c r="NG231" s="87"/>
      <c r="NH231" s="87"/>
      <c r="NI231" s="87"/>
      <c r="NJ231" s="87"/>
      <c r="NK231" s="87"/>
      <c r="NL231" s="87"/>
      <c r="NM231" s="87"/>
      <c r="NN231" s="87"/>
      <c r="NO231" s="87"/>
      <c r="NP231" s="87"/>
      <c r="NR231" s="20"/>
      <c r="NS231" s="246" t="s">
        <v>5349</v>
      </c>
    </row>
    <row r="232" spans="11:383">
      <c r="K232" s="265" t="s">
        <v>5350</v>
      </c>
      <c r="V232" s="43">
        <v>103</v>
      </c>
      <c r="W232" s="34" t="s">
        <v>982</v>
      </c>
      <c r="X232" s="44">
        <v>30930</v>
      </c>
      <c r="Y232" s="34" t="s">
        <v>3271</v>
      </c>
      <c r="Z232" s="43" t="s">
        <v>1277</v>
      </c>
      <c r="AA232" s="34" t="s">
        <v>492</v>
      </c>
      <c r="AB232" s="34" t="s">
        <v>398</v>
      </c>
      <c r="AC232" s="34" t="s">
        <v>5351</v>
      </c>
      <c r="AD232" s="44" t="s">
        <v>428</v>
      </c>
      <c r="AE232" s="44" t="s">
        <v>5214</v>
      </c>
      <c r="AF232" s="43">
        <v>103</v>
      </c>
      <c r="AG232" s="34" t="s">
        <v>982</v>
      </c>
      <c r="AH232" s="34" t="s">
        <v>981</v>
      </c>
      <c r="AI232" s="43" t="s">
        <v>983</v>
      </c>
      <c r="AJ232" s="44" t="s">
        <v>984</v>
      </c>
      <c r="AK232" s="295">
        <v>4820269</v>
      </c>
      <c r="AL232" s="44" t="s">
        <v>490</v>
      </c>
      <c r="AM232" s="44" t="s">
        <v>988</v>
      </c>
      <c r="AN232" s="296">
        <v>253469840</v>
      </c>
      <c r="AO232" s="34"/>
      <c r="AP232" s="34"/>
      <c r="AQ232" s="34"/>
      <c r="AR232" s="34"/>
      <c r="AS232" s="34"/>
      <c r="AT232" s="44" t="s">
        <v>434</v>
      </c>
      <c r="AU232" s="44"/>
      <c r="AV232" s="751" t="str" cm="1">
        <f t="array" ref="AV2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2" s="34"/>
      <c r="AX232" s="34"/>
      <c r="AY232" s="34"/>
      <c r="AZ232" s="34"/>
      <c r="BA232" s="34"/>
      <c r="BB232" s="34"/>
      <c r="BC232" s="34"/>
      <c r="BD232" s="44">
        <v>30930</v>
      </c>
      <c r="BE232" s="34" t="s">
        <v>3271</v>
      </c>
      <c r="BF232" s="43" t="s">
        <v>1277</v>
      </c>
      <c r="BG232" s="34" t="s">
        <v>492</v>
      </c>
      <c r="BH232" s="34" t="s">
        <v>398</v>
      </c>
      <c r="BI232" s="34" t="s">
        <v>5351</v>
      </c>
      <c r="BJ232" s="44" t="s">
        <v>428</v>
      </c>
      <c r="BK232" s="44" t="s">
        <v>5214</v>
      </c>
      <c r="BL232" s="34"/>
      <c r="BM232" s="34"/>
      <c r="BN232" s="34"/>
      <c r="BO232" s="20"/>
      <c r="BP232" s="20"/>
      <c r="BQ232" s="20"/>
      <c r="BR232" s="20"/>
      <c r="BS232" s="27"/>
      <c r="BT232" s="20"/>
      <c r="BU232" s="20"/>
      <c r="BV232" s="20"/>
      <c r="BW232" s="20"/>
      <c r="BX232" s="20"/>
      <c r="BY232" s="20"/>
      <c r="BZ232" s="20"/>
      <c r="CA232" s="20"/>
      <c r="CB232" s="20"/>
      <c r="CC232" s="27"/>
      <c r="CD232" s="20"/>
      <c r="CE232" s="20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0"/>
      <c r="CY232" s="103" t="s">
        <v>599</v>
      </c>
      <c r="CZ232" s="87" t="s">
        <v>5352</v>
      </c>
      <c r="DA232" s="85"/>
      <c r="DC232" s="94" t="s">
        <v>552</v>
      </c>
      <c r="ML232" s="87"/>
      <c r="MM232" s="87"/>
      <c r="MN232" s="87"/>
      <c r="MO232" s="87"/>
      <c r="MP232" s="87"/>
      <c r="MQ232" s="87"/>
      <c r="MR232" s="87"/>
      <c r="MS232" s="87"/>
      <c r="MT232" s="87"/>
      <c r="MU232" s="87"/>
      <c r="MV232" s="87"/>
      <c r="MW232" s="87"/>
      <c r="MX232" s="87"/>
      <c r="MY232" s="87"/>
      <c r="MZ232" s="87"/>
      <c r="NA232" s="87"/>
      <c r="NB232" s="87"/>
      <c r="NC232" s="87"/>
      <c r="ND232" s="87"/>
      <c r="NE232" s="87"/>
      <c r="NF232" s="87"/>
      <c r="NG232" s="87"/>
      <c r="NH232" s="87"/>
      <c r="NI232" s="87"/>
      <c r="NJ232" s="87"/>
      <c r="NK232" s="87"/>
      <c r="NL232" s="87"/>
      <c r="NM232" s="87"/>
      <c r="NN232" s="87"/>
      <c r="NO232" s="87"/>
      <c r="NP232" s="87"/>
      <c r="NR232" s="20"/>
      <c r="NS232" s="246" t="s">
        <v>5353</v>
      </c>
    </row>
    <row r="233" spans="11:383">
      <c r="K233" s="265" t="s">
        <v>5354</v>
      </c>
      <c r="V233" s="43">
        <v>103</v>
      </c>
      <c r="W233" s="34" t="s">
        <v>982</v>
      </c>
      <c r="X233" s="44">
        <v>30931</v>
      </c>
      <c r="Y233" s="34" t="s">
        <v>3323</v>
      </c>
      <c r="Z233" s="43" t="s">
        <v>1277</v>
      </c>
      <c r="AA233" s="34" t="s">
        <v>492</v>
      </c>
      <c r="AB233" s="34" t="s">
        <v>398</v>
      </c>
      <c r="AC233" s="34" t="s">
        <v>5355</v>
      </c>
      <c r="AD233" s="44" t="s">
        <v>428</v>
      </c>
      <c r="AE233" s="44" t="s">
        <v>5214</v>
      </c>
      <c r="AF233" s="43">
        <v>103</v>
      </c>
      <c r="AG233" s="34" t="s">
        <v>982</v>
      </c>
      <c r="AH233" s="34" t="s">
        <v>981</v>
      </c>
      <c r="AI233" s="43" t="s">
        <v>983</v>
      </c>
      <c r="AJ233" s="44" t="s">
        <v>984</v>
      </c>
      <c r="AK233" s="295">
        <v>4820269</v>
      </c>
      <c r="AL233" s="44" t="s">
        <v>490</v>
      </c>
      <c r="AM233" s="44" t="s">
        <v>988</v>
      </c>
      <c r="AN233" s="296">
        <v>253469840</v>
      </c>
      <c r="AO233" s="34"/>
      <c r="AP233" s="34"/>
      <c r="AQ233" s="34"/>
      <c r="AR233" s="34"/>
      <c r="AS233" s="34"/>
      <c r="AT233" s="44" t="s">
        <v>434</v>
      </c>
      <c r="AU233" s="44"/>
      <c r="AV233" s="751" t="str" cm="1">
        <f t="array" ref="AV2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3" s="34"/>
      <c r="AX233" s="34"/>
      <c r="AY233" s="34"/>
      <c r="AZ233" s="34"/>
      <c r="BA233" s="34"/>
      <c r="BB233" s="34"/>
      <c r="BC233" s="34"/>
      <c r="BD233" s="44">
        <v>30931</v>
      </c>
      <c r="BE233" s="34" t="s">
        <v>3323</v>
      </c>
      <c r="BF233" s="43" t="s">
        <v>1277</v>
      </c>
      <c r="BG233" s="34" t="s">
        <v>492</v>
      </c>
      <c r="BH233" s="34" t="s">
        <v>398</v>
      </c>
      <c r="BI233" s="34" t="s">
        <v>5355</v>
      </c>
      <c r="BJ233" s="44" t="s">
        <v>428</v>
      </c>
      <c r="BK233" s="44" t="s">
        <v>5214</v>
      </c>
      <c r="BL233" s="34"/>
      <c r="BM233" s="34"/>
      <c r="BN233" s="34"/>
      <c r="BO233" s="20"/>
      <c r="BP233" s="20"/>
      <c r="BQ233" s="20"/>
      <c r="BR233" s="20"/>
      <c r="BS233" s="27"/>
      <c r="BT233" s="20"/>
      <c r="BU233" s="20"/>
      <c r="BV233" s="20"/>
      <c r="BW233" s="20"/>
      <c r="BX233" s="20"/>
      <c r="BY233" s="20"/>
      <c r="BZ233" s="20"/>
      <c r="CA233" s="20"/>
      <c r="CB233" s="20"/>
      <c r="CC233" s="27"/>
      <c r="CD233" s="20"/>
      <c r="CE233" s="20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0"/>
      <c r="CY233" s="103" t="s">
        <v>600</v>
      </c>
      <c r="CZ233" s="87" t="s">
        <v>5356</v>
      </c>
      <c r="DA233" s="85"/>
      <c r="DC233" s="94" t="s">
        <v>467</v>
      </c>
      <c r="ML233" s="87"/>
      <c r="MM233" s="87"/>
      <c r="MN233" s="87"/>
      <c r="MO233" s="87"/>
      <c r="MP233" s="87"/>
      <c r="MQ233" s="87"/>
      <c r="MR233" s="87"/>
      <c r="MS233" s="87"/>
      <c r="MT233" s="87"/>
      <c r="MU233" s="87"/>
      <c r="MV233" s="87"/>
      <c r="MW233" s="87"/>
      <c r="MX233" s="87"/>
      <c r="MY233" s="87"/>
      <c r="MZ233" s="87"/>
      <c r="NA233" s="87"/>
      <c r="NB233" s="87"/>
      <c r="NC233" s="87"/>
      <c r="ND233" s="87"/>
      <c r="NE233" s="87"/>
      <c r="NF233" s="87"/>
      <c r="NG233" s="87"/>
      <c r="NH233" s="87"/>
      <c r="NI233" s="87"/>
      <c r="NJ233" s="87"/>
      <c r="NK233" s="87"/>
      <c r="NL233" s="87"/>
      <c r="NM233" s="87"/>
      <c r="NN233" s="87"/>
      <c r="NO233" s="87"/>
      <c r="NP233" s="87"/>
      <c r="NR233" s="20"/>
      <c r="NS233" s="246" t="s">
        <v>5357</v>
      </c>
    </row>
    <row r="234" spans="11:383">
      <c r="K234" s="265" t="s">
        <v>5358</v>
      </c>
      <c r="V234" s="43">
        <v>103</v>
      </c>
      <c r="W234" s="34" t="s">
        <v>982</v>
      </c>
      <c r="X234" s="44">
        <v>30932</v>
      </c>
      <c r="Y234" s="34" t="s">
        <v>3376</v>
      </c>
      <c r="Z234" s="43" t="s">
        <v>1277</v>
      </c>
      <c r="AA234" s="34" t="s">
        <v>492</v>
      </c>
      <c r="AB234" s="34" t="s">
        <v>398</v>
      </c>
      <c r="AC234" s="34" t="s">
        <v>5359</v>
      </c>
      <c r="AD234" s="44" t="s">
        <v>428</v>
      </c>
      <c r="AE234" s="44" t="s">
        <v>5214</v>
      </c>
      <c r="AF234" s="43">
        <v>103</v>
      </c>
      <c r="AG234" s="34" t="s">
        <v>982</v>
      </c>
      <c r="AH234" s="34" t="s">
        <v>981</v>
      </c>
      <c r="AI234" s="43" t="s">
        <v>983</v>
      </c>
      <c r="AJ234" s="44" t="s">
        <v>984</v>
      </c>
      <c r="AK234" s="295">
        <v>4820269</v>
      </c>
      <c r="AL234" s="44" t="s">
        <v>490</v>
      </c>
      <c r="AM234" s="44" t="s">
        <v>988</v>
      </c>
      <c r="AN234" s="296">
        <v>253469840</v>
      </c>
      <c r="AO234" s="34"/>
      <c r="AP234" s="34"/>
      <c r="AQ234" s="34"/>
      <c r="AR234" s="34"/>
      <c r="AS234" s="34"/>
      <c r="AT234" s="44" t="s">
        <v>434</v>
      </c>
      <c r="AU234" s="44"/>
      <c r="AV234" s="751" t="str" cm="1">
        <f t="array" ref="AV2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4" s="34"/>
      <c r="AX234" s="34"/>
      <c r="AY234" s="34"/>
      <c r="AZ234" s="34"/>
      <c r="BA234" s="34"/>
      <c r="BB234" s="34"/>
      <c r="BC234" s="34"/>
      <c r="BD234" s="44">
        <v>30932</v>
      </c>
      <c r="BE234" s="34" t="s">
        <v>3376</v>
      </c>
      <c r="BF234" s="43" t="s">
        <v>1277</v>
      </c>
      <c r="BG234" s="34" t="s">
        <v>492</v>
      </c>
      <c r="BH234" s="34" t="s">
        <v>398</v>
      </c>
      <c r="BI234" s="34" t="s">
        <v>5359</v>
      </c>
      <c r="BJ234" s="44" t="s">
        <v>428</v>
      </c>
      <c r="BK234" s="44" t="s">
        <v>5214</v>
      </c>
      <c r="BL234" s="34"/>
      <c r="BM234" s="34"/>
      <c r="BN234" s="34"/>
      <c r="BO234" s="20"/>
      <c r="BP234" s="20"/>
      <c r="BQ234" s="20"/>
      <c r="BR234" s="20"/>
      <c r="BS234" s="27"/>
      <c r="BT234" s="20"/>
      <c r="BU234" s="20"/>
      <c r="BV234" s="20"/>
      <c r="BW234" s="20"/>
      <c r="BX234" s="20"/>
      <c r="BY234" s="20"/>
      <c r="BZ234" s="20"/>
      <c r="CA234" s="20"/>
      <c r="CB234" s="20"/>
      <c r="CC234" s="27"/>
      <c r="CD234" s="20"/>
      <c r="CE234" s="20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0"/>
      <c r="CY234" s="103" t="s">
        <v>601</v>
      </c>
      <c r="CZ234" s="87" t="s">
        <v>5360</v>
      </c>
      <c r="DA234" s="85"/>
      <c r="DC234" s="94" t="s">
        <v>685</v>
      </c>
      <c r="ML234" s="87"/>
      <c r="MM234" s="87"/>
      <c r="MN234" s="87"/>
      <c r="MO234" s="87"/>
      <c r="MP234" s="87"/>
      <c r="MQ234" s="87"/>
      <c r="MR234" s="87"/>
      <c r="MS234" s="87"/>
      <c r="MT234" s="87"/>
      <c r="MU234" s="87"/>
      <c r="MV234" s="87"/>
      <c r="MW234" s="87"/>
      <c r="MX234" s="87"/>
      <c r="MY234" s="87"/>
      <c r="MZ234" s="87"/>
      <c r="NA234" s="87"/>
      <c r="NB234" s="87"/>
      <c r="NC234" s="87"/>
      <c r="ND234" s="87"/>
      <c r="NE234" s="87"/>
      <c r="NF234" s="87"/>
      <c r="NG234" s="87"/>
      <c r="NH234" s="87"/>
      <c r="NI234" s="87"/>
      <c r="NJ234" s="87"/>
      <c r="NK234" s="87"/>
      <c r="NL234" s="87"/>
      <c r="NM234" s="87"/>
      <c r="NN234" s="87"/>
      <c r="NO234" s="87"/>
      <c r="NP234" s="87"/>
      <c r="NR234" s="20"/>
      <c r="NS234" s="246" t="s">
        <v>5361</v>
      </c>
    </row>
    <row r="235" spans="11:383">
      <c r="K235" s="265" t="s">
        <v>5362</v>
      </c>
      <c r="V235" s="43">
        <v>103</v>
      </c>
      <c r="W235" s="34" t="s">
        <v>982</v>
      </c>
      <c r="X235" s="44">
        <v>30933</v>
      </c>
      <c r="Y235" s="34" t="s">
        <v>3429</v>
      </c>
      <c r="Z235" s="43" t="s">
        <v>1277</v>
      </c>
      <c r="AA235" s="34" t="s">
        <v>492</v>
      </c>
      <c r="AB235" s="34" t="s">
        <v>398</v>
      </c>
      <c r="AC235" s="34" t="s">
        <v>5363</v>
      </c>
      <c r="AD235" s="44" t="s">
        <v>428</v>
      </c>
      <c r="AE235" s="44" t="s">
        <v>5214</v>
      </c>
      <c r="AF235" s="43">
        <v>103</v>
      </c>
      <c r="AG235" s="34" t="s">
        <v>982</v>
      </c>
      <c r="AH235" s="34" t="s">
        <v>981</v>
      </c>
      <c r="AI235" s="43" t="s">
        <v>983</v>
      </c>
      <c r="AJ235" s="44" t="s">
        <v>984</v>
      </c>
      <c r="AK235" s="295">
        <v>4820269</v>
      </c>
      <c r="AL235" s="44" t="s">
        <v>490</v>
      </c>
      <c r="AM235" s="44" t="s">
        <v>988</v>
      </c>
      <c r="AN235" s="296">
        <v>253469840</v>
      </c>
      <c r="AO235" s="34"/>
      <c r="AP235" s="34"/>
      <c r="AQ235" s="34"/>
      <c r="AR235" s="34"/>
      <c r="AS235" s="34"/>
      <c r="AT235" s="44" t="s">
        <v>434</v>
      </c>
      <c r="AU235" s="44"/>
      <c r="AV235" s="751" t="str" cm="1">
        <f t="array" ref="AV2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5" s="34"/>
      <c r="AX235" s="34"/>
      <c r="AY235" s="34"/>
      <c r="AZ235" s="34"/>
      <c r="BA235" s="34"/>
      <c r="BB235" s="34"/>
      <c r="BC235" s="34"/>
      <c r="BD235" s="44">
        <v>30933</v>
      </c>
      <c r="BE235" s="34" t="s">
        <v>3429</v>
      </c>
      <c r="BF235" s="43" t="s">
        <v>1277</v>
      </c>
      <c r="BG235" s="34" t="s">
        <v>492</v>
      </c>
      <c r="BH235" s="34" t="s">
        <v>398</v>
      </c>
      <c r="BI235" s="34" t="s">
        <v>5363</v>
      </c>
      <c r="BJ235" s="44" t="s">
        <v>428</v>
      </c>
      <c r="BK235" s="44" t="s">
        <v>5214</v>
      </c>
      <c r="BL235" s="34"/>
      <c r="BM235" s="34"/>
      <c r="BN235" s="34"/>
      <c r="BO235" s="20"/>
      <c r="BP235" s="20"/>
      <c r="BQ235" s="20"/>
      <c r="BR235" s="20"/>
      <c r="BS235" s="27"/>
      <c r="BT235" s="20"/>
      <c r="BU235" s="20"/>
      <c r="BV235" s="20"/>
      <c r="BW235" s="20"/>
      <c r="BX235" s="20"/>
      <c r="BY235" s="20"/>
      <c r="BZ235" s="20"/>
      <c r="CA235" s="20"/>
      <c r="CB235" s="20"/>
      <c r="CC235" s="27"/>
      <c r="CD235" s="20"/>
      <c r="CE235" s="20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0"/>
      <c r="CY235" s="103" t="s">
        <v>602</v>
      </c>
      <c r="CZ235" s="87" t="s">
        <v>5364</v>
      </c>
      <c r="DA235" s="85"/>
      <c r="DC235" s="94" t="s">
        <v>468</v>
      </c>
      <c r="ML235" s="87"/>
      <c r="MM235" s="87"/>
      <c r="MN235" s="87"/>
      <c r="MO235" s="87"/>
      <c r="MP235" s="87"/>
      <c r="MQ235" s="87"/>
      <c r="MR235" s="87"/>
      <c r="MS235" s="87"/>
      <c r="MT235" s="87"/>
      <c r="MU235" s="87"/>
      <c r="MV235" s="87"/>
      <c r="MW235" s="87"/>
      <c r="MX235" s="87"/>
      <c r="MY235" s="87"/>
      <c r="MZ235" s="87"/>
      <c r="NA235" s="87"/>
      <c r="NB235" s="87"/>
      <c r="NC235" s="87"/>
      <c r="ND235" s="87"/>
      <c r="NE235" s="87"/>
      <c r="NF235" s="87"/>
      <c r="NG235" s="87"/>
      <c r="NH235" s="87"/>
      <c r="NI235" s="87"/>
      <c r="NJ235" s="87"/>
      <c r="NK235" s="87"/>
      <c r="NL235" s="87"/>
      <c r="NM235" s="87"/>
      <c r="NN235" s="87"/>
      <c r="NO235" s="87"/>
      <c r="NP235" s="87"/>
      <c r="NR235" s="20"/>
      <c r="NS235" s="246" t="s">
        <v>5365</v>
      </c>
    </row>
    <row r="236" spans="11:383">
      <c r="K236" s="265" t="s">
        <v>5366</v>
      </c>
      <c r="V236" s="43">
        <v>103</v>
      </c>
      <c r="W236" s="34" t="s">
        <v>982</v>
      </c>
      <c r="X236" s="44">
        <v>30934</v>
      </c>
      <c r="Y236" s="34" t="s">
        <v>3476</v>
      </c>
      <c r="Z236" s="43" t="s">
        <v>1277</v>
      </c>
      <c r="AA236" s="34" t="s">
        <v>492</v>
      </c>
      <c r="AB236" s="34" t="s">
        <v>398</v>
      </c>
      <c r="AC236" s="34" t="s">
        <v>5367</v>
      </c>
      <c r="AD236" s="44" t="s">
        <v>428</v>
      </c>
      <c r="AE236" s="44" t="s">
        <v>5214</v>
      </c>
      <c r="AF236" s="43">
        <v>103</v>
      </c>
      <c r="AG236" s="34" t="s">
        <v>982</v>
      </c>
      <c r="AH236" s="34" t="s">
        <v>981</v>
      </c>
      <c r="AI236" s="43" t="s">
        <v>983</v>
      </c>
      <c r="AJ236" s="44" t="s">
        <v>984</v>
      </c>
      <c r="AK236" s="295">
        <v>4820269</v>
      </c>
      <c r="AL236" s="44" t="s">
        <v>490</v>
      </c>
      <c r="AM236" s="44" t="s">
        <v>988</v>
      </c>
      <c r="AN236" s="296">
        <v>253469840</v>
      </c>
      <c r="AO236" s="34"/>
      <c r="AP236" s="34"/>
      <c r="AQ236" s="34"/>
      <c r="AR236" s="34"/>
      <c r="AS236" s="34"/>
      <c r="AT236" s="44" t="s">
        <v>434</v>
      </c>
      <c r="AU236" s="44"/>
      <c r="AV236" s="751" t="str" cm="1">
        <f t="array" ref="AV2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6" s="34"/>
      <c r="AX236" s="34"/>
      <c r="AY236" s="34"/>
      <c r="AZ236" s="34"/>
      <c r="BA236" s="34"/>
      <c r="BB236" s="34"/>
      <c r="BC236" s="34"/>
      <c r="BD236" s="44">
        <v>30934</v>
      </c>
      <c r="BE236" s="34" t="s">
        <v>3476</v>
      </c>
      <c r="BF236" s="43" t="s">
        <v>1277</v>
      </c>
      <c r="BG236" s="34" t="s">
        <v>492</v>
      </c>
      <c r="BH236" s="34" t="s">
        <v>398</v>
      </c>
      <c r="BI236" s="34" t="s">
        <v>5367</v>
      </c>
      <c r="BJ236" s="44" t="s">
        <v>428</v>
      </c>
      <c r="BK236" s="44" t="s">
        <v>5214</v>
      </c>
      <c r="BL236" s="34"/>
      <c r="BM236" s="34"/>
      <c r="BN236" s="34"/>
      <c r="BO236" s="20"/>
      <c r="BP236" s="20"/>
      <c r="BQ236" s="20"/>
      <c r="BR236" s="20"/>
      <c r="BS236" s="27"/>
      <c r="BT236" s="20"/>
      <c r="BU236" s="20"/>
      <c r="BV236" s="20"/>
      <c r="BW236" s="20"/>
      <c r="BX236" s="20"/>
      <c r="BY236" s="20"/>
      <c r="BZ236" s="20"/>
      <c r="CA236" s="20"/>
      <c r="CB236" s="20"/>
      <c r="CC236" s="27"/>
      <c r="CD236" s="20"/>
      <c r="CE236" s="20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0"/>
      <c r="CY236" s="103" t="s">
        <v>603</v>
      </c>
      <c r="CZ236" s="87" t="s">
        <v>5368</v>
      </c>
      <c r="DA236" s="85"/>
      <c r="DC236" s="94" t="s">
        <v>526</v>
      </c>
      <c r="ML236" s="87"/>
      <c r="MM236" s="87"/>
      <c r="MN236" s="87"/>
      <c r="MO236" s="87"/>
      <c r="MP236" s="87"/>
      <c r="MQ236" s="87"/>
      <c r="MR236" s="87"/>
      <c r="MS236" s="87"/>
      <c r="MT236" s="87"/>
      <c r="MU236" s="87"/>
      <c r="MV236" s="87"/>
      <c r="MW236" s="87"/>
      <c r="MX236" s="87"/>
      <c r="MY236" s="87"/>
      <c r="MZ236" s="87"/>
      <c r="NA236" s="87"/>
      <c r="NB236" s="87"/>
      <c r="NC236" s="87"/>
      <c r="ND236" s="87"/>
      <c r="NE236" s="87"/>
      <c r="NF236" s="87"/>
      <c r="NG236" s="87"/>
      <c r="NH236" s="87"/>
      <c r="NI236" s="87"/>
      <c r="NJ236" s="87"/>
      <c r="NK236" s="87"/>
      <c r="NL236" s="87"/>
      <c r="NM236" s="87"/>
      <c r="NN236" s="87"/>
      <c r="NO236" s="87"/>
      <c r="NP236" s="87"/>
      <c r="NR236" s="20"/>
      <c r="NS236" s="246" t="s">
        <v>5369</v>
      </c>
    </row>
    <row r="237" spans="11:383">
      <c r="K237" s="265" t="s">
        <v>5370</v>
      </c>
      <c r="V237" s="43">
        <v>103</v>
      </c>
      <c r="W237" s="34" t="s">
        <v>982</v>
      </c>
      <c r="X237" s="44">
        <v>30935</v>
      </c>
      <c r="Y237" s="34" t="s">
        <v>3523</v>
      </c>
      <c r="Z237" s="43" t="s">
        <v>1277</v>
      </c>
      <c r="AA237" s="34" t="s">
        <v>492</v>
      </c>
      <c r="AB237" s="34" t="s">
        <v>398</v>
      </c>
      <c r="AC237" s="34" t="s">
        <v>5371</v>
      </c>
      <c r="AD237" s="44" t="s">
        <v>428</v>
      </c>
      <c r="AE237" s="44" t="s">
        <v>5214</v>
      </c>
      <c r="AF237" s="43">
        <v>103</v>
      </c>
      <c r="AG237" s="34" t="s">
        <v>982</v>
      </c>
      <c r="AH237" s="34" t="s">
        <v>981</v>
      </c>
      <c r="AI237" s="43" t="s">
        <v>983</v>
      </c>
      <c r="AJ237" s="44" t="s">
        <v>984</v>
      </c>
      <c r="AK237" s="295">
        <v>4820269</v>
      </c>
      <c r="AL237" s="44" t="s">
        <v>490</v>
      </c>
      <c r="AM237" s="44" t="s">
        <v>988</v>
      </c>
      <c r="AN237" s="296">
        <v>253469840</v>
      </c>
      <c r="AO237" s="34"/>
      <c r="AP237" s="34"/>
      <c r="AQ237" s="34"/>
      <c r="AR237" s="34"/>
      <c r="AS237" s="34"/>
      <c r="AT237" s="44" t="s">
        <v>434</v>
      </c>
      <c r="AU237" s="44"/>
      <c r="AV237" s="751" t="str" cm="1">
        <f t="array" ref="AV2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7" s="34"/>
      <c r="AX237" s="34"/>
      <c r="AY237" s="34"/>
      <c r="AZ237" s="34"/>
      <c r="BA237" s="34"/>
      <c r="BB237" s="34"/>
      <c r="BC237" s="34"/>
      <c r="BD237" s="44">
        <v>30935</v>
      </c>
      <c r="BE237" s="34" t="s">
        <v>3523</v>
      </c>
      <c r="BF237" s="43" t="s">
        <v>1277</v>
      </c>
      <c r="BG237" s="34" t="s">
        <v>492</v>
      </c>
      <c r="BH237" s="34" t="s">
        <v>398</v>
      </c>
      <c r="BI237" s="34" t="s">
        <v>5371</v>
      </c>
      <c r="BJ237" s="44" t="s">
        <v>428</v>
      </c>
      <c r="BK237" s="44" t="s">
        <v>5214</v>
      </c>
      <c r="BL237" s="34"/>
      <c r="BM237" s="34"/>
      <c r="BN237" s="34"/>
      <c r="BO237" s="20"/>
      <c r="BP237" s="20"/>
      <c r="BQ237" s="20"/>
      <c r="BR237" s="20"/>
      <c r="BS237" s="27"/>
      <c r="BT237" s="20"/>
      <c r="BU237" s="20"/>
      <c r="BV237" s="20"/>
      <c r="BW237" s="20"/>
      <c r="BX237" s="20"/>
      <c r="BY237" s="20"/>
      <c r="BZ237" s="20"/>
      <c r="CA237" s="20"/>
      <c r="CB237" s="20"/>
      <c r="CC237" s="27"/>
      <c r="CD237" s="20"/>
      <c r="CE237" s="20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0"/>
      <c r="CY237" s="103" t="s">
        <v>604</v>
      </c>
      <c r="CZ237" s="87" t="s">
        <v>5372</v>
      </c>
      <c r="DA237" s="85"/>
      <c r="DC237" s="94" t="s">
        <v>646</v>
      </c>
      <c r="ML237" s="87"/>
      <c r="MM237" s="87"/>
      <c r="MN237" s="87"/>
      <c r="MO237" s="87"/>
      <c r="MP237" s="87"/>
      <c r="MQ237" s="87"/>
      <c r="MR237" s="87"/>
      <c r="MS237" s="87"/>
      <c r="MT237" s="87"/>
      <c r="MU237" s="87"/>
      <c r="MV237" s="87"/>
      <c r="MW237" s="87"/>
      <c r="MX237" s="87"/>
      <c r="MY237" s="87"/>
      <c r="MZ237" s="87"/>
      <c r="NA237" s="87"/>
      <c r="NB237" s="87"/>
      <c r="NC237" s="87"/>
      <c r="ND237" s="87"/>
      <c r="NE237" s="87"/>
      <c r="NF237" s="87"/>
      <c r="NG237" s="87"/>
      <c r="NH237" s="87"/>
      <c r="NI237" s="87"/>
      <c r="NJ237" s="87"/>
      <c r="NK237" s="87"/>
      <c r="NL237" s="87"/>
      <c r="NM237" s="87"/>
      <c r="NN237" s="87"/>
      <c r="NO237" s="87"/>
      <c r="NP237" s="87"/>
      <c r="NR237" s="20"/>
      <c r="NS237" s="246" t="s">
        <v>5373</v>
      </c>
    </row>
    <row r="238" spans="11:383">
      <c r="K238" s="265" t="s">
        <v>5374</v>
      </c>
      <c r="V238" s="43">
        <v>103</v>
      </c>
      <c r="W238" s="34" t="s">
        <v>982</v>
      </c>
      <c r="X238" s="44">
        <v>30929</v>
      </c>
      <c r="Y238" s="34" t="s">
        <v>3211</v>
      </c>
      <c r="Z238" s="43" t="s">
        <v>1277</v>
      </c>
      <c r="AA238" s="34" t="s">
        <v>492</v>
      </c>
      <c r="AB238" s="34" t="s">
        <v>398</v>
      </c>
      <c r="AC238" s="34" t="s">
        <v>3211</v>
      </c>
      <c r="AD238" s="44" t="s">
        <v>428</v>
      </c>
      <c r="AE238" s="44" t="s">
        <v>5214</v>
      </c>
      <c r="AF238" s="43">
        <v>103</v>
      </c>
      <c r="AG238" s="34" t="s">
        <v>982</v>
      </c>
      <c r="AH238" s="34" t="s">
        <v>981</v>
      </c>
      <c r="AI238" s="43" t="s">
        <v>983</v>
      </c>
      <c r="AJ238" s="44" t="s">
        <v>984</v>
      </c>
      <c r="AK238" s="295">
        <v>4820269</v>
      </c>
      <c r="AL238" s="44" t="s">
        <v>490</v>
      </c>
      <c r="AM238" s="44" t="s">
        <v>988</v>
      </c>
      <c r="AN238" s="296">
        <v>253469840</v>
      </c>
      <c r="AO238" s="34"/>
      <c r="AP238" s="34"/>
      <c r="AQ238" s="34"/>
      <c r="AR238" s="34"/>
      <c r="AS238" s="34"/>
      <c r="AT238" s="44" t="s">
        <v>434</v>
      </c>
      <c r="AU238" s="44"/>
      <c r="AV238" s="751" t="str" cm="1">
        <f t="array" ref="AV2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8" s="34"/>
      <c r="AX238" s="34"/>
      <c r="AY238" s="34"/>
      <c r="AZ238" s="34"/>
      <c r="BA238" s="34"/>
      <c r="BB238" s="34"/>
      <c r="BC238" s="34"/>
      <c r="BD238" s="44">
        <v>30929</v>
      </c>
      <c r="BE238" s="34" t="s">
        <v>3211</v>
      </c>
      <c r="BF238" s="43" t="s">
        <v>1277</v>
      </c>
      <c r="BG238" s="34" t="s">
        <v>492</v>
      </c>
      <c r="BH238" s="34" t="s">
        <v>398</v>
      </c>
      <c r="BI238" s="34" t="s">
        <v>3211</v>
      </c>
      <c r="BJ238" s="44" t="s">
        <v>428</v>
      </c>
      <c r="BK238" s="44" t="s">
        <v>5214</v>
      </c>
      <c r="BL238" s="34"/>
      <c r="BM238" s="34"/>
      <c r="BN238" s="34"/>
      <c r="BO238" s="20"/>
      <c r="BP238" s="20"/>
      <c r="BQ238" s="20"/>
      <c r="BR238" s="20"/>
      <c r="BS238" s="27"/>
      <c r="BT238" s="20"/>
      <c r="BU238" s="20"/>
      <c r="BV238" s="20"/>
      <c r="BW238" s="20"/>
      <c r="BX238" s="20"/>
      <c r="BY238" s="20"/>
      <c r="BZ238" s="20"/>
      <c r="CA238" s="20"/>
      <c r="CB238" s="20"/>
      <c r="CC238" s="27"/>
      <c r="CD238" s="20"/>
      <c r="CE238" s="20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0"/>
      <c r="CY238" s="103" t="s">
        <v>605</v>
      </c>
      <c r="CZ238" s="87" t="s">
        <v>5375</v>
      </c>
      <c r="DA238" s="85"/>
      <c r="DC238" s="94" t="s">
        <v>483</v>
      </c>
      <c r="ML238" s="87"/>
      <c r="MM238" s="87"/>
      <c r="MN238" s="87"/>
      <c r="MO238" s="87"/>
      <c r="MP238" s="87"/>
      <c r="MQ238" s="87"/>
      <c r="MR238" s="87"/>
      <c r="MS238" s="87"/>
      <c r="MT238" s="87"/>
      <c r="MU238" s="87"/>
      <c r="MV238" s="87"/>
      <c r="MW238" s="87"/>
      <c r="MX238" s="87"/>
      <c r="MY238" s="87"/>
      <c r="MZ238" s="87"/>
      <c r="NA238" s="87"/>
      <c r="NB238" s="87"/>
      <c r="NC238" s="87"/>
      <c r="ND238" s="87"/>
      <c r="NE238" s="87"/>
      <c r="NF238" s="87"/>
      <c r="NG238" s="87"/>
      <c r="NH238" s="87"/>
      <c r="NI238" s="87"/>
      <c r="NJ238" s="87"/>
      <c r="NK238" s="87"/>
      <c r="NL238" s="87"/>
      <c r="NM238" s="87"/>
      <c r="NN238" s="87"/>
      <c r="NO238" s="87"/>
      <c r="NP238" s="87"/>
      <c r="NR238" s="20"/>
      <c r="NS238" s="246" t="s">
        <v>5376</v>
      </c>
    </row>
    <row r="239" spans="11:383">
      <c r="K239" s="265" t="s">
        <v>5377</v>
      </c>
      <c r="V239" s="43">
        <v>103</v>
      </c>
      <c r="W239" s="34" t="s">
        <v>982</v>
      </c>
      <c r="X239" s="44">
        <v>31105</v>
      </c>
      <c r="Y239" s="34" t="s">
        <v>758</v>
      </c>
      <c r="Z239" s="43" t="s">
        <v>1277</v>
      </c>
      <c r="AA239" s="34" t="s">
        <v>494</v>
      </c>
      <c r="AB239" s="34" t="s">
        <v>398</v>
      </c>
      <c r="AC239" s="34" t="s">
        <v>758</v>
      </c>
      <c r="AD239" s="44" t="s">
        <v>428</v>
      </c>
      <c r="AE239" s="44" t="s">
        <v>5214</v>
      </c>
      <c r="AF239" s="43">
        <v>103</v>
      </c>
      <c r="AG239" s="34" t="s">
        <v>982</v>
      </c>
      <c r="AH239" s="34" t="s">
        <v>981</v>
      </c>
      <c r="AI239" s="43" t="s">
        <v>983</v>
      </c>
      <c r="AJ239" s="44" t="s">
        <v>984</v>
      </c>
      <c r="AK239" s="295">
        <v>4820269</v>
      </c>
      <c r="AL239" s="44" t="s">
        <v>490</v>
      </c>
      <c r="AM239" s="44" t="s">
        <v>988</v>
      </c>
      <c r="AN239" s="296">
        <v>253469840</v>
      </c>
      <c r="AO239" s="34"/>
      <c r="AP239" s="34"/>
      <c r="AQ239" s="34"/>
      <c r="AR239" s="34"/>
      <c r="AS239" s="34"/>
      <c r="AT239" s="44" t="s">
        <v>434</v>
      </c>
      <c r="AU239" s="44"/>
      <c r="AV239" s="751" t="str" cm="1">
        <f t="array" ref="AV2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39" s="34"/>
      <c r="AX239" s="34"/>
      <c r="AY239" s="34"/>
      <c r="AZ239" s="34"/>
      <c r="BA239" s="34"/>
      <c r="BB239" s="34"/>
      <c r="BC239" s="34"/>
      <c r="BD239" s="44">
        <v>31105</v>
      </c>
      <c r="BE239" s="34" t="s">
        <v>758</v>
      </c>
      <c r="BF239" s="43" t="s">
        <v>1277</v>
      </c>
      <c r="BG239" s="34" t="s">
        <v>494</v>
      </c>
      <c r="BH239" s="34" t="s">
        <v>398</v>
      </c>
      <c r="BI239" s="34" t="s">
        <v>758</v>
      </c>
      <c r="BJ239" s="44" t="s">
        <v>428</v>
      </c>
      <c r="BK239" s="44" t="s">
        <v>5214</v>
      </c>
      <c r="BL239" s="34"/>
      <c r="BM239" s="34"/>
      <c r="BN239" s="34"/>
      <c r="BO239" s="20"/>
      <c r="BP239" s="20"/>
      <c r="BQ239" s="20"/>
      <c r="BR239" s="20"/>
      <c r="BS239" s="27"/>
      <c r="BT239" s="20"/>
      <c r="BU239" s="20"/>
      <c r="BV239" s="20"/>
      <c r="BW239" s="20"/>
      <c r="BX239" s="20"/>
      <c r="BY239" s="20"/>
      <c r="BZ239" s="20"/>
      <c r="CA239" s="20"/>
      <c r="CB239" s="20"/>
      <c r="CC239" s="27"/>
      <c r="CD239" s="20"/>
      <c r="CE239" s="20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0"/>
      <c r="CY239" s="103" t="s">
        <v>606</v>
      </c>
      <c r="CZ239" s="87" t="s">
        <v>5378</v>
      </c>
      <c r="DA239" s="85"/>
      <c r="DC239" s="94" t="s">
        <v>469</v>
      </c>
      <c r="ML239" s="87"/>
      <c r="MM239" s="87"/>
      <c r="MN239" s="87"/>
      <c r="MO239" s="87"/>
      <c r="MP239" s="87"/>
      <c r="MQ239" s="87"/>
      <c r="MR239" s="87"/>
      <c r="MS239" s="87"/>
      <c r="MT239" s="87"/>
      <c r="MU239" s="87"/>
      <c r="MV239" s="87"/>
      <c r="MW239" s="87"/>
      <c r="MX239" s="87"/>
      <c r="MY239" s="87"/>
      <c r="MZ239" s="87"/>
      <c r="NA239" s="87"/>
      <c r="NB239" s="87"/>
      <c r="NC239" s="87"/>
      <c r="ND239" s="87"/>
      <c r="NE239" s="87"/>
      <c r="NF239" s="87"/>
      <c r="NG239" s="87"/>
      <c r="NH239" s="87"/>
      <c r="NI239" s="87"/>
      <c r="NJ239" s="87"/>
      <c r="NK239" s="87"/>
      <c r="NL239" s="87"/>
      <c r="NM239" s="87"/>
      <c r="NN239" s="87"/>
      <c r="NO239" s="87"/>
      <c r="NP239" s="87"/>
      <c r="NR239" s="20"/>
      <c r="NS239" s="246" t="s">
        <v>5379</v>
      </c>
    </row>
    <row r="240" spans="11:383">
      <c r="K240" s="265" t="s">
        <v>5380</v>
      </c>
      <c r="V240" s="43">
        <v>103</v>
      </c>
      <c r="W240" s="34" t="s">
        <v>982</v>
      </c>
      <c r="X240" s="44">
        <v>31107</v>
      </c>
      <c r="Y240" s="34" t="s">
        <v>1026</v>
      </c>
      <c r="Z240" s="43" t="s">
        <v>1277</v>
      </c>
      <c r="AA240" s="34" t="s">
        <v>494</v>
      </c>
      <c r="AB240" s="34" t="s">
        <v>398</v>
      </c>
      <c r="AC240" s="34" t="s">
        <v>1026</v>
      </c>
      <c r="AD240" s="44" t="s">
        <v>428</v>
      </c>
      <c r="AE240" s="44" t="s">
        <v>5214</v>
      </c>
      <c r="AF240" s="43">
        <v>103</v>
      </c>
      <c r="AG240" s="34" t="s">
        <v>982</v>
      </c>
      <c r="AH240" s="34" t="s">
        <v>981</v>
      </c>
      <c r="AI240" s="43" t="s">
        <v>983</v>
      </c>
      <c r="AJ240" s="44" t="s">
        <v>984</v>
      </c>
      <c r="AK240" s="295">
        <v>4820269</v>
      </c>
      <c r="AL240" s="44" t="s">
        <v>490</v>
      </c>
      <c r="AM240" s="44" t="s">
        <v>988</v>
      </c>
      <c r="AN240" s="296">
        <v>253469840</v>
      </c>
      <c r="AO240" s="34"/>
      <c r="AP240" s="34"/>
      <c r="AQ240" s="34"/>
      <c r="AR240" s="34"/>
      <c r="AS240" s="34"/>
      <c r="AT240" s="44" t="s">
        <v>434</v>
      </c>
      <c r="AU240" s="44"/>
      <c r="AV240" s="751" t="str" cm="1">
        <f t="array" ref="AV2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0" s="34"/>
      <c r="AX240" s="34"/>
      <c r="AY240" s="34"/>
      <c r="AZ240" s="34"/>
      <c r="BA240" s="34"/>
      <c r="BB240" s="34"/>
      <c r="BC240" s="34"/>
      <c r="BD240" s="44">
        <v>31107</v>
      </c>
      <c r="BE240" s="34" t="s">
        <v>1026</v>
      </c>
      <c r="BF240" s="43" t="s">
        <v>1277</v>
      </c>
      <c r="BG240" s="34" t="s">
        <v>494</v>
      </c>
      <c r="BH240" s="34" t="s">
        <v>398</v>
      </c>
      <c r="BI240" s="34" t="s">
        <v>1026</v>
      </c>
      <c r="BJ240" s="44" t="s">
        <v>428</v>
      </c>
      <c r="BK240" s="44" t="s">
        <v>5214</v>
      </c>
      <c r="BL240" s="34"/>
      <c r="BM240" s="34"/>
      <c r="BN240" s="34"/>
      <c r="BO240" s="20"/>
      <c r="BP240" s="20"/>
      <c r="BQ240" s="20"/>
      <c r="BR240" s="20"/>
      <c r="BS240" s="27"/>
      <c r="BT240" s="20"/>
      <c r="BU240" s="20"/>
      <c r="BV240" s="20"/>
      <c r="BW240" s="20"/>
      <c r="BX240" s="20"/>
      <c r="BY240" s="20"/>
      <c r="BZ240" s="20"/>
      <c r="CA240" s="20"/>
      <c r="CB240" s="20"/>
      <c r="CC240" s="27"/>
      <c r="CD240" s="20"/>
      <c r="CE240" s="20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0"/>
      <c r="CY240" s="103" t="s">
        <v>607</v>
      </c>
      <c r="CZ240" s="87" t="s">
        <v>5381</v>
      </c>
      <c r="DA240" s="85"/>
      <c r="DC240" s="94" t="s">
        <v>619</v>
      </c>
      <c r="ML240" s="87"/>
      <c r="MM240" s="87"/>
      <c r="MN240" s="87"/>
      <c r="MO240" s="87"/>
      <c r="MP240" s="87"/>
      <c r="MQ240" s="87"/>
      <c r="MR240" s="87"/>
      <c r="MS240" s="87"/>
      <c r="MT240" s="87"/>
      <c r="MU240" s="87"/>
      <c r="MV240" s="87"/>
      <c r="MW240" s="87"/>
      <c r="MX240" s="87"/>
      <c r="MY240" s="87"/>
      <c r="MZ240" s="87"/>
      <c r="NA240" s="87"/>
      <c r="NB240" s="87"/>
      <c r="NC240" s="87"/>
      <c r="ND240" s="87"/>
      <c r="NE240" s="87"/>
      <c r="NF240" s="87"/>
      <c r="NG240" s="87"/>
      <c r="NH240" s="87"/>
      <c r="NI240" s="87"/>
      <c r="NJ240" s="87"/>
      <c r="NK240" s="87"/>
      <c r="NL240" s="87"/>
      <c r="NM240" s="87"/>
      <c r="NN240" s="87"/>
      <c r="NO240" s="87"/>
      <c r="NP240" s="87"/>
      <c r="NR240" s="20"/>
      <c r="NS240" s="246" t="s">
        <v>5382</v>
      </c>
    </row>
    <row r="241" spans="11:383">
      <c r="K241" s="265" t="s">
        <v>5383</v>
      </c>
      <c r="V241" s="43">
        <v>103</v>
      </c>
      <c r="W241" s="34" t="s">
        <v>982</v>
      </c>
      <c r="X241" s="44">
        <v>31108</v>
      </c>
      <c r="Y241" s="34" t="s">
        <v>1320</v>
      </c>
      <c r="Z241" s="43" t="s">
        <v>1277</v>
      </c>
      <c r="AA241" s="34" t="s">
        <v>494</v>
      </c>
      <c r="AB241" s="34" t="s">
        <v>398</v>
      </c>
      <c r="AC241" s="34" t="s">
        <v>1320</v>
      </c>
      <c r="AD241" s="44" t="s">
        <v>428</v>
      </c>
      <c r="AE241" s="44" t="s">
        <v>5214</v>
      </c>
      <c r="AF241" s="43">
        <v>103</v>
      </c>
      <c r="AG241" s="34" t="s">
        <v>982</v>
      </c>
      <c r="AH241" s="34" t="s">
        <v>981</v>
      </c>
      <c r="AI241" s="43" t="s">
        <v>983</v>
      </c>
      <c r="AJ241" s="44" t="s">
        <v>984</v>
      </c>
      <c r="AK241" s="295">
        <v>4820269</v>
      </c>
      <c r="AL241" s="44" t="s">
        <v>490</v>
      </c>
      <c r="AM241" s="44" t="s">
        <v>988</v>
      </c>
      <c r="AN241" s="296">
        <v>253469840</v>
      </c>
      <c r="AO241" s="34"/>
      <c r="AP241" s="34"/>
      <c r="AQ241" s="34"/>
      <c r="AR241" s="34"/>
      <c r="AS241" s="34"/>
      <c r="AT241" s="44" t="s">
        <v>434</v>
      </c>
      <c r="AU241" s="44"/>
      <c r="AV241" s="751" t="str" cm="1">
        <f t="array" ref="AV2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1" s="34"/>
      <c r="AX241" s="34"/>
      <c r="AY241" s="34"/>
      <c r="AZ241" s="34"/>
      <c r="BA241" s="34"/>
      <c r="BB241" s="34"/>
      <c r="BC241" s="34"/>
      <c r="BD241" s="44">
        <v>31108</v>
      </c>
      <c r="BE241" s="34" t="s">
        <v>1320</v>
      </c>
      <c r="BF241" s="43" t="s">
        <v>1277</v>
      </c>
      <c r="BG241" s="34" t="s">
        <v>494</v>
      </c>
      <c r="BH241" s="34" t="s">
        <v>398</v>
      </c>
      <c r="BI241" s="34" t="s">
        <v>1320</v>
      </c>
      <c r="BJ241" s="44" t="s">
        <v>428</v>
      </c>
      <c r="BK241" s="44" t="s">
        <v>5214</v>
      </c>
      <c r="BL241" s="34"/>
      <c r="BM241" s="34"/>
      <c r="BN241" s="34"/>
      <c r="BO241" s="20"/>
      <c r="BP241" s="20"/>
      <c r="BQ241" s="20"/>
      <c r="BR241" s="20"/>
      <c r="BS241" s="27"/>
      <c r="BT241" s="20"/>
      <c r="BU241" s="20"/>
      <c r="BV241" s="20"/>
      <c r="BW241" s="20"/>
      <c r="BX241" s="20"/>
      <c r="BY241" s="20"/>
      <c r="BZ241" s="20"/>
      <c r="CA241" s="20"/>
      <c r="CB241" s="20"/>
      <c r="CC241" s="27"/>
      <c r="CD241" s="20"/>
      <c r="CE241" s="20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0"/>
      <c r="CY241" s="103" t="s">
        <v>608</v>
      </c>
      <c r="CZ241" s="87" t="s">
        <v>5384</v>
      </c>
      <c r="DA241" s="85"/>
      <c r="DC241" s="94" t="s">
        <v>653</v>
      </c>
      <c r="ML241" s="87"/>
      <c r="MM241" s="87"/>
      <c r="MN241" s="87"/>
      <c r="MO241" s="87"/>
      <c r="MP241" s="87"/>
      <c r="MQ241" s="87"/>
      <c r="MR241" s="87"/>
      <c r="MS241" s="87"/>
      <c r="MT241" s="87"/>
      <c r="MU241" s="87"/>
      <c r="MV241" s="87"/>
      <c r="MW241" s="87"/>
      <c r="MX241" s="87"/>
      <c r="MY241" s="87"/>
      <c r="MZ241" s="87"/>
      <c r="NA241" s="87"/>
      <c r="NB241" s="87"/>
      <c r="NC241" s="87"/>
      <c r="ND241" s="87"/>
      <c r="NE241" s="87"/>
      <c r="NF241" s="87"/>
      <c r="NG241" s="87"/>
      <c r="NH241" s="87"/>
      <c r="NI241" s="87"/>
      <c r="NJ241" s="87"/>
      <c r="NK241" s="87"/>
      <c r="NL241" s="87"/>
      <c r="NM241" s="87"/>
      <c r="NN241" s="87"/>
      <c r="NO241" s="87"/>
      <c r="NP241" s="87"/>
      <c r="NR241" s="20"/>
      <c r="NS241" s="246" t="s">
        <v>5385</v>
      </c>
    </row>
    <row r="242" spans="11:383">
      <c r="K242" s="265" t="s">
        <v>5386</v>
      </c>
      <c r="V242" s="43">
        <v>103</v>
      </c>
      <c r="W242" s="34" t="s">
        <v>982</v>
      </c>
      <c r="X242" s="44">
        <v>31109</v>
      </c>
      <c r="Y242" s="34" t="s">
        <v>1612</v>
      </c>
      <c r="Z242" s="43" t="s">
        <v>1277</v>
      </c>
      <c r="AA242" s="34" t="s">
        <v>494</v>
      </c>
      <c r="AB242" s="34" t="s">
        <v>398</v>
      </c>
      <c r="AC242" s="34" t="s">
        <v>1612</v>
      </c>
      <c r="AD242" s="44" t="s">
        <v>428</v>
      </c>
      <c r="AE242" s="44" t="s">
        <v>5214</v>
      </c>
      <c r="AF242" s="43">
        <v>103</v>
      </c>
      <c r="AG242" s="34" t="s">
        <v>982</v>
      </c>
      <c r="AH242" s="34" t="s">
        <v>981</v>
      </c>
      <c r="AI242" s="43" t="s">
        <v>983</v>
      </c>
      <c r="AJ242" s="44" t="s">
        <v>984</v>
      </c>
      <c r="AK242" s="295">
        <v>4820269</v>
      </c>
      <c r="AL242" s="44" t="s">
        <v>490</v>
      </c>
      <c r="AM242" s="44" t="s">
        <v>988</v>
      </c>
      <c r="AN242" s="296">
        <v>253469840</v>
      </c>
      <c r="AO242" s="34"/>
      <c r="AP242" s="34"/>
      <c r="AQ242" s="34"/>
      <c r="AR242" s="34"/>
      <c r="AS242" s="34"/>
      <c r="AT242" s="44" t="s">
        <v>434</v>
      </c>
      <c r="AU242" s="44"/>
      <c r="AV242" s="751" t="str" cm="1">
        <f t="array" ref="AV2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2" s="34"/>
      <c r="AX242" s="34"/>
      <c r="AY242" s="34"/>
      <c r="AZ242" s="34"/>
      <c r="BA242" s="34"/>
      <c r="BB242" s="34"/>
      <c r="BC242" s="34"/>
      <c r="BD242" s="44">
        <v>31109</v>
      </c>
      <c r="BE242" s="34" t="s">
        <v>1612</v>
      </c>
      <c r="BF242" s="43" t="s">
        <v>1277</v>
      </c>
      <c r="BG242" s="34" t="s">
        <v>494</v>
      </c>
      <c r="BH242" s="34" t="s">
        <v>398</v>
      </c>
      <c r="BI242" s="34" t="s">
        <v>1612</v>
      </c>
      <c r="BJ242" s="44" t="s">
        <v>428</v>
      </c>
      <c r="BK242" s="44" t="s">
        <v>5214</v>
      </c>
      <c r="BL242" s="34"/>
      <c r="BM242" s="34"/>
      <c r="BN242" s="34"/>
      <c r="BO242" s="20"/>
      <c r="BP242" s="20"/>
      <c r="BQ242" s="20"/>
      <c r="BR242" s="20"/>
      <c r="BS242" s="27"/>
      <c r="BT242" s="20"/>
      <c r="BU242" s="20"/>
      <c r="BV242" s="20"/>
      <c r="BW242" s="20"/>
      <c r="BX242" s="20"/>
      <c r="BY242" s="20"/>
      <c r="BZ242" s="20"/>
      <c r="CA242" s="20"/>
      <c r="CB242" s="20"/>
      <c r="CC242" s="27"/>
      <c r="CD242" s="20"/>
      <c r="CE242" s="20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0"/>
      <c r="CY242" s="103" t="s">
        <v>609</v>
      </c>
      <c r="CZ242" s="87" t="s">
        <v>5387</v>
      </c>
      <c r="DA242" s="85"/>
      <c r="DC242" s="94" t="s">
        <v>527</v>
      </c>
      <c r="ML242" s="87"/>
      <c r="MM242" s="87"/>
      <c r="MN242" s="87"/>
      <c r="MO242" s="87"/>
      <c r="MP242" s="87"/>
      <c r="MQ242" s="87"/>
      <c r="MR242" s="87"/>
      <c r="MS242" s="87"/>
      <c r="MT242" s="87"/>
      <c r="MU242" s="87"/>
      <c r="MV242" s="87"/>
      <c r="MW242" s="87"/>
      <c r="MX242" s="87"/>
      <c r="MY242" s="87"/>
      <c r="MZ242" s="87"/>
      <c r="NA242" s="87"/>
      <c r="NB242" s="87"/>
      <c r="NC242" s="87"/>
      <c r="ND242" s="87"/>
      <c r="NE242" s="87"/>
      <c r="NF242" s="87"/>
      <c r="NG242" s="87"/>
      <c r="NH242" s="87"/>
      <c r="NI242" s="87"/>
      <c r="NJ242" s="87"/>
      <c r="NK242" s="87"/>
      <c r="NL242" s="87"/>
      <c r="NM242" s="87"/>
      <c r="NN242" s="87"/>
      <c r="NO242" s="87"/>
      <c r="NP242" s="87"/>
      <c r="NR242" s="20"/>
      <c r="NS242" s="246" t="s">
        <v>5388</v>
      </c>
    </row>
    <row r="243" spans="11:383">
      <c r="K243" s="265" t="s">
        <v>5389</v>
      </c>
      <c r="V243" s="43">
        <v>103</v>
      </c>
      <c r="W243" s="34" t="s">
        <v>982</v>
      </c>
      <c r="X243" s="44">
        <v>31110</v>
      </c>
      <c r="Y243" s="34" t="s">
        <v>1864</v>
      </c>
      <c r="Z243" s="43" t="s">
        <v>1277</v>
      </c>
      <c r="AA243" s="34" t="s">
        <v>494</v>
      </c>
      <c r="AB243" s="34" t="s">
        <v>398</v>
      </c>
      <c r="AC243" s="34" t="s">
        <v>1864</v>
      </c>
      <c r="AD243" s="44" t="s">
        <v>428</v>
      </c>
      <c r="AE243" s="44" t="s">
        <v>5214</v>
      </c>
      <c r="AF243" s="43">
        <v>103</v>
      </c>
      <c r="AG243" s="34" t="s">
        <v>982</v>
      </c>
      <c r="AH243" s="34" t="s">
        <v>981</v>
      </c>
      <c r="AI243" s="43" t="s">
        <v>983</v>
      </c>
      <c r="AJ243" s="44" t="s">
        <v>984</v>
      </c>
      <c r="AK243" s="295">
        <v>4820269</v>
      </c>
      <c r="AL243" s="44" t="s">
        <v>490</v>
      </c>
      <c r="AM243" s="44" t="s">
        <v>988</v>
      </c>
      <c r="AN243" s="296">
        <v>253469840</v>
      </c>
      <c r="AO243" s="34"/>
      <c r="AP243" s="34"/>
      <c r="AQ243" s="34"/>
      <c r="AR243" s="34"/>
      <c r="AS243" s="34"/>
      <c r="AT243" s="44" t="s">
        <v>434</v>
      </c>
      <c r="AU243" s="44"/>
      <c r="AV243" s="751" t="str" cm="1">
        <f t="array" ref="AV2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3" s="34"/>
      <c r="AX243" s="34"/>
      <c r="AY243" s="34"/>
      <c r="AZ243" s="34"/>
      <c r="BA243" s="34"/>
      <c r="BB243" s="34"/>
      <c r="BC243" s="34"/>
      <c r="BD243" s="44">
        <v>31110</v>
      </c>
      <c r="BE243" s="34" t="s">
        <v>1864</v>
      </c>
      <c r="BF243" s="43" t="s">
        <v>1277</v>
      </c>
      <c r="BG243" s="34" t="s">
        <v>494</v>
      </c>
      <c r="BH243" s="34" t="s">
        <v>398</v>
      </c>
      <c r="BI243" s="34" t="s">
        <v>1864</v>
      </c>
      <c r="BJ243" s="44" t="s">
        <v>428</v>
      </c>
      <c r="BK243" s="44" t="s">
        <v>5214</v>
      </c>
      <c r="BL243" s="34"/>
      <c r="BM243" s="34"/>
      <c r="BN243" s="34"/>
      <c r="BO243" s="20"/>
      <c r="BP243" s="20"/>
      <c r="BQ243" s="20"/>
      <c r="BR243" s="20"/>
      <c r="BS243" s="27"/>
      <c r="BT243" s="20"/>
      <c r="BU243" s="20"/>
      <c r="BV243" s="20"/>
      <c r="BW243" s="20"/>
      <c r="BX243" s="20"/>
      <c r="BY243" s="20"/>
      <c r="BZ243" s="20"/>
      <c r="CA243" s="20"/>
      <c r="CB243" s="20"/>
      <c r="CC243" s="27"/>
      <c r="CD243" s="20"/>
      <c r="CE243" s="20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0"/>
      <c r="CY243" s="103" t="s">
        <v>610</v>
      </c>
      <c r="CZ243" s="87" t="s">
        <v>5390</v>
      </c>
      <c r="DA243" s="85"/>
      <c r="DC243" s="94" t="s">
        <v>620</v>
      </c>
      <c r="ML243" s="87"/>
      <c r="MM243" s="87"/>
      <c r="MN243" s="87"/>
      <c r="MO243" s="87"/>
      <c r="MP243" s="87"/>
      <c r="MQ243" s="87"/>
      <c r="MR243" s="87"/>
      <c r="MS243" s="87"/>
      <c r="MT243" s="87"/>
      <c r="MU243" s="87"/>
      <c r="MV243" s="87"/>
      <c r="MW243" s="87"/>
      <c r="MX243" s="87"/>
      <c r="MY243" s="87"/>
      <c r="MZ243" s="87"/>
      <c r="NA243" s="87"/>
      <c r="NB243" s="87"/>
      <c r="NC243" s="87"/>
      <c r="ND243" s="87"/>
      <c r="NE243" s="87"/>
      <c r="NF243" s="87"/>
      <c r="NG243" s="87"/>
      <c r="NH243" s="87"/>
      <c r="NI243" s="87"/>
      <c r="NJ243" s="87"/>
      <c r="NK243" s="87"/>
      <c r="NL243" s="87"/>
      <c r="NM243" s="87"/>
      <c r="NN243" s="87"/>
      <c r="NO243" s="87"/>
      <c r="NP243" s="87"/>
      <c r="NR243" s="20"/>
      <c r="NS243" s="246" t="s">
        <v>5391</v>
      </c>
    </row>
    <row r="244" spans="11:383">
      <c r="K244" s="265" t="s">
        <v>5392</v>
      </c>
      <c r="V244" s="43">
        <v>103</v>
      </c>
      <c r="W244" s="34" t="s">
        <v>982</v>
      </c>
      <c r="X244" s="44">
        <v>31111</v>
      </c>
      <c r="Y244" s="34" t="s">
        <v>2061</v>
      </c>
      <c r="Z244" s="43" t="s">
        <v>1277</v>
      </c>
      <c r="AA244" s="34" t="s">
        <v>494</v>
      </c>
      <c r="AB244" s="34" t="s">
        <v>398</v>
      </c>
      <c r="AC244" s="34" t="s">
        <v>5393</v>
      </c>
      <c r="AD244" s="44" t="s">
        <v>428</v>
      </c>
      <c r="AE244" s="44" t="s">
        <v>5214</v>
      </c>
      <c r="AF244" s="43">
        <v>103</v>
      </c>
      <c r="AG244" s="34" t="s">
        <v>982</v>
      </c>
      <c r="AH244" s="34" t="s">
        <v>981</v>
      </c>
      <c r="AI244" s="43" t="s">
        <v>983</v>
      </c>
      <c r="AJ244" s="44" t="s">
        <v>984</v>
      </c>
      <c r="AK244" s="295">
        <v>4820269</v>
      </c>
      <c r="AL244" s="44" t="s">
        <v>490</v>
      </c>
      <c r="AM244" s="44" t="s">
        <v>988</v>
      </c>
      <c r="AN244" s="296">
        <v>253469840</v>
      </c>
      <c r="AO244" s="34"/>
      <c r="AP244" s="34"/>
      <c r="AQ244" s="34"/>
      <c r="AR244" s="34"/>
      <c r="AS244" s="34"/>
      <c r="AT244" s="44" t="s">
        <v>434</v>
      </c>
      <c r="AU244" s="44"/>
      <c r="AV244" s="751" t="str" cm="1">
        <f t="array" ref="AV2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4" s="34"/>
      <c r="AX244" s="34"/>
      <c r="AY244" s="34"/>
      <c r="AZ244" s="34"/>
      <c r="BA244" s="34"/>
      <c r="BB244" s="34"/>
      <c r="BC244" s="34"/>
      <c r="BD244" s="44">
        <v>31111</v>
      </c>
      <c r="BE244" s="34" t="s">
        <v>2061</v>
      </c>
      <c r="BF244" s="43" t="s">
        <v>1277</v>
      </c>
      <c r="BG244" s="34" t="s">
        <v>494</v>
      </c>
      <c r="BH244" s="34" t="s">
        <v>398</v>
      </c>
      <c r="BI244" s="34" t="s">
        <v>5393</v>
      </c>
      <c r="BJ244" s="44" t="s">
        <v>428</v>
      </c>
      <c r="BK244" s="44" t="s">
        <v>5214</v>
      </c>
      <c r="BL244" s="34"/>
      <c r="BM244" s="34"/>
      <c r="BN244" s="34"/>
      <c r="BO244" s="20"/>
      <c r="BP244" s="20"/>
      <c r="BQ244" s="20"/>
      <c r="BR244" s="20"/>
      <c r="BS244" s="27"/>
      <c r="BT244" s="20"/>
      <c r="BU244" s="20"/>
      <c r="BV244" s="20"/>
      <c r="BW244" s="20"/>
      <c r="BX244" s="20"/>
      <c r="BY244" s="20"/>
      <c r="BZ244" s="20"/>
      <c r="CA244" s="20"/>
      <c r="CB244" s="20"/>
      <c r="CC244" s="27"/>
      <c r="CD244" s="20"/>
      <c r="CE244" s="20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0"/>
      <c r="CY244" s="103" t="s">
        <v>407</v>
      </c>
      <c r="CZ244" s="87" t="s">
        <v>5394</v>
      </c>
      <c r="DA244" s="85"/>
      <c r="DC244" s="94" t="s">
        <v>660</v>
      </c>
      <c r="ML244" s="87"/>
      <c r="MM244" s="87"/>
      <c r="MN244" s="87"/>
      <c r="MO244" s="87"/>
      <c r="MP244" s="87"/>
      <c r="MQ244" s="87"/>
      <c r="MR244" s="87"/>
      <c r="MS244" s="87"/>
      <c r="MT244" s="87"/>
      <c r="MU244" s="87"/>
      <c r="MV244" s="87"/>
      <c r="MW244" s="87"/>
      <c r="MX244" s="87"/>
      <c r="MY244" s="87"/>
      <c r="MZ244" s="87"/>
      <c r="NA244" s="87"/>
      <c r="NB244" s="87"/>
      <c r="NC244" s="87"/>
      <c r="ND244" s="87"/>
      <c r="NE244" s="87"/>
      <c r="NF244" s="87"/>
      <c r="NG244" s="87"/>
      <c r="NH244" s="87"/>
      <c r="NI244" s="87"/>
      <c r="NJ244" s="87"/>
      <c r="NK244" s="87"/>
      <c r="NL244" s="87"/>
      <c r="NM244" s="87"/>
      <c r="NN244" s="87"/>
      <c r="NO244" s="87"/>
      <c r="NP244" s="87"/>
      <c r="NR244" s="20"/>
      <c r="NS244" s="246" t="s">
        <v>5395</v>
      </c>
    </row>
    <row r="245" spans="11:383">
      <c r="K245" s="265" t="s">
        <v>5396</v>
      </c>
      <c r="V245" s="43">
        <v>103</v>
      </c>
      <c r="W245" s="34" t="s">
        <v>982</v>
      </c>
      <c r="X245" s="44">
        <v>31112</v>
      </c>
      <c r="Y245" s="34" t="s">
        <v>1215</v>
      </c>
      <c r="Z245" s="43" t="s">
        <v>1277</v>
      </c>
      <c r="AA245" s="34" t="s">
        <v>494</v>
      </c>
      <c r="AB245" s="34" t="s">
        <v>398</v>
      </c>
      <c r="AC245" s="34" t="s">
        <v>1215</v>
      </c>
      <c r="AD245" s="44" t="s">
        <v>428</v>
      </c>
      <c r="AE245" s="44" t="s">
        <v>5214</v>
      </c>
      <c r="AF245" s="43">
        <v>103</v>
      </c>
      <c r="AG245" s="34" t="s">
        <v>982</v>
      </c>
      <c r="AH245" s="34" t="s">
        <v>981</v>
      </c>
      <c r="AI245" s="43" t="s">
        <v>983</v>
      </c>
      <c r="AJ245" s="44" t="s">
        <v>984</v>
      </c>
      <c r="AK245" s="295">
        <v>4820269</v>
      </c>
      <c r="AL245" s="44" t="s">
        <v>490</v>
      </c>
      <c r="AM245" s="44" t="s">
        <v>988</v>
      </c>
      <c r="AN245" s="296">
        <v>253469840</v>
      </c>
      <c r="AO245" s="34"/>
      <c r="AP245" s="34"/>
      <c r="AQ245" s="34"/>
      <c r="AR245" s="34"/>
      <c r="AS245" s="34"/>
      <c r="AT245" s="44" t="s">
        <v>434</v>
      </c>
      <c r="AU245" s="44"/>
      <c r="AV245" s="751" t="str" cm="1">
        <f t="array" ref="AV2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5" s="34"/>
      <c r="AX245" s="34"/>
      <c r="AY245" s="34"/>
      <c r="AZ245" s="34"/>
      <c r="BA245" s="34"/>
      <c r="BB245" s="34"/>
      <c r="BC245" s="34"/>
      <c r="BD245" s="44">
        <v>31112</v>
      </c>
      <c r="BE245" s="34" t="s">
        <v>1215</v>
      </c>
      <c r="BF245" s="43" t="s">
        <v>1277</v>
      </c>
      <c r="BG245" s="34" t="s">
        <v>494</v>
      </c>
      <c r="BH245" s="34" t="s">
        <v>398</v>
      </c>
      <c r="BI245" s="34" t="s">
        <v>1215</v>
      </c>
      <c r="BJ245" s="44" t="s">
        <v>428</v>
      </c>
      <c r="BK245" s="44" t="s">
        <v>5214</v>
      </c>
      <c r="BL245" s="34"/>
      <c r="BM245" s="34"/>
      <c r="BN245" s="34"/>
      <c r="BO245" s="20"/>
      <c r="BP245" s="20"/>
      <c r="BQ245" s="20"/>
      <c r="BR245" s="20"/>
      <c r="BS245" s="27"/>
      <c r="BT245" s="20"/>
      <c r="BU245" s="20"/>
      <c r="BV245" s="20"/>
      <c r="BW245" s="20"/>
      <c r="BX245" s="20"/>
      <c r="BY245" s="20"/>
      <c r="BZ245" s="20"/>
      <c r="CA245" s="20"/>
      <c r="CB245" s="20"/>
      <c r="CC245" s="27"/>
      <c r="CD245" s="20"/>
      <c r="CE245" s="20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0"/>
      <c r="CY245" s="103" t="s">
        <v>611</v>
      </c>
      <c r="CZ245" s="87" t="s">
        <v>5397</v>
      </c>
      <c r="DA245" s="85"/>
      <c r="DC245" s="94" t="s">
        <v>581</v>
      </c>
      <c r="ML245" s="87"/>
      <c r="MM245" s="87"/>
      <c r="MN245" s="87"/>
      <c r="MO245" s="87"/>
      <c r="MP245" s="87"/>
      <c r="MQ245" s="87"/>
      <c r="MR245" s="87"/>
      <c r="MS245" s="87"/>
      <c r="MT245" s="87"/>
      <c r="MU245" s="87"/>
      <c r="MV245" s="87"/>
      <c r="MW245" s="87"/>
      <c r="MX245" s="87"/>
      <c r="MY245" s="87"/>
      <c r="MZ245" s="87"/>
      <c r="NA245" s="87"/>
      <c r="NB245" s="87"/>
      <c r="NC245" s="87"/>
      <c r="ND245" s="87"/>
      <c r="NE245" s="87"/>
      <c r="NF245" s="87"/>
      <c r="NG245" s="87"/>
      <c r="NH245" s="87"/>
      <c r="NI245" s="87"/>
      <c r="NJ245" s="87"/>
      <c r="NK245" s="87"/>
      <c r="NL245" s="87"/>
      <c r="NM245" s="87"/>
      <c r="NN245" s="87"/>
      <c r="NO245" s="87"/>
      <c r="NP245" s="87"/>
      <c r="NR245" s="20"/>
      <c r="NS245" s="246" t="s">
        <v>5398</v>
      </c>
    </row>
    <row r="246" spans="11:383">
      <c r="K246" s="265" t="s">
        <v>5399</v>
      </c>
      <c r="V246" s="43">
        <v>103</v>
      </c>
      <c r="W246" s="34" t="s">
        <v>982</v>
      </c>
      <c r="X246" s="44">
        <v>31113</v>
      </c>
      <c r="Y246" s="34" t="s">
        <v>2219</v>
      </c>
      <c r="Z246" s="43" t="s">
        <v>1277</v>
      </c>
      <c r="AA246" s="34" t="s">
        <v>494</v>
      </c>
      <c r="AB246" s="34" t="s">
        <v>398</v>
      </c>
      <c r="AC246" s="34" t="s">
        <v>2219</v>
      </c>
      <c r="AD246" s="44" t="s">
        <v>428</v>
      </c>
      <c r="AE246" s="44" t="s">
        <v>5214</v>
      </c>
      <c r="AF246" s="43">
        <v>103</v>
      </c>
      <c r="AG246" s="34" t="s">
        <v>982</v>
      </c>
      <c r="AH246" s="34" t="s">
        <v>981</v>
      </c>
      <c r="AI246" s="43" t="s">
        <v>983</v>
      </c>
      <c r="AJ246" s="44" t="s">
        <v>984</v>
      </c>
      <c r="AK246" s="295">
        <v>4820269</v>
      </c>
      <c r="AL246" s="44" t="s">
        <v>490</v>
      </c>
      <c r="AM246" s="44" t="s">
        <v>988</v>
      </c>
      <c r="AN246" s="296">
        <v>253469840</v>
      </c>
      <c r="AO246" s="34"/>
      <c r="AP246" s="34"/>
      <c r="AQ246" s="34"/>
      <c r="AR246" s="34"/>
      <c r="AS246" s="34"/>
      <c r="AT246" s="44" t="s">
        <v>434</v>
      </c>
      <c r="AU246" s="44"/>
      <c r="AV246" s="751" t="str" cm="1">
        <f t="array" ref="AV2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6" s="34"/>
      <c r="AX246" s="34"/>
      <c r="AY246" s="34"/>
      <c r="AZ246" s="34"/>
      <c r="BA246" s="34"/>
      <c r="BB246" s="34"/>
      <c r="BC246" s="34"/>
      <c r="BD246" s="44">
        <v>31113</v>
      </c>
      <c r="BE246" s="34" t="s">
        <v>2219</v>
      </c>
      <c r="BF246" s="43" t="s">
        <v>1277</v>
      </c>
      <c r="BG246" s="34" t="s">
        <v>494</v>
      </c>
      <c r="BH246" s="34" t="s">
        <v>398</v>
      </c>
      <c r="BI246" s="34" t="s">
        <v>2219</v>
      </c>
      <c r="BJ246" s="44" t="s">
        <v>428</v>
      </c>
      <c r="BK246" s="44" t="s">
        <v>5214</v>
      </c>
      <c r="BL246" s="34"/>
      <c r="BM246" s="34"/>
      <c r="BN246" s="34"/>
      <c r="BO246" s="20"/>
      <c r="BP246" s="20"/>
      <c r="BQ246" s="20"/>
      <c r="BR246" s="20"/>
      <c r="BS246" s="27"/>
      <c r="BT246" s="20"/>
      <c r="BU246" s="20"/>
      <c r="BV246" s="20"/>
      <c r="BW246" s="20"/>
      <c r="BX246" s="20"/>
      <c r="BY246" s="20"/>
      <c r="BZ246" s="20"/>
      <c r="CA246" s="20"/>
      <c r="CB246" s="20"/>
      <c r="CC246" s="27"/>
      <c r="CD246" s="20"/>
      <c r="CE246" s="20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0"/>
      <c r="CY246" s="103" t="s">
        <v>451</v>
      </c>
      <c r="CZ246" s="87" t="s">
        <v>5400</v>
      </c>
      <c r="DA246" s="85"/>
      <c r="DC246" s="94" t="s">
        <v>528</v>
      </c>
      <c r="ML246" s="87"/>
      <c r="MM246" s="87"/>
      <c r="MN246" s="87"/>
      <c r="MO246" s="87"/>
      <c r="MP246" s="87"/>
      <c r="MQ246" s="87"/>
      <c r="MR246" s="87"/>
      <c r="MS246" s="87"/>
      <c r="MT246" s="87"/>
      <c r="MU246" s="87"/>
      <c r="MV246" s="87"/>
      <c r="MW246" s="87"/>
      <c r="MX246" s="87"/>
      <c r="MY246" s="87"/>
      <c r="MZ246" s="87"/>
      <c r="NA246" s="87"/>
      <c r="NB246" s="87"/>
      <c r="NC246" s="87"/>
      <c r="ND246" s="87"/>
      <c r="NE246" s="87"/>
      <c r="NF246" s="87"/>
      <c r="NG246" s="87"/>
      <c r="NH246" s="87"/>
      <c r="NI246" s="87"/>
      <c r="NJ246" s="87"/>
      <c r="NK246" s="87"/>
      <c r="NL246" s="87"/>
      <c r="NM246" s="87"/>
      <c r="NN246" s="87"/>
      <c r="NO246" s="87"/>
      <c r="NP246" s="87"/>
      <c r="NR246" s="20"/>
      <c r="NS246" s="246" t="s">
        <v>5401</v>
      </c>
    </row>
    <row r="247" spans="11:383">
      <c r="K247" s="265" t="s">
        <v>5402</v>
      </c>
      <c r="V247" s="43">
        <v>103</v>
      </c>
      <c r="W247" s="34" t="s">
        <v>982</v>
      </c>
      <c r="X247" s="44">
        <v>31115</v>
      </c>
      <c r="Y247" s="34" t="s">
        <v>2533</v>
      </c>
      <c r="Z247" s="43" t="s">
        <v>1277</v>
      </c>
      <c r="AA247" s="34" t="s">
        <v>494</v>
      </c>
      <c r="AB247" s="34" t="s">
        <v>398</v>
      </c>
      <c r="AC247" s="34" t="s">
        <v>2533</v>
      </c>
      <c r="AD247" s="44" t="s">
        <v>428</v>
      </c>
      <c r="AE247" s="44" t="s">
        <v>5214</v>
      </c>
      <c r="AF247" s="43">
        <v>103</v>
      </c>
      <c r="AG247" s="34" t="s">
        <v>982</v>
      </c>
      <c r="AH247" s="34" t="s">
        <v>981</v>
      </c>
      <c r="AI247" s="43" t="s">
        <v>983</v>
      </c>
      <c r="AJ247" s="44" t="s">
        <v>984</v>
      </c>
      <c r="AK247" s="295">
        <v>4820269</v>
      </c>
      <c r="AL247" s="44" t="s">
        <v>490</v>
      </c>
      <c r="AM247" s="44" t="s">
        <v>988</v>
      </c>
      <c r="AN247" s="296">
        <v>253469840</v>
      </c>
      <c r="AO247" s="34"/>
      <c r="AP247" s="34"/>
      <c r="AQ247" s="34"/>
      <c r="AR247" s="34"/>
      <c r="AS247" s="34"/>
      <c r="AT247" s="44" t="s">
        <v>434</v>
      </c>
      <c r="AU247" s="44"/>
      <c r="AV247" s="751" t="str" cm="1">
        <f t="array" ref="AV2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7" s="34"/>
      <c r="AX247" s="34"/>
      <c r="AY247" s="34"/>
      <c r="AZ247" s="34"/>
      <c r="BA247" s="34"/>
      <c r="BB247" s="34"/>
      <c r="BC247" s="34"/>
      <c r="BD247" s="44">
        <v>31115</v>
      </c>
      <c r="BE247" s="34" t="s">
        <v>2533</v>
      </c>
      <c r="BF247" s="43" t="s">
        <v>1277</v>
      </c>
      <c r="BG247" s="34" t="s">
        <v>494</v>
      </c>
      <c r="BH247" s="34" t="s">
        <v>398</v>
      </c>
      <c r="BI247" s="34" t="s">
        <v>2533</v>
      </c>
      <c r="BJ247" s="44" t="s">
        <v>428</v>
      </c>
      <c r="BK247" s="44" t="s">
        <v>5214</v>
      </c>
      <c r="BL247" s="34"/>
      <c r="BM247" s="34"/>
      <c r="BN247" s="34"/>
      <c r="BO247" s="20"/>
      <c r="BP247" s="20"/>
      <c r="BQ247" s="20"/>
      <c r="BR247" s="20"/>
      <c r="BS247" s="27"/>
      <c r="BT247" s="20"/>
      <c r="BU247" s="20"/>
      <c r="BV247" s="20"/>
      <c r="BW247" s="20"/>
      <c r="BX247" s="20"/>
      <c r="BY247" s="20"/>
      <c r="BZ247" s="20"/>
      <c r="CA247" s="20"/>
      <c r="CB247" s="20"/>
      <c r="CC247" s="27"/>
      <c r="CD247" s="20"/>
      <c r="CE247" s="20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0"/>
      <c r="CY247" s="103" t="s">
        <v>612</v>
      </c>
      <c r="CZ247" s="87" t="s">
        <v>5403</v>
      </c>
      <c r="DA247" s="85"/>
      <c r="DC247" s="94" t="s">
        <v>621</v>
      </c>
      <c r="ML247" s="87"/>
      <c r="MM247" s="87"/>
      <c r="MN247" s="87"/>
      <c r="MO247" s="87"/>
      <c r="MP247" s="87"/>
      <c r="MQ247" s="87"/>
      <c r="MR247" s="87"/>
      <c r="MS247" s="87"/>
      <c r="MT247" s="87"/>
      <c r="MU247" s="87"/>
      <c r="MV247" s="87"/>
      <c r="MW247" s="87"/>
      <c r="MX247" s="87"/>
      <c r="MY247" s="87"/>
      <c r="MZ247" s="87"/>
      <c r="NA247" s="87"/>
      <c r="NB247" s="87"/>
      <c r="NC247" s="87"/>
      <c r="ND247" s="87"/>
      <c r="NE247" s="87"/>
      <c r="NF247" s="87"/>
      <c r="NG247" s="87"/>
      <c r="NH247" s="87"/>
      <c r="NI247" s="87"/>
      <c r="NJ247" s="87"/>
      <c r="NK247" s="87"/>
      <c r="NL247" s="87"/>
      <c r="NM247" s="87"/>
      <c r="NN247" s="87"/>
      <c r="NO247" s="87"/>
      <c r="NP247" s="87"/>
      <c r="NR247" s="20"/>
      <c r="NS247" s="246" t="s">
        <v>5404</v>
      </c>
    </row>
    <row r="248" spans="11:383">
      <c r="K248" s="265" t="s">
        <v>5405</v>
      </c>
      <c r="V248" s="43">
        <v>103</v>
      </c>
      <c r="W248" s="34" t="s">
        <v>982</v>
      </c>
      <c r="X248" s="44">
        <v>31118</v>
      </c>
      <c r="Y248" s="34" t="s">
        <v>2658</v>
      </c>
      <c r="Z248" s="43" t="s">
        <v>1277</v>
      </c>
      <c r="AA248" s="34" t="s">
        <v>494</v>
      </c>
      <c r="AB248" s="34" t="s">
        <v>398</v>
      </c>
      <c r="AC248" s="34" t="s">
        <v>2658</v>
      </c>
      <c r="AD248" s="44" t="s">
        <v>428</v>
      </c>
      <c r="AE248" s="44" t="s">
        <v>5214</v>
      </c>
      <c r="AF248" s="43">
        <v>103</v>
      </c>
      <c r="AG248" s="34" t="s">
        <v>982</v>
      </c>
      <c r="AH248" s="34" t="s">
        <v>981</v>
      </c>
      <c r="AI248" s="43" t="s">
        <v>983</v>
      </c>
      <c r="AJ248" s="44" t="s">
        <v>984</v>
      </c>
      <c r="AK248" s="295">
        <v>4820269</v>
      </c>
      <c r="AL248" s="44" t="s">
        <v>490</v>
      </c>
      <c r="AM248" s="44" t="s">
        <v>988</v>
      </c>
      <c r="AN248" s="296">
        <v>253469840</v>
      </c>
      <c r="AO248" s="34"/>
      <c r="AP248" s="34"/>
      <c r="AQ248" s="34"/>
      <c r="AR248" s="34"/>
      <c r="AS248" s="34"/>
      <c r="AT248" s="44" t="s">
        <v>434</v>
      </c>
      <c r="AU248" s="44"/>
      <c r="AV248" s="751" t="str" cm="1">
        <f t="array" ref="AV2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8" s="34"/>
      <c r="AX248" s="34"/>
      <c r="AY248" s="34"/>
      <c r="AZ248" s="34"/>
      <c r="BA248" s="34"/>
      <c r="BB248" s="34"/>
      <c r="BC248" s="34"/>
      <c r="BD248" s="44">
        <v>31118</v>
      </c>
      <c r="BE248" s="34" t="s">
        <v>2658</v>
      </c>
      <c r="BF248" s="43" t="s">
        <v>1277</v>
      </c>
      <c r="BG248" s="34" t="s">
        <v>494</v>
      </c>
      <c r="BH248" s="34" t="s">
        <v>398</v>
      </c>
      <c r="BI248" s="34" t="s">
        <v>2658</v>
      </c>
      <c r="BJ248" s="44" t="s">
        <v>428</v>
      </c>
      <c r="BK248" s="44" t="s">
        <v>5214</v>
      </c>
      <c r="BL248" s="34"/>
      <c r="BM248" s="34"/>
      <c r="BN248" s="34"/>
      <c r="BO248" s="20"/>
      <c r="BP248" s="20"/>
      <c r="BQ248" s="20"/>
      <c r="BR248" s="20"/>
      <c r="BS248" s="27"/>
      <c r="BT248" s="20"/>
      <c r="BU248" s="20"/>
      <c r="BV248" s="20"/>
      <c r="BW248" s="20"/>
      <c r="BX248" s="20"/>
      <c r="BY248" s="20"/>
      <c r="BZ248" s="20"/>
      <c r="CA248" s="20"/>
      <c r="CB248" s="20"/>
      <c r="CC248" s="27"/>
      <c r="CD248" s="20"/>
      <c r="CE248" s="20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0"/>
      <c r="CY248" s="103" t="s">
        <v>613</v>
      </c>
      <c r="CZ248" s="87" t="s">
        <v>5406</v>
      </c>
      <c r="DA248" s="85"/>
      <c r="DC248" s="94" t="s">
        <v>686</v>
      </c>
      <c r="ML248" s="87"/>
      <c r="MM248" s="87"/>
      <c r="MN248" s="87"/>
      <c r="MO248" s="87"/>
      <c r="MP248" s="87"/>
      <c r="MQ248" s="87"/>
      <c r="MR248" s="87"/>
      <c r="MS248" s="87"/>
      <c r="MT248" s="87"/>
      <c r="MU248" s="87"/>
      <c r="MV248" s="87"/>
      <c r="MW248" s="87"/>
      <c r="MX248" s="87"/>
      <c r="MY248" s="87"/>
      <c r="MZ248" s="87"/>
      <c r="NA248" s="87"/>
      <c r="NB248" s="87"/>
      <c r="NC248" s="87"/>
      <c r="ND248" s="87"/>
      <c r="NE248" s="87"/>
      <c r="NF248" s="87"/>
      <c r="NG248" s="87"/>
      <c r="NH248" s="87"/>
      <c r="NI248" s="87"/>
      <c r="NJ248" s="87"/>
      <c r="NK248" s="87"/>
      <c r="NL248" s="87"/>
      <c r="NM248" s="87"/>
      <c r="NN248" s="87"/>
      <c r="NO248" s="87"/>
      <c r="NP248" s="87"/>
      <c r="NR248" s="20"/>
      <c r="NS248" s="246" t="s">
        <v>5407</v>
      </c>
    </row>
    <row r="249" spans="11:383">
      <c r="K249" s="265" t="s">
        <v>5408</v>
      </c>
      <c r="V249" s="43">
        <v>103</v>
      </c>
      <c r="W249" s="34" t="s">
        <v>982</v>
      </c>
      <c r="X249" s="44">
        <v>31122</v>
      </c>
      <c r="Y249" s="34" t="s">
        <v>2895</v>
      </c>
      <c r="Z249" s="43" t="s">
        <v>1277</v>
      </c>
      <c r="AA249" s="34" t="s">
        <v>494</v>
      </c>
      <c r="AB249" s="34" t="s">
        <v>398</v>
      </c>
      <c r="AC249" s="34" t="s">
        <v>5409</v>
      </c>
      <c r="AD249" s="44" t="s">
        <v>428</v>
      </c>
      <c r="AE249" s="44" t="s">
        <v>5214</v>
      </c>
      <c r="AF249" s="43">
        <v>103</v>
      </c>
      <c r="AG249" s="34" t="s">
        <v>982</v>
      </c>
      <c r="AH249" s="34" t="s">
        <v>981</v>
      </c>
      <c r="AI249" s="43" t="s">
        <v>983</v>
      </c>
      <c r="AJ249" s="44" t="s">
        <v>984</v>
      </c>
      <c r="AK249" s="295">
        <v>4820269</v>
      </c>
      <c r="AL249" s="44" t="s">
        <v>490</v>
      </c>
      <c r="AM249" s="44" t="s">
        <v>988</v>
      </c>
      <c r="AN249" s="296">
        <v>253469840</v>
      </c>
      <c r="AO249" s="34"/>
      <c r="AP249" s="34"/>
      <c r="AQ249" s="34"/>
      <c r="AR249" s="34"/>
      <c r="AS249" s="34"/>
      <c r="AT249" s="44" t="s">
        <v>434</v>
      </c>
      <c r="AU249" s="44"/>
      <c r="AV249" s="751" t="str" cm="1">
        <f t="array" ref="AV2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49" s="34"/>
      <c r="AX249" s="34"/>
      <c r="AY249" s="34"/>
      <c r="AZ249" s="34"/>
      <c r="BA249" s="34"/>
      <c r="BB249" s="34"/>
      <c r="BC249" s="34"/>
      <c r="BD249" s="44">
        <v>31122</v>
      </c>
      <c r="BE249" s="34" t="s">
        <v>2895</v>
      </c>
      <c r="BF249" s="43" t="s">
        <v>1277</v>
      </c>
      <c r="BG249" s="34" t="s">
        <v>494</v>
      </c>
      <c r="BH249" s="34" t="s">
        <v>398</v>
      </c>
      <c r="BI249" s="34" t="s">
        <v>5409</v>
      </c>
      <c r="BJ249" s="44" t="s">
        <v>428</v>
      </c>
      <c r="BK249" s="44" t="s">
        <v>5214</v>
      </c>
      <c r="BL249" s="34"/>
      <c r="BM249" s="34"/>
      <c r="BN249" s="34"/>
      <c r="BO249" s="20"/>
      <c r="BP249" s="20"/>
      <c r="BQ249" s="20"/>
      <c r="BR249" s="20"/>
      <c r="BS249" s="27"/>
      <c r="BT249" s="20"/>
      <c r="BU249" s="20"/>
      <c r="BV249" s="20"/>
      <c r="BW249" s="20"/>
      <c r="BX249" s="20"/>
      <c r="BY249" s="20"/>
      <c r="BZ249" s="20"/>
      <c r="CA249" s="20"/>
      <c r="CB249" s="20"/>
      <c r="CC249" s="27"/>
      <c r="CD249" s="20"/>
      <c r="CE249" s="20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0"/>
      <c r="CY249" s="103" t="s">
        <v>614</v>
      </c>
      <c r="CZ249" s="87" t="s">
        <v>5410</v>
      </c>
      <c r="DA249" s="85"/>
      <c r="DC249" s="94" t="s">
        <v>513</v>
      </c>
      <c r="ML249" s="87"/>
      <c r="MM249" s="87"/>
      <c r="MN249" s="87"/>
      <c r="MO249" s="87"/>
      <c r="MP249" s="87"/>
      <c r="MQ249" s="87"/>
      <c r="MR249" s="87"/>
      <c r="MS249" s="87"/>
      <c r="MT249" s="87"/>
      <c r="MU249" s="87"/>
      <c r="MV249" s="87"/>
      <c r="MW249" s="87"/>
      <c r="MX249" s="87"/>
      <c r="MY249" s="87"/>
      <c r="MZ249" s="87"/>
      <c r="NA249" s="87"/>
      <c r="NB249" s="87"/>
      <c r="NC249" s="87"/>
      <c r="ND249" s="87"/>
      <c r="NE249" s="87"/>
      <c r="NF249" s="87"/>
      <c r="NG249" s="87"/>
      <c r="NH249" s="87"/>
      <c r="NI249" s="87"/>
      <c r="NJ249" s="87"/>
      <c r="NK249" s="87"/>
      <c r="NL249" s="87"/>
      <c r="NM249" s="87"/>
      <c r="NN249" s="87"/>
      <c r="NO249" s="87"/>
      <c r="NP249" s="87"/>
      <c r="NR249" s="20"/>
      <c r="NS249" s="246" t="s">
        <v>5411</v>
      </c>
    </row>
    <row r="250" spans="11:383">
      <c r="K250" s="265" t="s">
        <v>5412</v>
      </c>
      <c r="V250" s="43">
        <v>103</v>
      </c>
      <c r="W250" s="34" t="s">
        <v>982</v>
      </c>
      <c r="X250" s="44">
        <v>31123</v>
      </c>
      <c r="Y250" s="34" t="s">
        <v>2990</v>
      </c>
      <c r="Z250" s="43" t="s">
        <v>1277</v>
      </c>
      <c r="AA250" s="34" t="s">
        <v>494</v>
      </c>
      <c r="AB250" s="34" t="s">
        <v>398</v>
      </c>
      <c r="AC250" s="34" t="s">
        <v>5413</v>
      </c>
      <c r="AD250" s="44" t="s">
        <v>428</v>
      </c>
      <c r="AE250" s="44" t="s">
        <v>5214</v>
      </c>
      <c r="AF250" s="43">
        <v>103</v>
      </c>
      <c r="AG250" s="34" t="s">
        <v>982</v>
      </c>
      <c r="AH250" s="34" t="s">
        <v>981</v>
      </c>
      <c r="AI250" s="43" t="s">
        <v>983</v>
      </c>
      <c r="AJ250" s="44" t="s">
        <v>984</v>
      </c>
      <c r="AK250" s="295">
        <v>4820269</v>
      </c>
      <c r="AL250" s="44" t="s">
        <v>490</v>
      </c>
      <c r="AM250" s="44" t="s">
        <v>988</v>
      </c>
      <c r="AN250" s="296">
        <v>253469840</v>
      </c>
      <c r="AO250" s="34"/>
      <c r="AP250" s="34"/>
      <c r="AQ250" s="34"/>
      <c r="AR250" s="34"/>
      <c r="AS250" s="34"/>
      <c r="AT250" s="44" t="s">
        <v>434</v>
      </c>
      <c r="AU250" s="44"/>
      <c r="AV250" s="751" t="str" cm="1">
        <f t="array" ref="AV2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0" s="34"/>
      <c r="AX250" s="34"/>
      <c r="AY250" s="34"/>
      <c r="AZ250" s="34"/>
      <c r="BA250" s="34"/>
      <c r="BB250" s="34"/>
      <c r="BC250" s="34"/>
      <c r="BD250" s="44">
        <v>31123</v>
      </c>
      <c r="BE250" s="34" t="s">
        <v>2990</v>
      </c>
      <c r="BF250" s="43" t="s">
        <v>1277</v>
      </c>
      <c r="BG250" s="34" t="s">
        <v>494</v>
      </c>
      <c r="BH250" s="34" t="s">
        <v>398</v>
      </c>
      <c r="BI250" s="34" t="s">
        <v>5413</v>
      </c>
      <c r="BJ250" s="44" t="s">
        <v>428</v>
      </c>
      <c r="BK250" s="44" t="s">
        <v>5214</v>
      </c>
      <c r="BL250" s="34"/>
      <c r="BM250" s="34"/>
      <c r="BN250" s="34"/>
      <c r="BO250" s="20"/>
      <c r="BP250" s="20"/>
      <c r="BQ250" s="20"/>
      <c r="BR250" s="20"/>
      <c r="BS250" s="27"/>
      <c r="BT250" s="20"/>
      <c r="BU250" s="20"/>
      <c r="BV250" s="20"/>
      <c r="BW250" s="20"/>
      <c r="BX250" s="20"/>
      <c r="BY250" s="20"/>
      <c r="BZ250" s="20"/>
      <c r="CA250" s="20"/>
      <c r="CB250" s="20"/>
      <c r="CC250" s="27"/>
      <c r="CD250" s="20"/>
      <c r="CE250" s="20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0"/>
      <c r="CY250" s="103" t="s">
        <v>615</v>
      </c>
      <c r="CZ250" s="87" t="s">
        <v>5414</v>
      </c>
      <c r="DA250" s="85"/>
      <c r="DC250" s="94" t="s">
        <v>687</v>
      </c>
      <c r="ML250" s="87"/>
      <c r="MM250" s="87"/>
      <c r="MN250" s="87"/>
      <c r="MO250" s="87"/>
      <c r="MP250" s="87"/>
      <c r="MQ250" s="87"/>
      <c r="MR250" s="87"/>
      <c r="MS250" s="87"/>
      <c r="MT250" s="87"/>
      <c r="MU250" s="87"/>
      <c r="MV250" s="87"/>
      <c r="MW250" s="87"/>
      <c r="MX250" s="87"/>
      <c r="MY250" s="87"/>
      <c r="MZ250" s="87"/>
      <c r="NA250" s="87"/>
      <c r="NB250" s="87"/>
      <c r="NC250" s="87"/>
      <c r="ND250" s="87"/>
      <c r="NE250" s="87"/>
      <c r="NF250" s="87"/>
      <c r="NG250" s="87"/>
      <c r="NH250" s="87"/>
      <c r="NI250" s="87"/>
      <c r="NJ250" s="87"/>
      <c r="NK250" s="87"/>
      <c r="NL250" s="87"/>
      <c r="NM250" s="87"/>
      <c r="NN250" s="87"/>
      <c r="NO250" s="87"/>
      <c r="NP250" s="87"/>
      <c r="NR250" s="20"/>
      <c r="NS250" s="246" t="s">
        <v>5415</v>
      </c>
    </row>
    <row r="251" spans="11:383">
      <c r="K251" s="265" t="s">
        <v>5416</v>
      </c>
      <c r="V251" s="43">
        <v>103</v>
      </c>
      <c r="W251" s="34" t="s">
        <v>982</v>
      </c>
      <c r="X251" s="44">
        <v>31124</v>
      </c>
      <c r="Y251" s="34" t="s">
        <v>3075</v>
      </c>
      <c r="Z251" s="43" t="s">
        <v>1277</v>
      </c>
      <c r="AA251" s="34" t="s">
        <v>494</v>
      </c>
      <c r="AB251" s="34" t="s">
        <v>398</v>
      </c>
      <c r="AC251" s="34" t="s">
        <v>5417</v>
      </c>
      <c r="AD251" s="44" t="s">
        <v>428</v>
      </c>
      <c r="AE251" s="44" t="s">
        <v>5214</v>
      </c>
      <c r="AF251" s="43">
        <v>103</v>
      </c>
      <c r="AG251" s="34" t="s">
        <v>982</v>
      </c>
      <c r="AH251" s="34" t="s">
        <v>981</v>
      </c>
      <c r="AI251" s="43" t="s">
        <v>983</v>
      </c>
      <c r="AJ251" s="44" t="s">
        <v>984</v>
      </c>
      <c r="AK251" s="295">
        <v>4820269</v>
      </c>
      <c r="AL251" s="44" t="s">
        <v>490</v>
      </c>
      <c r="AM251" s="44" t="s">
        <v>988</v>
      </c>
      <c r="AN251" s="296">
        <v>253469840</v>
      </c>
      <c r="AO251" s="34"/>
      <c r="AP251" s="34"/>
      <c r="AQ251" s="34"/>
      <c r="AR251" s="34"/>
      <c r="AS251" s="34"/>
      <c r="AT251" s="44" t="s">
        <v>434</v>
      </c>
      <c r="AU251" s="44"/>
      <c r="AV251" s="751" t="str" cm="1">
        <f t="array" ref="AV2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1" s="34"/>
      <c r="AX251" s="34"/>
      <c r="AY251" s="34"/>
      <c r="AZ251" s="34"/>
      <c r="BA251" s="34"/>
      <c r="BB251" s="34"/>
      <c r="BC251" s="34"/>
      <c r="BD251" s="44">
        <v>31124</v>
      </c>
      <c r="BE251" s="34" t="s">
        <v>3075</v>
      </c>
      <c r="BF251" s="43" t="s">
        <v>1277</v>
      </c>
      <c r="BG251" s="34" t="s">
        <v>494</v>
      </c>
      <c r="BH251" s="34" t="s">
        <v>398</v>
      </c>
      <c r="BI251" s="34" t="s">
        <v>5417</v>
      </c>
      <c r="BJ251" s="44" t="s">
        <v>428</v>
      </c>
      <c r="BK251" s="44" t="s">
        <v>5214</v>
      </c>
      <c r="BL251" s="34"/>
      <c r="BM251" s="34"/>
      <c r="BN251" s="34"/>
      <c r="BO251" s="20"/>
      <c r="BP251" s="20"/>
      <c r="BQ251" s="20"/>
      <c r="BR251" s="20"/>
      <c r="BS251" s="27"/>
      <c r="BT251" s="20"/>
      <c r="BU251" s="20"/>
      <c r="BV251" s="20"/>
      <c r="BW251" s="20"/>
      <c r="BX251" s="20"/>
      <c r="BY251" s="20"/>
      <c r="BZ251" s="20"/>
      <c r="CA251" s="20"/>
      <c r="CB251" s="20"/>
      <c r="CC251" s="27"/>
      <c r="CD251" s="20"/>
      <c r="CE251" s="20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0"/>
      <c r="CY251" s="103" t="s">
        <v>616</v>
      </c>
      <c r="CZ251" s="87" t="s">
        <v>5418</v>
      </c>
      <c r="DA251" s="85"/>
      <c r="DC251" s="94" t="s">
        <v>529</v>
      </c>
      <c r="ML251" s="87"/>
      <c r="MM251" s="87"/>
      <c r="MN251" s="87"/>
      <c r="MO251" s="87"/>
      <c r="MP251" s="87"/>
      <c r="MQ251" s="87"/>
      <c r="MR251" s="87"/>
      <c r="MS251" s="87"/>
      <c r="MT251" s="87"/>
      <c r="MU251" s="87"/>
      <c r="MV251" s="87"/>
      <c r="MW251" s="87"/>
      <c r="MX251" s="87"/>
      <c r="MY251" s="87"/>
      <c r="MZ251" s="87"/>
      <c r="NA251" s="87"/>
      <c r="NB251" s="87"/>
      <c r="NC251" s="87"/>
      <c r="ND251" s="87"/>
      <c r="NE251" s="87"/>
      <c r="NF251" s="87"/>
      <c r="NG251" s="87"/>
      <c r="NH251" s="87"/>
      <c r="NI251" s="87"/>
      <c r="NJ251" s="87"/>
      <c r="NK251" s="87"/>
      <c r="NL251" s="87"/>
      <c r="NM251" s="87"/>
      <c r="NN251" s="87"/>
      <c r="NO251" s="87"/>
      <c r="NP251" s="87"/>
      <c r="NR251" s="20"/>
      <c r="NS251" s="246" t="s">
        <v>5419</v>
      </c>
    </row>
    <row r="252" spans="11:383">
      <c r="K252" s="265" t="s">
        <v>5420</v>
      </c>
      <c r="V252" s="43">
        <v>103</v>
      </c>
      <c r="W252" s="34" t="s">
        <v>982</v>
      </c>
      <c r="X252" s="44">
        <v>31125</v>
      </c>
      <c r="Y252" s="34" t="s">
        <v>3147</v>
      </c>
      <c r="Z252" s="43" t="s">
        <v>1277</v>
      </c>
      <c r="AA252" s="34" t="s">
        <v>494</v>
      </c>
      <c r="AB252" s="34" t="s">
        <v>398</v>
      </c>
      <c r="AC252" s="34" t="s">
        <v>5421</v>
      </c>
      <c r="AD252" s="44" t="s">
        <v>428</v>
      </c>
      <c r="AE252" s="44" t="s">
        <v>5214</v>
      </c>
      <c r="AF252" s="43">
        <v>103</v>
      </c>
      <c r="AG252" s="34" t="s">
        <v>982</v>
      </c>
      <c r="AH252" s="34" t="s">
        <v>981</v>
      </c>
      <c r="AI252" s="43" t="s">
        <v>983</v>
      </c>
      <c r="AJ252" s="44" t="s">
        <v>984</v>
      </c>
      <c r="AK252" s="295">
        <v>4820269</v>
      </c>
      <c r="AL252" s="44" t="s">
        <v>490</v>
      </c>
      <c r="AM252" s="44" t="s">
        <v>988</v>
      </c>
      <c r="AN252" s="296">
        <v>253469840</v>
      </c>
      <c r="AO252" s="34"/>
      <c r="AP252" s="34"/>
      <c r="AQ252" s="34"/>
      <c r="AR252" s="34"/>
      <c r="AS252" s="34"/>
      <c r="AT252" s="44" t="s">
        <v>434</v>
      </c>
      <c r="AU252" s="44"/>
      <c r="AV252" s="751" t="str" cm="1">
        <f t="array" ref="AV2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2" s="34"/>
      <c r="AX252" s="34"/>
      <c r="AY252" s="34"/>
      <c r="AZ252" s="34"/>
      <c r="BA252" s="34"/>
      <c r="BB252" s="34"/>
      <c r="BC252" s="34"/>
      <c r="BD252" s="44">
        <v>31125</v>
      </c>
      <c r="BE252" s="34" t="s">
        <v>3147</v>
      </c>
      <c r="BF252" s="43" t="s">
        <v>1277</v>
      </c>
      <c r="BG252" s="34" t="s">
        <v>494</v>
      </c>
      <c r="BH252" s="34" t="s">
        <v>398</v>
      </c>
      <c r="BI252" s="34" t="s">
        <v>5421</v>
      </c>
      <c r="BJ252" s="44" t="s">
        <v>428</v>
      </c>
      <c r="BK252" s="44" t="s">
        <v>5214</v>
      </c>
      <c r="BL252" s="34"/>
      <c r="BM252" s="34"/>
      <c r="BN252" s="34"/>
      <c r="BO252" s="20"/>
      <c r="BP252" s="20"/>
      <c r="BQ252" s="20"/>
      <c r="BR252" s="20"/>
      <c r="BS252" s="27"/>
      <c r="BT252" s="20"/>
      <c r="BU252" s="20"/>
      <c r="BV252" s="20"/>
      <c r="BW252" s="20"/>
      <c r="BX252" s="20"/>
      <c r="BY252" s="20"/>
      <c r="BZ252" s="20"/>
      <c r="CA252" s="20"/>
      <c r="CB252" s="20"/>
      <c r="CC252" s="27"/>
      <c r="CD252" s="20"/>
      <c r="CE252" s="20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0"/>
      <c r="CY252" s="103" t="s">
        <v>617</v>
      </c>
      <c r="CZ252" s="87" t="s">
        <v>5422</v>
      </c>
      <c r="DA252" s="85"/>
      <c r="DC252" s="94" t="s">
        <v>582</v>
      </c>
      <c r="ML252" s="87"/>
      <c r="MM252" s="87"/>
      <c r="MN252" s="87"/>
      <c r="MO252" s="87"/>
      <c r="MP252" s="87"/>
      <c r="MQ252" s="87"/>
      <c r="MR252" s="87"/>
      <c r="MS252" s="87"/>
      <c r="MT252" s="87"/>
      <c r="MU252" s="87"/>
      <c r="MV252" s="87"/>
      <c r="MW252" s="87"/>
      <c r="MX252" s="87"/>
      <c r="MY252" s="87"/>
      <c r="MZ252" s="87"/>
      <c r="NA252" s="87"/>
      <c r="NB252" s="87"/>
      <c r="NC252" s="87"/>
      <c r="ND252" s="87"/>
      <c r="NE252" s="87"/>
      <c r="NF252" s="87"/>
      <c r="NG252" s="87"/>
      <c r="NH252" s="87"/>
      <c r="NI252" s="87"/>
      <c r="NJ252" s="87"/>
      <c r="NK252" s="87"/>
      <c r="NL252" s="87"/>
      <c r="NM252" s="87"/>
      <c r="NN252" s="87"/>
      <c r="NO252" s="87"/>
      <c r="NP252" s="87"/>
      <c r="NR252" s="20"/>
      <c r="NS252" s="246" t="s">
        <v>5423</v>
      </c>
    </row>
    <row r="253" spans="11:383">
      <c r="K253" s="265" t="s">
        <v>5424</v>
      </c>
      <c r="V253" s="43">
        <v>103</v>
      </c>
      <c r="W253" s="34" t="s">
        <v>982</v>
      </c>
      <c r="X253" s="44">
        <v>31126</v>
      </c>
      <c r="Y253" s="34" t="s">
        <v>3212</v>
      </c>
      <c r="Z253" s="43" t="s">
        <v>1277</v>
      </c>
      <c r="AA253" s="34" t="s">
        <v>494</v>
      </c>
      <c r="AB253" s="34" t="s">
        <v>398</v>
      </c>
      <c r="AC253" s="34" t="s">
        <v>5425</v>
      </c>
      <c r="AD253" s="44" t="s">
        <v>428</v>
      </c>
      <c r="AE253" s="44" t="s">
        <v>5214</v>
      </c>
      <c r="AF253" s="43">
        <v>103</v>
      </c>
      <c r="AG253" s="34" t="s">
        <v>982</v>
      </c>
      <c r="AH253" s="34" t="s">
        <v>981</v>
      </c>
      <c r="AI253" s="43" t="s">
        <v>983</v>
      </c>
      <c r="AJ253" s="44" t="s">
        <v>984</v>
      </c>
      <c r="AK253" s="295">
        <v>4820269</v>
      </c>
      <c r="AL253" s="44" t="s">
        <v>490</v>
      </c>
      <c r="AM253" s="44" t="s">
        <v>988</v>
      </c>
      <c r="AN253" s="296">
        <v>253469840</v>
      </c>
      <c r="AO253" s="34"/>
      <c r="AP253" s="34"/>
      <c r="AQ253" s="34"/>
      <c r="AR253" s="34"/>
      <c r="AS253" s="34"/>
      <c r="AT253" s="44" t="s">
        <v>434</v>
      </c>
      <c r="AU253" s="44"/>
      <c r="AV253" s="751" t="str" cm="1">
        <f t="array" ref="AV2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3" s="34"/>
      <c r="AX253" s="34"/>
      <c r="AY253" s="34"/>
      <c r="AZ253" s="34"/>
      <c r="BA253" s="34"/>
      <c r="BB253" s="34"/>
      <c r="BC253" s="34"/>
      <c r="BD253" s="44">
        <v>31126</v>
      </c>
      <c r="BE253" s="34" t="s">
        <v>3212</v>
      </c>
      <c r="BF253" s="43" t="s">
        <v>1277</v>
      </c>
      <c r="BG253" s="34" t="s">
        <v>494</v>
      </c>
      <c r="BH253" s="34" t="s">
        <v>398</v>
      </c>
      <c r="BI253" s="34" t="s">
        <v>5425</v>
      </c>
      <c r="BJ253" s="44" t="s">
        <v>428</v>
      </c>
      <c r="BK253" s="44" t="s">
        <v>5214</v>
      </c>
      <c r="BL253" s="34"/>
      <c r="BM253" s="34"/>
      <c r="BN253" s="34"/>
      <c r="BO253" s="20"/>
      <c r="BP253" s="20"/>
      <c r="BQ253" s="20"/>
      <c r="BR253" s="20"/>
      <c r="BS253" s="27"/>
      <c r="BT253" s="20"/>
      <c r="BU253" s="20"/>
      <c r="BV253" s="20"/>
      <c r="BW253" s="20"/>
      <c r="BX253" s="20"/>
      <c r="BY253" s="20"/>
      <c r="BZ253" s="20"/>
      <c r="CA253" s="20"/>
      <c r="CB253" s="20"/>
      <c r="CC253" s="27"/>
      <c r="CD253" s="20"/>
      <c r="CE253" s="20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0"/>
      <c r="CY253" s="103" t="s">
        <v>618</v>
      </c>
      <c r="CZ253" s="87" t="s">
        <v>5426</v>
      </c>
      <c r="DA253" s="85"/>
      <c r="DC253" s="94" t="s">
        <v>671</v>
      </c>
      <c r="ML253" s="87"/>
      <c r="MM253" s="87"/>
      <c r="MN253" s="87"/>
      <c r="MO253" s="87"/>
      <c r="MP253" s="87"/>
      <c r="MQ253" s="87"/>
      <c r="MR253" s="87"/>
      <c r="MS253" s="87"/>
      <c r="MT253" s="87"/>
      <c r="MU253" s="87"/>
      <c r="MV253" s="87"/>
      <c r="MW253" s="87"/>
      <c r="MX253" s="87"/>
      <c r="MY253" s="87"/>
      <c r="MZ253" s="87"/>
      <c r="NA253" s="87"/>
      <c r="NB253" s="87"/>
      <c r="NC253" s="87"/>
      <c r="ND253" s="87"/>
      <c r="NE253" s="87"/>
      <c r="NF253" s="87"/>
      <c r="NG253" s="87"/>
      <c r="NH253" s="87"/>
      <c r="NI253" s="87"/>
      <c r="NJ253" s="87"/>
      <c r="NK253" s="87"/>
      <c r="NL253" s="87"/>
      <c r="NM253" s="87"/>
      <c r="NN253" s="87"/>
      <c r="NO253" s="87"/>
      <c r="NP253" s="87"/>
      <c r="NR253" s="20"/>
      <c r="NS253" s="246" t="s">
        <v>5427</v>
      </c>
    </row>
    <row r="254" spans="11:383">
      <c r="K254" s="265" t="s">
        <v>5428</v>
      </c>
      <c r="V254" s="43">
        <v>103</v>
      </c>
      <c r="W254" s="34" t="s">
        <v>982</v>
      </c>
      <c r="X254" s="44">
        <v>31120</v>
      </c>
      <c r="Y254" s="34" t="s">
        <v>494</v>
      </c>
      <c r="Z254" s="43" t="s">
        <v>1277</v>
      </c>
      <c r="AA254" s="34" t="s">
        <v>494</v>
      </c>
      <c r="AB254" s="34" t="s">
        <v>398</v>
      </c>
      <c r="AC254" s="34" t="s">
        <v>494</v>
      </c>
      <c r="AD254" s="44" t="s">
        <v>428</v>
      </c>
      <c r="AE254" s="44" t="s">
        <v>5214</v>
      </c>
      <c r="AF254" s="43">
        <v>103</v>
      </c>
      <c r="AG254" s="34" t="s">
        <v>982</v>
      </c>
      <c r="AH254" s="34" t="s">
        <v>981</v>
      </c>
      <c r="AI254" s="43" t="s">
        <v>983</v>
      </c>
      <c r="AJ254" s="44" t="s">
        <v>984</v>
      </c>
      <c r="AK254" s="295">
        <v>4820269</v>
      </c>
      <c r="AL254" s="44" t="s">
        <v>490</v>
      </c>
      <c r="AM254" s="44" t="s">
        <v>988</v>
      </c>
      <c r="AN254" s="296">
        <v>253469840</v>
      </c>
      <c r="AO254" s="34"/>
      <c r="AP254" s="34"/>
      <c r="AQ254" s="34"/>
      <c r="AR254" s="34"/>
      <c r="AS254" s="34"/>
      <c r="AT254" s="44" t="s">
        <v>434</v>
      </c>
      <c r="AU254" s="44"/>
      <c r="AV254" s="751" t="str" cm="1">
        <f t="array" ref="AV2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4" s="34"/>
      <c r="AX254" s="34"/>
      <c r="AY254" s="34"/>
      <c r="AZ254" s="34"/>
      <c r="BA254" s="34"/>
      <c r="BB254" s="34"/>
      <c r="BC254" s="34"/>
      <c r="BD254" s="44">
        <v>31120</v>
      </c>
      <c r="BE254" s="34" t="s">
        <v>494</v>
      </c>
      <c r="BF254" s="43" t="s">
        <v>1277</v>
      </c>
      <c r="BG254" s="34" t="s">
        <v>494</v>
      </c>
      <c r="BH254" s="34" t="s">
        <v>398</v>
      </c>
      <c r="BI254" s="34" t="s">
        <v>494</v>
      </c>
      <c r="BJ254" s="44" t="s">
        <v>428</v>
      </c>
      <c r="BK254" s="44" t="s">
        <v>5214</v>
      </c>
      <c r="BL254" s="34"/>
      <c r="BM254" s="34"/>
      <c r="BN254" s="34"/>
      <c r="BO254" s="20"/>
      <c r="BP254" s="20"/>
      <c r="BQ254" s="20"/>
      <c r="BR254" s="20"/>
      <c r="BS254" s="27"/>
      <c r="BT254" s="20"/>
      <c r="BU254" s="20"/>
      <c r="BV254" s="20"/>
      <c r="BW254" s="20"/>
      <c r="BX254" s="20"/>
      <c r="BY254" s="20"/>
      <c r="BZ254" s="20"/>
      <c r="CA254" s="20"/>
      <c r="CB254" s="20"/>
      <c r="CC254" s="27"/>
      <c r="CD254" s="20"/>
      <c r="CE254" s="20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0"/>
      <c r="CY254" s="103" t="s">
        <v>619</v>
      </c>
      <c r="CZ254" s="87" t="s">
        <v>5429</v>
      </c>
      <c r="DA254" s="85"/>
      <c r="DC254" s="94" t="s">
        <v>566</v>
      </c>
      <c r="ML254" s="87"/>
      <c r="MM254" s="87"/>
      <c r="MN254" s="87"/>
      <c r="MO254" s="87"/>
      <c r="MP254" s="87"/>
      <c r="MQ254" s="87"/>
      <c r="MR254" s="87"/>
      <c r="MS254" s="87"/>
      <c r="MT254" s="87"/>
      <c r="MU254" s="87"/>
      <c r="MV254" s="87"/>
      <c r="MW254" s="87"/>
      <c r="MX254" s="87"/>
      <c r="MY254" s="87"/>
      <c r="MZ254" s="87"/>
      <c r="NA254" s="87"/>
      <c r="NB254" s="87"/>
      <c r="NC254" s="87"/>
      <c r="ND254" s="87"/>
      <c r="NE254" s="87"/>
      <c r="NF254" s="87"/>
      <c r="NG254" s="87"/>
      <c r="NH254" s="87"/>
      <c r="NI254" s="87"/>
      <c r="NJ254" s="87"/>
      <c r="NK254" s="87"/>
      <c r="NL254" s="87"/>
      <c r="NM254" s="87"/>
      <c r="NN254" s="87"/>
      <c r="NO254" s="87"/>
      <c r="NP254" s="87"/>
      <c r="NR254" s="20"/>
      <c r="NS254" s="246" t="s">
        <v>5430</v>
      </c>
    </row>
    <row r="255" spans="11:383">
      <c r="K255" s="265" t="s">
        <v>5431</v>
      </c>
      <c r="V255" s="43">
        <v>103</v>
      </c>
      <c r="W255" s="34" t="s">
        <v>982</v>
      </c>
      <c r="X255" s="44">
        <v>31100</v>
      </c>
      <c r="Y255" s="34" t="s">
        <v>5432</v>
      </c>
      <c r="Z255" s="43" t="s">
        <v>1277</v>
      </c>
      <c r="AA255" s="34" t="s">
        <v>494</v>
      </c>
      <c r="AB255" s="34" t="s">
        <v>398</v>
      </c>
      <c r="AC255" s="34" t="s">
        <v>494</v>
      </c>
      <c r="AD255" s="44" t="s">
        <v>428</v>
      </c>
      <c r="AE255" s="44" t="s">
        <v>5214</v>
      </c>
      <c r="AF255" s="43">
        <v>103</v>
      </c>
      <c r="AG255" s="34" t="s">
        <v>982</v>
      </c>
      <c r="AH255" s="34" t="s">
        <v>981</v>
      </c>
      <c r="AI255" s="43" t="s">
        <v>983</v>
      </c>
      <c r="AJ255" s="44" t="s">
        <v>984</v>
      </c>
      <c r="AK255" s="295">
        <v>4820269</v>
      </c>
      <c r="AL255" s="44" t="s">
        <v>490</v>
      </c>
      <c r="AM255" s="44" t="s">
        <v>988</v>
      </c>
      <c r="AN255" s="296">
        <v>253469840</v>
      </c>
      <c r="AO255" s="34"/>
      <c r="AP255" s="34"/>
      <c r="AQ255" s="34"/>
      <c r="AR255" s="34"/>
      <c r="AS255" s="34"/>
      <c r="AT255" s="44" t="s">
        <v>434</v>
      </c>
      <c r="AU255" s="44"/>
      <c r="AV255" s="751" t="str" cm="1">
        <f t="array" ref="AV2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5" s="34"/>
      <c r="AX255" s="34"/>
      <c r="AY255" s="34"/>
      <c r="AZ255" s="34"/>
      <c r="BA255" s="34"/>
      <c r="BB255" s="34"/>
      <c r="BC255" s="34"/>
      <c r="BD255" s="44">
        <v>31100</v>
      </c>
      <c r="BE255" s="34" t="s">
        <v>5432</v>
      </c>
      <c r="BF255" s="43" t="s">
        <v>1277</v>
      </c>
      <c r="BG255" s="34" t="s">
        <v>494</v>
      </c>
      <c r="BH255" s="34" t="s">
        <v>398</v>
      </c>
      <c r="BI255" s="34" t="s">
        <v>494</v>
      </c>
      <c r="BJ255" s="44" t="s">
        <v>428</v>
      </c>
      <c r="BK255" s="44" t="s">
        <v>5214</v>
      </c>
      <c r="BL255" s="34"/>
      <c r="BM255" s="34"/>
      <c r="BN255" s="34"/>
      <c r="BO255" s="20"/>
      <c r="BP255" s="20"/>
      <c r="BQ255" s="20"/>
      <c r="BR255" s="20"/>
      <c r="BS255" s="27"/>
      <c r="BT255" s="20"/>
      <c r="BU255" s="20"/>
      <c r="BV255" s="20"/>
      <c r="BW255" s="20"/>
      <c r="BX255" s="20"/>
      <c r="BY255" s="20"/>
      <c r="BZ255" s="20"/>
      <c r="CA255" s="20"/>
      <c r="CB255" s="20"/>
      <c r="CC255" s="27"/>
      <c r="CD255" s="20"/>
      <c r="CE255" s="20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0"/>
      <c r="CY255" s="103" t="s">
        <v>620</v>
      </c>
      <c r="CZ255" s="87" t="s">
        <v>5433</v>
      </c>
      <c r="DA255" s="85"/>
      <c r="DC255" s="94" t="s">
        <v>583</v>
      </c>
      <c r="ML255" s="87"/>
      <c r="MM255" s="87"/>
      <c r="MN255" s="87"/>
      <c r="MO255" s="87"/>
      <c r="MP255" s="87"/>
      <c r="MQ255" s="87"/>
      <c r="MR255" s="87"/>
      <c r="MS255" s="87"/>
      <c r="MT255" s="87"/>
      <c r="MU255" s="87"/>
      <c r="MV255" s="87"/>
      <c r="MW255" s="87"/>
      <c r="MX255" s="87"/>
      <c r="MY255" s="87"/>
      <c r="MZ255" s="87"/>
      <c r="NA255" s="87"/>
      <c r="NB255" s="87"/>
      <c r="NC255" s="87"/>
      <c r="ND255" s="87"/>
      <c r="NE255" s="87"/>
      <c r="NF255" s="87"/>
      <c r="NG255" s="87"/>
      <c r="NH255" s="87"/>
      <c r="NI255" s="87"/>
      <c r="NJ255" s="87"/>
      <c r="NK255" s="87"/>
      <c r="NL255" s="87"/>
      <c r="NM255" s="87"/>
      <c r="NN255" s="87"/>
      <c r="NO255" s="87"/>
      <c r="NP255" s="87"/>
      <c r="NR255" s="20"/>
      <c r="NS255" s="246" t="s">
        <v>5434</v>
      </c>
    </row>
    <row r="256" spans="11:383">
      <c r="K256" s="265" t="s">
        <v>5435</v>
      </c>
      <c r="V256" s="43">
        <v>104</v>
      </c>
      <c r="W256" s="34" t="s">
        <v>1279</v>
      </c>
      <c r="X256" s="44">
        <v>30801</v>
      </c>
      <c r="Y256" s="34" t="s">
        <v>755</v>
      </c>
      <c r="Z256" s="43" t="s">
        <v>426</v>
      </c>
      <c r="AA256" s="34" t="s">
        <v>491</v>
      </c>
      <c r="AB256" s="34" t="s">
        <v>398</v>
      </c>
      <c r="AC256" s="34" t="s">
        <v>755</v>
      </c>
      <c r="AD256" s="44" t="s">
        <v>428</v>
      </c>
      <c r="AE256" s="44" t="s">
        <v>5214</v>
      </c>
      <c r="AF256" s="43">
        <v>104</v>
      </c>
      <c r="AG256" s="34" t="s">
        <v>1279</v>
      </c>
      <c r="AH256" s="34" t="s">
        <v>1278</v>
      </c>
      <c r="AI256" s="43" t="s">
        <v>983</v>
      </c>
      <c r="AJ256" s="44" t="s">
        <v>1280</v>
      </c>
      <c r="AK256" s="295">
        <v>4810250</v>
      </c>
      <c r="AL256" s="44" t="s">
        <v>491</v>
      </c>
      <c r="AM256" s="44" t="s">
        <v>1284</v>
      </c>
      <c r="AN256" s="296">
        <v>253469800</v>
      </c>
      <c r="AO256" s="34"/>
      <c r="AP256" s="34"/>
      <c r="AQ256" s="34"/>
      <c r="AR256" s="34"/>
      <c r="AS256" s="34"/>
      <c r="AT256" s="44" t="s">
        <v>434</v>
      </c>
      <c r="AU256" s="44"/>
      <c r="AV256" s="751" t="str" cm="1">
        <f t="array" ref="AV2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6" s="34"/>
      <c r="AX256" s="34"/>
      <c r="AY256" s="34"/>
      <c r="AZ256" s="34"/>
      <c r="BA256" s="34"/>
      <c r="BB256" s="34"/>
      <c r="BC256" s="34"/>
      <c r="BD256" s="44">
        <v>30801</v>
      </c>
      <c r="BE256" s="34" t="s">
        <v>755</v>
      </c>
      <c r="BF256" s="43" t="s">
        <v>426</v>
      </c>
      <c r="BG256" s="34" t="s">
        <v>491</v>
      </c>
      <c r="BH256" s="34" t="s">
        <v>398</v>
      </c>
      <c r="BI256" s="34" t="s">
        <v>755</v>
      </c>
      <c r="BJ256" s="44" t="s">
        <v>428</v>
      </c>
      <c r="BK256" s="44" t="s">
        <v>5214</v>
      </c>
      <c r="BL256" s="34"/>
      <c r="BM256" s="34"/>
      <c r="BN256" s="34"/>
      <c r="BO256" s="20"/>
      <c r="BP256" s="20"/>
      <c r="BQ256" s="20"/>
      <c r="BR256" s="20"/>
      <c r="BS256" s="27"/>
      <c r="BT256" s="20"/>
      <c r="BU256" s="20"/>
      <c r="BV256" s="20"/>
      <c r="BW256" s="20"/>
      <c r="BX256" s="20"/>
      <c r="BY256" s="20"/>
      <c r="BZ256" s="20"/>
      <c r="CA256" s="20"/>
      <c r="CB256" s="20"/>
      <c r="CC256" s="27"/>
      <c r="CD256" s="20"/>
      <c r="CE256" s="20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0"/>
      <c r="CY256" s="103" t="s">
        <v>621</v>
      </c>
      <c r="CZ256" s="87" t="s">
        <v>5436</v>
      </c>
      <c r="DA256" s="85"/>
      <c r="DC256" s="94" t="s">
        <v>661</v>
      </c>
      <c r="ML256" s="87"/>
      <c r="MM256" s="87"/>
      <c r="MN256" s="87"/>
      <c r="MO256" s="87"/>
      <c r="MP256" s="87"/>
      <c r="MQ256" s="87"/>
      <c r="MR256" s="87"/>
      <c r="MS256" s="87"/>
      <c r="MT256" s="87"/>
      <c r="MU256" s="87"/>
      <c r="MV256" s="87"/>
      <c r="MW256" s="87"/>
      <c r="MX256" s="87"/>
      <c r="MY256" s="87"/>
      <c r="MZ256" s="87"/>
      <c r="NA256" s="87"/>
      <c r="NB256" s="87"/>
      <c r="NC256" s="87"/>
      <c r="ND256" s="87"/>
      <c r="NE256" s="87"/>
      <c r="NF256" s="87"/>
      <c r="NG256" s="87"/>
      <c r="NH256" s="87"/>
      <c r="NI256" s="87"/>
      <c r="NJ256" s="87"/>
      <c r="NK256" s="87"/>
      <c r="NL256" s="87"/>
      <c r="NM256" s="87"/>
      <c r="NN256" s="87"/>
      <c r="NO256" s="87"/>
      <c r="NP256" s="87"/>
      <c r="NR256" s="20"/>
      <c r="NS256" s="246" t="s">
        <v>5437</v>
      </c>
    </row>
    <row r="257" spans="11:383">
      <c r="K257" s="265" t="s">
        <v>5438</v>
      </c>
      <c r="V257" s="43">
        <v>104</v>
      </c>
      <c r="W257" s="34" t="s">
        <v>1279</v>
      </c>
      <c r="X257" s="44">
        <v>30804</v>
      </c>
      <c r="Y257" s="34" t="s">
        <v>1023</v>
      </c>
      <c r="Z257" s="43" t="s">
        <v>426</v>
      </c>
      <c r="AA257" s="34" t="s">
        <v>491</v>
      </c>
      <c r="AB257" s="34" t="s">
        <v>398</v>
      </c>
      <c r="AC257" s="34" t="s">
        <v>1023</v>
      </c>
      <c r="AD257" s="44" t="s">
        <v>428</v>
      </c>
      <c r="AE257" s="44" t="s">
        <v>5214</v>
      </c>
      <c r="AF257" s="43">
        <v>104</v>
      </c>
      <c r="AG257" s="34" t="s">
        <v>1279</v>
      </c>
      <c r="AH257" s="34" t="s">
        <v>1278</v>
      </c>
      <c r="AI257" s="43" t="s">
        <v>983</v>
      </c>
      <c r="AJ257" s="44" t="s">
        <v>1280</v>
      </c>
      <c r="AK257" s="295">
        <v>4810250</v>
      </c>
      <c r="AL257" s="44" t="s">
        <v>491</v>
      </c>
      <c r="AM257" s="44" t="s">
        <v>1284</v>
      </c>
      <c r="AN257" s="296">
        <v>253469800</v>
      </c>
      <c r="AO257" s="34"/>
      <c r="AP257" s="34"/>
      <c r="AQ257" s="34"/>
      <c r="AR257" s="34"/>
      <c r="AS257" s="34"/>
      <c r="AT257" s="44" t="s">
        <v>434</v>
      </c>
      <c r="AU257" s="44"/>
      <c r="AV257" s="751" t="str" cm="1">
        <f t="array" ref="AV2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7" s="34"/>
      <c r="AX257" s="34"/>
      <c r="AY257" s="34"/>
      <c r="AZ257" s="34"/>
      <c r="BA257" s="34"/>
      <c r="BB257" s="34"/>
      <c r="BC257" s="34"/>
      <c r="BD257" s="44">
        <v>30804</v>
      </c>
      <c r="BE257" s="34" t="s">
        <v>1023</v>
      </c>
      <c r="BF257" s="43" t="s">
        <v>426</v>
      </c>
      <c r="BG257" s="34" t="s">
        <v>491</v>
      </c>
      <c r="BH257" s="34" t="s">
        <v>398</v>
      </c>
      <c r="BI257" s="34" t="s">
        <v>1023</v>
      </c>
      <c r="BJ257" s="44" t="s">
        <v>428</v>
      </c>
      <c r="BK257" s="44" t="s">
        <v>5214</v>
      </c>
      <c r="BL257" s="34"/>
      <c r="BM257" s="34"/>
      <c r="BN257" s="34"/>
      <c r="BO257" s="20"/>
      <c r="BP257" s="20"/>
      <c r="BQ257" s="20"/>
      <c r="BR257" s="20"/>
      <c r="BS257" s="27"/>
      <c r="BT257" s="20"/>
      <c r="BU257" s="20"/>
      <c r="BV257" s="20"/>
      <c r="BW257" s="20"/>
      <c r="BX257" s="20"/>
      <c r="BY257" s="20"/>
      <c r="BZ257" s="20"/>
      <c r="CA257" s="20"/>
      <c r="CB257" s="20"/>
      <c r="CC257" s="27"/>
      <c r="CD257" s="20"/>
      <c r="CE257" s="20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0"/>
      <c r="CY257" s="103" t="s">
        <v>408</v>
      </c>
      <c r="CZ257" s="87" t="s">
        <v>5439</v>
      </c>
      <c r="DA257" s="85"/>
      <c r="DC257" s="94" t="s">
        <v>662</v>
      </c>
      <c r="ML257" s="87"/>
      <c r="MM257" s="87"/>
      <c r="MN257" s="87"/>
      <c r="MO257" s="87"/>
      <c r="MP257" s="87"/>
      <c r="MQ257" s="87"/>
      <c r="MR257" s="87"/>
      <c r="MS257" s="87"/>
      <c r="MT257" s="87"/>
      <c r="MU257" s="87"/>
      <c r="MV257" s="87"/>
      <c r="MW257" s="87"/>
      <c r="MX257" s="87"/>
      <c r="MY257" s="87"/>
      <c r="MZ257" s="87"/>
      <c r="NA257" s="87"/>
      <c r="NB257" s="87"/>
      <c r="NC257" s="87"/>
      <c r="ND257" s="87"/>
      <c r="NE257" s="87"/>
      <c r="NF257" s="87"/>
      <c r="NG257" s="87"/>
      <c r="NH257" s="87"/>
      <c r="NI257" s="87"/>
      <c r="NJ257" s="87"/>
      <c r="NK257" s="87"/>
      <c r="NL257" s="87"/>
      <c r="NM257" s="87"/>
      <c r="NN257" s="87"/>
      <c r="NO257" s="87"/>
      <c r="NP257" s="87"/>
      <c r="NR257" s="20"/>
      <c r="NS257" s="246" t="s">
        <v>5440</v>
      </c>
    </row>
    <row r="258" spans="11:383">
      <c r="K258" s="265" t="s">
        <v>5441</v>
      </c>
      <c r="V258" s="43">
        <v>104</v>
      </c>
      <c r="W258" s="34" t="s">
        <v>1279</v>
      </c>
      <c r="X258" s="44">
        <v>30806</v>
      </c>
      <c r="Y258" s="34" t="s">
        <v>1317</v>
      </c>
      <c r="Z258" s="43" t="s">
        <v>426</v>
      </c>
      <c r="AA258" s="34" t="s">
        <v>491</v>
      </c>
      <c r="AB258" s="34" t="s">
        <v>398</v>
      </c>
      <c r="AC258" s="34" t="s">
        <v>1317</v>
      </c>
      <c r="AD258" s="44" t="s">
        <v>428</v>
      </c>
      <c r="AE258" s="44" t="s">
        <v>5214</v>
      </c>
      <c r="AF258" s="43">
        <v>104</v>
      </c>
      <c r="AG258" s="34" t="s">
        <v>1279</v>
      </c>
      <c r="AH258" s="34" t="s">
        <v>1278</v>
      </c>
      <c r="AI258" s="43" t="s">
        <v>983</v>
      </c>
      <c r="AJ258" s="44" t="s">
        <v>1280</v>
      </c>
      <c r="AK258" s="295">
        <v>4810250</v>
      </c>
      <c r="AL258" s="44" t="s">
        <v>491</v>
      </c>
      <c r="AM258" s="44" t="s">
        <v>1284</v>
      </c>
      <c r="AN258" s="296">
        <v>253469800</v>
      </c>
      <c r="AO258" s="34"/>
      <c r="AP258" s="34"/>
      <c r="AQ258" s="34"/>
      <c r="AR258" s="34"/>
      <c r="AS258" s="34"/>
      <c r="AT258" s="44" t="s">
        <v>434</v>
      </c>
      <c r="AU258" s="44"/>
      <c r="AV258" s="751" t="str" cm="1">
        <f t="array" ref="AV2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8" s="34"/>
      <c r="AX258" s="34"/>
      <c r="AY258" s="34"/>
      <c r="AZ258" s="34"/>
      <c r="BA258" s="34"/>
      <c r="BB258" s="34"/>
      <c r="BC258" s="34"/>
      <c r="BD258" s="44">
        <v>30806</v>
      </c>
      <c r="BE258" s="34" t="s">
        <v>1317</v>
      </c>
      <c r="BF258" s="43" t="s">
        <v>426</v>
      </c>
      <c r="BG258" s="34" t="s">
        <v>491</v>
      </c>
      <c r="BH258" s="34" t="s">
        <v>398</v>
      </c>
      <c r="BI258" s="34" t="s">
        <v>1317</v>
      </c>
      <c r="BJ258" s="44" t="s">
        <v>428</v>
      </c>
      <c r="BK258" s="44" t="s">
        <v>5214</v>
      </c>
      <c r="BL258" s="34"/>
      <c r="BM258" s="34"/>
      <c r="BN258" s="34"/>
      <c r="BO258" s="20"/>
      <c r="BP258" s="20"/>
      <c r="BQ258" s="20"/>
      <c r="BR258" s="20"/>
      <c r="BS258" s="27"/>
      <c r="BT258" s="20"/>
      <c r="BU258" s="20"/>
      <c r="BV258" s="20"/>
      <c r="BW258" s="20"/>
      <c r="BX258" s="20"/>
      <c r="BY258" s="20"/>
      <c r="BZ258" s="20"/>
      <c r="CA258" s="20"/>
      <c r="CB258" s="20"/>
      <c r="CC258" s="27"/>
      <c r="CD258" s="20"/>
      <c r="CE258" s="20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0"/>
      <c r="CY258" s="103" t="s">
        <v>622</v>
      </c>
      <c r="CZ258" s="87" t="s">
        <v>5442</v>
      </c>
      <c r="DA258" s="85"/>
      <c r="DC258" s="94" t="s">
        <v>610</v>
      </c>
      <c r="ML258" s="87"/>
      <c r="MM258" s="87"/>
      <c r="MN258" s="87"/>
      <c r="MO258" s="87"/>
      <c r="MP258" s="87"/>
      <c r="MQ258" s="87"/>
      <c r="MR258" s="87"/>
      <c r="MS258" s="87"/>
      <c r="MT258" s="87"/>
      <c r="MU258" s="87"/>
      <c r="MV258" s="87"/>
      <c r="MW258" s="87"/>
      <c r="MX258" s="87"/>
      <c r="MY258" s="87"/>
      <c r="MZ258" s="87"/>
      <c r="NA258" s="87"/>
      <c r="NB258" s="87"/>
      <c r="NC258" s="87"/>
      <c r="ND258" s="87"/>
      <c r="NE258" s="87"/>
      <c r="NF258" s="87"/>
      <c r="NG258" s="87"/>
      <c r="NH258" s="87"/>
      <c r="NI258" s="87"/>
      <c r="NJ258" s="87"/>
      <c r="NK258" s="87"/>
      <c r="NL258" s="87"/>
      <c r="NM258" s="87"/>
      <c r="NN258" s="87"/>
      <c r="NO258" s="87"/>
      <c r="NP258" s="87"/>
      <c r="NR258" s="20"/>
      <c r="NS258" s="246" t="s">
        <v>5443</v>
      </c>
    </row>
    <row r="259" spans="11:383">
      <c r="K259" s="265" t="s">
        <v>5444</v>
      </c>
      <c r="V259" s="43">
        <v>104</v>
      </c>
      <c r="W259" s="34" t="s">
        <v>1279</v>
      </c>
      <c r="X259" s="44">
        <v>30807</v>
      </c>
      <c r="Y259" s="34" t="s">
        <v>1609</v>
      </c>
      <c r="Z259" s="43" t="s">
        <v>426</v>
      </c>
      <c r="AA259" s="34" t="s">
        <v>491</v>
      </c>
      <c r="AB259" s="34" t="s">
        <v>398</v>
      </c>
      <c r="AC259" s="34" t="s">
        <v>1609</v>
      </c>
      <c r="AD259" s="44" t="s">
        <v>428</v>
      </c>
      <c r="AE259" s="44" t="s">
        <v>5214</v>
      </c>
      <c r="AF259" s="43">
        <v>104</v>
      </c>
      <c r="AG259" s="34" t="s">
        <v>1279</v>
      </c>
      <c r="AH259" s="34" t="s">
        <v>1278</v>
      </c>
      <c r="AI259" s="43" t="s">
        <v>983</v>
      </c>
      <c r="AJ259" s="44" t="s">
        <v>1280</v>
      </c>
      <c r="AK259" s="295">
        <v>4810250</v>
      </c>
      <c r="AL259" s="44" t="s">
        <v>491</v>
      </c>
      <c r="AM259" s="44" t="s">
        <v>1284</v>
      </c>
      <c r="AN259" s="296">
        <v>253469800</v>
      </c>
      <c r="AO259" s="34"/>
      <c r="AP259" s="34"/>
      <c r="AQ259" s="34"/>
      <c r="AR259" s="34"/>
      <c r="AS259" s="34"/>
      <c r="AT259" s="44" t="s">
        <v>434</v>
      </c>
      <c r="AU259" s="44"/>
      <c r="AV259" s="751" t="str" cm="1">
        <f t="array" ref="AV2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59" s="34"/>
      <c r="AX259" s="34"/>
      <c r="AY259" s="34"/>
      <c r="AZ259" s="34"/>
      <c r="BA259" s="34"/>
      <c r="BB259" s="34"/>
      <c r="BC259" s="34"/>
      <c r="BD259" s="44">
        <v>30807</v>
      </c>
      <c r="BE259" s="34" t="s">
        <v>1609</v>
      </c>
      <c r="BF259" s="43" t="s">
        <v>426</v>
      </c>
      <c r="BG259" s="34" t="s">
        <v>491</v>
      </c>
      <c r="BH259" s="34" t="s">
        <v>398</v>
      </c>
      <c r="BI259" s="34" t="s">
        <v>1609</v>
      </c>
      <c r="BJ259" s="44" t="s">
        <v>428</v>
      </c>
      <c r="BK259" s="44" t="s">
        <v>5214</v>
      </c>
      <c r="BL259" s="34"/>
      <c r="BM259" s="34"/>
      <c r="BN259" s="34"/>
      <c r="BO259" s="20"/>
      <c r="BP259" s="20"/>
      <c r="BQ259" s="20"/>
      <c r="BR259" s="20"/>
      <c r="BS259" s="27"/>
      <c r="BT259" s="20"/>
      <c r="BU259" s="20"/>
      <c r="BV259" s="20"/>
      <c r="BW259" s="20"/>
      <c r="BX259" s="20"/>
      <c r="BY259" s="20"/>
      <c r="BZ259" s="20"/>
      <c r="CA259" s="20"/>
      <c r="CB259" s="20"/>
      <c r="CC259" s="27"/>
      <c r="CD259" s="20"/>
      <c r="CE259" s="20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0"/>
      <c r="CY259" s="103" t="s">
        <v>623</v>
      </c>
      <c r="CZ259" s="87" t="s">
        <v>5445</v>
      </c>
      <c r="DA259" s="85"/>
      <c r="DC259" s="94" t="s">
        <v>407</v>
      </c>
      <c r="ML259" s="87"/>
      <c r="MM259" s="87"/>
      <c r="MN259" s="87"/>
      <c r="MO259" s="87"/>
      <c r="MP259" s="87"/>
      <c r="MQ259" s="87"/>
      <c r="MR259" s="87"/>
      <c r="MS259" s="87"/>
      <c r="MT259" s="87"/>
      <c r="MU259" s="87"/>
      <c r="MV259" s="87"/>
      <c r="MW259" s="87"/>
      <c r="MX259" s="87"/>
      <c r="MY259" s="87"/>
      <c r="MZ259" s="87"/>
      <c r="NA259" s="87"/>
      <c r="NB259" s="87"/>
      <c r="NC259" s="87"/>
      <c r="ND259" s="87"/>
      <c r="NE259" s="87"/>
      <c r="NF259" s="87"/>
      <c r="NG259" s="87"/>
      <c r="NH259" s="87"/>
      <c r="NI259" s="87"/>
      <c r="NJ259" s="87"/>
      <c r="NK259" s="87"/>
      <c r="NL259" s="87"/>
      <c r="NM259" s="87"/>
      <c r="NN259" s="87"/>
      <c r="NO259" s="87"/>
      <c r="NP259" s="87"/>
      <c r="NR259" s="20"/>
      <c r="NS259" s="246" t="s">
        <v>5446</v>
      </c>
    </row>
    <row r="260" spans="11:383">
      <c r="K260" s="265" t="s">
        <v>5447</v>
      </c>
      <c r="V260" s="43">
        <v>104</v>
      </c>
      <c r="W260" s="34" t="s">
        <v>1279</v>
      </c>
      <c r="X260" s="44">
        <v>30808</v>
      </c>
      <c r="Y260" s="34" t="s">
        <v>1861</v>
      </c>
      <c r="Z260" s="43" t="s">
        <v>426</v>
      </c>
      <c r="AA260" s="34" t="s">
        <v>491</v>
      </c>
      <c r="AB260" s="34" t="s">
        <v>398</v>
      </c>
      <c r="AC260" s="34" t="s">
        <v>1861</v>
      </c>
      <c r="AD260" s="44" t="s">
        <v>428</v>
      </c>
      <c r="AE260" s="44" t="s">
        <v>5214</v>
      </c>
      <c r="AF260" s="43">
        <v>104</v>
      </c>
      <c r="AG260" s="34" t="s">
        <v>1279</v>
      </c>
      <c r="AH260" s="34" t="s">
        <v>1278</v>
      </c>
      <c r="AI260" s="43" t="s">
        <v>983</v>
      </c>
      <c r="AJ260" s="44" t="s">
        <v>1280</v>
      </c>
      <c r="AK260" s="295">
        <v>4810250</v>
      </c>
      <c r="AL260" s="44" t="s">
        <v>491</v>
      </c>
      <c r="AM260" s="44" t="s">
        <v>1284</v>
      </c>
      <c r="AN260" s="296">
        <v>253469800</v>
      </c>
      <c r="AO260" s="34"/>
      <c r="AP260" s="34"/>
      <c r="AQ260" s="34"/>
      <c r="AR260" s="34"/>
      <c r="AS260" s="34"/>
      <c r="AT260" s="44" t="s">
        <v>434</v>
      </c>
      <c r="AU260" s="44"/>
      <c r="AV260" s="751" t="str" cm="1">
        <f t="array" ref="AV2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0" s="34"/>
      <c r="AX260" s="34"/>
      <c r="AY260" s="34"/>
      <c r="AZ260" s="34"/>
      <c r="BA260" s="34"/>
      <c r="BB260" s="34"/>
      <c r="BC260" s="34"/>
      <c r="BD260" s="44">
        <v>30808</v>
      </c>
      <c r="BE260" s="34" t="s">
        <v>1861</v>
      </c>
      <c r="BF260" s="43" t="s">
        <v>426</v>
      </c>
      <c r="BG260" s="34" t="s">
        <v>491</v>
      </c>
      <c r="BH260" s="34" t="s">
        <v>398</v>
      </c>
      <c r="BI260" s="34" t="s">
        <v>1861</v>
      </c>
      <c r="BJ260" s="44" t="s">
        <v>428</v>
      </c>
      <c r="BK260" s="44" t="s">
        <v>5214</v>
      </c>
      <c r="BL260" s="34"/>
      <c r="BM260" s="34"/>
      <c r="BN260" s="34"/>
      <c r="BO260" s="20"/>
      <c r="BP260" s="20"/>
      <c r="BQ260" s="20"/>
      <c r="BR260" s="20"/>
      <c r="BS260" s="27"/>
      <c r="BT260" s="20"/>
      <c r="BU260" s="20"/>
      <c r="BV260" s="20"/>
      <c r="BW260" s="20"/>
      <c r="BX260" s="20"/>
      <c r="BY260" s="20"/>
      <c r="BZ260" s="20"/>
      <c r="CA260" s="20"/>
      <c r="CB260" s="20"/>
      <c r="CC260" s="27"/>
      <c r="CD260" s="20"/>
      <c r="CE260" s="20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0"/>
      <c r="CY260" s="103" t="s">
        <v>624</v>
      </c>
      <c r="CZ260" s="87" t="s">
        <v>5448</v>
      </c>
      <c r="DA260" s="85"/>
      <c r="DC260" s="94" t="s">
        <v>539</v>
      </c>
      <c r="ML260" s="87"/>
      <c r="MM260" s="87"/>
      <c r="MN260" s="87"/>
      <c r="MO260" s="87"/>
      <c r="MP260" s="87"/>
      <c r="MQ260" s="87"/>
      <c r="MR260" s="87"/>
      <c r="MS260" s="87"/>
      <c r="MT260" s="87"/>
      <c r="MU260" s="87"/>
      <c r="MV260" s="87"/>
      <c r="MW260" s="87"/>
      <c r="MX260" s="87"/>
      <c r="MY260" s="87"/>
      <c r="MZ260" s="87"/>
      <c r="NA260" s="87"/>
      <c r="NB260" s="87"/>
      <c r="NC260" s="87"/>
      <c r="ND260" s="87"/>
      <c r="NE260" s="87"/>
      <c r="NF260" s="87"/>
      <c r="NG260" s="87"/>
      <c r="NH260" s="87"/>
      <c r="NI260" s="87"/>
      <c r="NJ260" s="87"/>
      <c r="NK260" s="87"/>
      <c r="NL260" s="87"/>
      <c r="NM260" s="87"/>
      <c r="NN260" s="87"/>
      <c r="NO260" s="87"/>
      <c r="NP260" s="87"/>
      <c r="NR260" s="20"/>
      <c r="NS260" s="246" t="s">
        <v>5449</v>
      </c>
    </row>
    <row r="261" spans="11:383">
      <c r="K261" s="265" t="s">
        <v>5450</v>
      </c>
      <c r="V261" s="43">
        <v>104</v>
      </c>
      <c r="W261" s="34" t="s">
        <v>1279</v>
      </c>
      <c r="X261" s="44">
        <v>30857</v>
      </c>
      <c r="Y261" s="34" t="s">
        <v>3678</v>
      </c>
      <c r="Z261" s="43" t="s">
        <v>426</v>
      </c>
      <c r="AA261" s="34" t="s">
        <v>491</v>
      </c>
      <c r="AB261" s="34" t="s">
        <v>398</v>
      </c>
      <c r="AC261" s="34" t="s">
        <v>3678</v>
      </c>
      <c r="AD261" s="44" t="s">
        <v>428</v>
      </c>
      <c r="AE261" s="44" t="s">
        <v>5214</v>
      </c>
      <c r="AF261" s="43">
        <v>104</v>
      </c>
      <c r="AG261" s="34" t="s">
        <v>1279</v>
      </c>
      <c r="AH261" s="34" t="s">
        <v>1278</v>
      </c>
      <c r="AI261" s="43" t="s">
        <v>983</v>
      </c>
      <c r="AJ261" s="44" t="s">
        <v>1280</v>
      </c>
      <c r="AK261" s="295">
        <v>4810250</v>
      </c>
      <c r="AL261" s="44" t="s">
        <v>491</v>
      </c>
      <c r="AM261" s="44" t="s">
        <v>1284</v>
      </c>
      <c r="AN261" s="296">
        <v>253469800</v>
      </c>
      <c r="AO261" s="34"/>
      <c r="AP261" s="34"/>
      <c r="AQ261" s="34"/>
      <c r="AR261" s="34"/>
      <c r="AS261" s="34"/>
      <c r="AT261" s="44" t="s">
        <v>434</v>
      </c>
      <c r="AU261" s="44"/>
      <c r="AV261" s="751" t="str" cm="1">
        <f t="array" ref="AV2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1" s="34"/>
      <c r="AX261" s="34"/>
      <c r="AY261" s="34"/>
      <c r="AZ261" s="34"/>
      <c r="BA261" s="34"/>
      <c r="BB261" s="34"/>
      <c r="BC261" s="34"/>
      <c r="BD261" s="44">
        <v>30857</v>
      </c>
      <c r="BE261" s="34" t="s">
        <v>3678</v>
      </c>
      <c r="BF261" s="43" t="s">
        <v>426</v>
      </c>
      <c r="BG261" s="34" t="s">
        <v>491</v>
      </c>
      <c r="BH261" s="34" t="s">
        <v>398</v>
      </c>
      <c r="BI261" s="34" t="s">
        <v>3678</v>
      </c>
      <c r="BJ261" s="44" t="s">
        <v>428</v>
      </c>
      <c r="BK261" s="44" t="s">
        <v>5214</v>
      </c>
      <c r="BL261" s="34"/>
      <c r="BM261" s="34"/>
      <c r="BN261" s="34"/>
      <c r="BO261" s="20"/>
      <c r="BP261" s="20"/>
      <c r="BQ261" s="20"/>
      <c r="BR261" s="20"/>
      <c r="BS261" s="27"/>
      <c r="BT261" s="20"/>
      <c r="BU261" s="20"/>
      <c r="BV261" s="20"/>
      <c r="BW261" s="20"/>
      <c r="BX261" s="20"/>
      <c r="BY261" s="20"/>
      <c r="BZ261" s="20"/>
      <c r="CA261" s="20"/>
      <c r="CB261" s="20"/>
      <c r="CC261" s="27"/>
      <c r="CD261" s="20"/>
      <c r="CE261" s="20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0"/>
      <c r="CY261" s="103" t="s">
        <v>625</v>
      </c>
      <c r="CZ261" s="87" t="s">
        <v>5451</v>
      </c>
      <c r="DA261" s="85"/>
      <c r="DC261" s="94" t="s">
        <v>553</v>
      </c>
      <c r="ML261" s="87"/>
      <c r="MM261" s="87"/>
      <c r="MN261" s="87"/>
      <c r="MO261" s="87"/>
      <c r="MP261" s="87"/>
      <c r="MQ261" s="87"/>
      <c r="MR261" s="87"/>
      <c r="MS261" s="87"/>
      <c r="MT261" s="87"/>
      <c r="MU261" s="87"/>
      <c r="MV261" s="87"/>
      <c r="MW261" s="87"/>
      <c r="MX261" s="87"/>
      <c r="MY261" s="87"/>
      <c r="MZ261" s="87"/>
      <c r="NA261" s="87"/>
      <c r="NB261" s="87"/>
      <c r="NC261" s="87"/>
      <c r="ND261" s="87"/>
      <c r="NE261" s="87"/>
      <c r="NF261" s="87"/>
      <c r="NG261" s="87"/>
      <c r="NH261" s="87"/>
      <c r="NI261" s="87"/>
      <c r="NJ261" s="87"/>
      <c r="NK261" s="87"/>
      <c r="NL261" s="87"/>
      <c r="NM261" s="87"/>
      <c r="NN261" s="87"/>
      <c r="NO261" s="87"/>
      <c r="NP261" s="87"/>
      <c r="NR261" s="20"/>
      <c r="NS261" s="246" t="s">
        <v>5452</v>
      </c>
    </row>
    <row r="262" spans="11:383">
      <c r="K262" s="265" t="s">
        <v>5453</v>
      </c>
      <c r="V262" s="43">
        <v>104</v>
      </c>
      <c r="W262" s="34" t="s">
        <v>1279</v>
      </c>
      <c r="X262" s="44">
        <v>30812</v>
      </c>
      <c r="Y262" s="34" t="s">
        <v>2059</v>
      </c>
      <c r="Z262" s="43" t="s">
        <v>426</v>
      </c>
      <c r="AA262" s="34" t="s">
        <v>491</v>
      </c>
      <c r="AB262" s="34" t="s">
        <v>398</v>
      </c>
      <c r="AC262" s="34" t="s">
        <v>2059</v>
      </c>
      <c r="AD262" s="44" t="s">
        <v>428</v>
      </c>
      <c r="AE262" s="44" t="s">
        <v>5214</v>
      </c>
      <c r="AF262" s="43">
        <v>104</v>
      </c>
      <c r="AG262" s="34" t="s">
        <v>1279</v>
      </c>
      <c r="AH262" s="34" t="s">
        <v>1278</v>
      </c>
      <c r="AI262" s="43" t="s">
        <v>983</v>
      </c>
      <c r="AJ262" s="44" t="s">
        <v>1280</v>
      </c>
      <c r="AK262" s="295">
        <v>4810250</v>
      </c>
      <c r="AL262" s="44" t="s">
        <v>491</v>
      </c>
      <c r="AM262" s="44" t="s">
        <v>1284</v>
      </c>
      <c r="AN262" s="296">
        <v>253469800</v>
      </c>
      <c r="AO262" s="34"/>
      <c r="AP262" s="34"/>
      <c r="AQ262" s="34"/>
      <c r="AR262" s="34"/>
      <c r="AS262" s="34"/>
      <c r="AT262" s="44" t="s">
        <v>434</v>
      </c>
      <c r="AU262" s="44"/>
      <c r="AV262" s="751" t="str" cm="1">
        <f t="array" ref="AV2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2" s="34"/>
      <c r="AX262" s="34"/>
      <c r="AY262" s="34"/>
      <c r="AZ262" s="34"/>
      <c r="BA262" s="34"/>
      <c r="BB262" s="34"/>
      <c r="BC262" s="34"/>
      <c r="BD262" s="44">
        <v>30812</v>
      </c>
      <c r="BE262" s="34" t="s">
        <v>2059</v>
      </c>
      <c r="BF262" s="43" t="s">
        <v>426</v>
      </c>
      <c r="BG262" s="34" t="s">
        <v>491</v>
      </c>
      <c r="BH262" s="34" t="s">
        <v>398</v>
      </c>
      <c r="BI262" s="34" t="s">
        <v>2059</v>
      </c>
      <c r="BJ262" s="44" t="s">
        <v>428</v>
      </c>
      <c r="BK262" s="44" t="s">
        <v>5214</v>
      </c>
      <c r="BL262" s="34"/>
      <c r="BM262" s="34"/>
      <c r="BN262" s="34"/>
      <c r="BO262" s="20"/>
      <c r="BP262" s="20"/>
      <c r="BQ262" s="20"/>
      <c r="BR262" s="20"/>
      <c r="BS262" s="27"/>
      <c r="BT262" s="20"/>
      <c r="BU262" s="20"/>
      <c r="BV262" s="20"/>
      <c r="BW262" s="20"/>
      <c r="BX262" s="20"/>
      <c r="BY262" s="20"/>
      <c r="BZ262" s="20"/>
      <c r="CA262" s="20"/>
      <c r="CB262" s="20"/>
      <c r="CC262" s="27"/>
      <c r="CD262" s="20"/>
      <c r="CE262" s="20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0"/>
      <c r="CY262" s="103" t="s">
        <v>626</v>
      </c>
      <c r="CZ262" s="87" t="s">
        <v>5454</v>
      </c>
      <c r="DA262" s="85"/>
      <c r="DC262" s="94" t="s">
        <v>408</v>
      </c>
      <c r="ML262" s="87"/>
      <c r="MM262" s="87"/>
      <c r="MN262" s="87"/>
      <c r="MO262" s="87"/>
      <c r="MP262" s="87"/>
      <c r="MQ262" s="87"/>
      <c r="MR262" s="87"/>
      <c r="MS262" s="87"/>
      <c r="MT262" s="87"/>
      <c r="MU262" s="87"/>
      <c r="MV262" s="87"/>
      <c r="MW262" s="87"/>
      <c r="MX262" s="87"/>
      <c r="MY262" s="87"/>
      <c r="MZ262" s="87"/>
      <c r="NA262" s="87"/>
      <c r="NB262" s="87"/>
      <c r="NC262" s="87"/>
      <c r="ND262" s="87"/>
      <c r="NE262" s="87"/>
      <c r="NF262" s="87"/>
      <c r="NG262" s="87"/>
      <c r="NH262" s="87"/>
      <c r="NI262" s="87"/>
      <c r="NJ262" s="87"/>
      <c r="NK262" s="87"/>
      <c r="NL262" s="87"/>
      <c r="NM262" s="87"/>
      <c r="NN262" s="87"/>
      <c r="NO262" s="87"/>
      <c r="NP262" s="87"/>
      <c r="NR262" s="20"/>
      <c r="NS262" s="246" t="s">
        <v>5455</v>
      </c>
    </row>
    <row r="263" spans="11:383">
      <c r="K263" s="265" t="s">
        <v>5456</v>
      </c>
      <c r="V263" s="43">
        <v>104</v>
      </c>
      <c r="W263" s="34" t="s">
        <v>1279</v>
      </c>
      <c r="X263" s="44">
        <v>30813</v>
      </c>
      <c r="Y263" s="34" t="s">
        <v>2236</v>
      </c>
      <c r="Z263" s="43" t="s">
        <v>426</v>
      </c>
      <c r="AA263" s="34" t="s">
        <v>491</v>
      </c>
      <c r="AB263" s="34" t="s">
        <v>398</v>
      </c>
      <c r="AC263" s="34" t="s">
        <v>2236</v>
      </c>
      <c r="AD263" s="44" t="s">
        <v>428</v>
      </c>
      <c r="AE263" s="44" t="s">
        <v>5214</v>
      </c>
      <c r="AF263" s="43">
        <v>104</v>
      </c>
      <c r="AG263" s="34" t="s">
        <v>1279</v>
      </c>
      <c r="AH263" s="34" t="s">
        <v>1278</v>
      </c>
      <c r="AI263" s="43" t="s">
        <v>983</v>
      </c>
      <c r="AJ263" s="44" t="s">
        <v>1280</v>
      </c>
      <c r="AK263" s="295">
        <v>4810250</v>
      </c>
      <c r="AL263" s="44" t="s">
        <v>491</v>
      </c>
      <c r="AM263" s="44" t="s">
        <v>1284</v>
      </c>
      <c r="AN263" s="296">
        <v>253469800</v>
      </c>
      <c r="AO263" s="34"/>
      <c r="AP263" s="34"/>
      <c r="AQ263" s="34"/>
      <c r="AR263" s="34"/>
      <c r="AS263" s="34"/>
      <c r="AT263" s="44" t="s">
        <v>434</v>
      </c>
      <c r="AU263" s="44"/>
      <c r="AV263" s="751" t="str" cm="1">
        <f t="array" ref="AV2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3" s="34"/>
      <c r="AX263" s="34"/>
      <c r="AY263" s="34"/>
      <c r="AZ263" s="34"/>
      <c r="BA263" s="34"/>
      <c r="BB263" s="34"/>
      <c r="BC263" s="34"/>
      <c r="BD263" s="44">
        <v>30813</v>
      </c>
      <c r="BE263" s="34" t="s">
        <v>2236</v>
      </c>
      <c r="BF263" s="43" t="s">
        <v>426</v>
      </c>
      <c r="BG263" s="34" t="s">
        <v>491</v>
      </c>
      <c r="BH263" s="34" t="s">
        <v>398</v>
      </c>
      <c r="BI263" s="34" t="s">
        <v>2236</v>
      </c>
      <c r="BJ263" s="44" t="s">
        <v>428</v>
      </c>
      <c r="BK263" s="44" t="s">
        <v>5214</v>
      </c>
      <c r="BL263" s="34"/>
      <c r="BM263" s="34"/>
      <c r="BN263" s="34"/>
      <c r="BO263" s="20"/>
      <c r="BP263" s="20"/>
      <c r="BQ263" s="20"/>
      <c r="BR263" s="20"/>
      <c r="BS263" s="27"/>
      <c r="BT263" s="20"/>
      <c r="BU263" s="20"/>
      <c r="BV263" s="20"/>
      <c r="BW263" s="20"/>
      <c r="BX263" s="20"/>
      <c r="BY263" s="20"/>
      <c r="BZ263" s="20"/>
      <c r="CA263" s="20"/>
      <c r="CB263" s="20"/>
      <c r="CC263" s="27"/>
      <c r="CD263" s="20"/>
      <c r="CE263" s="20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0"/>
      <c r="CY263" s="103" t="s">
        <v>627</v>
      </c>
      <c r="CZ263" s="87" t="s">
        <v>5457</v>
      </c>
      <c r="DA263" s="85"/>
      <c r="DC263" s="94" t="s">
        <v>584</v>
      </c>
      <c r="ML263" s="87"/>
      <c r="MM263" s="87"/>
      <c r="MN263" s="87"/>
      <c r="MO263" s="87"/>
      <c r="MP263" s="87"/>
      <c r="MQ263" s="87"/>
      <c r="MR263" s="87"/>
      <c r="MS263" s="87"/>
      <c r="MT263" s="87"/>
      <c r="MU263" s="87"/>
      <c r="MV263" s="87"/>
      <c r="MW263" s="87"/>
      <c r="MX263" s="87"/>
      <c r="MY263" s="87"/>
      <c r="MZ263" s="87"/>
      <c r="NA263" s="87"/>
      <c r="NB263" s="87"/>
      <c r="NC263" s="87"/>
      <c r="ND263" s="87"/>
      <c r="NE263" s="87"/>
      <c r="NF263" s="87"/>
      <c r="NG263" s="87"/>
      <c r="NH263" s="87"/>
      <c r="NI263" s="87"/>
      <c r="NJ263" s="87"/>
      <c r="NK263" s="87"/>
      <c r="NL263" s="87"/>
      <c r="NM263" s="87"/>
      <c r="NN263" s="87"/>
      <c r="NO263" s="87"/>
      <c r="NP263" s="87"/>
      <c r="NR263" s="20"/>
      <c r="NS263" s="246" t="s">
        <v>5458</v>
      </c>
    </row>
    <row r="264" spans="11:383">
      <c r="K264" s="265" t="s">
        <v>5459</v>
      </c>
      <c r="V264" s="43">
        <v>104</v>
      </c>
      <c r="W264" s="34" t="s">
        <v>1279</v>
      </c>
      <c r="X264" s="44">
        <v>30815</v>
      </c>
      <c r="Y264" s="34" t="s">
        <v>2391</v>
      </c>
      <c r="Z264" s="43" t="s">
        <v>426</v>
      </c>
      <c r="AA264" s="34" t="s">
        <v>491</v>
      </c>
      <c r="AB264" s="34" t="s">
        <v>398</v>
      </c>
      <c r="AC264" s="34" t="s">
        <v>2391</v>
      </c>
      <c r="AD264" s="44" t="s">
        <v>428</v>
      </c>
      <c r="AE264" s="44" t="s">
        <v>5214</v>
      </c>
      <c r="AF264" s="43">
        <v>104</v>
      </c>
      <c r="AG264" s="34" t="s">
        <v>1279</v>
      </c>
      <c r="AH264" s="34" t="s">
        <v>1278</v>
      </c>
      <c r="AI264" s="43" t="s">
        <v>983</v>
      </c>
      <c r="AJ264" s="44" t="s">
        <v>1280</v>
      </c>
      <c r="AK264" s="295">
        <v>4810250</v>
      </c>
      <c r="AL264" s="44" t="s">
        <v>491</v>
      </c>
      <c r="AM264" s="44" t="s">
        <v>1284</v>
      </c>
      <c r="AN264" s="296">
        <v>253469800</v>
      </c>
      <c r="AO264" s="34"/>
      <c r="AP264" s="34"/>
      <c r="AQ264" s="34"/>
      <c r="AR264" s="34"/>
      <c r="AS264" s="34"/>
      <c r="AT264" s="44" t="s">
        <v>434</v>
      </c>
      <c r="AU264" s="44"/>
      <c r="AV264" s="751" t="str" cm="1">
        <f t="array" ref="AV2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4" s="34"/>
      <c r="AX264" s="34"/>
      <c r="AY264" s="34"/>
      <c r="AZ264" s="34"/>
      <c r="BA264" s="34"/>
      <c r="BB264" s="34"/>
      <c r="BC264" s="34"/>
      <c r="BD264" s="44">
        <v>30815</v>
      </c>
      <c r="BE264" s="34" t="s">
        <v>2391</v>
      </c>
      <c r="BF264" s="43" t="s">
        <v>426</v>
      </c>
      <c r="BG264" s="34" t="s">
        <v>491</v>
      </c>
      <c r="BH264" s="34" t="s">
        <v>398</v>
      </c>
      <c r="BI264" s="34" t="s">
        <v>2391</v>
      </c>
      <c r="BJ264" s="44" t="s">
        <v>428</v>
      </c>
      <c r="BK264" s="44" t="s">
        <v>5214</v>
      </c>
      <c r="BL264" s="34"/>
      <c r="BM264" s="34"/>
      <c r="BN264" s="34"/>
      <c r="BO264" s="20"/>
      <c r="BP264" s="20"/>
      <c r="BQ264" s="20"/>
      <c r="BR264" s="20"/>
      <c r="BS264" s="27"/>
      <c r="BT264" s="20"/>
      <c r="BU264" s="20"/>
      <c r="BV264" s="20"/>
      <c r="BW264" s="20"/>
      <c r="BX264" s="20"/>
      <c r="BY264" s="20"/>
      <c r="BZ264" s="20"/>
      <c r="CA264" s="20"/>
      <c r="CB264" s="20"/>
      <c r="CC264" s="27"/>
      <c r="CD264" s="20"/>
      <c r="CE264" s="20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0"/>
      <c r="CY264" s="103" t="s">
        <v>452</v>
      </c>
      <c r="CZ264" s="87" t="s">
        <v>5460</v>
      </c>
      <c r="DA264" s="85"/>
      <c r="DC264" s="94" t="s">
        <v>492</v>
      </c>
      <c r="ML264" s="87"/>
      <c r="MM264" s="87"/>
      <c r="MN264" s="87"/>
      <c r="MO264" s="87"/>
      <c r="MP264" s="87"/>
      <c r="MQ264" s="87"/>
      <c r="MR264" s="87"/>
      <c r="MS264" s="87"/>
      <c r="MT264" s="87"/>
      <c r="MU264" s="87"/>
      <c r="MV264" s="87"/>
      <c r="MW264" s="87"/>
      <c r="MX264" s="87"/>
      <c r="MY264" s="87"/>
      <c r="MZ264" s="87"/>
      <c r="NA264" s="87"/>
      <c r="NB264" s="87"/>
      <c r="NC264" s="87"/>
      <c r="ND264" s="87"/>
      <c r="NE264" s="87"/>
      <c r="NF264" s="87"/>
      <c r="NG264" s="87"/>
      <c r="NH264" s="87"/>
      <c r="NI264" s="87"/>
      <c r="NJ264" s="87"/>
      <c r="NK264" s="87"/>
      <c r="NL264" s="87"/>
      <c r="NM264" s="87"/>
      <c r="NN264" s="87"/>
      <c r="NO264" s="87"/>
      <c r="NP264" s="87"/>
      <c r="NR264" s="20"/>
      <c r="NS264" s="246" t="s">
        <v>5461</v>
      </c>
    </row>
    <row r="265" spans="11:383">
      <c r="K265" s="265" t="s">
        <v>5462</v>
      </c>
      <c r="V265" s="43">
        <v>104</v>
      </c>
      <c r="W265" s="34" t="s">
        <v>1279</v>
      </c>
      <c r="X265" s="44">
        <v>30820</v>
      </c>
      <c r="Y265" s="34" t="s">
        <v>2531</v>
      </c>
      <c r="Z265" s="43" t="s">
        <v>426</v>
      </c>
      <c r="AA265" s="34" t="s">
        <v>491</v>
      </c>
      <c r="AB265" s="34" t="s">
        <v>398</v>
      </c>
      <c r="AC265" s="34" t="s">
        <v>2531</v>
      </c>
      <c r="AD265" s="44" t="s">
        <v>428</v>
      </c>
      <c r="AE265" s="44" t="s">
        <v>5214</v>
      </c>
      <c r="AF265" s="43">
        <v>104</v>
      </c>
      <c r="AG265" s="34" t="s">
        <v>1279</v>
      </c>
      <c r="AH265" s="34" t="s">
        <v>1278</v>
      </c>
      <c r="AI265" s="43" t="s">
        <v>983</v>
      </c>
      <c r="AJ265" s="44" t="s">
        <v>1280</v>
      </c>
      <c r="AK265" s="295">
        <v>4810250</v>
      </c>
      <c r="AL265" s="44" t="s">
        <v>491</v>
      </c>
      <c r="AM265" s="44" t="s">
        <v>1284</v>
      </c>
      <c r="AN265" s="296">
        <v>253469800</v>
      </c>
      <c r="AO265" s="34"/>
      <c r="AP265" s="34"/>
      <c r="AQ265" s="34"/>
      <c r="AR265" s="34"/>
      <c r="AS265" s="34"/>
      <c r="AT265" s="44" t="s">
        <v>434</v>
      </c>
      <c r="AU265" s="44"/>
      <c r="AV265" s="751" t="str" cm="1">
        <f t="array" ref="AV2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5" s="34"/>
      <c r="AX265" s="34"/>
      <c r="AY265" s="34"/>
      <c r="AZ265" s="34"/>
      <c r="BA265" s="34"/>
      <c r="BB265" s="34"/>
      <c r="BC265" s="34"/>
      <c r="BD265" s="44">
        <v>30820</v>
      </c>
      <c r="BE265" s="34" t="s">
        <v>2531</v>
      </c>
      <c r="BF265" s="43" t="s">
        <v>426</v>
      </c>
      <c r="BG265" s="34" t="s">
        <v>491</v>
      </c>
      <c r="BH265" s="34" t="s">
        <v>398</v>
      </c>
      <c r="BI265" s="34" t="s">
        <v>2531</v>
      </c>
      <c r="BJ265" s="44" t="s">
        <v>428</v>
      </c>
      <c r="BK265" s="44" t="s">
        <v>5214</v>
      </c>
      <c r="BL265" s="34"/>
      <c r="BM265" s="34"/>
      <c r="BN265" s="34"/>
      <c r="BO265" s="20"/>
      <c r="BP265" s="20"/>
      <c r="BQ265" s="20"/>
      <c r="BR265" s="20"/>
      <c r="BS265" s="27"/>
      <c r="BT265" s="20"/>
      <c r="BU265" s="20"/>
      <c r="BV265" s="20"/>
      <c r="BW265" s="20"/>
      <c r="BX265" s="20"/>
      <c r="BY265" s="20"/>
      <c r="BZ265" s="20"/>
      <c r="CA265" s="20"/>
      <c r="CB265" s="20"/>
      <c r="CC265" s="27"/>
      <c r="CD265" s="20"/>
      <c r="CE265" s="20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0"/>
      <c r="CY265" s="103" t="s">
        <v>628</v>
      </c>
      <c r="CZ265" s="87" t="s">
        <v>5463</v>
      </c>
      <c r="DA265" s="85"/>
      <c r="DC265" s="94" t="s">
        <v>622</v>
      </c>
      <c r="ML265" s="87"/>
      <c r="MM265" s="87"/>
      <c r="MN265" s="87"/>
      <c r="MO265" s="87"/>
      <c r="MP265" s="87"/>
      <c r="MQ265" s="87"/>
      <c r="MR265" s="87"/>
      <c r="MS265" s="87"/>
      <c r="MT265" s="87"/>
      <c r="MU265" s="87"/>
      <c r="MV265" s="87"/>
      <c r="MW265" s="87"/>
      <c r="MX265" s="87"/>
      <c r="MY265" s="87"/>
      <c r="MZ265" s="87"/>
      <c r="NA265" s="87"/>
      <c r="NB265" s="87"/>
      <c r="NC265" s="87"/>
      <c r="ND265" s="87"/>
      <c r="NE265" s="87"/>
      <c r="NF265" s="87"/>
      <c r="NG265" s="87"/>
      <c r="NH265" s="87"/>
      <c r="NI265" s="87"/>
      <c r="NJ265" s="87"/>
      <c r="NK265" s="87"/>
      <c r="NL265" s="87"/>
      <c r="NM265" s="87"/>
      <c r="NN265" s="87"/>
      <c r="NO265" s="87"/>
      <c r="NP265" s="87"/>
      <c r="NR265" s="20"/>
      <c r="NS265" s="246" t="s">
        <v>5464</v>
      </c>
    </row>
    <row r="266" spans="11:383">
      <c r="K266" s="265" t="s">
        <v>5465</v>
      </c>
      <c r="V266" s="43">
        <v>104</v>
      </c>
      <c r="W266" s="34" t="s">
        <v>1279</v>
      </c>
      <c r="X266" s="44">
        <v>30821</v>
      </c>
      <c r="Y266" s="34" t="s">
        <v>1929</v>
      </c>
      <c r="Z266" s="43" t="s">
        <v>426</v>
      </c>
      <c r="AA266" s="34" t="s">
        <v>491</v>
      </c>
      <c r="AB266" s="34" t="s">
        <v>398</v>
      </c>
      <c r="AC266" s="34" t="s">
        <v>1929</v>
      </c>
      <c r="AD266" s="44" t="s">
        <v>428</v>
      </c>
      <c r="AE266" s="44" t="s">
        <v>5214</v>
      </c>
      <c r="AF266" s="43">
        <v>104</v>
      </c>
      <c r="AG266" s="34" t="s">
        <v>1279</v>
      </c>
      <c r="AH266" s="34" t="s">
        <v>1278</v>
      </c>
      <c r="AI266" s="43" t="s">
        <v>983</v>
      </c>
      <c r="AJ266" s="44" t="s">
        <v>1280</v>
      </c>
      <c r="AK266" s="295">
        <v>4810250</v>
      </c>
      <c r="AL266" s="44" t="s">
        <v>491</v>
      </c>
      <c r="AM266" s="44" t="s">
        <v>1284</v>
      </c>
      <c r="AN266" s="296">
        <v>253469800</v>
      </c>
      <c r="AO266" s="34"/>
      <c r="AP266" s="34"/>
      <c r="AQ266" s="34"/>
      <c r="AR266" s="34"/>
      <c r="AS266" s="34"/>
      <c r="AT266" s="44" t="s">
        <v>434</v>
      </c>
      <c r="AU266" s="44"/>
      <c r="AV266" s="751" t="str" cm="1">
        <f t="array" ref="AV2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6" s="34"/>
      <c r="AX266" s="34"/>
      <c r="AY266" s="34"/>
      <c r="AZ266" s="34"/>
      <c r="BA266" s="34"/>
      <c r="BB266" s="34"/>
      <c r="BC266" s="34"/>
      <c r="BD266" s="44">
        <v>30821</v>
      </c>
      <c r="BE266" s="34" t="s">
        <v>1929</v>
      </c>
      <c r="BF266" s="43" t="s">
        <v>426</v>
      </c>
      <c r="BG266" s="34" t="s">
        <v>491</v>
      </c>
      <c r="BH266" s="34" t="s">
        <v>398</v>
      </c>
      <c r="BI266" s="34" t="s">
        <v>1929</v>
      </c>
      <c r="BJ266" s="44" t="s">
        <v>428</v>
      </c>
      <c r="BK266" s="44" t="s">
        <v>5214</v>
      </c>
      <c r="BL266" s="34"/>
      <c r="BM266" s="34"/>
      <c r="BN266" s="34"/>
      <c r="BO266" s="20"/>
      <c r="BP266" s="20"/>
      <c r="BQ266" s="20"/>
      <c r="BR266" s="20"/>
      <c r="BS266" s="27"/>
      <c r="BT266" s="20"/>
      <c r="BU266" s="20"/>
      <c r="BV266" s="20"/>
      <c r="BW266" s="20"/>
      <c r="BX266" s="20"/>
      <c r="BY266" s="20"/>
      <c r="BZ266" s="20"/>
      <c r="CA266" s="20"/>
      <c r="CB266" s="20"/>
      <c r="CC266" s="27"/>
      <c r="CD266" s="20"/>
      <c r="CE266" s="20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0"/>
      <c r="CY266" s="103" t="s">
        <v>629</v>
      </c>
      <c r="CZ266" s="87" t="s">
        <v>5466</v>
      </c>
      <c r="DA266" s="85"/>
      <c r="DC266" s="94" t="s">
        <v>514</v>
      </c>
      <c r="ML266" s="87"/>
      <c r="MM266" s="87"/>
      <c r="MN266" s="87"/>
      <c r="MO266" s="87"/>
      <c r="MP266" s="87"/>
      <c r="MQ266" s="87"/>
      <c r="MR266" s="87"/>
      <c r="MS266" s="87"/>
      <c r="MT266" s="87"/>
      <c r="MU266" s="87"/>
      <c r="MV266" s="87"/>
      <c r="MW266" s="87"/>
      <c r="MX266" s="87"/>
      <c r="MY266" s="87"/>
      <c r="MZ266" s="87"/>
      <c r="NA266" s="87"/>
      <c r="NB266" s="87"/>
      <c r="NC266" s="87"/>
      <c r="ND266" s="87"/>
      <c r="NE266" s="87"/>
      <c r="NF266" s="87"/>
      <c r="NG266" s="87"/>
      <c r="NH266" s="87"/>
      <c r="NI266" s="87"/>
      <c r="NJ266" s="87"/>
      <c r="NK266" s="87"/>
      <c r="NL266" s="87"/>
      <c r="NM266" s="87"/>
      <c r="NN266" s="87"/>
      <c r="NO266" s="87"/>
      <c r="NP266" s="87"/>
      <c r="NR266" s="20"/>
      <c r="NS266" s="246" t="s">
        <v>5467</v>
      </c>
    </row>
    <row r="267" spans="11:383">
      <c r="K267" s="265" t="s">
        <v>5468</v>
      </c>
      <c r="V267" s="43">
        <v>104</v>
      </c>
      <c r="W267" s="34" t="s">
        <v>1279</v>
      </c>
      <c r="X267" s="44">
        <v>30823</v>
      </c>
      <c r="Y267" s="34" t="s">
        <v>2786</v>
      </c>
      <c r="Z267" s="43" t="s">
        <v>426</v>
      </c>
      <c r="AA267" s="34" t="s">
        <v>491</v>
      </c>
      <c r="AB267" s="34" t="s">
        <v>398</v>
      </c>
      <c r="AC267" s="34" t="s">
        <v>2786</v>
      </c>
      <c r="AD267" s="44" t="s">
        <v>428</v>
      </c>
      <c r="AE267" s="44" t="s">
        <v>5214</v>
      </c>
      <c r="AF267" s="43">
        <v>104</v>
      </c>
      <c r="AG267" s="34" t="s">
        <v>1279</v>
      </c>
      <c r="AH267" s="34" t="s">
        <v>1278</v>
      </c>
      <c r="AI267" s="43" t="s">
        <v>983</v>
      </c>
      <c r="AJ267" s="44" t="s">
        <v>1280</v>
      </c>
      <c r="AK267" s="295">
        <v>4810250</v>
      </c>
      <c r="AL267" s="44" t="s">
        <v>491</v>
      </c>
      <c r="AM267" s="44" t="s">
        <v>1284</v>
      </c>
      <c r="AN267" s="296">
        <v>253469800</v>
      </c>
      <c r="AO267" s="34"/>
      <c r="AP267" s="34"/>
      <c r="AQ267" s="34"/>
      <c r="AR267" s="34"/>
      <c r="AS267" s="34"/>
      <c r="AT267" s="44" t="s">
        <v>434</v>
      </c>
      <c r="AU267" s="44"/>
      <c r="AV267" s="751" t="str" cm="1">
        <f t="array" ref="AV2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7" s="34"/>
      <c r="AX267" s="34"/>
      <c r="AY267" s="34"/>
      <c r="AZ267" s="34"/>
      <c r="BA267" s="34"/>
      <c r="BB267" s="34"/>
      <c r="BC267" s="34"/>
      <c r="BD267" s="44">
        <v>30823</v>
      </c>
      <c r="BE267" s="34" t="s">
        <v>2786</v>
      </c>
      <c r="BF267" s="43" t="s">
        <v>426</v>
      </c>
      <c r="BG267" s="34" t="s">
        <v>491</v>
      </c>
      <c r="BH267" s="34" t="s">
        <v>398</v>
      </c>
      <c r="BI267" s="34" t="s">
        <v>2786</v>
      </c>
      <c r="BJ267" s="44" t="s">
        <v>428</v>
      </c>
      <c r="BK267" s="44" t="s">
        <v>5214</v>
      </c>
      <c r="BL267" s="34"/>
      <c r="BM267" s="34"/>
      <c r="BN267" s="34"/>
      <c r="BO267" s="20"/>
      <c r="BP267" s="20"/>
      <c r="BQ267" s="20"/>
      <c r="BR267" s="20"/>
      <c r="BS267" s="27"/>
      <c r="BT267" s="20"/>
      <c r="BU267" s="20"/>
      <c r="BV267" s="20"/>
      <c r="BW267" s="20"/>
      <c r="BX267" s="20"/>
      <c r="BY267" s="20"/>
      <c r="BZ267" s="20"/>
      <c r="CA267" s="20"/>
      <c r="CB267" s="20"/>
      <c r="CC267" s="27"/>
      <c r="CD267" s="20"/>
      <c r="CE267" s="20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0"/>
      <c r="CY267" s="103" t="s">
        <v>630</v>
      </c>
      <c r="CZ267" s="87" t="s">
        <v>5469</v>
      </c>
      <c r="DA267" s="85"/>
      <c r="DC267" s="94" t="s">
        <v>540</v>
      </c>
      <c r="ML267" s="87"/>
      <c r="MM267" s="87"/>
      <c r="MN267" s="87"/>
      <c r="MO267" s="87"/>
      <c r="MP267" s="87"/>
      <c r="MQ267" s="87"/>
      <c r="MR267" s="87"/>
      <c r="MS267" s="87"/>
      <c r="MT267" s="87"/>
      <c r="MU267" s="87"/>
      <c r="MV267" s="87"/>
      <c r="MW267" s="87"/>
      <c r="MX267" s="87"/>
      <c r="MY267" s="87"/>
      <c r="MZ267" s="87"/>
      <c r="NA267" s="87"/>
      <c r="NB267" s="87"/>
      <c r="NC267" s="87"/>
      <c r="ND267" s="87"/>
      <c r="NE267" s="87"/>
      <c r="NF267" s="87"/>
      <c r="NG267" s="87"/>
      <c r="NH267" s="87"/>
      <c r="NI267" s="87"/>
      <c r="NJ267" s="87"/>
      <c r="NK267" s="87"/>
      <c r="NL267" s="87"/>
      <c r="NM267" s="87"/>
      <c r="NN267" s="87"/>
      <c r="NO267" s="87"/>
      <c r="NP267" s="87"/>
      <c r="NR267" s="20"/>
      <c r="NS267" s="246" t="s">
        <v>5470</v>
      </c>
    </row>
    <row r="268" spans="11:383">
      <c r="K268" s="265" t="s">
        <v>5471</v>
      </c>
      <c r="V268" s="43">
        <v>104</v>
      </c>
      <c r="W268" s="34" t="s">
        <v>1279</v>
      </c>
      <c r="X268" s="44">
        <v>30800</v>
      </c>
      <c r="Y268" s="34" t="s">
        <v>5472</v>
      </c>
      <c r="Z268" s="43" t="s">
        <v>426</v>
      </c>
      <c r="AA268" s="34" t="s">
        <v>491</v>
      </c>
      <c r="AB268" s="34" t="s">
        <v>398</v>
      </c>
      <c r="AC268" s="34" t="s">
        <v>5473</v>
      </c>
      <c r="AD268" s="44" t="s">
        <v>428</v>
      </c>
      <c r="AE268" s="44" t="s">
        <v>5214</v>
      </c>
      <c r="AF268" s="43">
        <v>104</v>
      </c>
      <c r="AG268" s="34" t="s">
        <v>1279</v>
      </c>
      <c r="AH268" s="34" t="s">
        <v>1278</v>
      </c>
      <c r="AI268" s="43" t="s">
        <v>983</v>
      </c>
      <c r="AJ268" s="44" t="s">
        <v>1280</v>
      </c>
      <c r="AK268" s="295">
        <v>4810250</v>
      </c>
      <c r="AL268" s="44" t="s">
        <v>491</v>
      </c>
      <c r="AM268" s="44" t="s">
        <v>1284</v>
      </c>
      <c r="AN268" s="296">
        <v>253469800</v>
      </c>
      <c r="AO268" s="34"/>
      <c r="AP268" s="34"/>
      <c r="AQ268" s="34"/>
      <c r="AR268" s="34"/>
      <c r="AS268" s="34"/>
      <c r="AT268" s="44" t="s">
        <v>434</v>
      </c>
      <c r="AU268" s="44"/>
      <c r="AV268" s="751" t="str" cm="1">
        <f t="array" ref="AV2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8" s="34"/>
      <c r="AX268" s="34"/>
      <c r="AY268" s="34"/>
      <c r="AZ268" s="34"/>
      <c r="BA268" s="34"/>
      <c r="BB268" s="34"/>
      <c r="BC268" s="34"/>
      <c r="BD268" s="44">
        <v>30800</v>
      </c>
      <c r="BE268" s="34" t="s">
        <v>5472</v>
      </c>
      <c r="BF268" s="43" t="s">
        <v>426</v>
      </c>
      <c r="BG268" s="34" t="s">
        <v>491</v>
      </c>
      <c r="BH268" s="34" t="s">
        <v>398</v>
      </c>
      <c r="BI268" s="34" t="s">
        <v>5473</v>
      </c>
      <c r="BJ268" s="44" t="s">
        <v>428</v>
      </c>
      <c r="BK268" s="44" t="s">
        <v>5214</v>
      </c>
      <c r="BL268" s="34"/>
      <c r="BM268" s="34"/>
      <c r="BN268" s="34"/>
      <c r="BO268" s="20"/>
      <c r="BP268" s="20"/>
      <c r="BQ268" s="20"/>
      <c r="BR268" s="20"/>
      <c r="BS268" s="27"/>
      <c r="BT268" s="20"/>
      <c r="BU268" s="20"/>
      <c r="BV268" s="20"/>
      <c r="BW268" s="20"/>
      <c r="BX268" s="20"/>
      <c r="BY268" s="20"/>
      <c r="BZ268" s="20"/>
      <c r="CA268" s="20"/>
      <c r="CB268" s="20"/>
      <c r="CC268" s="27"/>
      <c r="CD268" s="20"/>
      <c r="CE268" s="20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0"/>
      <c r="CY268" s="103" t="s">
        <v>631</v>
      </c>
      <c r="CZ268" s="87" t="s">
        <v>5474</v>
      </c>
      <c r="DA268" s="85"/>
      <c r="DC268" s="94" t="s">
        <v>541</v>
      </c>
      <c r="ML268" s="87"/>
      <c r="MM268" s="87"/>
      <c r="MN268" s="87"/>
      <c r="MO268" s="87"/>
      <c r="MP268" s="87"/>
      <c r="MQ268" s="87"/>
      <c r="MR268" s="87"/>
      <c r="MS268" s="87"/>
      <c r="MT268" s="87"/>
      <c r="MU268" s="87"/>
      <c r="MV268" s="87"/>
      <c r="MW268" s="87"/>
      <c r="MX268" s="87"/>
      <c r="MY268" s="87"/>
      <c r="MZ268" s="87"/>
      <c r="NA268" s="87"/>
      <c r="NB268" s="87"/>
      <c r="NC268" s="87"/>
      <c r="ND268" s="87"/>
      <c r="NE268" s="87"/>
      <c r="NF268" s="87"/>
      <c r="NG268" s="87"/>
      <c r="NH268" s="87"/>
      <c r="NI268" s="87"/>
      <c r="NJ268" s="87"/>
      <c r="NK268" s="87"/>
      <c r="NL268" s="87"/>
      <c r="NM268" s="87"/>
      <c r="NN268" s="87"/>
      <c r="NO268" s="87"/>
      <c r="NP268" s="87"/>
      <c r="NR268" s="20"/>
      <c r="NS268" s="246" t="s">
        <v>5475</v>
      </c>
    </row>
    <row r="269" spans="11:383">
      <c r="K269" s="265" t="s">
        <v>5476</v>
      </c>
      <c r="V269" s="43">
        <v>104</v>
      </c>
      <c r="W269" s="34" t="s">
        <v>1279</v>
      </c>
      <c r="X269" s="44">
        <v>30824</v>
      </c>
      <c r="Y269" s="34" t="s">
        <v>2892</v>
      </c>
      <c r="Z269" s="43" t="s">
        <v>426</v>
      </c>
      <c r="AA269" s="34" t="s">
        <v>491</v>
      </c>
      <c r="AB269" s="34" t="s">
        <v>398</v>
      </c>
      <c r="AC269" s="34" t="s">
        <v>2892</v>
      </c>
      <c r="AD269" s="44" t="s">
        <v>428</v>
      </c>
      <c r="AE269" s="44" t="s">
        <v>5214</v>
      </c>
      <c r="AF269" s="43">
        <v>104</v>
      </c>
      <c r="AG269" s="34" t="s">
        <v>1279</v>
      </c>
      <c r="AH269" s="34" t="s">
        <v>1278</v>
      </c>
      <c r="AI269" s="43" t="s">
        <v>983</v>
      </c>
      <c r="AJ269" s="44" t="s">
        <v>1280</v>
      </c>
      <c r="AK269" s="295">
        <v>4810250</v>
      </c>
      <c r="AL269" s="44" t="s">
        <v>491</v>
      </c>
      <c r="AM269" s="44" t="s">
        <v>1284</v>
      </c>
      <c r="AN269" s="296">
        <v>253469800</v>
      </c>
      <c r="AO269" s="34"/>
      <c r="AP269" s="34"/>
      <c r="AQ269" s="34"/>
      <c r="AR269" s="34"/>
      <c r="AS269" s="34"/>
      <c r="AT269" s="44" t="s">
        <v>434</v>
      </c>
      <c r="AU269" s="44"/>
      <c r="AV269" s="751" t="str" cm="1">
        <f t="array" ref="AV2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69" s="34"/>
      <c r="AX269" s="34"/>
      <c r="AY269" s="34"/>
      <c r="AZ269" s="34"/>
      <c r="BA269" s="34"/>
      <c r="BB269" s="34"/>
      <c r="BC269" s="34"/>
      <c r="BD269" s="44">
        <v>30824</v>
      </c>
      <c r="BE269" s="34" t="s">
        <v>2892</v>
      </c>
      <c r="BF269" s="43" t="s">
        <v>426</v>
      </c>
      <c r="BG269" s="34" t="s">
        <v>491</v>
      </c>
      <c r="BH269" s="34" t="s">
        <v>398</v>
      </c>
      <c r="BI269" s="34" t="s">
        <v>2892</v>
      </c>
      <c r="BJ269" s="44" t="s">
        <v>428</v>
      </c>
      <c r="BK269" s="44" t="s">
        <v>5214</v>
      </c>
      <c r="BL269" s="34"/>
      <c r="BM269" s="34"/>
      <c r="BN269" s="34"/>
      <c r="BO269" s="20"/>
      <c r="BP269" s="20"/>
      <c r="BQ269" s="20"/>
      <c r="BR269" s="20"/>
      <c r="BS269" s="27"/>
      <c r="BT269" s="20"/>
      <c r="BU269" s="20"/>
      <c r="BV269" s="20"/>
      <c r="BW269" s="20"/>
      <c r="BX269" s="20"/>
      <c r="BY269" s="20"/>
      <c r="BZ269" s="20"/>
      <c r="CA269" s="20"/>
      <c r="CB269" s="20"/>
      <c r="CC269" s="27"/>
      <c r="CD269" s="20"/>
      <c r="CE269" s="20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0"/>
      <c r="CY269" s="103" t="s">
        <v>632</v>
      </c>
      <c r="CZ269" s="87" t="s">
        <v>5477</v>
      </c>
      <c r="DA269" s="85"/>
      <c r="DC269" s="94" t="s">
        <v>688</v>
      </c>
      <c r="ML269" s="87"/>
      <c r="MM269" s="87"/>
      <c r="MN269" s="87"/>
      <c r="MO269" s="87"/>
      <c r="MP269" s="87"/>
      <c r="MQ269" s="87"/>
      <c r="MR269" s="87"/>
      <c r="MS269" s="87"/>
      <c r="MT269" s="87"/>
      <c r="MU269" s="87"/>
      <c r="MV269" s="87"/>
      <c r="MW269" s="87"/>
      <c r="MX269" s="87"/>
      <c r="MY269" s="87"/>
      <c r="MZ269" s="87"/>
      <c r="NA269" s="87"/>
      <c r="NB269" s="87"/>
      <c r="NC269" s="87"/>
      <c r="ND269" s="87"/>
      <c r="NE269" s="87"/>
      <c r="NF269" s="87"/>
      <c r="NG269" s="87"/>
      <c r="NH269" s="87"/>
      <c r="NI269" s="87"/>
      <c r="NJ269" s="87"/>
      <c r="NK269" s="87"/>
      <c r="NL269" s="87"/>
      <c r="NM269" s="87"/>
      <c r="NN269" s="87"/>
      <c r="NO269" s="87"/>
      <c r="NP269" s="87"/>
      <c r="NR269" s="20"/>
      <c r="NS269" s="246" t="s">
        <v>5478</v>
      </c>
    </row>
    <row r="270" spans="11:383">
      <c r="K270" s="265" t="s">
        <v>5479</v>
      </c>
      <c r="V270" s="43">
        <v>104</v>
      </c>
      <c r="W270" s="34" t="s">
        <v>1279</v>
      </c>
      <c r="X270" s="44">
        <v>30827</v>
      </c>
      <c r="Y270" s="34" t="s">
        <v>2987</v>
      </c>
      <c r="Z270" s="43" t="s">
        <v>426</v>
      </c>
      <c r="AA270" s="34" t="s">
        <v>491</v>
      </c>
      <c r="AB270" s="34" t="s">
        <v>398</v>
      </c>
      <c r="AC270" s="34" t="s">
        <v>2987</v>
      </c>
      <c r="AD270" s="44" t="s">
        <v>428</v>
      </c>
      <c r="AE270" s="44" t="s">
        <v>5214</v>
      </c>
      <c r="AF270" s="43">
        <v>104</v>
      </c>
      <c r="AG270" s="34" t="s">
        <v>1279</v>
      </c>
      <c r="AH270" s="34" t="s">
        <v>1278</v>
      </c>
      <c r="AI270" s="43" t="s">
        <v>983</v>
      </c>
      <c r="AJ270" s="44" t="s">
        <v>1280</v>
      </c>
      <c r="AK270" s="295">
        <v>4810250</v>
      </c>
      <c r="AL270" s="44" t="s">
        <v>491</v>
      </c>
      <c r="AM270" s="44" t="s">
        <v>1284</v>
      </c>
      <c r="AN270" s="296">
        <v>253469800</v>
      </c>
      <c r="AO270" s="34"/>
      <c r="AP270" s="34"/>
      <c r="AQ270" s="34"/>
      <c r="AR270" s="34"/>
      <c r="AS270" s="34"/>
      <c r="AT270" s="44" t="s">
        <v>434</v>
      </c>
      <c r="AU270" s="44"/>
      <c r="AV270" s="751" t="str" cm="1">
        <f t="array" ref="AV2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0" s="34"/>
      <c r="AX270" s="34"/>
      <c r="AY270" s="34"/>
      <c r="AZ270" s="34"/>
      <c r="BA270" s="34"/>
      <c r="BB270" s="34"/>
      <c r="BC270" s="34"/>
      <c r="BD270" s="44">
        <v>30827</v>
      </c>
      <c r="BE270" s="34" t="s">
        <v>2987</v>
      </c>
      <c r="BF270" s="43" t="s">
        <v>426</v>
      </c>
      <c r="BG270" s="34" t="s">
        <v>491</v>
      </c>
      <c r="BH270" s="34" t="s">
        <v>398</v>
      </c>
      <c r="BI270" s="34" t="s">
        <v>2987</v>
      </c>
      <c r="BJ270" s="44" t="s">
        <v>428</v>
      </c>
      <c r="BK270" s="44" t="s">
        <v>5214</v>
      </c>
      <c r="BL270" s="34"/>
      <c r="BM270" s="34"/>
      <c r="BN270" s="34"/>
      <c r="BO270" s="20"/>
      <c r="BP270" s="20"/>
      <c r="BQ270" s="20"/>
      <c r="BR270" s="20"/>
      <c r="BS270" s="27"/>
      <c r="BT270" s="20"/>
      <c r="BU270" s="20"/>
      <c r="BV270" s="20"/>
      <c r="BW270" s="20"/>
      <c r="BX270" s="20"/>
      <c r="BY270" s="20"/>
      <c r="BZ270" s="20"/>
      <c r="CA270" s="20"/>
      <c r="CB270" s="20"/>
      <c r="CC270" s="27"/>
      <c r="CD270" s="20"/>
      <c r="CE270" s="20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0"/>
      <c r="CY270" s="103" t="s">
        <v>633</v>
      </c>
      <c r="CZ270" s="87" t="s">
        <v>5480</v>
      </c>
      <c r="DA270" s="85"/>
      <c r="DC270" s="94" t="s">
        <v>672</v>
      </c>
      <c r="ML270" s="87"/>
      <c r="MM270" s="87"/>
      <c r="MN270" s="87"/>
      <c r="MO270" s="87"/>
      <c r="MP270" s="87"/>
      <c r="MQ270" s="87"/>
      <c r="MR270" s="87"/>
      <c r="MS270" s="87"/>
      <c r="MT270" s="87"/>
      <c r="MU270" s="87"/>
      <c r="MV270" s="87"/>
      <c r="MW270" s="87"/>
      <c r="MX270" s="87"/>
      <c r="MY270" s="87"/>
      <c r="MZ270" s="87"/>
      <c r="NA270" s="87"/>
      <c r="NB270" s="87"/>
      <c r="NC270" s="87"/>
      <c r="ND270" s="87"/>
      <c r="NE270" s="87"/>
      <c r="NF270" s="87"/>
      <c r="NG270" s="87"/>
      <c r="NH270" s="87"/>
      <c r="NI270" s="87"/>
      <c r="NJ270" s="87"/>
      <c r="NK270" s="87"/>
      <c r="NL270" s="87"/>
      <c r="NM270" s="87"/>
      <c r="NN270" s="87"/>
      <c r="NO270" s="87"/>
      <c r="NP270" s="87"/>
      <c r="NR270" s="20"/>
      <c r="NS270" s="246" t="s">
        <v>5481</v>
      </c>
    </row>
    <row r="271" spans="11:383">
      <c r="K271" s="265" t="s">
        <v>5482</v>
      </c>
      <c r="V271" s="43">
        <v>104</v>
      </c>
      <c r="W271" s="34" t="s">
        <v>1279</v>
      </c>
      <c r="X271" s="44">
        <v>30828</v>
      </c>
      <c r="Y271" s="34" t="s">
        <v>1552</v>
      </c>
      <c r="Z271" s="43" t="s">
        <v>426</v>
      </c>
      <c r="AA271" s="34" t="s">
        <v>491</v>
      </c>
      <c r="AB271" s="34" t="s">
        <v>398</v>
      </c>
      <c r="AC271" s="34" t="s">
        <v>1552</v>
      </c>
      <c r="AD271" s="44" t="s">
        <v>428</v>
      </c>
      <c r="AE271" s="44" t="s">
        <v>5214</v>
      </c>
      <c r="AF271" s="43">
        <v>104</v>
      </c>
      <c r="AG271" s="34" t="s">
        <v>1279</v>
      </c>
      <c r="AH271" s="34" t="s">
        <v>1278</v>
      </c>
      <c r="AI271" s="43" t="s">
        <v>983</v>
      </c>
      <c r="AJ271" s="44" t="s">
        <v>1280</v>
      </c>
      <c r="AK271" s="295">
        <v>4810250</v>
      </c>
      <c r="AL271" s="44" t="s">
        <v>491</v>
      </c>
      <c r="AM271" s="44" t="s">
        <v>1284</v>
      </c>
      <c r="AN271" s="296">
        <v>253469800</v>
      </c>
      <c r="AO271" s="34"/>
      <c r="AP271" s="34"/>
      <c r="AQ271" s="34"/>
      <c r="AR271" s="34"/>
      <c r="AS271" s="34"/>
      <c r="AT271" s="44" t="s">
        <v>434</v>
      </c>
      <c r="AU271" s="44"/>
      <c r="AV271" s="751" t="str" cm="1">
        <f t="array" ref="AV2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1" s="34"/>
      <c r="AX271" s="34"/>
      <c r="AY271" s="34"/>
      <c r="AZ271" s="34"/>
      <c r="BA271" s="34"/>
      <c r="BB271" s="34"/>
      <c r="BC271" s="34"/>
      <c r="BD271" s="44">
        <v>30828</v>
      </c>
      <c r="BE271" s="34" t="s">
        <v>1552</v>
      </c>
      <c r="BF271" s="43" t="s">
        <v>426</v>
      </c>
      <c r="BG271" s="34" t="s">
        <v>491</v>
      </c>
      <c r="BH271" s="34" t="s">
        <v>398</v>
      </c>
      <c r="BI271" s="34" t="s">
        <v>1552</v>
      </c>
      <c r="BJ271" s="44" t="s">
        <v>428</v>
      </c>
      <c r="BK271" s="44" t="s">
        <v>5214</v>
      </c>
      <c r="BL271" s="34"/>
      <c r="BM271" s="34"/>
      <c r="BN271" s="34"/>
      <c r="BO271" s="20"/>
      <c r="BP271" s="20"/>
      <c r="BQ271" s="20"/>
      <c r="BR271" s="20"/>
      <c r="BS271" s="27"/>
      <c r="BT271" s="20"/>
      <c r="BU271" s="20"/>
      <c r="BV271" s="20"/>
      <c r="BW271" s="20"/>
      <c r="BX271" s="20"/>
      <c r="BY271" s="20"/>
      <c r="BZ271" s="20"/>
      <c r="CA271" s="20"/>
      <c r="CB271" s="20"/>
      <c r="CC271" s="27"/>
      <c r="CD271" s="20"/>
      <c r="CE271" s="20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0"/>
      <c r="CY271" s="103" t="s">
        <v>634</v>
      </c>
      <c r="CZ271" s="87" t="s">
        <v>5483</v>
      </c>
      <c r="DA271" s="85"/>
      <c r="DC271" s="94" t="s">
        <v>640</v>
      </c>
      <c r="ML271" s="87"/>
      <c r="MM271" s="87"/>
      <c r="MN271" s="87"/>
      <c r="MO271" s="87"/>
      <c r="MP271" s="87"/>
      <c r="MQ271" s="87"/>
      <c r="MR271" s="87"/>
      <c r="MS271" s="87"/>
      <c r="MT271" s="87"/>
      <c r="MU271" s="87"/>
      <c r="MV271" s="87"/>
      <c r="MW271" s="87"/>
      <c r="MX271" s="87"/>
      <c r="MY271" s="87"/>
      <c r="MZ271" s="87"/>
      <c r="NA271" s="87"/>
      <c r="NB271" s="87"/>
      <c r="NC271" s="87"/>
      <c r="ND271" s="87"/>
      <c r="NE271" s="87"/>
      <c r="NF271" s="87"/>
      <c r="NG271" s="87"/>
      <c r="NH271" s="87"/>
      <c r="NI271" s="87"/>
      <c r="NJ271" s="87"/>
      <c r="NK271" s="87"/>
      <c r="NL271" s="87"/>
      <c r="NM271" s="87"/>
      <c r="NN271" s="87"/>
      <c r="NO271" s="87"/>
      <c r="NP271" s="87"/>
      <c r="NR271" s="20"/>
      <c r="NS271" s="246" t="s">
        <v>5484</v>
      </c>
    </row>
    <row r="272" spans="11:383">
      <c r="K272" s="265" t="s">
        <v>5485</v>
      </c>
      <c r="V272" s="43">
        <v>104</v>
      </c>
      <c r="W272" s="34" t="s">
        <v>1279</v>
      </c>
      <c r="X272" s="44">
        <v>30830</v>
      </c>
      <c r="Y272" s="34" t="s">
        <v>667</v>
      </c>
      <c r="Z272" s="43" t="s">
        <v>426</v>
      </c>
      <c r="AA272" s="34" t="s">
        <v>491</v>
      </c>
      <c r="AB272" s="34" t="s">
        <v>398</v>
      </c>
      <c r="AC272" s="34" t="s">
        <v>667</v>
      </c>
      <c r="AD272" s="44" t="s">
        <v>428</v>
      </c>
      <c r="AE272" s="44" t="s">
        <v>5214</v>
      </c>
      <c r="AF272" s="43">
        <v>104</v>
      </c>
      <c r="AG272" s="34" t="s">
        <v>1279</v>
      </c>
      <c r="AH272" s="34" t="s">
        <v>1278</v>
      </c>
      <c r="AI272" s="43" t="s">
        <v>983</v>
      </c>
      <c r="AJ272" s="44" t="s">
        <v>1280</v>
      </c>
      <c r="AK272" s="295">
        <v>4810250</v>
      </c>
      <c r="AL272" s="44" t="s">
        <v>491</v>
      </c>
      <c r="AM272" s="44" t="s">
        <v>1284</v>
      </c>
      <c r="AN272" s="296">
        <v>253469800</v>
      </c>
      <c r="AO272" s="34"/>
      <c r="AP272" s="34"/>
      <c r="AQ272" s="34"/>
      <c r="AR272" s="34"/>
      <c r="AS272" s="34"/>
      <c r="AT272" s="44" t="s">
        <v>434</v>
      </c>
      <c r="AU272" s="44"/>
      <c r="AV272" s="751" t="str" cm="1">
        <f t="array" ref="AV2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2" s="34"/>
      <c r="AX272" s="34"/>
      <c r="AY272" s="34"/>
      <c r="AZ272" s="34"/>
      <c r="BA272" s="34"/>
      <c r="BB272" s="34"/>
      <c r="BC272" s="34"/>
      <c r="BD272" s="44">
        <v>30830</v>
      </c>
      <c r="BE272" s="34" t="s">
        <v>667</v>
      </c>
      <c r="BF272" s="43" t="s">
        <v>426</v>
      </c>
      <c r="BG272" s="34" t="s">
        <v>491</v>
      </c>
      <c r="BH272" s="34" t="s">
        <v>398</v>
      </c>
      <c r="BI272" s="34" t="s">
        <v>667</v>
      </c>
      <c r="BJ272" s="44" t="s">
        <v>428</v>
      </c>
      <c r="BK272" s="44" t="s">
        <v>5214</v>
      </c>
      <c r="BL272" s="34"/>
      <c r="BM272" s="34"/>
      <c r="BN272" s="34"/>
      <c r="BO272" s="20"/>
      <c r="BP272" s="20"/>
      <c r="BQ272" s="20"/>
      <c r="BR272" s="20"/>
      <c r="BS272" s="27"/>
      <c r="BT272" s="20"/>
      <c r="BU272" s="20"/>
      <c r="BV272" s="20"/>
      <c r="BW272" s="20"/>
      <c r="BX272" s="20"/>
      <c r="BY272" s="20"/>
      <c r="BZ272" s="20"/>
      <c r="CA272" s="20"/>
      <c r="CB272" s="20"/>
      <c r="CC272" s="27"/>
      <c r="CD272" s="20"/>
      <c r="CE272" s="20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0"/>
      <c r="CY272" s="103" t="s">
        <v>635</v>
      </c>
      <c r="CZ272" s="87" t="s">
        <v>5486</v>
      </c>
      <c r="DA272" s="85"/>
      <c r="DC272" s="94" t="s">
        <v>673</v>
      </c>
      <c r="ML272" s="87"/>
      <c r="MM272" s="87"/>
      <c r="MN272" s="87"/>
      <c r="MO272" s="87"/>
      <c r="MP272" s="87"/>
      <c r="MQ272" s="87"/>
      <c r="MR272" s="87"/>
      <c r="MS272" s="87"/>
      <c r="MT272" s="87"/>
      <c r="MU272" s="87"/>
      <c r="MV272" s="87"/>
      <c r="MW272" s="87"/>
      <c r="MX272" s="87"/>
      <c r="MY272" s="87"/>
      <c r="MZ272" s="87"/>
      <c r="NA272" s="87"/>
      <c r="NB272" s="87"/>
      <c r="NC272" s="87"/>
      <c r="ND272" s="87"/>
      <c r="NE272" s="87"/>
      <c r="NF272" s="87"/>
      <c r="NG272" s="87"/>
      <c r="NH272" s="87"/>
      <c r="NI272" s="87"/>
      <c r="NJ272" s="87"/>
      <c r="NK272" s="87"/>
      <c r="NL272" s="87"/>
      <c r="NM272" s="87"/>
      <c r="NN272" s="87"/>
      <c r="NO272" s="87"/>
      <c r="NP272" s="87"/>
      <c r="NR272" s="20"/>
      <c r="NS272" s="246" t="s">
        <v>5487</v>
      </c>
    </row>
    <row r="273" spans="11:383">
      <c r="K273" s="265" t="s">
        <v>5488</v>
      </c>
      <c r="V273" s="43">
        <v>104</v>
      </c>
      <c r="W273" s="34" t="s">
        <v>1279</v>
      </c>
      <c r="X273" s="44">
        <v>30831</v>
      </c>
      <c r="Y273" s="34" t="s">
        <v>3210</v>
      </c>
      <c r="Z273" s="43" t="s">
        <v>426</v>
      </c>
      <c r="AA273" s="34" t="s">
        <v>491</v>
      </c>
      <c r="AB273" s="34" t="s">
        <v>398</v>
      </c>
      <c r="AC273" s="34" t="s">
        <v>3210</v>
      </c>
      <c r="AD273" s="44" t="s">
        <v>428</v>
      </c>
      <c r="AE273" s="44" t="s">
        <v>5214</v>
      </c>
      <c r="AF273" s="43">
        <v>104</v>
      </c>
      <c r="AG273" s="34" t="s">
        <v>1279</v>
      </c>
      <c r="AH273" s="34" t="s">
        <v>1278</v>
      </c>
      <c r="AI273" s="43" t="s">
        <v>983</v>
      </c>
      <c r="AJ273" s="44" t="s">
        <v>1280</v>
      </c>
      <c r="AK273" s="295">
        <v>4810250</v>
      </c>
      <c r="AL273" s="44" t="s">
        <v>491</v>
      </c>
      <c r="AM273" s="44" t="s">
        <v>1284</v>
      </c>
      <c r="AN273" s="296">
        <v>253469800</v>
      </c>
      <c r="AO273" s="34"/>
      <c r="AP273" s="34"/>
      <c r="AQ273" s="34"/>
      <c r="AR273" s="34"/>
      <c r="AS273" s="34"/>
      <c r="AT273" s="44" t="s">
        <v>434</v>
      </c>
      <c r="AU273" s="44"/>
      <c r="AV273" s="751" t="str" cm="1">
        <f t="array" ref="AV2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3" s="34"/>
      <c r="AX273" s="34"/>
      <c r="AY273" s="34"/>
      <c r="AZ273" s="34"/>
      <c r="BA273" s="34"/>
      <c r="BB273" s="34"/>
      <c r="BC273" s="34"/>
      <c r="BD273" s="44">
        <v>30831</v>
      </c>
      <c r="BE273" s="34" t="s">
        <v>3210</v>
      </c>
      <c r="BF273" s="43" t="s">
        <v>426</v>
      </c>
      <c r="BG273" s="34" t="s">
        <v>491</v>
      </c>
      <c r="BH273" s="34" t="s">
        <v>398</v>
      </c>
      <c r="BI273" s="34" t="s">
        <v>3210</v>
      </c>
      <c r="BJ273" s="44" t="s">
        <v>428</v>
      </c>
      <c r="BK273" s="44" t="s">
        <v>5214</v>
      </c>
      <c r="BL273" s="34"/>
      <c r="BM273" s="34"/>
      <c r="BN273" s="34"/>
      <c r="BO273" s="20"/>
      <c r="BP273" s="20"/>
      <c r="BQ273" s="20"/>
      <c r="BR273" s="20"/>
      <c r="BS273" s="27"/>
      <c r="BT273" s="20"/>
      <c r="BU273" s="20"/>
      <c r="BV273" s="20"/>
      <c r="BW273" s="20"/>
      <c r="BX273" s="20"/>
      <c r="BY273" s="20"/>
      <c r="BZ273" s="20"/>
      <c r="CA273" s="20"/>
      <c r="CB273" s="20"/>
      <c r="CC273" s="27"/>
      <c r="CD273" s="20"/>
      <c r="CE273" s="20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0"/>
      <c r="CY273" s="103" t="s">
        <v>636</v>
      </c>
      <c r="CZ273" s="87" t="s">
        <v>5489</v>
      </c>
      <c r="DA273" s="85"/>
      <c r="DC273" s="94" t="s">
        <v>567</v>
      </c>
      <c r="ML273" s="87"/>
      <c r="MM273" s="87"/>
      <c r="MN273" s="87"/>
      <c r="MO273" s="87"/>
      <c r="MP273" s="87"/>
      <c r="MQ273" s="87"/>
      <c r="MR273" s="87"/>
      <c r="MS273" s="87"/>
      <c r="MT273" s="87"/>
      <c r="MU273" s="87"/>
      <c r="MV273" s="87"/>
      <c r="MW273" s="87"/>
      <c r="MX273" s="87"/>
      <c r="MY273" s="87"/>
      <c r="MZ273" s="87"/>
      <c r="NA273" s="87"/>
      <c r="NB273" s="87"/>
      <c r="NC273" s="87"/>
      <c r="ND273" s="87"/>
      <c r="NE273" s="87"/>
      <c r="NF273" s="87"/>
      <c r="NG273" s="87"/>
      <c r="NH273" s="87"/>
      <c r="NI273" s="87"/>
      <c r="NJ273" s="87"/>
      <c r="NK273" s="87"/>
      <c r="NL273" s="87"/>
      <c r="NM273" s="87"/>
      <c r="NN273" s="87"/>
      <c r="NO273" s="87"/>
      <c r="NP273" s="87"/>
      <c r="NR273" s="20"/>
      <c r="NS273" s="246" t="s">
        <v>5490</v>
      </c>
    </row>
    <row r="274" spans="11:383">
      <c r="K274" s="265" t="s">
        <v>5491</v>
      </c>
      <c r="V274" s="43">
        <v>104</v>
      </c>
      <c r="W274" s="34" t="s">
        <v>1279</v>
      </c>
      <c r="X274" s="44">
        <v>30832</v>
      </c>
      <c r="Y274" s="34" t="s">
        <v>1670</v>
      </c>
      <c r="Z274" s="43" t="s">
        <v>426</v>
      </c>
      <c r="AA274" s="34" t="s">
        <v>491</v>
      </c>
      <c r="AB274" s="34" t="s">
        <v>398</v>
      </c>
      <c r="AC274" s="34" t="s">
        <v>1670</v>
      </c>
      <c r="AD274" s="44" t="s">
        <v>428</v>
      </c>
      <c r="AE274" s="44" t="s">
        <v>5214</v>
      </c>
      <c r="AF274" s="43">
        <v>104</v>
      </c>
      <c r="AG274" s="34" t="s">
        <v>1279</v>
      </c>
      <c r="AH274" s="34" t="s">
        <v>1278</v>
      </c>
      <c r="AI274" s="43" t="s">
        <v>983</v>
      </c>
      <c r="AJ274" s="44" t="s">
        <v>1280</v>
      </c>
      <c r="AK274" s="295">
        <v>4810250</v>
      </c>
      <c r="AL274" s="44" t="s">
        <v>491</v>
      </c>
      <c r="AM274" s="44" t="s">
        <v>1284</v>
      </c>
      <c r="AN274" s="296">
        <v>253469800</v>
      </c>
      <c r="AO274" s="34"/>
      <c r="AP274" s="34"/>
      <c r="AQ274" s="34"/>
      <c r="AR274" s="34"/>
      <c r="AS274" s="34"/>
      <c r="AT274" s="44" t="s">
        <v>434</v>
      </c>
      <c r="AU274" s="44"/>
      <c r="AV274" s="751" t="str" cm="1">
        <f t="array" ref="AV2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4" s="34"/>
      <c r="AX274" s="34"/>
      <c r="AY274" s="34"/>
      <c r="AZ274" s="34"/>
      <c r="BA274" s="34"/>
      <c r="BB274" s="34"/>
      <c r="BC274" s="34"/>
      <c r="BD274" s="44">
        <v>30832</v>
      </c>
      <c r="BE274" s="34" t="s">
        <v>1670</v>
      </c>
      <c r="BF274" s="43" t="s">
        <v>426</v>
      </c>
      <c r="BG274" s="34" t="s">
        <v>491</v>
      </c>
      <c r="BH274" s="34" t="s">
        <v>398</v>
      </c>
      <c r="BI274" s="34" t="s">
        <v>1670</v>
      </c>
      <c r="BJ274" s="44" t="s">
        <v>428</v>
      </c>
      <c r="BK274" s="44" t="s">
        <v>5214</v>
      </c>
      <c r="BL274" s="34"/>
      <c r="BM274" s="34"/>
      <c r="BN274" s="34"/>
      <c r="BO274" s="20"/>
      <c r="BP274" s="20"/>
      <c r="BQ274" s="20"/>
      <c r="BR274" s="20"/>
      <c r="BS274" s="27"/>
      <c r="BT274" s="20"/>
      <c r="BU274" s="20"/>
      <c r="BV274" s="20"/>
      <c r="BW274" s="20"/>
      <c r="BX274" s="20"/>
      <c r="BY274" s="20"/>
      <c r="BZ274" s="20"/>
      <c r="CA274" s="20"/>
      <c r="CB274" s="20"/>
      <c r="CC274" s="27"/>
      <c r="CD274" s="20"/>
      <c r="CE274" s="20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0"/>
      <c r="CY274" s="103" t="s">
        <v>637</v>
      </c>
      <c r="CZ274" s="87" t="s">
        <v>5492</v>
      </c>
      <c r="DA274" s="85"/>
      <c r="DC274" s="94" t="s">
        <v>641</v>
      </c>
      <c r="ML274" s="87"/>
      <c r="MM274" s="87"/>
      <c r="MN274" s="87"/>
      <c r="MO274" s="87"/>
      <c r="MP274" s="87"/>
      <c r="MQ274" s="87"/>
      <c r="MR274" s="87"/>
      <c r="MS274" s="87"/>
      <c r="MT274" s="87"/>
      <c r="MU274" s="87"/>
      <c r="MV274" s="87"/>
      <c r="MW274" s="87"/>
      <c r="MX274" s="87"/>
      <c r="MY274" s="87"/>
      <c r="MZ274" s="87"/>
      <c r="NA274" s="87"/>
      <c r="NB274" s="87"/>
      <c r="NC274" s="87"/>
      <c r="ND274" s="87"/>
      <c r="NE274" s="87"/>
      <c r="NF274" s="87"/>
      <c r="NG274" s="87"/>
      <c r="NH274" s="87"/>
      <c r="NI274" s="87"/>
      <c r="NJ274" s="87"/>
      <c r="NK274" s="87"/>
      <c r="NL274" s="87"/>
      <c r="NM274" s="87"/>
      <c r="NN274" s="87"/>
      <c r="NO274" s="87"/>
      <c r="NP274" s="87"/>
      <c r="NR274" s="20"/>
      <c r="NS274" s="246" t="s">
        <v>5493</v>
      </c>
    </row>
    <row r="275" spans="11:383">
      <c r="K275" s="265" t="s">
        <v>5494</v>
      </c>
      <c r="V275" s="43">
        <v>104</v>
      </c>
      <c r="W275" s="34" t="s">
        <v>1279</v>
      </c>
      <c r="X275" s="44">
        <v>30835</v>
      </c>
      <c r="Y275" s="34" t="s">
        <v>3322</v>
      </c>
      <c r="Z275" s="43" t="s">
        <v>426</v>
      </c>
      <c r="AA275" s="34" t="s">
        <v>491</v>
      </c>
      <c r="AB275" s="34" t="s">
        <v>398</v>
      </c>
      <c r="AC275" s="34" t="s">
        <v>3322</v>
      </c>
      <c r="AD275" s="44" t="s">
        <v>428</v>
      </c>
      <c r="AE275" s="44" t="s">
        <v>5214</v>
      </c>
      <c r="AF275" s="43">
        <v>104</v>
      </c>
      <c r="AG275" s="34" t="s">
        <v>1279</v>
      </c>
      <c r="AH275" s="34" t="s">
        <v>1278</v>
      </c>
      <c r="AI275" s="43" t="s">
        <v>983</v>
      </c>
      <c r="AJ275" s="44" t="s">
        <v>1280</v>
      </c>
      <c r="AK275" s="295">
        <v>4810250</v>
      </c>
      <c r="AL275" s="44" t="s">
        <v>491</v>
      </c>
      <c r="AM275" s="44" t="s">
        <v>1284</v>
      </c>
      <c r="AN275" s="296">
        <v>253469800</v>
      </c>
      <c r="AO275" s="34"/>
      <c r="AP275" s="34"/>
      <c r="AQ275" s="34"/>
      <c r="AR275" s="34"/>
      <c r="AS275" s="34"/>
      <c r="AT275" s="44" t="s">
        <v>434</v>
      </c>
      <c r="AU275" s="44"/>
      <c r="AV275" s="751" t="str" cm="1">
        <f t="array" ref="AV2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5" s="34"/>
      <c r="AX275" s="34"/>
      <c r="AY275" s="34"/>
      <c r="AZ275" s="34"/>
      <c r="BA275" s="34"/>
      <c r="BB275" s="34"/>
      <c r="BC275" s="34"/>
      <c r="BD275" s="44">
        <v>30835</v>
      </c>
      <c r="BE275" s="34" t="s">
        <v>3322</v>
      </c>
      <c r="BF275" s="43" t="s">
        <v>426</v>
      </c>
      <c r="BG275" s="34" t="s">
        <v>491</v>
      </c>
      <c r="BH275" s="34" t="s">
        <v>398</v>
      </c>
      <c r="BI275" s="34" t="s">
        <v>3322</v>
      </c>
      <c r="BJ275" s="44" t="s">
        <v>428</v>
      </c>
      <c r="BK275" s="44" t="s">
        <v>5214</v>
      </c>
      <c r="BL275" s="34"/>
      <c r="BM275" s="34"/>
      <c r="BN275" s="34"/>
      <c r="BO275" s="20"/>
      <c r="BP275" s="20"/>
      <c r="BQ275" s="20"/>
      <c r="BR275" s="20"/>
      <c r="BS275" s="27"/>
      <c r="BT275" s="20"/>
      <c r="BU275" s="20"/>
      <c r="BV275" s="20"/>
      <c r="BW275" s="20"/>
      <c r="BX275" s="20"/>
      <c r="BY275" s="20"/>
      <c r="BZ275" s="20"/>
      <c r="CA275" s="20"/>
      <c r="CB275" s="20"/>
      <c r="CC275" s="27"/>
      <c r="CD275" s="20"/>
      <c r="CE275" s="20"/>
      <c r="CF275" s="28"/>
      <c r="CG275" s="28"/>
      <c r="CH275" s="28"/>
      <c r="CI275" s="28"/>
      <c r="CJ275" s="28"/>
      <c r="CK275" s="28"/>
      <c r="CL275" s="28"/>
      <c r="CM275" s="28"/>
      <c r="CN275" s="28"/>
      <c r="CO275" s="28"/>
      <c r="CP275" s="28"/>
      <c r="CQ275" s="28"/>
      <c r="CR275" s="28"/>
      <c r="CS275" s="28"/>
      <c r="CT275" s="28"/>
      <c r="CU275" s="28"/>
      <c r="CV275" s="28"/>
      <c r="CW275" s="28"/>
      <c r="CX275" s="20"/>
      <c r="CY275" s="103" t="s">
        <v>638</v>
      </c>
      <c r="CZ275" s="87" t="s">
        <v>5495</v>
      </c>
      <c r="DA275" s="85"/>
      <c r="DC275" s="94" t="s">
        <v>689</v>
      </c>
      <c r="ML275" s="87"/>
      <c r="MM275" s="87"/>
      <c r="MN275" s="87"/>
      <c r="MO275" s="87"/>
      <c r="MP275" s="87"/>
      <c r="MQ275" s="87"/>
      <c r="MR275" s="87"/>
      <c r="MS275" s="87"/>
      <c r="MT275" s="87"/>
      <c r="MU275" s="87"/>
      <c r="MV275" s="87"/>
      <c r="MW275" s="87"/>
      <c r="MX275" s="87"/>
      <c r="MY275" s="87"/>
      <c r="MZ275" s="87"/>
      <c r="NA275" s="87"/>
      <c r="NB275" s="87"/>
      <c r="NC275" s="87"/>
      <c r="ND275" s="87"/>
      <c r="NE275" s="87"/>
      <c r="NF275" s="87"/>
      <c r="NG275" s="87"/>
      <c r="NH275" s="87"/>
      <c r="NI275" s="87"/>
      <c r="NJ275" s="87"/>
      <c r="NK275" s="87"/>
      <c r="NL275" s="87"/>
      <c r="NM275" s="87"/>
      <c r="NN275" s="87"/>
      <c r="NO275" s="87"/>
      <c r="NP275" s="87"/>
      <c r="NR275" s="20"/>
      <c r="NS275" s="246" t="s">
        <v>5496</v>
      </c>
    </row>
    <row r="276" spans="11:383">
      <c r="K276" s="265" t="s">
        <v>5497</v>
      </c>
      <c r="V276" s="43">
        <v>104</v>
      </c>
      <c r="W276" s="34" t="s">
        <v>1279</v>
      </c>
      <c r="X276" s="44">
        <v>30836</v>
      </c>
      <c r="Y276" s="34" t="s">
        <v>1215</v>
      </c>
      <c r="Z276" s="43" t="s">
        <v>426</v>
      </c>
      <c r="AA276" s="34" t="s">
        <v>491</v>
      </c>
      <c r="AB276" s="34" t="s">
        <v>398</v>
      </c>
      <c r="AC276" s="34" t="s">
        <v>1215</v>
      </c>
      <c r="AD276" s="44" t="s">
        <v>428</v>
      </c>
      <c r="AE276" s="44" t="s">
        <v>5214</v>
      </c>
      <c r="AF276" s="43">
        <v>104</v>
      </c>
      <c r="AG276" s="34" t="s">
        <v>1279</v>
      </c>
      <c r="AH276" s="34" t="s">
        <v>1278</v>
      </c>
      <c r="AI276" s="43" t="s">
        <v>983</v>
      </c>
      <c r="AJ276" s="44" t="s">
        <v>1280</v>
      </c>
      <c r="AK276" s="295">
        <v>4810250</v>
      </c>
      <c r="AL276" s="44" t="s">
        <v>491</v>
      </c>
      <c r="AM276" s="44" t="s">
        <v>1284</v>
      </c>
      <c r="AN276" s="296">
        <v>253469800</v>
      </c>
      <c r="AO276" s="34"/>
      <c r="AP276" s="34"/>
      <c r="AQ276" s="34"/>
      <c r="AR276" s="34"/>
      <c r="AS276" s="34"/>
      <c r="AT276" s="44" t="s">
        <v>434</v>
      </c>
      <c r="AU276" s="44"/>
      <c r="AV276" s="751" t="str" cm="1">
        <f t="array" ref="AV2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6" s="34"/>
      <c r="AX276" s="34"/>
      <c r="AY276" s="34"/>
      <c r="AZ276" s="34"/>
      <c r="BA276" s="34"/>
      <c r="BB276" s="34"/>
      <c r="BC276" s="34"/>
      <c r="BD276" s="44">
        <v>30836</v>
      </c>
      <c r="BE276" s="34" t="s">
        <v>1215</v>
      </c>
      <c r="BF276" s="43" t="s">
        <v>426</v>
      </c>
      <c r="BG276" s="34" t="s">
        <v>491</v>
      </c>
      <c r="BH276" s="34" t="s">
        <v>398</v>
      </c>
      <c r="BI276" s="34" t="s">
        <v>1215</v>
      </c>
      <c r="BJ276" s="44" t="s">
        <v>428</v>
      </c>
      <c r="BK276" s="44" t="s">
        <v>5214</v>
      </c>
      <c r="BL276" s="34"/>
      <c r="BM276" s="34"/>
      <c r="BN276" s="34"/>
      <c r="BO276" s="20"/>
      <c r="BP276" s="20"/>
      <c r="BQ276" s="20"/>
      <c r="BR276" s="20"/>
      <c r="BS276" s="27"/>
      <c r="BT276" s="20"/>
      <c r="BU276" s="20"/>
      <c r="BV276" s="20"/>
      <c r="BW276" s="20"/>
      <c r="BX276" s="20"/>
      <c r="BY276" s="20"/>
      <c r="BZ276" s="20"/>
      <c r="CA276" s="20"/>
      <c r="CB276" s="20"/>
      <c r="CC276" s="27"/>
      <c r="CD276" s="20"/>
      <c r="CE276" s="20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0"/>
      <c r="CY276" s="103" t="s">
        <v>639</v>
      </c>
      <c r="CZ276" s="87" t="s">
        <v>5498</v>
      </c>
      <c r="DA276" s="85"/>
      <c r="DC276" s="94" t="s">
        <v>463</v>
      </c>
      <c r="ML276" s="87"/>
      <c r="MM276" s="87"/>
      <c r="MN276" s="87"/>
      <c r="MO276" s="87"/>
      <c r="MP276" s="87"/>
      <c r="MQ276" s="87"/>
      <c r="MR276" s="87"/>
      <c r="MS276" s="87"/>
      <c r="MT276" s="87"/>
      <c r="MU276" s="87"/>
      <c r="MV276" s="87"/>
      <c r="MW276" s="87"/>
      <c r="MX276" s="87"/>
      <c r="MY276" s="87"/>
      <c r="MZ276" s="87"/>
      <c r="NA276" s="87"/>
      <c r="NB276" s="87"/>
      <c r="NC276" s="87"/>
      <c r="ND276" s="87"/>
      <c r="NE276" s="87"/>
      <c r="NF276" s="87"/>
      <c r="NG276" s="87"/>
      <c r="NH276" s="87"/>
      <c r="NI276" s="87"/>
      <c r="NJ276" s="87"/>
      <c r="NK276" s="87"/>
      <c r="NL276" s="87"/>
      <c r="NM276" s="87"/>
      <c r="NN276" s="87"/>
      <c r="NO276" s="87"/>
      <c r="NP276" s="87"/>
      <c r="NR276" s="20"/>
      <c r="NS276" s="246" t="s">
        <v>5499</v>
      </c>
    </row>
    <row r="277" spans="11:383">
      <c r="K277" s="265" t="s">
        <v>5500</v>
      </c>
      <c r="V277" s="43">
        <v>104</v>
      </c>
      <c r="W277" s="34" t="s">
        <v>1279</v>
      </c>
      <c r="X277" s="44">
        <v>30837</v>
      </c>
      <c r="Y277" s="34" t="s">
        <v>3428</v>
      </c>
      <c r="Z277" s="43" t="s">
        <v>426</v>
      </c>
      <c r="AA277" s="34" t="s">
        <v>491</v>
      </c>
      <c r="AB277" s="34" t="s">
        <v>398</v>
      </c>
      <c r="AC277" s="34" t="s">
        <v>3428</v>
      </c>
      <c r="AD277" s="44" t="s">
        <v>428</v>
      </c>
      <c r="AE277" s="44" t="s">
        <v>5214</v>
      </c>
      <c r="AF277" s="43">
        <v>104</v>
      </c>
      <c r="AG277" s="34" t="s">
        <v>1279</v>
      </c>
      <c r="AH277" s="34" t="s">
        <v>1278</v>
      </c>
      <c r="AI277" s="43" t="s">
        <v>983</v>
      </c>
      <c r="AJ277" s="44" t="s">
        <v>1280</v>
      </c>
      <c r="AK277" s="295">
        <v>4810250</v>
      </c>
      <c r="AL277" s="44" t="s">
        <v>491</v>
      </c>
      <c r="AM277" s="44" t="s">
        <v>1284</v>
      </c>
      <c r="AN277" s="296">
        <v>253469800</v>
      </c>
      <c r="AO277" s="34"/>
      <c r="AP277" s="34"/>
      <c r="AQ277" s="34"/>
      <c r="AR277" s="34"/>
      <c r="AS277" s="34"/>
      <c r="AT277" s="44" t="s">
        <v>434</v>
      </c>
      <c r="AU277" s="44"/>
      <c r="AV277" s="751" t="str" cm="1">
        <f t="array" ref="AV2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7" s="34"/>
      <c r="AX277" s="34"/>
      <c r="AY277" s="34"/>
      <c r="AZ277" s="34"/>
      <c r="BA277" s="34"/>
      <c r="BB277" s="34"/>
      <c r="BC277" s="34"/>
      <c r="BD277" s="44">
        <v>30837</v>
      </c>
      <c r="BE277" s="34" t="s">
        <v>3428</v>
      </c>
      <c r="BF277" s="43" t="s">
        <v>426</v>
      </c>
      <c r="BG277" s="34" t="s">
        <v>491</v>
      </c>
      <c r="BH277" s="34" t="s">
        <v>398</v>
      </c>
      <c r="BI277" s="34" t="s">
        <v>3428</v>
      </c>
      <c r="BJ277" s="44" t="s">
        <v>428</v>
      </c>
      <c r="BK277" s="44" t="s">
        <v>5214</v>
      </c>
      <c r="BL277" s="34"/>
      <c r="BM277" s="34"/>
      <c r="BN277" s="34"/>
      <c r="BO277" s="20"/>
      <c r="BP277" s="20"/>
      <c r="BQ277" s="20"/>
      <c r="BR277" s="20"/>
      <c r="BS277" s="27"/>
      <c r="BT277" s="20"/>
      <c r="BU277" s="20"/>
      <c r="BV277" s="20"/>
      <c r="BW277" s="20"/>
      <c r="BX277" s="20"/>
      <c r="BY277" s="20"/>
      <c r="BZ277" s="20"/>
      <c r="CA277" s="20"/>
      <c r="CB277" s="20"/>
      <c r="CC277" s="27"/>
      <c r="CD277" s="20"/>
      <c r="CE277" s="20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  <c r="CP277" s="28"/>
      <c r="CQ277" s="28"/>
      <c r="CR277" s="28"/>
      <c r="CS277" s="28"/>
      <c r="CT277" s="28"/>
      <c r="CU277" s="28"/>
      <c r="CV277" s="28"/>
      <c r="CW277" s="28"/>
      <c r="CX277" s="20"/>
      <c r="CY277" s="103" t="s">
        <v>640</v>
      </c>
      <c r="CZ277" s="87" t="s">
        <v>5501</v>
      </c>
      <c r="DA277" s="85"/>
      <c r="DC277" s="94" t="s">
        <v>674</v>
      </c>
      <c r="ML277" s="87"/>
      <c r="MM277" s="87"/>
      <c r="MN277" s="87"/>
      <c r="MO277" s="87"/>
      <c r="MP277" s="87"/>
      <c r="MQ277" s="87"/>
      <c r="MR277" s="87"/>
      <c r="MS277" s="87"/>
      <c r="MT277" s="87"/>
      <c r="MU277" s="87"/>
      <c r="MV277" s="87"/>
      <c r="MW277" s="87"/>
      <c r="MX277" s="87"/>
      <c r="MY277" s="87"/>
      <c r="MZ277" s="87"/>
      <c r="NA277" s="87"/>
      <c r="NB277" s="87"/>
      <c r="NC277" s="87"/>
      <c r="ND277" s="87"/>
      <c r="NE277" s="87"/>
      <c r="NF277" s="87"/>
      <c r="NG277" s="87"/>
      <c r="NH277" s="87"/>
      <c r="NI277" s="87"/>
      <c r="NJ277" s="87"/>
      <c r="NK277" s="87"/>
      <c r="NL277" s="87"/>
      <c r="NM277" s="87"/>
      <c r="NN277" s="87"/>
      <c r="NO277" s="87"/>
      <c r="NP277" s="87"/>
      <c r="NR277" s="20"/>
      <c r="NS277" s="246" t="s">
        <v>5502</v>
      </c>
    </row>
    <row r="278" spans="11:383">
      <c r="K278" s="265" t="s">
        <v>5503</v>
      </c>
      <c r="V278" s="43">
        <v>104</v>
      </c>
      <c r="W278" s="34" t="s">
        <v>1279</v>
      </c>
      <c r="X278" s="44">
        <v>30838</v>
      </c>
      <c r="Y278" s="34" t="s">
        <v>3149</v>
      </c>
      <c r="Z278" s="43" t="s">
        <v>426</v>
      </c>
      <c r="AA278" s="34" t="s">
        <v>491</v>
      </c>
      <c r="AB278" s="34" t="s">
        <v>398</v>
      </c>
      <c r="AC278" s="34" t="s">
        <v>3149</v>
      </c>
      <c r="AD278" s="44" t="s">
        <v>428</v>
      </c>
      <c r="AE278" s="44" t="s">
        <v>5214</v>
      </c>
      <c r="AF278" s="43">
        <v>104</v>
      </c>
      <c r="AG278" s="34" t="s">
        <v>1279</v>
      </c>
      <c r="AH278" s="34" t="s">
        <v>1278</v>
      </c>
      <c r="AI278" s="43" t="s">
        <v>983</v>
      </c>
      <c r="AJ278" s="44" t="s">
        <v>1280</v>
      </c>
      <c r="AK278" s="295">
        <v>4810250</v>
      </c>
      <c r="AL278" s="44" t="s">
        <v>491</v>
      </c>
      <c r="AM278" s="44" t="s">
        <v>1284</v>
      </c>
      <c r="AN278" s="296">
        <v>253469800</v>
      </c>
      <c r="AO278" s="34"/>
      <c r="AP278" s="34"/>
      <c r="AQ278" s="34"/>
      <c r="AR278" s="34"/>
      <c r="AS278" s="34"/>
      <c r="AT278" s="44" t="s">
        <v>434</v>
      </c>
      <c r="AU278" s="44"/>
      <c r="AV278" s="751" t="str" cm="1">
        <f t="array" ref="AV2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8" s="34"/>
      <c r="AX278" s="34"/>
      <c r="AY278" s="34"/>
      <c r="AZ278" s="34"/>
      <c r="BA278" s="34"/>
      <c r="BB278" s="34"/>
      <c r="BC278" s="34"/>
      <c r="BD278" s="44">
        <v>30838</v>
      </c>
      <c r="BE278" s="34" t="s">
        <v>3149</v>
      </c>
      <c r="BF278" s="43" t="s">
        <v>426</v>
      </c>
      <c r="BG278" s="34" t="s">
        <v>491</v>
      </c>
      <c r="BH278" s="34" t="s">
        <v>398</v>
      </c>
      <c r="BI278" s="34" t="s">
        <v>3149</v>
      </c>
      <c r="BJ278" s="44" t="s">
        <v>428</v>
      </c>
      <c r="BK278" s="44" t="s">
        <v>5214</v>
      </c>
      <c r="BL278" s="34"/>
      <c r="BM278" s="34"/>
      <c r="BN278" s="34"/>
      <c r="BO278" s="20"/>
      <c r="BP278" s="20"/>
      <c r="BQ278" s="20"/>
      <c r="BR278" s="20"/>
      <c r="BS278" s="27"/>
      <c r="BT278" s="20"/>
      <c r="BU278" s="20"/>
      <c r="BV278" s="20"/>
      <c r="BW278" s="20"/>
      <c r="BX278" s="20"/>
      <c r="BY278" s="20"/>
      <c r="BZ278" s="20"/>
      <c r="CA278" s="20"/>
      <c r="CB278" s="20"/>
      <c r="CC278" s="27"/>
      <c r="CD278" s="20"/>
      <c r="CE278" s="20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0"/>
      <c r="CY278" s="103" t="s">
        <v>641</v>
      </c>
      <c r="CZ278" s="87" t="s">
        <v>5504</v>
      </c>
      <c r="DA278" s="85"/>
      <c r="DC278" s="94" t="s">
        <v>409</v>
      </c>
      <c r="ML278" s="87"/>
      <c r="MM278" s="87"/>
      <c r="MN278" s="87"/>
      <c r="MO278" s="87"/>
      <c r="MP278" s="87"/>
      <c r="MQ278" s="87"/>
      <c r="MR278" s="87"/>
      <c r="MS278" s="87"/>
      <c r="MT278" s="87"/>
      <c r="MU278" s="87"/>
      <c r="MV278" s="87"/>
      <c r="MW278" s="87"/>
      <c r="MX278" s="87"/>
      <c r="MY278" s="87"/>
      <c r="MZ278" s="87"/>
      <c r="NA278" s="87"/>
      <c r="NB278" s="87"/>
      <c r="NC278" s="87"/>
      <c r="ND278" s="87"/>
      <c r="NE278" s="87"/>
      <c r="NF278" s="87"/>
      <c r="NG278" s="87"/>
      <c r="NH278" s="87"/>
      <c r="NI278" s="87"/>
      <c r="NJ278" s="87"/>
      <c r="NK278" s="87"/>
      <c r="NL278" s="87"/>
      <c r="NM278" s="87"/>
      <c r="NN278" s="87"/>
      <c r="NO278" s="87"/>
      <c r="NP278" s="87"/>
      <c r="NR278" s="20"/>
      <c r="NS278" s="246" t="s">
        <v>5505</v>
      </c>
    </row>
    <row r="279" spans="11:383">
      <c r="K279" s="265" t="s">
        <v>5506</v>
      </c>
      <c r="V279" s="43">
        <v>104</v>
      </c>
      <c r="W279" s="34" t="s">
        <v>1279</v>
      </c>
      <c r="X279" s="44">
        <v>30842</v>
      </c>
      <c r="Y279" s="34" t="s">
        <v>3563</v>
      </c>
      <c r="Z279" s="43" t="s">
        <v>426</v>
      </c>
      <c r="AA279" s="34" t="s">
        <v>491</v>
      </c>
      <c r="AB279" s="34" t="s">
        <v>398</v>
      </c>
      <c r="AC279" s="34" t="s">
        <v>3563</v>
      </c>
      <c r="AD279" s="44" t="s">
        <v>428</v>
      </c>
      <c r="AE279" s="44" t="s">
        <v>5214</v>
      </c>
      <c r="AF279" s="43">
        <v>104</v>
      </c>
      <c r="AG279" s="34" t="s">
        <v>1279</v>
      </c>
      <c r="AH279" s="34" t="s">
        <v>1278</v>
      </c>
      <c r="AI279" s="43" t="s">
        <v>983</v>
      </c>
      <c r="AJ279" s="44" t="s">
        <v>1280</v>
      </c>
      <c r="AK279" s="295">
        <v>4810250</v>
      </c>
      <c r="AL279" s="44" t="s">
        <v>491</v>
      </c>
      <c r="AM279" s="44" t="s">
        <v>1284</v>
      </c>
      <c r="AN279" s="296">
        <v>253469800</v>
      </c>
      <c r="AO279" s="34"/>
      <c r="AP279" s="34"/>
      <c r="AQ279" s="34"/>
      <c r="AR279" s="34"/>
      <c r="AS279" s="34"/>
      <c r="AT279" s="44" t="s">
        <v>434</v>
      </c>
      <c r="AU279" s="44"/>
      <c r="AV279" s="751" t="str" cm="1">
        <f t="array" ref="AV2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79" s="34"/>
      <c r="AX279" s="34"/>
      <c r="AY279" s="34"/>
      <c r="AZ279" s="34"/>
      <c r="BA279" s="34"/>
      <c r="BB279" s="34"/>
      <c r="BC279" s="34"/>
      <c r="BD279" s="44">
        <v>30842</v>
      </c>
      <c r="BE279" s="34" t="s">
        <v>3563</v>
      </c>
      <c r="BF279" s="43" t="s">
        <v>426</v>
      </c>
      <c r="BG279" s="34" t="s">
        <v>491</v>
      </c>
      <c r="BH279" s="34" t="s">
        <v>398</v>
      </c>
      <c r="BI279" s="34" t="s">
        <v>3563</v>
      </c>
      <c r="BJ279" s="44" t="s">
        <v>428</v>
      </c>
      <c r="BK279" s="44" t="s">
        <v>5214</v>
      </c>
      <c r="BL279" s="34"/>
      <c r="BM279" s="34"/>
      <c r="BN279" s="34"/>
      <c r="BO279" s="20"/>
      <c r="BP279" s="20"/>
      <c r="BQ279" s="20"/>
      <c r="BR279" s="20"/>
      <c r="BS279" s="27"/>
      <c r="BT279" s="20"/>
      <c r="BU279" s="20"/>
      <c r="BV279" s="20"/>
      <c r="BW279" s="20"/>
      <c r="BX279" s="20"/>
      <c r="BY279" s="20"/>
      <c r="BZ279" s="20"/>
      <c r="CA279" s="20"/>
      <c r="CB279" s="20"/>
      <c r="CC279" s="27"/>
      <c r="CD279" s="20"/>
      <c r="CE279" s="20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0"/>
      <c r="CY279" s="103" t="s">
        <v>409</v>
      </c>
      <c r="CZ279" s="87" t="s">
        <v>5507</v>
      </c>
      <c r="DA279" s="85"/>
      <c r="DC279" s="94" t="s">
        <v>654</v>
      </c>
      <c r="ML279" s="87"/>
      <c r="MM279" s="87"/>
      <c r="MN279" s="87"/>
      <c r="MO279" s="87"/>
      <c r="MP279" s="87"/>
      <c r="MQ279" s="87"/>
      <c r="MR279" s="87"/>
      <c r="MS279" s="87"/>
      <c r="MT279" s="87"/>
      <c r="MU279" s="87"/>
      <c r="MV279" s="87"/>
      <c r="MW279" s="87"/>
      <c r="MX279" s="87"/>
      <c r="MY279" s="87"/>
      <c r="MZ279" s="87"/>
      <c r="NA279" s="87"/>
      <c r="NB279" s="87"/>
      <c r="NC279" s="87"/>
      <c r="ND279" s="87"/>
      <c r="NE279" s="87"/>
      <c r="NF279" s="87"/>
      <c r="NG279" s="87"/>
      <c r="NH279" s="87"/>
      <c r="NI279" s="87"/>
      <c r="NJ279" s="87"/>
      <c r="NK279" s="87"/>
      <c r="NL279" s="87"/>
      <c r="NM279" s="87"/>
      <c r="NN279" s="87"/>
      <c r="NO279" s="87"/>
      <c r="NP279" s="87"/>
      <c r="NR279" s="20"/>
      <c r="NS279" s="246" t="s">
        <v>5508</v>
      </c>
    </row>
    <row r="280" spans="11:383">
      <c r="K280" s="265" t="s">
        <v>5509</v>
      </c>
      <c r="V280" s="43">
        <v>104</v>
      </c>
      <c r="W280" s="34" t="s">
        <v>1279</v>
      </c>
      <c r="X280" s="44">
        <v>30840</v>
      </c>
      <c r="Y280" s="34" t="s">
        <v>3522</v>
      </c>
      <c r="Z280" s="43" t="s">
        <v>426</v>
      </c>
      <c r="AA280" s="34" t="s">
        <v>491</v>
      </c>
      <c r="AB280" s="34" t="s">
        <v>398</v>
      </c>
      <c r="AC280" s="34" t="s">
        <v>3522</v>
      </c>
      <c r="AD280" s="44" t="s">
        <v>428</v>
      </c>
      <c r="AE280" s="44" t="s">
        <v>5214</v>
      </c>
      <c r="AF280" s="43">
        <v>104</v>
      </c>
      <c r="AG280" s="34" t="s">
        <v>1279</v>
      </c>
      <c r="AH280" s="34" t="s">
        <v>1278</v>
      </c>
      <c r="AI280" s="43" t="s">
        <v>983</v>
      </c>
      <c r="AJ280" s="44" t="s">
        <v>1280</v>
      </c>
      <c r="AK280" s="295">
        <v>4810250</v>
      </c>
      <c r="AL280" s="44" t="s">
        <v>491</v>
      </c>
      <c r="AM280" s="44" t="s">
        <v>1284</v>
      </c>
      <c r="AN280" s="296">
        <v>253469800</v>
      </c>
      <c r="AO280" s="34"/>
      <c r="AP280" s="34"/>
      <c r="AQ280" s="34"/>
      <c r="AR280" s="34"/>
      <c r="AS280" s="34"/>
      <c r="AT280" s="44" t="s">
        <v>434</v>
      </c>
      <c r="AU280" s="44"/>
      <c r="AV280" s="751" t="str" cm="1">
        <f t="array" ref="AV2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0" s="34"/>
      <c r="AX280" s="34"/>
      <c r="AY280" s="34"/>
      <c r="AZ280" s="34"/>
      <c r="BA280" s="34"/>
      <c r="BB280" s="34"/>
      <c r="BC280" s="34"/>
      <c r="BD280" s="44">
        <v>30840</v>
      </c>
      <c r="BE280" s="34" t="s">
        <v>3522</v>
      </c>
      <c r="BF280" s="43" t="s">
        <v>426</v>
      </c>
      <c r="BG280" s="34" t="s">
        <v>491</v>
      </c>
      <c r="BH280" s="34" t="s">
        <v>398</v>
      </c>
      <c r="BI280" s="34" t="s">
        <v>3522</v>
      </c>
      <c r="BJ280" s="44" t="s">
        <v>428</v>
      </c>
      <c r="BK280" s="44" t="s">
        <v>5214</v>
      </c>
      <c r="BL280" s="34"/>
      <c r="BM280" s="34"/>
      <c r="BN280" s="34"/>
      <c r="BO280" s="20"/>
      <c r="BP280" s="20"/>
      <c r="BQ280" s="20"/>
      <c r="BR280" s="20"/>
      <c r="BS280" s="27"/>
      <c r="BT280" s="20"/>
      <c r="BU280" s="20"/>
      <c r="BV280" s="20"/>
      <c r="BW280" s="20"/>
      <c r="BX280" s="20"/>
      <c r="BY280" s="20"/>
      <c r="BZ280" s="20"/>
      <c r="CA280" s="20"/>
      <c r="CB280" s="20"/>
      <c r="CC280" s="27"/>
      <c r="CD280" s="20"/>
      <c r="CE280" s="20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0"/>
      <c r="CY280" s="103" t="s">
        <v>642</v>
      </c>
      <c r="CZ280" s="87" t="s">
        <v>5510</v>
      </c>
      <c r="DA280" s="85"/>
      <c r="DC280" s="94" t="s">
        <v>623</v>
      </c>
      <c r="ML280" s="87"/>
      <c r="MM280" s="87"/>
      <c r="MN280" s="87"/>
      <c r="MO280" s="87"/>
      <c r="MP280" s="87"/>
      <c r="MQ280" s="87"/>
      <c r="MR280" s="87"/>
      <c r="MS280" s="87"/>
      <c r="MT280" s="87"/>
      <c r="MU280" s="87"/>
      <c r="MV280" s="87"/>
      <c r="MW280" s="87"/>
      <c r="MX280" s="87"/>
      <c r="MY280" s="87"/>
      <c r="MZ280" s="87"/>
      <c r="NA280" s="87"/>
      <c r="NB280" s="87"/>
      <c r="NC280" s="87"/>
      <c r="ND280" s="87"/>
      <c r="NE280" s="87"/>
      <c r="NF280" s="87"/>
      <c r="NG280" s="87"/>
      <c r="NH280" s="87"/>
      <c r="NI280" s="87"/>
      <c r="NJ280" s="87"/>
      <c r="NK280" s="87"/>
      <c r="NL280" s="87"/>
      <c r="NM280" s="87"/>
      <c r="NN280" s="87"/>
      <c r="NO280" s="87"/>
      <c r="NP280" s="87"/>
      <c r="NR280" s="20"/>
      <c r="NS280" s="246" t="s">
        <v>5511</v>
      </c>
    </row>
    <row r="281" spans="11:383">
      <c r="K281" s="265" t="s">
        <v>5512</v>
      </c>
      <c r="V281" s="43">
        <v>104</v>
      </c>
      <c r="W281" s="34" t="s">
        <v>1279</v>
      </c>
      <c r="X281" s="44">
        <v>30858</v>
      </c>
      <c r="Y281" s="34" t="s">
        <v>3710</v>
      </c>
      <c r="Z281" s="43" t="s">
        <v>426</v>
      </c>
      <c r="AA281" s="34" t="s">
        <v>491</v>
      </c>
      <c r="AB281" s="34" t="s">
        <v>398</v>
      </c>
      <c r="AC281" s="34" t="s">
        <v>3710</v>
      </c>
      <c r="AD281" s="44" t="s">
        <v>428</v>
      </c>
      <c r="AE281" s="44" t="s">
        <v>5214</v>
      </c>
      <c r="AF281" s="43">
        <v>104</v>
      </c>
      <c r="AG281" s="34" t="s">
        <v>1279</v>
      </c>
      <c r="AH281" s="34" t="s">
        <v>1278</v>
      </c>
      <c r="AI281" s="43" t="s">
        <v>983</v>
      </c>
      <c r="AJ281" s="44" t="s">
        <v>1280</v>
      </c>
      <c r="AK281" s="295">
        <v>4810250</v>
      </c>
      <c r="AL281" s="44" t="s">
        <v>491</v>
      </c>
      <c r="AM281" s="44" t="s">
        <v>1284</v>
      </c>
      <c r="AN281" s="296">
        <v>253469800</v>
      </c>
      <c r="AO281" s="34"/>
      <c r="AP281" s="34"/>
      <c r="AQ281" s="34"/>
      <c r="AR281" s="34"/>
      <c r="AS281" s="34"/>
      <c r="AT281" s="44" t="s">
        <v>434</v>
      </c>
      <c r="AU281" s="44"/>
      <c r="AV281" s="751" t="str" cm="1">
        <f t="array" ref="AV2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1" s="34"/>
      <c r="AX281" s="34"/>
      <c r="AY281" s="34"/>
      <c r="AZ281" s="34"/>
      <c r="BA281" s="34"/>
      <c r="BB281" s="34"/>
      <c r="BC281" s="34"/>
      <c r="BD281" s="44">
        <v>30858</v>
      </c>
      <c r="BE281" s="34" t="s">
        <v>3710</v>
      </c>
      <c r="BF281" s="43" t="s">
        <v>426</v>
      </c>
      <c r="BG281" s="34" t="s">
        <v>491</v>
      </c>
      <c r="BH281" s="34" t="s">
        <v>398</v>
      </c>
      <c r="BI281" s="34" t="s">
        <v>3710</v>
      </c>
      <c r="BJ281" s="44" t="s">
        <v>428</v>
      </c>
      <c r="BK281" s="44" t="s">
        <v>5214</v>
      </c>
      <c r="BL281" s="34"/>
      <c r="BM281" s="34"/>
      <c r="BN281" s="34"/>
      <c r="BO281" s="20"/>
      <c r="BP281" s="20"/>
      <c r="BQ281" s="20"/>
      <c r="BR281" s="20"/>
      <c r="BS281" s="27"/>
      <c r="BT281" s="20"/>
      <c r="BU281" s="20"/>
      <c r="BV281" s="20"/>
      <c r="BW281" s="20"/>
      <c r="BX281" s="20"/>
      <c r="BY281" s="20"/>
      <c r="BZ281" s="20"/>
      <c r="CA281" s="20"/>
      <c r="CB281" s="20"/>
      <c r="CC281" s="27"/>
      <c r="CD281" s="20"/>
      <c r="CE281" s="20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  <c r="CP281" s="28"/>
      <c r="CQ281" s="28"/>
      <c r="CR281" s="28"/>
      <c r="CS281" s="28"/>
      <c r="CT281" s="28"/>
      <c r="CU281" s="28"/>
      <c r="CV281" s="28"/>
      <c r="CW281" s="28"/>
      <c r="CX281" s="20"/>
      <c r="CY281" s="103" t="s">
        <v>643</v>
      </c>
      <c r="CZ281" s="87" t="s">
        <v>5513</v>
      </c>
      <c r="DA281" s="85"/>
      <c r="DC281" s="94" t="s">
        <v>554</v>
      </c>
      <c r="ML281" s="87"/>
      <c r="MM281" s="87"/>
      <c r="MN281" s="87"/>
      <c r="MO281" s="87"/>
      <c r="MP281" s="87"/>
      <c r="MQ281" s="87"/>
      <c r="MR281" s="87"/>
      <c r="MS281" s="87"/>
      <c r="MT281" s="87"/>
      <c r="MU281" s="87"/>
      <c r="MV281" s="87"/>
      <c r="MW281" s="87"/>
      <c r="MX281" s="87"/>
      <c r="MY281" s="87"/>
      <c r="MZ281" s="87"/>
      <c r="NA281" s="87"/>
      <c r="NB281" s="87"/>
      <c r="NC281" s="87"/>
      <c r="ND281" s="87"/>
      <c r="NE281" s="87"/>
      <c r="NF281" s="87"/>
      <c r="NG281" s="87"/>
      <c r="NH281" s="87"/>
      <c r="NI281" s="87"/>
      <c r="NJ281" s="87"/>
      <c r="NK281" s="87"/>
      <c r="NL281" s="87"/>
      <c r="NM281" s="87"/>
      <c r="NN281" s="87"/>
      <c r="NO281" s="87"/>
      <c r="NP281" s="87"/>
      <c r="NR281" s="20"/>
      <c r="NS281" s="246" t="s">
        <v>5514</v>
      </c>
    </row>
    <row r="282" spans="11:383">
      <c r="K282" s="265" t="s">
        <v>5515</v>
      </c>
      <c r="V282" s="43">
        <v>104</v>
      </c>
      <c r="W282" s="34" t="s">
        <v>1279</v>
      </c>
      <c r="X282" s="44">
        <v>30865</v>
      </c>
      <c r="Y282" s="34" t="s">
        <v>3738</v>
      </c>
      <c r="Z282" s="43" t="s">
        <v>426</v>
      </c>
      <c r="AA282" s="34" t="s">
        <v>491</v>
      </c>
      <c r="AB282" s="34" t="s">
        <v>398</v>
      </c>
      <c r="AC282" s="34" t="s">
        <v>3738</v>
      </c>
      <c r="AD282" s="44" t="s">
        <v>428</v>
      </c>
      <c r="AE282" s="44" t="s">
        <v>5214</v>
      </c>
      <c r="AF282" s="43">
        <v>104</v>
      </c>
      <c r="AG282" s="34" t="s">
        <v>1279</v>
      </c>
      <c r="AH282" s="34" t="s">
        <v>1278</v>
      </c>
      <c r="AI282" s="43" t="s">
        <v>983</v>
      </c>
      <c r="AJ282" s="44" t="s">
        <v>1280</v>
      </c>
      <c r="AK282" s="295">
        <v>4810250</v>
      </c>
      <c r="AL282" s="44" t="s">
        <v>491</v>
      </c>
      <c r="AM282" s="44" t="s">
        <v>1284</v>
      </c>
      <c r="AN282" s="296">
        <v>253469800</v>
      </c>
      <c r="AO282" s="34"/>
      <c r="AP282" s="34"/>
      <c r="AQ282" s="34"/>
      <c r="AR282" s="34"/>
      <c r="AS282" s="34"/>
      <c r="AT282" s="44" t="s">
        <v>434</v>
      </c>
      <c r="AU282" s="44"/>
      <c r="AV282" s="751" t="str" cm="1">
        <f t="array" ref="AV2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2" s="34"/>
      <c r="AX282" s="34"/>
      <c r="AY282" s="34"/>
      <c r="AZ282" s="34"/>
      <c r="BA282" s="34"/>
      <c r="BB282" s="34"/>
      <c r="BC282" s="34"/>
      <c r="BD282" s="44">
        <v>30865</v>
      </c>
      <c r="BE282" s="34" t="s">
        <v>3738</v>
      </c>
      <c r="BF282" s="43" t="s">
        <v>426</v>
      </c>
      <c r="BG282" s="34" t="s">
        <v>491</v>
      </c>
      <c r="BH282" s="34" t="s">
        <v>398</v>
      </c>
      <c r="BI282" s="34" t="s">
        <v>3738</v>
      </c>
      <c r="BJ282" s="44" t="s">
        <v>428</v>
      </c>
      <c r="BK282" s="44" t="s">
        <v>5214</v>
      </c>
      <c r="BL282" s="34"/>
      <c r="BM282" s="34"/>
      <c r="BN282" s="34"/>
      <c r="BO282" s="20"/>
      <c r="BP282" s="20"/>
      <c r="BQ282" s="20"/>
      <c r="BR282" s="20"/>
      <c r="BS282" s="27"/>
      <c r="BT282" s="20"/>
      <c r="BU282" s="20"/>
      <c r="BV282" s="20"/>
      <c r="BW282" s="20"/>
      <c r="BX282" s="20"/>
      <c r="BY282" s="20"/>
      <c r="BZ282" s="20"/>
      <c r="CA282" s="20"/>
      <c r="CB282" s="20"/>
      <c r="CC282" s="27"/>
      <c r="CD282" s="20"/>
      <c r="CE282" s="20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0"/>
      <c r="CY282" s="103" t="s">
        <v>644</v>
      </c>
      <c r="CZ282" s="87" t="s">
        <v>5516</v>
      </c>
      <c r="DA282" s="85"/>
      <c r="DC282" s="94" t="s">
        <v>470</v>
      </c>
      <c r="ML282" s="87"/>
      <c r="MM282" s="87"/>
      <c r="MN282" s="87"/>
      <c r="MO282" s="87"/>
      <c r="MP282" s="87"/>
      <c r="MQ282" s="87"/>
      <c r="MR282" s="87"/>
      <c r="MS282" s="87"/>
      <c r="MT282" s="87"/>
      <c r="MU282" s="87"/>
      <c r="MV282" s="87"/>
      <c r="MW282" s="87"/>
      <c r="MX282" s="87"/>
      <c r="MY282" s="87"/>
      <c r="MZ282" s="87"/>
      <c r="NA282" s="87"/>
      <c r="NB282" s="87"/>
      <c r="NC282" s="87"/>
      <c r="ND282" s="87"/>
      <c r="NE282" s="87"/>
      <c r="NF282" s="87"/>
      <c r="NG282" s="87"/>
      <c r="NH282" s="87"/>
      <c r="NI282" s="87"/>
      <c r="NJ282" s="87"/>
      <c r="NK282" s="87"/>
      <c r="NL282" s="87"/>
      <c r="NM282" s="87"/>
      <c r="NN282" s="87"/>
      <c r="NO282" s="87"/>
      <c r="NP282" s="87"/>
      <c r="NR282" s="20"/>
      <c r="NS282" s="246" t="s">
        <v>5517</v>
      </c>
    </row>
    <row r="283" spans="11:383">
      <c r="K283" s="265" t="s">
        <v>5518</v>
      </c>
      <c r="V283" s="43">
        <v>104</v>
      </c>
      <c r="W283" s="34" t="s">
        <v>1279</v>
      </c>
      <c r="X283" s="44">
        <v>30850</v>
      </c>
      <c r="Y283" s="34" t="s">
        <v>3603</v>
      </c>
      <c r="Z283" s="43" t="s">
        <v>426</v>
      </c>
      <c r="AA283" s="34" t="s">
        <v>491</v>
      </c>
      <c r="AB283" s="34" t="s">
        <v>398</v>
      </c>
      <c r="AC283" s="34" t="s">
        <v>3603</v>
      </c>
      <c r="AD283" s="44" t="s">
        <v>428</v>
      </c>
      <c r="AE283" s="44" t="s">
        <v>5214</v>
      </c>
      <c r="AF283" s="43">
        <v>104</v>
      </c>
      <c r="AG283" s="34" t="s">
        <v>1279</v>
      </c>
      <c r="AH283" s="34" t="s">
        <v>1278</v>
      </c>
      <c r="AI283" s="43" t="s">
        <v>983</v>
      </c>
      <c r="AJ283" s="44" t="s">
        <v>1280</v>
      </c>
      <c r="AK283" s="295">
        <v>4810250</v>
      </c>
      <c r="AL283" s="44" t="s">
        <v>491</v>
      </c>
      <c r="AM283" s="44" t="s">
        <v>1284</v>
      </c>
      <c r="AN283" s="296">
        <v>253469800</v>
      </c>
      <c r="AO283" s="34"/>
      <c r="AP283" s="34"/>
      <c r="AQ283" s="34"/>
      <c r="AR283" s="34"/>
      <c r="AS283" s="34"/>
      <c r="AT283" s="44" t="s">
        <v>434</v>
      </c>
      <c r="AU283" s="44"/>
      <c r="AV283" s="751" t="str" cm="1">
        <f t="array" ref="AV2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3" s="34"/>
      <c r="AX283" s="34"/>
      <c r="AY283" s="34"/>
      <c r="AZ283" s="34"/>
      <c r="BA283" s="34"/>
      <c r="BB283" s="34"/>
      <c r="BC283" s="34"/>
      <c r="BD283" s="44">
        <v>30850</v>
      </c>
      <c r="BE283" s="34" t="s">
        <v>3603</v>
      </c>
      <c r="BF283" s="43" t="s">
        <v>426</v>
      </c>
      <c r="BG283" s="34" t="s">
        <v>491</v>
      </c>
      <c r="BH283" s="34" t="s">
        <v>398</v>
      </c>
      <c r="BI283" s="34" t="s">
        <v>3603</v>
      </c>
      <c r="BJ283" s="44" t="s">
        <v>428</v>
      </c>
      <c r="BK283" s="44" t="s">
        <v>5214</v>
      </c>
      <c r="BL283" s="34"/>
      <c r="BM283" s="34"/>
      <c r="BN283" s="34"/>
      <c r="BO283" s="20"/>
      <c r="BP283" s="20"/>
      <c r="BQ283" s="20"/>
      <c r="BR283" s="20"/>
      <c r="BS283" s="27"/>
      <c r="BT283" s="20"/>
      <c r="BU283" s="20"/>
      <c r="BV283" s="20"/>
      <c r="BW283" s="20"/>
      <c r="BX283" s="20"/>
      <c r="BY283" s="20"/>
      <c r="BZ283" s="20"/>
      <c r="CA283" s="20"/>
      <c r="CB283" s="20"/>
      <c r="CC283" s="27"/>
      <c r="CD283" s="20"/>
      <c r="CE283" s="20"/>
      <c r="CF283" s="28"/>
      <c r="CG283" s="28"/>
      <c r="CH283" s="28"/>
      <c r="CI283" s="28"/>
      <c r="CJ283" s="28"/>
      <c r="CK283" s="28"/>
      <c r="CL283" s="28"/>
      <c r="CM283" s="28"/>
      <c r="CN283" s="28"/>
      <c r="CO283" s="28"/>
      <c r="CP283" s="28"/>
      <c r="CQ283" s="28"/>
      <c r="CR283" s="28"/>
      <c r="CS283" s="28"/>
      <c r="CT283" s="28"/>
      <c r="CU283" s="28"/>
      <c r="CV283" s="28"/>
      <c r="CW283" s="28"/>
      <c r="CX283" s="20"/>
      <c r="CY283" s="103" t="s">
        <v>645</v>
      </c>
      <c r="CZ283" s="87" t="s">
        <v>5519</v>
      </c>
      <c r="DA283" s="85"/>
      <c r="DC283" s="94" t="s">
        <v>690</v>
      </c>
      <c r="ML283" s="87"/>
      <c r="MM283" s="87"/>
      <c r="MN283" s="87"/>
      <c r="MO283" s="87"/>
      <c r="MP283" s="87"/>
      <c r="MQ283" s="87"/>
      <c r="MR283" s="87"/>
      <c r="MS283" s="87"/>
      <c r="MT283" s="87"/>
      <c r="MU283" s="87"/>
      <c r="MV283" s="87"/>
      <c r="MW283" s="87"/>
      <c r="MX283" s="87"/>
      <c r="MY283" s="87"/>
      <c r="MZ283" s="87"/>
      <c r="NA283" s="87"/>
      <c r="NB283" s="87"/>
      <c r="NC283" s="87"/>
      <c r="ND283" s="87"/>
      <c r="NE283" s="87"/>
      <c r="NF283" s="87"/>
      <c r="NG283" s="87"/>
      <c r="NH283" s="87"/>
      <c r="NI283" s="87"/>
      <c r="NJ283" s="87"/>
      <c r="NK283" s="87"/>
      <c r="NL283" s="87"/>
      <c r="NM283" s="87"/>
      <c r="NN283" s="87"/>
      <c r="NO283" s="87"/>
      <c r="NP283" s="87"/>
      <c r="NR283" s="20"/>
      <c r="NS283" s="246" t="s">
        <v>5520</v>
      </c>
    </row>
    <row r="284" spans="11:383">
      <c r="K284" s="265" t="s">
        <v>5521</v>
      </c>
      <c r="V284" s="43">
        <v>104</v>
      </c>
      <c r="W284" s="34" t="s">
        <v>1279</v>
      </c>
      <c r="X284" s="44">
        <v>30854</v>
      </c>
      <c r="Y284" s="34" t="s">
        <v>3640</v>
      </c>
      <c r="Z284" s="43" t="s">
        <v>426</v>
      </c>
      <c r="AA284" s="34" t="s">
        <v>491</v>
      </c>
      <c r="AB284" s="34" t="s">
        <v>398</v>
      </c>
      <c r="AC284" s="34" t="s">
        <v>3640</v>
      </c>
      <c r="AD284" s="44" t="s">
        <v>428</v>
      </c>
      <c r="AE284" s="44" t="s">
        <v>5214</v>
      </c>
      <c r="AF284" s="43">
        <v>104</v>
      </c>
      <c r="AG284" s="34" t="s">
        <v>1279</v>
      </c>
      <c r="AH284" s="34" t="s">
        <v>1278</v>
      </c>
      <c r="AI284" s="43" t="s">
        <v>983</v>
      </c>
      <c r="AJ284" s="44" t="s">
        <v>1280</v>
      </c>
      <c r="AK284" s="295">
        <v>4810250</v>
      </c>
      <c r="AL284" s="44" t="s">
        <v>491</v>
      </c>
      <c r="AM284" s="44" t="s">
        <v>1284</v>
      </c>
      <c r="AN284" s="296">
        <v>253469800</v>
      </c>
      <c r="AO284" s="34"/>
      <c r="AP284" s="34"/>
      <c r="AQ284" s="34"/>
      <c r="AR284" s="34"/>
      <c r="AS284" s="34"/>
      <c r="AT284" s="44" t="s">
        <v>434</v>
      </c>
      <c r="AU284" s="44"/>
      <c r="AV284" s="751" t="str" cm="1">
        <f t="array" ref="AV2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4" s="34"/>
      <c r="AX284" s="34"/>
      <c r="AY284" s="34"/>
      <c r="AZ284" s="34"/>
      <c r="BA284" s="34"/>
      <c r="BB284" s="34"/>
      <c r="BC284" s="34"/>
      <c r="BD284" s="44">
        <v>30854</v>
      </c>
      <c r="BE284" s="34" t="s">
        <v>3640</v>
      </c>
      <c r="BF284" s="43" t="s">
        <v>426</v>
      </c>
      <c r="BG284" s="34" t="s">
        <v>491</v>
      </c>
      <c r="BH284" s="34" t="s">
        <v>398</v>
      </c>
      <c r="BI284" s="34" t="s">
        <v>3640</v>
      </c>
      <c r="BJ284" s="44" t="s">
        <v>428</v>
      </c>
      <c r="BK284" s="44" t="s">
        <v>5214</v>
      </c>
      <c r="BL284" s="34"/>
      <c r="BM284" s="34"/>
      <c r="BN284" s="34"/>
      <c r="BO284" s="20"/>
      <c r="BP284" s="20"/>
      <c r="BQ284" s="20"/>
      <c r="BR284" s="20"/>
      <c r="BS284" s="27"/>
      <c r="BT284" s="20"/>
      <c r="BU284" s="20"/>
      <c r="BV284" s="20"/>
      <c r="BW284" s="20"/>
      <c r="BX284" s="20"/>
      <c r="BY284" s="20"/>
      <c r="BZ284" s="20"/>
      <c r="CA284" s="20"/>
      <c r="CB284" s="20"/>
      <c r="CC284" s="27"/>
      <c r="CD284" s="20"/>
      <c r="CE284" s="20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0"/>
      <c r="CY284" s="103" t="s">
        <v>646</v>
      </c>
      <c r="CZ284" s="87" t="s">
        <v>5522</v>
      </c>
      <c r="DA284" s="85"/>
      <c r="DC284" s="94" t="s">
        <v>691</v>
      </c>
      <c r="ML284" s="87"/>
      <c r="MM284" s="87"/>
      <c r="MN284" s="87"/>
      <c r="MO284" s="87"/>
      <c r="MP284" s="87"/>
      <c r="MQ284" s="87"/>
      <c r="MR284" s="87"/>
      <c r="MS284" s="87"/>
      <c r="MT284" s="87"/>
      <c r="MU284" s="87"/>
      <c r="MV284" s="87"/>
      <c r="MW284" s="87"/>
      <c r="MX284" s="87"/>
      <c r="MY284" s="87"/>
      <c r="MZ284" s="87"/>
      <c r="NA284" s="87"/>
      <c r="NB284" s="87"/>
      <c r="NC284" s="87"/>
      <c r="ND284" s="87"/>
      <c r="NE284" s="87"/>
      <c r="NF284" s="87"/>
      <c r="NG284" s="87"/>
      <c r="NH284" s="87"/>
      <c r="NI284" s="87"/>
      <c r="NJ284" s="87"/>
      <c r="NK284" s="87"/>
      <c r="NL284" s="87"/>
      <c r="NM284" s="87"/>
      <c r="NN284" s="87"/>
      <c r="NO284" s="87"/>
      <c r="NP284" s="87"/>
      <c r="NR284" s="20"/>
      <c r="NS284" s="246" t="s">
        <v>5523</v>
      </c>
    </row>
    <row r="285" spans="11:383">
      <c r="K285" s="265" t="s">
        <v>5524</v>
      </c>
      <c r="V285" s="43">
        <v>104</v>
      </c>
      <c r="W285" s="34" t="s">
        <v>1279</v>
      </c>
      <c r="X285" s="44">
        <v>30866</v>
      </c>
      <c r="Y285" s="34" t="s">
        <v>2893</v>
      </c>
      <c r="Z285" s="43" t="s">
        <v>426</v>
      </c>
      <c r="AA285" s="34" t="s">
        <v>491</v>
      </c>
      <c r="AB285" s="34" t="s">
        <v>398</v>
      </c>
      <c r="AC285" s="34" t="s">
        <v>2893</v>
      </c>
      <c r="AD285" s="44" t="s">
        <v>428</v>
      </c>
      <c r="AE285" s="44" t="s">
        <v>5214</v>
      </c>
      <c r="AF285" s="43">
        <v>104</v>
      </c>
      <c r="AG285" s="34" t="s">
        <v>1279</v>
      </c>
      <c r="AH285" s="34" t="s">
        <v>1278</v>
      </c>
      <c r="AI285" s="43" t="s">
        <v>983</v>
      </c>
      <c r="AJ285" s="44" t="s">
        <v>1280</v>
      </c>
      <c r="AK285" s="295">
        <v>4810250</v>
      </c>
      <c r="AL285" s="44" t="s">
        <v>491</v>
      </c>
      <c r="AM285" s="44" t="s">
        <v>1284</v>
      </c>
      <c r="AN285" s="296">
        <v>253469800</v>
      </c>
      <c r="AO285" s="34"/>
      <c r="AP285" s="34"/>
      <c r="AQ285" s="34"/>
      <c r="AR285" s="34"/>
      <c r="AS285" s="34"/>
      <c r="AT285" s="44" t="s">
        <v>434</v>
      </c>
      <c r="AU285" s="44"/>
      <c r="AV285" s="751" t="str" cm="1">
        <f t="array" ref="AV2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5" s="34"/>
      <c r="AX285" s="34"/>
      <c r="AY285" s="34"/>
      <c r="AZ285" s="34"/>
      <c r="BA285" s="34"/>
      <c r="BB285" s="34"/>
      <c r="BC285" s="34"/>
      <c r="BD285" s="44">
        <v>30866</v>
      </c>
      <c r="BE285" s="34" t="s">
        <v>2893</v>
      </c>
      <c r="BF285" s="43" t="s">
        <v>426</v>
      </c>
      <c r="BG285" s="34" t="s">
        <v>491</v>
      </c>
      <c r="BH285" s="34" t="s">
        <v>398</v>
      </c>
      <c r="BI285" s="34" t="s">
        <v>2893</v>
      </c>
      <c r="BJ285" s="44" t="s">
        <v>428</v>
      </c>
      <c r="BK285" s="44" t="s">
        <v>5214</v>
      </c>
      <c r="BL285" s="34"/>
      <c r="BM285" s="34"/>
      <c r="BN285" s="34"/>
      <c r="BO285" s="20"/>
      <c r="BP285" s="20"/>
      <c r="BQ285" s="20"/>
      <c r="BR285" s="20"/>
      <c r="BS285" s="27"/>
      <c r="BT285" s="20"/>
      <c r="BU285" s="20"/>
      <c r="BV285" s="20"/>
      <c r="BW285" s="20"/>
      <c r="BX285" s="20"/>
      <c r="BY285" s="20"/>
      <c r="BZ285" s="20"/>
      <c r="CA285" s="20"/>
      <c r="CB285" s="20"/>
      <c r="CC285" s="27"/>
      <c r="CD285" s="20"/>
      <c r="CE285" s="20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0"/>
      <c r="CY285" s="103" t="s">
        <v>453</v>
      </c>
      <c r="CZ285" s="87" t="s">
        <v>5525</v>
      </c>
      <c r="DA285" s="85"/>
      <c r="DC285" s="94" t="s">
        <v>642</v>
      </c>
      <c r="ML285" s="87"/>
      <c r="MM285" s="87"/>
      <c r="MN285" s="87"/>
      <c r="MO285" s="87"/>
      <c r="MP285" s="87"/>
      <c r="MQ285" s="87"/>
      <c r="MR285" s="87"/>
      <c r="MS285" s="87"/>
      <c r="MT285" s="87"/>
      <c r="MU285" s="87"/>
      <c r="MV285" s="87"/>
      <c r="MW285" s="87"/>
      <c r="MX285" s="87"/>
      <c r="MY285" s="87"/>
      <c r="MZ285" s="87"/>
      <c r="NA285" s="87"/>
      <c r="NB285" s="87"/>
      <c r="NC285" s="87"/>
      <c r="ND285" s="87"/>
      <c r="NE285" s="87"/>
      <c r="NF285" s="87"/>
      <c r="NG285" s="87"/>
      <c r="NH285" s="87"/>
      <c r="NI285" s="87"/>
      <c r="NJ285" s="87"/>
      <c r="NK285" s="87"/>
      <c r="NL285" s="87"/>
      <c r="NM285" s="87"/>
      <c r="NN285" s="87"/>
      <c r="NO285" s="87"/>
      <c r="NP285" s="87"/>
      <c r="NR285" s="20"/>
      <c r="NS285" s="246" t="s">
        <v>5526</v>
      </c>
    </row>
    <row r="286" spans="11:383">
      <c r="K286" s="265" t="s">
        <v>5527</v>
      </c>
      <c r="V286" s="43">
        <v>104</v>
      </c>
      <c r="W286" s="34" t="s">
        <v>1279</v>
      </c>
      <c r="X286" s="44">
        <v>30868</v>
      </c>
      <c r="Y286" s="34" t="s">
        <v>2615</v>
      </c>
      <c r="Z286" s="43" t="s">
        <v>426</v>
      </c>
      <c r="AA286" s="34" t="s">
        <v>491</v>
      </c>
      <c r="AB286" s="34" t="s">
        <v>398</v>
      </c>
      <c r="AC286" s="34" t="s">
        <v>2615</v>
      </c>
      <c r="AD286" s="44" t="s">
        <v>428</v>
      </c>
      <c r="AE286" s="44" t="s">
        <v>5214</v>
      </c>
      <c r="AF286" s="43">
        <v>104</v>
      </c>
      <c r="AG286" s="34" t="s">
        <v>1279</v>
      </c>
      <c r="AH286" s="34" t="s">
        <v>1278</v>
      </c>
      <c r="AI286" s="43" t="s">
        <v>983</v>
      </c>
      <c r="AJ286" s="44" t="s">
        <v>1280</v>
      </c>
      <c r="AK286" s="295">
        <v>4810250</v>
      </c>
      <c r="AL286" s="44" t="s">
        <v>491</v>
      </c>
      <c r="AM286" s="44" t="s">
        <v>1284</v>
      </c>
      <c r="AN286" s="296">
        <v>253469800</v>
      </c>
      <c r="AO286" s="34"/>
      <c r="AP286" s="34"/>
      <c r="AQ286" s="34"/>
      <c r="AR286" s="34"/>
      <c r="AS286" s="34"/>
      <c r="AT286" s="44" t="s">
        <v>434</v>
      </c>
      <c r="AU286" s="44"/>
      <c r="AV286" s="751" t="str" cm="1">
        <f t="array" ref="AV2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6" s="34"/>
      <c r="AX286" s="34"/>
      <c r="AY286" s="34"/>
      <c r="AZ286" s="34"/>
      <c r="BA286" s="34"/>
      <c r="BB286" s="34"/>
      <c r="BC286" s="34"/>
      <c r="BD286" s="44">
        <v>30868</v>
      </c>
      <c r="BE286" s="34" t="s">
        <v>2615</v>
      </c>
      <c r="BF286" s="43" t="s">
        <v>426</v>
      </c>
      <c r="BG286" s="34" t="s">
        <v>491</v>
      </c>
      <c r="BH286" s="34" t="s">
        <v>398</v>
      </c>
      <c r="BI286" s="34" t="s">
        <v>2615</v>
      </c>
      <c r="BJ286" s="44" t="s">
        <v>428</v>
      </c>
      <c r="BK286" s="44" t="s">
        <v>5214</v>
      </c>
      <c r="BL286" s="34"/>
      <c r="BM286" s="34"/>
      <c r="BN286" s="34"/>
      <c r="BO286" s="20"/>
      <c r="BP286" s="20"/>
      <c r="BQ286" s="20"/>
      <c r="BR286" s="20"/>
      <c r="BS286" s="27"/>
      <c r="BT286" s="20"/>
      <c r="BU286" s="20"/>
      <c r="BV286" s="20"/>
      <c r="BW286" s="20"/>
      <c r="BX286" s="20"/>
      <c r="BY286" s="20"/>
      <c r="BZ286" s="20"/>
      <c r="CA286" s="20"/>
      <c r="CB286" s="20"/>
      <c r="CC286" s="27"/>
      <c r="CD286" s="20"/>
      <c r="CE286" s="20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0"/>
      <c r="CY286" s="103" t="s">
        <v>647</v>
      </c>
      <c r="CZ286" s="87" t="s">
        <v>5528</v>
      </c>
      <c r="DA286" s="85"/>
      <c r="DC286" s="94" t="s">
        <v>692</v>
      </c>
      <c r="ML286" s="87"/>
      <c r="MM286" s="87"/>
      <c r="MN286" s="87"/>
      <c r="MO286" s="87"/>
      <c r="MP286" s="87"/>
      <c r="MQ286" s="87"/>
      <c r="MR286" s="87"/>
      <c r="MS286" s="87"/>
      <c r="MT286" s="87"/>
      <c r="MU286" s="87"/>
      <c r="MV286" s="87"/>
      <c r="MW286" s="87"/>
      <c r="MX286" s="87"/>
      <c r="MY286" s="87"/>
      <c r="MZ286" s="87"/>
      <c r="NA286" s="87"/>
      <c r="NB286" s="87"/>
      <c r="NC286" s="87"/>
      <c r="ND286" s="87"/>
      <c r="NE286" s="87"/>
      <c r="NF286" s="87"/>
      <c r="NG286" s="87"/>
      <c r="NH286" s="87"/>
      <c r="NI286" s="87"/>
      <c r="NJ286" s="87"/>
      <c r="NK286" s="87"/>
      <c r="NL286" s="87"/>
      <c r="NM286" s="87"/>
      <c r="NN286" s="87"/>
      <c r="NO286" s="87"/>
      <c r="NP286" s="87"/>
      <c r="NR286" s="20"/>
      <c r="NS286" s="246" t="s">
        <v>5529</v>
      </c>
    </row>
    <row r="287" spans="11:383">
      <c r="K287" s="265" t="s">
        <v>5530</v>
      </c>
      <c r="V287" s="43">
        <v>104</v>
      </c>
      <c r="W287" s="34" t="s">
        <v>1279</v>
      </c>
      <c r="X287" s="44">
        <v>30876</v>
      </c>
      <c r="Y287" s="34" t="s">
        <v>3854</v>
      </c>
      <c r="Z287" s="43" t="s">
        <v>426</v>
      </c>
      <c r="AA287" s="34" t="s">
        <v>491</v>
      </c>
      <c r="AB287" s="34" t="s">
        <v>398</v>
      </c>
      <c r="AC287" s="34" t="s">
        <v>5473</v>
      </c>
      <c r="AD287" s="44" t="s">
        <v>428</v>
      </c>
      <c r="AE287" s="44" t="s">
        <v>5214</v>
      </c>
      <c r="AF287" s="43">
        <v>104</v>
      </c>
      <c r="AG287" s="34" t="s">
        <v>1279</v>
      </c>
      <c r="AH287" s="34" t="s">
        <v>1278</v>
      </c>
      <c r="AI287" s="43" t="s">
        <v>983</v>
      </c>
      <c r="AJ287" s="44" t="s">
        <v>1280</v>
      </c>
      <c r="AK287" s="295">
        <v>4810250</v>
      </c>
      <c r="AL287" s="44" t="s">
        <v>491</v>
      </c>
      <c r="AM287" s="44" t="s">
        <v>1284</v>
      </c>
      <c r="AN287" s="296">
        <v>253469800</v>
      </c>
      <c r="AO287" s="34"/>
      <c r="AP287" s="34"/>
      <c r="AQ287" s="34"/>
      <c r="AR287" s="34"/>
      <c r="AS287" s="34"/>
      <c r="AT287" s="44" t="s">
        <v>434</v>
      </c>
      <c r="AU287" s="44"/>
      <c r="AV287" s="751" t="str" cm="1">
        <f t="array" ref="AV2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7" s="34"/>
      <c r="AX287" s="34"/>
      <c r="AY287" s="34"/>
      <c r="AZ287" s="34"/>
      <c r="BA287" s="34"/>
      <c r="BB287" s="34"/>
      <c r="BC287" s="34"/>
      <c r="BD287" s="44">
        <v>30876</v>
      </c>
      <c r="BE287" s="34" t="s">
        <v>3854</v>
      </c>
      <c r="BF287" s="43" t="s">
        <v>426</v>
      </c>
      <c r="BG287" s="34" t="s">
        <v>491</v>
      </c>
      <c r="BH287" s="34" t="s">
        <v>398</v>
      </c>
      <c r="BI287" s="34" t="s">
        <v>5473</v>
      </c>
      <c r="BJ287" s="44" t="s">
        <v>428</v>
      </c>
      <c r="BK287" s="44" t="s">
        <v>5214</v>
      </c>
      <c r="BL287" s="34"/>
      <c r="BM287" s="34"/>
      <c r="BN287" s="34"/>
      <c r="BO287" s="20"/>
      <c r="BP287" s="20"/>
      <c r="BQ287" s="20"/>
      <c r="BR287" s="20"/>
      <c r="BS287" s="27"/>
      <c r="BT287" s="20"/>
      <c r="BU287" s="20"/>
      <c r="BV287" s="20"/>
      <c r="BW287" s="20"/>
      <c r="BX287" s="20"/>
      <c r="BY287" s="20"/>
      <c r="BZ287" s="20"/>
      <c r="CA287" s="20"/>
      <c r="CB287" s="20"/>
      <c r="CC287" s="27"/>
      <c r="CD287" s="20"/>
      <c r="CE287" s="20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0"/>
      <c r="CY287" s="103" t="s">
        <v>648</v>
      </c>
      <c r="CZ287" s="87" t="s">
        <v>5531</v>
      </c>
      <c r="DA287" s="85"/>
      <c r="DC287" s="94" t="s">
        <v>568</v>
      </c>
      <c r="ML287" s="87"/>
      <c r="MM287" s="87"/>
      <c r="MN287" s="87"/>
      <c r="MO287" s="87"/>
      <c r="MP287" s="87"/>
      <c r="MQ287" s="87"/>
      <c r="MR287" s="87"/>
      <c r="MS287" s="87"/>
      <c r="MT287" s="87"/>
      <c r="MU287" s="87"/>
      <c r="MV287" s="87"/>
      <c r="MW287" s="87"/>
      <c r="MX287" s="87"/>
      <c r="MY287" s="87"/>
      <c r="MZ287" s="87"/>
      <c r="NA287" s="87"/>
      <c r="NB287" s="87"/>
      <c r="NC287" s="87"/>
      <c r="ND287" s="87"/>
      <c r="NE287" s="87"/>
      <c r="NF287" s="87"/>
      <c r="NG287" s="87"/>
      <c r="NH287" s="87"/>
      <c r="NI287" s="87"/>
      <c r="NJ287" s="87"/>
      <c r="NK287" s="87"/>
      <c r="NL287" s="87"/>
      <c r="NM287" s="87"/>
      <c r="NN287" s="87"/>
      <c r="NO287" s="87"/>
      <c r="NP287" s="87"/>
      <c r="NR287" s="20"/>
      <c r="NS287" s="246" t="s">
        <v>5532</v>
      </c>
    </row>
    <row r="288" spans="11:383">
      <c r="K288" s="265" t="s">
        <v>5533</v>
      </c>
      <c r="V288" s="43">
        <v>104</v>
      </c>
      <c r="W288" s="34" t="s">
        <v>1279</v>
      </c>
      <c r="X288" s="44">
        <v>30880</v>
      </c>
      <c r="Y288" s="34" t="s">
        <v>3940</v>
      </c>
      <c r="Z288" s="43" t="s">
        <v>426</v>
      </c>
      <c r="AA288" s="34" t="s">
        <v>491</v>
      </c>
      <c r="AB288" s="34" t="s">
        <v>398</v>
      </c>
      <c r="AC288" s="34" t="s">
        <v>5534</v>
      </c>
      <c r="AD288" s="44" t="s">
        <v>428</v>
      </c>
      <c r="AE288" s="44" t="s">
        <v>5214</v>
      </c>
      <c r="AF288" s="43">
        <v>104</v>
      </c>
      <c r="AG288" s="34" t="s">
        <v>1279</v>
      </c>
      <c r="AH288" s="34" t="s">
        <v>1278</v>
      </c>
      <c r="AI288" s="43" t="s">
        <v>983</v>
      </c>
      <c r="AJ288" s="44" t="s">
        <v>1280</v>
      </c>
      <c r="AK288" s="295">
        <v>4810250</v>
      </c>
      <c r="AL288" s="44" t="s">
        <v>491</v>
      </c>
      <c r="AM288" s="44" t="s">
        <v>1284</v>
      </c>
      <c r="AN288" s="296">
        <v>253469800</v>
      </c>
      <c r="AO288" s="34"/>
      <c r="AP288" s="34"/>
      <c r="AQ288" s="34"/>
      <c r="AR288" s="34"/>
      <c r="AS288" s="34"/>
      <c r="AT288" s="44" t="s">
        <v>434</v>
      </c>
      <c r="AU288" s="44"/>
      <c r="AV288" s="751" t="str" cm="1">
        <f t="array" ref="AV2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8" s="34"/>
      <c r="AX288" s="34"/>
      <c r="AY288" s="34"/>
      <c r="AZ288" s="34"/>
      <c r="BA288" s="34"/>
      <c r="BB288" s="34"/>
      <c r="BC288" s="34"/>
      <c r="BD288" s="44">
        <v>30880</v>
      </c>
      <c r="BE288" s="34" t="s">
        <v>3940</v>
      </c>
      <c r="BF288" s="43" t="s">
        <v>426</v>
      </c>
      <c r="BG288" s="34" t="s">
        <v>491</v>
      </c>
      <c r="BH288" s="34" t="s">
        <v>398</v>
      </c>
      <c r="BI288" s="34" t="s">
        <v>5534</v>
      </c>
      <c r="BJ288" s="44" t="s">
        <v>428</v>
      </c>
      <c r="BK288" s="44" t="s">
        <v>5214</v>
      </c>
      <c r="BL288" s="34"/>
      <c r="BM288" s="34"/>
      <c r="BN288" s="34"/>
      <c r="BO288" s="20"/>
      <c r="BP288" s="20"/>
      <c r="BQ288" s="20"/>
      <c r="BR288" s="20"/>
      <c r="BS288" s="27"/>
      <c r="BT288" s="20"/>
      <c r="BU288" s="20"/>
      <c r="BV288" s="20"/>
      <c r="BW288" s="20"/>
      <c r="BX288" s="20"/>
      <c r="BY288" s="20"/>
      <c r="BZ288" s="20"/>
      <c r="CA288" s="20"/>
      <c r="CB288" s="20"/>
      <c r="CC288" s="27"/>
      <c r="CD288" s="20"/>
      <c r="CE288" s="20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0"/>
      <c r="CY288" s="103" t="s">
        <v>649</v>
      </c>
      <c r="CZ288" s="87" t="s">
        <v>5535</v>
      </c>
      <c r="DA288" s="85"/>
      <c r="DC288" s="94" t="s">
        <v>655</v>
      </c>
      <c r="ML288" s="87"/>
      <c r="MM288" s="87"/>
      <c r="MN288" s="87"/>
      <c r="MO288" s="87"/>
      <c r="MP288" s="87"/>
      <c r="MQ288" s="87"/>
      <c r="MR288" s="87"/>
      <c r="MS288" s="87"/>
      <c r="MT288" s="87"/>
      <c r="MU288" s="87"/>
      <c r="MV288" s="87"/>
      <c r="MW288" s="87"/>
      <c r="MX288" s="87"/>
      <c r="MY288" s="87"/>
      <c r="MZ288" s="87"/>
      <c r="NA288" s="87"/>
      <c r="NB288" s="87"/>
      <c r="NC288" s="87"/>
      <c r="ND288" s="87"/>
      <c r="NE288" s="87"/>
      <c r="NF288" s="87"/>
      <c r="NG288" s="87"/>
      <c r="NH288" s="87"/>
      <c r="NI288" s="87"/>
      <c r="NJ288" s="87"/>
      <c r="NK288" s="87"/>
      <c r="NL288" s="87"/>
      <c r="NM288" s="87"/>
      <c r="NN288" s="87"/>
      <c r="NO288" s="87"/>
      <c r="NP288" s="87"/>
      <c r="NR288" s="20"/>
      <c r="NS288" s="246" t="s">
        <v>5536</v>
      </c>
    </row>
    <row r="289" spans="11:383">
      <c r="K289" s="265" t="s">
        <v>5537</v>
      </c>
      <c r="V289" s="43">
        <v>104</v>
      </c>
      <c r="W289" s="34" t="s">
        <v>1279</v>
      </c>
      <c r="X289" s="44">
        <v>30875</v>
      </c>
      <c r="Y289" s="34" t="s">
        <v>3835</v>
      </c>
      <c r="Z289" s="43" t="s">
        <v>426</v>
      </c>
      <c r="AA289" s="34" t="s">
        <v>491</v>
      </c>
      <c r="AB289" s="34" t="s">
        <v>398</v>
      </c>
      <c r="AC289" s="34" t="s">
        <v>5538</v>
      </c>
      <c r="AD289" s="44" t="s">
        <v>428</v>
      </c>
      <c r="AE289" s="44" t="s">
        <v>5214</v>
      </c>
      <c r="AF289" s="43">
        <v>104</v>
      </c>
      <c r="AG289" s="34" t="s">
        <v>1279</v>
      </c>
      <c r="AH289" s="34" t="s">
        <v>1278</v>
      </c>
      <c r="AI289" s="43" t="s">
        <v>983</v>
      </c>
      <c r="AJ289" s="44" t="s">
        <v>1280</v>
      </c>
      <c r="AK289" s="295">
        <v>4810250</v>
      </c>
      <c r="AL289" s="44" t="s">
        <v>491</v>
      </c>
      <c r="AM289" s="44" t="s">
        <v>1284</v>
      </c>
      <c r="AN289" s="296">
        <v>253469800</v>
      </c>
      <c r="AO289" s="34"/>
      <c r="AP289" s="34"/>
      <c r="AQ289" s="34"/>
      <c r="AR289" s="34"/>
      <c r="AS289" s="34"/>
      <c r="AT289" s="44" t="s">
        <v>434</v>
      </c>
      <c r="AU289" s="44"/>
      <c r="AV289" s="751" t="str" cm="1">
        <f t="array" ref="AV2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89" s="34"/>
      <c r="AX289" s="34"/>
      <c r="AY289" s="34"/>
      <c r="AZ289" s="34"/>
      <c r="BA289" s="34"/>
      <c r="BB289" s="34"/>
      <c r="BC289" s="34"/>
      <c r="BD289" s="44">
        <v>30875</v>
      </c>
      <c r="BE289" s="34" t="s">
        <v>3835</v>
      </c>
      <c r="BF289" s="43" t="s">
        <v>426</v>
      </c>
      <c r="BG289" s="34" t="s">
        <v>491</v>
      </c>
      <c r="BH289" s="34" t="s">
        <v>398</v>
      </c>
      <c r="BI289" s="34" t="s">
        <v>5538</v>
      </c>
      <c r="BJ289" s="44" t="s">
        <v>428</v>
      </c>
      <c r="BK289" s="44" t="s">
        <v>5214</v>
      </c>
      <c r="BL289" s="34"/>
      <c r="BM289" s="34"/>
      <c r="BN289" s="34"/>
      <c r="BO289" s="20"/>
      <c r="BP289" s="20"/>
      <c r="BQ289" s="20"/>
      <c r="BR289" s="20"/>
      <c r="BS289" s="27"/>
      <c r="BT289" s="20"/>
      <c r="BU289" s="20"/>
      <c r="BV289" s="20"/>
      <c r="BW289" s="20"/>
      <c r="BX289" s="20"/>
      <c r="BY289" s="20"/>
      <c r="BZ289" s="20"/>
      <c r="CA289" s="20"/>
      <c r="CB289" s="20"/>
      <c r="CC289" s="27"/>
      <c r="CD289" s="20"/>
      <c r="CE289" s="20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0"/>
      <c r="CY289" s="103" t="s">
        <v>650</v>
      </c>
      <c r="CZ289" s="87" t="s">
        <v>5539</v>
      </c>
      <c r="DA289" s="85"/>
      <c r="DC289" s="94" t="s">
        <v>693</v>
      </c>
      <c r="ML289" s="87"/>
      <c r="MM289" s="87"/>
      <c r="MN289" s="87"/>
      <c r="MO289" s="87"/>
      <c r="MP289" s="87"/>
      <c r="MQ289" s="87"/>
      <c r="MR289" s="87"/>
      <c r="MS289" s="87"/>
      <c r="MT289" s="87"/>
      <c r="MU289" s="87"/>
      <c r="MV289" s="87"/>
      <c r="MW289" s="87"/>
      <c r="MX289" s="87"/>
      <c r="MY289" s="87"/>
      <c r="MZ289" s="87"/>
      <c r="NA289" s="87"/>
      <c r="NB289" s="87"/>
      <c r="NC289" s="87"/>
      <c r="ND289" s="87"/>
      <c r="NE289" s="87"/>
      <c r="NF289" s="87"/>
      <c r="NG289" s="87"/>
      <c r="NH289" s="87"/>
      <c r="NI289" s="87"/>
      <c r="NJ289" s="87"/>
      <c r="NK289" s="87"/>
      <c r="NL289" s="87"/>
      <c r="NM289" s="87"/>
      <c r="NN289" s="87"/>
      <c r="NO289" s="87"/>
      <c r="NP289" s="87"/>
      <c r="NR289" s="20"/>
      <c r="NS289" s="246" t="s">
        <v>5540</v>
      </c>
    </row>
    <row r="290" spans="11:383">
      <c r="K290" s="265" t="s">
        <v>5541</v>
      </c>
      <c r="V290" s="43">
        <v>104</v>
      </c>
      <c r="W290" s="34" t="s">
        <v>1279</v>
      </c>
      <c r="X290" s="44">
        <v>30877</v>
      </c>
      <c r="Y290" s="34" t="s">
        <v>3877</v>
      </c>
      <c r="Z290" s="43" t="s">
        <v>1277</v>
      </c>
      <c r="AA290" s="34" t="s">
        <v>491</v>
      </c>
      <c r="AB290" s="34" t="s">
        <v>398</v>
      </c>
      <c r="AC290" s="34" t="s">
        <v>5542</v>
      </c>
      <c r="AD290" s="44" t="s">
        <v>428</v>
      </c>
      <c r="AE290" s="44" t="s">
        <v>5214</v>
      </c>
      <c r="AF290" s="43">
        <v>104</v>
      </c>
      <c r="AG290" s="34" t="s">
        <v>1279</v>
      </c>
      <c r="AH290" s="34" t="s">
        <v>1278</v>
      </c>
      <c r="AI290" s="43" t="s">
        <v>983</v>
      </c>
      <c r="AJ290" s="44" t="s">
        <v>1280</v>
      </c>
      <c r="AK290" s="295">
        <v>4810250</v>
      </c>
      <c r="AL290" s="44" t="s">
        <v>491</v>
      </c>
      <c r="AM290" s="44" t="s">
        <v>1284</v>
      </c>
      <c r="AN290" s="296">
        <v>253469800</v>
      </c>
      <c r="AO290" s="34"/>
      <c r="AP290" s="34"/>
      <c r="AQ290" s="34"/>
      <c r="AR290" s="34"/>
      <c r="AS290" s="34"/>
      <c r="AT290" s="44" t="s">
        <v>434</v>
      </c>
      <c r="AU290" s="44"/>
      <c r="AV290" s="751" t="str" cm="1">
        <f t="array" ref="AV2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0" s="34"/>
      <c r="AX290" s="34"/>
      <c r="AY290" s="34"/>
      <c r="AZ290" s="34"/>
      <c r="BA290" s="34"/>
      <c r="BB290" s="34"/>
      <c r="BC290" s="34"/>
      <c r="BD290" s="44">
        <v>30877</v>
      </c>
      <c r="BE290" s="34" t="s">
        <v>3877</v>
      </c>
      <c r="BF290" s="43" t="s">
        <v>1277</v>
      </c>
      <c r="BG290" s="34" t="s">
        <v>491</v>
      </c>
      <c r="BH290" s="34" t="s">
        <v>398</v>
      </c>
      <c r="BI290" s="34" t="s">
        <v>5542</v>
      </c>
      <c r="BJ290" s="44" t="s">
        <v>428</v>
      </c>
      <c r="BK290" s="44" t="s">
        <v>5214</v>
      </c>
      <c r="BL290" s="34"/>
      <c r="BM290" s="34"/>
      <c r="BN290" s="34"/>
      <c r="BO290" s="20"/>
      <c r="BP290" s="20"/>
      <c r="BQ290" s="20"/>
      <c r="BR290" s="20"/>
      <c r="BS290" s="27"/>
      <c r="BT290" s="20"/>
      <c r="BU290" s="20"/>
      <c r="BV290" s="20"/>
      <c r="BW290" s="20"/>
      <c r="BX290" s="20"/>
      <c r="BY290" s="20"/>
      <c r="BZ290" s="20"/>
      <c r="CA290" s="20"/>
      <c r="CB290" s="20"/>
      <c r="CC290" s="27"/>
      <c r="CD290" s="20"/>
      <c r="CE290" s="20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/>
      <c r="CX290" s="20"/>
      <c r="CY290" s="103" t="s">
        <v>651</v>
      </c>
      <c r="CZ290" s="87" t="s">
        <v>5543</v>
      </c>
      <c r="DA290" s="85"/>
      <c r="DC290" s="94" t="s">
        <v>484</v>
      </c>
      <c r="ML290" s="87"/>
      <c r="MM290" s="87"/>
      <c r="MN290" s="87"/>
      <c r="MO290" s="87"/>
      <c r="MP290" s="87"/>
      <c r="MQ290" s="87"/>
      <c r="MR290" s="87"/>
      <c r="MS290" s="87"/>
      <c r="MT290" s="87"/>
      <c r="MU290" s="87"/>
      <c r="MV290" s="87"/>
      <c r="MW290" s="87"/>
      <c r="MX290" s="87"/>
      <c r="MY290" s="87"/>
      <c r="MZ290" s="87"/>
      <c r="NA290" s="87"/>
      <c r="NB290" s="87"/>
      <c r="NC290" s="87"/>
      <c r="ND290" s="87"/>
      <c r="NE290" s="87"/>
      <c r="NF290" s="87"/>
      <c r="NG290" s="87"/>
      <c r="NH290" s="87"/>
      <c r="NI290" s="87"/>
      <c r="NJ290" s="87"/>
      <c r="NK290" s="87"/>
      <c r="NL290" s="87"/>
      <c r="NM290" s="87"/>
      <c r="NN290" s="87"/>
      <c r="NO290" s="87"/>
      <c r="NP290" s="87"/>
      <c r="NR290" s="20"/>
      <c r="NS290" s="246" t="s">
        <v>5544</v>
      </c>
    </row>
    <row r="291" spans="11:383">
      <c r="K291" s="265" t="s">
        <v>5545</v>
      </c>
      <c r="V291" s="43">
        <v>104</v>
      </c>
      <c r="W291" s="34" t="s">
        <v>1279</v>
      </c>
      <c r="X291" s="44">
        <v>30878</v>
      </c>
      <c r="Y291" s="34" t="s">
        <v>3897</v>
      </c>
      <c r="Z291" s="43" t="s">
        <v>426</v>
      </c>
      <c r="AA291" s="34" t="s">
        <v>491</v>
      </c>
      <c r="AB291" s="34" t="s">
        <v>398</v>
      </c>
      <c r="AC291" s="34" t="s">
        <v>5546</v>
      </c>
      <c r="AD291" s="44" t="s">
        <v>428</v>
      </c>
      <c r="AE291" s="44" t="s">
        <v>5214</v>
      </c>
      <c r="AF291" s="43">
        <v>104</v>
      </c>
      <c r="AG291" s="34" t="s">
        <v>1279</v>
      </c>
      <c r="AH291" s="34" t="s">
        <v>1278</v>
      </c>
      <c r="AI291" s="43" t="s">
        <v>983</v>
      </c>
      <c r="AJ291" s="44" t="s">
        <v>1280</v>
      </c>
      <c r="AK291" s="295">
        <v>4810250</v>
      </c>
      <c r="AL291" s="44" t="s">
        <v>491</v>
      </c>
      <c r="AM291" s="44" t="s">
        <v>1284</v>
      </c>
      <c r="AN291" s="296">
        <v>253469800</v>
      </c>
      <c r="AO291" s="34"/>
      <c r="AP291" s="34"/>
      <c r="AQ291" s="34"/>
      <c r="AR291" s="34"/>
      <c r="AS291" s="34"/>
      <c r="AT291" s="44" t="s">
        <v>434</v>
      </c>
      <c r="AU291" s="44"/>
      <c r="AV291" s="751" t="str" cm="1">
        <f t="array" ref="AV2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1" s="34"/>
      <c r="AX291" s="34"/>
      <c r="AY291" s="34"/>
      <c r="AZ291" s="34"/>
      <c r="BA291" s="34"/>
      <c r="BB291" s="34"/>
      <c r="BC291" s="34"/>
      <c r="BD291" s="44">
        <v>30878</v>
      </c>
      <c r="BE291" s="34" t="s">
        <v>3897</v>
      </c>
      <c r="BF291" s="43" t="s">
        <v>426</v>
      </c>
      <c r="BG291" s="34" t="s">
        <v>491</v>
      </c>
      <c r="BH291" s="34" t="s">
        <v>398</v>
      </c>
      <c r="BI291" s="34" t="s">
        <v>5546</v>
      </c>
      <c r="BJ291" s="44" t="s">
        <v>428</v>
      </c>
      <c r="BK291" s="44" t="s">
        <v>5214</v>
      </c>
      <c r="BL291" s="34"/>
      <c r="BM291" s="34"/>
      <c r="BN291" s="34"/>
      <c r="BO291" s="20"/>
      <c r="BP291" s="20"/>
      <c r="BQ291" s="20"/>
      <c r="BR291" s="20"/>
      <c r="BS291" s="27"/>
      <c r="BT291" s="20"/>
      <c r="BU291" s="20"/>
      <c r="BV291" s="20"/>
      <c r="BW291" s="20"/>
      <c r="BX291" s="20"/>
      <c r="BY291" s="20"/>
      <c r="BZ291" s="20"/>
      <c r="CA291" s="20"/>
      <c r="CB291" s="20"/>
      <c r="CC291" s="27"/>
      <c r="CD291" s="20"/>
      <c r="CE291" s="20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0"/>
      <c r="CY291" s="103" t="s">
        <v>652</v>
      </c>
      <c r="CZ291" s="87" t="s">
        <v>5547</v>
      </c>
      <c r="DA291" s="85"/>
      <c r="DC291" s="94" t="s">
        <v>515</v>
      </c>
      <c r="ML291" s="87"/>
      <c r="MM291" s="87"/>
      <c r="MN291" s="87"/>
      <c r="MO291" s="87"/>
      <c r="MP291" s="87"/>
      <c r="MQ291" s="87"/>
      <c r="MR291" s="87"/>
      <c r="MS291" s="87"/>
      <c r="MT291" s="87"/>
      <c r="MU291" s="87"/>
      <c r="MV291" s="87"/>
      <c r="MW291" s="87"/>
      <c r="MX291" s="87"/>
      <c r="MY291" s="87"/>
      <c r="MZ291" s="87"/>
      <c r="NA291" s="87"/>
      <c r="NB291" s="87"/>
      <c r="NC291" s="87"/>
      <c r="ND291" s="87"/>
      <c r="NE291" s="87"/>
      <c r="NF291" s="87"/>
      <c r="NG291" s="87"/>
      <c r="NH291" s="87"/>
      <c r="NI291" s="87"/>
      <c r="NJ291" s="87"/>
      <c r="NK291" s="87"/>
      <c r="NL291" s="87"/>
      <c r="NM291" s="87"/>
      <c r="NN291" s="87"/>
      <c r="NO291" s="87"/>
      <c r="NP291" s="87"/>
      <c r="NR291" s="20"/>
      <c r="NS291" s="246" t="s">
        <v>5548</v>
      </c>
    </row>
    <row r="292" spans="11:383">
      <c r="K292" s="265" t="s">
        <v>5549</v>
      </c>
      <c r="V292" s="43">
        <v>104</v>
      </c>
      <c r="W292" s="34" t="s">
        <v>1279</v>
      </c>
      <c r="X292" s="44">
        <v>30879</v>
      </c>
      <c r="Y292" s="34" t="s">
        <v>3916</v>
      </c>
      <c r="Z292" s="43" t="s">
        <v>426</v>
      </c>
      <c r="AA292" s="34" t="s">
        <v>491</v>
      </c>
      <c r="AB292" s="34" t="s">
        <v>398</v>
      </c>
      <c r="AC292" s="34" t="s">
        <v>5550</v>
      </c>
      <c r="AD292" s="44" t="s">
        <v>428</v>
      </c>
      <c r="AE292" s="44" t="s">
        <v>5214</v>
      </c>
      <c r="AF292" s="43">
        <v>104</v>
      </c>
      <c r="AG292" s="34" t="s">
        <v>1279</v>
      </c>
      <c r="AH292" s="34" t="s">
        <v>1278</v>
      </c>
      <c r="AI292" s="43" t="s">
        <v>983</v>
      </c>
      <c r="AJ292" s="44" t="s">
        <v>1280</v>
      </c>
      <c r="AK292" s="295">
        <v>4810250</v>
      </c>
      <c r="AL292" s="44" t="s">
        <v>491</v>
      </c>
      <c r="AM292" s="44" t="s">
        <v>1284</v>
      </c>
      <c r="AN292" s="296">
        <v>253469800</v>
      </c>
      <c r="AO292" s="34"/>
      <c r="AP292" s="34"/>
      <c r="AQ292" s="34"/>
      <c r="AR292" s="34"/>
      <c r="AS292" s="34"/>
      <c r="AT292" s="44" t="s">
        <v>434</v>
      </c>
      <c r="AU292" s="44"/>
      <c r="AV292" s="751" t="str" cm="1">
        <f t="array" ref="AV2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2" s="34"/>
      <c r="AX292" s="34"/>
      <c r="AY292" s="34"/>
      <c r="AZ292" s="34"/>
      <c r="BA292" s="34"/>
      <c r="BB292" s="34"/>
      <c r="BC292" s="34"/>
      <c r="BD292" s="44">
        <v>30879</v>
      </c>
      <c r="BE292" s="34" t="s">
        <v>3916</v>
      </c>
      <c r="BF292" s="43" t="s">
        <v>426</v>
      </c>
      <c r="BG292" s="34" t="s">
        <v>491</v>
      </c>
      <c r="BH292" s="34" t="s">
        <v>398</v>
      </c>
      <c r="BI292" s="34" t="s">
        <v>5550</v>
      </c>
      <c r="BJ292" s="44" t="s">
        <v>428</v>
      </c>
      <c r="BK292" s="44" t="s">
        <v>5214</v>
      </c>
      <c r="BL292" s="34"/>
      <c r="BM292" s="34"/>
      <c r="BN292" s="34"/>
      <c r="BO292" s="20"/>
      <c r="BP292" s="20"/>
      <c r="BQ292" s="20"/>
      <c r="BR292" s="20"/>
      <c r="BS292" s="27"/>
      <c r="BT292" s="20"/>
      <c r="BU292" s="20"/>
      <c r="BV292" s="20"/>
      <c r="BW292" s="20"/>
      <c r="BX292" s="20"/>
      <c r="BY292" s="20"/>
      <c r="BZ292" s="20"/>
      <c r="CA292" s="20"/>
      <c r="CB292" s="20"/>
      <c r="CC292" s="27"/>
      <c r="CD292" s="20"/>
      <c r="CE292" s="20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0"/>
      <c r="CY292" s="103" t="s">
        <v>653</v>
      </c>
      <c r="CZ292" s="87" t="s">
        <v>5551</v>
      </c>
      <c r="DA292" s="85"/>
      <c r="DC292" s="94" t="s">
        <v>656</v>
      </c>
      <c r="ML292" s="87"/>
      <c r="MM292" s="87"/>
      <c r="MN292" s="87"/>
      <c r="MO292" s="87"/>
      <c r="MP292" s="87"/>
      <c r="MQ292" s="87"/>
      <c r="MR292" s="87"/>
      <c r="MS292" s="87"/>
      <c r="MT292" s="87"/>
      <c r="MU292" s="87"/>
      <c r="MV292" s="87"/>
      <c r="MW292" s="87"/>
      <c r="MX292" s="87"/>
      <c r="MY292" s="87"/>
      <c r="MZ292" s="87"/>
      <c r="NA292" s="87"/>
      <c r="NB292" s="87"/>
      <c r="NC292" s="87"/>
      <c r="ND292" s="87"/>
      <c r="NE292" s="87"/>
      <c r="NF292" s="87"/>
      <c r="NG292" s="87"/>
      <c r="NH292" s="87"/>
      <c r="NI292" s="87"/>
      <c r="NJ292" s="87"/>
      <c r="NK292" s="87"/>
      <c r="NL292" s="87"/>
      <c r="NM292" s="87"/>
      <c r="NN292" s="87"/>
      <c r="NO292" s="87"/>
      <c r="NP292" s="87"/>
      <c r="NR292" s="20"/>
      <c r="NS292" s="246" t="s">
        <v>5552</v>
      </c>
    </row>
    <row r="293" spans="11:383">
      <c r="K293" s="265" t="s">
        <v>5553</v>
      </c>
      <c r="V293" s="43">
        <v>104</v>
      </c>
      <c r="W293" s="34" t="s">
        <v>1279</v>
      </c>
      <c r="X293" s="44">
        <v>30881</v>
      </c>
      <c r="Y293" s="34" t="s">
        <v>3962</v>
      </c>
      <c r="Z293" s="43" t="s">
        <v>426</v>
      </c>
      <c r="AA293" s="34" t="s">
        <v>491</v>
      </c>
      <c r="AB293" s="34" t="s">
        <v>398</v>
      </c>
      <c r="AC293" s="34" t="s">
        <v>5554</v>
      </c>
      <c r="AD293" s="44" t="s">
        <v>428</v>
      </c>
      <c r="AE293" s="44" t="s">
        <v>5214</v>
      </c>
      <c r="AF293" s="43">
        <v>104</v>
      </c>
      <c r="AG293" s="34" t="s">
        <v>1279</v>
      </c>
      <c r="AH293" s="34" t="s">
        <v>1278</v>
      </c>
      <c r="AI293" s="43" t="s">
        <v>983</v>
      </c>
      <c r="AJ293" s="44" t="s">
        <v>1280</v>
      </c>
      <c r="AK293" s="295">
        <v>4810250</v>
      </c>
      <c r="AL293" s="44" t="s">
        <v>491</v>
      </c>
      <c r="AM293" s="44" t="s">
        <v>1284</v>
      </c>
      <c r="AN293" s="296">
        <v>253469800</v>
      </c>
      <c r="AO293" s="34"/>
      <c r="AP293" s="34"/>
      <c r="AQ293" s="34"/>
      <c r="AR293" s="34"/>
      <c r="AS293" s="34"/>
      <c r="AT293" s="44" t="s">
        <v>434</v>
      </c>
      <c r="AU293" s="44"/>
      <c r="AV293" s="751" t="str" cm="1">
        <f t="array" ref="AV2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3" s="34"/>
      <c r="AX293" s="34"/>
      <c r="AY293" s="34"/>
      <c r="AZ293" s="34"/>
      <c r="BA293" s="34"/>
      <c r="BB293" s="34"/>
      <c r="BC293" s="34"/>
      <c r="BD293" s="44">
        <v>30881</v>
      </c>
      <c r="BE293" s="34" t="s">
        <v>3962</v>
      </c>
      <c r="BF293" s="43" t="s">
        <v>426</v>
      </c>
      <c r="BG293" s="34" t="s">
        <v>491</v>
      </c>
      <c r="BH293" s="34" t="s">
        <v>398</v>
      </c>
      <c r="BI293" s="34" t="s">
        <v>5554</v>
      </c>
      <c r="BJ293" s="44" t="s">
        <v>428</v>
      </c>
      <c r="BK293" s="44" t="s">
        <v>5214</v>
      </c>
      <c r="BL293" s="34"/>
      <c r="BM293" s="34"/>
      <c r="BN293" s="34"/>
      <c r="BO293" s="20"/>
      <c r="BP293" s="20"/>
      <c r="BQ293" s="20"/>
      <c r="BR293" s="20"/>
      <c r="BS293" s="27"/>
      <c r="BT293" s="20"/>
      <c r="BU293" s="20"/>
      <c r="BV293" s="20"/>
      <c r="BW293" s="20"/>
      <c r="BX293" s="20"/>
      <c r="BY293" s="20"/>
      <c r="BZ293" s="20"/>
      <c r="CA293" s="20"/>
      <c r="CB293" s="20"/>
      <c r="CC293" s="27"/>
      <c r="CD293" s="20"/>
      <c r="CE293" s="20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0"/>
      <c r="CY293" s="103" t="s">
        <v>654</v>
      </c>
      <c r="CZ293" s="87" t="s">
        <v>5555</v>
      </c>
      <c r="DA293" s="85"/>
      <c r="DC293" s="94" t="s">
        <v>410</v>
      </c>
      <c r="ML293" s="87"/>
      <c r="MM293" s="87"/>
      <c r="MN293" s="87"/>
      <c r="MO293" s="87"/>
      <c r="MP293" s="87"/>
      <c r="MQ293" s="87"/>
      <c r="MR293" s="87"/>
      <c r="MS293" s="87"/>
      <c r="MT293" s="87"/>
      <c r="MU293" s="87"/>
      <c r="MV293" s="87"/>
      <c r="MW293" s="87"/>
      <c r="MX293" s="87"/>
      <c r="MY293" s="87"/>
      <c r="MZ293" s="87"/>
      <c r="NA293" s="87"/>
      <c r="NB293" s="87"/>
      <c r="NC293" s="87"/>
      <c r="ND293" s="87"/>
      <c r="NE293" s="87"/>
      <c r="NF293" s="87"/>
      <c r="NG293" s="87"/>
      <c r="NH293" s="87"/>
      <c r="NI293" s="87"/>
      <c r="NJ293" s="87"/>
      <c r="NK293" s="87"/>
      <c r="NL293" s="87"/>
      <c r="NM293" s="87"/>
      <c r="NN293" s="87"/>
      <c r="NO293" s="87"/>
      <c r="NP293" s="87"/>
      <c r="NR293" s="20"/>
      <c r="NS293" s="246" t="s">
        <v>5556</v>
      </c>
    </row>
    <row r="294" spans="11:383">
      <c r="K294" s="265" t="s">
        <v>5557</v>
      </c>
      <c r="V294" s="43">
        <v>104</v>
      </c>
      <c r="W294" s="34" t="s">
        <v>1279</v>
      </c>
      <c r="X294" s="44">
        <v>30882</v>
      </c>
      <c r="Y294" s="34" t="s">
        <v>3984</v>
      </c>
      <c r="Z294" s="43" t="s">
        <v>426</v>
      </c>
      <c r="AA294" s="34" t="s">
        <v>491</v>
      </c>
      <c r="AB294" s="34" t="s">
        <v>398</v>
      </c>
      <c r="AC294" s="34" t="s">
        <v>5558</v>
      </c>
      <c r="AD294" s="44" t="s">
        <v>428</v>
      </c>
      <c r="AE294" s="44" t="s">
        <v>5214</v>
      </c>
      <c r="AF294" s="43">
        <v>104</v>
      </c>
      <c r="AG294" s="34" t="s">
        <v>1279</v>
      </c>
      <c r="AH294" s="34" t="s">
        <v>1278</v>
      </c>
      <c r="AI294" s="43" t="s">
        <v>983</v>
      </c>
      <c r="AJ294" s="44" t="s">
        <v>1280</v>
      </c>
      <c r="AK294" s="295">
        <v>4810250</v>
      </c>
      <c r="AL294" s="44" t="s">
        <v>491</v>
      </c>
      <c r="AM294" s="44" t="s">
        <v>1284</v>
      </c>
      <c r="AN294" s="296">
        <v>253469800</v>
      </c>
      <c r="AO294" s="34"/>
      <c r="AP294" s="34"/>
      <c r="AQ294" s="34"/>
      <c r="AR294" s="34"/>
      <c r="AS294" s="34"/>
      <c r="AT294" s="44" t="s">
        <v>434</v>
      </c>
      <c r="AU294" s="44"/>
      <c r="AV294" s="751" t="str" cm="1">
        <f t="array" ref="AV2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4" s="34"/>
      <c r="AX294" s="34"/>
      <c r="AY294" s="34"/>
      <c r="AZ294" s="34"/>
      <c r="BA294" s="34"/>
      <c r="BB294" s="34"/>
      <c r="BC294" s="34"/>
      <c r="BD294" s="44">
        <v>30882</v>
      </c>
      <c r="BE294" s="34" t="s">
        <v>3984</v>
      </c>
      <c r="BF294" s="43" t="s">
        <v>426</v>
      </c>
      <c r="BG294" s="34" t="s">
        <v>491</v>
      </c>
      <c r="BH294" s="34" t="s">
        <v>398</v>
      </c>
      <c r="BI294" s="34" t="s">
        <v>5558</v>
      </c>
      <c r="BJ294" s="44" t="s">
        <v>428</v>
      </c>
      <c r="BK294" s="44" t="s">
        <v>5214</v>
      </c>
      <c r="BL294" s="34"/>
      <c r="BM294" s="34"/>
      <c r="BN294" s="34"/>
      <c r="BO294" s="20"/>
      <c r="BP294" s="20"/>
      <c r="BQ294" s="20"/>
      <c r="BR294" s="20"/>
      <c r="BS294" s="27"/>
      <c r="BT294" s="20"/>
      <c r="BU294" s="20"/>
      <c r="BV294" s="20"/>
      <c r="BW294" s="20"/>
      <c r="BX294" s="20"/>
      <c r="BY294" s="20"/>
      <c r="BZ294" s="20"/>
      <c r="CA294" s="20"/>
      <c r="CB294" s="20"/>
      <c r="CC294" s="27"/>
      <c r="CD294" s="20"/>
      <c r="CE294" s="20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0"/>
      <c r="CY294" s="103" t="s">
        <v>655</v>
      </c>
      <c r="CZ294" s="87" t="s">
        <v>5559</v>
      </c>
      <c r="DA294" s="85"/>
      <c r="DC294" s="94" t="s">
        <v>471</v>
      </c>
      <c r="ML294" s="87"/>
      <c r="MM294" s="87"/>
      <c r="MN294" s="87"/>
      <c r="MO294" s="87"/>
      <c r="MP294" s="87"/>
      <c r="MQ294" s="87"/>
      <c r="MR294" s="87"/>
      <c r="MS294" s="87"/>
      <c r="MT294" s="87"/>
      <c r="MU294" s="87"/>
      <c r="MV294" s="87"/>
      <c r="MW294" s="87"/>
      <c r="MX294" s="87"/>
      <c r="MY294" s="87"/>
      <c r="MZ294" s="87"/>
      <c r="NA294" s="87"/>
      <c r="NB294" s="87"/>
      <c r="NC294" s="87"/>
      <c r="ND294" s="87"/>
      <c r="NE294" s="87"/>
      <c r="NF294" s="87"/>
      <c r="NG294" s="87"/>
      <c r="NH294" s="87"/>
      <c r="NI294" s="87"/>
      <c r="NJ294" s="87"/>
      <c r="NK294" s="87"/>
      <c r="NL294" s="87"/>
      <c r="NM294" s="87"/>
      <c r="NN294" s="87"/>
      <c r="NO294" s="87"/>
      <c r="NP294" s="87"/>
      <c r="NR294" s="20"/>
      <c r="NS294" s="246" t="s">
        <v>5560</v>
      </c>
    </row>
    <row r="295" spans="11:383">
      <c r="K295" s="265" t="s">
        <v>5561</v>
      </c>
      <c r="V295" s="43">
        <v>104</v>
      </c>
      <c r="W295" s="34" t="s">
        <v>1279</v>
      </c>
      <c r="X295" s="44">
        <v>30883</v>
      </c>
      <c r="Y295" s="34" t="s">
        <v>4003</v>
      </c>
      <c r="Z295" s="43" t="s">
        <v>426</v>
      </c>
      <c r="AA295" s="34" t="s">
        <v>491</v>
      </c>
      <c r="AB295" s="34" t="s">
        <v>398</v>
      </c>
      <c r="AC295" s="34" t="s">
        <v>5562</v>
      </c>
      <c r="AD295" s="44" t="s">
        <v>428</v>
      </c>
      <c r="AE295" s="44" t="s">
        <v>5214</v>
      </c>
      <c r="AF295" s="43">
        <v>104</v>
      </c>
      <c r="AG295" s="34" t="s">
        <v>1279</v>
      </c>
      <c r="AH295" s="34" t="s">
        <v>1278</v>
      </c>
      <c r="AI295" s="43" t="s">
        <v>983</v>
      </c>
      <c r="AJ295" s="44" t="s">
        <v>1280</v>
      </c>
      <c r="AK295" s="295">
        <v>4810250</v>
      </c>
      <c r="AL295" s="44" t="s">
        <v>491</v>
      </c>
      <c r="AM295" s="44" t="s">
        <v>1284</v>
      </c>
      <c r="AN295" s="296">
        <v>253469800</v>
      </c>
      <c r="AO295" s="34"/>
      <c r="AP295" s="34"/>
      <c r="AQ295" s="34"/>
      <c r="AR295" s="34"/>
      <c r="AS295" s="34"/>
      <c r="AT295" s="44" t="s">
        <v>434</v>
      </c>
      <c r="AU295" s="44"/>
      <c r="AV295" s="751" t="str" cm="1">
        <f t="array" ref="AV2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5" s="34"/>
      <c r="AX295" s="34"/>
      <c r="AY295" s="34"/>
      <c r="AZ295" s="34"/>
      <c r="BA295" s="34"/>
      <c r="BB295" s="34"/>
      <c r="BC295" s="34"/>
      <c r="BD295" s="44">
        <v>30883</v>
      </c>
      <c r="BE295" s="34" t="s">
        <v>4003</v>
      </c>
      <c r="BF295" s="43" t="s">
        <v>426</v>
      </c>
      <c r="BG295" s="34" t="s">
        <v>491</v>
      </c>
      <c r="BH295" s="34" t="s">
        <v>398</v>
      </c>
      <c r="BI295" s="34" t="s">
        <v>5562</v>
      </c>
      <c r="BJ295" s="44" t="s">
        <v>428</v>
      </c>
      <c r="BK295" s="44" t="s">
        <v>5214</v>
      </c>
      <c r="BL295" s="34"/>
      <c r="BM295" s="34"/>
      <c r="BN295" s="34"/>
      <c r="BO295" s="20"/>
      <c r="BP295" s="20"/>
      <c r="BQ295" s="20"/>
      <c r="BR295" s="20"/>
      <c r="BS295" s="27"/>
      <c r="BT295" s="20"/>
      <c r="BU295" s="20"/>
      <c r="BV295" s="20"/>
      <c r="BW295" s="20"/>
      <c r="BX295" s="20"/>
      <c r="BY295" s="20"/>
      <c r="BZ295" s="20"/>
      <c r="CA295" s="20"/>
      <c r="CB295" s="20"/>
      <c r="CC295" s="27"/>
      <c r="CD295" s="20"/>
      <c r="CE295" s="20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0"/>
      <c r="CY295" s="103" t="s">
        <v>656</v>
      </c>
      <c r="CZ295" s="87" t="s">
        <v>5563</v>
      </c>
      <c r="DA295" s="85"/>
      <c r="DC295" s="94" t="s">
        <v>555</v>
      </c>
      <c r="ML295" s="87"/>
      <c r="MM295" s="87"/>
      <c r="MN295" s="87"/>
      <c r="MO295" s="87"/>
      <c r="MP295" s="87"/>
      <c r="MQ295" s="87"/>
      <c r="MR295" s="87"/>
      <c r="MS295" s="87"/>
      <c r="MT295" s="87"/>
      <c r="MU295" s="87"/>
      <c r="MV295" s="87"/>
      <c r="MW295" s="87"/>
      <c r="MX295" s="87"/>
      <c r="MY295" s="87"/>
      <c r="MZ295" s="87"/>
      <c r="NA295" s="87"/>
      <c r="NB295" s="87"/>
      <c r="NC295" s="87"/>
      <c r="ND295" s="87"/>
      <c r="NE295" s="87"/>
      <c r="NF295" s="87"/>
      <c r="NG295" s="87"/>
      <c r="NH295" s="87"/>
      <c r="NI295" s="87"/>
      <c r="NJ295" s="87"/>
      <c r="NK295" s="87"/>
      <c r="NL295" s="87"/>
      <c r="NM295" s="87"/>
      <c r="NN295" s="87"/>
      <c r="NO295" s="87"/>
      <c r="NP295" s="87"/>
      <c r="NR295" s="20"/>
      <c r="NS295" s="246" t="s">
        <v>5564</v>
      </c>
    </row>
    <row r="296" spans="11:383">
      <c r="K296" s="265" t="s">
        <v>5565</v>
      </c>
      <c r="V296" s="43">
        <v>104</v>
      </c>
      <c r="W296" s="34" t="s">
        <v>1279</v>
      </c>
      <c r="X296" s="44">
        <v>30884</v>
      </c>
      <c r="Y296" s="34" t="s">
        <v>4023</v>
      </c>
      <c r="Z296" s="43" t="s">
        <v>426</v>
      </c>
      <c r="AA296" s="34" t="s">
        <v>491</v>
      </c>
      <c r="AB296" s="34" t="s">
        <v>398</v>
      </c>
      <c r="AC296" s="34" t="s">
        <v>5566</v>
      </c>
      <c r="AD296" s="44" t="s">
        <v>428</v>
      </c>
      <c r="AE296" s="44" t="s">
        <v>5214</v>
      </c>
      <c r="AF296" s="43">
        <v>104</v>
      </c>
      <c r="AG296" s="34" t="s">
        <v>1279</v>
      </c>
      <c r="AH296" s="34" t="s">
        <v>1278</v>
      </c>
      <c r="AI296" s="43" t="s">
        <v>983</v>
      </c>
      <c r="AJ296" s="44" t="s">
        <v>1280</v>
      </c>
      <c r="AK296" s="295">
        <v>4810250</v>
      </c>
      <c r="AL296" s="44" t="s">
        <v>491</v>
      </c>
      <c r="AM296" s="44" t="s">
        <v>1284</v>
      </c>
      <c r="AN296" s="296">
        <v>253469800</v>
      </c>
      <c r="AO296" s="34"/>
      <c r="AP296" s="34"/>
      <c r="AQ296" s="34"/>
      <c r="AR296" s="34"/>
      <c r="AS296" s="34"/>
      <c r="AT296" s="44" t="s">
        <v>434</v>
      </c>
      <c r="AU296" s="44"/>
      <c r="AV296" s="751" t="str" cm="1">
        <f t="array" ref="AV2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6" s="34"/>
      <c r="AX296" s="34"/>
      <c r="AY296" s="34"/>
      <c r="AZ296" s="34"/>
      <c r="BA296" s="34"/>
      <c r="BB296" s="34"/>
      <c r="BC296" s="34"/>
      <c r="BD296" s="44">
        <v>30884</v>
      </c>
      <c r="BE296" s="34" t="s">
        <v>4023</v>
      </c>
      <c r="BF296" s="43" t="s">
        <v>426</v>
      </c>
      <c r="BG296" s="34" t="s">
        <v>491</v>
      </c>
      <c r="BH296" s="34" t="s">
        <v>398</v>
      </c>
      <c r="BI296" s="34" t="s">
        <v>5566</v>
      </c>
      <c r="BJ296" s="44" t="s">
        <v>428</v>
      </c>
      <c r="BK296" s="44" t="s">
        <v>5214</v>
      </c>
      <c r="BL296" s="34"/>
      <c r="BM296" s="34"/>
      <c r="BN296" s="34"/>
      <c r="BO296" s="20"/>
      <c r="BP296" s="20"/>
      <c r="BQ296" s="20"/>
      <c r="BR296" s="20"/>
      <c r="BS296" s="27"/>
      <c r="BT296" s="20"/>
      <c r="BU296" s="20"/>
      <c r="BV296" s="20"/>
      <c r="BW296" s="20"/>
      <c r="BX296" s="20"/>
      <c r="BY296" s="20"/>
      <c r="BZ296" s="20"/>
      <c r="CA296" s="20"/>
      <c r="CB296" s="20"/>
      <c r="CC296" s="27"/>
      <c r="CD296" s="20"/>
      <c r="CE296" s="20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0"/>
      <c r="CY296" s="103" t="s">
        <v>410</v>
      </c>
      <c r="CZ296" s="87" t="s">
        <v>5567</v>
      </c>
      <c r="DA296" s="85"/>
      <c r="DC296" s="94" t="s">
        <v>657</v>
      </c>
      <c r="ML296" s="87"/>
      <c r="MM296" s="87"/>
      <c r="MN296" s="87"/>
      <c r="MO296" s="87"/>
      <c r="MP296" s="87"/>
      <c r="MQ296" s="87"/>
      <c r="MR296" s="87"/>
      <c r="MS296" s="87"/>
      <c r="MT296" s="87"/>
      <c r="MU296" s="87"/>
      <c r="MV296" s="87"/>
      <c r="MW296" s="87"/>
      <c r="MX296" s="87"/>
      <c r="MY296" s="87"/>
      <c r="MZ296" s="87"/>
      <c r="NA296" s="87"/>
      <c r="NB296" s="87"/>
      <c r="NC296" s="87"/>
      <c r="ND296" s="87"/>
      <c r="NE296" s="87"/>
      <c r="NF296" s="87"/>
      <c r="NG296" s="87"/>
      <c r="NH296" s="87"/>
      <c r="NI296" s="87"/>
      <c r="NJ296" s="87"/>
      <c r="NK296" s="87"/>
      <c r="NL296" s="87"/>
      <c r="NM296" s="87"/>
      <c r="NN296" s="87"/>
      <c r="NO296" s="87"/>
      <c r="NP296" s="87"/>
      <c r="NR296" s="20"/>
      <c r="NS296" s="246" t="s">
        <v>5568</v>
      </c>
    </row>
    <row r="297" spans="11:383">
      <c r="K297" s="265" t="s">
        <v>5569</v>
      </c>
      <c r="V297" s="43">
        <v>104</v>
      </c>
      <c r="W297" s="34" t="s">
        <v>1279</v>
      </c>
      <c r="X297" s="44">
        <v>30885</v>
      </c>
      <c r="Y297" s="34" t="s">
        <v>4041</v>
      </c>
      <c r="Z297" s="43" t="s">
        <v>426</v>
      </c>
      <c r="AA297" s="34" t="s">
        <v>491</v>
      </c>
      <c r="AB297" s="34" t="s">
        <v>398</v>
      </c>
      <c r="AC297" s="34" t="s">
        <v>5570</v>
      </c>
      <c r="AD297" s="44" t="s">
        <v>428</v>
      </c>
      <c r="AE297" s="44" t="s">
        <v>5214</v>
      </c>
      <c r="AF297" s="43">
        <v>104</v>
      </c>
      <c r="AG297" s="34" t="s">
        <v>1279</v>
      </c>
      <c r="AH297" s="34" t="s">
        <v>1278</v>
      </c>
      <c r="AI297" s="43" t="s">
        <v>983</v>
      </c>
      <c r="AJ297" s="44" t="s">
        <v>1280</v>
      </c>
      <c r="AK297" s="295">
        <v>4810250</v>
      </c>
      <c r="AL297" s="44" t="s">
        <v>491</v>
      </c>
      <c r="AM297" s="44" t="s">
        <v>1284</v>
      </c>
      <c r="AN297" s="296">
        <v>253469800</v>
      </c>
      <c r="AO297" s="34"/>
      <c r="AP297" s="34"/>
      <c r="AQ297" s="34"/>
      <c r="AR297" s="34"/>
      <c r="AS297" s="34"/>
      <c r="AT297" s="44" t="s">
        <v>434</v>
      </c>
      <c r="AU297" s="44"/>
      <c r="AV297" s="751" t="str" cm="1">
        <f t="array" ref="AV2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7" s="34"/>
      <c r="AX297" s="34"/>
      <c r="AY297" s="34"/>
      <c r="AZ297" s="34"/>
      <c r="BA297" s="34"/>
      <c r="BB297" s="34"/>
      <c r="BC297" s="34"/>
      <c r="BD297" s="44">
        <v>30885</v>
      </c>
      <c r="BE297" s="34" t="s">
        <v>4041</v>
      </c>
      <c r="BF297" s="43" t="s">
        <v>426</v>
      </c>
      <c r="BG297" s="34" t="s">
        <v>491</v>
      </c>
      <c r="BH297" s="34" t="s">
        <v>398</v>
      </c>
      <c r="BI297" s="34" t="s">
        <v>5570</v>
      </c>
      <c r="BJ297" s="44" t="s">
        <v>428</v>
      </c>
      <c r="BK297" s="44" t="s">
        <v>5214</v>
      </c>
      <c r="BL297" s="34"/>
      <c r="BM297" s="34"/>
      <c r="BN297" s="34"/>
      <c r="BO297" s="20"/>
      <c r="BP297" s="20"/>
      <c r="BQ297" s="20"/>
      <c r="BR297" s="20"/>
      <c r="BS297" s="27"/>
      <c r="BT297" s="20"/>
      <c r="BU297" s="20"/>
      <c r="BV297" s="20"/>
      <c r="BW297" s="20"/>
      <c r="BX297" s="20"/>
      <c r="BY297" s="20"/>
      <c r="BZ297" s="20"/>
      <c r="CA297" s="20"/>
      <c r="CB297" s="20"/>
      <c r="CC297" s="27"/>
      <c r="CD297" s="20"/>
      <c r="CE297" s="20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0"/>
      <c r="CY297" s="103" t="s">
        <v>657</v>
      </c>
      <c r="CZ297" s="87" t="s">
        <v>5571</v>
      </c>
      <c r="DA297" s="85"/>
      <c r="DC297" s="94" t="s">
        <v>594</v>
      </c>
      <c r="ML297" s="87"/>
      <c r="MM297" s="87"/>
      <c r="MN297" s="87"/>
      <c r="MO297" s="87"/>
      <c r="MP297" s="87"/>
      <c r="MQ297" s="87"/>
      <c r="MR297" s="87"/>
      <c r="MS297" s="87"/>
      <c r="MT297" s="87"/>
      <c r="MU297" s="87"/>
      <c r="MV297" s="87"/>
      <c r="MW297" s="87"/>
      <c r="MX297" s="87"/>
      <c r="MY297" s="87"/>
      <c r="MZ297" s="87"/>
      <c r="NA297" s="87"/>
      <c r="NB297" s="87"/>
      <c r="NC297" s="87"/>
      <c r="ND297" s="87"/>
      <c r="NE297" s="87"/>
      <c r="NF297" s="87"/>
      <c r="NG297" s="87"/>
      <c r="NH297" s="87"/>
      <c r="NI297" s="87"/>
      <c r="NJ297" s="87"/>
      <c r="NK297" s="87"/>
      <c r="NL297" s="87"/>
      <c r="NM297" s="87"/>
      <c r="NN297" s="87"/>
      <c r="NO297" s="87"/>
      <c r="NP297" s="87"/>
      <c r="NR297" s="20"/>
      <c r="NS297" s="246" t="s">
        <v>5572</v>
      </c>
    </row>
    <row r="298" spans="11:383">
      <c r="K298" s="265" t="s">
        <v>5573</v>
      </c>
      <c r="V298" s="43">
        <v>104</v>
      </c>
      <c r="W298" s="34" t="s">
        <v>1279</v>
      </c>
      <c r="X298" s="44">
        <v>30886</v>
      </c>
      <c r="Y298" s="34" t="s">
        <v>4057</v>
      </c>
      <c r="Z298" s="43" t="s">
        <v>426</v>
      </c>
      <c r="AA298" s="34" t="s">
        <v>491</v>
      </c>
      <c r="AB298" s="34" t="s">
        <v>398</v>
      </c>
      <c r="AC298" s="34" t="s">
        <v>5574</v>
      </c>
      <c r="AD298" s="44" t="s">
        <v>428</v>
      </c>
      <c r="AE298" s="44" t="s">
        <v>5214</v>
      </c>
      <c r="AF298" s="43">
        <v>104</v>
      </c>
      <c r="AG298" s="34" t="s">
        <v>1279</v>
      </c>
      <c r="AH298" s="34" t="s">
        <v>1278</v>
      </c>
      <c r="AI298" s="43" t="s">
        <v>983</v>
      </c>
      <c r="AJ298" s="44" t="s">
        <v>1280</v>
      </c>
      <c r="AK298" s="295">
        <v>4810250</v>
      </c>
      <c r="AL298" s="44" t="s">
        <v>491</v>
      </c>
      <c r="AM298" s="44" t="s">
        <v>1284</v>
      </c>
      <c r="AN298" s="296">
        <v>253469800</v>
      </c>
      <c r="AO298" s="34"/>
      <c r="AP298" s="34"/>
      <c r="AQ298" s="34"/>
      <c r="AR298" s="34"/>
      <c r="AS298" s="34"/>
      <c r="AT298" s="44" t="s">
        <v>434</v>
      </c>
      <c r="AU298" s="44"/>
      <c r="AV298" s="751" t="str" cm="1">
        <f t="array" ref="AV2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8" s="34"/>
      <c r="AX298" s="34"/>
      <c r="AY298" s="34"/>
      <c r="AZ298" s="34"/>
      <c r="BA298" s="34"/>
      <c r="BB298" s="34"/>
      <c r="BC298" s="34"/>
      <c r="BD298" s="44">
        <v>30886</v>
      </c>
      <c r="BE298" s="34" t="s">
        <v>4057</v>
      </c>
      <c r="BF298" s="43" t="s">
        <v>426</v>
      </c>
      <c r="BG298" s="34" t="s">
        <v>491</v>
      </c>
      <c r="BH298" s="34" t="s">
        <v>398</v>
      </c>
      <c r="BI298" s="34" t="s">
        <v>5574</v>
      </c>
      <c r="BJ298" s="44" t="s">
        <v>428</v>
      </c>
      <c r="BK298" s="44" t="s">
        <v>5214</v>
      </c>
      <c r="BL298" s="34"/>
      <c r="BM298" s="34"/>
      <c r="BN298" s="34"/>
      <c r="BO298" s="20"/>
      <c r="BP298" s="20"/>
      <c r="BQ298" s="20"/>
      <c r="BR298" s="20"/>
      <c r="BS298" s="27"/>
      <c r="BT298" s="20"/>
      <c r="BU298" s="20"/>
      <c r="BV298" s="20"/>
      <c r="BW298" s="20"/>
      <c r="BX298" s="20"/>
      <c r="BY298" s="20"/>
      <c r="BZ298" s="20"/>
      <c r="CA298" s="20"/>
      <c r="CB298" s="20"/>
      <c r="CC298" s="27"/>
      <c r="CD298" s="20"/>
      <c r="CE298" s="20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0"/>
      <c r="CY298" s="103" t="s">
        <v>454</v>
      </c>
      <c r="CZ298" s="87" t="s">
        <v>5575</v>
      </c>
      <c r="DA298" s="85"/>
      <c r="DC298" s="94" t="s">
        <v>595</v>
      </c>
      <c r="ML298" s="87"/>
      <c r="MM298" s="87"/>
      <c r="MN298" s="87"/>
      <c r="MO298" s="87"/>
      <c r="MP298" s="87"/>
      <c r="MQ298" s="87"/>
      <c r="MR298" s="87"/>
      <c r="MS298" s="87"/>
      <c r="MT298" s="87"/>
      <c r="MU298" s="87"/>
      <c r="MV298" s="87"/>
      <c r="MW298" s="87"/>
      <c r="MX298" s="87"/>
      <c r="MY298" s="87"/>
      <c r="MZ298" s="87"/>
      <c r="NA298" s="87"/>
      <c r="NB298" s="87"/>
      <c r="NC298" s="87"/>
      <c r="ND298" s="87"/>
      <c r="NE298" s="87"/>
      <c r="NF298" s="87"/>
      <c r="NG298" s="87"/>
      <c r="NH298" s="87"/>
      <c r="NI298" s="87"/>
      <c r="NJ298" s="87"/>
      <c r="NK298" s="87"/>
      <c r="NL298" s="87"/>
      <c r="NM298" s="87"/>
      <c r="NN298" s="87"/>
      <c r="NO298" s="87"/>
      <c r="NP298" s="87"/>
      <c r="NR298" s="20"/>
      <c r="NS298" s="246" t="s">
        <v>5576</v>
      </c>
    </row>
    <row r="299" spans="11:383">
      <c r="K299" s="265" t="s">
        <v>5577</v>
      </c>
      <c r="V299" s="43">
        <v>104</v>
      </c>
      <c r="W299" s="34" t="s">
        <v>1279</v>
      </c>
      <c r="X299" s="44">
        <v>30887</v>
      </c>
      <c r="Y299" s="34" t="s">
        <v>4075</v>
      </c>
      <c r="Z299" s="43" t="s">
        <v>426</v>
      </c>
      <c r="AA299" s="34" t="s">
        <v>491</v>
      </c>
      <c r="AB299" s="34" t="s">
        <v>398</v>
      </c>
      <c r="AC299" s="34" t="s">
        <v>5578</v>
      </c>
      <c r="AD299" s="44" t="s">
        <v>428</v>
      </c>
      <c r="AE299" s="44" t="s">
        <v>5214</v>
      </c>
      <c r="AF299" s="43">
        <v>104</v>
      </c>
      <c r="AG299" s="34" t="s">
        <v>1279</v>
      </c>
      <c r="AH299" s="34" t="s">
        <v>1278</v>
      </c>
      <c r="AI299" s="43" t="s">
        <v>983</v>
      </c>
      <c r="AJ299" s="44" t="s">
        <v>1280</v>
      </c>
      <c r="AK299" s="295">
        <v>4810250</v>
      </c>
      <c r="AL299" s="44" t="s">
        <v>491</v>
      </c>
      <c r="AM299" s="44" t="s">
        <v>1284</v>
      </c>
      <c r="AN299" s="296">
        <v>253469800</v>
      </c>
      <c r="AO299" s="34"/>
      <c r="AP299" s="34"/>
      <c r="AQ299" s="34"/>
      <c r="AR299" s="34"/>
      <c r="AS299" s="34"/>
      <c r="AT299" s="44" t="s">
        <v>434</v>
      </c>
      <c r="AU299" s="44"/>
      <c r="AV299" s="751" t="str" cm="1">
        <f t="array" ref="AV2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299" s="34"/>
      <c r="AX299" s="34"/>
      <c r="AY299" s="34"/>
      <c r="AZ299" s="34"/>
      <c r="BA299" s="34"/>
      <c r="BB299" s="34"/>
      <c r="BC299" s="34"/>
      <c r="BD299" s="44">
        <v>30887</v>
      </c>
      <c r="BE299" s="34" t="s">
        <v>4075</v>
      </c>
      <c r="BF299" s="43" t="s">
        <v>426</v>
      </c>
      <c r="BG299" s="34" t="s">
        <v>491</v>
      </c>
      <c r="BH299" s="34" t="s">
        <v>398</v>
      </c>
      <c r="BI299" s="34" t="s">
        <v>5578</v>
      </c>
      <c r="BJ299" s="44" t="s">
        <v>428</v>
      </c>
      <c r="BK299" s="44" t="s">
        <v>5214</v>
      </c>
      <c r="BL299" s="34"/>
      <c r="BM299" s="34"/>
      <c r="BN299" s="34"/>
      <c r="BO299" s="20"/>
      <c r="BP299" s="20"/>
      <c r="BQ299" s="20"/>
      <c r="BR299" s="20"/>
      <c r="BS299" s="27"/>
      <c r="BT299" s="20"/>
      <c r="BU299" s="20"/>
      <c r="BV299" s="20"/>
      <c r="BW299" s="20"/>
      <c r="BX299" s="20"/>
      <c r="BY299" s="20"/>
      <c r="BZ299" s="20"/>
      <c r="CA299" s="20"/>
      <c r="CB299" s="20"/>
      <c r="CC299" s="27"/>
      <c r="CD299" s="20"/>
      <c r="CE299" s="20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0"/>
      <c r="CY299" s="103" t="s">
        <v>427</v>
      </c>
      <c r="CZ299" s="87" t="s">
        <v>5579</v>
      </c>
      <c r="DA299" s="85"/>
      <c r="DC299" s="94" t="s">
        <v>530</v>
      </c>
      <c r="ML299" s="87"/>
      <c r="MM299" s="87"/>
      <c r="MN299" s="87"/>
      <c r="MO299" s="87"/>
      <c r="MP299" s="87"/>
      <c r="MQ299" s="87"/>
      <c r="MR299" s="87"/>
      <c r="MS299" s="87"/>
      <c r="MT299" s="87"/>
      <c r="MU299" s="87"/>
      <c r="MV299" s="87"/>
      <c r="MW299" s="87"/>
      <c r="MX299" s="87"/>
      <c r="MY299" s="87"/>
      <c r="MZ299" s="87"/>
      <c r="NA299" s="87"/>
      <c r="NB299" s="87"/>
      <c r="NC299" s="87"/>
      <c r="ND299" s="87"/>
      <c r="NE299" s="87"/>
      <c r="NF299" s="87"/>
      <c r="NG299" s="87"/>
      <c r="NH299" s="87"/>
      <c r="NI299" s="87"/>
      <c r="NJ299" s="87"/>
      <c r="NK299" s="87"/>
      <c r="NL299" s="87"/>
      <c r="NM299" s="87"/>
      <c r="NN299" s="87"/>
      <c r="NO299" s="87"/>
      <c r="NP299" s="87"/>
      <c r="NR299" s="20"/>
      <c r="NS299" s="246" t="s">
        <v>5580</v>
      </c>
    </row>
    <row r="300" spans="11:383">
      <c r="K300" s="265" t="s">
        <v>5581</v>
      </c>
      <c r="V300" s="43">
        <v>104</v>
      </c>
      <c r="W300" s="34" t="s">
        <v>1279</v>
      </c>
      <c r="X300" s="44">
        <v>30888</v>
      </c>
      <c r="Y300" s="34" t="s">
        <v>4093</v>
      </c>
      <c r="Z300" s="43" t="s">
        <v>426</v>
      </c>
      <c r="AA300" s="34" t="s">
        <v>491</v>
      </c>
      <c r="AB300" s="34" t="s">
        <v>398</v>
      </c>
      <c r="AC300" s="34" t="s">
        <v>5582</v>
      </c>
      <c r="AD300" s="44" t="s">
        <v>428</v>
      </c>
      <c r="AE300" s="44" t="s">
        <v>5214</v>
      </c>
      <c r="AF300" s="43">
        <v>104</v>
      </c>
      <c r="AG300" s="34" t="s">
        <v>1279</v>
      </c>
      <c r="AH300" s="34" t="s">
        <v>1278</v>
      </c>
      <c r="AI300" s="43" t="s">
        <v>983</v>
      </c>
      <c r="AJ300" s="44" t="s">
        <v>1280</v>
      </c>
      <c r="AK300" s="295">
        <v>4810250</v>
      </c>
      <c r="AL300" s="44" t="s">
        <v>491</v>
      </c>
      <c r="AM300" s="44" t="s">
        <v>1284</v>
      </c>
      <c r="AN300" s="296">
        <v>253469800</v>
      </c>
      <c r="AO300" s="34"/>
      <c r="AP300" s="34"/>
      <c r="AQ300" s="34"/>
      <c r="AR300" s="34"/>
      <c r="AS300" s="34"/>
      <c r="AT300" s="44" t="s">
        <v>434</v>
      </c>
      <c r="AU300" s="44"/>
      <c r="AV300" s="751" t="str" cm="1">
        <f t="array" ref="AV3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0" s="34"/>
      <c r="AX300" s="34"/>
      <c r="AY300" s="34"/>
      <c r="AZ300" s="34"/>
      <c r="BA300" s="34"/>
      <c r="BB300" s="34"/>
      <c r="BC300" s="34"/>
      <c r="BD300" s="44">
        <v>30888</v>
      </c>
      <c r="BE300" s="34" t="s">
        <v>4093</v>
      </c>
      <c r="BF300" s="43" t="s">
        <v>426</v>
      </c>
      <c r="BG300" s="34" t="s">
        <v>491</v>
      </c>
      <c r="BH300" s="34" t="s">
        <v>398</v>
      </c>
      <c r="BI300" s="34" t="s">
        <v>5582</v>
      </c>
      <c r="BJ300" s="44" t="s">
        <v>428</v>
      </c>
      <c r="BK300" s="44" t="s">
        <v>5214</v>
      </c>
      <c r="BL300" s="34"/>
      <c r="BM300" s="34"/>
      <c r="BN300" s="34"/>
      <c r="BO300" s="20"/>
      <c r="BP300" s="20"/>
      <c r="BQ300" s="20"/>
      <c r="BR300" s="20"/>
      <c r="BS300" s="27"/>
      <c r="BT300" s="20"/>
      <c r="BU300" s="20"/>
      <c r="BV300" s="20"/>
      <c r="BW300" s="20"/>
      <c r="BX300" s="20"/>
      <c r="BY300" s="20"/>
      <c r="BZ300" s="20"/>
      <c r="CA300" s="20"/>
      <c r="CB300" s="20"/>
      <c r="CC300" s="27"/>
      <c r="CD300" s="20"/>
      <c r="CE300" s="20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0"/>
      <c r="CY300" s="103" t="s">
        <v>658</v>
      </c>
      <c r="CZ300" s="87" t="s">
        <v>5583</v>
      </c>
      <c r="DA300" s="85"/>
      <c r="DC300" s="94" t="s">
        <v>611</v>
      </c>
      <c r="ML300" s="87"/>
      <c r="MM300" s="87"/>
      <c r="MN300" s="87"/>
      <c r="MO300" s="87"/>
      <c r="MP300" s="87"/>
      <c r="MQ300" s="87"/>
      <c r="MR300" s="87"/>
      <c r="MS300" s="87"/>
      <c r="MT300" s="87"/>
      <c r="MU300" s="87"/>
      <c r="MV300" s="87"/>
      <c r="MW300" s="87"/>
      <c r="MX300" s="87"/>
      <c r="MY300" s="87"/>
      <c r="MZ300" s="87"/>
      <c r="NA300" s="87"/>
      <c r="NB300" s="87"/>
      <c r="NC300" s="87"/>
      <c r="ND300" s="87"/>
      <c r="NE300" s="87"/>
      <c r="NF300" s="87"/>
      <c r="NG300" s="87"/>
      <c r="NH300" s="87"/>
      <c r="NI300" s="87"/>
      <c r="NJ300" s="87"/>
      <c r="NK300" s="87"/>
      <c r="NL300" s="87"/>
      <c r="NM300" s="87"/>
      <c r="NN300" s="87"/>
      <c r="NO300" s="87"/>
      <c r="NP300" s="87"/>
      <c r="NR300" s="20"/>
      <c r="NS300" s="246" t="s">
        <v>5584</v>
      </c>
    </row>
    <row r="301" spans="11:383">
      <c r="K301" s="265" t="s">
        <v>5585</v>
      </c>
      <c r="V301" s="43">
        <v>104</v>
      </c>
      <c r="W301" s="34" t="s">
        <v>1279</v>
      </c>
      <c r="X301" s="44">
        <v>30889</v>
      </c>
      <c r="Y301" s="34" t="s">
        <v>4109</v>
      </c>
      <c r="Z301" s="43" t="s">
        <v>426</v>
      </c>
      <c r="AA301" s="34" t="s">
        <v>491</v>
      </c>
      <c r="AB301" s="34" t="s">
        <v>398</v>
      </c>
      <c r="AC301" s="34" t="s">
        <v>5586</v>
      </c>
      <c r="AD301" s="44" t="s">
        <v>428</v>
      </c>
      <c r="AE301" s="44" t="s">
        <v>5214</v>
      </c>
      <c r="AF301" s="43">
        <v>104</v>
      </c>
      <c r="AG301" s="34" t="s">
        <v>1279</v>
      </c>
      <c r="AH301" s="34" t="s">
        <v>1278</v>
      </c>
      <c r="AI301" s="43" t="s">
        <v>983</v>
      </c>
      <c r="AJ301" s="44" t="s">
        <v>1280</v>
      </c>
      <c r="AK301" s="295">
        <v>4810250</v>
      </c>
      <c r="AL301" s="44" t="s">
        <v>491</v>
      </c>
      <c r="AM301" s="44" t="s">
        <v>1284</v>
      </c>
      <c r="AN301" s="296">
        <v>253469800</v>
      </c>
      <c r="AO301" s="34"/>
      <c r="AP301" s="34"/>
      <c r="AQ301" s="34"/>
      <c r="AR301" s="34"/>
      <c r="AS301" s="34"/>
      <c r="AT301" s="44" t="s">
        <v>434</v>
      </c>
      <c r="AU301" s="44"/>
      <c r="AV301" s="751" t="str" cm="1">
        <f t="array" ref="AV3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1" s="34"/>
      <c r="AX301" s="34"/>
      <c r="AY301" s="34"/>
      <c r="AZ301" s="34"/>
      <c r="BA301" s="34"/>
      <c r="BB301" s="34"/>
      <c r="BC301" s="34"/>
      <c r="BD301" s="44">
        <v>30889</v>
      </c>
      <c r="BE301" s="34" t="s">
        <v>4109</v>
      </c>
      <c r="BF301" s="43" t="s">
        <v>426</v>
      </c>
      <c r="BG301" s="34" t="s">
        <v>491</v>
      </c>
      <c r="BH301" s="34" t="s">
        <v>398</v>
      </c>
      <c r="BI301" s="34" t="s">
        <v>5586</v>
      </c>
      <c r="BJ301" s="44" t="s">
        <v>428</v>
      </c>
      <c r="BK301" s="44" t="s">
        <v>5214</v>
      </c>
      <c r="BL301" s="34"/>
      <c r="BM301" s="34"/>
      <c r="BN301" s="34"/>
      <c r="BO301" s="20"/>
      <c r="BP301" s="20"/>
      <c r="BQ301" s="20"/>
      <c r="BR301" s="20"/>
      <c r="BS301" s="27"/>
      <c r="BT301" s="20"/>
      <c r="BU301" s="20"/>
      <c r="BV301" s="20"/>
      <c r="BW301" s="20"/>
      <c r="BX301" s="20"/>
      <c r="BY301" s="20"/>
      <c r="BZ301" s="20"/>
      <c r="CA301" s="20"/>
      <c r="CB301" s="20"/>
      <c r="CC301" s="27"/>
      <c r="CD301" s="20"/>
      <c r="CE301" s="20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0"/>
      <c r="CY301" s="103" t="s">
        <v>659</v>
      </c>
      <c r="CZ301" s="87" t="s">
        <v>5587</v>
      </c>
      <c r="DA301" s="85"/>
      <c r="DC301" s="94" t="s">
        <v>531</v>
      </c>
      <c r="ML301" s="87"/>
      <c r="MM301" s="87"/>
      <c r="MN301" s="87"/>
      <c r="MO301" s="87"/>
      <c r="MP301" s="87"/>
      <c r="MQ301" s="87"/>
      <c r="MR301" s="87"/>
      <c r="MS301" s="87"/>
      <c r="MT301" s="87"/>
      <c r="MU301" s="87"/>
      <c r="MV301" s="87"/>
      <c r="MW301" s="87"/>
      <c r="MX301" s="87"/>
      <c r="MY301" s="87"/>
      <c r="MZ301" s="87"/>
      <c r="NA301" s="87"/>
      <c r="NB301" s="87"/>
      <c r="NC301" s="87"/>
      <c r="ND301" s="87"/>
      <c r="NE301" s="87"/>
      <c r="NF301" s="87"/>
      <c r="NG301" s="87"/>
      <c r="NH301" s="87"/>
      <c r="NI301" s="87"/>
      <c r="NJ301" s="87"/>
      <c r="NK301" s="87"/>
      <c r="NL301" s="87"/>
      <c r="NM301" s="87"/>
      <c r="NN301" s="87"/>
      <c r="NO301" s="87"/>
      <c r="NP301" s="87"/>
      <c r="NR301" s="20"/>
      <c r="NS301" s="246" t="s">
        <v>5588</v>
      </c>
    </row>
    <row r="302" spans="11:383">
      <c r="K302" s="265" t="s">
        <v>5589</v>
      </c>
      <c r="V302" s="43">
        <v>104</v>
      </c>
      <c r="W302" s="34" t="s">
        <v>1279</v>
      </c>
      <c r="X302" s="44">
        <v>30891</v>
      </c>
      <c r="Y302" s="34" t="s">
        <v>4143</v>
      </c>
      <c r="Z302" s="43" t="s">
        <v>426</v>
      </c>
      <c r="AA302" s="34" t="s">
        <v>491</v>
      </c>
      <c r="AB302" s="34" t="s">
        <v>398</v>
      </c>
      <c r="AC302" s="34" t="s">
        <v>5590</v>
      </c>
      <c r="AD302" s="44" t="s">
        <v>428</v>
      </c>
      <c r="AE302" s="44" t="s">
        <v>5214</v>
      </c>
      <c r="AF302" s="43">
        <v>104</v>
      </c>
      <c r="AG302" s="34" t="s">
        <v>1279</v>
      </c>
      <c r="AH302" s="34" t="s">
        <v>1278</v>
      </c>
      <c r="AI302" s="43" t="s">
        <v>983</v>
      </c>
      <c r="AJ302" s="44" t="s">
        <v>1280</v>
      </c>
      <c r="AK302" s="295">
        <v>4810250</v>
      </c>
      <c r="AL302" s="44" t="s">
        <v>491</v>
      </c>
      <c r="AM302" s="44" t="s">
        <v>1284</v>
      </c>
      <c r="AN302" s="296">
        <v>253469800</v>
      </c>
      <c r="AO302" s="34"/>
      <c r="AP302" s="34"/>
      <c r="AQ302" s="34"/>
      <c r="AR302" s="34"/>
      <c r="AS302" s="34"/>
      <c r="AT302" s="44" t="s">
        <v>434</v>
      </c>
      <c r="AU302" s="44"/>
      <c r="AV302" s="751" t="str" cm="1">
        <f t="array" ref="AV3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2" s="34"/>
      <c r="AX302" s="34"/>
      <c r="AY302" s="34"/>
      <c r="AZ302" s="34"/>
      <c r="BA302" s="34"/>
      <c r="BB302" s="34"/>
      <c r="BC302" s="34"/>
      <c r="BD302" s="44">
        <v>30891</v>
      </c>
      <c r="BE302" s="34" t="s">
        <v>4143</v>
      </c>
      <c r="BF302" s="43" t="s">
        <v>426</v>
      </c>
      <c r="BG302" s="34" t="s">
        <v>491</v>
      </c>
      <c r="BH302" s="34" t="s">
        <v>398</v>
      </c>
      <c r="BI302" s="34" t="s">
        <v>5590</v>
      </c>
      <c r="BJ302" s="44" t="s">
        <v>428</v>
      </c>
      <c r="BK302" s="44" t="s">
        <v>5214</v>
      </c>
      <c r="BL302" s="34"/>
      <c r="BM302" s="34"/>
      <c r="BN302" s="34"/>
      <c r="BO302" s="20"/>
      <c r="BP302" s="20"/>
      <c r="BQ302" s="20"/>
      <c r="BR302" s="20"/>
      <c r="BS302" s="27"/>
      <c r="BT302" s="20"/>
      <c r="BU302" s="20"/>
      <c r="BV302" s="20"/>
      <c r="BW302" s="20"/>
      <c r="BX302" s="20"/>
      <c r="BY302" s="20"/>
      <c r="BZ302" s="20"/>
      <c r="CA302" s="20"/>
      <c r="CB302" s="20"/>
      <c r="CC302" s="27"/>
      <c r="CD302" s="20"/>
      <c r="CE302" s="20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0"/>
      <c r="CY302" s="103" t="s">
        <v>660</v>
      </c>
      <c r="CZ302" s="87" t="s">
        <v>5591</v>
      </c>
      <c r="DA302" s="85"/>
      <c r="DC302" s="94" t="s">
        <v>694</v>
      </c>
      <c r="ML302" s="87"/>
      <c r="MM302" s="87"/>
      <c r="MN302" s="87"/>
      <c r="MO302" s="87"/>
      <c r="MP302" s="87"/>
      <c r="MQ302" s="87"/>
      <c r="MR302" s="87"/>
      <c r="MS302" s="87"/>
      <c r="MT302" s="87"/>
      <c r="MU302" s="87"/>
      <c r="MV302" s="87"/>
      <c r="MW302" s="87"/>
      <c r="MX302" s="87"/>
      <c r="MY302" s="87"/>
      <c r="MZ302" s="87"/>
      <c r="NA302" s="87"/>
      <c r="NB302" s="87"/>
      <c r="NC302" s="87"/>
      <c r="ND302" s="87"/>
      <c r="NE302" s="87"/>
      <c r="NF302" s="87"/>
      <c r="NG302" s="87"/>
      <c r="NH302" s="87"/>
      <c r="NI302" s="87"/>
      <c r="NJ302" s="87"/>
      <c r="NK302" s="87"/>
      <c r="NL302" s="87"/>
      <c r="NM302" s="87"/>
      <c r="NN302" s="87"/>
      <c r="NO302" s="87"/>
      <c r="NP302" s="87"/>
      <c r="NR302" s="20"/>
      <c r="NS302" s="246" t="s">
        <v>5592</v>
      </c>
    </row>
    <row r="303" spans="11:383">
      <c r="K303" s="265" t="s">
        <v>5593</v>
      </c>
      <c r="V303" s="43">
        <v>104</v>
      </c>
      <c r="W303" s="34" t="s">
        <v>1279</v>
      </c>
      <c r="X303" s="44">
        <v>30890</v>
      </c>
      <c r="Y303" s="34" t="s">
        <v>4126</v>
      </c>
      <c r="Z303" s="43" t="s">
        <v>426</v>
      </c>
      <c r="AA303" s="34" t="s">
        <v>491</v>
      </c>
      <c r="AB303" s="34" t="s">
        <v>398</v>
      </c>
      <c r="AC303" s="34" t="s">
        <v>5594</v>
      </c>
      <c r="AD303" s="44" t="s">
        <v>428</v>
      </c>
      <c r="AE303" s="44" t="s">
        <v>5214</v>
      </c>
      <c r="AF303" s="43">
        <v>104</v>
      </c>
      <c r="AG303" s="34" t="s">
        <v>1279</v>
      </c>
      <c r="AH303" s="34" t="s">
        <v>1278</v>
      </c>
      <c r="AI303" s="43" t="s">
        <v>983</v>
      </c>
      <c r="AJ303" s="44" t="s">
        <v>1280</v>
      </c>
      <c r="AK303" s="295">
        <v>4810250</v>
      </c>
      <c r="AL303" s="44" t="s">
        <v>491</v>
      </c>
      <c r="AM303" s="44" t="s">
        <v>1284</v>
      </c>
      <c r="AN303" s="296">
        <v>253469800</v>
      </c>
      <c r="AO303" s="34"/>
      <c r="AP303" s="34"/>
      <c r="AQ303" s="34"/>
      <c r="AR303" s="34"/>
      <c r="AS303" s="34"/>
      <c r="AT303" s="44" t="s">
        <v>434</v>
      </c>
      <c r="AU303" s="44"/>
      <c r="AV303" s="751" t="str" cm="1">
        <f t="array" ref="AV3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3" s="34"/>
      <c r="AX303" s="34"/>
      <c r="AY303" s="34"/>
      <c r="AZ303" s="34"/>
      <c r="BA303" s="34"/>
      <c r="BB303" s="34"/>
      <c r="BC303" s="34"/>
      <c r="BD303" s="44">
        <v>30890</v>
      </c>
      <c r="BE303" s="34" t="s">
        <v>4126</v>
      </c>
      <c r="BF303" s="43" t="s">
        <v>426</v>
      </c>
      <c r="BG303" s="34" t="s">
        <v>491</v>
      </c>
      <c r="BH303" s="34" t="s">
        <v>398</v>
      </c>
      <c r="BI303" s="34" t="s">
        <v>5594</v>
      </c>
      <c r="BJ303" s="44" t="s">
        <v>428</v>
      </c>
      <c r="BK303" s="44" t="s">
        <v>5214</v>
      </c>
      <c r="BL303" s="34"/>
      <c r="BM303" s="34"/>
      <c r="BN303" s="34"/>
      <c r="BO303" s="20"/>
      <c r="BP303" s="20"/>
      <c r="BQ303" s="20"/>
      <c r="BR303" s="20"/>
      <c r="BS303" s="27"/>
      <c r="BT303" s="20"/>
      <c r="BU303" s="20"/>
      <c r="BV303" s="20"/>
      <c r="BW303" s="20"/>
      <c r="BX303" s="20"/>
      <c r="BY303" s="20"/>
      <c r="BZ303" s="20"/>
      <c r="CA303" s="20"/>
      <c r="CB303" s="20"/>
      <c r="CC303" s="27"/>
      <c r="CD303" s="20"/>
      <c r="CE303" s="20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0"/>
      <c r="CY303" s="103" t="s">
        <v>661</v>
      </c>
      <c r="CZ303" s="87" t="s">
        <v>5595</v>
      </c>
      <c r="DA303" s="85"/>
      <c r="DC303" s="94" t="s">
        <v>695</v>
      </c>
      <c r="ML303" s="87"/>
      <c r="MM303" s="87"/>
      <c r="MN303" s="87"/>
      <c r="MO303" s="87"/>
      <c r="MP303" s="87"/>
      <c r="MQ303" s="87"/>
      <c r="MR303" s="87"/>
      <c r="MS303" s="87"/>
      <c r="MT303" s="87"/>
      <c r="MU303" s="87"/>
      <c r="MV303" s="87"/>
      <c r="MW303" s="87"/>
      <c r="MX303" s="87"/>
      <c r="MY303" s="87"/>
      <c r="MZ303" s="87"/>
      <c r="NA303" s="87"/>
      <c r="NB303" s="87"/>
      <c r="NC303" s="87"/>
      <c r="ND303" s="87"/>
      <c r="NE303" s="87"/>
      <c r="NF303" s="87"/>
      <c r="NG303" s="87"/>
      <c r="NH303" s="87"/>
      <c r="NI303" s="87"/>
      <c r="NJ303" s="87"/>
      <c r="NK303" s="87"/>
      <c r="NL303" s="87"/>
      <c r="NM303" s="87"/>
      <c r="NN303" s="87"/>
      <c r="NO303" s="87"/>
      <c r="NP303" s="87"/>
      <c r="NR303" s="20"/>
      <c r="NS303" s="246" t="s">
        <v>5596</v>
      </c>
    </row>
    <row r="304" spans="11:383">
      <c r="K304" s="265" t="s">
        <v>5597</v>
      </c>
      <c r="V304" s="43">
        <v>104</v>
      </c>
      <c r="W304" s="34" t="s">
        <v>1279</v>
      </c>
      <c r="X304" s="44">
        <v>30871</v>
      </c>
      <c r="Y304" s="34" t="s">
        <v>3813</v>
      </c>
      <c r="Z304" s="43" t="s">
        <v>426</v>
      </c>
      <c r="AA304" s="34" t="s">
        <v>491</v>
      </c>
      <c r="AB304" s="34" t="s">
        <v>398</v>
      </c>
      <c r="AC304" s="34" t="s">
        <v>3813</v>
      </c>
      <c r="AD304" s="44" t="s">
        <v>428</v>
      </c>
      <c r="AE304" s="44" t="s">
        <v>5214</v>
      </c>
      <c r="AF304" s="43">
        <v>104</v>
      </c>
      <c r="AG304" s="34" t="s">
        <v>1279</v>
      </c>
      <c r="AH304" s="34" t="s">
        <v>1278</v>
      </c>
      <c r="AI304" s="43" t="s">
        <v>983</v>
      </c>
      <c r="AJ304" s="44" t="s">
        <v>1280</v>
      </c>
      <c r="AK304" s="295">
        <v>4810250</v>
      </c>
      <c r="AL304" s="44" t="s">
        <v>491</v>
      </c>
      <c r="AM304" s="44" t="s">
        <v>1284</v>
      </c>
      <c r="AN304" s="296">
        <v>253469800</v>
      </c>
      <c r="AO304" s="34"/>
      <c r="AP304" s="34"/>
      <c r="AQ304" s="34"/>
      <c r="AR304" s="34"/>
      <c r="AS304" s="34"/>
      <c r="AT304" s="44" t="s">
        <v>434</v>
      </c>
      <c r="AU304" s="44"/>
      <c r="AV304" s="751" t="str" cm="1">
        <f t="array" ref="AV3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4" s="34"/>
      <c r="AX304" s="34"/>
      <c r="AY304" s="34"/>
      <c r="AZ304" s="34"/>
      <c r="BA304" s="34"/>
      <c r="BB304" s="34"/>
      <c r="BC304" s="34"/>
      <c r="BD304" s="44">
        <v>30871</v>
      </c>
      <c r="BE304" s="34" t="s">
        <v>3813</v>
      </c>
      <c r="BF304" s="43" t="s">
        <v>426</v>
      </c>
      <c r="BG304" s="34" t="s">
        <v>491</v>
      </c>
      <c r="BH304" s="34" t="s">
        <v>398</v>
      </c>
      <c r="BI304" s="34" t="s">
        <v>3813</v>
      </c>
      <c r="BJ304" s="44" t="s">
        <v>428</v>
      </c>
      <c r="BK304" s="44" t="s">
        <v>5214</v>
      </c>
      <c r="BL304" s="34"/>
      <c r="BM304" s="34"/>
      <c r="BN304" s="34"/>
      <c r="BO304" s="20"/>
      <c r="BP304" s="20"/>
      <c r="BQ304" s="20"/>
      <c r="BR304" s="20"/>
      <c r="BS304" s="27"/>
      <c r="BT304" s="20"/>
      <c r="BU304" s="20"/>
      <c r="BV304" s="20"/>
      <c r="BW304" s="20"/>
      <c r="BX304" s="20"/>
      <c r="BY304" s="20"/>
      <c r="BZ304" s="20"/>
      <c r="CA304" s="20"/>
      <c r="CB304" s="20"/>
      <c r="CC304" s="27"/>
      <c r="CD304" s="20"/>
      <c r="CE304" s="20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0"/>
      <c r="CY304" s="103" t="s">
        <v>662</v>
      </c>
      <c r="CZ304" s="87" t="s">
        <v>5598</v>
      </c>
      <c r="DA304" s="85"/>
      <c r="DC304" s="94" t="s">
        <v>556</v>
      </c>
      <c r="ML304" s="87"/>
      <c r="MM304" s="87"/>
      <c r="MN304" s="87"/>
      <c r="MO304" s="87"/>
      <c r="MP304" s="87"/>
      <c r="MQ304" s="87"/>
      <c r="MR304" s="87"/>
      <c r="MS304" s="87"/>
      <c r="MT304" s="87"/>
      <c r="MU304" s="87"/>
      <c r="MV304" s="87"/>
      <c r="MW304" s="87"/>
      <c r="MX304" s="87"/>
      <c r="MY304" s="87"/>
      <c r="MZ304" s="87"/>
      <c r="NA304" s="87"/>
      <c r="NB304" s="87"/>
      <c r="NC304" s="87"/>
      <c r="ND304" s="87"/>
      <c r="NE304" s="87"/>
      <c r="NF304" s="87"/>
      <c r="NG304" s="87"/>
      <c r="NH304" s="87"/>
      <c r="NI304" s="87"/>
      <c r="NJ304" s="87"/>
      <c r="NK304" s="87"/>
      <c r="NL304" s="87"/>
      <c r="NM304" s="87"/>
      <c r="NN304" s="87"/>
      <c r="NO304" s="87"/>
      <c r="NP304" s="87"/>
      <c r="NR304" s="20"/>
      <c r="NS304" s="246" t="s">
        <v>5599</v>
      </c>
    </row>
    <row r="305" spans="11:383">
      <c r="K305" s="265" t="s">
        <v>5600</v>
      </c>
      <c r="V305" s="43">
        <v>104</v>
      </c>
      <c r="W305" s="34" t="s">
        <v>1279</v>
      </c>
      <c r="X305" s="44">
        <v>31404</v>
      </c>
      <c r="Y305" s="34" t="s">
        <v>1029</v>
      </c>
      <c r="Z305" s="43" t="s">
        <v>426</v>
      </c>
      <c r="AA305" s="34" t="s">
        <v>497</v>
      </c>
      <c r="AB305" s="34" t="s">
        <v>398</v>
      </c>
      <c r="AC305" s="34" t="s">
        <v>1029</v>
      </c>
      <c r="AD305" s="44" t="s">
        <v>428</v>
      </c>
      <c r="AE305" s="44" t="s">
        <v>5214</v>
      </c>
      <c r="AF305" s="43">
        <v>104</v>
      </c>
      <c r="AG305" s="34" t="s">
        <v>1279</v>
      </c>
      <c r="AH305" s="34" t="s">
        <v>1278</v>
      </c>
      <c r="AI305" s="43" t="s">
        <v>983</v>
      </c>
      <c r="AJ305" s="44" t="s">
        <v>1280</v>
      </c>
      <c r="AK305" s="295">
        <v>4810250</v>
      </c>
      <c r="AL305" s="44" t="s">
        <v>491</v>
      </c>
      <c r="AM305" s="44" t="s">
        <v>1284</v>
      </c>
      <c r="AN305" s="296">
        <v>253469800</v>
      </c>
      <c r="AO305" s="34"/>
      <c r="AP305" s="34"/>
      <c r="AQ305" s="34"/>
      <c r="AR305" s="34"/>
      <c r="AS305" s="34"/>
      <c r="AT305" s="44" t="s">
        <v>434</v>
      </c>
      <c r="AU305" s="44"/>
      <c r="AV305" s="751" t="str" cm="1">
        <f t="array" ref="AV3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5" s="34"/>
      <c r="AX305" s="34"/>
      <c r="AY305" s="34"/>
      <c r="AZ305" s="34"/>
      <c r="BA305" s="34"/>
      <c r="BB305" s="34"/>
      <c r="BC305" s="34"/>
      <c r="BD305" s="44">
        <v>31404</v>
      </c>
      <c r="BE305" s="34" t="s">
        <v>1029</v>
      </c>
      <c r="BF305" s="43" t="s">
        <v>426</v>
      </c>
      <c r="BG305" s="34" t="s">
        <v>497</v>
      </c>
      <c r="BH305" s="34" t="s">
        <v>398</v>
      </c>
      <c r="BI305" s="34" t="s">
        <v>1029</v>
      </c>
      <c r="BJ305" s="44" t="s">
        <v>428</v>
      </c>
      <c r="BK305" s="44" t="s">
        <v>5214</v>
      </c>
      <c r="BL305" s="34"/>
      <c r="BM305" s="34"/>
      <c r="BN305" s="34"/>
      <c r="BO305" s="20"/>
      <c r="BP305" s="20"/>
      <c r="BQ305" s="20"/>
      <c r="BR305" s="20"/>
      <c r="BS305" s="27"/>
      <c r="BT305" s="20"/>
      <c r="BU305" s="20"/>
      <c r="BV305" s="20"/>
      <c r="BW305" s="20"/>
      <c r="BX305" s="20"/>
      <c r="BY305" s="20"/>
      <c r="BZ305" s="20"/>
      <c r="CA305" s="20"/>
      <c r="CB305" s="20"/>
      <c r="CC305" s="27"/>
      <c r="CD305" s="20"/>
      <c r="CE305" s="20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0"/>
      <c r="CY305" s="103" t="s">
        <v>663</v>
      </c>
      <c r="CZ305" s="87" t="s">
        <v>5601</v>
      </c>
      <c r="DA305" s="85"/>
      <c r="DC305" s="94" t="s">
        <v>493</v>
      </c>
      <c r="ML305" s="87"/>
      <c r="MM305" s="87"/>
      <c r="MN305" s="87"/>
      <c r="MO305" s="87"/>
      <c r="MP305" s="87"/>
      <c r="MQ305" s="87"/>
      <c r="MR305" s="87"/>
      <c r="MS305" s="87"/>
      <c r="MT305" s="87"/>
      <c r="MU305" s="87"/>
      <c r="MV305" s="87"/>
      <c r="MW305" s="87"/>
      <c r="MX305" s="87"/>
      <c r="MY305" s="87"/>
      <c r="MZ305" s="87"/>
      <c r="NA305" s="87"/>
      <c r="NB305" s="87"/>
      <c r="NC305" s="87"/>
      <c r="ND305" s="87"/>
      <c r="NE305" s="87"/>
      <c r="NF305" s="87"/>
      <c r="NG305" s="87"/>
      <c r="NH305" s="87"/>
      <c r="NI305" s="87"/>
      <c r="NJ305" s="87"/>
      <c r="NK305" s="87"/>
      <c r="NL305" s="87"/>
      <c r="NM305" s="87"/>
      <c r="NN305" s="87"/>
      <c r="NO305" s="87"/>
      <c r="NP305" s="87"/>
      <c r="NR305" s="20"/>
      <c r="NS305" s="246" t="s">
        <v>5602</v>
      </c>
    </row>
    <row r="306" spans="11:383">
      <c r="K306" s="265" t="s">
        <v>5603</v>
      </c>
      <c r="V306" s="43">
        <v>104</v>
      </c>
      <c r="W306" s="34" t="s">
        <v>1279</v>
      </c>
      <c r="X306" s="44">
        <v>31401</v>
      </c>
      <c r="Y306" s="34" t="s">
        <v>761</v>
      </c>
      <c r="Z306" s="43" t="s">
        <v>426</v>
      </c>
      <c r="AA306" s="34" t="s">
        <v>497</v>
      </c>
      <c r="AB306" s="34" t="s">
        <v>398</v>
      </c>
      <c r="AC306" s="34" t="s">
        <v>761</v>
      </c>
      <c r="AD306" s="44" t="s">
        <v>428</v>
      </c>
      <c r="AE306" s="44" t="s">
        <v>5214</v>
      </c>
      <c r="AF306" s="43">
        <v>104</v>
      </c>
      <c r="AG306" s="34" t="s">
        <v>1279</v>
      </c>
      <c r="AH306" s="34" t="s">
        <v>1278</v>
      </c>
      <c r="AI306" s="43" t="s">
        <v>983</v>
      </c>
      <c r="AJ306" s="44" t="s">
        <v>1280</v>
      </c>
      <c r="AK306" s="295">
        <v>4810250</v>
      </c>
      <c r="AL306" s="44" t="s">
        <v>491</v>
      </c>
      <c r="AM306" s="44" t="s">
        <v>1284</v>
      </c>
      <c r="AN306" s="296">
        <v>253469800</v>
      </c>
      <c r="AO306" s="34"/>
      <c r="AP306" s="34"/>
      <c r="AQ306" s="34"/>
      <c r="AR306" s="34"/>
      <c r="AS306" s="34"/>
      <c r="AT306" s="44" t="s">
        <v>434</v>
      </c>
      <c r="AU306" s="44"/>
      <c r="AV306" s="751" t="str" cm="1">
        <f t="array" ref="AV3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6" s="34"/>
      <c r="AX306" s="34"/>
      <c r="AY306" s="34"/>
      <c r="AZ306" s="34"/>
      <c r="BA306" s="34"/>
      <c r="BB306" s="34"/>
      <c r="BC306" s="34"/>
      <c r="BD306" s="44">
        <v>31401</v>
      </c>
      <c r="BE306" s="34" t="s">
        <v>761</v>
      </c>
      <c r="BF306" s="43" t="s">
        <v>426</v>
      </c>
      <c r="BG306" s="34" t="s">
        <v>497</v>
      </c>
      <c r="BH306" s="34" t="s">
        <v>398</v>
      </c>
      <c r="BI306" s="34" t="s">
        <v>761</v>
      </c>
      <c r="BJ306" s="44" t="s">
        <v>428</v>
      </c>
      <c r="BK306" s="44" t="s">
        <v>5214</v>
      </c>
      <c r="BL306" s="34"/>
      <c r="BM306" s="34"/>
      <c r="BN306" s="34"/>
      <c r="BO306" s="20"/>
      <c r="BP306" s="20"/>
      <c r="BQ306" s="20"/>
      <c r="BR306" s="20"/>
      <c r="BS306" s="27"/>
      <c r="BT306" s="20"/>
      <c r="BU306" s="20"/>
      <c r="BV306" s="20"/>
      <c r="BW306" s="20"/>
      <c r="BX306" s="20"/>
      <c r="BY306" s="20"/>
      <c r="BZ306" s="20"/>
      <c r="CA306" s="20"/>
      <c r="CB306" s="20"/>
      <c r="CC306" s="27"/>
      <c r="CD306" s="20"/>
      <c r="CE306" s="20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0"/>
      <c r="CY306" s="103" t="s">
        <v>411</v>
      </c>
      <c r="CZ306" s="87" t="s">
        <v>5604</v>
      </c>
      <c r="DA306" s="85"/>
      <c r="DC306" s="94" t="s">
        <v>643</v>
      </c>
      <c r="ML306" s="87"/>
      <c r="MM306" s="87"/>
      <c r="MN306" s="87"/>
      <c r="MO306" s="87"/>
      <c r="MP306" s="87"/>
      <c r="MQ306" s="87"/>
      <c r="MR306" s="87"/>
      <c r="MS306" s="87"/>
      <c r="MT306" s="87"/>
      <c r="MU306" s="87"/>
      <c r="MV306" s="87"/>
      <c r="MW306" s="87"/>
      <c r="MX306" s="87"/>
      <c r="MY306" s="87"/>
      <c r="MZ306" s="87"/>
      <c r="NA306" s="87"/>
      <c r="NB306" s="87"/>
      <c r="NC306" s="87"/>
      <c r="ND306" s="87"/>
      <c r="NE306" s="87"/>
      <c r="NF306" s="87"/>
      <c r="NG306" s="87"/>
      <c r="NH306" s="87"/>
      <c r="NI306" s="87"/>
      <c r="NJ306" s="87"/>
      <c r="NK306" s="87"/>
      <c r="NL306" s="87"/>
      <c r="NM306" s="87"/>
      <c r="NN306" s="87"/>
      <c r="NO306" s="87"/>
      <c r="NP306" s="87"/>
      <c r="NR306" s="20"/>
      <c r="NS306" s="246" t="s">
        <v>5605</v>
      </c>
    </row>
    <row r="307" spans="11:383">
      <c r="K307" s="265" t="s">
        <v>5606</v>
      </c>
      <c r="V307" s="43">
        <v>104</v>
      </c>
      <c r="W307" s="34" t="s">
        <v>1279</v>
      </c>
      <c r="X307" s="44">
        <v>31408</v>
      </c>
      <c r="Y307" s="34" t="s">
        <v>1615</v>
      </c>
      <c r="Z307" s="43" t="s">
        <v>426</v>
      </c>
      <c r="AA307" s="34" t="s">
        <v>497</v>
      </c>
      <c r="AB307" s="34" t="s">
        <v>398</v>
      </c>
      <c r="AC307" s="34" t="s">
        <v>5607</v>
      </c>
      <c r="AD307" s="44" t="s">
        <v>428</v>
      </c>
      <c r="AE307" s="44" t="s">
        <v>5214</v>
      </c>
      <c r="AF307" s="43">
        <v>104</v>
      </c>
      <c r="AG307" s="34" t="s">
        <v>1279</v>
      </c>
      <c r="AH307" s="34" t="s">
        <v>1278</v>
      </c>
      <c r="AI307" s="43" t="s">
        <v>983</v>
      </c>
      <c r="AJ307" s="44" t="s">
        <v>1280</v>
      </c>
      <c r="AK307" s="295">
        <v>4810250</v>
      </c>
      <c r="AL307" s="44" t="s">
        <v>491</v>
      </c>
      <c r="AM307" s="44" t="s">
        <v>1284</v>
      </c>
      <c r="AN307" s="296">
        <v>253469800</v>
      </c>
      <c r="AO307" s="34"/>
      <c r="AP307" s="34"/>
      <c r="AQ307" s="34"/>
      <c r="AR307" s="34"/>
      <c r="AS307" s="34"/>
      <c r="AT307" s="44" t="s">
        <v>434</v>
      </c>
      <c r="AU307" s="44"/>
      <c r="AV307" s="751" t="str" cm="1">
        <f t="array" ref="AV3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7" s="34"/>
      <c r="AX307" s="34"/>
      <c r="AY307" s="34"/>
      <c r="AZ307" s="34"/>
      <c r="BA307" s="34"/>
      <c r="BB307" s="34"/>
      <c r="BC307" s="34"/>
      <c r="BD307" s="44">
        <v>31408</v>
      </c>
      <c r="BE307" s="34" t="s">
        <v>1615</v>
      </c>
      <c r="BF307" s="43" t="s">
        <v>426</v>
      </c>
      <c r="BG307" s="34" t="s">
        <v>497</v>
      </c>
      <c r="BH307" s="34" t="s">
        <v>398</v>
      </c>
      <c r="BI307" s="34" t="s">
        <v>5607</v>
      </c>
      <c r="BJ307" s="44" t="s">
        <v>428</v>
      </c>
      <c r="BK307" s="44" t="s">
        <v>5214</v>
      </c>
      <c r="BL307" s="34"/>
      <c r="BM307" s="34"/>
      <c r="BN307" s="34"/>
      <c r="BO307" s="20"/>
      <c r="BP307" s="20"/>
      <c r="BQ307" s="20"/>
      <c r="BR307" s="20"/>
      <c r="BS307" s="27"/>
      <c r="BT307" s="20"/>
      <c r="BU307" s="20"/>
      <c r="BV307" s="20"/>
      <c r="BW307" s="20"/>
      <c r="BX307" s="20"/>
      <c r="BY307" s="20"/>
      <c r="BZ307" s="20"/>
      <c r="CA307" s="20"/>
      <c r="CB307" s="20"/>
      <c r="CC307" s="27"/>
      <c r="CD307" s="20"/>
      <c r="CE307" s="20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0"/>
      <c r="CY307" s="103" t="s">
        <v>664</v>
      </c>
      <c r="CZ307" s="87" t="s">
        <v>5608</v>
      </c>
      <c r="DA307" s="85"/>
      <c r="DC307" s="94" t="s">
        <v>696</v>
      </c>
      <c r="ML307" s="87"/>
      <c r="MM307" s="87"/>
      <c r="MN307" s="87"/>
      <c r="MO307" s="87"/>
      <c r="MP307" s="87"/>
      <c r="MQ307" s="87"/>
      <c r="MR307" s="87"/>
      <c r="MS307" s="87"/>
      <c r="MT307" s="87"/>
      <c r="MU307" s="87"/>
      <c r="MV307" s="87"/>
      <c r="MW307" s="87"/>
      <c r="MX307" s="87"/>
      <c r="MY307" s="87"/>
      <c r="MZ307" s="87"/>
      <c r="NA307" s="87"/>
      <c r="NB307" s="87"/>
      <c r="NC307" s="87"/>
      <c r="ND307" s="87"/>
      <c r="NE307" s="87"/>
      <c r="NF307" s="87"/>
      <c r="NG307" s="87"/>
      <c r="NH307" s="87"/>
      <c r="NI307" s="87"/>
      <c r="NJ307" s="87"/>
      <c r="NK307" s="87"/>
      <c r="NL307" s="87"/>
      <c r="NM307" s="87"/>
      <c r="NN307" s="87"/>
      <c r="NO307" s="87"/>
      <c r="NP307" s="87"/>
      <c r="NR307" s="20"/>
      <c r="NS307" s="246" t="s">
        <v>5609</v>
      </c>
    </row>
    <row r="308" spans="11:383">
      <c r="K308" s="265" t="s">
        <v>5610</v>
      </c>
      <c r="V308" s="43">
        <v>104</v>
      </c>
      <c r="W308" s="34" t="s">
        <v>1279</v>
      </c>
      <c r="X308" s="44">
        <v>31409</v>
      </c>
      <c r="Y308" s="34" t="s">
        <v>1867</v>
      </c>
      <c r="Z308" s="43" t="s">
        <v>426</v>
      </c>
      <c r="AA308" s="34" t="s">
        <v>497</v>
      </c>
      <c r="AB308" s="34" t="s">
        <v>398</v>
      </c>
      <c r="AC308" s="34" t="s">
        <v>5611</v>
      </c>
      <c r="AD308" s="44" t="s">
        <v>428</v>
      </c>
      <c r="AE308" s="44" t="s">
        <v>5214</v>
      </c>
      <c r="AF308" s="43">
        <v>104</v>
      </c>
      <c r="AG308" s="34" t="s">
        <v>1279</v>
      </c>
      <c r="AH308" s="34" t="s">
        <v>1278</v>
      </c>
      <c r="AI308" s="43" t="s">
        <v>983</v>
      </c>
      <c r="AJ308" s="44" t="s">
        <v>1280</v>
      </c>
      <c r="AK308" s="295">
        <v>4810250</v>
      </c>
      <c r="AL308" s="44" t="s">
        <v>491</v>
      </c>
      <c r="AM308" s="44" t="s">
        <v>1284</v>
      </c>
      <c r="AN308" s="296">
        <v>253469800</v>
      </c>
      <c r="AO308" s="34"/>
      <c r="AP308" s="34"/>
      <c r="AQ308" s="34"/>
      <c r="AR308" s="34"/>
      <c r="AS308" s="34"/>
      <c r="AT308" s="44" t="s">
        <v>434</v>
      </c>
      <c r="AU308" s="44"/>
      <c r="AV308" s="751" t="str" cm="1">
        <f t="array" ref="AV3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8" s="34"/>
      <c r="AX308" s="34"/>
      <c r="AY308" s="34"/>
      <c r="AZ308" s="34"/>
      <c r="BA308" s="34"/>
      <c r="BB308" s="34"/>
      <c r="BC308" s="34"/>
      <c r="BD308" s="44">
        <v>31409</v>
      </c>
      <c r="BE308" s="34" t="s">
        <v>1867</v>
      </c>
      <c r="BF308" s="43" t="s">
        <v>426</v>
      </c>
      <c r="BG308" s="34" t="s">
        <v>497</v>
      </c>
      <c r="BH308" s="34" t="s">
        <v>398</v>
      </c>
      <c r="BI308" s="34" t="s">
        <v>5611</v>
      </c>
      <c r="BJ308" s="44" t="s">
        <v>428</v>
      </c>
      <c r="BK308" s="44" t="s">
        <v>5214</v>
      </c>
      <c r="BL308" s="34"/>
      <c r="BM308" s="34"/>
      <c r="BN308" s="34"/>
      <c r="BO308" s="20"/>
      <c r="BP308" s="20"/>
      <c r="BQ308" s="20"/>
      <c r="BR308" s="20"/>
      <c r="BS308" s="27"/>
      <c r="BT308" s="20"/>
      <c r="BU308" s="20"/>
      <c r="BV308" s="20"/>
      <c r="BW308" s="20"/>
      <c r="BX308" s="20"/>
      <c r="BY308" s="20"/>
      <c r="BZ308" s="20"/>
      <c r="CA308" s="20"/>
      <c r="CB308" s="20"/>
      <c r="CC308" s="27"/>
      <c r="CD308" s="20"/>
      <c r="CE308" s="20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0"/>
      <c r="CY308" s="103" t="s">
        <v>455</v>
      </c>
      <c r="CZ308" s="87" t="s">
        <v>5612</v>
      </c>
      <c r="DA308" s="85"/>
      <c r="DC308" s="94" t="s">
        <v>505</v>
      </c>
      <c r="ML308" s="87"/>
      <c r="MM308" s="87"/>
      <c r="MN308" s="87"/>
      <c r="MO308" s="87"/>
      <c r="MP308" s="87"/>
      <c r="MQ308" s="87"/>
      <c r="MR308" s="87"/>
      <c r="MS308" s="87"/>
      <c r="MT308" s="87"/>
      <c r="MU308" s="87"/>
      <c r="MV308" s="87"/>
      <c r="MW308" s="87"/>
      <c r="MX308" s="87"/>
      <c r="MY308" s="87"/>
      <c r="MZ308" s="87"/>
      <c r="NA308" s="87"/>
      <c r="NB308" s="87"/>
      <c r="NC308" s="87"/>
      <c r="ND308" s="87"/>
      <c r="NE308" s="87"/>
      <c r="NF308" s="87"/>
      <c r="NG308" s="87"/>
      <c r="NH308" s="87"/>
      <c r="NI308" s="87"/>
      <c r="NJ308" s="87"/>
      <c r="NK308" s="87"/>
      <c r="NL308" s="87"/>
      <c r="NM308" s="87"/>
      <c r="NN308" s="87"/>
      <c r="NO308" s="87"/>
      <c r="NP308" s="87"/>
      <c r="NR308" s="20"/>
      <c r="NS308" s="246" t="s">
        <v>5613</v>
      </c>
    </row>
    <row r="309" spans="11:383">
      <c r="K309" s="265" t="s">
        <v>5614</v>
      </c>
      <c r="V309" s="43">
        <v>104</v>
      </c>
      <c r="W309" s="34" t="s">
        <v>1279</v>
      </c>
      <c r="X309" s="44">
        <v>31400</v>
      </c>
      <c r="Y309" s="34" t="s">
        <v>5615</v>
      </c>
      <c r="Z309" s="43" t="s">
        <v>426</v>
      </c>
      <c r="AA309" s="34" t="s">
        <v>497</v>
      </c>
      <c r="AB309" s="34" t="s">
        <v>398</v>
      </c>
      <c r="AC309" s="34" t="s">
        <v>1323</v>
      </c>
      <c r="AD309" s="44" t="s">
        <v>428</v>
      </c>
      <c r="AE309" s="44" t="s">
        <v>5214</v>
      </c>
      <c r="AF309" s="43">
        <v>104</v>
      </c>
      <c r="AG309" s="34" t="s">
        <v>1279</v>
      </c>
      <c r="AH309" s="34" t="s">
        <v>1278</v>
      </c>
      <c r="AI309" s="43" t="s">
        <v>983</v>
      </c>
      <c r="AJ309" s="44" t="s">
        <v>1280</v>
      </c>
      <c r="AK309" s="295">
        <v>4810250</v>
      </c>
      <c r="AL309" s="44" t="s">
        <v>491</v>
      </c>
      <c r="AM309" s="44" t="s">
        <v>1284</v>
      </c>
      <c r="AN309" s="296">
        <v>253469800</v>
      </c>
      <c r="AO309" s="34"/>
      <c r="AP309" s="34"/>
      <c r="AQ309" s="34"/>
      <c r="AR309" s="34"/>
      <c r="AS309" s="34"/>
      <c r="AT309" s="44" t="s">
        <v>434</v>
      </c>
      <c r="AU309" s="44"/>
      <c r="AV309" s="751" t="str" cm="1">
        <f t="array" ref="AV3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09" s="34"/>
      <c r="AX309" s="34"/>
      <c r="AY309" s="34"/>
      <c r="AZ309" s="34"/>
      <c r="BA309" s="34"/>
      <c r="BB309" s="34"/>
      <c r="BC309" s="34"/>
      <c r="BD309" s="44">
        <v>31400</v>
      </c>
      <c r="BE309" s="34" t="s">
        <v>5615</v>
      </c>
      <c r="BF309" s="43" t="s">
        <v>426</v>
      </c>
      <c r="BG309" s="34" t="s">
        <v>497</v>
      </c>
      <c r="BH309" s="34" t="s">
        <v>398</v>
      </c>
      <c r="BI309" s="34" t="s">
        <v>1323</v>
      </c>
      <c r="BJ309" s="44" t="s">
        <v>428</v>
      </c>
      <c r="BK309" s="44" t="s">
        <v>5214</v>
      </c>
      <c r="BL309" s="34"/>
      <c r="BM309" s="34"/>
      <c r="BN309" s="34"/>
      <c r="BO309" s="20"/>
      <c r="BP309" s="20"/>
      <c r="BQ309" s="20"/>
      <c r="BR309" s="20"/>
      <c r="BS309" s="27"/>
      <c r="BT309" s="20"/>
      <c r="BU309" s="20"/>
      <c r="BV309" s="20"/>
      <c r="BW309" s="20"/>
      <c r="BX309" s="20"/>
      <c r="BY309" s="20"/>
      <c r="BZ309" s="20"/>
      <c r="CA309" s="20"/>
      <c r="CB309" s="20"/>
      <c r="CC309" s="27"/>
      <c r="CD309" s="20"/>
      <c r="CE309" s="20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0"/>
      <c r="CY309" s="103" t="s">
        <v>665</v>
      </c>
      <c r="CZ309" s="87" t="s">
        <v>5616</v>
      </c>
      <c r="DA309" s="85"/>
      <c r="DC309" s="94" t="s">
        <v>644</v>
      </c>
      <c r="ML309" s="87"/>
      <c r="MM309" s="87"/>
      <c r="MN309" s="87"/>
      <c r="MO309" s="87"/>
      <c r="MP309" s="87"/>
      <c r="MQ309" s="87"/>
      <c r="MR309" s="87"/>
      <c r="MS309" s="87"/>
      <c r="MT309" s="87"/>
      <c r="MU309" s="87"/>
      <c r="MV309" s="87"/>
      <c r="MW309" s="87"/>
      <c r="MX309" s="87"/>
      <c r="MY309" s="87"/>
      <c r="MZ309" s="87"/>
      <c r="NA309" s="87"/>
      <c r="NB309" s="87"/>
      <c r="NC309" s="87"/>
      <c r="ND309" s="87"/>
      <c r="NE309" s="87"/>
      <c r="NF309" s="87"/>
      <c r="NG309" s="87"/>
      <c r="NH309" s="87"/>
      <c r="NI309" s="87"/>
      <c r="NJ309" s="87"/>
      <c r="NK309" s="87"/>
      <c r="NL309" s="87"/>
      <c r="NM309" s="87"/>
      <c r="NN309" s="87"/>
      <c r="NO309" s="87"/>
      <c r="NP309" s="87"/>
      <c r="NR309" s="20"/>
      <c r="NS309" s="246" t="s">
        <v>5617</v>
      </c>
    </row>
    <row r="310" spans="11:383">
      <c r="K310" s="265" t="s">
        <v>5618</v>
      </c>
      <c r="V310" s="43">
        <v>104</v>
      </c>
      <c r="W310" s="34" t="s">
        <v>1279</v>
      </c>
      <c r="X310" s="44">
        <v>31406</v>
      </c>
      <c r="Y310" s="34" t="s">
        <v>1323</v>
      </c>
      <c r="Z310" s="43" t="s">
        <v>426</v>
      </c>
      <c r="AA310" s="34" t="s">
        <v>497</v>
      </c>
      <c r="AB310" s="34" t="s">
        <v>398</v>
      </c>
      <c r="AC310" s="34" t="s">
        <v>1323</v>
      </c>
      <c r="AD310" s="44" t="s">
        <v>428</v>
      </c>
      <c r="AE310" s="44" t="s">
        <v>5214</v>
      </c>
      <c r="AF310" s="43">
        <v>104</v>
      </c>
      <c r="AG310" s="34" t="s">
        <v>1279</v>
      </c>
      <c r="AH310" s="34" t="s">
        <v>1278</v>
      </c>
      <c r="AI310" s="43" t="s">
        <v>983</v>
      </c>
      <c r="AJ310" s="44" t="s">
        <v>1280</v>
      </c>
      <c r="AK310" s="295">
        <v>4810250</v>
      </c>
      <c r="AL310" s="44" t="s">
        <v>491</v>
      </c>
      <c r="AM310" s="44" t="s">
        <v>1284</v>
      </c>
      <c r="AN310" s="296">
        <v>253469800</v>
      </c>
      <c r="AO310" s="34"/>
      <c r="AP310" s="34"/>
      <c r="AQ310" s="34"/>
      <c r="AR310" s="34"/>
      <c r="AS310" s="34"/>
      <c r="AT310" s="44" t="s">
        <v>434</v>
      </c>
      <c r="AU310" s="44"/>
      <c r="AV310" s="751" t="str" cm="1">
        <f t="array" ref="AV3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0" s="34"/>
      <c r="AX310" s="34"/>
      <c r="AY310" s="34"/>
      <c r="AZ310" s="34"/>
      <c r="BA310" s="34"/>
      <c r="BB310" s="34"/>
      <c r="BC310" s="34"/>
      <c r="BD310" s="44">
        <v>31406</v>
      </c>
      <c r="BE310" s="34" t="s">
        <v>1323</v>
      </c>
      <c r="BF310" s="43" t="s">
        <v>426</v>
      </c>
      <c r="BG310" s="34" t="s">
        <v>497</v>
      </c>
      <c r="BH310" s="34" t="s">
        <v>398</v>
      </c>
      <c r="BI310" s="34" t="s">
        <v>1323</v>
      </c>
      <c r="BJ310" s="44" t="s">
        <v>428</v>
      </c>
      <c r="BK310" s="44" t="s">
        <v>5214</v>
      </c>
      <c r="BL310" s="34"/>
      <c r="BM310" s="34"/>
      <c r="BN310" s="34"/>
      <c r="BO310" s="20"/>
      <c r="BP310" s="20"/>
      <c r="BQ310" s="20"/>
      <c r="BR310" s="20"/>
      <c r="BS310" s="27"/>
      <c r="BT310" s="20"/>
      <c r="BU310" s="20"/>
      <c r="BV310" s="20"/>
      <c r="BW310" s="20"/>
      <c r="BX310" s="20"/>
      <c r="BY310" s="20"/>
      <c r="BZ310" s="20"/>
      <c r="CA310" s="20"/>
      <c r="CB310" s="20"/>
      <c r="CC310" s="27"/>
      <c r="CD310" s="20"/>
      <c r="CE310" s="20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0"/>
      <c r="CY310" s="103" t="s">
        <v>666</v>
      </c>
      <c r="CZ310" s="87" t="s">
        <v>5619</v>
      </c>
      <c r="DA310" s="85"/>
      <c r="DC310" s="94" t="s">
        <v>596</v>
      </c>
      <c r="ML310" s="87"/>
      <c r="MM310" s="87"/>
      <c r="MN310" s="87"/>
      <c r="MO310" s="87"/>
      <c r="MP310" s="87"/>
      <c r="MQ310" s="87"/>
      <c r="MR310" s="87"/>
      <c r="MS310" s="87"/>
      <c r="MT310" s="87"/>
      <c r="MU310" s="87"/>
      <c r="MV310" s="87"/>
      <c r="MW310" s="87"/>
      <c r="MX310" s="87"/>
      <c r="MY310" s="87"/>
      <c r="MZ310" s="87"/>
      <c r="NA310" s="87"/>
      <c r="NB310" s="87"/>
      <c r="NC310" s="87"/>
      <c r="ND310" s="87"/>
      <c r="NE310" s="87"/>
      <c r="NF310" s="87"/>
      <c r="NG310" s="87"/>
      <c r="NH310" s="87"/>
      <c r="NI310" s="87"/>
      <c r="NJ310" s="87"/>
      <c r="NK310" s="87"/>
      <c r="NL310" s="87"/>
      <c r="NM310" s="87"/>
      <c r="NN310" s="87"/>
      <c r="NO310" s="87"/>
      <c r="NP310" s="87"/>
      <c r="NR310" s="20"/>
      <c r="NS310" s="246" t="s">
        <v>5620</v>
      </c>
    </row>
    <row r="311" spans="11:383">
      <c r="K311" s="265" t="s">
        <v>5621</v>
      </c>
      <c r="V311" s="43">
        <v>105</v>
      </c>
      <c r="W311" s="34" t="s">
        <v>1573</v>
      </c>
      <c r="X311" s="44">
        <v>31204</v>
      </c>
      <c r="Y311" s="34" t="s">
        <v>759</v>
      </c>
      <c r="Z311" s="43" t="s">
        <v>426</v>
      </c>
      <c r="AA311" s="34" t="s">
        <v>495</v>
      </c>
      <c r="AB311" s="34" t="s">
        <v>398</v>
      </c>
      <c r="AC311" s="34" t="s">
        <v>759</v>
      </c>
      <c r="AD311" s="44" t="s">
        <v>428</v>
      </c>
      <c r="AE311" s="44" t="s">
        <v>5214</v>
      </c>
      <c r="AF311" s="43">
        <v>105</v>
      </c>
      <c r="AG311" s="34" t="s">
        <v>1573</v>
      </c>
      <c r="AH311" s="34" t="s">
        <v>1572</v>
      </c>
      <c r="AI311" s="43" t="s">
        <v>1574</v>
      </c>
      <c r="AJ311" s="44" t="s">
        <v>1575</v>
      </c>
      <c r="AK311" s="295">
        <v>4760286</v>
      </c>
      <c r="AL311" s="44" t="s">
        <v>495</v>
      </c>
      <c r="AM311" s="44" t="s">
        <v>1579</v>
      </c>
      <c r="AN311" s="296">
        <v>252219640</v>
      </c>
      <c r="AO311" s="34"/>
      <c r="AP311" s="34"/>
      <c r="AQ311" s="34"/>
      <c r="AR311" s="34"/>
      <c r="AS311" s="34"/>
      <c r="AT311" s="44" t="s">
        <v>434</v>
      </c>
      <c r="AU311" s="44"/>
      <c r="AV311" s="751" t="str" cm="1">
        <f t="array" ref="AV3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1" s="34"/>
      <c r="AX311" s="34"/>
      <c r="AY311" s="34"/>
      <c r="AZ311" s="34"/>
      <c r="BA311" s="34"/>
      <c r="BB311" s="34"/>
      <c r="BC311" s="34"/>
      <c r="BD311" s="44">
        <v>31204</v>
      </c>
      <c r="BE311" s="34" t="s">
        <v>759</v>
      </c>
      <c r="BF311" s="43" t="s">
        <v>426</v>
      </c>
      <c r="BG311" s="34" t="s">
        <v>495</v>
      </c>
      <c r="BH311" s="34" t="s">
        <v>398</v>
      </c>
      <c r="BI311" s="34" t="s">
        <v>759</v>
      </c>
      <c r="BJ311" s="44" t="s">
        <v>428</v>
      </c>
      <c r="BK311" s="44" t="s">
        <v>5214</v>
      </c>
      <c r="BL311" s="34"/>
      <c r="BM311" s="34"/>
      <c r="BN311" s="34"/>
      <c r="BO311" s="20"/>
      <c r="BP311" s="20"/>
      <c r="BQ311" s="20"/>
      <c r="BR311" s="20"/>
      <c r="BS311" s="27"/>
      <c r="BT311" s="20"/>
      <c r="BU311" s="20"/>
      <c r="BV311" s="20"/>
      <c r="BW311" s="20"/>
      <c r="BX311" s="20"/>
      <c r="BY311" s="20"/>
      <c r="BZ311" s="20"/>
      <c r="CA311" s="20"/>
      <c r="CB311" s="20"/>
      <c r="CC311" s="27"/>
      <c r="CD311" s="20"/>
      <c r="CE311" s="20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0"/>
      <c r="CY311" s="103" t="s">
        <v>667</v>
      </c>
      <c r="CZ311" s="87" t="s">
        <v>5622</v>
      </c>
      <c r="DA311" s="85"/>
      <c r="DC311" s="94" t="s">
        <v>569</v>
      </c>
      <c r="ML311" s="87"/>
      <c r="MM311" s="87"/>
      <c r="MN311" s="87"/>
      <c r="MO311" s="87"/>
      <c r="MP311" s="87"/>
      <c r="MQ311" s="87"/>
      <c r="MR311" s="87"/>
      <c r="MS311" s="87"/>
      <c r="MT311" s="87"/>
      <c r="MU311" s="87"/>
      <c r="MV311" s="87"/>
      <c r="MW311" s="87"/>
      <c r="MX311" s="87"/>
      <c r="MY311" s="87"/>
      <c r="MZ311" s="87"/>
      <c r="NA311" s="87"/>
      <c r="NB311" s="87"/>
      <c r="NC311" s="87"/>
      <c r="ND311" s="87"/>
      <c r="NE311" s="87"/>
      <c r="NF311" s="87"/>
      <c r="NG311" s="87"/>
      <c r="NH311" s="87"/>
      <c r="NI311" s="87"/>
      <c r="NJ311" s="87"/>
      <c r="NK311" s="87"/>
      <c r="NL311" s="87"/>
      <c r="NM311" s="87"/>
      <c r="NN311" s="87"/>
      <c r="NO311" s="87"/>
      <c r="NP311" s="87"/>
      <c r="NR311" s="20"/>
      <c r="NS311" s="246" t="s">
        <v>5623</v>
      </c>
    </row>
    <row r="312" spans="11:383">
      <c r="K312" s="265" t="s">
        <v>5624</v>
      </c>
      <c r="V312" s="43">
        <v>105</v>
      </c>
      <c r="W312" s="34" t="s">
        <v>1573</v>
      </c>
      <c r="X312" s="44">
        <v>31206</v>
      </c>
      <c r="Y312" s="34" t="s">
        <v>1027</v>
      </c>
      <c r="Z312" s="43" t="s">
        <v>426</v>
      </c>
      <c r="AA312" s="34" t="s">
        <v>495</v>
      </c>
      <c r="AB312" s="34" t="s">
        <v>398</v>
      </c>
      <c r="AC312" s="34" t="s">
        <v>1027</v>
      </c>
      <c r="AD312" s="44" t="s">
        <v>428</v>
      </c>
      <c r="AE312" s="44" t="s">
        <v>5214</v>
      </c>
      <c r="AF312" s="43">
        <v>105</v>
      </c>
      <c r="AG312" s="34" t="s">
        <v>1573</v>
      </c>
      <c r="AH312" s="34" t="s">
        <v>1572</v>
      </c>
      <c r="AI312" s="43" t="s">
        <v>1574</v>
      </c>
      <c r="AJ312" s="44" t="s">
        <v>1575</v>
      </c>
      <c r="AK312" s="295">
        <v>4760286</v>
      </c>
      <c r="AL312" s="44" t="s">
        <v>495</v>
      </c>
      <c r="AM312" s="44" t="s">
        <v>1579</v>
      </c>
      <c r="AN312" s="296">
        <v>252219640</v>
      </c>
      <c r="AO312" s="34"/>
      <c r="AP312" s="34"/>
      <c r="AQ312" s="34"/>
      <c r="AR312" s="34"/>
      <c r="AS312" s="34"/>
      <c r="AT312" s="44" t="s">
        <v>434</v>
      </c>
      <c r="AU312" s="44"/>
      <c r="AV312" s="751" t="str" cm="1">
        <f t="array" ref="AV3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2" s="34"/>
      <c r="AX312" s="34"/>
      <c r="AY312" s="34"/>
      <c r="AZ312" s="34"/>
      <c r="BA312" s="34"/>
      <c r="BB312" s="34"/>
      <c r="BC312" s="34"/>
      <c r="BD312" s="44">
        <v>31206</v>
      </c>
      <c r="BE312" s="34" t="s">
        <v>1027</v>
      </c>
      <c r="BF312" s="43" t="s">
        <v>426</v>
      </c>
      <c r="BG312" s="34" t="s">
        <v>495</v>
      </c>
      <c r="BH312" s="34" t="s">
        <v>398</v>
      </c>
      <c r="BI312" s="34" t="s">
        <v>1027</v>
      </c>
      <c r="BJ312" s="44" t="s">
        <v>428</v>
      </c>
      <c r="BK312" s="44" t="s">
        <v>5214</v>
      </c>
      <c r="BL312" s="34"/>
      <c r="BM312" s="34"/>
      <c r="BN312" s="34"/>
      <c r="BO312" s="20"/>
      <c r="BP312" s="20"/>
      <c r="BQ312" s="20"/>
      <c r="BR312" s="20"/>
      <c r="BS312" s="27"/>
      <c r="BT312" s="20"/>
      <c r="BU312" s="20"/>
      <c r="BV312" s="20"/>
      <c r="BW312" s="20"/>
      <c r="BX312" s="20"/>
      <c r="BY312" s="20"/>
      <c r="BZ312" s="20"/>
      <c r="CA312" s="20"/>
      <c r="CB312" s="20"/>
      <c r="CC312" s="27"/>
      <c r="CD312" s="20"/>
      <c r="CE312" s="20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0"/>
      <c r="CY312" s="103" t="s">
        <v>668</v>
      </c>
      <c r="CZ312" s="87" t="s">
        <v>5625</v>
      </c>
      <c r="DA312" s="85"/>
      <c r="DC312" s="94" t="s">
        <v>627</v>
      </c>
      <c r="ML312" s="87"/>
      <c r="MM312" s="87"/>
      <c r="MN312" s="87"/>
      <c r="MO312" s="87"/>
      <c r="MP312" s="87"/>
      <c r="MQ312" s="87"/>
      <c r="MR312" s="87"/>
      <c r="MS312" s="87"/>
      <c r="MT312" s="87"/>
      <c r="MU312" s="87"/>
      <c r="MV312" s="87"/>
      <c r="MW312" s="87"/>
      <c r="MX312" s="87"/>
      <c r="MY312" s="87"/>
      <c r="MZ312" s="87"/>
      <c r="NA312" s="87"/>
      <c r="NB312" s="87"/>
      <c r="NC312" s="87"/>
      <c r="ND312" s="87"/>
      <c r="NE312" s="87"/>
      <c r="NF312" s="87"/>
      <c r="NG312" s="87"/>
      <c r="NH312" s="87"/>
      <c r="NI312" s="87"/>
      <c r="NJ312" s="87"/>
      <c r="NK312" s="87"/>
      <c r="NL312" s="87"/>
      <c r="NM312" s="87"/>
      <c r="NN312" s="87"/>
      <c r="NO312" s="87"/>
      <c r="NP312" s="87"/>
      <c r="NR312" s="20"/>
      <c r="NS312" s="246" t="s">
        <v>5626</v>
      </c>
    </row>
    <row r="313" spans="11:383">
      <c r="K313" s="265" t="s">
        <v>5627</v>
      </c>
      <c r="V313" s="43">
        <v>105</v>
      </c>
      <c r="W313" s="34" t="s">
        <v>1573</v>
      </c>
      <c r="X313" s="44">
        <v>31210</v>
      </c>
      <c r="Y313" s="34" t="s">
        <v>1321</v>
      </c>
      <c r="Z313" s="43" t="s">
        <v>426</v>
      </c>
      <c r="AA313" s="34" t="s">
        <v>495</v>
      </c>
      <c r="AB313" s="34" t="s">
        <v>398</v>
      </c>
      <c r="AC313" s="34" t="s">
        <v>1321</v>
      </c>
      <c r="AD313" s="44" t="s">
        <v>428</v>
      </c>
      <c r="AE313" s="44" t="s">
        <v>5214</v>
      </c>
      <c r="AF313" s="43">
        <v>105</v>
      </c>
      <c r="AG313" s="34" t="s">
        <v>1573</v>
      </c>
      <c r="AH313" s="34" t="s">
        <v>1572</v>
      </c>
      <c r="AI313" s="43" t="s">
        <v>1574</v>
      </c>
      <c r="AJ313" s="44" t="s">
        <v>1575</v>
      </c>
      <c r="AK313" s="295">
        <v>4760286</v>
      </c>
      <c r="AL313" s="44" t="s">
        <v>495</v>
      </c>
      <c r="AM313" s="44" t="s">
        <v>1579</v>
      </c>
      <c r="AN313" s="296">
        <v>252219640</v>
      </c>
      <c r="AO313" s="34"/>
      <c r="AP313" s="34"/>
      <c r="AQ313" s="34"/>
      <c r="AR313" s="34"/>
      <c r="AS313" s="34"/>
      <c r="AT313" s="44" t="s">
        <v>434</v>
      </c>
      <c r="AU313" s="44"/>
      <c r="AV313" s="751" t="str" cm="1">
        <f t="array" ref="AV3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3" s="34"/>
      <c r="AX313" s="34"/>
      <c r="AY313" s="34"/>
      <c r="AZ313" s="34"/>
      <c r="BA313" s="34"/>
      <c r="BB313" s="34"/>
      <c r="BC313" s="34"/>
      <c r="BD313" s="44">
        <v>31210</v>
      </c>
      <c r="BE313" s="34" t="s">
        <v>1321</v>
      </c>
      <c r="BF313" s="43" t="s">
        <v>426</v>
      </c>
      <c r="BG313" s="34" t="s">
        <v>495</v>
      </c>
      <c r="BH313" s="34" t="s">
        <v>398</v>
      </c>
      <c r="BI313" s="34" t="s">
        <v>1321</v>
      </c>
      <c r="BJ313" s="44" t="s">
        <v>428</v>
      </c>
      <c r="BK313" s="44" t="s">
        <v>5214</v>
      </c>
      <c r="BL313" s="34"/>
      <c r="BM313" s="34"/>
      <c r="BN313" s="34"/>
      <c r="BO313" s="20"/>
      <c r="BP313" s="20"/>
      <c r="BQ313" s="20"/>
      <c r="BR313" s="20"/>
      <c r="BS313" s="27"/>
      <c r="BT313" s="20"/>
      <c r="BU313" s="20"/>
      <c r="BV313" s="20"/>
      <c r="BW313" s="20"/>
      <c r="BX313" s="20"/>
      <c r="BY313" s="20"/>
      <c r="BZ313" s="20"/>
      <c r="CA313" s="20"/>
      <c r="CB313" s="20"/>
      <c r="CC313" s="27"/>
      <c r="CD313" s="20"/>
      <c r="CE313" s="20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0"/>
      <c r="CY313" s="103" t="s">
        <v>669</v>
      </c>
      <c r="CZ313" s="87" t="s">
        <v>5628</v>
      </c>
      <c r="DA313" s="85"/>
      <c r="DC313" s="94" t="s">
        <v>472</v>
      </c>
      <c r="ML313" s="87"/>
      <c r="MM313" s="87"/>
      <c r="MN313" s="87"/>
      <c r="MO313" s="87"/>
      <c r="MP313" s="87"/>
      <c r="MQ313" s="87"/>
      <c r="MR313" s="87"/>
      <c r="MS313" s="87"/>
      <c r="MT313" s="87"/>
      <c r="MU313" s="87"/>
      <c r="MV313" s="87"/>
      <c r="MW313" s="87"/>
      <c r="MX313" s="87"/>
      <c r="MY313" s="87"/>
      <c r="MZ313" s="87"/>
      <c r="NA313" s="87"/>
      <c r="NB313" s="87"/>
      <c r="NC313" s="87"/>
      <c r="ND313" s="87"/>
      <c r="NE313" s="87"/>
      <c r="NF313" s="87"/>
      <c r="NG313" s="87"/>
      <c r="NH313" s="87"/>
      <c r="NI313" s="87"/>
      <c r="NJ313" s="87"/>
      <c r="NK313" s="87"/>
      <c r="NL313" s="87"/>
      <c r="NM313" s="87"/>
      <c r="NN313" s="87"/>
      <c r="NO313" s="87"/>
      <c r="NP313" s="87"/>
      <c r="NR313" s="20"/>
      <c r="NS313" s="246" t="s">
        <v>5629</v>
      </c>
    </row>
    <row r="314" spans="11:383">
      <c r="K314" s="265" t="s">
        <v>5630</v>
      </c>
      <c r="V314" s="43">
        <v>105</v>
      </c>
      <c r="W314" s="34" t="s">
        <v>1573</v>
      </c>
      <c r="X314" s="44">
        <v>31212</v>
      </c>
      <c r="Y314" s="34" t="s">
        <v>1613</v>
      </c>
      <c r="Z314" s="43" t="s">
        <v>426</v>
      </c>
      <c r="AA314" s="34" t="s">
        <v>495</v>
      </c>
      <c r="AB314" s="34" t="s">
        <v>398</v>
      </c>
      <c r="AC314" s="34" t="s">
        <v>1613</v>
      </c>
      <c r="AD314" s="44" t="s">
        <v>428</v>
      </c>
      <c r="AE314" s="44" t="s">
        <v>5214</v>
      </c>
      <c r="AF314" s="43">
        <v>105</v>
      </c>
      <c r="AG314" s="34" t="s">
        <v>1573</v>
      </c>
      <c r="AH314" s="34" t="s">
        <v>1572</v>
      </c>
      <c r="AI314" s="43" t="s">
        <v>1574</v>
      </c>
      <c r="AJ314" s="44" t="s">
        <v>1575</v>
      </c>
      <c r="AK314" s="295">
        <v>4760286</v>
      </c>
      <c r="AL314" s="44" t="s">
        <v>495</v>
      </c>
      <c r="AM314" s="44" t="s">
        <v>1579</v>
      </c>
      <c r="AN314" s="296">
        <v>252219640</v>
      </c>
      <c r="AO314" s="34"/>
      <c r="AP314" s="34"/>
      <c r="AQ314" s="34"/>
      <c r="AR314" s="34"/>
      <c r="AS314" s="34"/>
      <c r="AT314" s="44" t="s">
        <v>434</v>
      </c>
      <c r="AU314" s="44"/>
      <c r="AV314" s="751" t="str" cm="1">
        <f t="array" ref="AV3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4" s="34"/>
      <c r="AX314" s="34"/>
      <c r="AY314" s="34"/>
      <c r="AZ314" s="34"/>
      <c r="BA314" s="34"/>
      <c r="BB314" s="34"/>
      <c r="BC314" s="34"/>
      <c r="BD314" s="44">
        <v>31212</v>
      </c>
      <c r="BE314" s="34" t="s">
        <v>1613</v>
      </c>
      <c r="BF314" s="43" t="s">
        <v>426</v>
      </c>
      <c r="BG314" s="34" t="s">
        <v>495</v>
      </c>
      <c r="BH314" s="34" t="s">
        <v>398</v>
      </c>
      <c r="BI314" s="34" t="s">
        <v>1613</v>
      </c>
      <c r="BJ314" s="44" t="s">
        <v>428</v>
      </c>
      <c r="BK314" s="44" t="s">
        <v>5214</v>
      </c>
      <c r="BL314" s="34"/>
      <c r="BM314" s="34"/>
      <c r="BN314" s="34"/>
      <c r="BO314" s="20"/>
      <c r="BP314" s="20"/>
      <c r="BQ314" s="20"/>
      <c r="BR314" s="20"/>
      <c r="BS314" s="27"/>
      <c r="BT314" s="20"/>
      <c r="BU314" s="20"/>
      <c r="BV314" s="20"/>
      <c r="BW314" s="20"/>
      <c r="BX314" s="20"/>
      <c r="BY314" s="20"/>
      <c r="BZ314" s="20"/>
      <c r="CA314" s="20"/>
      <c r="CB314" s="20"/>
      <c r="CC314" s="27"/>
      <c r="CD314" s="20"/>
      <c r="CE314" s="20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0"/>
      <c r="CY314" s="103" t="s">
        <v>670</v>
      </c>
      <c r="CZ314" s="87" t="s">
        <v>5631</v>
      </c>
      <c r="DA314" s="85"/>
      <c r="DC314" s="94" t="s">
        <v>473</v>
      </c>
      <c r="ML314" s="87"/>
      <c r="MM314" s="87"/>
      <c r="MN314" s="87"/>
      <c r="MO314" s="87"/>
      <c r="MP314" s="87"/>
      <c r="MQ314" s="87"/>
      <c r="MR314" s="87"/>
      <c r="MS314" s="87"/>
      <c r="MT314" s="87"/>
      <c r="MU314" s="87"/>
      <c r="MV314" s="87"/>
      <c r="MW314" s="87"/>
      <c r="MX314" s="87"/>
      <c r="MY314" s="87"/>
      <c r="MZ314" s="87"/>
      <c r="NA314" s="87"/>
      <c r="NB314" s="87"/>
      <c r="NC314" s="87"/>
      <c r="ND314" s="87"/>
      <c r="NE314" s="87"/>
      <c r="NF314" s="87"/>
      <c r="NG314" s="87"/>
      <c r="NH314" s="87"/>
      <c r="NI314" s="87"/>
      <c r="NJ314" s="87"/>
      <c r="NK314" s="87"/>
      <c r="NL314" s="87"/>
      <c r="NM314" s="87"/>
      <c r="NN314" s="87"/>
      <c r="NO314" s="87"/>
      <c r="NP314" s="87"/>
      <c r="NR314" s="20"/>
      <c r="NS314" s="246" t="s">
        <v>5632</v>
      </c>
    </row>
    <row r="315" spans="11:383">
      <c r="K315" s="265" t="s">
        <v>5633</v>
      </c>
      <c r="V315" s="43">
        <v>105</v>
      </c>
      <c r="W315" s="34" t="s">
        <v>1573</v>
      </c>
      <c r="X315" s="44">
        <v>31213</v>
      </c>
      <c r="Y315" s="34" t="s">
        <v>1865</v>
      </c>
      <c r="Z315" s="43" t="s">
        <v>426</v>
      </c>
      <c r="AA315" s="34" t="s">
        <v>495</v>
      </c>
      <c r="AB315" s="34" t="s">
        <v>398</v>
      </c>
      <c r="AC315" s="34" t="s">
        <v>1865</v>
      </c>
      <c r="AD315" s="44" t="s">
        <v>428</v>
      </c>
      <c r="AE315" s="44" t="s">
        <v>5214</v>
      </c>
      <c r="AF315" s="43">
        <v>105</v>
      </c>
      <c r="AG315" s="34" t="s">
        <v>1573</v>
      </c>
      <c r="AH315" s="34" t="s">
        <v>1572</v>
      </c>
      <c r="AI315" s="43" t="s">
        <v>1574</v>
      </c>
      <c r="AJ315" s="44" t="s">
        <v>1575</v>
      </c>
      <c r="AK315" s="295">
        <v>4760286</v>
      </c>
      <c r="AL315" s="44" t="s">
        <v>495</v>
      </c>
      <c r="AM315" s="44" t="s">
        <v>1579</v>
      </c>
      <c r="AN315" s="296">
        <v>252219640</v>
      </c>
      <c r="AO315" s="34"/>
      <c r="AP315" s="34"/>
      <c r="AQ315" s="34"/>
      <c r="AR315" s="34"/>
      <c r="AS315" s="34"/>
      <c r="AT315" s="44" t="s">
        <v>434</v>
      </c>
      <c r="AU315" s="44"/>
      <c r="AV315" s="751" t="str" cm="1">
        <f t="array" ref="AV3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5" s="34"/>
      <c r="AX315" s="34"/>
      <c r="AY315" s="34"/>
      <c r="AZ315" s="34"/>
      <c r="BA315" s="34"/>
      <c r="BB315" s="34"/>
      <c r="BC315" s="34"/>
      <c r="BD315" s="44">
        <v>31213</v>
      </c>
      <c r="BE315" s="34" t="s">
        <v>1865</v>
      </c>
      <c r="BF315" s="43" t="s">
        <v>426</v>
      </c>
      <c r="BG315" s="34" t="s">
        <v>495</v>
      </c>
      <c r="BH315" s="34" t="s">
        <v>398</v>
      </c>
      <c r="BI315" s="34" t="s">
        <v>1865</v>
      </c>
      <c r="BJ315" s="44" t="s">
        <v>428</v>
      </c>
      <c r="BK315" s="44" t="s">
        <v>5214</v>
      </c>
      <c r="BL315" s="34"/>
      <c r="BM315" s="34"/>
      <c r="BN315" s="34"/>
      <c r="BO315" s="20"/>
      <c r="BP315" s="20"/>
      <c r="BQ315" s="20"/>
      <c r="BR315" s="20"/>
      <c r="BS315" s="27"/>
      <c r="BT315" s="20"/>
      <c r="BU315" s="20"/>
      <c r="BV315" s="20"/>
      <c r="BW315" s="20"/>
      <c r="BX315" s="20"/>
      <c r="BY315" s="20"/>
      <c r="BZ315" s="20"/>
      <c r="CA315" s="20"/>
      <c r="CB315" s="20"/>
      <c r="CC315" s="27"/>
      <c r="CD315" s="20"/>
      <c r="CE315" s="20"/>
      <c r="CF315" s="28"/>
      <c r="CG315" s="28"/>
      <c r="CH315" s="28"/>
      <c r="CI315" s="28"/>
      <c r="CJ315" s="28"/>
      <c r="CK315" s="28"/>
      <c r="CL315" s="28"/>
      <c r="CM315" s="28"/>
      <c r="CN315" s="28"/>
      <c r="CO315" s="28"/>
      <c r="CP315" s="28"/>
      <c r="CQ315" s="28"/>
      <c r="CR315" s="28"/>
      <c r="CS315" s="28"/>
      <c r="CT315" s="28"/>
      <c r="CU315" s="28"/>
      <c r="CV315" s="28"/>
      <c r="CW315" s="28"/>
      <c r="CX315" s="20"/>
      <c r="CY315" s="103" t="s">
        <v>671</v>
      </c>
      <c r="CZ315" s="87" t="s">
        <v>5634</v>
      </c>
      <c r="DA315" s="85"/>
      <c r="DC315" s="94" t="s">
        <v>663</v>
      </c>
      <c r="ML315" s="87"/>
      <c r="MM315" s="87"/>
      <c r="MN315" s="87"/>
      <c r="MO315" s="87"/>
      <c r="MP315" s="87"/>
      <c r="MQ315" s="87"/>
      <c r="MR315" s="87"/>
      <c r="MS315" s="87"/>
      <c r="MT315" s="87"/>
      <c r="MU315" s="87"/>
      <c r="MV315" s="87"/>
      <c r="MW315" s="87"/>
      <c r="MX315" s="87"/>
      <c r="MY315" s="87"/>
      <c r="MZ315" s="87"/>
      <c r="NA315" s="87"/>
      <c r="NB315" s="87"/>
      <c r="NC315" s="87"/>
      <c r="ND315" s="87"/>
      <c r="NE315" s="87"/>
      <c r="NF315" s="87"/>
      <c r="NG315" s="87"/>
      <c r="NH315" s="87"/>
      <c r="NI315" s="87"/>
      <c r="NJ315" s="87"/>
      <c r="NK315" s="87"/>
      <c r="NL315" s="87"/>
      <c r="NM315" s="87"/>
      <c r="NN315" s="87"/>
      <c r="NO315" s="87"/>
      <c r="NP315" s="87"/>
      <c r="NR315" s="20"/>
      <c r="NS315" s="246" t="s">
        <v>5635</v>
      </c>
    </row>
    <row r="316" spans="11:383">
      <c r="K316" s="265" t="s">
        <v>5636</v>
      </c>
      <c r="V316" s="43">
        <v>105</v>
      </c>
      <c r="W316" s="34" t="s">
        <v>1573</v>
      </c>
      <c r="X316" s="44">
        <v>31215</v>
      </c>
      <c r="Y316" s="34" t="s">
        <v>2062</v>
      </c>
      <c r="Z316" s="43" t="s">
        <v>426</v>
      </c>
      <c r="AA316" s="34" t="s">
        <v>495</v>
      </c>
      <c r="AB316" s="34" t="s">
        <v>398</v>
      </c>
      <c r="AC316" s="34" t="s">
        <v>2062</v>
      </c>
      <c r="AD316" s="44" t="s">
        <v>428</v>
      </c>
      <c r="AE316" s="44" t="s">
        <v>5214</v>
      </c>
      <c r="AF316" s="43">
        <v>105</v>
      </c>
      <c r="AG316" s="34" t="s">
        <v>1573</v>
      </c>
      <c r="AH316" s="34" t="s">
        <v>1572</v>
      </c>
      <c r="AI316" s="43" t="s">
        <v>1574</v>
      </c>
      <c r="AJ316" s="44" t="s">
        <v>1575</v>
      </c>
      <c r="AK316" s="295">
        <v>4760286</v>
      </c>
      <c r="AL316" s="44" t="s">
        <v>495</v>
      </c>
      <c r="AM316" s="44" t="s">
        <v>1579</v>
      </c>
      <c r="AN316" s="296">
        <v>252219640</v>
      </c>
      <c r="AO316" s="34"/>
      <c r="AP316" s="34"/>
      <c r="AQ316" s="34"/>
      <c r="AR316" s="34"/>
      <c r="AS316" s="34"/>
      <c r="AT316" s="44" t="s">
        <v>434</v>
      </c>
      <c r="AU316" s="44"/>
      <c r="AV316" s="751" t="str" cm="1">
        <f t="array" ref="AV3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6" s="34"/>
      <c r="AX316" s="34"/>
      <c r="AY316" s="34"/>
      <c r="AZ316" s="34"/>
      <c r="BA316" s="34"/>
      <c r="BB316" s="34"/>
      <c r="BC316" s="34"/>
      <c r="BD316" s="44">
        <v>31215</v>
      </c>
      <c r="BE316" s="34" t="s">
        <v>2062</v>
      </c>
      <c r="BF316" s="43" t="s">
        <v>426</v>
      </c>
      <c r="BG316" s="34" t="s">
        <v>495</v>
      </c>
      <c r="BH316" s="34" t="s">
        <v>398</v>
      </c>
      <c r="BI316" s="34" t="s">
        <v>2062</v>
      </c>
      <c r="BJ316" s="44" t="s">
        <v>428</v>
      </c>
      <c r="BK316" s="44" t="s">
        <v>5214</v>
      </c>
      <c r="BL316" s="34"/>
      <c r="BM316" s="34"/>
      <c r="BN316" s="34"/>
      <c r="BO316" s="20"/>
      <c r="BP316" s="20"/>
      <c r="BQ316" s="20"/>
      <c r="BR316" s="20"/>
      <c r="BS316" s="27"/>
      <c r="BT316" s="20"/>
      <c r="BU316" s="20"/>
      <c r="BV316" s="20"/>
      <c r="BW316" s="20"/>
      <c r="BX316" s="20"/>
      <c r="BY316" s="20"/>
      <c r="BZ316" s="20"/>
      <c r="CA316" s="20"/>
      <c r="CB316" s="20"/>
      <c r="CC316" s="27"/>
      <c r="CD316" s="20"/>
      <c r="CE316" s="20"/>
      <c r="CF316" s="28"/>
      <c r="CG316" s="28"/>
      <c r="CH316" s="28"/>
      <c r="CI316" s="28"/>
      <c r="CJ316" s="28"/>
      <c r="CK316" s="28"/>
      <c r="CL316" s="28"/>
      <c r="CM316" s="28"/>
      <c r="CN316" s="28"/>
      <c r="CO316" s="28"/>
      <c r="CP316" s="28"/>
      <c r="CQ316" s="28"/>
      <c r="CR316" s="28"/>
      <c r="CS316" s="28"/>
      <c r="CT316" s="28"/>
      <c r="CU316" s="28"/>
      <c r="CV316" s="28"/>
      <c r="CW316" s="28"/>
      <c r="CX316" s="20"/>
      <c r="CY316" s="103" t="s">
        <v>672</v>
      </c>
      <c r="CZ316" s="87" t="s">
        <v>5637</v>
      </c>
      <c r="DA316" s="85"/>
      <c r="DC316" s="94" t="s">
        <v>624</v>
      </c>
      <c r="ML316" s="87"/>
      <c r="MM316" s="87"/>
      <c r="MN316" s="87"/>
      <c r="MO316" s="87"/>
      <c r="MP316" s="87"/>
      <c r="MQ316" s="87"/>
      <c r="MR316" s="87"/>
      <c r="MS316" s="87"/>
      <c r="MT316" s="87"/>
      <c r="MU316" s="87"/>
      <c r="MV316" s="87"/>
      <c r="MW316" s="87"/>
      <c r="MX316" s="87"/>
      <c r="MY316" s="87"/>
      <c r="MZ316" s="87"/>
      <c r="NA316" s="87"/>
      <c r="NB316" s="87"/>
      <c r="NC316" s="87"/>
      <c r="ND316" s="87"/>
      <c r="NE316" s="87"/>
      <c r="NF316" s="87"/>
      <c r="NG316" s="87"/>
      <c r="NH316" s="87"/>
      <c r="NI316" s="87"/>
      <c r="NJ316" s="87"/>
      <c r="NK316" s="87"/>
      <c r="NL316" s="87"/>
      <c r="NM316" s="87"/>
      <c r="NN316" s="87"/>
      <c r="NO316" s="87"/>
      <c r="NP316" s="87"/>
      <c r="NR316" s="20"/>
      <c r="NS316" s="246" t="s">
        <v>5638</v>
      </c>
    </row>
    <row r="317" spans="11:383">
      <c r="K317" s="265" t="s">
        <v>5639</v>
      </c>
      <c r="V317" s="43">
        <v>105</v>
      </c>
      <c r="W317" s="34" t="s">
        <v>1573</v>
      </c>
      <c r="X317" s="44">
        <v>31216</v>
      </c>
      <c r="Y317" s="34" t="s">
        <v>606</v>
      </c>
      <c r="Z317" s="43" t="s">
        <v>426</v>
      </c>
      <c r="AA317" s="34" t="s">
        <v>495</v>
      </c>
      <c r="AB317" s="34" t="s">
        <v>398</v>
      </c>
      <c r="AC317" s="34" t="s">
        <v>606</v>
      </c>
      <c r="AD317" s="44" t="s">
        <v>428</v>
      </c>
      <c r="AE317" s="44" t="s">
        <v>5214</v>
      </c>
      <c r="AF317" s="43">
        <v>105</v>
      </c>
      <c r="AG317" s="34" t="s">
        <v>1573</v>
      </c>
      <c r="AH317" s="34" t="s">
        <v>1572</v>
      </c>
      <c r="AI317" s="43" t="s">
        <v>1574</v>
      </c>
      <c r="AJ317" s="44" t="s">
        <v>1575</v>
      </c>
      <c r="AK317" s="295">
        <v>4760286</v>
      </c>
      <c r="AL317" s="44" t="s">
        <v>495</v>
      </c>
      <c r="AM317" s="44" t="s">
        <v>1579</v>
      </c>
      <c r="AN317" s="296">
        <v>252219640</v>
      </c>
      <c r="AO317" s="34"/>
      <c r="AP317" s="34"/>
      <c r="AQ317" s="34"/>
      <c r="AR317" s="34"/>
      <c r="AS317" s="34"/>
      <c r="AT317" s="44" t="s">
        <v>434</v>
      </c>
      <c r="AU317" s="44"/>
      <c r="AV317" s="751" t="str" cm="1">
        <f t="array" ref="AV3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7" s="34"/>
      <c r="AX317" s="34"/>
      <c r="AY317" s="34"/>
      <c r="AZ317" s="34"/>
      <c r="BA317" s="34"/>
      <c r="BB317" s="34"/>
      <c r="BC317" s="34"/>
      <c r="BD317" s="44">
        <v>31216</v>
      </c>
      <c r="BE317" s="34" t="s">
        <v>606</v>
      </c>
      <c r="BF317" s="43" t="s">
        <v>426</v>
      </c>
      <c r="BG317" s="34" t="s">
        <v>495</v>
      </c>
      <c r="BH317" s="34" t="s">
        <v>398</v>
      </c>
      <c r="BI317" s="34" t="s">
        <v>606</v>
      </c>
      <c r="BJ317" s="44" t="s">
        <v>428</v>
      </c>
      <c r="BK317" s="44" t="s">
        <v>5214</v>
      </c>
      <c r="BL317" s="34"/>
      <c r="BM317" s="34"/>
      <c r="BN317" s="34"/>
      <c r="BO317" s="20"/>
      <c r="BP317" s="20"/>
      <c r="BQ317" s="20"/>
      <c r="BR317" s="20"/>
      <c r="BS317" s="27"/>
      <c r="BT317" s="20"/>
      <c r="BU317" s="20"/>
      <c r="BV317" s="20"/>
      <c r="BW317" s="20"/>
      <c r="BX317" s="20"/>
      <c r="BY317" s="20"/>
      <c r="BZ317" s="20"/>
      <c r="CA317" s="20"/>
      <c r="CB317" s="20"/>
      <c r="CC317" s="27"/>
      <c r="CD317" s="20"/>
      <c r="CE317" s="20"/>
      <c r="CF317" s="28"/>
      <c r="CG317" s="28"/>
      <c r="CH317" s="28"/>
      <c r="CI317" s="28"/>
      <c r="CJ317" s="28"/>
      <c r="CK317" s="28"/>
      <c r="CL317" s="28"/>
      <c r="CM317" s="28"/>
      <c r="CN317" s="28"/>
      <c r="CO317" s="28"/>
      <c r="CP317" s="28"/>
      <c r="CQ317" s="28"/>
      <c r="CR317" s="28"/>
      <c r="CS317" s="28"/>
      <c r="CT317" s="28"/>
      <c r="CU317" s="28"/>
      <c r="CV317" s="28"/>
      <c r="CW317" s="28"/>
      <c r="CX317" s="20"/>
      <c r="CY317" s="103" t="s">
        <v>673</v>
      </c>
      <c r="CZ317" s="87" t="s">
        <v>5640</v>
      </c>
      <c r="DA317" s="85"/>
      <c r="DC317" s="94" t="s">
        <v>675</v>
      </c>
      <c r="ML317" s="87"/>
      <c r="MM317" s="87"/>
      <c r="MN317" s="87"/>
      <c r="MO317" s="87"/>
      <c r="MP317" s="87"/>
      <c r="MQ317" s="87"/>
      <c r="MR317" s="87"/>
      <c r="MS317" s="87"/>
      <c r="MT317" s="87"/>
      <c r="MU317" s="87"/>
      <c r="MV317" s="87"/>
      <c r="MW317" s="87"/>
      <c r="MX317" s="87"/>
      <c r="MY317" s="87"/>
      <c r="MZ317" s="87"/>
      <c r="NA317" s="87"/>
      <c r="NB317" s="87"/>
      <c r="NC317" s="87"/>
      <c r="ND317" s="87"/>
      <c r="NE317" s="87"/>
      <c r="NF317" s="87"/>
      <c r="NG317" s="87"/>
      <c r="NH317" s="87"/>
      <c r="NI317" s="87"/>
      <c r="NJ317" s="87"/>
      <c r="NK317" s="87"/>
      <c r="NL317" s="87"/>
      <c r="NM317" s="87"/>
      <c r="NN317" s="87"/>
      <c r="NO317" s="87"/>
      <c r="NP317" s="87"/>
      <c r="NR317" s="20"/>
      <c r="NS317" s="246" t="s">
        <v>5641</v>
      </c>
    </row>
    <row r="318" spans="11:383">
      <c r="K318" s="265" t="s">
        <v>5642</v>
      </c>
      <c r="V318" s="43">
        <v>105</v>
      </c>
      <c r="W318" s="34" t="s">
        <v>1573</v>
      </c>
      <c r="X318" s="44">
        <v>31219</v>
      </c>
      <c r="Y318" s="34" t="s">
        <v>2394</v>
      </c>
      <c r="Z318" s="43" t="s">
        <v>426</v>
      </c>
      <c r="AA318" s="34" t="s">
        <v>495</v>
      </c>
      <c r="AB318" s="34" t="s">
        <v>398</v>
      </c>
      <c r="AC318" s="34" t="s">
        <v>2394</v>
      </c>
      <c r="AD318" s="44" t="s">
        <v>428</v>
      </c>
      <c r="AE318" s="44" t="s">
        <v>5214</v>
      </c>
      <c r="AF318" s="43">
        <v>105</v>
      </c>
      <c r="AG318" s="34" t="s">
        <v>1573</v>
      </c>
      <c r="AH318" s="34" t="s">
        <v>1572</v>
      </c>
      <c r="AI318" s="43" t="s">
        <v>1574</v>
      </c>
      <c r="AJ318" s="44" t="s">
        <v>1575</v>
      </c>
      <c r="AK318" s="295">
        <v>4760286</v>
      </c>
      <c r="AL318" s="44" t="s">
        <v>495</v>
      </c>
      <c r="AM318" s="44" t="s">
        <v>1579</v>
      </c>
      <c r="AN318" s="296">
        <v>252219640</v>
      </c>
      <c r="AO318" s="34"/>
      <c r="AP318" s="34"/>
      <c r="AQ318" s="34"/>
      <c r="AR318" s="34"/>
      <c r="AS318" s="34"/>
      <c r="AT318" s="44" t="s">
        <v>434</v>
      </c>
      <c r="AU318" s="44"/>
      <c r="AV318" s="751" t="str" cm="1">
        <f t="array" ref="AV3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8" s="34"/>
      <c r="AX318" s="34"/>
      <c r="AY318" s="34"/>
      <c r="AZ318" s="34"/>
      <c r="BA318" s="34"/>
      <c r="BB318" s="34"/>
      <c r="BC318" s="34"/>
      <c r="BD318" s="44">
        <v>31219</v>
      </c>
      <c r="BE318" s="34" t="s">
        <v>2394</v>
      </c>
      <c r="BF318" s="43" t="s">
        <v>426</v>
      </c>
      <c r="BG318" s="34" t="s">
        <v>495</v>
      </c>
      <c r="BH318" s="34" t="s">
        <v>398</v>
      </c>
      <c r="BI318" s="34" t="s">
        <v>2394</v>
      </c>
      <c r="BJ318" s="44" t="s">
        <v>428</v>
      </c>
      <c r="BK318" s="44" t="s">
        <v>5214</v>
      </c>
      <c r="BL318" s="34"/>
      <c r="BM318" s="34"/>
      <c r="BN318" s="34"/>
      <c r="BO318" s="20"/>
      <c r="BP318" s="20"/>
      <c r="BQ318" s="20"/>
      <c r="BR318" s="20"/>
      <c r="BS318" s="27"/>
      <c r="BT318" s="20"/>
      <c r="BU318" s="20"/>
      <c r="BV318" s="20"/>
      <c r="BW318" s="20"/>
      <c r="BX318" s="20"/>
      <c r="BY318" s="20"/>
      <c r="BZ318" s="20"/>
      <c r="CA318" s="20"/>
      <c r="CB318" s="20"/>
      <c r="CC318" s="27"/>
      <c r="CD318" s="20"/>
      <c r="CE318" s="20"/>
      <c r="CF318" s="28"/>
      <c r="CG318" s="28"/>
      <c r="CH318" s="28"/>
      <c r="CI318" s="28"/>
      <c r="CJ318" s="28"/>
      <c r="CK318" s="28"/>
      <c r="CL318" s="28"/>
      <c r="CM318" s="28"/>
      <c r="CN318" s="28"/>
      <c r="CO318" s="28"/>
      <c r="CP318" s="28"/>
      <c r="CQ318" s="28"/>
      <c r="CR318" s="28"/>
      <c r="CS318" s="28"/>
      <c r="CT318" s="28"/>
      <c r="CU318" s="28"/>
      <c r="CV318" s="28"/>
      <c r="CW318" s="28"/>
      <c r="CX318" s="20"/>
      <c r="CY318" s="103" t="s">
        <v>674</v>
      </c>
      <c r="CZ318" s="87" t="s">
        <v>5643</v>
      </c>
      <c r="DA318" s="85"/>
      <c r="DC318" s="94" t="s">
        <v>542</v>
      </c>
      <c r="ML318" s="87"/>
      <c r="MM318" s="87"/>
      <c r="MN318" s="87"/>
      <c r="MO318" s="87"/>
      <c r="MP318" s="87"/>
      <c r="MQ318" s="87"/>
      <c r="MR318" s="87"/>
      <c r="MS318" s="87"/>
      <c r="MT318" s="87"/>
      <c r="MU318" s="87"/>
      <c r="MV318" s="87"/>
      <c r="MW318" s="87"/>
      <c r="MX318" s="87"/>
      <c r="MY318" s="87"/>
      <c r="MZ318" s="87"/>
      <c r="NA318" s="87"/>
      <c r="NB318" s="87"/>
      <c r="NC318" s="87"/>
      <c r="ND318" s="87"/>
      <c r="NE318" s="87"/>
      <c r="NF318" s="87"/>
      <c r="NG318" s="87"/>
      <c r="NH318" s="87"/>
      <c r="NI318" s="87"/>
      <c r="NJ318" s="87"/>
      <c r="NK318" s="87"/>
      <c r="NL318" s="87"/>
      <c r="NM318" s="87"/>
      <c r="NN318" s="87"/>
      <c r="NO318" s="87"/>
      <c r="NP318" s="87"/>
      <c r="NR318" s="20"/>
      <c r="NS318" s="246" t="s">
        <v>5644</v>
      </c>
    </row>
    <row r="319" spans="11:383">
      <c r="K319" s="265" t="s">
        <v>5645</v>
      </c>
      <c r="V319" s="43">
        <v>105</v>
      </c>
      <c r="W319" s="34" t="s">
        <v>1573</v>
      </c>
      <c r="X319" s="44">
        <v>31221</v>
      </c>
      <c r="Y319" s="34" t="s">
        <v>2534</v>
      </c>
      <c r="Z319" s="43" t="s">
        <v>426</v>
      </c>
      <c r="AA319" s="34" t="s">
        <v>495</v>
      </c>
      <c r="AB319" s="34" t="s">
        <v>398</v>
      </c>
      <c r="AC319" s="34" t="s">
        <v>2534</v>
      </c>
      <c r="AD319" s="44" t="s">
        <v>428</v>
      </c>
      <c r="AE319" s="44" t="s">
        <v>5214</v>
      </c>
      <c r="AF319" s="43">
        <v>105</v>
      </c>
      <c r="AG319" s="34" t="s">
        <v>1573</v>
      </c>
      <c r="AH319" s="34" t="s">
        <v>1572</v>
      </c>
      <c r="AI319" s="43" t="s">
        <v>1574</v>
      </c>
      <c r="AJ319" s="44" t="s">
        <v>1575</v>
      </c>
      <c r="AK319" s="295">
        <v>4760286</v>
      </c>
      <c r="AL319" s="44" t="s">
        <v>495</v>
      </c>
      <c r="AM319" s="44" t="s">
        <v>1579</v>
      </c>
      <c r="AN319" s="296">
        <v>252219640</v>
      </c>
      <c r="AO319" s="34"/>
      <c r="AP319" s="34"/>
      <c r="AQ319" s="34"/>
      <c r="AR319" s="34"/>
      <c r="AS319" s="34"/>
      <c r="AT319" s="44" t="s">
        <v>434</v>
      </c>
      <c r="AU319" s="44"/>
      <c r="AV319" s="751" t="str" cm="1">
        <f t="array" ref="AV3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19" s="34"/>
      <c r="AX319" s="34"/>
      <c r="AY319" s="34"/>
      <c r="AZ319" s="34"/>
      <c r="BA319" s="34"/>
      <c r="BB319" s="34"/>
      <c r="BC319" s="34"/>
      <c r="BD319" s="44">
        <v>31221</v>
      </c>
      <c r="BE319" s="34" t="s">
        <v>2534</v>
      </c>
      <c r="BF319" s="43" t="s">
        <v>426</v>
      </c>
      <c r="BG319" s="34" t="s">
        <v>495</v>
      </c>
      <c r="BH319" s="34" t="s">
        <v>398</v>
      </c>
      <c r="BI319" s="34" t="s">
        <v>2534</v>
      </c>
      <c r="BJ319" s="44" t="s">
        <v>428</v>
      </c>
      <c r="BK319" s="44" t="s">
        <v>5214</v>
      </c>
      <c r="BL319" s="34"/>
      <c r="BM319" s="34"/>
      <c r="BN319" s="34"/>
      <c r="BO319" s="20"/>
      <c r="BP319" s="20"/>
      <c r="BQ319" s="20"/>
      <c r="BR319" s="20"/>
      <c r="BS319" s="27"/>
      <c r="BT319" s="20"/>
      <c r="BU319" s="20"/>
      <c r="BV319" s="20"/>
      <c r="BW319" s="20"/>
      <c r="BX319" s="20"/>
      <c r="BY319" s="20"/>
      <c r="BZ319" s="20"/>
      <c r="CA319" s="20"/>
      <c r="CB319" s="20"/>
      <c r="CC319" s="27"/>
      <c r="CD319" s="20"/>
      <c r="CE319" s="20"/>
      <c r="CF319" s="28"/>
      <c r="CG319" s="28"/>
      <c r="CH319" s="28"/>
      <c r="CI319" s="28"/>
      <c r="CJ319" s="28"/>
      <c r="CK319" s="28"/>
      <c r="CL319" s="28"/>
      <c r="CM319" s="28"/>
      <c r="CN319" s="28"/>
      <c r="CO319" s="28"/>
      <c r="CP319" s="28"/>
      <c r="CQ319" s="28"/>
      <c r="CR319" s="28"/>
      <c r="CS319" s="28"/>
      <c r="CT319" s="28"/>
      <c r="CU319" s="28"/>
      <c r="CV319" s="28"/>
      <c r="CW319" s="28"/>
      <c r="CX319" s="20"/>
      <c r="CY319" s="103" t="s">
        <v>675</v>
      </c>
      <c r="CZ319" s="87" t="s">
        <v>5646</v>
      </c>
      <c r="DA319" s="85"/>
      <c r="DC319" s="94" t="s">
        <v>543</v>
      </c>
      <c r="ML319" s="87"/>
      <c r="MM319" s="87"/>
      <c r="MN319" s="87"/>
      <c r="MO319" s="87"/>
      <c r="MP319" s="87"/>
      <c r="MQ319" s="87"/>
      <c r="MR319" s="87"/>
      <c r="MS319" s="87"/>
      <c r="MT319" s="87"/>
      <c r="MU319" s="87"/>
      <c r="MV319" s="87"/>
      <c r="MW319" s="87"/>
      <c r="MX319" s="87"/>
      <c r="MY319" s="87"/>
      <c r="MZ319" s="87"/>
      <c r="NA319" s="87"/>
      <c r="NB319" s="87"/>
      <c r="NC319" s="87"/>
      <c r="ND319" s="87"/>
      <c r="NE319" s="87"/>
      <c r="NF319" s="87"/>
      <c r="NG319" s="87"/>
      <c r="NH319" s="87"/>
      <c r="NI319" s="87"/>
      <c r="NJ319" s="87"/>
      <c r="NK319" s="87"/>
      <c r="NL319" s="87"/>
      <c r="NM319" s="87"/>
      <c r="NN319" s="87"/>
      <c r="NO319" s="87"/>
      <c r="NP319" s="87"/>
      <c r="NR319" s="20"/>
      <c r="NS319" s="246" t="s">
        <v>5647</v>
      </c>
    </row>
    <row r="320" spans="11:383">
      <c r="K320" s="265" t="s">
        <v>5648</v>
      </c>
      <c r="V320" s="43">
        <v>105</v>
      </c>
      <c r="W320" s="34" t="s">
        <v>1573</v>
      </c>
      <c r="X320" s="44">
        <v>31223</v>
      </c>
      <c r="Y320" s="34" t="s">
        <v>2659</v>
      </c>
      <c r="Z320" s="43" t="s">
        <v>426</v>
      </c>
      <c r="AA320" s="34" t="s">
        <v>495</v>
      </c>
      <c r="AB320" s="34" t="s">
        <v>398</v>
      </c>
      <c r="AC320" s="34" t="s">
        <v>2659</v>
      </c>
      <c r="AD320" s="44" t="s">
        <v>428</v>
      </c>
      <c r="AE320" s="44" t="s">
        <v>5214</v>
      </c>
      <c r="AF320" s="43">
        <v>105</v>
      </c>
      <c r="AG320" s="34" t="s">
        <v>1573</v>
      </c>
      <c r="AH320" s="34" t="s">
        <v>1572</v>
      </c>
      <c r="AI320" s="43" t="s">
        <v>1574</v>
      </c>
      <c r="AJ320" s="44" t="s">
        <v>1575</v>
      </c>
      <c r="AK320" s="295">
        <v>4760286</v>
      </c>
      <c r="AL320" s="44" t="s">
        <v>495</v>
      </c>
      <c r="AM320" s="44" t="s">
        <v>1579</v>
      </c>
      <c r="AN320" s="296">
        <v>252219640</v>
      </c>
      <c r="AO320" s="34"/>
      <c r="AP320" s="34"/>
      <c r="AQ320" s="34"/>
      <c r="AR320" s="34"/>
      <c r="AS320" s="34"/>
      <c r="AT320" s="44" t="s">
        <v>434</v>
      </c>
      <c r="AU320" s="44"/>
      <c r="AV320" s="751" t="str" cm="1">
        <f t="array" ref="AV3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0" s="34"/>
      <c r="AX320" s="34"/>
      <c r="AY320" s="34"/>
      <c r="AZ320" s="34"/>
      <c r="BA320" s="34"/>
      <c r="BB320" s="34"/>
      <c r="BC320" s="34"/>
      <c r="BD320" s="44">
        <v>31223</v>
      </c>
      <c r="BE320" s="34" t="s">
        <v>2659</v>
      </c>
      <c r="BF320" s="43" t="s">
        <v>426</v>
      </c>
      <c r="BG320" s="34" t="s">
        <v>495</v>
      </c>
      <c r="BH320" s="34" t="s">
        <v>398</v>
      </c>
      <c r="BI320" s="34" t="s">
        <v>2659</v>
      </c>
      <c r="BJ320" s="44" t="s">
        <v>428</v>
      </c>
      <c r="BK320" s="44" t="s">
        <v>5214</v>
      </c>
      <c r="BL320" s="34"/>
      <c r="BM320" s="34"/>
      <c r="BN320" s="34"/>
      <c r="BO320" s="20"/>
      <c r="BP320" s="20"/>
      <c r="BQ320" s="20"/>
      <c r="BR320" s="20"/>
      <c r="BS320" s="27"/>
      <c r="BT320" s="20"/>
      <c r="BU320" s="20"/>
      <c r="BV320" s="20"/>
      <c r="BW320" s="20"/>
      <c r="BX320" s="20"/>
      <c r="BY320" s="20"/>
      <c r="BZ320" s="20"/>
      <c r="CA320" s="20"/>
      <c r="CB320" s="20"/>
      <c r="CC320" s="27"/>
      <c r="CD320" s="20"/>
      <c r="CE320" s="20"/>
      <c r="CF320" s="28"/>
      <c r="CG320" s="28"/>
      <c r="CH320" s="28"/>
      <c r="CI320" s="28"/>
      <c r="CJ320" s="28"/>
      <c r="CK320" s="28"/>
      <c r="CL320" s="28"/>
      <c r="CM320" s="28"/>
      <c r="CN320" s="28"/>
      <c r="CO320" s="28"/>
      <c r="CP320" s="28"/>
      <c r="CQ320" s="28"/>
      <c r="CR320" s="28"/>
      <c r="CS320" s="28"/>
      <c r="CT320" s="28"/>
      <c r="CU320" s="28"/>
      <c r="CV320" s="28"/>
      <c r="CW320" s="28"/>
      <c r="CX320" s="20"/>
      <c r="CY320" s="103" t="s">
        <v>676</v>
      </c>
      <c r="CZ320" s="87" t="s">
        <v>5649</v>
      </c>
      <c r="DA320" s="85"/>
      <c r="DC320" s="94" t="s">
        <v>411</v>
      </c>
      <c r="ML320" s="87"/>
      <c r="MM320" s="87"/>
      <c r="MN320" s="87"/>
      <c r="MO320" s="87"/>
      <c r="MP320" s="87"/>
      <c r="MQ320" s="87"/>
      <c r="MR320" s="87"/>
      <c r="MS320" s="87"/>
      <c r="MT320" s="87"/>
      <c r="MU320" s="87"/>
      <c r="MV320" s="87"/>
      <c r="MW320" s="87"/>
      <c r="MX320" s="87"/>
      <c r="MY320" s="87"/>
      <c r="MZ320" s="87"/>
      <c r="NA320" s="87"/>
      <c r="NB320" s="87"/>
      <c r="NC320" s="87"/>
      <c r="ND320" s="87"/>
      <c r="NE320" s="87"/>
      <c r="NF320" s="87"/>
      <c r="NG320" s="87"/>
      <c r="NH320" s="87"/>
      <c r="NI320" s="87"/>
      <c r="NJ320" s="87"/>
      <c r="NK320" s="87"/>
      <c r="NL320" s="87"/>
      <c r="NM320" s="87"/>
      <c r="NN320" s="87"/>
      <c r="NO320" s="87"/>
      <c r="NP320" s="87"/>
      <c r="NR320" s="20"/>
      <c r="NS320" s="246" t="s">
        <v>5650</v>
      </c>
    </row>
    <row r="321" spans="11:383">
      <c r="K321" s="265" t="s">
        <v>5651</v>
      </c>
      <c r="V321" s="43">
        <v>105</v>
      </c>
      <c r="W321" s="34" t="s">
        <v>1573</v>
      </c>
      <c r="X321" s="44">
        <v>31224</v>
      </c>
      <c r="Y321" s="34" t="s">
        <v>2789</v>
      </c>
      <c r="Z321" s="43" t="s">
        <v>426</v>
      </c>
      <c r="AA321" s="34" t="s">
        <v>495</v>
      </c>
      <c r="AB321" s="34" t="s">
        <v>398</v>
      </c>
      <c r="AC321" s="34" t="s">
        <v>2789</v>
      </c>
      <c r="AD321" s="44" t="s">
        <v>428</v>
      </c>
      <c r="AE321" s="44" t="s">
        <v>5214</v>
      </c>
      <c r="AF321" s="43">
        <v>105</v>
      </c>
      <c r="AG321" s="34" t="s">
        <v>1573</v>
      </c>
      <c r="AH321" s="34" t="s">
        <v>1572</v>
      </c>
      <c r="AI321" s="43" t="s">
        <v>1574</v>
      </c>
      <c r="AJ321" s="44" t="s">
        <v>1575</v>
      </c>
      <c r="AK321" s="295">
        <v>4760286</v>
      </c>
      <c r="AL321" s="44" t="s">
        <v>495</v>
      </c>
      <c r="AM321" s="44" t="s">
        <v>1579</v>
      </c>
      <c r="AN321" s="296">
        <v>252219640</v>
      </c>
      <c r="AO321" s="34"/>
      <c r="AP321" s="34"/>
      <c r="AQ321" s="34"/>
      <c r="AR321" s="34"/>
      <c r="AS321" s="34"/>
      <c r="AT321" s="44" t="s">
        <v>434</v>
      </c>
      <c r="AU321" s="44"/>
      <c r="AV321" s="751" t="str" cm="1">
        <f t="array" ref="AV3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1" s="34"/>
      <c r="AX321" s="34"/>
      <c r="AY321" s="34"/>
      <c r="AZ321" s="34"/>
      <c r="BA321" s="34"/>
      <c r="BB321" s="34"/>
      <c r="BC321" s="34"/>
      <c r="BD321" s="44">
        <v>31224</v>
      </c>
      <c r="BE321" s="34" t="s">
        <v>2789</v>
      </c>
      <c r="BF321" s="43" t="s">
        <v>426</v>
      </c>
      <c r="BG321" s="34" t="s">
        <v>495</v>
      </c>
      <c r="BH321" s="34" t="s">
        <v>398</v>
      </c>
      <c r="BI321" s="34" t="s">
        <v>2789</v>
      </c>
      <c r="BJ321" s="44" t="s">
        <v>428</v>
      </c>
      <c r="BK321" s="44" t="s">
        <v>5214</v>
      </c>
      <c r="BL321" s="34"/>
      <c r="BM321" s="34"/>
      <c r="BN321" s="34"/>
      <c r="BO321" s="20"/>
      <c r="BP321" s="20"/>
      <c r="BQ321" s="20"/>
      <c r="BR321" s="20"/>
      <c r="BS321" s="27"/>
      <c r="BT321" s="20"/>
      <c r="BU321" s="20"/>
      <c r="BV321" s="20"/>
      <c r="BW321" s="20"/>
      <c r="BX321" s="20"/>
      <c r="BY321" s="20"/>
      <c r="BZ321" s="20"/>
      <c r="CA321" s="20"/>
      <c r="CB321" s="20"/>
      <c r="CC321" s="27"/>
      <c r="CD321" s="20"/>
      <c r="CE321" s="20"/>
      <c r="CF321" s="28"/>
      <c r="CG321" s="28"/>
      <c r="CH321" s="28"/>
      <c r="CI321" s="28"/>
      <c r="CJ321" s="28"/>
      <c r="CK321" s="28"/>
      <c r="CL321" s="28"/>
      <c r="CM321" s="28"/>
      <c r="CN321" s="28"/>
      <c r="CO321" s="28"/>
      <c r="CP321" s="28"/>
      <c r="CQ321" s="28"/>
      <c r="CR321" s="28"/>
      <c r="CS321" s="28"/>
      <c r="CT321" s="28"/>
      <c r="CU321" s="28"/>
      <c r="CV321" s="28"/>
      <c r="CW321" s="28"/>
      <c r="CX321" s="20"/>
      <c r="CY321" s="103" t="s">
        <v>412</v>
      </c>
      <c r="CZ321" s="87" t="s">
        <v>5652</v>
      </c>
      <c r="DA321" s="85"/>
      <c r="DC321" s="94" t="s">
        <v>485</v>
      </c>
      <c r="ML321" s="87"/>
      <c r="MM321" s="87"/>
      <c r="MN321" s="87"/>
      <c r="MO321" s="87"/>
      <c r="MP321" s="87"/>
      <c r="MQ321" s="87"/>
      <c r="MR321" s="87"/>
      <c r="MS321" s="87"/>
      <c r="MT321" s="87"/>
      <c r="MU321" s="87"/>
      <c r="MV321" s="87"/>
      <c r="MW321" s="87"/>
      <c r="MX321" s="87"/>
      <c r="MY321" s="87"/>
      <c r="MZ321" s="87"/>
      <c r="NA321" s="87"/>
      <c r="NB321" s="87"/>
      <c r="NC321" s="87"/>
      <c r="ND321" s="87"/>
      <c r="NE321" s="87"/>
      <c r="NF321" s="87"/>
      <c r="NG321" s="87"/>
      <c r="NH321" s="87"/>
      <c r="NI321" s="87"/>
      <c r="NJ321" s="87"/>
      <c r="NK321" s="87"/>
      <c r="NL321" s="87"/>
      <c r="NM321" s="87"/>
      <c r="NN321" s="87"/>
      <c r="NO321" s="87"/>
      <c r="NP321" s="87"/>
      <c r="NR321" s="20"/>
      <c r="NS321" s="246" t="s">
        <v>5653</v>
      </c>
    </row>
    <row r="322" spans="11:383">
      <c r="K322" s="265" t="s">
        <v>5654</v>
      </c>
      <c r="V322" s="43">
        <v>105</v>
      </c>
      <c r="W322" s="34" t="s">
        <v>1573</v>
      </c>
      <c r="X322" s="44">
        <v>31225</v>
      </c>
      <c r="Y322" s="34" t="s">
        <v>2896</v>
      </c>
      <c r="Z322" s="43" t="s">
        <v>426</v>
      </c>
      <c r="AA322" s="34" t="s">
        <v>495</v>
      </c>
      <c r="AB322" s="34" t="s">
        <v>398</v>
      </c>
      <c r="AC322" s="34" t="s">
        <v>2896</v>
      </c>
      <c r="AD322" s="44" t="s">
        <v>428</v>
      </c>
      <c r="AE322" s="44" t="s">
        <v>5214</v>
      </c>
      <c r="AF322" s="43">
        <v>105</v>
      </c>
      <c r="AG322" s="34" t="s">
        <v>1573</v>
      </c>
      <c r="AH322" s="34" t="s">
        <v>1572</v>
      </c>
      <c r="AI322" s="43" t="s">
        <v>1574</v>
      </c>
      <c r="AJ322" s="44" t="s">
        <v>1575</v>
      </c>
      <c r="AK322" s="295">
        <v>4760286</v>
      </c>
      <c r="AL322" s="44" t="s">
        <v>495</v>
      </c>
      <c r="AM322" s="44" t="s">
        <v>1579</v>
      </c>
      <c r="AN322" s="296">
        <v>252219640</v>
      </c>
      <c r="AO322" s="34"/>
      <c r="AP322" s="34"/>
      <c r="AQ322" s="34"/>
      <c r="AR322" s="34"/>
      <c r="AS322" s="34"/>
      <c r="AT322" s="44" t="s">
        <v>434</v>
      </c>
      <c r="AU322" s="44"/>
      <c r="AV322" s="751" t="str" cm="1">
        <f t="array" ref="AV3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2" s="34"/>
      <c r="AX322" s="34"/>
      <c r="AY322" s="34"/>
      <c r="AZ322" s="34"/>
      <c r="BA322" s="34"/>
      <c r="BB322" s="34"/>
      <c r="BC322" s="34"/>
      <c r="BD322" s="44">
        <v>31225</v>
      </c>
      <c r="BE322" s="34" t="s">
        <v>2896</v>
      </c>
      <c r="BF322" s="43" t="s">
        <v>426</v>
      </c>
      <c r="BG322" s="34" t="s">
        <v>495</v>
      </c>
      <c r="BH322" s="34" t="s">
        <v>398</v>
      </c>
      <c r="BI322" s="34" t="s">
        <v>2896</v>
      </c>
      <c r="BJ322" s="44" t="s">
        <v>428</v>
      </c>
      <c r="BK322" s="44" t="s">
        <v>5214</v>
      </c>
      <c r="BL322" s="34"/>
      <c r="BM322" s="34"/>
      <c r="BN322" s="34"/>
      <c r="BO322" s="20"/>
      <c r="BP322" s="20"/>
      <c r="BQ322" s="20"/>
      <c r="BR322" s="20"/>
      <c r="BS322" s="27"/>
      <c r="BT322" s="20"/>
      <c r="BU322" s="20"/>
      <c r="BV322" s="20"/>
      <c r="BW322" s="20"/>
      <c r="BX322" s="20"/>
      <c r="BY322" s="20"/>
      <c r="BZ322" s="20"/>
      <c r="CA322" s="20"/>
      <c r="CB322" s="20"/>
      <c r="CC322" s="27"/>
      <c r="CD322" s="20"/>
      <c r="CE322" s="20"/>
      <c r="CF322" s="28"/>
      <c r="CG322" s="28"/>
      <c r="CH322" s="28"/>
      <c r="CI322" s="28"/>
      <c r="CJ322" s="28"/>
      <c r="CK322" s="28"/>
      <c r="CL322" s="28"/>
      <c r="CM322" s="28"/>
      <c r="CN322" s="28"/>
      <c r="CO322" s="28"/>
      <c r="CP322" s="28"/>
      <c r="CQ322" s="28"/>
      <c r="CR322" s="28"/>
      <c r="CS322" s="28"/>
      <c r="CT322" s="28"/>
      <c r="CU322" s="28"/>
      <c r="CV322" s="28"/>
      <c r="CW322" s="28"/>
      <c r="CX322" s="20"/>
      <c r="CY322" s="103" t="s">
        <v>456</v>
      </c>
      <c r="CZ322" s="87" t="s">
        <v>5655</v>
      </c>
      <c r="DA322" s="85"/>
      <c r="DC322" s="94" t="s">
        <v>494</v>
      </c>
      <c r="ML322" s="87"/>
      <c r="MM322" s="87"/>
      <c r="MN322" s="87"/>
      <c r="MO322" s="87"/>
      <c r="MP322" s="87"/>
      <c r="MQ322" s="87"/>
      <c r="MR322" s="87"/>
      <c r="MS322" s="87"/>
      <c r="MT322" s="87"/>
      <c r="MU322" s="87"/>
      <c r="MV322" s="87"/>
      <c r="MW322" s="87"/>
      <c r="MX322" s="87"/>
      <c r="MY322" s="87"/>
      <c r="MZ322" s="87"/>
      <c r="NA322" s="87"/>
      <c r="NB322" s="87"/>
      <c r="NC322" s="87"/>
      <c r="ND322" s="87"/>
      <c r="NE322" s="87"/>
      <c r="NF322" s="87"/>
      <c r="NG322" s="87"/>
      <c r="NH322" s="87"/>
      <c r="NI322" s="87"/>
      <c r="NJ322" s="87"/>
      <c r="NK322" s="87"/>
      <c r="NL322" s="87"/>
      <c r="NM322" s="87"/>
      <c r="NN322" s="87"/>
      <c r="NO322" s="87"/>
      <c r="NP322" s="87"/>
      <c r="NR322" s="20"/>
      <c r="NS322" s="246" t="s">
        <v>5656</v>
      </c>
    </row>
    <row r="323" spans="11:383">
      <c r="K323" s="265" t="s">
        <v>5657</v>
      </c>
      <c r="V323" s="43">
        <v>105</v>
      </c>
      <c r="W323" s="34" t="s">
        <v>1573</v>
      </c>
      <c r="X323" s="44">
        <v>31227</v>
      </c>
      <c r="Y323" s="34" t="s">
        <v>2991</v>
      </c>
      <c r="Z323" s="43" t="s">
        <v>426</v>
      </c>
      <c r="AA323" s="34" t="s">
        <v>495</v>
      </c>
      <c r="AB323" s="34" t="s">
        <v>398</v>
      </c>
      <c r="AC323" s="34" t="s">
        <v>2991</v>
      </c>
      <c r="AD323" s="44" t="s">
        <v>428</v>
      </c>
      <c r="AE323" s="44" t="s">
        <v>5214</v>
      </c>
      <c r="AF323" s="43">
        <v>105</v>
      </c>
      <c r="AG323" s="34" t="s">
        <v>1573</v>
      </c>
      <c r="AH323" s="34" t="s">
        <v>1572</v>
      </c>
      <c r="AI323" s="43" t="s">
        <v>1574</v>
      </c>
      <c r="AJ323" s="44" t="s">
        <v>1575</v>
      </c>
      <c r="AK323" s="295">
        <v>4760286</v>
      </c>
      <c r="AL323" s="44" t="s">
        <v>495</v>
      </c>
      <c r="AM323" s="44" t="s">
        <v>1579</v>
      </c>
      <c r="AN323" s="296">
        <v>252219640</v>
      </c>
      <c r="AO323" s="34"/>
      <c r="AP323" s="34"/>
      <c r="AQ323" s="34"/>
      <c r="AR323" s="34"/>
      <c r="AS323" s="34"/>
      <c r="AT323" s="44" t="s">
        <v>434</v>
      </c>
      <c r="AU323" s="44"/>
      <c r="AV323" s="751" t="str" cm="1">
        <f t="array" ref="AV3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3" s="34"/>
      <c r="AX323" s="34"/>
      <c r="AY323" s="34"/>
      <c r="AZ323" s="34"/>
      <c r="BA323" s="34"/>
      <c r="BB323" s="34"/>
      <c r="BC323" s="34"/>
      <c r="BD323" s="44">
        <v>31227</v>
      </c>
      <c r="BE323" s="34" t="s">
        <v>2991</v>
      </c>
      <c r="BF323" s="43" t="s">
        <v>426</v>
      </c>
      <c r="BG323" s="34" t="s">
        <v>495</v>
      </c>
      <c r="BH323" s="34" t="s">
        <v>398</v>
      </c>
      <c r="BI323" s="34" t="s">
        <v>2991</v>
      </c>
      <c r="BJ323" s="44" t="s">
        <v>428</v>
      </c>
      <c r="BK323" s="44" t="s">
        <v>5214</v>
      </c>
      <c r="BL323" s="34"/>
      <c r="BM323" s="34"/>
      <c r="BN323" s="34"/>
      <c r="BO323" s="20"/>
      <c r="BP323" s="20"/>
      <c r="BQ323" s="20"/>
      <c r="BR323" s="20"/>
      <c r="BS323" s="27"/>
      <c r="BT323" s="20"/>
      <c r="BU323" s="20"/>
      <c r="BV323" s="20"/>
      <c r="BW323" s="20"/>
      <c r="BX323" s="20"/>
      <c r="BY323" s="20"/>
      <c r="BZ323" s="20"/>
      <c r="CA323" s="20"/>
      <c r="CB323" s="20"/>
      <c r="CC323" s="27"/>
      <c r="CD323" s="20"/>
      <c r="CE323" s="20"/>
      <c r="CF323" s="28"/>
      <c r="CG323" s="28"/>
      <c r="CH323" s="28"/>
      <c r="CI323" s="28"/>
      <c r="CJ323" s="28"/>
      <c r="CK323" s="28"/>
      <c r="CL323" s="28"/>
      <c r="CM323" s="28"/>
      <c r="CN323" s="28"/>
      <c r="CO323" s="28"/>
      <c r="CP323" s="28"/>
      <c r="CQ323" s="28"/>
      <c r="CR323" s="28"/>
      <c r="CS323" s="28"/>
      <c r="CT323" s="28"/>
      <c r="CU323" s="28"/>
      <c r="CV323" s="28"/>
      <c r="CW323" s="28"/>
      <c r="CX323" s="20"/>
      <c r="CY323" s="103" t="s">
        <v>677</v>
      </c>
      <c r="CZ323" s="87" t="s">
        <v>5658</v>
      </c>
      <c r="DA323" s="85"/>
      <c r="DC323" s="94" t="s">
        <v>516</v>
      </c>
      <c r="ML323" s="87"/>
      <c r="MM323" s="87"/>
      <c r="MN323" s="87"/>
      <c r="MO323" s="87"/>
      <c r="MP323" s="87"/>
      <c r="MQ323" s="87"/>
      <c r="MR323" s="87"/>
      <c r="MS323" s="87"/>
      <c r="MT323" s="87"/>
      <c r="MU323" s="87"/>
      <c r="MV323" s="87"/>
      <c r="MW323" s="87"/>
      <c r="MX323" s="87"/>
      <c r="MY323" s="87"/>
      <c r="MZ323" s="87"/>
      <c r="NA323" s="87"/>
      <c r="NB323" s="87"/>
      <c r="NC323" s="87"/>
      <c r="ND323" s="87"/>
      <c r="NE323" s="87"/>
      <c r="NF323" s="87"/>
      <c r="NG323" s="87"/>
      <c r="NH323" s="87"/>
      <c r="NI323" s="87"/>
      <c r="NJ323" s="87"/>
      <c r="NK323" s="87"/>
      <c r="NL323" s="87"/>
      <c r="NM323" s="87"/>
      <c r="NN323" s="87"/>
      <c r="NO323" s="87"/>
      <c r="NP323" s="87"/>
      <c r="NR323" s="20"/>
      <c r="NS323" s="246" t="s">
        <v>5659</v>
      </c>
    </row>
    <row r="324" spans="11:383">
      <c r="K324" s="265" t="s">
        <v>5660</v>
      </c>
      <c r="V324" s="43">
        <v>105</v>
      </c>
      <c r="W324" s="34" t="s">
        <v>1573</v>
      </c>
      <c r="X324" s="44">
        <v>31239</v>
      </c>
      <c r="Y324" s="34" t="s">
        <v>3377</v>
      </c>
      <c r="Z324" s="43" t="s">
        <v>426</v>
      </c>
      <c r="AA324" s="34" t="s">
        <v>495</v>
      </c>
      <c r="AB324" s="34" t="s">
        <v>398</v>
      </c>
      <c r="AC324" s="34" t="s">
        <v>3377</v>
      </c>
      <c r="AD324" s="44" t="s">
        <v>428</v>
      </c>
      <c r="AE324" s="44" t="s">
        <v>5214</v>
      </c>
      <c r="AF324" s="43">
        <v>105</v>
      </c>
      <c r="AG324" s="34" t="s">
        <v>1573</v>
      </c>
      <c r="AH324" s="34" t="s">
        <v>1572</v>
      </c>
      <c r="AI324" s="43" t="s">
        <v>1574</v>
      </c>
      <c r="AJ324" s="44" t="s">
        <v>1575</v>
      </c>
      <c r="AK324" s="295">
        <v>4760286</v>
      </c>
      <c r="AL324" s="44" t="s">
        <v>495</v>
      </c>
      <c r="AM324" s="44" t="s">
        <v>1579</v>
      </c>
      <c r="AN324" s="296">
        <v>252219640</v>
      </c>
      <c r="AO324" s="34"/>
      <c r="AP324" s="34"/>
      <c r="AQ324" s="34"/>
      <c r="AR324" s="34"/>
      <c r="AS324" s="34"/>
      <c r="AT324" s="44" t="s">
        <v>434</v>
      </c>
      <c r="AU324" s="44"/>
      <c r="AV324" s="751" t="str" cm="1">
        <f t="array" ref="AV3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4" s="34"/>
      <c r="AX324" s="34"/>
      <c r="AY324" s="34"/>
      <c r="AZ324" s="34"/>
      <c r="BA324" s="34"/>
      <c r="BB324" s="34"/>
      <c r="BC324" s="34"/>
      <c r="BD324" s="44">
        <v>31239</v>
      </c>
      <c r="BE324" s="34" t="s">
        <v>3377</v>
      </c>
      <c r="BF324" s="43" t="s">
        <v>426</v>
      </c>
      <c r="BG324" s="34" t="s">
        <v>495</v>
      </c>
      <c r="BH324" s="34" t="s">
        <v>398</v>
      </c>
      <c r="BI324" s="34" t="s">
        <v>3377</v>
      </c>
      <c r="BJ324" s="44" t="s">
        <v>428</v>
      </c>
      <c r="BK324" s="44" t="s">
        <v>5214</v>
      </c>
      <c r="BL324" s="34"/>
      <c r="BM324" s="34"/>
      <c r="BN324" s="34"/>
      <c r="BO324" s="20"/>
      <c r="BP324" s="20"/>
      <c r="BQ324" s="20"/>
      <c r="BR324" s="20"/>
      <c r="BS324" s="27"/>
      <c r="BT324" s="20"/>
      <c r="BU324" s="20"/>
      <c r="BV324" s="20"/>
      <c r="BW324" s="20"/>
      <c r="BX324" s="20"/>
      <c r="BY324" s="20"/>
      <c r="BZ324" s="20"/>
      <c r="CA324" s="20"/>
      <c r="CB324" s="20"/>
      <c r="CC324" s="27"/>
      <c r="CD324" s="20"/>
      <c r="CE324" s="20"/>
      <c r="CF324" s="28"/>
      <c r="CG324" s="28"/>
      <c r="CH324" s="28"/>
      <c r="CI324" s="28"/>
      <c r="CJ324" s="28"/>
      <c r="CK324" s="28"/>
      <c r="CL324" s="28"/>
      <c r="CM324" s="28"/>
      <c r="CN324" s="28"/>
      <c r="CO324" s="28"/>
      <c r="CP324" s="28"/>
      <c r="CQ324" s="28"/>
      <c r="CR324" s="28"/>
      <c r="CS324" s="28"/>
      <c r="CT324" s="28"/>
      <c r="CU324" s="28"/>
      <c r="CV324" s="28"/>
      <c r="CW324" s="28"/>
      <c r="CX324" s="20"/>
      <c r="CY324" s="103" t="s">
        <v>678</v>
      </c>
      <c r="CZ324" s="87" t="s">
        <v>5661</v>
      </c>
      <c r="DA324" s="85"/>
      <c r="DC324" s="94" t="s">
        <v>557</v>
      </c>
      <c r="ML324" s="87"/>
      <c r="MM324" s="87"/>
      <c r="MN324" s="87"/>
      <c r="MO324" s="87"/>
      <c r="MP324" s="87"/>
      <c r="MQ324" s="87"/>
      <c r="MR324" s="87"/>
      <c r="MS324" s="87"/>
      <c r="MT324" s="87"/>
      <c r="MU324" s="87"/>
      <c r="MV324" s="87"/>
      <c r="MW324" s="87"/>
      <c r="MX324" s="87"/>
      <c r="MY324" s="87"/>
      <c r="MZ324" s="87"/>
      <c r="NA324" s="87"/>
      <c r="NB324" s="87"/>
      <c r="NC324" s="87"/>
      <c r="ND324" s="87"/>
      <c r="NE324" s="87"/>
      <c r="NF324" s="87"/>
      <c r="NG324" s="87"/>
      <c r="NH324" s="87"/>
      <c r="NI324" s="87"/>
      <c r="NJ324" s="87"/>
      <c r="NK324" s="87"/>
      <c r="NL324" s="87"/>
      <c r="NM324" s="87"/>
      <c r="NN324" s="87"/>
      <c r="NO324" s="87"/>
      <c r="NP324" s="87"/>
      <c r="NR324" s="20"/>
      <c r="NS324" s="246" t="s">
        <v>5662</v>
      </c>
    </row>
    <row r="325" spans="11:383">
      <c r="K325" s="265" t="s">
        <v>5663</v>
      </c>
      <c r="V325" s="43">
        <v>105</v>
      </c>
      <c r="W325" s="34" t="s">
        <v>1573</v>
      </c>
      <c r="X325" s="44">
        <v>31242</v>
      </c>
      <c r="Y325" s="34" t="s">
        <v>3477</v>
      </c>
      <c r="Z325" s="43" t="s">
        <v>426</v>
      </c>
      <c r="AA325" s="34" t="s">
        <v>495</v>
      </c>
      <c r="AB325" s="34" t="s">
        <v>398</v>
      </c>
      <c r="AC325" s="34" t="s">
        <v>3477</v>
      </c>
      <c r="AD325" s="44" t="s">
        <v>428</v>
      </c>
      <c r="AE325" s="44" t="s">
        <v>5214</v>
      </c>
      <c r="AF325" s="43">
        <v>105</v>
      </c>
      <c r="AG325" s="34" t="s">
        <v>1573</v>
      </c>
      <c r="AH325" s="34" t="s">
        <v>1572</v>
      </c>
      <c r="AI325" s="43" t="s">
        <v>1574</v>
      </c>
      <c r="AJ325" s="44" t="s">
        <v>1575</v>
      </c>
      <c r="AK325" s="295">
        <v>4760286</v>
      </c>
      <c r="AL325" s="44" t="s">
        <v>495</v>
      </c>
      <c r="AM325" s="44" t="s">
        <v>1579</v>
      </c>
      <c r="AN325" s="296">
        <v>252219640</v>
      </c>
      <c r="AO325" s="34"/>
      <c r="AP325" s="34"/>
      <c r="AQ325" s="34"/>
      <c r="AR325" s="34"/>
      <c r="AS325" s="34"/>
      <c r="AT325" s="44" t="s">
        <v>434</v>
      </c>
      <c r="AU325" s="44"/>
      <c r="AV325" s="751" t="str" cm="1">
        <f t="array" ref="AV3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5" s="34"/>
      <c r="AX325" s="34"/>
      <c r="AY325" s="34"/>
      <c r="AZ325" s="34"/>
      <c r="BA325" s="34"/>
      <c r="BB325" s="34"/>
      <c r="BC325" s="34"/>
      <c r="BD325" s="44">
        <v>31242</v>
      </c>
      <c r="BE325" s="34" t="s">
        <v>3477</v>
      </c>
      <c r="BF325" s="43" t="s">
        <v>426</v>
      </c>
      <c r="BG325" s="34" t="s">
        <v>495</v>
      </c>
      <c r="BH325" s="34" t="s">
        <v>398</v>
      </c>
      <c r="BI325" s="34" t="s">
        <v>3477</v>
      </c>
      <c r="BJ325" s="44" t="s">
        <v>428</v>
      </c>
      <c r="BK325" s="44" t="s">
        <v>5214</v>
      </c>
      <c r="BL325" s="34"/>
      <c r="BM325" s="34"/>
      <c r="BN325" s="34"/>
      <c r="BO325" s="20"/>
      <c r="BP325" s="20"/>
      <c r="BQ325" s="20"/>
      <c r="BR325" s="20"/>
      <c r="BS325" s="27"/>
      <c r="BT325" s="20"/>
      <c r="BU325" s="20"/>
      <c r="BV325" s="20"/>
      <c r="BW325" s="20"/>
      <c r="BX325" s="20"/>
      <c r="BY325" s="20"/>
      <c r="BZ325" s="20"/>
      <c r="CA325" s="20"/>
      <c r="CB325" s="20"/>
      <c r="CC325" s="27"/>
      <c r="CD325" s="20"/>
      <c r="CE325" s="20"/>
      <c r="CF325" s="28"/>
      <c r="CG325" s="28"/>
      <c r="CH325" s="28"/>
      <c r="CI325" s="28"/>
      <c r="CJ325" s="28"/>
      <c r="CK325" s="28"/>
      <c r="CL325" s="28"/>
      <c r="CM325" s="28"/>
      <c r="CN325" s="28"/>
      <c r="CO325" s="28"/>
      <c r="CP325" s="28"/>
      <c r="CQ325" s="28"/>
      <c r="CR325" s="28"/>
      <c r="CS325" s="28"/>
      <c r="CT325" s="28"/>
      <c r="CU325" s="28"/>
      <c r="CV325" s="28"/>
      <c r="CW325" s="28"/>
      <c r="CX325" s="20"/>
      <c r="CY325" s="103" t="s">
        <v>679</v>
      </c>
      <c r="CZ325" s="87" t="s">
        <v>5664</v>
      </c>
      <c r="DA325" s="85"/>
      <c r="DC325" s="94" t="s">
        <v>625</v>
      </c>
      <c r="ML325" s="87"/>
      <c r="MM325" s="87"/>
      <c r="MN325" s="87"/>
      <c r="MO325" s="87"/>
      <c r="MP325" s="87"/>
      <c r="MQ325" s="87"/>
      <c r="MR325" s="87"/>
      <c r="MS325" s="87"/>
      <c r="MT325" s="87"/>
      <c r="MU325" s="87"/>
      <c r="MV325" s="87"/>
      <c r="MW325" s="87"/>
      <c r="MX325" s="87"/>
      <c r="MY325" s="87"/>
      <c r="MZ325" s="87"/>
      <c r="NA325" s="87"/>
      <c r="NB325" s="87"/>
      <c r="NC325" s="87"/>
      <c r="ND325" s="87"/>
      <c r="NE325" s="87"/>
      <c r="NF325" s="87"/>
      <c r="NG325" s="87"/>
      <c r="NH325" s="87"/>
      <c r="NI325" s="87"/>
      <c r="NJ325" s="87"/>
      <c r="NK325" s="87"/>
      <c r="NL325" s="87"/>
      <c r="NM325" s="87"/>
      <c r="NN325" s="87"/>
      <c r="NO325" s="87"/>
      <c r="NP325" s="87"/>
      <c r="NR325" s="20"/>
      <c r="NS325" s="246" t="s">
        <v>5665</v>
      </c>
    </row>
    <row r="326" spans="11:383">
      <c r="K326" s="265" t="s">
        <v>5666</v>
      </c>
      <c r="V326" s="43">
        <v>105</v>
      </c>
      <c r="W326" s="34" t="s">
        <v>1573</v>
      </c>
      <c r="X326" s="44">
        <v>31230</v>
      </c>
      <c r="Y326" s="34" t="s">
        <v>3076</v>
      </c>
      <c r="Z326" s="43" t="s">
        <v>426</v>
      </c>
      <c r="AA326" s="34" t="s">
        <v>495</v>
      </c>
      <c r="AB326" s="34" t="s">
        <v>398</v>
      </c>
      <c r="AC326" s="34" t="s">
        <v>3076</v>
      </c>
      <c r="AD326" s="44" t="s">
        <v>428</v>
      </c>
      <c r="AE326" s="44" t="s">
        <v>5214</v>
      </c>
      <c r="AF326" s="43">
        <v>105</v>
      </c>
      <c r="AG326" s="34" t="s">
        <v>1573</v>
      </c>
      <c r="AH326" s="34" t="s">
        <v>1572</v>
      </c>
      <c r="AI326" s="43" t="s">
        <v>1574</v>
      </c>
      <c r="AJ326" s="44" t="s">
        <v>1575</v>
      </c>
      <c r="AK326" s="295">
        <v>4760286</v>
      </c>
      <c r="AL326" s="44" t="s">
        <v>495</v>
      </c>
      <c r="AM326" s="44" t="s">
        <v>1579</v>
      </c>
      <c r="AN326" s="296">
        <v>252219640</v>
      </c>
      <c r="AO326" s="34"/>
      <c r="AP326" s="34"/>
      <c r="AQ326" s="34"/>
      <c r="AR326" s="34"/>
      <c r="AS326" s="34"/>
      <c r="AT326" s="44" t="s">
        <v>434</v>
      </c>
      <c r="AU326" s="44"/>
      <c r="AV326" s="751" t="str" cm="1">
        <f t="array" ref="AV3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6" s="34"/>
      <c r="AX326" s="34"/>
      <c r="AY326" s="34"/>
      <c r="AZ326" s="34"/>
      <c r="BA326" s="34"/>
      <c r="BB326" s="34"/>
      <c r="BC326" s="34"/>
      <c r="BD326" s="44">
        <v>31230</v>
      </c>
      <c r="BE326" s="34" t="s">
        <v>3076</v>
      </c>
      <c r="BF326" s="43" t="s">
        <v>426</v>
      </c>
      <c r="BG326" s="34" t="s">
        <v>495</v>
      </c>
      <c r="BH326" s="34" t="s">
        <v>398</v>
      </c>
      <c r="BI326" s="34" t="s">
        <v>3076</v>
      </c>
      <c r="BJ326" s="44" t="s">
        <v>428</v>
      </c>
      <c r="BK326" s="44" t="s">
        <v>5214</v>
      </c>
      <c r="BL326" s="34"/>
      <c r="BM326" s="34"/>
      <c r="BN326" s="34"/>
      <c r="BO326" s="20"/>
      <c r="BP326" s="20"/>
      <c r="BQ326" s="20"/>
      <c r="BR326" s="20"/>
      <c r="BS326" s="27"/>
      <c r="BT326" s="20"/>
      <c r="BU326" s="20"/>
      <c r="BV326" s="20"/>
      <c r="BW326" s="20"/>
      <c r="BX326" s="20"/>
      <c r="BY326" s="20"/>
      <c r="BZ326" s="20"/>
      <c r="CA326" s="20"/>
      <c r="CB326" s="20"/>
      <c r="CC326" s="27"/>
      <c r="CD326" s="20"/>
      <c r="CE326" s="20"/>
      <c r="CF326" s="28"/>
      <c r="CG326" s="28"/>
      <c r="CH326" s="28"/>
      <c r="CI326" s="28"/>
      <c r="CJ326" s="28"/>
      <c r="CK326" s="28"/>
      <c r="CL326" s="28"/>
      <c r="CM326" s="28"/>
      <c r="CN326" s="28"/>
      <c r="CO326" s="28"/>
      <c r="CP326" s="28"/>
      <c r="CQ326" s="28"/>
      <c r="CR326" s="28"/>
      <c r="CS326" s="28"/>
      <c r="CT326" s="28"/>
      <c r="CU326" s="28"/>
      <c r="CV326" s="28"/>
      <c r="CW326" s="28"/>
      <c r="CX326" s="20"/>
      <c r="CY326" s="103" t="s">
        <v>680</v>
      </c>
      <c r="CZ326" s="87" t="s">
        <v>5667</v>
      </c>
      <c r="DA326" s="85"/>
      <c r="DC326" s="94" t="s">
        <v>506</v>
      </c>
      <c r="ML326" s="87"/>
      <c r="MM326" s="87"/>
      <c r="MN326" s="87"/>
      <c r="MO326" s="87"/>
      <c r="MP326" s="87"/>
      <c r="MQ326" s="87"/>
      <c r="MR326" s="87"/>
      <c r="MS326" s="87"/>
      <c r="MT326" s="87"/>
      <c r="MU326" s="87"/>
      <c r="MV326" s="87"/>
      <c r="MW326" s="87"/>
      <c r="MX326" s="87"/>
      <c r="MY326" s="87"/>
      <c r="MZ326" s="87"/>
      <c r="NA326" s="87"/>
      <c r="NB326" s="87"/>
      <c r="NC326" s="87"/>
      <c r="ND326" s="87"/>
      <c r="NE326" s="87"/>
      <c r="NF326" s="87"/>
      <c r="NG326" s="87"/>
      <c r="NH326" s="87"/>
      <c r="NI326" s="87"/>
      <c r="NJ326" s="87"/>
      <c r="NK326" s="87"/>
      <c r="NL326" s="87"/>
      <c r="NM326" s="87"/>
      <c r="NN326" s="87"/>
      <c r="NO326" s="87"/>
      <c r="NP326" s="87"/>
      <c r="NR326" s="20"/>
      <c r="NS326" s="246" t="s">
        <v>5668</v>
      </c>
    </row>
    <row r="327" spans="11:383">
      <c r="K327" s="265" t="s">
        <v>5669</v>
      </c>
      <c r="V327" s="43">
        <v>105</v>
      </c>
      <c r="W327" s="34" t="s">
        <v>1573</v>
      </c>
      <c r="X327" s="44">
        <v>31232</v>
      </c>
      <c r="Y327" s="34" t="s">
        <v>3148</v>
      </c>
      <c r="Z327" s="43" t="s">
        <v>426</v>
      </c>
      <c r="AA327" s="34" t="s">
        <v>495</v>
      </c>
      <c r="AB327" s="34" t="s">
        <v>398</v>
      </c>
      <c r="AC327" s="34" t="s">
        <v>3148</v>
      </c>
      <c r="AD327" s="44" t="s">
        <v>428</v>
      </c>
      <c r="AE327" s="44" t="s">
        <v>5214</v>
      </c>
      <c r="AF327" s="43">
        <v>105</v>
      </c>
      <c r="AG327" s="34" t="s">
        <v>1573</v>
      </c>
      <c r="AH327" s="34" t="s">
        <v>1572</v>
      </c>
      <c r="AI327" s="43" t="s">
        <v>1574</v>
      </c>
      <c r="AJ327" s="44" t="s">
        <v>1575</v>
      </c>
      <c r="AK327" s="295">
        <v>4760286</v>
      </c>
      <c r="AL327" s="44" t="s">
        <v>495</v>
      </c>
      <c r="AM327" s="44" t="s">
        <v>1579</v>
      </c>
      <c r="AN327" s="296">
        <v>252219640</v>
      </c>
      <c r="AO327" s="34"/>
      <c r="AP327" s="34"/>
      <c r="AQ327" s="34"/>
      <c r="AR327" s="34"/>
      <c r="AS327" s="34"/>
      <c r="AT327" s="44" t="s">
        <v>434</v>
      </c>
      <c r="AU327" s="44"/>
      <c r="AV327" s="751" t="str" cm="1">
        <f t="array" ref="AV3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7" s="34"/>
      <c r="AX327" s="34"/>
      <c r="AY327" s="34"/>
      <c r="AZ327" s="34"/>
      <c r="BA327" s="34"/>
      <c r="BB327" s="34"/>
      <c r="BC327" s="34"/>
      <c r="BD327" s="44">
        <v>31232</v>
      </c>
      <c r="BE327" s="34" t="s">
        <v>3148</v>
      </c>
      <c r="BF327" s="43" t="s">
        <v>426</v>
      </c>
      <c r="BG327" s="34" t="s">
        <v>495</v>
      </c>
      <c r="BH327" s="34" t="s">
        <v>398</v>
      </c>
      <c r="BI327" s="34" t="s">
        <v>3148</v>
      </c>
      <c r="BJ327" s="44" t="s">
        <v>428</v>
      </c>
      <c r="BK327" s="44" t="s">
        <v>5214</v>
      </c>
      <c r="BL327" s="34"/>
      <c r="BM327" s="34"/>
      <c r="BN327" s="34"/>
      <c r="BO327" s="20"/>
      <c r="BP327" s="20"/>
      <c r="BQ327" s="20"/>
      <c r="BR327" s="20"/>
      <c r="BS327" s="27"/>
      <c r="BT327" s="20"/>
      <c r="BU327" s="20"/>
      <c r="BV327" s="20"/>
      <c r="BW327" s="20"/>
      <c r="BX327" s="20"/>
      <c r="BY327" s="20"/>
      <c r="BZ327" s="20"/>
      <c r="CA327" s="20"/>
      <c r="CB327" s="20"/>
      <c r="CC327" s="27"/>
      <c r="CD327" s="20"/>
      <c r="CE327" s="20"/>
      <c r="CF327" s="28"/>
      <c r="CG327" s="28"/>
      <c r="CH327" s="28"/>
      <c r="CI327" s="28"/>
      <c r="CJ327" s="28"/>
      <c r="CK327" s="28"/>
      <c r="CL327" s="28"/>
      <c r="CM327" s="28"/>
      <c r="CN327" s="28"/>
      <c r="CO327" s="28"/>
      <c r="CP327" s="28"/>
      <c r="CQ327" s="28"/>
      <c r="CR327" s="28"/>
      <c r="CS327" s="28"/>
      <c r="CT327" s="28"/>
      <c r="CU327" s="28"/>
      <c r="CV327" s="28"/>
      <c r="CW327" s="28"/>
      <c r="CX327" s="20"/>
      <c r="CY327" s="103" t="s">
        <v>681</v>
      </c>
      <c r="CZ327" s="87" t="s">
        <v>5670</v>
      </c>
      <c r="DA327" s="85"/>
      <c r="DC327" s="94" t="s">
        <v>597</v>
      </c>
      <c r="ML327" s="87"/>
      <c r="MM327" s="87"/>
      <c r="MN327" s="87"/>
      <c r="MO327" s="87"/>
      <c r="MP327" s="87"/>
      <c r="MQ327" s="87"/>
      <c r="MR327" s="87"/>
      <c r="MS327" s="87"/>
      <c r="MT327" s="87"/>
      <c r="MU327" s="87"/>
      <c r="MV327" s="87"/>
      <c r="MW327" s="87"/>
      <c r="MX327" s="87"/>
      <c r="MY327" s="87"/>
      <c r="MZ327" s="87"/>
      <c r="NA327" s="87"/>
      <c r="NB327" s="87"/>
      <c r="NC327" s="87"/>
      <c r="ND327" s="87"/>
      <c r="NE327" s="87"/>
      <c r="NF327" s="87"/>
      <c r="NG327" s="87"/>
      <c r="NH327" s="87"/>
      <c r="NI327" s="87"/>
      <c r="NJ327" s="87"/>
      <c r="NK327" s="87"/>
      <c r="NL327" s="87"/>
      <c r="NM327" s="87"/>
      <c r="NN327" s="87"/>
      <c r="NO327" s="87"/>
      <c r="NP327" s="87"/>
      <c r="NR327" s="20"/>
      <c r="NS327" s="246" t="s">
        <v>5671</v>
      </c>
    </row>
    <row r="328" spans="11:383">
      <c r="K328" s="265" t="s">
        <v>5672</v>
      </c>
      <c r="V328" s="43">
        <v>105</v>
      </c>
      <c r="W328" s="34" t="s">
        <v>1573</v>
      </c>
      <c r="X328" s="44">
        <v>31233</v>
      </c>
      <c r="Y328" s="34" t="s">
        <v>3213</v>
      </c>
      <c r="Z328" s="43" t="s">
        <v>426</v>
      </c>
      <c r="AA328" s="34" t="s">
        <v>495</v>
      </c>
      <c r="AB328" s="34" t="s">
        <v>398</v>
      </c>
      <c r="AC328" s="34" t="s">
        <v>3213</v>
      </c>
      <c r="AD328" s="44" t="s">
        <v>428</v>
      </c>
      <c r="AE328" s="44" t="s">
        <v>5214</v>
      </c>
      <c r="AF328" s="43">
        <v>105</v>
      </c>
      <c r="AG328" s="34" t="s">
        <v>1573</v>
      </c>
      <c r="AH328" s="34" t="s">
        <v>1572</v>
      </c>
      <c r="AI328" s="43" t="s">
        <v>1574</v>
      </c>
      <c r="AJ328" s="44" t="s">
        <v>1575</v>
      </c>
      <c r="AK328" s="295">
        <v>4760286</v>
      </c>
      <c r="AL328" s="44" t="s">
        <v>495</v>
      </c>
      <c r="AM328" s="44" t="s">
        <v>1579</v>
      </c>
      <c r="AN328" s="296">
        <v>252219640</v>
      </c>
      <c r="AO328" s="34"/>
      <c r="AP328" s="34"/>
      <c r="AQ328" s="34"/>
      <c r="AR328" s="34"/>
      <c r="AS328" s="34"/>
      <c r="AT328" s="44" t="s">
        <v>434</v>
      </c>
      <c r="AU328" s="44"/>
      <c r="AV328" s="751" t="str" cm="1">
        <f t="array" ref="AV3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8" s="34"/>
      <c r="AX328" s="34"/>
      <c r="AY328" s="34"/>
      <c r="AZ328" s="34"/>
      <c r="BA328" s="34"/>
      <c r="BB328" s="34"/>
      <c r="BC328" s="34"/>
      <c r="BD328" s="44">
        <v>31233</v>
      </c>
      <c r="BE328" s="34" t="s">
        <v>3213</v>
      </c>
      <c r="BF328" s="43" t="s">
        <v>426</v>
      </c>
      <c r="BG328" s="34" t="s">
        <v>495</v>
      </c>
      <c r="BH328" s="34" t="s">
        <v>398</v>
      </c>
      <c r="BI328" s="34" t="s">
        <v>3213</v>
      </c>
      <c r="BJ328" s="44" t="s">
        <v>428</v>
      </c>
      <c r="BK328" s="44" t="s">
        <v>5214</v>
      </c>
      <c r="BL328" s="34"/>
      <c r="BM328" s="34"/>
      <c r="BN328" s="34"/>
      <c r="BO328" s="20"/>
      <c r="BP328" s="20"/>
      <c r="BQ328" s="20"/>
      <c r="BR328" s="20"/>
      <c r="BS328" s="27"/>
      <c r="BT328" s="20"/>
      <c r="BU328" s="20"/>
      <c r="BV328" s="20"/>
      <c r="BW328" s="20"/>
      <c r="BX328" s="20"/>
      <c r="BY328" s="20"/>
      <c r="BZ328" s="20"/>
      <c r="CA328" s="20"/>
      <c r="CB328" s="20"/>
      <c r="CC328" s="27"/>
      <c r="CD328" s="20"/>
      <c r="CE328" s="20"/>
      <c r="CF328" s="28"/>
      <c r="CG328" s="28"/>
      <c r="CH328" s="28"/>
      <c r="CI328" s="28"/>
      <c r="CJ328" s="28"/>
      <c r="CK328" s="28"/>
      <c r="CL328" s="28"/>
      <c r="CM328" s="28"/>
      <c r="CN328" s="28"/>
      <c r="CO328" s="28"/>
      <c r="CP328" s="28"/>
      <c r="CQ328" s="28"/>
      <c r="CR328" s="28"/>
      <c r="CS328" s="28"/>
      <c r="CT328" s="28"/>
      <c r="CU328" s="28"/>
      <c r="CV328" s="28"/>
      <c r="CW328" s="28"/>
      <c r="CX328" s="20"/>
      <c r="CY328" s="103" t="s">
        <v>682</v>
      </c>
      <c r="CZ328" s="87" t="s">
        <v>5673</v>
      </c>
      <c r="DA328" s="85"/>
      <c r="DC328" s="94" t="s">
        <v>645</v>
      </c>
      <c r="ML328" s="87"/>
      <c r="MM328" s="87"/>
      <c r="MN328" s="87"/>
      <c r="MO328" s="87"/>
      <c r="MP328" s="87"/>
      <c r="MQ328" s="87"/>
      <c r="MR328" s="87"/>
      <c r="MS328" s="87"/>
      <c r="MT328" s="87"/>
      <c r="MU328" s="87"/>
      <c r="MV328" s="87"/>
      <c r="MW328" s="87"/>
      <c r="MX328" s="87"/>
      <c r="MY328" s="87"/>
      <c r="MZ328" s="87"/>
      <c r="NA328" s="87"/>
      <c r="NB328" s="87"/>
      <c r="NC328" s="87"/>
      <c r="ND328" s="87"/>
      <c r="NE328" s="87"/>
      <c r="NF328" s="87"/>
      <c r="NG328" s="87"/>
      <c r="NH328" s="87"/>
      <c r="NI328" s="87"/>
      <c r="NJ328" s="87"/>
      <c r="NK328" s="87"/>
      <c r="NL328" s="87"/>
      <c r="NM328" s="87"/>
      <c r="NN328" s="87"/>
      <c r="NO328" s="87"/>
      <c r="NP328" s="87"/>
      <c r="NR328" s="20"/>
      <c r="NS328" s="246" t="s">
        <v>5674</v>
      </c>
    </row>
    <row r="329" spans="11:383">
      <c r="K329" s="265" t="s">
        <v>5675</v>
      </c>
      <c r="V329" s="43">
        <v>105</v>
      </c>
      <c r="W329" s="34" t="s">
        <v>1573</v>
      </c>
      <c r="X329" s="44">
        <v>31234</v>
      </c>
      <c r="Y329" s="34" t="s">
        <v>3272</v>
      </c>
      <c r="Z329" s="43" t="s">
        <v>426</v>
      </c>
      <c r="AA329" s="34" t="s">
        <v>495</v>
      </c>
      <c r="AB329" s="34" t="s">
        <v>398</v>
      </c>
      <c r="AC329" s="34" t="s">
        <v>3272</v>
      </c>
      <c r="AD329" s="44" t="s">
        <v>428</v>
      </c>
      <c r="AE329" s="44" t="s">
        <v>5214</v>
      </c>
      <c r="AF329" s="43">
        <v>105</v>
      </c>
      <c r="AG329" s="34" t="s">
        <v>1573</v>
      </c>
      <c r="AH329" s="34" t="s">
        <v>1572</v>
      </c>
      <c r="AI329" s="43" t="s">
        <v>1574</v>
      </c>
      <c r="AJ329" s="44" t="s">
        <v>1575</v>
      </c>
      <c r="AK329" s="295">
        <v>4760286</v>
      </c>
      <c r="AL329" s="44" t="s">
        <v>495</v>
      </c>
      <c r="AM329" s="44" t="s">
        <v>1579</v>
      </c>
      <c r="AN329" s="296">
        <v>252219640</v>
      </c>
      <c r="AO329" s="34"/>
      <c r="AP329" s="34"/>
      <c r="AQ329" s="34"/>
      <c r="AR329" s="34"/>
      <c r="AS329" s="34"/>
      <c r="AT329" s="44" t="s">
        <v>434</v>
      </c>
      <c r="AU329" s="44"/>
      <c r="AV329" s="751" t="str" cm="1">
        <f t="array" ref="AV3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29" s="34"/>
      <c r="AX329" s="34"/>
      <c r="AY329" s="34"/>
      <c r="AZ329" s="34"/>
      <c r="BA329" s="34"/>
      <c r="BB329" s="34"/>
      <c r="BC329" s="34"/>
      <c r="BD329" s="44">
        <v>31234</v>
      </c>
      <c r="BE329" s="34" t="s">
        <v>3272</v>
      </c>
      <c r="BF329" s="43" t="s">
        <v>426</v>
      </c>
      <c r="BG329" s="34" t="s">
        <v>495</v>
      </c>
      <c r="BH329" s="34" t="s">
        <v>398</v>
      </c>
      <c r="BI329" s="34" t="s">
        <v>3272</v>
      </c>
      <c r="BJ329" s="44" t="s">
        <v>428</v>
      </c>
      <c r="BK329" s="44" t="s">
        <v>5214</v>
      </c>
      <c r="BL329" s="34"/>
      <c r="BM329" s="34"/>
      <c r="BN329" s="34"/>
      <c r="BO329" s="20"/>
      <c r="BP329" s="20"/>
      <c r="BQ329" s="20"/>
      <c r="BR329" s="20"/>
      <c r="BS329" s="27"/>
      <c r="BT329" s="20"/>
      <c r="BU329" s="20"/>
      <c r="BV329" s="20"/>
      <c r="BW329" s="20"/>
      <c r="BX329" s="20"/>
      <c r="BY329" s="20"/>
      <c r="BZ329" s="20"/>
      <c r="CA329" s="20"/>
      <c r="CB329" s="20"/>
      <c r="CC329" s="27"/>
      <c r="CD329" s="20"/>
      <c r="CE329" s="20"/>
      <c r="CF329" s="28"/>
      <c r="CG329" s="28"/>
      <c r="CH329" s="28"/>
      <c r="CI329" s="28"/>
      <c r="CJ329" s="28"/>
      <c r="CK329" s="28"/>
      <c r="CL329" s="28"/>
      <c r="CM329" s="28"/>
      <c r="CN329" s="28"/>
      <c r="CO329" s="28"/>
      <c r="CP329" s="28"/>
      <c r="CQ329" s="28"/>
      <c r="CR329" s="28"/>
      <c r="CS329" s="28"/>
      <c r="CT329" s="28"/>
      <c r="CU329" s="28"/>
      <c r="CV329" s="28"/>
      <c r="CW329" s="28"/>
      <c r="CX329" s="20"/>
      <c r="CY329" s="103" t="s">
        <v>683</v>
      </c>
      <c r="CZ329" s="87" t="s">
        <v>5676</v>
      </c>
      <c r="DA329" s="85"/>
      <c r="DC329" s="94" t="s">
        <v>664</v>
      </c>
      <c r="ML329" s="87"/>
      <c r="MM329" s="87"/>
      <c r="MN329" s="87"/>
      <c r="MO329" s="87"/>
      <c r="MP329" s="87"/>
      <c r="MQ329" s="87"/>
      <c r="MR329" s="87"/>
      <c r="MS329" s="87"/>
      <c r="MT329" s="87"/>
      <c r="MU329" s="87"/>
      <c r="MV329" s="87"/>
      <c r="MW329" s="87"/>
      <c r="MX329" s="87"/>
      <c r="MY329" s="87"/>
      <c r="MZ329" s="87"/>
      <c r="NA329" s="87"/>
      <c r="NB329" s="87"/>
      <c r="NC329" s="87"/>
      <c r="ND329" s="87"/>
      <c r="NE329" s="87"/>
      <c r="NF329" s="87"/>
      <c r="NG329" s="87"/>
      <c r="NH329" s="87"/>
      <c r="NI329" s="87"/>
      <c r="NJ329" s="87"/>
      <c r="NK329" s="87"/>
      <c r="NL329" s="87"/>
      <c r="NM329" s="87"/>
      <c r="NN329" s="87"/>
      <c r="NO329" s="87"/>
      <c r="NP329" s="87"/>
      <c r="NR329" s="20"/>
      <c r="NS329" s="246" t="s">
        <v>5677</v>
      </c>
    </row>
    <row r="330" spans="11:383">
      <c r="K330" s="265" t="s">
        <v>5678</v>
      </c>
      <c r="V330" s="43">
        <v>105</v>
      </c>
      <c r="W330" s="34" t="s">
        <v>1573</v>
      </c>
      <c r="X330" s="44">
        <v>31235</v>
      </c>
      <c r="Y330" s="34" t="s">
        <v>3324</v>
      </c>
      <c r="Z330" s="43" t="s">
        <v>426</v>
      </c>
      <c r="AA330" s="34" t="s">
        <v>495</v>
      </c>
      <c r="AB330" s="34" t="s">
        <v>398</v>
      </c>
      <c r="AC330" s="34" t="s">
        <v>3324</v>
      </c>
      <c r="AD330" s="44" t="s">
        <v>428</v>
      </c>
      <c r="AE330" s="44" t="s">
        <v>5214</v>
      </c>
      <c r="AF330" s="43">
        <v>105</v>
      </c>
      <c r="AG330" s="34" t="s">
        <v>1573</v>
      </c>
      <c r="AH330" s="34" t="s">
        <v>1572</v>
      </c>
      <c r="AI330" s="43" t="s">
        <v>1574</v>
      </c>
      <c r="AJ330" s="44" t="s">
        <v>1575</v>
      </c>
      <c r="AK330" s="295">
        <v>4760286</v>
      </c>
      <c r="AL330" s="44" t="s">
        <v>495</v>
      </c>
      <c r="AM330" s="44" t="s">
        <v>1579</v>
      </c>
      <c r="AN330" s="296">
        <v>252219640</v>
      </c>
      <c r="AO330" s="34"/>
      <c r="AP330" s="34"/>
      <c r="AQ330" s="34"/>
      <c r="AR330" s="34"/>
      <c r="AS330" s="34"/>
      <c r="AT330" s="44" t="s">
        <v>434</v>
      </c>
      <c r="AU330" s="44"/>
      <c r="AV330" s="751" t="str" cm="1">
        <f t="array" ref="AV3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0" s="34"/>
      <c r="AX330" s="34"/>
      <c r="AY330" s="34"/>
      <c r="AZ330" s="34"/>
      <c r="BA330" s="34"/>
      <c r="BB330" s="34"/>
      <c r="BC330" s="34"/>
      <c r="BD330" s="44">
        <v>31235</v>
      </c>
      <c r="BE330" s="34" t="s">
        <v>3324</v>
      </c>
      <c r="BF330" s="43" t="s">
        <v>426</v>
      </c>
      <c r="BG330" s="34" t="s">
        <v>495</v>
      </c>
      <c r="BH330" s="34" t="s">
        <v>398</v>
      </c>
      <c r="BI330" s="34" t="s">
        <v>3324</v>
      </c>
      <c r="BJ330" s="44" t="s">
        <v>428</v>
      </c>
      <c r="BK330" s="44" t="s">
        <v>5214</v>
      </c>
      <c r="BL330" s="34"/>
      <c r="BM330" s="34"/>
      <c r="BN330" s="34"/>
      <c r="BO330" s="20"/>
      <c r="BP330" s="20"/>
      <c r="BQ330" s="20"/>
      <c r="BR330" s="20"/>
      <c r="BS330" s="27"/>
      <c r="BT330" s="20"/>
      <c r="BU330" s="20"/>
      <c r="BV330" s="20"/>
      <c r="BW330" s="20"/>
      <c r="BX330" s="20"/>
      <c r="BY330" s="20"/>
      <c r="BZ330" s="20"/>
      <c r="CA330" s="20"/>
      <c r="CB330" s="20"/>
      <c r="CC330" s="27"/>
      <c r="CD330" s="20"/>
      <c r="CE330" s="20"/>
      <c r="CF330" s="28"/>
      <c r="CG330" s="28"/>
      <c r="CH330" s="28"/>
      <c r="CI330" s="28"/>
      <c r="CJ330" s="28"/>
      <c r="CK330" s="28"/>
      <c r="CL330" s="28"/>
      <c r="CM330" s="28"/>
      <c r="CN330" s="28"/>
      <c r="CO330" s="28"/>
      <c r="CP330" s="28"/>
      <c r="CQ330" s="28"/>
      <c r="CR330" s="28"/>
      <c r="CS330" s="28"/>
      <c r="CT330" s="28"/>
      <c r="CU330" s="28"/>
      <c r="CV330" s="28"/>
      <c r="CW330" s="28"/>
      <c r="CX330" s="20"/>
      <c r="CY330" s="103" t="s">
        <v>684</v>
      </c>
      <c r="CZ330" s="87" t="s">
        <v>5679</v>
      </c>
      <c r="DA330" s="85"/>
      <c r="DC330" s="94" t="s">
        <v>495</v>
      </c>
      <c r="ML330" s="87"/>
      <c r="MM330" s="87"/>
      <c r="MN330" s="87"/>
      <c r="MO330" s="87"/>
      <c r="MP330" s="87"/>
      <c r="MQ330" s="87"/>
      <c r="MR330" s="87"/>
      <c r="MS330" s="87"/>
      <c r="MT330" s="87"/>
      <c r="MU330" s="87"/>
      <c r="MV330" s="87"/>
      <c r="MW330" s="87"/>
      <c r="MX330" s="87"/>
      <c r="MY330" s="87"/>
      <c r="MZ330" s="87"/>
      <c r="NA330" s="87"/>
      <c r="NB330" s="87"/>
      <c r="NC330" s="87"/>
      <c r="ND330" s="87"/>
      <c r="NE330" s="87"/>
      <c r="NF330" s="87"/>
      <c r="NG330" s="87"/>
      <c r="NH330" s="87"/>
      <c r="NI330" s="87"/>
      <c r="NJ330" s="87"/>
      <c r="NK330" s="87"/>
      <c r="NL330" s="87"/>
      <c r="NM330" s="87"/>
      <c r="NN330" s="87"/>
      <c r="NO330" s="87"/>
      <c r="NP330" s="87"/>
      <c r="NR330" s="20"/>
      <c r="NS330" s="246" t="s">
        <v>5680</v>
      </c>
    </row>
    <row r="331" spans="11:383">
      <c r="K331" s="265" t="s">
        <v>5681</v>
      </c>
      <c r="V331" s="43">
        <v>105</v>
      </c>
      <c r="W331" s="34" t="s">
        <v>1573</v>
      </c>
      <c r="X331" s="44">
        <v>31250</v>
      </c>
      <c r="Y331" s="34" t="s">
        <v>3604</v>
      </c>
      <c r="Z331" s="43" t="s">
        <v>426</v>
      </c>
      <c r="AA331" s="34" t="s">
        <v>495</v>
      </c>
      <c r="AB331" s="34" t="s">
        <v>398</v>
      </c>
      <c r="AC331" s="34" t="s">
        <v>5682</v>
      </c>
      <c r="AD331" s="44" t="s">
        <v>428</v>
      </c>
      <c r="AE331" s="44" t="s">
        <v>5214</v>
      </c>
      <c r="AF331" s="43">
        <v>105</v>
      </c>
      <c r="AG331" s="34" t="s">
        <v>1573</v>
      </c>
      <c r="AH331" s="34" t="s">
        <v>1572</v>
      </c>
      <c r="AI331" s="43" t="s">
        <v>1574</v>
      </c>
      <c r="AJ331" s="44" t="s">
        <v>1575</v>
      </c>
      <c r="AK331" s="295">
        <v>4760286</v>
      </c>
      <c r="AL331" s="44" t="s">
        <v>495</v>
      </c>
      <c r="AM331" s="44" t="s">
        <v>1579</v>
      </c>
      <c r="AN331" s="296">
        <v>252219640</v>
      </c>
      <c r="AO331" s="34"/>
      <c r="AP331" s="34"/>
      <c r="AQ331" s="34"/>
      <c r="AR331" s="34"/>
      <c r="AS331" s="34"/>
      <c r="AT331" s="44" t="s">
        <v>434</v>
      </c>
      <c r="AU331" s="44"/>
      <c r="AV331" s="751" t="str" cm="1">
        <f t="array" ref="AV3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1" s="34"/>
      <c r="AX331" s="34"/>
      <c r="AY331" s="34"/>
      <c r="AZ331" s="34"/>
      <c r="BA331" s="34"/>
      <c r="BB331" s="34"/>
      <c r="BC331" s="34"/>
      <c r="BD331" s="44">
        <v>31250</v>
      </c>
      <c r="BE331" s="34" t="s">
        <v>3604</v>
      </c>
      <c r="BF331" s="43" t="s">
        <v>426</v>
      </c>
      <c r="BG331" s="34" t="s">
        <v>495</v>
      </c>
      <c r="BH331" s="34" t="s">
        <v>398</v>
      </c>
      <c r="BI331" s="34" t="s">
        <v>5682</v>
      </c>
      <c r="BJ331" s="44" t="s">
        <v>428</v>
      </c>
      <c r="BK331" s="44" t="s">
        <v>5214</v>
      </c>
      <c r="BL331" s="34"/>
      <c r="BM331" s="34"/>
      <c r="BN331" s="34"/>
      <c r="BO331" s="20"/>
      <c r="BP331" s="20"/>
      <c r="BQ331" s="20"/>
      <c r="BR331" s="20"/>
      <c r="BS331" s="27"/>
      <c r="BT331" s="20"/>
      <c r="BU331" s="20"/>
      <c r="BV331" s="20"/>
      <c r="BW331" s="20"/>
      <c r="BX331" s="20"/>
      <c r="BY331" s="20"/>
      <c r="BZ331" s="20"/>
      <c r="CA331" s="20"/>
      <c r="CB331" s="20"/>
      <c r="CC331" s="27"/>
      <c r="CD331" s="20"/>
      <c r="CE331" s="20"/>
      <c r="CF331" s="28"/>
      <c r="CG331" s="28"/>
      <c r="CH331" s="28"/>
      <c r="CI331" s="28"/>
      <c r="CJ331" s="28"/>
      <c r="CK331" s="28"/>
      <c r="CL331" s="28"/>
      <c r="CM331" s="28"/>
      <c r="CN331" s="28"/>
      <c r="CO331" s="28"/>
      <c r="CP331" s="28"/>
      <c r="CQ331" s="28"/>
      <c r="CR331" s="28"/>
      <c r="CS331" s="28"/>
      <c r="CT331" s="28"/>
      <c r="CU331" s="28"/>
      <c r="CV331" s="28"/>
      <c r="CW331" s="28"/>
      <c r="CX331" s="20"/>
      <c r="CY331" s="103" t="s">
        <v>685</v>
      </c>
      <c r="CZ331" s="87" t="s">
        <v>5683</v>
      </c>
      <c r="DA331" s="85"/>
      <c r="DC331" s="94" t="s">
        <v>570</v>
      </c>
      <c r="ML331" s="87"/>
      <c r="MM331" s="87"/>
      <c r="MN331" s="87"/>
      <c r="MO331" s="87"/>
      <c r="MP331" s="87"/>
      <c r="MQ331" s="87"/>
      <c r="MR331" s="87"/>
      <c r="MS331" s="87"/>
      <c r="MT331" s="87"/>
      <c r="MU331" s="87"/>
      <c r="MV331" s="87"/>
      <c r="MW331" s="87"/>
      <c r="MX331" s="87"/>
      <c r="MY331" s="87"/>
      <c r="MZ331" s="87"/>
      <c r="NA331" s="87"/>
      <c r="NB331" s="87"/>
      <c r="NC331" s="87"/>
      <c r="ND331" s="87"/>
      <c r="NE331" s="87"/>
      <c r="NF331" s="87"/>
      <c r="NG331" s="87"/>
      <c r="NH331" s="87"/>
      <c r="NI331" s="87"/>
      <c r="NJ331" s="87"/>
      <c r="NK331" s="87"/>
      <c r="NL331" s="87"/>
      <c r="NM331" s="87"/>
      <c r="NN331" s="87"/>
      <c r="NO331" s="87"/>
      <c r="NP331" s="87"/>
      <c r="NR331" s="20"/>
      <c r="NS331" s="246" t="s">
        <v>5684</v>
      </c>
    </row>
    <row r="332" spans="11:383">
      <c r="K332" s="265" t="s">
        <v>5685</v>
      </c>
      <c r="V332" s="43">
        <v>105</v>
      </c>
      <c r="W332" s="34" t="s">
        <v>1573</v>
      </c>
      <c r="X332" s="44">
        <v>31251</v>
      </c>
      <c r="Y332" s="34" t="s">
        <v>3641</v>
      </c>
      <c r="Z332" s="43" t="s">
        <v>426</v>
      </c>
      <c r="AA332" s="34" t="s">
        <v>495</v>
      </c>
      <c r="AB332" s="34" t="s">
        <v>398</v>
      </c>
      <c r="AC332" s="34" t="s">
        <v>5686</v>
      </c>
      <c r="AD332" s="44" t="s">
        <v>428</v>
      </c>
      <c r="AE332" s="44" t="s">
        <v>5214</v>
      </c>
      <c r="AF332" s="43">
        <v>105</v>
      </c>
      <c r="AG332" s="34" t="s">
        <v>1573</v>
      </c>
      <c r="AH332" s="34" t="s">
        <v>1572</v>
      </c>
      <c r="AI332" s="43" t="s">
        <v>1574</v>
      </c>
      <c r="AJ332" s="44" t="s">
        <v>1575</v>
      </c>
      <c r="AK332" s="295">
        <v>4760286</v>
      </c>
      <c r="AL332" s="44" t="s">
        <v>495</v>
      </c>
      <c r="AM332" s="44" t="s">
        <v>1579</v>
      </c>
      <c r="AN332" s="296">
        <v>252219640</v>
      </c>
      <c r="AO332" s="34"/>
      <c r="AP332" s="34"/>
      <c r="AQ332" s="34"/>
      <c r="AR332" s="34"/>
      <c r="AS332" s="34"/>
      <c r="AT332" s="44" t="s">
        <v>434</v>
      </c>
      <c r="AU332" s="44"/>
      <c r="AV332" s="751" t="str" cm="1">
        <f t="array" ref="AV3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2" s="34"/>
      <c r="AX332" s="34"/>
      <c r="AY332" s="34"/>
      <c r="AZ332" s="34"/>
      <c r="BA332" s="34"/>
      <c r="BB332" s="34"/>
      <c r="BC332" s="34"/>
      <c r="BD332" s="44">
        <v>31251</v>
      </c>
      <c r="BE332" s="34" t="s">
        <v>3641</v>
      </c>
      <c r="BF332" s="43" t="s">
        <v>426</v>
      </c>
      <c r="BG332" s="34" t="s">
        <v>495</v>
      </c>
      <c r="BH332" s="34" t="s">
        <v>398</v>
      </c>
      <c r="BI332" s="34" t="s">
        <v>5686</v>
      </c>
      <c r="BJ332" s="44" t="s">
        <v>428</v>
      </c>
      <c r="BK332" s="44" t="s">
        <v>5214</v>
      </c>
      <c r="BL332" s="34"/>
      <c r="BM332" s="34"/>
      <c r="BN332" s="34"/>
      <c r="BO332" s="20"/>
      <c r="BP332" s="20"/>
      <c r="BQ332" s="20"/>
      <c r="BR332" s="20"/>
      <c r="BS332" s="27"/>
      <c r="BT332" s="20"/>
      <c r="BU332" s="20"/>
      <c r="BV332" s="20"/>
      <c r="BW332" s="20"/>
      <c r="BX332" s="20"/>
      <c r="BY332" s="20"/>
      <c r="BZ332" s="20"/>
      <c r="CA332" s="20"/>
      <c r="CB332" s="20"/>
      <c r="CC332" s="27"/>
      <c r="CD332" s="20"/>
      <c r="CE332" s="20"/>
      <c r="CF332" s="28"/>
      <c r="CG332" s="28"/>
      <c r="CH332" s="28"/>
      <c r="CI332" s="28"/>
      <c r="CJ332" s="28"/>
      <c r="CK332" s="28"/>
      <c r="CL332" s="28"/>
      <c r="CM332" s="28"/>
      <c r="CN332" s="28"/>
      <c r="CO332" s="28"/>
      <c r="CP332" s="28"/>
      <c r="CQ332" s="28"/>
      <c r="CR332" s="28"/>
      <c r="CS332" s="28"/>
      <c r="CT332" s="28"/>
      <c r="CU332" s="28"/>
      <c r="CV332" s="28"/>
      <c r="CW332" s="28"/>
      <c r="CX332" s="20"/>
      <c r="CY332" s="103" t="s">
        <v>686</v>
      </c>
      <c r="CZ332" s="87" t="s">
        <v>5687</v>
      </c>
      <c r="DA332" s="85"/>
      <c r="DC332" s="94" t="s">
        <v>626</v>
      </c>
      <c r="ML332" s="87"/>
      <c r="MM332" s="87"/>
      <c r="MN332" s="87"/>
      <c r="MO332" s="87"/>
      <c r="MP332" s="87"/>
      <c r="MQ332" s="87"/>
      <c r="MR332" s="87"/>
      <c r="MS332" s="87"/>
      <c r="MT332" s="87"/>
      <c r="MU332" s="87"/>
      <c r="MV332" s="87"/>
      <c r="MW332" s="87"/>
      <c r="MX332" s="87"/>
      <c r="MY332" s="87"/>
      <c r="MZ332" s="87"/>
      <c r="NA332" s="87"/>
      <c r="NB332" s="87"/>
      <c r="NC332" s="87"/>
      <c r="ND332" s="87"/>
      <c r="NE332" s="87"/>
      <c r="NF332" s="87"/>
      <c r="NG332" s="87"/>
      <c r="NH332" s="87"/>
      <c r="NI332" s="87"/>
      <c r="NJ332" s="87"/>
      <c r="NK332" s="87"/>
      <c r="NL332" s="87"/>
      <c r="NM332" s="87"/>
      <c r="NN332" s="87"/>
      <c r="NO332" s="87"/>
      <c r="NP332" s="87"/>
      <c r="NR332" s="20"/>
      <c r="NS332" s="246" t="s">
        <v>5688</v>
      </c>
    </row>
    <row r="333" spans="11:383">
      <c r="K333" s="265" t="s">
        <v>5689</v>
      </c>
      <c r="V333" s="43">
        <v>105</v>
      </c>
      <c r="W333" s="34" t="s">
        <v>1573</v>
      </c>
      <c r="X333" s="44">
        <v>31252</v>
      </c>
      <c r="Y333" s="34" t="s">
        <v>3679</v>
      </c>
      <c r="Z333" s="43" t="s">
        <v>426</v>
      </c>
      <c r="AA333" s="34" t="s">
        <v>495</v>
      </c>
      <c r="AB333" s="34" t="s">
        <v>398</v>
      </c>
      <c r="AC333" s="34" t="s">
        <v>5690</v>
      </c>
      <c r="AD333" s="44" t="s">
        <v>428</v>
      </c>
      <c r="AE333" s="44" t="s">
        <v>5214</v>
      </c>
      <c r="AF333" s="43">
        <v>105</v>
      </c>
      <c r="AG333" s="34" t="s">
        <v>1573</v>
      </c>
      <c r="AH333" s="34" t="s">
        <v>1572</v>
      </c>
      <c r="AI333" s="43" t="s">
        <v>1574</v>
      </c>
      <c r="AJ333" s="44" t="s">
        <v>1575</v>
      </c>
      <c r="AK333" s="295">
        <v>4760286</v>
      </c>
      <c r="AL333" s="44" t="s">
        <v>495</v>
      </c>
      <c r="AM333" s="44" t="s">
        <v>1579</v>
      </c>
      <c r="AN333" s="296">
        <v>252219640</v>
      </c>
      <c r="AO333" s="34"/>
      <c r="AP333" s="34"/>
      <c r="AQ333" s="34"/>
      <c r="AR333" s="34"/>
      <c r="AS333" s="34"/>
      <c r="AT333" s="44" t="s">
        <v>434</v>
      </c>
      <c r="AU333" s="44"/>
      <c r="AV333" s="751" t="str" cm="1">
        <f t="array" ref="AV3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3" s="34"/>
      <c r="AX333" s="34"/>
      <c r="AY333" s="34"/>
      <c r="AZ333" s="34"/>
      <c r="BA333" s="34"/>
      <c r="BB333" s="34"/>
      <c r="BC333" s="34"/>
      <c r="BD333" s="44">
        <v>31252</v>
      </c>
      <c r="BE333" s="34" t="s">
        <v>3679</v>
      </c>
      <c r="BF333" s="43" t="s">
        <v>426</v>
      </c>
      <c r="BG333" s="34" t="s">
        <v>495</v>
      </c>
      <c r="BH333" s="34" t="s">
        <v>398</v>
      </c>
      <c r="BI333" s="34" t="s">
        <v>5690</v>
      </c>
      <c r="BJ333" s="44" t="s">
        <v>428</v>
      </c>
      <c r="BK333" s="44" t="s">
        <v>5214</v>
      </c>
      <c r="BL333" s="34"/>
      <c r="BM333" s="34"/>
      <c r="BN333" s="34"/>
      <c r="BO333" s="20"/>
      <c r="BP333" s="20"/>
      <c r="BQ333" s="20"/>
      <c r="BR333" s="20"/>
      <c r="BS333" s="27"/>
      <c r="BT333" s="20"/>
      <c r="BU333" s="20"/>
      <c r="BV333" s="20"/>
      <c r="BW333" s="20"/>
      <c r="BX333" s="20"/>
      <c r="BY333" s="20"/>
      <c r="BZ333" s="20"/>
      <c r="CA333" s="20"/>
      <c r="CB333" s="20"/>
      <c r="CC333" s="27"/>
      <c r="CD333" s="20"/>
      <c r="CE333" s="20"/>
      <c r="CF333" s="28"/>
      <c r="CG333" s="28"/>
      <c r="CH333" s="28"/>
      <c r="CI333" s="28"/>
      <c r="CJ333" s="28"/>
      <c r="CK333" s="28"/>
      <c r="CL333" s="28"/>
      <c r="CM333" s="28"/>
      <c r="CN333" s="28"/>
      <c r="CO333" s="28"/>
      <c r="CP333" s="28"/>
      <c r="CQ333" s="28"/>
      <c r="CR333" s="28"/>
      <c r="CS333" s="28"/>
      <c r="CT333" s="28"/>
      <c r="CU333" s="28"/>
      <c r="CV333" s="28"/>
      <c r="CW333" s="28"/>
      <c r="CX333" s="20"/>
      <c r="CY333" s="103" t="s">
        <v>687</v>
      </c>
      <c r="CZ333" s="87" t="s">
        <v>5691</v>
      </c>
      <c r="DA333" s="85"/>
      <c r="DC333" s="94" t="s">
        <v>697</v>
      </c>
      <c r="ML333" s="87"/>
      <c r="MM333" s="87"/>
      <c r="MN333" s="87"/>
      <c r="MO333" s="87"/>
      <c r="MP333" s="87"/>
      <c r="MQ333" s="87"/>
      <c r="MR333" s="87"/>
      <c r="MS333" s="87"/>
      <c r="MT333" s="87"/>
      <c r="MU333" s="87"/>
      <c r="MV333" s="87"/>
      <c r="MW333" s="87"/>
      <c r="MX333" s="87"/>
      <c r="MY333" s="87"/>
      <c r="MZ333" s="87"/>
      <c r="NA333" s="87"/>
      <c r="NB333" s="87"/>
      <c r="NC333" s="87"/>
      <c r="ND333" s="87"/>
      <c r="NE333" s="87"/>
      <c r="NF333" s="87"/>
      <c r="NG333" s="87"/>
      <c r="NH333" s="87"/>
      <c r="NI333" s="87"/>
      <c r="NJ333" s="87"/>
      <c r="NK333" s="87"/>
      <c r="NL333" s="87"/>
      <c r="NM333" s="87"/>
      <c r="NN333" s="87"/>
      <c r="NO333" s="87"/>
      <c r="NP333" s="87"/>
      <c r="NR333" s="20"/>
      <c r="NS333" s="246" t="s">
        <v>5692</v>
      </c>
    </row>
    <row r="334" spans="11:383">
      <c r="K334" s="265" t="s">
        <v>5693</v>
      </c>
      <c r="V334" s="43">
        <v>105</v>
      </c>
      <c r="W334" s="34" t="s">
        <v>1573</v>
      </c>
      <c r="X334" s="44">
        <v>31253</v>
      </c>
      <c r="Y334" s="34" t="s">
        <v>3711</v>
      </c>
      <c r="Z334" s="43" t="s">
        <v>426</v>
      </c>
      <c r="AA334" s="34" t="s">
        <v>495</v>
      </c>
      <c r="AB334" s="34" t="s">
        <v>398</v>
      </c>
      <c r="AC334" s="34" t="s">
        <v>5694</v>
      </c>
      <c r="AD334" s="44" t="s">
        <v>428</v>
      </c>
      <c r="AE334" s="44" t="s">
        <v>5214</v>
      </c>
      <c r="AF334" s="43">
        <v>105</v>
      </c>
      <c r="AG334" s="34" t="s">
        <v>1573</v>
      </c>
      <c r="AH334" s="34" t="s">
        <v>1572</v>
      </c>
      <c r="AI334" s="43" t="s">
        <v>1574</v>
      </c>
      <c r="AJ334" s="44" t="s">
        <v>1575</v>
      </c>
      <c r="AK334" s="295">
        <v>4760286</v>
      </c>
      <c r="AL334" s="44" t="s">
        <v>495</v>
      </c>
      <c r="AM334" s="44" t="s">
        <v>1579</v>
      </c>
      <c r="AN334" s="296">
        <v>252219640</v>
      </c>
      <c r="AO334" s="34"/>
      <c r="AP334" s="34"/>
      <c r="AQ334" s="34"/>
      <c r="AR334" s="34"/>
      <c r="AS334" s="34"/>
      <c r="AT334" s="44" t="s">
        <v>434</v>
      </c>
      <c r="AU334" s="44"/>
      <c r="AV334" s="751" t="str" cm="1">
        <f t="array" ref="AV3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4" s="34"/>
      <c r="AX334" s="34"/>
      <c r="AY334" s="34"/>
      <c r="AZ334" s="34"/>
      <c r="BA334" s="34"/>
      <c r="BB334" s="34"/>
      <c r="BC334" s="34"/>
      <c r="BD334" s="44">
        <v>31253</v>
      </c>
      <c r="BE334" s="34" t="s">
        <v>3711</v>
      </c>
      <c r="BF334" s="43" t="s">
        <v>426</v>
      </c>
      <c r="BG334" s="34" t="s">
        <v>495</v>
      </c>
      <c r="BH334" s="34" t="s">
        <v>398</v>
      </c>
      <c r="BI334" s="34" t="s">
        <v>5694</v>
      </c>
      <c r="BJ334" s="44" t="s">
        <v>428</v>
      </c>
      <c r="BK334" s="44" t="s">
        <v>5214</v>
      </c>
      <c r="BL334" s="34"/>
      <c r="BM334" s="34"/>
      <c r="BN334" s="34"/>
      <c r="BO334" s="20"/>
      <c r="BP334" s="20"/>
      <c r="BQ334" s="20"/>
      <c r="BR334" s="20"/>
      <c r="BS334" s="27"/>
      <c r="BT334" s="20"/>
      <c r="BU334" s="20"/>
      <c r="BV334" s="20"/>
      <c r="BW334" s="20"/>
      <c r="BX334" s="20"/>
      <c r="BY334" s="20"/>
      <c r="BZ334" s="20"/>
      <c r="CA334" s="20"/>
      <c r="CB334" s="20"/>
      <c r="CC334" s="27"/>
      <c r="CD334" s="20"/>
      <c r="CE334" s="20"/>
      <c r="CF334" s="28"/>
      <c r="CG334" s="28"/>
      <c r="CH334" s="28"/>
      <c r="CI334" s="28"/>
      <c r="CJ334" s="28"/>
      <c r="CK334" s="28"/>
      <c r="CL334" s="28"/>
      <c r="CM334" s="28"/>
      <c r="CN334" s="28"/>
      <c r="CO334" s="28"/>
      <c r="CP334" s="28"/>
      <c r="CQ334" s="28"/>
      <c r="CR334" s="28"/>
      <c r="CS334" s="28"/>
      <c r="CT334" s="28"/>
      <c r="CU334" s="28"/>
      <c r="CV334" s="28"/>
      <c r="CW334" s="28"/>
      <c r="CX334" s="20"/>
      <c r="CY334" s="103" t="s">
        <v>688</v>
      </c>
      <c r="CZ334" s="87" t="s">
        <v>5695</v>
      </c>
      <c r="DA334" s="85"/>
      <c r="DC334" s="94" t="s">
        <v>532</v>
      </c>
      <c r="ML334" s="87"/>
      <c r="MM334" s="87"/>
      <c r="MN334" s="87"/>
      <c r="MO334" s="87"/>
      <c r="MP334" s="87"/>
      <c r="MQ334" s="87"/>
      <c r="MR334" s="87"/>
      <c r="MS334" s="87"/>
      <c r="MT334" s="87"/>
      <c r="MU334" s="87"/>
      <c r="MV334" s="87"/>
      <c r="MW334" s="87"/>
      <c r="MX334" s="87"/>
      <c r="MY334" s="87"/>
      <c r="MZ334" s="87"/>
      <c r="NA334" s="87"/>
      <c r="NB334" s="87"/>
      <c r="NC334" s="87"/>
      <c r="ND334" s="87"/>
      <c r="NE334" s="87"/>
      <c r="NF334" s="87"/>
      <c r="NG334" s="87"/>
      <c r="NH334" s="87"/>
      <c r="NI334" s="87"/>
      <c r="NJ334" s="87"/>
      <c r="NK334" s="87"/>
      <c r="NL334" s="87"/>
      <c r="NM334" s="87"/>
      <c r="NN334" s="87"/>
      <c r="NO334" s="87"/>
      <c r="NP334" s="87"/>
      <c r="NR334" s="20"/>
      <c r="NS334" s="246" t="s">
        <v>5696</v>
      </c>
    </row>
    <row r="335" spans="11:383">
      <c r="K335" s="265" t="s">
        <v>5697</v>
      </c>
      <c r="V335" s="43">
        <v>105</v>
      </c>
      <c r="W335" s="34" t="s">
        <v>1573</v>
      </c>
      <c r="X335" s="44">
        <v>31254</v>
      </c>
      <c r="Y335" s="34" t="s">
        <v>3739</v>
      </c>
      <c r="Z335" s="43" t="s">
        <v>426</v>
      </c>
      <c r="AA335" s="34" t="s">
        <v>495</v>
      </c>
      <c r="AB335" s="34" t="s">
        <v>398</v>
      </c>
      <c r="AC335" s="34" t="s">
        <v>5698</v>
      </c>
      <c r="AD335" s="44" t="s">
        <v>428</v>
      </c>
      <c r="AE335" s="44" t="s">
        <v>5214</v>
      </c>
      <c r="AF335" s="43">
        <v>105</v>
      </c>
      <c r="AG335" s="34" t="s">
        <v>1573</v>
      </c>
      <c r="AH335" s="34" t="s">
        <v>1572</v>
      </c>
      <c r="AI335" s="43" t="s">
        <v>1574</v>
      </c>
      <c r="AJ335" s="44" t="s">
        <v>1575</v>
      </c>
      <c r="AK335" s="295">
        <v>4760286</v>
      </c>
      <c r="AL335" s="44" t="s">
        <v>495</v>
      </c>
      <c r="AM335" s="44" t="s">
        <v>1579</v>
      </c>
      <c r="AN335" s="296">
        <v>252219640</v>
      </c>
      <c r="AO335" s="34"/>
      <c r="AP335" s="34"/>
      <c r="AQ335" s="34"/>
      <c r="AR335" s="34"/>
      <c r="AS335" s="34"/>
      <c r="AT335" s="44" t="s">
        <v>434</v>
      </c>
      <c r="AU335" s="44"/>
      <c r="AV335" s="751" t="str" cm="1">
        <f t="array" ref="AV3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5" s="34"/>
      <c r="AX335" s="34"/>
      <c r="AY335" s="34"/>
      <c r="AZ335" s="34"/>
      <c r="BA335" s="34"/>
      <c r="BB335" s="34"/>
      <c r="BC335" s="34"/>
      <c r="BD335" s="44">
        <v>31254</v>
      </c>
      <c r="BE335" s="34" t="s">
        <v>3739</v>
      </c>
      <c r="BF335" s="43" t="s">
        <v>426</v>
      </c>
      <c r="BG335" s="34" t="s">
        <v>495</v>
      </c>
      <c r="BH335" s="34" t="s">
        <v>398</v>
      </c>
      <c r="BI335" s="34" t="s">
        <v>5698</v>
      </c>
      <c r="BJ335" s="44" t="s">
        <v>428</v>
      </c>
      <c r="BK335" s="44" t="s">
        <v>5214</v>
      </c>
      <c r="BL335" s="34"/>
      <c r="BM335" s="34"/>
      <c r="BN335" s="34"/>
      <c r="BO335" s="20"/>
      <c r="BP335" s="20"/>
      <c r="BQ335" s="20"/>
      <c r="BR335" s="20"/>
      <c r="BS335" s="27"/>
      <c r="BT335" s="20"/>
      <c r="BU335" s="20"/>
      <c r="BV335" s="20"/>
      <c r="BW335" s="20"/>
      <c r="BX335" s="20"/>
      <c r="BY335" s="20"/>
      <c r="BZ335" s="20"/>
      <c r="CA335" s="20"/>
      <c r="CB335" s="20"/>
      <c r="CC335" s="27"/>
      <c r="CD335" s="20"/>
      <c r="CE335" s="20"/>
      <c r="CF335" s="28"/>
      <c r="CG335" s="28"/>
      <c r="CH335" s="28"/>
      <c r="CI335" s="28"/>
      <c r="CJ335" s="28"/>
      <c r="CK335" s="28"/>
      <c r="CL335" s="28"/>
      <c r="CM335" s="28"/>
      <c r="CN335" s="28"/>
      <c r="CO335" s="28"/>
      <c r="CP335" s="28"/>
      <c r="CQ335" s="28"/>
      <c r="CR335" s="28"/>
      <c r="CS335" s="28"/>
      <c r="CT335" s="28"/>
      <c r="CU335" s="28"/>
      <c r="CV335" s="28"/>
      <c r="CW335" s="28"/>
      <c r="CX335" s="20"/>
      <c r="CY335" s="103" t="s">
        <v>689</v>
      </c>
      <c r="CZ335" s="87" t="s">
        <v>5699</v>
      </c>
      <c r="DA335" s="85"/>
      <c r="DC335" s="94" t="s">
        <v>676</v>
      </c>
      <c r="ML335" s="87"/>
      <c r="MM335" s="87"/>
      <c r="MN335" s="87"/>
      <c r="MO335" s="87"/>
      <c r="MP335" s="87"/>
      <c r="MQ335" s="87"/>
      <c r="MR335" s="87"/>
      <c r="MS335" s="87"/>
      <c r="MT335" s="87"/>
      <c r="MU335" s="87"/>
      <c r="MV335" s="87"/>
      <c r="MW335" s="87"/>
      <c r="MX335" s="87"/>
      <c r="MY335" s="87"/>
      <c r="MZ335" s="87"/>
      <c r="NA335" s="87"/>
      <c r="NB335" s="87"/>
      <c r="NC335" s="87"/>
      <c r="ND335" s="87"/>
      <c r="NE335" s="87"/>
      <c r="NF335" s="87"/>
      <c r="NG335" s="87"/>
      <c r="NH335" s="87"/>
      <c r="NI335" s="87"/>
      <c r="NJ335" s="87"/>
      <c r="NK335" s="87"/>
      <c r="NL335" s="87"/>
      <c r="NM335" s="87"/>
      <c r="NN335" s="87"/>
      <c r="NO335" s="87"/>
      <c r="NP335" s="87"/>
      <c r="NR335" s="20"/>
      <c r="NS335" s="246" t="s">
        <v>5700</v>
      </c>
    </row>
    <row r="336" spans="11:383">
      <c r="K336" s="265" t="s">
        <v>5701</v>
      </c>
      <c r="V336" s="43">
        <v>105</v>
      </c>
      <c r="W336" s="34" t="s">
        <v>1573</v>
      </c>
      <c r="X336" s="44">
        <v>31255</v>
      </c>
      <c r="Y336" s="34" t="s">
        <v>3764</v>
      </c>
      <c r="Z336" s="43" t="s">
        <v>426</v>
      </c>
      <c r="AA336" s="34" t="s">
        <v>495</v>
      </c>
      <c r="AB336" s="34" t="s">
        <v>398</v>
      </c>
      <c r="AC336" s="34" t="s">
        <v>5702</v>
      </c>
      <c r="AD336" s="44" t="s">
        <v>428</v>
      </c>
      <c r="AE336" s="44" t="s">
        <v>5214</v>
      </c>
      <c r="AF336" s="43">
        <v>105</v>
      </c>
      <c r="AG336" s="34" t="s">
        <v>1573</v>
      </c>
      <c r="AH336" s="34" t="s">
        <v>1572</v>
      </c>
      <c r="AI336" s="43" t="s">
        <v>1574</v>
      </c>
      <c r="AJ336" s="44" t="s">
        <v>1575</v>
      </c>
      <c r="AK336" s="295">
        <v>4760286</v>
      </c>
      <c r="AL336" s="44" t="s">
        <v>495</v>
      </c>
      <c r="AM336" s="44" t="s">
        <v>1579</v>
      </c>
      <c r="AN336" s="296">
        <v>252219640</v>
      </c>
      <c r="AO336" s="34"/>
      <c r="AP336" s="34"/>
      <c r="AQ336" s="34"/>
      <c r="AR336" s="34"/>
      <c r="AS336" s="34"/>
      <c r="AT336" s="44" t="s">
        <v>434</v>
      </c>
      <c r="AU336" s="44"/>
      <c r="AV336" s="751" t="str" cm="1">
        <f t="array" ref="AV3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6" s="34"/>
      <c r="AX336" s="34"/>
      <c r="AY336" s="34"/>
      <c r="AZ336" s="34"/>
      <c r="BA336" s="34"/>
      <c r="BB336" s="34"/>
      <c r="BC336" s="34"/>
      <c r="BD336" s="44">
        <v>31255</v>
      </c>
      <c r="BE336" s="34" t="s">
        <v>3764</v>
      </c>
      <c r="BF336" s="43" t="s">
        <v>426</v>
      </c>
      <c r="BG336" s="34" t="s">
        <v>495</v>
      </c>
      <c r="BH336" s="34" t="s">
        <v>398</v>
      </c>
      <c r="BI336" s="34" t="s">
        <v>5702</v>
      </c>
      <c r="BJ336" s="44" t="s">
        <v>428</v>
      </c>
      <c r="BK336" s="44" t="s">
        <v>5214</v>
      </c>
      <c r="BL336" s="34"/>
      <c r="BM336" s="34"/>
      <c r="BN336" s="34"/>
      <c r="BO336" s="20"/>
      <c r="BP336" s="20"/>
      <c r="BQ336" s="20"/>
      <c r="BR336" s="20"/>
      <c r="BS336" s="27"/>
      <c r="BT336" s="20"/>
      <c r="BU336" s="20"/>
      <c r="BV336" s="20"/>
      <c r="BW336" s="20"/>
      <c r="BX336" s="20"/>
      <c r="BY336" s="20"/>
      <c r="BZ336" s="20"/>
      <c r="CA336" s="20"/>
      <c r="CB336" s="20"/>
      <c r="CC336" s="27"/>
      <c r="CD336" s="20"/>
      <c r="CE336" s="20"/>
      <c r="CF336" s="28"/>
      <c r="CG336" s="28"/>
      <c r="CH336" s="28"/>
      <c r="CI336" s="28"/>
      <c r="CJ336" s="28"/>
      <c r="CK336" s="28"/>
      <c r="CL336" s="28"/>
      <c r="CM336" s="28"/>
      <c r="CN336" s="28"/>
      <c r="CO336" s="28"/>
      <c r="CP336" s="28"/>
      <c r="CQ336" s="28"/>
      <c r="CR336" s="28"/>
      <c r="CS336" s="28"/>
      <c r="CT336" s="28"/>
      <c r="CU336" s="28"/>
      <c r="CV336" s="28"/>
      <c r="CW336" s="28"/>
      <c r="CX336" s="20"/>
      <c r="CY336" s="103" t="s">
        <v>690</v>
      </c>
      <c r="CZ336" s="87" t="s">
        <v>5703</v>
      </c>
      <c r="DA336" s="85"/>
      <c r="DC336" s="94" t="s">
        <v>412</v>
      </c>
      <c r="ML336" s="87"/>
      <c r="MM336" s="87"/>
      <c r="MN336" s="87"/>
      <c r="MO336" s="87"/>
      <c r="MP336" s="87"/>
      <c r="MQ336" s="87"/>
      <c r="MR336" s="87"/>
      <c r="MS336" s="87"/>
      <c r="MT336" s="87"/>
      <c r="MU336" s="87"/>
      <c r="MV336" s="87"/>
      <c r="MW336" s="87"/>
      <c r="MX336" s="87"/>
      <c r="MY336" s="87"/>
      <c r="MZ336" s="87"/>
      <c r="NA336" s="87"/>
      <c r="NB336" s="87"/>
      <c r="NC336" s="87"/>
      <c r="ND336" s="87"/>
      <c r="NE336" s="87"/>
      <c r="NF336" s="87"/>
      <c r="NG336" s="87"/>
      <c r="NH336" s="87"/>
      <c r="NI336" s="87"/>
      <c r="NJ336" s="87"/>
      <c r="NK336" s="87"/>
      <c r="NL336" s="87"/>
      <c r="NM336" s="87"/>
      <c r="NN336" s="87"/>
      <c r="NO336" s="87"/>
      <c r="NP336" s="87"/>
      <c r="NR336" s="20"/>
      <c r="NS336" s="246" t="s">
        <v>5704</v>
      </c>
    </row>
    <row r="337" spans="11:383">
      <c r="K337" s="265" t="s">
        <v>5705</v>
      </c>
      <c r="V337" s="43">
        <v>105</v>
      </c>
      <c r="W337" s="34" t="s">
        <v>1573</v>
      </c>
      <c r="X337" s="44">
        <v>31256</v>
      </c>
      <c r="Y337" s="34" t="s">
        <v>3788</v>
      </c>
      <c r="Z337" s="43" t="s">
        <v>426</v>
      </c>
      <c r="AA337" s="34" t="s">
        <v>495</v>
      </c>
      <c r="AB337" s="34" t="s">
        <v>398</v>
      </c>
      <c r="AC337" s="34" t="s">
        <v>5706</v>
      </c>
      <c r="AD337" s="44" t="s">
        <v>428</v>
      </c>
      <c r="AE337" s="44" t="s">
        <v>5214</v>
      </c>
      <c r="AF337" s="43">
        <v>105</v>
      </c>
      <c r="AG337" s="34" t="s">
        <v>1573</v>
      </c>
      <c r="AH337" s="34" t="s">
        <v>1572</v>
      </c>
      <c r="AI337" s="43" t="s">
        <v>1574</v>
      </c>
      <c r="AJ337" s="44" t="s">
        <v>1575</v>
      </c>
      <c r="AK337" s="295">
        <v>4760286</v>
      </c>
      <c r="AL337" s="44" t="s">
        <v>495</v>
      </c>
      <c r="AM337" s="44" t="s">
        <v>1579</v>
      </c>
      <c r="AN337" s="296">
        <v>252219640</v>
      </c>
      <c r="AO337" s="34"/>
      <c r="AP337" s="34"/>
      <c r="AQ337" s="34"/>
      <c r="AR337" s="34"/>
      <c r="AS337" s="34"/>
      <c r="AT337" s="44" t="s">
        <v>434</v>
      </c>
      <c r="AU337" s="44"/>
      <c r="AV337" s="751" t="str" cm="1">
        <f t="array" ref="AV3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7" s="34"/>
      <c r="AX337" s="34"/>
      <c r="AY337" s="34"/>
      <c r="AZ337" s="34"/>
      <c r="BA337" s="34"/>
      <c r="BB337" s="34"/>
      <c r="BC337" s="34"/>
      <c r="BD337" s="44">
        <v>31256</v>
      </c>
      <c r="BE337" s="34" t="s">
        <v>3788</v>
      </c>
      <c r="BF337" s="43" t="s">
        <v>426</v>
      </c>
      <c r="BG337" s="34" t="s">
        <v>495</v>
      </c>
      <c r="BH337" s="34" t="s">
        <v>398</v>
      </c>
      <c r="BI337" s="34" t="s">
        <v>5706</v>
      </c>
      <c r="BJ337" s="44" t="s">
        <v>428</v>
      </c>
      <c r="BK337" s="44" t="s">
        <v>5214</v>
      </c>
      <c r="BL337" s="34"/>
      <c r="BM337" s="34"/>
      <c r="BN337" s="34"/>
      <c r="BO337" s="20"/>
      <c r="BP337" s="20"/>
      <c r="BQ337" s="20"/>
      <c r="BR337" s="20"/>
      <c r="BS337" s="27"/>
      <c r="BT337" s="20"/>
      <c r="BU337" s="20"/>
      <c r="BV337" s="20"/>
      <c r="BW337" s="20"/>
      <c r="BX337" s="20"/>
      <c r="BY337" s="20"/>
      <c r="BZ337" s="20"/>
      <c r="CA337" s="20"/>
      <c r="CB337" s="20"/>
      <c r="CC337" s="27"/>
      <c r="CD337" s="20"/>
      <c r="CE337" s="20"/>
      <c r="CF337" s="28"/>
      <c r="CG337" s="28"/>
      <c r="CH337" s="28"/>
      <c r="CI337" s="28"/>
      <c r="CJ337" s="28"/>
      <c r="CK337" s="28"/>
      <c r="CL337" s="28"/>
      <c r="CM337" s="28"/>
      <c r="CN337" s="28"/>
      <c r="CO337" s="28"/>
      <c r="CP337" s="28"/>
      <c r="CQ337" s="28"/>
      <c r="CR337" s="28"/>
      <c r="CS337" s="28"/>
      <c r="CT337" s="28"/>
      <c r="CU337" s="28"/>
      <c r="CV337" s="28"/>
      <c r="CW337" s="28"/>
      <c r="CX337" s="20"/>
      <c r="CY337" s="103" t="s">
        <v>691</v>
      </c>
      <c r="CZ337" s="87" t="s">
        <v>5707</v>
      </c>
      <c r="DA337" s="85"/>
      <c r="DC337" s="94" t="s">
        <v>558</v>
      </c>
      <c r="ML337" s="87"/>
      <c r="MM337" s="87"/>
      <c r="MN337" s="87"/>
      <c r="MO337" s="87"/>
      <c r="MP337" s="87"/>
      <c r="MQ337" s="87"/>
      <c r="MR337" s="87"/>
      <c r="MS337" s="87"/>
      <c r="MT337" s="87"/>
      <c r="MU337" s="87"/>
      <c r="MV337" s="87"/>
      <c r="MW337" s="87"/>
      <c r="MX337" s="87"/>
      <c r="MY337" s="87"/>
      <c r="MZ337" s="87"/>
      <c r="NA337" s="87"/>
      <c r="NB337" s="87"/>
      <c r="NC337" s="87"/>
      <c r="ND337" s="87"/>
      <c r="NE337" s="87"/>
      <c r="NF337" s="87"/>
      <c r="NG337" s="87"/>
      <c r="NH337" s="87"/>
      <c r="NI337" s="87"/>
      <c r="NJ337" s="87"/>
      <c r="NK337" s="87"/>
      <c r="NL337" s="87"/>
      <c r="NM337" s="87"/>
      <c r="NN337" s="87"/>
      <c r="NO337" s="87"/>
      <c r="NP337" s="87"/>
      <c r="NR337" s="20"/>
      <c r="NS337" s="246" t="s">
        <v>5708</v>
      </c>
    </row>
    <row r="338" spans="11:383">
      <c r="K338" s="265" t="s">
        <v>5709</v>
      </c>
      <c r="V338" s="43">
        <v>105</v>
      </c>
      <c r="W338" s="34" t="s">
        <v>1573</v>
      </c>
      <c r="X338" s="44">
        <v>31257</v>
      </c>
      <c r="Y338" s="34" t="s">
        <v>3814</v>
      </c>
      <c r="Z338" s="43" t="s">
        <v>426</v>
      </c>
      <c r="AA338" s="34" t="s">
        <v>495</v>
      </c>
      <c r="AB338" s="34" t="s">
        <v>398</v>
      </c>
      <c r="AC338" s="34" t="s">
        <v>5710</v>
      </c>
      <c r="AD338" s="44" t="s">
        <v>428</v>
      </c>
      <c r="AE338" s="44" t="s">
        <v>5214</v>
      </c>
      <c r="AF338" s="43">
        <v>105</v>
      </c>
      <c r="AG338" s="34" t="s">
        <v>1573</v>
      </c>
      <c r="AH338" s="34" t="s">
        <v>1572</v>
      </c>
      <c r="AI338" s="43" t="s">
        <v>1574</v>
      </c>
      <c r="AJ338" s="44" t="s">
        <v>1575</v>
      </c>
      <c r="AK338" s="295">
        <v>4760286</v>
      </c>
      <c r="AL338" s="44" t="s">
        <v>495</v>
      </c>
      <c r="AM338" s="44" t="s">
        <v>1579</v>
      </c>
      <c r="AN338" s="296">
        <v>252219640</v>
      </c>
      <c r="AO338" s="34"/>
      <c r="AP338" s="34"/>
      <c r="AQ338" s="34"/>
      <c r="AR338" s="34"/>
      <c r="AS338" s="34"/>
      <c r="AT338" s="44" t="s">
        <v>434</v>
      </c>
      <c r="AU338" s="44"/>
      <c r="AV338" s="751" t="str" cm="1">
        <f t="array" ref="AV3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8" s="34"/>
      <c r="AX338" s="34"/>
      <c r="AY338" s="34"/>
      <c r="AZ338" s="34"/>
      <c r="BA338" s="34"/>
      <c r="BB338" s="34"/>
      <c r="BC338" s="34"/>
      <c r="BD338" s="44">
        <v>31257</v>
      </c>
      <c r="BE338" s="34" t="s">
        <v>3814</v>
      </c>
      <c r="BF338" s="43" t="s">
        <v>426</v>
      </c>
      <c r="BG338" s="34" t="s">
        <v>495</v>
      </c>
      <c r="BH338" s="34" t="s">
        <v>398</v>
      </c>
      <c r="BI338" s="34" t="s">
        <v>5710</v>
      </c>
      <c r="BJ338" s="44" t="s">
        <v>428</v>
      </c>
      <c r="BK338" s="44" t="s">
        <v>5214</v>
      </c>
      <c r="BL338" s="34"/>
      <c r="BM338" s="34"/>
      <c r="BN338" s="34"/>
      <c r="BO338" s="20"/>
      <c r="BP338" s="20"/>
      <c r="BQ338" s="20"/>
      <c r="BR338" s="20"/>
      <c r="BS338" s="27"/>
      <c r="BT338" s="20"/>
      <c r="BU338" s="20"/>
      <c r="BV338" s="20"/>
      <c r="BW338" s="20"/>
      <c r="BX338" s="20"/>
      <c r="BY338" s="20"/>
      <c r="BZ338" s="20"/>
      <c r="CA338" s="20"/>
      <c r="CB338" s="20"/>
      <c r="CC338" s="27"/>
      <c r="CD338" s="20"/>
      <c r="CE338" s="20"/>
      <c r="CF338" s="28"/>
      <c r="CG338" s="28"/>
      <c r="CH338" s="28"/>
      <c r="CI338" s="28"/>
      <c r="CJ338" s="28"/>
      <c r="CK338" s="28"/>
      <c r="CL338" s="28"/>
      <c r="CM338" s="28"/>
      <c r="CN338" s="28"/>
      <c r="CO338" s="28"/>
      <c r="CP338" s="28"/>
      <c r="CQ338" s="28"/>
      <c r="CR338" s="28"/>
      <c r="CS338" s="28"/>
      <c r="CT338" s="28"/>
      <c r="CU338" s="28"/>
      <c r="CV338" s="28"/>
      <c r="CW338" s="28"/>
      <c r="CX338" s="20"/>
      <c r="CY338" s="103" t="s">
        <v>692</v>
      </c>
      <c r="CZ338" s="87" t="s">
        <v>5711</v>
      </c>
      <c r="DA338" s="85"/>
      <c r="DC338" s="94" t="s">
        <v>517</v>
      </c>
      <c r="ML338" s="87"/>
      <c r="MM338" s="87"/>
      <c r="MN338" s="87"/>
      <c r="MO338" s="87"/>
      <c r="MP338" s="87"/>
      <c r="MQ338" s="87"/>
      <c r="MR338" s="87"/>
      <c r="MS338" s="87"/>
      <c r="MT338" s="87"/>
      <c r="MU338" s="87"/>
      <c r="MV338" s="87"/>
      <c r="MW338" s="87"/>
      <c r="MX338" s="87"/>
      <c r="MY338" s="87"/>
      <c r="MZ338" s="87"/>
      <c r="NA338" s="87"/>
      <c r="NB338" s="87"/>
      <c r="NC338" s="87"/>
      <c r="ND338" s="87"/>
      <c r="NE338" s="87"/>
      <c r="NF338" s="87"/>
      <c r="NG338" s="87"/>
      <c r="NH338" s="87"/>
      <c r="NI338" s="87"/>
      <c r="NJ338" s="87"/>
      <c r="NK338" s="87"/>
      <c r="NL338" s="87"/>
      <c r="NM338" s="87"/>
      <c r="NN338" s="87"/>
      <c r="NO338" s="87"/>
      <c r="NP338" s="87"/>
      <c r="NR338" s="20"/>
      <c r="NS338" s="246" t="s">
        <v>5712</v>
      </c>
    </row>
    <row r="339" spans="11:383">
      <c r="K339" s="265" t="s">
        <v>5713</v>
      </c>
      <c r="V339" s="43">
        <v>105</v>
      </c>
      <c r="W339" s="34" t="s">
        <v>1573</v>
      </c>
      <c r="X339" s="44">
        <v>31258</v>
      </c>
      <c r="Y339" s="34" t="s">
        <v>3836</v>
      </c>
      <c r="Z339" s="43" t="s">
        <v>426</v>
      </c>
      <c r="AA339" s="34" t="s">
        <v>495</v>
      </c>
      <c r="AB339" s="34" t="s">
        <v>398</v>
      </c>
      <c r="AC339" s="34" t="s">
        <v>5714</v>
      </c>
      <c r="AD339" s="44" t="s">
        <v>428</v>
      </c>
      <c r="AE339" s="44" t="s">
        <v>5214</v>
      </c>
      <c r="AF339" s="43">
        <v>105</v>
      </c>
      <c r="AG339" s="34" t="s">
        <v>1573</v>
      </c>
      <c r="AH339" s="34" t="s">
        <v>1572</v>
      </c>
      <c r="AI339" s="43" t="s">
        <v>1574</v>
      </c>
      <c r="AJ339" s="44" t="s">
        <v>1575</v>
      </c>
      <c r="AK339" s="295">
        <v>4760286</v>
      </c>
      <c r="AL339" s="44" t="s">
        <v>495</v>
      </c>
      <c r="AM339" s="44" t="s">
        <v>1579</v>
      </c>
      <c r="AN339" s="296">
        <v>252219640</v>
      </c>
      <c r="AO339" s="34"/>
      <c r="AP339" s="34"/>
      <c r="AQ339" s="34"/>
      <c r="AR339" s="34"/>
      <c r="AS339" s="34"/>
      <c r="AT339" s="44" t="s">
        <v>434</v>
      </c>
      <c r="AU339" s="44"/>
      <c r="AV339" s="751" t="str" cm="1">
        <f t="array" ref="AV3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39" s="34"/>
      <c r="AX339" s="34"/>
      <c r="AY339" s="34"/>
      <c r="AZ339" s="34"/>
      <c r="BA339" s="34"/>
      <c r="BB339" s="34"/>
      <c r="BC339" s="34"/>
      <c r="BD339" s="44">
        <v>31258</v>
      </c>
      <c r="BE339" s="34" t="s">
        <v>3836</v>
      </c>
      <c r="BF339" s="43" t="s">
        <v>426</v>
      </c>
      <c r="BG339" s="34" t="s">
        <v>495</v>
      </c>
      <c r="BH339" s="34" t="s">
        <v>398</v>
      </c>
      <c r="BI339" s="34" t="s">
        <v>5714</v>
      </c>
      <c r="BJ339" s="44" t="s">
        <v>428</v>
      </c>
      <c r="BK339" s="44" t="s">
        <v>5214</v>
      </c>
      <c r="BL339" s="34"/>
      <c r="BM339" s="34"/>
      <c r="BN339" s="34"/>
      <c r="BO339" s="20"/>
      <c r="BP339" s="20"/>
      <c r="BQ339" s="20"/>
      <c r="BR339" s="20"/>
      <c r="BS339" s="27"/>
      <c r="BT339" s="20"/>
      <c r="BU339" s="20"/>
      <c r="BV339" s="20"/>
      <c r="BW339" s="20"/>
      <c r="BX339" s="20"/>
      <c r="BY339" s="20"/>
      <c r="BZ339" s="20"/>
      <c r="CA339" s="20"/>
      <c r="CB339" s="20"/>
      <c r="CC339" s="27"/>
      <c r="CD339" s="20"/>
      <c r="CE339" s="20"/>
      <c r="CF339" s="28"/>
      <c r="CG339" s="28"/>
      <c r="CH339" s="28"/>
      <c r="CI339" s="28"/>
      <c r="CJ339" s="28"/>
      <c r="CK339" s="28"/>
      <c r="CL339" s="28"/>
      <c r="CM339" s="28"/>
      <c r="CN339" s="28"/>
      <c r="CO339" s="28"/>
      <c r="CP339" s="28"/>
      <c r="CQ339" s="28"/>
      <c r="CR339" s="28"/>
      <c r="CS339" s="28"/>
      <c r="CT339" s="28"/>
      <c r="CU339" s="28"/>
      <c r="CV339" s="28"/>
      <c r="CW339" s="28"/>
      <c r="CX339" s="20"/>
      <c r="CY339" s="103" t="s">
        <v>693</v>
      </c>
      <c r="CZ339" s="87" t="s">
        <v>5715</v>
      </c>
      <c r="DA339" s="85"/>
      <c r="DC339" s="94" t="s">
        <v>496</v>
      </c>
      <c r="ML339" s="87"/>
      <c r="MM339" s="87"/>
      <c r="MN339" s="87"/>
      <c r="MO339" s="87"/>
      <c r="MP339" s="87"/>
      <c r="MQ339" s="87"/>
      <c r="MR339" s="87"/>
      <c r="MS339" s="87"/>
      <c r="MT339" s="87"/>
      <c r="MU339" s="87"/>
      <c r="MV339" s="87"/>
      <c r="MW339" s="87"/>
      <c r="MX339" s="87"/>
      <c r="MY339" s="87"/>
      <c r="MZ339" s="87"/>
      <c r="NA339" s="87"/>
      <c r="NB339" s="87"/>
      <c r="NC339" s="87"/>
      <c r="ND339" s="87"/>
      <c r="NE339" s="87"/>
      <c r="NF339" s="87"/>
      <c r="NG339" s="87"/>
      <c r="NH339" s="87"/>
      <c r="NI339" s="87"/>
      <c r="NJ339" s="87"/>
      <c r="NK339" s="87"/>
      <c r="NL339" s="87"/>
      <c r="NM339" s="87"/>
      <c r="NN339" s="87"/>
      <c r="NO339" s="87"/>
      <c r="NP339" s="87"/>
      <c r="NR339" s="20"/>
      <c r="NS339" s="246" t="s">
        <v>5716</v>
      </c>
    </row>
    <row r="340" spans="11:383">
      <c r="K340" s="265" t="s">
        <v>5717</v>
      </c>
      <c r="V340" s="43">
        <v>105</v>
      </c>
      <c r="W340" s="34" t="s">
        <v>1573</v>
      </c>
      <c r="X340" s="44">
        <v>31259</v>
      </c>
      <c r="Y340" s="34" t="s">
        <v>3855</v>
      </c>
      <c r="Z340" s="43" t="s">
        <v>426</v>
      </c>
      <c r="AA340" s="34" t="s">
        <v>495</v>
      </c>
      <c r="AB340" s="34" t="s">
        <v>398</v>
      </c>
      <c r="AC340" s="34" t="s">
        <v>5718</v>
      </c>
      <c r="AD340" s="44" t="s">
        <v>428</v>
      </c>
      <c r="AE340" s="44" t="s">
        <v>5214</v>
      </c>
      <c r="AF340" s="43">
        <v>105</v>
      </c>
      <c r="AG340" s="34" t="s">
        <v>1573</v>
      </c>
      <c r="AH340" s="34" t="s">
        <v>1572</v>
      </c>
      <c r="AI340" s="43" t="s">
        <v>1574</v>
      </c>
      <c r="AJ340" s="44" t="s">
        <v>1575</v>
      </c>
      <c r="AK340" s="295">
        <v>4760286</v>
      </c>
      <c r="AL340" s="44" t="s">
        <v>495</v>
      </c>
      <c r="AM340" s="44" t="s">
        <v>1579</v>
      </c>
      <c r="AN340" s="296">
        <v>252219640</v>
      </c>
      <c r="AO340" s="34"/>
      <c r="AP340" s="34"/>
      <c r="AQ340" s="34"/>
      <c r="AR340" s="34"/>
      <c r="AS340" s="34"/>
      <c r="AT340" s="44" t="s">
        <v>434</v>
      </c>
      <c r="AU340" s="44"/>
      <c r="AV340" s="751" t="str" cm="1">
        <f t="array" ref="AV3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0" s="34"/>
      <c r="AX340" s="34"/>
      <c r="AY340" s="34"/>
      <c r="AZ340" s="34"/>
      <c r="BA340" s="34"/>
      <c r="BB340" s="34"/>
      <c r="BC340" s="34"/>
      <c r="BD340" s="44">
        <v>31259</v>
      </c>
      <c r="BE340" s="34" t="s">
        <v>3855</v>
      </c>
      <c r="BF340" s="43" t="s">
        <v>426</v>
      </c>
      <c r="BG340" s="34" t="s">
        <v>495</v>
      </c>
      <c r="BH340" s="34" t="s">
        <v>398</v>
      </c>
      <c r="BI340" s="34" t="s">
        <v>5718</v>
      </c>
      <c r="BJ340" s="44" t="s">
        <v>428</v>
      </c>
      <c r="BK340" s="44" t="s">
        <v>5214</v>
      </c>
      <c r="BL340" s="34"/>
      <c r="BM340" s="34"/>
      <c r="BN340" s="34"/>
      <c r="BO340" s="20"/>
      <c r="BP340" s="20"/>
      <c r="BQ340" s="20"/>
      <c r="BR340" s="20"/>
      <c r="BS340" s="27"/>
      <c r="BT340" s="20"/>
      <c r="BU340" s="20"/>
      <c r="BV340" s="20"/>
      <c r="BW340" s="20"/>
      <c r="BX340" s="20"/>
      <c r="BY340" s="20"/>
      <c r="BZ340" s="20"/>
      <c r="CA340" s="20"/>
      <c r="CB340" s="20"/>
      <c r="CC340" s="27"/>
      <c r="CD340" s="20"/>
      <c r="CE340" s="20"/>
      <c r="CF340" s="28"/>
      <c r="CG340" s="28"/>
      <c r="CH340" s="28"/>
      <c r="CI340" s="28"/>
      <c r="CJ340" s="28"/>
      <c r="CK340" s="28"/>
      <c r="CL340" s="28"/>
      <c r="CM340" s="28"/>
      <c r="CN340" s="28"/>
      <c r="CO340" s="28"/>
      <c r="CP340" s="28"/>
      <c r="CQ340" s="28"/>
      <c r="CR340" s="28"/>
      <c r="CS340" s="28"/>
      <c r="CT340" s="28"/>
      <c r="CU340" s="28"/>
      <c r="CV340" s="28"/>
      <c r="CW340" s="28"/>
      <c r="CX340" s="20"/>
      <c r="CY340" s="103" t="s">
        <v>694</v>
      </c>
      <c r="CZ340" s="87" t="s">
        <v>5719</v>
      </c>
      <c r="DA340" s="85"/>
      <c r="DC340" s="94" t="s">
        <v>544</v>
      </c>
      <c r="ML340" s="87"/>
      <c r="MM340" s="87"/>
      <c r="MN340" s="87"/>
      <c r="MO340" s="87"/>
      <c r="MP340" s="87"/>
      <c r="MQ340" s="87"/>
      <c r="MR340" s="87"/>
      <c r="MS340" s="87"/>
      <c r="MT340" s="87"/>
      <c r="MU340" s="87"/>
      <c r="MV340" s="87"/>
      <c r="MW340" s="87"/>
      <c r="MX340" s="87"/>
      <c r="MY340" s="87"/>
      <c r="MZ340" s="87"/>
      <c r="NA340" s="87"/>
      <c r="NB340" s="87"/>
      <c r="NC340" s="87"/>
      <c r="ND340" s="87"/>
      <c r="NE340" s="87"/>
      <c r="NF340" s="87"/>
      <c r="NG340" s="87"/>
      <c r="NH340" s="87"/>
      <c r="NI340" s="87"/>
      <c r="NJ340" s="87"/>
      <c r="NK340" s="87"/>
      <c r="NL340" s="87"/>
      <c r="NM340" s="87"/>
      <c r="NN340" s="87"/>
      <c r="NO340" s="87"/>
      <c r="NP340" s="87"/>
      <c r="NR340" s="20"/>
      <c r="NS340" s="246" t="s">
        <v>5720</v>
      </c>
    </row>
    <row r="341" spans="11:383">
      <c r="K341" s="265" t="s">
        <v>5721</v>
      </c>
      <c r="V341" s="43">
        <v>105</v>
      </c>
      <c r="W341" s="34" t="s">
        <v>1573</v>
      </c>
      <c r="X341" s="44">
        <v>31260</v>
      </c>
      <c r="Y341" s="34" t="s">
        <v>3878</v>
      </c>
      <c r="Z341" s="43" t="s">
        <v>426</v>
      </c>
      <c r="AA341" s="34" t="s">
        <v>495</v>
      </c>
      <c r="AB341" s="34" t="s">
        <v>398</v>
      </c>
      <c r="AC341" s="34" t="s">
        <v>5722</v>
      </c>
      <c r="AD341" s="44" t="s">
        <v>428</v>
      </c>
      <c r="AE341" s="44" t="s">
        <v>5214</v>
      </c>
      <c r="AF341" s="43">
        <v>105</v>
      </c>
      <c r="AG341" s="34" t="s">
        <v>1573</v>
      </c>
      <c r="AH341" s="34" t="s">
        <v>1572</v>
      </c>
      <c r="AI341" s="43" t="s">
        <v>1574</v>
      </c>
      <c r="AJ341" s="44" t="s">
        <v>1575</v>
      </c>
      <c r="AK341" s="295">
        <v>4760286</v>
      </c>
      <c r="AL341" s="44" t="s">
        <v>495</v>
      </c>
      <c r="AM341" s="44" t="s">
        <v>1579</v>
      </c>
      <c r="AN341" s="296">
        <v>252219640</v>
      </c>
      <c r="AO341" s="34"/>
      <c r="AP341" s="34"/>
      <c r="AQ341" s="34"/>
      <c r="AR341" s="34"/>
      <c r="AS341" s="34"/>
      <c r="AT341" s="44" t="s">
        <v>434</v>
      </c>
      <c r="AU341" s="44"/>
      <c r="AV341" s="751" t="str" cm="1">
        <f t="array" ref="AV3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1" s="34"/>
      <c r="AX341" s="34"/>
      <c r="AY341" s="34"/>
      <c r="AZ341" s="34"/>
      <c r="BA341" s="34"/>
      <c r="BB341" s="34"/>
      <c r="BC341" s="34"/>
      <c r="BD341" s="44">
        <v>31260</v>
      </c>
      <c r="BE341" s="34" t="s">
        <v>3878</v>
      </c>
      <c r="BF341" s="43" t="s">
        <v>426</v>
      </c>
      <c r="BG341" s="34" t="s">
        <v>495</v>
      </c>
      <c r="BH341" s="34" t="s">
        <v>398</v>
      </c>
      <c r="BI341" s="34" t="s">
        <v>5722</v>
      </c>
      <c r="BJ341" s="44" t="s">
        <v>428</v>
      </c>
      <c r="BK341" s="44" t="s">
        <v>5214</v>
      </c>
      <c r="BL341" s="34"/>
      <c r="BM341" s="34"/>
      <c r="BN341" s="34"/>
      <c r="BO341" s="20"/>
      <c r="BP341" s="20"/>
      <c r="BQ341" s="20"/>
      <c r="BR341" s="20"/>
      <c r="BS341" s="27"/>
      <c r="BT341" s="20"/>
      <c r="BU341" s="20"/>
      <c r="BV341" s="20"/>
      <c r="BW341" s="20"/>
      <c r="BX341" s="20"/>
      <c r="BY341" s="20"/>
      <c r="BZ341" s="20"/>
      <c r="CA341" s="20"/>
      <c r="CB341" s="20"/>
      <c r="CC341" s="27"/>
      <c r="CD341" s="20"/>
      <c r="CE341" s="20"/>
      <c r="CF341" s="28"/>
      <c r="CG341" s="28"/>
      <c r="CH341" s="28"/>
      <c r="CI341" s="28"/>
      <c r="CJ341" s="28"/>
      <c r="CK341" s="28"/>
      <c r="CL341" s="28"/>
      <c r="CM341" s="28"/>
      <c r="CN341" s="28"/>
      <c r="CO341" s="28"/>
      <c r="CP341" s="28"/>
      <c r="CQ341" s="28"/>
      <c r="CR341" s="28"/>
      <c r="CS341" s="28"/>
      <c r="CT341" s="28"/>
      <c r="CU341" s="28"/>
      <c r="CV341" s="28"/>
      <c r="CW341" s="28"/>
      <c r="CX341" s="20"/>
      <c r="CY341" s="103" t="s">
        <v>695</v>
      </c>
      <c r="CZ341" s="87" t="s">
        <v>5723</v>
      </c>
      <c r="DA341" s="85"/>
      <c r="DC341" s="94" t="s">
        <v>507</v>
      </c>
      <c r="ML341" s="87"/>
      <c r="MM341" s="87"/>
      <c r="MN341" s="87"/>
      <c r="MO341" s="87"/>
      <c r="MP341" s="87"/>
      <c r="MQ341" s="87"/>
      <c r="MR341" s="87"/>
      <c r="MS341" s="87"/>
      <c r="MT341" s="87"/>
      <c r="MU341" s="87"/>
      <c r="MV341" s="87"/>
      <c r="MW341" s="87"/>
      <c r="MX341" s="87"/>
      <c r="MY341" s="87"/>
      <c r="MZ341" s="87"/>
      <c r="NA341" s="87"/>
      <c r="NB341" s="87"/>
      <c r="NC341" s="87"/>
      <c r="ND341" s="87"/>
      <c r="NE341" s="87"/>
      <c r="NF341" s="87"/>
      <c r="NG341" s="87"/>
      <c r="NH341" s="87"/>
      <c r="NI341" s="87"/>
      <c r="NJ341" s="87"/>
      <c r="NK341" s="87"/>
      <c r="NL341" s="87"/>
      <c r="NM341" s="87"/>
      <c r="NN341" s="87"/>
      <c r="NO341" s="87"/>
      <c r="NP341" s="87"/>
      <c r="NR341" s="20"/>
      <c r="NS341" s="246" t="s">
        <v>5724</v>
      </c>
    </row>
    <row r="342" spans="11:383">
      <c r="K342" s="265" t="s">
        <v>5725</v>
      </c>
      <c r="V342" s="43">
        <v>105</v>
      </c>
      <c r="W342" s="34" t="s">
        <v>1573</v>
      </c>
      <c r="X342" s="44">
        <v>31241</v>
      </c>
      <c r="Y342" s="34" t="s">
        <v>3430</v>
      </c>
      <c r="Z342" s="43" t="s">
        <v>426</v>
      </c>
      <c r="AA342" s="34" t="s">
        <v>495</v>
      </c>
      <c r="AB342" s="34" t="s">
        <v>398</v>
      </c>
      <c r="AC342" s="34" t="s">
        <v>3430</v>
      </c>
      <c r="AD342" s="44" t="s">
        <v>428</v>
      </c>
      <c r="AE342" s="44" t="s">
        <v>5214</v>
      </c>
      <c r="AF342" s="43">
        <v>105</v>
      </c>
      <c r="AG342" s="34" t="s">
        <v>1573</v>
      </c>
      <c r="AH342" s="34" t="s">
        <v>1572</v>
      </c>
      <c r="AI342" s="43" t="s">
        <v>1574</v>
      </c>
      <c r="AJ342" s="44" t="s">
        <v>1575</v>
      </c>
      <c r="AK342" s="295">
        <v>4760286</v>
      </c>
      <c r="AL342" s="44" t="s">
        <v>495</v>
      </c>
      <c r="AM342" s="44" t="s">
        <v>1579</v>
      </c>
      <c r="AN342" s="296">
        <v>252219640</v>
      </c>
      <c r="AO342" s="34"/>
      <c r="AP342" s="34"/>
      <c r="AQ342" s="34"/>
      <c r="AR342" s="34"/>
      <c r="AS342" s="34"/>
      <c r="AT342" s="44" t="s">
        <v>434</v>
      </c>
      <c r="AU342" s="44"/>
      <c r="AV342" s="751" t="str" cm="1">
        <f t="array" ref="AV3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2" s="34"/>
      <c r="AX342" s="34"/>
      <c r="AY342" s="34"/>
      <c r="AZ342" s="34"/>
      <c r="BA342" s="34"/>
      <c r="BB342" s="34"/>
      <c r="BC342" s="34"/>
      <c r="BD342" s="44">
        <v>31241</v>
      </c>
      <c r="BE342" s="34" t="s">
        <v>3430</v>
      </c>
      <c r="BF342" s="43" t="s">
        <v>426</v>
      </c>
      <c r="BG342" s="34" t="s">
        <v>495</v>
      </c>
      <c r="BH342" s="34" t="s">
        <v>398</v>
      </c>
      <c r="BI342" s="34" t="s">
        <v>3430</v>
      </c>
      <c r="BJ342" s="44" t="s">
        <v>428</v>
      </c>
      <c r="BK342" s="44" t="s">
        <v>5214</v>
      </c>
      <c r="BL342" s="34"/>
      <c r="BM342" s="34"/>
      <c r="BN342" s="34"/>
      <c r="BO342" s="20"/>
      <c r="BP342" s="20"/>
      <c r="BQ342" s="20"/>
      <c r="BR342" s="20"/>
      <c r="BS342" s="27"/>
      <c r="BT342" s="20"/>
      <c r="BU342" s="20"/>
      <c r="BV342" s="20"/>
      <c r="BW342" s="20"/>
      <c r="BX342" s="20"/>
      <c r="BY342" s="20"/>
      <c r="BZ342" s="20"/>
      <c r="CA342" s="20"/>
      <c r="CB342" s="20"/>
      <c r="CC342" s="27"/>
      <c r="CD342" s="20"/>
      <c r="CE342" s="20"/>
      <c r="CF342" s="28"/>
      <c r="CG342" s="28"/>
      <c r="CH342" s="28"/>
      <c r="CI342" s="28"/>
      <c r="CJ342" s="28"/>
      <c r="CK342" s="28"/>
      <c r="CL342" s="28"/>
      <c r="CM342" s="28"/>
      <c r="CN342" s="28"/>
      <c r="CO342" s="28"/>
      <c r="CP342" s="28"/>
      <c r="CQ342" s="28"/>
      <c r="CR342" s="28"/>
      <c r="CS342" s="28"/>
      <c r="CT342" s="28"/>
      <c r="CU342" s="28"/>
      <c r="CV342" s="28"/>
      <c r="CW342" s="28"/>
      <c r="CX342" s="20"/>
      <c r="CY342" s="103" t="s">
        <v>696</v>
      </c>
      <c r="CZ342" s="87" t="s">
        <v>5726</v>
      </c>
      <c r="DA342" s="85"/>
      <c r="DC342" s="94" t="s">
        <v>508</v>
      </c>
      <c r="ML342" s="87"/>
      <c r="MM342" s="87"/>
      <c r="MN342" s="87"/>
      <c r="MO342" s="87"/>
      <c r="MP342" s="87"/>
      <c r="MQ342" s="87"/>
      <c r="MR342" s="87"/>
      <c r="MS342" s="87"/>
      <c r="MT342" s="87"/>
      <c r="MU342" s="87"/>
      <c r="MV342" s="87"/>
      <c r="MW342" s="87"/>
      <c r="MX342" s="87"/>
      <c r="MY342" s="87"/>
      <c r="MZ342" s="87"/>
      <c r="NA342" s="87"/>
      <c r="NB342" s="87"/>
      <c r="NC342" s="87"/>
      <c r="ND342" s="87"/>
      <c r="NE342" s="87"/>
      <c r="NF342" s="87"/>
      <c r="NG342" s="87"/>
      <c r="NH342" s="87"/>
      <c r="NI342" s="87"/>
      <c r="NJ342" s="87"/>
      <c r="NK342" s="87"/>
      <c r="NL342" s="87"/>
      <c r="NM342" s="87"/>
      <c r="NN342" s="87"/>
      <c r="NO342" s="87"/>
      <c r="NP342" s="87"/>
      <c r="NR342" s="20"/>
      <c r="NS342" s="246" t="s">
        <v>5727</v>
      </c>
    </row>
    <row r="343" spans="11:383">
      <c r="K343" s="265" t="s">
        <v>5728</v>
      </c>
      <c r="V343" s="43">
        <v>105</v>
      </c>
      <c r="W343" s="34" t="s">
        <v>1573</v>
      </c>
      <c r="X343" s="44">
        <v>31247</v>
      </c>
      <c r="Y343" s="34" t="s">
        <v>3524</v>
      </c>
      <c r="Z343" s="43" t="s">
        <v>426</v>
      </c>
      <c r="AA343" s="34" t="s">
        <v>495</v>
      </c>
      <c r="AB343" s="34" t="s">
        <v>398</v>
      </c>
      <c r="AC343" s="34" t="s">
        <v>3524</v>
      </c>
      <c r="AD343" s="44" t="s">
        <v>428</v>
      </c>
      <c r="AE343" s="44" t="s">
        <v>5214</v>
      </c>
      <c r="AF343" s="43">
        <v>105</v>
      </c>
      <c r="AG343" s="34" t="s">
        <v>1573</v>
      </c>
      <c r="AH343" s="34" t="s">
        <v>1572</v>
      </c>
      <c r="AI343" s="43" t="s">
        <v>1574</v>
      </c>
      <c r="AJ343" s="44" t="s">
        <v>1575</v>
      </c>
      <c r="AK343" s="295">
        <v>4760286</v>
      </c>
      <c r="AL343" s="44" t="s">
        <v>495</v>
      </c>
      <c r="AM343" s="44" t="s">
        <v>1579</v>
      </c>
      <c r="AN343" s="296">
        <v>252219640</v>
      </c>
      <c r="AO343" s="34"/>
      <c r="AP343" s="34"/>
      <c r="AQ343" s="34"/>
      <c r="AR343" s="34"/>
      <c r="AS343" s="34"/>
      <c r="AT343" s="44" t="s">
        <v>434</v>
      </c>
      <c r="AU343" s="44"/>
      <c r="AV343" s="751" t="str" cm="1">
        <f t="array" ref="AV3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3" s="34"/>
      <c r="AX343" s="34"/>
      <c r="AY343" s="34"/>
      <c r="AZ343" s="34"/>
      <c r="BA343" s="34"/>
      <c r="BB343" s="34"/>
      <c r="BC343" s="34"/>
      <c r="BD343" s="44">
        <v>31247</v>
      </c>
      <c r="BE343" s="34" t="s">
        <v>3524</v>
      </c>
      <c r="BF343" s="43" t="s">
        <v>426</v>
      </c>
      <c r="BG343" s="34" t="s">
        <v>495</v>
      </c>
      <c r="BH343" s="34" t="s">
        <v>398</v>
      </c>
      <c r="BI343" s="34" t="s">
        <v>3524</v>
      </c>
      <c r="BJ343" s="44" t="s">
        <v>428</v>
      </c>
      <c r="BK343" s="44" t="s">
        <v>5214</v>
      </c>
      <c r="BL343" s="34"/>
      <c r="BM343" s="34"/>
      <c r="BN343" s="34"/>
      <c r="BO343" s="20"/>
      <c r="BP343" s="20"/>
      <c r="BQ343" s="20"/>
      <c r="BR343" s="20"/>
      <c r="BS343" s="27"/>
      <c r="BT343" s="20"/>
      <c r="BU343" s="20"/>
      <c r="BV343" s="20"/>
      <c r="BW343" s="20"/>
      <c r="BX343" s="20"/>
      <c r="BY343" s="20"/>
      <c r="BZ343" s="20"/>
      <c r="CA343" s="20"/>
      <c r="CB343" s="20"/>
      <c r="CC343" s="27"/>
      <c r="CD343" s="20"/>
      <c r="CE343" s="20"/>
      <c r="CF343" s="28"/>
      <c r="CG343" s="28"/>
      <c r="CH343" s="28"/>
      <c r="CI343" s="28"/>
      <c r="CJ343" s="28"/>
      <c r="CK343" s="28"/>
      <c r="CL343" s="28"/>
      <c r="CM343" s="28"/>
      <c r="CN343" s="28"/>
      <c r="CO343" s="28"/>
      <c r="CP343" s="28"/>
      <c r="CQ343" s="28"/>
      <c r="CR343" s="28"/>
      <c r="CS343" s="28"/>
      <c r="CT343" s="28"/>
      <c r="CU343" s="28"/>
      <c r="CV343" s="28"/>
      <c r="CW343" s="28"/>
      <c r="CX343" s="20"/>
      <c r="CY343" s="103" t="s">
        <v>697</v>
      </c>
      <c r="CZ343" s="87" t="s">
        <v>5729</v>
      </c>
      <c r="DA343" s="85"/>
      <c r="DC343" s="94" t="s">
        <v>413</v>
      </c>
      <c r="ML343" s="87"/>
      <c r="MM343" s="87"/>
      <c r="MN343" s="87"/>
      <c r="MO343" s="87"/>
      <c r="MP343" s="87"/>
      <c r="MQ343" s="87"/>
      <c r="MR343" s="87"/>
      <c r="MS343" s="87"/>
      <c r="MT343" s="87"/>
      <c r="MU343" s="87"/>
      <c r="MV343" s="87"/>
      <c r="MW343" s="87"/>
      <c r="MX343" s="87"/>
      <c r="MY343" s="87"/>
      <c r="MZ343" s="87"/>
      <c r="NA343" s="87"/>
      <c r="NB343" s="87"/>
      <c r="NC343" s="87"/>
      <c r="ND343" s="87"/>
      <c r="NE343" s="87"/>
      <c r="NF343" s="87"/>
      <c r="NG343" s="87"/>
      <c r="NH343" s="87"/>
      <c r="NI343" s="87"/>
      <c r="NJ343" s="87"/>
      <c r="NK343" s="87"/>
      <c r="NL343" s="87"/>
      <c r="NM343" s="87"/>
      <c r="NN343" s="87"/>
      <c r="NO343" s="87"/>
      <c r="NP343" s="87"/>
      <c r="NR343" s="20"/>
      <c r="NS343" s="246" t="s">
        <v>5730</v>
      </c>
    </row>
    <row r="344" spans="11:383">
      <c r="K344" s="265" t="s">
        <v>5731</v>
      </c>
      <c r="V344" s="43">
        <v>105</v>
      </c>
      <c r="W344" s="34" t="s">
        <v>1573</v>
      </c>
      <c r="X344" s="44">
        <v>31200</v>
      </c>
      <c r="Y344" s="34" t="s">
        <v>5732</v>
      </c>
      <c r="Z344" s="43" t="s">
        <v>426</v>
      </c>
      <c r="AA344" s="34" t="s">
        <v>495</v>
      </c>
      <c r="AB344" s="34" t="s">
        <v>398</v>
      </c>
      <c r="AC344" s="34" t="s">
        <v>5722</v>
      </c>
      <c r="AD344" s="44" t="s">
        <v>428</v>
      </c>
      <c r="AE344" s="44" t="s">
        <v>5214</v>
      </c>
      <c r="AF344" s="43">
        <v>105</v>
      </c>
      <c r="AG344" s="34" t="s">
        <v>1573</v>
      </c>
      <c r="AH344" s="34" t="s">
        <v>1572</v>
      </c>
      <c r="AI344" s="43" t="s">
        <v>1574</v>
      </c>
      <c r="AJ344" s="44" t="s">
        <v>1575</v>
      </c>
      <c r="AK344" s="295">
        <v>4760286</v>
      </c>
      <c r="AL344" s="44" t="s">
        <v>495</v>
      </c>
      <c r="AM344" s="44" t="s">
        <v>1579</v>
      </c>
      <c r="AN344" s="296">
        <v>252219640</v>
      </c>
      <c r="AO344" s="34"/>
      <c r="AP344" s="34"/>
      <c r="AQ344" s="34"/>
      <c r="AR344" s="34"/>
      <c r="AS344" s="34"/>
      <c r="AT344" s="44" t="s">
        <v>434</v>
      </c>
      <c r="AU344" s="44"/>
      <c r="AV344" s="751" t="str" cm="1">
        <f t="array" ref="AV3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4" s="34"/>
      <c r="AX344" s="34"/>
      <c r="AY344" s="34"/>
      <c r="AZ344" s="34"/>
      <c r="BA344" s="34"/>
      <c r="BB344" s="34"/>
      <c r="BC344" s="34"/>
      <c r="BD344" s="44">
        <v>31200</v>
      </c>
      <c r="BE344" s="34" t="s">
        <v>5732</v>
      </c>
      <c r="BF344" s="43" t="s">
        <v>426</v>
      </c>
      <c r="BG344" s="34" t="s">
        <v>495</v>
      </c>
      <c r="BH344" s="34" t="s">
        <v>398</v>
      </c>
      <c r="BI344" s="34" t="s">
        <v>5722</v>
      </c>
      <c r="BJ344" s="44" t="s">
        <v>428</v>
      </c>
      <c r="BK344" s="44" t="s">
        <v>5214</v>
      </c>
      <c r="BL344" s="34"/>
      <c r="BM344" s="34"/>
      <c r="BN344" s="34"/>
      <c r="BO344" s="20"/>
      <c r="BP344" s="20"/>
      <c r="BQ344" s="20"/>
      <c r="BR344" s="20"/>
      <c r="BS344" s="27"/>
      <c r="BT344" s="20"/>
      <c r="BU344" s="20"/>
      <c r="BV344" s="20"/>
      <c r="BW344" s="20"/>
      <c r="BX344" s="20"/>
      <c r="BY344" s="20"/>
      <c r="BZ344" s="20"/>
      <c r="CA344" s="20"/>
      <c r="CB344" s="20"/>
      <c r="CC344" s="27"/>
      <c r="CD344" s="20"/>
      <c r="CE344" s="20"/>
      <c r="CF344" s="28"/>
      <c r="CG344" s="28"/>
      <c r="CH344" s="28"/>
      <c r="CI344" s="28"/>
      <c r="CJ344" s="28"/>
      <c r="CK344" s="28"/>
      <c r="CL344" s="28"/>
      <c r="CM344" s="28"/>
      <c r="CN344" s="28"/>
      <c r="CO344" s="28"/>
      <c r="CP344" s="28"/>
      <c r="CQ344" s="28"/>
      <c r="CR344" s="28"/>
      <c r="CS344" s="28"/>
      <c r="CT344" s="28"/>
      <c r="CU344" s="28"/>
      <c r="CV344" s="28"/>
      <c r="CW344" s="28"/>
      <c r="CX344" s="20"/>
      <c r="CY344" s="103" t="s">
        <v>413</v>
      </c>
      <c r="CZ344" s="87" t="s">
        <v>5733</v>
      </c>
      <c r="DA344" s="85"/>
      <c r="DC344" s="94" t="s">
        <v>497</v>
      </c>
      <c r="ML344" s="87"/>
      <c r="MM344" s="87"/>
      <c r="MN344" s="87"/>
      <c r="MO344" s="87"/>
      <c r="MP344" s="87"/>
      <c r="MQ344" s="87"/>
      <c r="MR344" s="87"/>
      <c r="MS344" s="87"/>
      <c r="MT344" s="87"/>
      <c r="MU344" s="87"/>
      <c r="MV344" s="87"/>
      <c r="MW344" s="87"/>
      <c r="MX344" s="87"/>
      <c r="MY344" s="87"/>
      <c r="MZ344" s="87"/>
      <c r="NA344" s="87"/>
      <c r="NB344" s="87"/>
      <c r="NC344" s="87"/>
      <c r="ND344" s="87"/>
      <c r="NE344" s="87"/>
      <c r="NF344" s="87"/>
      <c r="NG344" s="87"/>
      <c r="NH344" s="87"/>
      <c r="NI344" s="87"/>
      <c r="NJ344" s="87"/>
      <c r="NK344" s="87"/>
      <c r="NL344" s="87"/>
      <c r="NM344" s="87"/>
      <c r="NN344" s="87"/>
      <c r="NO344" s="87"/>
      <c r="NP344" s="87"/>
      <c r="NR344" s="20"/>
      <c r="NS344" s="246" t="s">
        <v>5734</v>
      </c>
    </row>
    <row r="345" spans="11:383" ht="14.25" thickBot="1">
      <c r="K345" s="265" t="s">
        <v>5735</v>
      </c>
      <c r="V345" s="43">
        <v>105</v>
      </c>
      <c r="W345" s="34" t="s">
        <v>1573</v>
      </c>
      <c r="X345" s="44">
        <v>31249</v>
      </c>
      <c r="Y345" s="34" t="s">
        <v>3564</v>
      </c>
      <c r="Z345" s="43" t="s">
        <v>426</v>
      </c>
      <c r="AA345" s="34" t="s">
        <v>495</v>
      </c>
      <c r="AB345" s="34" t="s">
        <v>398</v>
      </c>
      <c r="AC345" s="34" t="s">
        <v>3564</v>
      </c>
      <c r="AD345" s="44" t="s">
        <v>428</v>
      </c>
      <c r="AE345" s="44" t="s">
        <v>5214</v>
      </c>
      <c r="AF345" s="43">
        <v>105</v>
      </c>
      <c r="AG345" s="34" t="s">
        <v>1573</v>
      </c>
      <c r="AH345" s="34" t="s">
        <v>1572</v>
      </c>
      <c r="AI345" s="43" t="s">
        <v>1574</v>
      </c>
      <c r="AJ345" s="44" t="s">
        <v>1575</v>
      </c>
      <c r="AK345" s="295">
        <v>4760286</v>
      </c>
      <c r="AL345" s="44" t="s">
        <v>495</v>
      </c>
      <c r="AM345" s="44" t="s">
        <v>1579</v>
      </c>
      <c r="AN345" s="296">
        <v>252219640</v>
      </c>
      <c r="AO345" s="34"/>
      <c r="AP345" s="34"/>
      <c r="AQ345" s="34"/>
      <c r="AR345" s="34"/>
      <c r="AS345" s="34"/>
      <c r="AT345" s="44" t="s">
        <v>434</v>
      </c>
      <c r="AU345" s="44"/>
      <c r="AV345" s="751" t="str" cm="1">
        <f t="array" ref="AV3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5" s="34"/>
      <c r="AX345" s="34"/>
      <c r="AY345" s="34"/>
      <c r="AZ345" s="34"/>
      <c r="BA345" s="34"/>
      <c r="BB345" s="34"/>
      <c r="BC345" s="34"/>
      <c r="BD345" s="44">
        <v>31249</v>
      </c>
      <c r="BE345" s="34" t="s">
        <v>3564</v>
      </c>
      <c r="BF345" s="43" t="s">
        <v>426</v>
      </c>
      <c r="BG345" s="34" t="s">
        <v>495</v>
      </c>
      <c r="BH345" s="34" t="s">
        <v>398</v>
      </c>
      <c r="BI345" s="34" t="s">
        <v>3564</v>
      </c>
      <c r="BJ345" s="44" t="s">
        <v>428</v>
      </c>
      <c r="BK345" s="44" t="s">
        <v>5214</v>
      </c>
      <c r="BL345" s="34"/>
      <c r="BM345" s="34"/>
      <c r="BN345" s="34"/>
      <c r="BO345" s="20"/>
      <c r="BP345" s="20"/>
      <c r="BQ345" s="20"/>
      <c r="BR345" s="20"/>
      <c r="BS345" s="27"/>
      <c r="BT345" s="20"/>
      <c r="BU345" s="20"/>
      <c r="BV345" s="20"/>
      <c r="BW345" s="20"/>
      <c r="BX345" s="20"/>
      <c r="BY345" s="20"/>
      <c r="BZ345" s="20"/>
      <c r="CA345" s="20"/>
      <c r="CB345" s="20"/>
      <c r="CC345" s="27"/>
      <c r="CD345" s="20"/>
      <c r="CE345" s="20"/>
      <c r="CF345" s="28"/>
      <c r="CG345" s="28"/>
      <c r="CH345" s="28"/>
      <c r="CI345" s="28"/>
      <c r="CJ345" s="28"/>
      <c r="CK345" s="28"/>
      <c r="CL345" s="28"/>
      <c r="CM345" s="28"/>
      <c r="CN345" s="28"/>
      <c r="CO345" s="28"/>
      <c r="CP345" s="28"/>
      <c r="CQ345" s="28"/>
      <c r="CR345" s="28"/>
      <c r="CS345" s="28"/>
      <c r="CT345" s="28"/>
      <c r="CU345" s="28"/>
      <c r="CV345" s="28"/>
      <c r="CW345" s="28"/>
      <c r="CX345" s="20"/>
      <c r="CY345" s="104" t="s">
        <v>698</v>
      </c>
      <c r="CZ345" s="100" t="s">
        <v>5736</v>
      </c>
      <c r="DA345" s="86"/>
      <c r="DC345" s="84" t="s">
        <v>698</v>
      </c>
      <c r="ML345" s="87"/>
      <c r="MM345" s="87"/>
      <c r="MN345" s="87"/>
      <c r="MO345" s="87"/>
      <c r="MP345" s="87"/>
      <c r="MQ345" s="87"/>
      <c r="MR345" s="87"/>
      <c r="MS345" s="87"/>
      <c r="MT345" s="87"/>
      <c r="MU345" s="87"/>
      <c r="MV345" s="87"/>
      <c r="MW345" s="87"/>
      <c r="MX345" s="87"/>
      <c r="MY345" s="87"/>
      <c r="MZ345" s="87"/>
      <c r="NA345" s="87"/>
      <c r="NB345" s="87"/>
      <c r="NC345" s="87"/>
      <c r="ND345" s="87"/>
      <c r="NE345" s="87"/>
      <c r="NF345" s="87"/>
      <c r="NG345" s="87"/>
      <c r="NH345" s="87"/>
      <c r="NI345" s="87"/>
      <c r="NJ345" s="87"/>
      <c r="NK345" s="87"/>
      <c r="NL345" s="87"/>
      <c r="NM345" s="87"/>
      <c r="NN345" s="87"/>
      <c r="NO345" s="87"/>
      <c r="NP345" s="87"/>
      <c r="NR345" s="20"/>
      <c r="NS345" s="246" t="s">
        <v>5737</v>
      </c>
    </row>
    <row r="346" spans="11:383">
      <c r="K346" s="265" t="s">
        <v>5738</v>
      </c>
      <c r="V346" s="43">
        <v>106</v>
      </c>
      <c r="W346" s="34" t="s">
        <v>1830</v>
      </c>
      <c r="X346" s="44">
        <v>130100</v>
      </c>
      <c r="Y346" s="34" t="s">
        <v>5739</v>
      </c>
      <c r="Z346" s="43" t="s">
        <v>426</v>
      </c>
      <c r="AA346" s="34" t="s">
        <v>451</v>
      </c>
      <c r="AB346" s="34" t="s">
        <v>408</v>
      </c>
      <c r="AC346" s="34" t="s">
        <v>5740</v>
      </c>
      <c r="AD346" s="44" t="s">
        <v>428</v>
      </c>
      <c r="AE346" s="44" t="s">
        <v>5741</v>
      </c>
      <c r="AF346" s="43">
        <v>106</v>
      </c>
      <c r="AG346" s="34" t="s">
        <v>1830</v>
      </c>
      <c r="AH346" s="34" t="s">
        <v>1829</v>
      </c>
      <c r="AI346" s="43" t="s">
        <v>1831</v>
      </c>
      <c r="AJ346" s="44" t="s">
        <v>1832</v>
      </c>
      <c r="AK346" s="295">
        <v>4600084</v>
      </c>
      <c r="AL346" s="44" t="s">
        <v>451</v>
      </c>
      <c r="AM346" s="44" t="s">
        <v>1836</v>
      </c>
      <c r="AN346" s="296">
        <v>255131430</v>
      </c>
      <c r="AO346" s="34"/>
      <c r="AP346" s="34"/>
      <c r="AQ346" s="34"/>
      <c r="AR346" s="34"/>
      <c r="AS346" s="34"/>
      <c r="AT346" s="44" t="s">
        <v>434</v>
      </c>
      <c r="AU346" s="44"/>
      <c r="AV346" s="751" t="str" cm="1">
        <f t="array" ref="AV3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6" s="34"/>
      <c r="AX346" s="34"/>
      <c r="AY346" s="34"/>
      <c r="AZ346" s="34"/>
      <c r="BA346" s="34"/>
      <c r="BB346" s="34"/>
      <c r="BC346" s="34"/>
      <c r="BD346" s="44">
        <v>130100</v>
      </c>
      <c r="BE346" s="34" t="s">
        <v>5739</v>
      </c>
      <c r="BF346" s="43" t="s">
        <v>426</v>
      </c>
      <c r="BG346" s="34" t="s">
        <v>451</v>
      </c>
      <c r="BH346" s="34" t="s">
        <v>408</v>
      </c>
      <c r="BI346" s="34" t="s">
        <v>5740</v>
      </c>
      <c r="BJ346" s="44" t="s">
        <v>428</v>
      </c>
      <c r="BK346" s="44" t="s">
        <v>5741</v>
      </c>
      <c r="BL346" s="34"/>
      <c r="BM346" s="34"/>
      <c r="BN346" s="34"/>
      <c r="BO346" s="20"/>
      <c r="BP346" s="20"/>
      <c r="BQ346" s="20"/>
      <c r="BR346" s="20"/>
      <c r="BS346" s="27"/>
      <c r="BT346" s="20"/>
      <c r="BU346" s="20"/>
      <c r="BV346" s="20"/>
      <c r="BW346" s="20"/>
      <c r="BX346" s="20"/>
      <c r="BY346" s="20"/>
      <c r="BZ346" s="20"/>
      <c r="CA346" s="20"/>
      <c r="CB346" s="20"/>
      <c r="CC346" s="27"/>
      <c r="CD346" s="20"/>
      <c r="CE346" s="20"/>
      <c r="CF346" s="28"/>
      <c r="CG346" s="28"/>
      <c r="CH346" s="28"/>
      <c r="CI346" s="28"/>
      <c r="CJ346" s="28"/>
      <c r="CK346" s="28"/>
      <c r="CL346" s="28"/>
      <c r="CM346" s="28"/>
      <c r="CN346" s="28"/>
      <c r="CO346" s="28"/>
      <c r="CP346" s="28"/>
      <c r="CQ346" s="28"/>
      <c r="CR346" s="28"/>
      <c r="CS346" s="28"/>
      <c r="CT346" s="28"/>
      <c r="CU346" s="28"/>
      <c r="CV346" s="28"/>
      <c r="CW346" s="28"/>
      <c r="CX346" s="20"/>
      <c r="ML346" s="87"/>
      <c r="MM346" s="87"/>
      <c r="MN346" s="87"/>
      <c r="MO346" s="87"/>
      <c r="MP346" s="87"/>
      <c r="MQ346" s="87"/>
      <c r="MR346" s="87"/>
      <c r="MS346" s="87"/>
      <c r="MT346" s="87"/>
      <c r="MU346" s="87"/>
      <c r="MV346" s="87"/>
      <c r="MW346" s="87"/>
      <c r="MX346" s="87"/>
      <c r="MY346" s="87"/>
      <c r="MZ346" s="87"/>
      <c r="NA346" s="87"/>
      <c r="NB346" s="87"/>
      <c r="NC346" s="87"/>
      <c r="ND346" s="87"/>
      <c r="NE346" s="87"/>
      <c r="NF346" s="87"/>
      <c r="NG346" s="87"/>
      <c r="NH346" s="87"/>
      <c r="NI346" s="87"/>
      <c r="NJ346" s="87"/>
      <c r="NK346" s="87"/>
      <c r="NL346" s="87"/>
      <c r="NM346" s="87"/>
      <c r="NN346" s="87"/>
      <c r="NO346" s="87"/>
      <c r="NP346" s="87"/>
      <c r="NR346" s="20"/>
      <c r="NS346" s="246" t="s">
        <v>5742</v>
      </c>
    </row>
    <row r="347" spans="11:383">
      <c r="K347" s="265" t="s">
        <v>5743</v>
      </c>
      <c r="V347" s="43">
        <v>106</v>
      </c>
      <c r="W347" s="34" t="s">
        <v>1830</v>
      </c>
      <c r="X347" s="44">
        <v>130103</v>
      </c>
      <c r="Y347" s="34" t="s">
        <v>879</v>
      </c>
      <c r="Z347" s="43" t="s">
        <v>1277</v>
      </c>
      <c r="AA347" s="34" t="s">
        <v>451</v>
      </c>
      <c r="AB347" s="34" t="s">
        <v>408</v>
      </c>
      <c r="AC347" s="34" t="s">
        <v>879</v>
      </c>
      <c r="AD347" s="44" t="s">
        <v>428</v>
      </c>
      <c r="AE347" s="44" t="s">
        <v>5741</v>
      </c>
      <c r="AF347" s="43">
        <v>106</v>
      </c>
      <c r="AG347" s="34" t="s">
        <v>1830</v>
      </c>
      <c r="AH347" s="34" t="s">
        <v>1829</v>
      </c>
      <c r="AI347" s="43" t="s">
        <v>1831</v>
      </c>
      <c r="AJ347" s="44" t="s">
        <v>1832</v>
      </c>
      <c r="AK347" s="295">
        <v>4600084</v>
      </c>
      <c r="AL347" s="44" t="s">
        <v>451</v>
      </c>
      <c r="AM347" s="44" t="s">
        <v>1836</v>
      </c>
      <c r="AN347" s="296">
        <v>255131430</v>
      </c>
      <c r="AO347" s="34"/>
      <c r="AP347" s="34"/>
      <c r="AQ347" s="34"/>
      <c r="AR347" s="34"/>
      <c r="AS347" s="34"/>
      <c r="AT347" s="44" t="s">
        <v>434</v>
      </c>
      <c r="AU347" s="44"/>
      <c r="AV347" s="751" t="str" cm="1">
        <f t="array" ref="AV3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7" s="34"/>
      <c r="AX347" s="34"/>
      <c r="AY347" s="34"/>
      <c r="AZ347" s="34"/>
      <c r="BA347" s="34"/>
      <c r="BB347" s="34"/>
      <c r="BC347" s="34"/>
      <c r="BD347" s="44">
        <v>130103</v>
      </c>
      <c r="BE347" s="34" t="s">
        <v>879</v>
      </c>
      <c r="BF347" s="43" t="s">
        <v>1277</v>
      </c>
      <c r="BG347" s="34" t="s">
        <v>451</v>
      </c>
      <c r="BH347" s="34" t="s">
        <v>408</v>
      </c>
      <c r="BI347" s="34" t="s">
        <v>879</v>
      </c>
      <c r="BJ347" s="44" t="s">
        <v>428</v>
      </c>
      <c r="BK347" s="44" t="s">
        <v>5741</v>
      </c>
      <c r="BL347" s="34"/>
      <c r="BM347" s="34"/>
      <c r="BN347" s="34"/>
      <c r="BO347" s="20"/>
      <c r="BP347" s="20"/>
      <c r="BQ347" s="20"/>
      <c r="BR347" s="20"/>
      <c r="BS347" s="27"/>
      <c r="BT347" s="20"/>
      <c r="BU347" s="20"/>
      <c r="BV347" s="20"/>
      <c r="BW347" s="20"/>
      <c r="BX347" s="20"/>
      <c r="BY347" s="20"/>
      <c r="BZ347" s="20"/>
      <c r="CA347" s="20"/>
      <c r="CB347" s="20"/>
      <c r="CC347" s="27"/>
      <c r="CD347" s="20"/>
      <c r="CE347" s="20"/>
      <c r="CF347" s="28"/>
      <c r="CG347" s="28"/>
      <c r="CH347" s="28"/>
      <c r="CI347" s="28"/>
      <c r="CJ347" s="28"/>
      <c r="CK347" s="28"/>
      <c r="CL347" s="28"/>
      <c r="CM347" s="28"/>
      <c r="CN347" s="28"/>
      <c r="CO347" s="28"/>
      <c r="CP347" s="28"/>
      <c r="CQ347" s="28"/>
      <c r="CR347" s="28"/>
      <c r="CS347" s="28"/>
      <c r="CT347" s="28"/>
      <c r="CU347" s="28"/>
      <c r="CV347" s="28"/>
      <c r="CW347" s="28"/>
      <c r="CX347" s="20"/>
      <c r="ML347" s="87"/>
      <c r="MM347" s="87"/>
      <c r="MN347" s="87"/>
      <c r="MO347" s="87"/>
      <c r="MP347" s="87"/>
      <c r="MQ347" s="87"/>
      <c r="MR347" s="87"/>
      <c r="MS347" s="87"/>
      <c r="MT347" s="87"/>
      <c r="MU347" s="87"/>
      <c r="MV347" s="87"/>
      <c r="MW347" s="87"/>
      <c r="MX347" s="87"/>
      <c r="MY347" s="87"/>
      <c r="MZ347" s="87"/>
      <c r="NA347" s="87"/>
      <c r="NB347" s="87"/>
      <c r="NC347" s="87"/>
      <c r="ND347" s="87"/>
      <c r="NE347" s="87"/>
      <c r="NF347" s="87"/>
      <c r="NG347" s="87"/>
      <c r="NH347" s="87"/>
      <c r="NI347" s="87"/>
      <c r="NJ347" s="87"/>
      <c r="NK347" s="87"/>
      <c r="NL347" s="87"/>
      <c r="NM347" s="87"/>
      <c r="NN347" s="87"/>
      <c r="NO347" s="87"/>
      <c r="NP347" s="87"/>
      <c r="NR347" s="20"/>
      <c r="NS347" s="246" t="s">
        <v>5744</v>
      </c>
    </row>
    <row r="348" spans="11:383">
      <c r="K348" s="265" t="s">
        <v>5745</v>
      </c>
      <c r="V348" s="43">
        <v>106</v>
      </c>
      <c r="W348" s="34" t="s">
        <v>1830</v>
      </c>
      <c r="X348" s="44">
        <v>130107</v>
      </c>
      <c r="Y348" s="34" t="s">
        <v>1140</v>
      </c>
      <c r="Z348" s="43" t="s">
        <v>1277</v>
      </c>
      <c r="AA348" s="34" t="s">
        <v>451</v>
      </c>
      <c r="AB348" s="34" t="s">
        <v>408</v>
      </c>
      <c r="AC348" s="34" t="s">
        <v>1140</v>
      </c>
      <c r="AD348" s="44" t="s">
        <v>428</v>
      </c>
      <c r="AE348" s="44" t="s">
        <v>5741</v>
      </c>
      <c r="AF348" s="43">
        <v>106</v>
      </c>
      <c r="AG348" s="34" t="s">
        <v>1830</v>
      </c>
      <c r="AH348" s="34" t="s">
        <v>1829</v>
      </c>
      <c r="AI348" s="43" t="s">
        <v>1831</v>
      </c>
      <c r="AJ348" s="44" t="s">
        <v>1832</v>
      </c>
      <c r="AK348" s="295">
        <v>4600084</v>
      </c>
      <c r="AL348" s="44" t="s">
        <v>451</v>
      </c>
      <c r="AM348" s="44" t="s">
        <v>1836</v>
      </c>
      <c r="AN348" s="296">
        <v>255131430</v>
      </c>
      <c r="AO348" s="34"/>
      <c r="AP348" s="34"/>
      <c r="AQ348" s="34"/>
      <c r="AR348" s="34"/>
      <c r="AS348" s="34"/>
      <c r="AT348" s="44" t="s">
        <v>434</v>
      </c>
      <c r="AU348" s="44"/>
      <c r="AV348" s="751" t="str" cm="1">
        <f t="array" ref="AV3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8" s="34"/>
      <c r="AX348" s="34"/>
      <c r="AY348" s="34"/>
      <c r="AZ348" s="34"/>
      <c r="BA348" s="34"/>
      <c r="BB348" s="34"/>
      <c r="BC348" s="34"/>
      <c r="BD348" s="44">
        <v>130107</v>
      </c>
      <c r="BE348" s="34" t="s">
        <v>1140</v>
      </c>
      <c r="BF348" s="43" t="s">
        <v>1277</v>
      </c>
      <c r="BG348" s="34" t="s">
        <v>451</v>
      </c>
      <c r="BH348" s="34" t="s">
        <v>408</v>
      </c>
      <c r="BI348" s="34" t="s">
        <v>1140</v>
      </c>
      <c r="BJ348" s="44" t="s">
        <v>428</v>
      </c>
      <c r="BK348" s="44" t="s">
        <v>5741</v>
      </c>
      <c r="BL348" s="34"/>
      <c r="BM348" s="34"/>
      <c r="BN348" s="34"/>
      <c r="BO348" s="20"/>
      <c r="BP348" s="20"/>
      <c r="BQ348" s="20"/>
      <c r="BR348" s="20"/>
      <c r="BS348" s="27"/>
      <c r="BT348" s="20"/>
      <c r="BU348" s="20"/>
      <c r="BV348" s="20"/>
      <c r="BW348" s="20"/>
      <c r="BX348" s="20"/>
      <c r="BY348" s="20"/>
      <c r="BZ348" s="20"/>
      <c r="CA348" s="20"/>
      <c r="CB348" s="20"/>
      <c r="CC348" s="27"/>
      <c r="CD348" s="20"/>
      <c r="CE348" s="20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0"/>
      <c r="ML348" s="87"/>
      <c r="MM348" s="87"/>
      <c r="MN348" s="87"/>
      <c r="MO348" s="87"/>
      <c r="MP348" s="87"/>
      <c r="MQ348" s="87"/>
      <c r="MR348" s="87"/>
      <c r="MS348" s="87"/>
      <c r="MT348" s="87"/>
      <c r="MU348" s="87"/>
      <c r="MV348" s="87"/>
      <c r="MW348" s="87"/>
      <c r="MX348" s="87"/>
      <c r="MY348" s="87"/>
      <c r="MZ348" s="87"/>
      <c r="NA348" s="87"/>
      <c r="NB348" s="87"/>
      <c r="NC348" s="87"/>
      <c r="ND348" s="87"/>
      <c r="NE348" s="87"/>
      <c r="NF348" s="87"/>
      <c r="NG348" s="87"/>
      <c r="NH348" s="87"/>
      <c r="NI348" s="87"/>
      <c r="NJ348" s="87"/>
      <c r="NK348" s="87"/>
      <c r="NL348" s="87"/>
      <c r="NM348" s="87"/>
      <c r="NN348" s="87"/>
      <c r="NO348" s="87"/>
      <c r="NP348" s="87"/>
      <c r="NR348" s="20"/>
      <c r="NS348" s="246" t="s">
        <v>5746</v>
      </c>
    </row>
    <row r="349" spans="11:383">
      <c r="K349" s="265" t="s">
        <v>5747</v>
      </c>
      <c r="V349" s="43">
        <v>106</v>
      </c>
      <c r="W349" s="34" t="s">
        <v>1830</v>
      </c>
      <c r="X349" s="44">
        <v>130112</v>
      </c>
      <c r="Y349" s="34" t="s">
        <v>1434</v>
      </c>
      <c r="Z349" s="43" t="s">
        <v>426</v>
      </c>
      <c r="AA349" s="34" t="s">
        <v>451</v>
      </c>
      <c r="AB349" s="34" t="s">
        <v>408</v>
      </c>
      <c r="AC349" s="34" t="s">
        <v>1434</v>
      </c>
      <c r="AD349" s="44" t="s">
        <v>428</v>
      </c>
      <c r="AE349" s="44" t="s">
        <v>5741</v>
      </c>
      <c r="AF349" s="43">
        <v>106</v>
      </c>
      <c r="AG349" s="34" t="s">
        <v>1830</v>
      </c>
      <c r="AH349" s="34" t="s">
        <v>1829</v>
      </c>
      <c r="AI349" s="43" t="s">
        <v>1831</v>
      </c>
      <c r="AJ349" s="44" t="s">
        <v>1832</v>
      </c>
      <c r="AK349" s="295">
        <v>4600084</v>
      </c>
      <c r="AL349" s="44" t="s">
        <v>451</v>
      </c>
      <c r="AM349" s="44" t="s">
        <v>1836</v>
      </c>
      <c r="AN349" s="296">
        <v>255131430</v>
      </c>
      <c r="AO349" s="34"/>
      <c r="AP349" s="34"/>
      <c r="AQ349" s="34"/>
      <c r="AR349" s="34"/>
      <c r="AS349" s="34"/>
      <c r="AT349" s="44" t="s">
        <v>434</v>
      </c>
      <c r="AU349" s="44"/>
      <c r="AV349" s="751" t="str" cm="1">
        <f t="array" ref="AV3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49" s="34"/>
      <c r="AX349" s="34"/>
      <c r="AY349" s="34"/>
      <c r="AZ349" s="34"/>
      <c r="BA349" s="34"/>
      <c r="BB349" s="34"/>
      <c r="BC349" s="34"/>
      <c r="BD349" s="44">
        <v>130112</v>
      </c>
      <c r="BE349" s="34" t="s">
        <v>1434</v>
      </c>
      <c r="BF349" s="43" t="s">
        <v>426</v>
      </c>
      <c r="BG349" s="34" t="s">
        <v>451</v>
      </c>
      <c r="BH349" s="34" t="s">
        <v>408</v>
      </c>
      <c r="BI349" s="34" t="s">
        <v>1434</v>
      </c>
      <c r="BJ349" s="44" t="s">
        <v>428</v>
      </c>
      <c r="BK349" s="44" t="s">
        <v>5741</v>
      </c>
      <c r="BL349" s="34"/>
      <c r="BM349" s="34"/>
      <c r="BN349" s="34"/>
      <c r="BO349" s="20"/>
      <c r="BP349" s="20"/>
      <c r="BQ349" s="20"/>
      <c r="BR349" s="20"/>
      <c r="BS349" s="27"/>
      <c r="BT349" s="20"/>
      <c r="BU349" s="20"/>
      <c r="BV349" s="20"/>
      <c r="BW349" s="20"/>
      <c r="BX349" s="20"/>
      <c r="BY349" s="20"/>
      <c r="BZ349" s="20"/>
      <c r="CA349" s="20"/>
      <c r="CB349" s="20"/>
      <c r="CC349" s="27"/>
      <c r="CD349" s="20"/>
      <c r="CE349" s="20"/>
      <c r="CF349" s="28"/>
      <c r="CG349" s="28"/>
      <c r="CH349" s="28"/>
      <c r="CI349" s="28"/>
      <c r="CJ349" s="28"/>
      <c r="CK349" s="28"/>
      <c r="CL349" s="28"/>
      <c r="CM349" s="28"/>
      <c r="CN349" s="28"/>
      <c r="CO349" s="28"/>
      <c r="CP349" s="28"/>
      <c r="CQ349" s="28"/>
      <c r="CR349" s="28"/>
      <c r="CS349" s="28"/>
      <c r="CT349" s="28"/>
      <c r="CU349" s="28"/>
      <c r="CV349" s="28"/>
      <c r="CW349" s="28"/>
      <c r="CX349" s="20"/>
      <c r="ML349" s="87"/>
      <c r="MM349" s="87"/>
      <c r="MN349" s="87"/>
      <c r="MO349" s="87"/>
      <c r="MP349" s="87"/>
      <c r="MQ349" s="87"/>
      <c r="MR349" s="87"/>
      <c r="MS349" s="87"/>
      <c r="MT349" s="87"/>
      <c r="MU349" s="87"/>
      <c r="MV349" s="87"/>
      <c r="MW349" s="87"/>
      <c r="MX349" s="87"/>
      <c r="MY349" s="87"/>
      <c r="MZ349" s="87"/>
      <c r="NA349" s="87"/>
      <c r="NB349" s="87"/>
      <c r="NC349" s="87"/>
      <c r="ND349" s="87"/>
      <c r="NE349" s="87"/>
      <c r="NF349" s="87"/>
      <c r="NG349" s="87"/>
      <c r="NH349" s="87"/>
      <c r="NI349" s="87"/>
      <c r="NJ349" s="87"/>
      <c r="NK349" s="87"/>
      <c r="NL349" s="87"/>
      <c r="NM349" s="87"/>
      <c r="NN349" s="87"/>
      <c r="NO349" s="87"/>
      <c r="NP349" s="87"/>
      <c r="NR349" s="20"/>
      <c r="NS349" s="246" t="s">
        <v>5748</v>
      </c>
    </row>
    <row r="350" spans="11:383">
      <c r="K350" s="265" t="s">
        <v>5749</v>
      </c>
      <c r="V350" s="43">
        <v>106</v>
      </c>
      <c r="W350" s="34" t="s">
        <v>1830</v>
      </c>
      <c r="X350" s="44">
        <v>130115</v>
      </c>
      <c r="Y350" s="34" t="s">
        <v>1246</v>
      </c>
      <c r="Z350" s="43" t="s">
        <v>426</v>
      </c>
      <c r="AA350" s="34" t="s">
        <v>451</v>
      </c>
      <c r="AB350" s="34" t="s">
        <v>408</v>
      </c>
      <c r="AC350" s="34" t="s">
        <v>1246</v>
      </c>
      <c r="AD350" s="44" t="s">
        <v>428</v>
      </c>
      <c r="AE350" s="44" t="s">
        <v>5741</v>
      </c>
      <c r="AF350" s="43">
        <v>106</v>
      </c>
      <c r="AG350" s="34" t="s">
        <v>1830</v>
      </c>
      <c r="AH350" s="34" t="s">
        <v>1829</v>
      </c>
      <c r="AI350" s="43" t="s">
        <v>1831</v>
      </c>
      <c r="AJ350" s="44" t="s">
        <v>1832</v>
      </c>
      <c r="AK350" s="295">
        <v>4600084</v>
      </c>
      <c r="AL350" s="44" t="s">
        <v>451</v>
      </c>
      <c r="AM350" s="44" t="s">
        <v>1836</v>
      </c>
      <c r="AN350" s="296">
        <v>255131430</v>
      </c>
      <c r="AO350" s="34"/>
      <c r="AP350" s="34"/>
      <c r="AQ350" s="34"/>
      <c r="AR350" s="34"/>
      <c r="AS350" s="34"/>
      <c r="AT350" s="44" t="s">
        <v>434</v>
      </c>
      <c r="AU350" s="44"/>
      <c r="AV350" s="751" t="str" cm="1">
        <f t="array" ref="AV3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0" s="34"/>
      <c r="AX350" s="34"/>
      <c r="AY350" s="34"/>
      <c r="AZ350" s="34"/>
      <c r="BA350" s="34"/>
      <c r="BB350" s="34"/>
      <c r="BC350" s="34"/>
      <c r="BD350" s="44">
        <v>130115</v>
      </c>
      <c r="BE350" s="34" t="s">
        <v>1246</v>
      </c>
      <c r="BF350" s="43" t="s">
        <v>426</v>
      </c>
      <c r="BG350" s="34" t="s">
        <v>451</v>
      </c>
      <c r="BH350" s="34" t="s">
        <v>408</v>
      </c>
      <c r="BI350" s="34" t="s">
        <v>1246</v>
      </c>
      <c r="BJ350" s="44" t="s">
        <v>428</v>
      </c>
      <c r="BK350" s="44" t="s">
        <v>5741</v>
      </c>
      <c r="BL350" s="34"/>
      <c r="BM350" s="34"/>
      <c r="BN350" s="34"/>
      <c r="BO350" s="20"/>
      <c r="BP350" s="20"/>
      <c r="BQ350" s="20"/>
      <c r="BR350" s="20"/>
      <c r="BS350" s="27"/>
      <c r="BT350" s="20"/>
      <c r="BU350" s="20"/>
      <c r="BV350" s="20"/>
      <c r="BW350" s="20"/>
      <c r="BX350" s="20"/>
      <c r="BY350" s="20"/>
      <c r="BZ350" s="20"/>
      <c r="CA350" s="20"/>
      <c r="CB350" s="20"/>
      <c r="CC350" s="27"/>
      <c r="CD350" s="20"/>
      <c r="CE350" s="20"/>
      <c r="CF350" s="28"/>
      <c r="CG350" s="28"/>
      <c r="CH350" s="28"/>
      <c r="CI350" s="28"/>
      <c r="CJ350" s="28"/>
      <c r="CK350" s="28"/>
      <c r="CL350" s="28"/>
      <c r="CM350" s="28"/>
      <c r="CN350" s="28"/>
      <c r="CO350" s="28"/>
      <c r="CP350" s="28"/>
      <c r="CQ350" s="28"/>
      <c r="CR350" s="28"/>
      <c r="CS350" s="28"/>
      <c r="CT350" s="28"/>
      <c r="CU350" s="28"/>
      <c r="CV350" s="28"/>
      <c r="CW350" s="28"/>
      <c r="CX350" s="20"/>
      <c r="ML350" s="87"/>
      <c r="MM350" s="87"/>
      <c r="MN350" s="87"/>
      <c r="MO350" s="87"/>
      <c r="MP350" s="87"/>
      <c r="MQ350" s="87"/>
      <c r="MR350" s="87"/>
      <c r="MS350" s="87"/>
      <c r="MT350" s="87"/>
      <c r="MU350" s="87"/>
      <c r="MV350" s="87"/>
      <c r="MW350" s="87"/>
      <c r="MX350" s="87"/>
      <c r="MY350" s="87"/>
      <c r="MZ350" s="87"/>
      <c r="NA350" s="87"/>
      <c r="NB350" s="87"/>
      <c r="NC350" s="87"/>
      <c r="ND350" s="87"/>
      <c r="NE350" s="87"/>
      <c r="NF350" s="87"/>
      <c r="NG350" s="87"/>
      <c r="NH350" s="87"/>
      <c r="NI350" s="87"/>
      <c r="NJ350" s="87"/>
      <c r="NK350" s="87"/>
      <c r="NL350" s="87"/>
      <c r="NM350" s="87"/>
      <c r="NN350" s="87"/>
      <c r="NO350" s="87"/>
      <c r="NP350" s="87"/>
      <c r="NR350" s="20"/>
      <c r="NS350" s="246" t="s">
        <v>5750</v>
      </c>
    </row>
    <row r="351" spans="11:383">
      <c r="K351" s="265" t="s">
        <v>5751</v>
      </c>
      <c r="V351" s="43">
        <v>106</v>
      </c>
      <c r="W351" s="34" t="s">
        <v>1830</v>
      </c>
      <c r="X351" s="44">
        <v>130117</v>
      </c>
      <c r="Y351" s="34" t="s">
        <v>1929</v>
      </c>
      <c r="Z351" s="43" t="s">
        <v>426</v>
      </c>
      <c r="AA351" s="34" t="s">
        <v>451</v>
      </c>
      <c r="AB351" s="34" t="s">
        <v>408</v>
      </c>
      <c r="AC351" s="34" t="s">
        <v>1929</v>
      </c>
      <c r="AD351" s="44" t="s">
        <v>428</v>
      </c>
      <c r="AE351" s="44" t="s">
        <v>5741</v>
      </c>
      <c r="AF351" s="43">
        <v>106</v>
      </c>
      <c r="AG351" s="34" t="s">
        <v>1830</v>
      </c>
      <c r="AH351" s="34" t="s">
        <v>1829</v>
      </c>
      <c r="AI351" s="43" t="s">
        <v>1831</v>
      </c>
      <c r="AJ351" s="44" t="s">
        <v>1832</v>
      </c>
      <c r="AK351" s="295">
        <v>4600084</v>
      </c>
      <c r="AL351" s="44" t="s">
        <v>451</v>
      </c>
      <c r="AM351" s="44" t="s">
        <v>1836</v>
      </c>
      <c r="AN351" s="296">
        <v>255131430</v>
      </c>
      <c r="AO351" s="34"/>
      <c r="AP351" s="34"/>
      <c r="AQ351" s="34"/>
      <c r="AR351" s="34"/>
      <c r="AS351" s="34"/>
      <c r="AT351" s="44" t="s">
        <v>434</v>
      </c>
      <c r="AU351" s="44"/>
      <c r="AV351" s="751" t="str" cm="1">
        <f t="array" ref="AV3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1" s="34"/>
      <c r="AX351" s="34"/>
      <c r="AY351" s="34"/>
      <c r="AZ351" s="34"/>
      <c r="BA351" s="34"/>
      <c r="BB351" s="34"/>
      <c r="BC351" s="34"/>
      <c r="BD351" s="44">
        <v>130117</v>
      </c>
      <c r="BE351" s="34" t="s">
        <v>1929</v>
      </c>
      <c r="BF351" s="43" t="s">
        <v>426</v>
      </c>
      <c r="BG351" s="34" t="s">
        <v>451</v>
      </c>
      <c r="BH351" s="34" t="s">
        <v>408</v>
      </c>
      <c r="BI351" s="34" t="s">
        <v>1929</v>
      </c>
      <c r="BJ351" s="44" t="s">
        <v>428</v>
      </c>
      <c r="BK351" s="44" t="s">
        <v>5741</v>
      </c>
      <c r="BL351" s="34"/>
      <c r="BM351" s="34"/>
      <c r="BN351" s="34"/>
      <c r="BO351" s="20"/>
      <c r="BP351" s="20"/>
      <c r="BQ351" s="20"/>
      <c r="BR351" s="20"/>
      <c r="BS351" s="27"/>
      <c r="BT351" s="20"/>
      <c r="BU351" s="20"/>
      <c r="BV351" s="20"/>
      <c r="BW351" s="20"/>
      <c r="BX351" s="20"/>
      <c r="BY351" s="20"/>
      <c r="BZ351" s="20"/>
      <c r="CA351" s="20"/>
      <c r="CB351" s="20"/>
      <c r="CC351" s="27"/>
      <c r="CD351" s="20"/>
      <c r="CE351" s="20"/>
      <c r="CF351" s="28"/>
      <c r="CG351" s="28"/>
      <c r="CH351" s="28"/>
      <c r="CI351" s="28"/>
      <c r="CJ351" s="28"/>
      <c r="CK351" s="28"/>
      <c r="CL351" s="28"/>
      <c r="CM351" s="28"/>
      <c r="CN351" s="28"/>
      <c r="CO351" s="28"/>
      <c r="CP351" s="28"/>
      <c r="CQ351" s="28"/>
      <c r="CR351" s="28"/>
      <c r="CS351" s="28"/>
      <c r="CT351" s="28"/>
      <c r="CU351" s="28"/>
      <c r="CV351" s="28"/>
      <c r="CW351" s="28"/>
      <c r="CX351" s="20"/>
      <c r="ML351" s="87"/>
      <c r="MM351" s="87"/>
      <c r="MN351" s="87"/>
      <c r="MO351" s="87"/>
      <c r="MP351" s="87"/>
      <c r="MQ351" s="87"/>
      <c r="MR351" s="87"/>
      <c r="MS351" s="87"/>
      <c r="MT351" s="87"/>
      <c r="MU351" s="87"/>
      <c r="MV351" s="87"/>
      <c r="MW351" s="87"/>
      <c r="MX351" s="87"/>
      <c r="MY351" s="87"/>
      <c r="MZ351" s="87"/>
      <c r="NA351" s="87"/>
      <c r="NB351" s="87"/>
      <c r="NC351" s="87"/>
      <c r="ND351" s="87"/>
      <c r="NE351" s="87"/>
      <c r="NF351" s="87"/>
      <c r="NG351" s="87"/>
      <c r="NH351" s="87"/>
      <c r="NI351" s="87"/>
      <c r="NJ351" s="87"/>
      <c r="NK351" s="87"/>
      <c r="NL351" s="87"/>
      <c r="NM351" s="87"/>
      <c r="NN351" s="87"/>
      <c r="NO351" s="87"/>
      <c r="NP351" s="87"/>
      <c r="NR351" s="20"/>
      <c r="NS351" s="246" t="s">
        <v>5752</v>
      </c>
    </row>
    <row r="352" spans="11:383">
      <c r="K352" s="265" t="s">
        <v>5753</v>
      </c>
      <c r="V352" s="43">
        <v>106</v>
      </c>
      <c r="W352" s="34" t="s">
        <v>1830</v>
      </c>
      <c r="X352" s="44">
        <v>130134</v>
      </c>
      <c r="Y352" s="34" t="s">
        <v>3096</v>
      </c>
      <c r="Z352" s="43" t="s">
        <v>1277</v>
      </c>
      <c r="AA352" s="34" t="s">
        <v>451</v>
      </c>
      <c r="AB352" s="34" t="s">
        <v>408</v>
      </c>
      <c r="AC352" s="34" t="s">
        <v>3096</v>
      </c>
      <c r="AD352" s="44" t="s">
        <v>428</v>
      </c>
      <c r="AE352" s="44" t="s">
        <v>5741</v>
      </c>
      <c r="AF352" s="43">
        <v>106</v>
      </c>
      <c r="AG352" s="34" t="s">
        <v>1830</v>
      </c>
      <c r="AH352" s="34" t="s">
        <v>1829</v>
      </c>
      <c r="AI352" s="43" t="s">
        <v>1831</v>
      </c>
      <c r="AJ352" s="44" t="s">
        <v>1832</v>
      </c>
      <c r="AK352" s="295">
        <v>4600084</v>
      </c>
      <c r="AL352" s="44" t="s">
        <v>451</v>
      </c>
      <c r="AM352" s="44" t="s">
        <v>1836</v>
      </c>
      <c r="AN352" s="296">
        <v>255131430</v>
      </c>
      <c r="AO352" s="34"/>
      <c r="AP352" s="34"/>
      <c r="AQ352" s="34"/>
      <c r="AR352" s="34"/>
      <c r="AS352" s="34"/>
      <c r="AT352" s="44" t="s">
        <v>434</v>
      </c>
      <c r="AU352" s="44"/>
      <c r="AV352" s="751" t="str" cm="1">
        <f t="array" ref="AV3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2" s="34"/>
      <c r="AX352" s="34"/>
      <c r="AY352" s="34"/>
      <c r="AZ352" s="34"/>
      <c r="BA352" s="34"/>
      <c r="BB352" s="34"/>
      <c r="BC352" s="34"/>
      <c r="BD352" s="44">
        <v>130134</v>
      </c>
      <c r="BE352" s="34" t="s">
        <v>3096</v>
      </c>
      <c r="BF352" s="43" t="s">
        <v>1277</v>
      </c>
      <c r="BG352" s="34" t="s">
        <v>451</v>
      </c>
      <c r="BH352" s="34" t="s">
        <v>408</v>
      </c>
      <c r="BI352" s="34" t="s">
        <v>3096</v>
      </c>
      <c r="BJ352" s="44" t="s">
        <v>428</v>
      </c>
      <c r="BK352" s="44" t="s">
        <v>5741</v>
      </c>
      <c r="BL352" s="34"/>
      <c r="BM352" s="34"/>
      <c r="BN352" s="34"/>
      <c r="BO352" s="20"/>
      <c r="BP352" s="20"/>
      <c r="BQ352" s="20"/>
      <c r="BR352" s="20"/>
      <c r="BS352" s="27"/>
      <c r="BT352" s="20"/>
      <c r="BU352" s="20"/>
      <c r="BV352" s="20"/>
      <c r="BW352" s="20"/>
      <c r="BX352" s="20"/>
      <c r="BY352" s="20"/>
      <c r="BZ352" s="20"/>
      <c r="CA352" s="20"/>
      <c r="CB352" s="20"/>
      <c r="CC352" s="27"/>
      <c r="CD352" s="20"/>
      <c r="CE352" s="20"/>
      <c r="CF352" s="28"/>
      <c r="CG352" s="28"/>
      <c r="CH352" s="28"/>
      <c r="CI352" s="28"/>
      <c r="CJ352" s="28"/>
      <c r="CK352" s="28"/>
      <c r="CL352" s="28"/>
      <c r="CM352" s="28"/>
      <c r="CN352" s="28"/>
      <c r="CO352" s="28"/>
      <c r="CP352" s="28"/>
      <c r="CQ352" s="28"/>
      <c r="CR352" s="28"/>
      <c r="CS352" s="28"/>
      <c r="CT352" s="28"/>
      <c r="CU352" s="28"/>
      <c r="CV352" s="28"/>
      <c r="CW352" s="28"/>
      <c r="CX352" s="20"/>
      <c r="ML352" s="87"/>
      <c r="MM352" s="87"/>
      <c r="MN352" s="87"/>
      <c r="MO352" s="87"/>
      <c r="MP352" s="87"/>
      <c r="MQ352" s="87"/>
      <c r="MR352" s="87"/>
      <c r="MS352" s="87"/>
      <c r="MT352" s="87"/>
      <c r="MU352" s="87"/>
      <c r="MV352" s="87"/>
      <c r="MW352" s="87"/>
      <c r="MX352" s="87"/>
      <c r="MY352" s="87"/>
      <c r="MZ352" s="87"/>
      <c r="NA352" s="87"/>
      <c r="NB352" s="87"/>
      <c r="NC352" s="87"/>
      <c r="ND352" s="87"/>
      <c r="NE352" s="87"/>
      <c r="NF352" s="87"/>
      <c r="NG352" s="87"/>
      <c r="NH352" s="87"/>
      <c r="NI352" s="87"/>
      <c r="NJ352" s="87"/>
      <c r="NK352" s="87"/>
      <c r="NL352" s="87"/>
      <c r="NM352" s="87"/>
      <c r="NN352" s="87"/>
      <c r="NO352" s="87"/>
      <c r="NP352" s="87"/>
      <c r="NR352" s="20"/>
      <c r="NS352" s="246" t="s">
        <v>5754</v>
      </c>
    </row>
    <row r="353" spans="11:383">
      <c r="K353" s="265" t="s">
        <v>5755</v>
      </c>
      <c r="V353" s="43">
        <v>106</v>
      </c>
      <c r="W353" s="34" t="s">
        <v>1830</v>
      </c>
      <c r="X353" s="44">
        <v>130118</v>
      </c>
      <c r="Y353" s="34" t="s">
        <v>2113</v>
      </c>
      <c r="Z353" s="43" t="s">
        <v>1277</v>
      </c>
      <c r="AA353" s="34" t="s">
        <v>451</v>
      </c>
      <c r="AB353" s="34" t="s">
        <v>408</v>
      </c>
      <c r="AC353" s="34" t="s">
        <v>2113</v>
      </c>
      <c r="AD353" s="44" t="s">
        <v>428</v>
      </c>
      <c r="AE353" s="44" t="s">
        <v>5741</v>
      </c>
      <c r="AF353" s="43">
        <v>106</v>
      </c>
      <c r="AG353" s="34" t="s">
        <v>1830</v>
      </c>
      <c r="AH353" s="34" t="s">
        <v>1829</v>
      </c>
      <c r="AI353" s="43" t="s">
        <v>1831</v>
      </c>
      <c r="AJ353" s="44" t="s">
        <v>1832</v>
      </c>
      <c r="AK353" s="295">
        <v>4600084</v>
      </c>
      <c r="AL353" s="44" t="s">
        <v>451</v>
      </c>
      <c r="AM353" s="44" t="s">
        <v>1836</v>
      </c>
      <c r="AN353" s="296">
        <v>255131430</v>
      </c>
      <c r="AO353" s="34"/>
      <c r="AP353" s="34"/>
      <c r="AQ353" s="34"/>
      <c r="AR353" s="34"/>
      <c r="AS353" s="34"/>
      <c r="AT353" s="44" t="s">
        <v>434</v>
      </c>
      <c r="AU353" s="44"/>
      <c r="AV353" s="751" t="str" cm="1">
        <f t="array" ref="AV3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3" s="34"/>
      <c r="AX353" s="34"/>
      <c r="AY353" s="34"/>
      <c r="AZ353" s="34"/>
      <c r="BA353" s="34"/>
      <c r="BB353" s="34"/>
      <c r="BC353" s="34"/>
      <c r="BD353" s="44">
        <v>130118</v>
      </c>
      <c r="BE353" s="34" t="s">
        <v>2113</v>
      </c>
      <c r="BF353" s="43" t="s">
        <v>1277</v>
      </c>
      <c r="BG353" s="34" t="s">
        <v>451</v>
      </c>
      <c r="BH353" s="34" t="s">
        <v>408</v>
      </c>
      <c r="BI353" s="34" t="s">
        <v>2113</v>
      </c>
      <c r="BJ353" s="44" t="s">
        <v>428</v>
      </c>
      <c r="BK353" s="44" t="s">
        <v>5741</v>
      </c>
      <c r="BL353" s="34"/>
      <c r="BM353" s="34"/>
      <c r="BN353" s="34"/>
      <c r="BO353" s="20"/>
      <c r="BP353" s="20"/>
      <c r="BQ353" s="20"/>
      <c r="BR353" s="20"/>
      <c r="BS353" s="27"/>
      <c r="BT353" s="20"/>
      <c r="BU353" s="20"/>
      <c r="BV353" s="20"/>
      <c r="BW353" s="20"/>
      <c r="BX353" s="20"/>
      <c r="BY353" s="20"/>
      <c r="BZ353" s="20"/>
      <c r="CA353" s="20"/>
      <c r="CB353" s="20"/>
      <c r="CC353" s="27"/>
      <c r="CD353" s="20"/>
      <c r="CE353" s="20"/>
      <c r="CF353" s="28"/>
      <c r="CG353" s="28"/>
      <c r="CH353" s="28"/>
      <c r="CI353" s="28"/>
      <c r="CJ353" s="28"/>
      <c r="CK353" s="28"/>
      <c r="CL353" s="28"/>
      <c r="CM353" s="28"/>
      <c r="CN353" s="28"/>
      <c r="CO353" s="28"/>
      <c r="CP353" s="28"/>
      <c r="CQ353" s="28"/>
      <c r="CR353" s="28"/>
      <c r="CS353" s="28"/>
      <c r="CT353" s="28"/>
      <c r="CU353" s="28"/>
      <c r="CV353" s="28"/>
      <c r="CW353" s="28"/>
      <c r="CX353" s="20"/>
      <c r="ML353" s="87"/>
      <c r="MM353" s="87"/>
      <c r="MN353" s="87"/>
      <c r="MO353" s="87"/>
      <c r="MP353" s="87"/>
      <c r="MQ353" s="87"/>
      <c r="MR353" s="87"/>
      <c r="MS353" s="87"/>
      <c r="MT353" s="87"/>
      <c r="MU353" s="87"/>
      <c r="MV353" s="87"/>
      <c r="MW353" s="87"/>
      <c r="MX353" s="87"/>
      <c r="MY353" s="87"/>
      <c r="MZ353" s="87"/>
      <c r="NA353" s="87"/>
      <c r="NB353" s="87"/>
      <c r="NC353" s="87"/>
      <c r="ND353" s="87"/>
      <c r="NE353" s="87"/>
      <c r="NF353" s="87"/>
      <c r="NG353" s="87"/>
      <c r="NH353" s="87"/>
      <c r="NI353" s="87"/>
      <c r="NJ353" s="87"/>
      <c r="NK353" s="87"/>
      <c r="NL353" s="87"/>
      <c r="NM353" s="87"/>
      <c r="NN353" s="87"/>
      <c r="NO353" s="87"/>
      <c r="NP353" s="87"/>
      <c r="NR353" s="20"/>
      <c r="NS353" s="246" t="s">
        <v>5756</v>
      </c>
    </row>
    <row r="354" spans="11:383">
      <c r="K354" s="265" t="s">
        <v>5757</v>
      </c>
      <c r="V354" s="43">
        <v>106</v>
      </c>
      <c r="W354" s="34" t="s">
        <v>1830</v>
      </c>
      <c r="X354" s="44">
        <v>130119</v>
      </c>
      <c r="Y354" s="34" t="s">
        <v>882</v>
      </c>
      <c r="Z354" s="43" t="s">
        <v>426</v>
      </c>
      <c r="AA354" s="34" t="s">
        <v>451</v>
      </c>
      <c r="AB354" s="34" t="s">
        <v>408</v>
      </c>
      <c r="AC354" s="34" t="s">
        <v>882</v>
      </c>
      <c r="AD354" s="44" t="s">
        <v>428</v>
      </c>
      <c r="AE354" s="44" t="s">
        <v>5741</v>
      </c>
      <c r="AF354" s="43">
        <v>106</v>
      </c>
      <c r="AG354" s="34" t="s">
        <v>1830</v>
      </c>
      <c r="AH354" s="34" t="s">
        <v>1829</v>
      </c>
      <c r="AI354" s="43" t="s">
        <v>1831</v>
      </c>
      <c r="AJ354" s="44" t="s">
        <v>1832</v>
      </c>
      <c r="AK354" s="295">
        <v>4600084</v>
      </c>
      <c r="AL354" s="44" t="s">
        <v>451</v>
      </c>
      <c r="AM354" s="44" t="s">
        <v>1836</v>
      </c>
      <c r="AN354" s="296">
        <v>255131430</v>
      </c>
      <c r="AO354" s="34"/>
      <c r="AP354" s="34"/>
      <c r="AQ354" s="34"/>
      <c r="AR354" s="34"/>
      <c r="AS354" s="34"/>
      <c r="AT354" s="44" t="s">
        <v>434</v>
      </c>
      <c r="AU354" s="44"/>
      <c r="AV354" s="751" t="str" cm="1">
        <f t="array" ref="AV3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4" s="34"/>
      <c r="AX354" s="34"/>
      <c r="AY354" s="34"/>
      <c r="AZ354" s="34"/>
      <c r="BA354" s="34"/>
      <c r="BB354" s="34"/>
      <c r="BC354" s="34"/>
      <c r="BD354" s="44">
        <v>130119</v>
      </c>
      <c r="BE354" s="34" t="s">
        <v>882</v>
      </c>
      <c r="BF354" s="43" t="s">
        <v>426</v>
      </c>
      <c r="BG354" s="34" t="s">
        <v>451</v>
      </c>
      <c r="BH354" s="34" t="s">
        <v>408</v>
      </c>
      <c r="BI354" s="34" t="s">
        <v>882</v>
      </c>
      <c r="BJ354" s="44" t="s">
        <v>428</v>
      </c>
      <c r="BK354" s="44" t="s">
        <v>5741</v>
      </c>
      <c r="BL354" s="34"/>
      <c r="BM354" s="34"/>
      <c r="BN354" s="34"/>
      <c r="BO354" s="20"/>
      <c r="BP354" s="20"/>
      <c r="BQ354" s="20"/>
      <c r="BR354" s="20"/>
      <c r="BS354" s="27"/>
      <c r="BT354" s="20"/>
      <c r="BU354" s="20"/>
      <c r="BV354" s="20"/>
      <c r="BW354" s="20"/>
      <c r="BX354" s="20"/>
      <c r="BY354" s="20"/>
      <c r="BZ354" s="20"/>
      <c r="CA354" s="20"/>
      <c r="CB354" s="20"/>
      <c r="CC354" s="27"/>
      <c r="CD354" s="20"/>
      <c r="CE354" s="20"/>
      <c r="CF354" s="28"/>
      <c r="CG354" s="28"/>
      <c r="CH354" s="28"/>
      <c r="CI354" s="28"/>
      <c r="CJ354" s="28"/>
      <c r="CK354" s="28"/>
      <c r="CL354" s="28"/>
      <c r="CM354" s="28"/>
      <c r="CN354" s="28"/>
      <c r="CO354" s="28"/>
      <c r="CP354" s="28"/>
      <c r="CQ354" s="28"/>
      <c r="CR354" s="28"/>
      <c r="CS354" s="28"/>
      <c r="CT354" s="28"/>
      <c r="CU354" s="28"/>
      <c r="CV354" s="28"/>
      <c r="CW354" s="28"/>
      <c r="CX354" s="20"/>
      <c r="ML354" s="87"/>
      <c r="MM354" s="87"/>
      <c r="MN354" s="87"/>
      <c r="MO354" s="87"/>
      <c r="MP354" s="87"/>
      <c r="MQ354" s="87"/>
      <c r="MR354" s="87"/>
      <c r="MS354" s="87"/>
      <c r="MT354" s="87"/>
      <c r="MU354" s="87"/>
      <c r="MV354" s="87"/>
      <c r="MW354" s="87"/>
      <c r="MX354" s="87"/>
      <c r="MY354" s="87"/>
      <c r="MZ354" s="87"/>
      <c r="NA354" s="87"/>
      <c r="NB354" s="87"/>
      <c r="NC354" s="87"/>
      <c r="ND354" s="87"/>
      <c r="NE354" s="87"/>
      <c r="NF354" s="87"/>
      <c r="NG354" s="87"/>
      <c r="NH354" s="87"/>
      <c r="NI354" s="87"/>
      <c r="NJ354" s="87"/>
      <c r="NK354" s="87"/>
      <c r="NL354" s="87"/>
      <c r="NM354" s="87"/>
      <c r="NN354" s="87"/>
      <c r="NO354" s="87"/>
      <c r="NP354" s="87"/>
      <c r="NR354" s="20"/>
      <c r="NS354" s="246" t="s">
        <v>5758</v>
      </c>
    </row>
    <row r="355" spans="11:383">
      <c r="K355" s="265" t="s">
        <v>5759</v>
      </c>
      <c r="V355" s="43">
        <v>106</v>
      </c>
      <c r="W355" s="34" t="s">
        <v>1830</v>
      </c>
      <c r="X355" s="44">
        <v>130120</v>
      </c>
      <c r="Y355" s="34" t="s">
        <v>1612</v>
      </c>
      <c r="Z355" s="43" t="s">
        <v>426</v>
      </c>
      <c r="AA355" s="34" t="s">
        <v>451</v>
      </c>
      <c r="AB355" s="34" t="s">
        <v>408</v>
      </c>
      <c r="AC355" s="34" t="s">
        <v>1612</v>
      </c>
      <c r="AD355" s="44" t="s">
        <v>428</v>
      </c>
      <c r="AE355" s="44" t="s">
        <v>5741</v>
      </c>
      <c r="AF355" s="43">
        <v>106</v>
      </c>
      <c r="AG355" s="34" t="s">
        <v>1830</v>
      </c>
      <c r="AH355" s="34" t="s">
        <v>1829</v>
      </c>
      <c r="AI355" s="43" t="s">
        <v>1831</v>
      </c>
      <c r="AJ355" s="44" t="s">
        <v>1832</v>
      </c>
      <c r="AK355" s="295">
        <v>4600084</v>
      </c>
      <c r="AL355" s="44" t="s">
        <v>451</v>
      </c>
      <c r="AM355" s="44" t="s">
        <v>1836</v>
      </c>
      <c r="AN355" s="296">
        <v>255131430</v>
      </c>
      <c r="AO355" s="34"/>
      <c r="AP355" s="34"/>
      <c r="AQ355" s="34"/>
      <c r="AR355" s="34"/>
      <c r="AS355" s="34"/>
      <c r="AT355" s="44" t="s">
        <v>434</v>
      </c>
      <c r="AU355" s="44"/>
      <c r="AV355" s="751" t="str" cm="1">
        <f t="array" ref="AV3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5" s="34"/>
      <c r="AX355" s="34"/>
      <c r="AY355" s="34"/>
      <c r="AZ355" s="34"/>
      <c r="BA355" s="34"/>
      <c r="BB355" s="34"/>
      <c r="BC355" s="34"/>
      <c r="BD355" s="44">
        <v>130120</v>
      </c>
      <c r="BE355" s="34" t="s">
        <v>1612</v>
      </c>
      <c r="BF355" s="43" t="s">
        <v>426</v>
      </c>
      <c r="BG355" s="34" t="s">
        <v>451</v>
      </c>
      <c r="BH355" s="34" t="s">
        <v>408</v>
      </c>
      <c r="BI355" s="34" t="s">
        <v>1612</v>
      </c>
      <c r="BJ355" s="44" t="s">
        <v>428</v>
      </c>
      <c r="BK355" s="44" t="s">
        <v>5741</v>
      </c>
      <c r="BL355" s="34"/>
      <c r="BM355" s="34"/>
      <c r="BN355" s="34"/>
      <c r="BO355" s="20"/>
      <c r="BP355" s="20"/>
      <c r="BQ355" s="20"/>
      <c r="BR355" s="20"/>
      <c r="BS355" s="27"/>
      <c r="BT355" s="20"/>
      <c r="BU355" s="20"/>
      <c r="BV355" s="20"/>
      <c r="BW355" s="20"/>
      <c r="BX355" s="20"/>
      <c r="BY355" s="20"/>
      <c r="BZ355" s="20"/>
      <c r="CA355" s="20"/>
      <c r="CB355" s="20"/>
      <c r="CC355" s="27"/>
      <c r="CD355" s="20"/>
      <c r="CE355" s="20"/>
      <c r="CF355" s="28"/>
      <c r="CG355" s="28"/>
      <c r="CH355" s="28"/>
      <c r="CI355" s="28"/>
      <c r="CJ355" s="28"/>
      <c r="CK355" s="28"/>
      <c r="CL355" s="28"/>
      <c r="CM355" s="28"/>
      <c r="CN355" s="28"/>
      <c r="CO355" s="28"/>
      <c r="CP355" s="28"/>
      <c r="CQ355" s="28"/>
      <c r="CR355" s="28"/>
      <c r="CS355" s="28"/>
      <c r="CT355" s="28"/>
      <c r="CU355" s="28"/>
      <c r="CV355" s="28"/>
      <c r="CW355" s="28"/>
      <c r="CX355" s="20"/>
      <c r="ML355" s="87"/>
      <c r="MM355" s="87"/>
      <c r="MN355" s="87"/>
      <c r="MO355" s="87"/>
      <c r="MP355" s="87"/>
      <c r="MQ355" s="87"/>
      <c r="MR355" s="87"/>
      <c r="MS355" s="87"/>
      <c r="MT355" s="87"/>
      <c r="MU355" s="87"/>
      <c r="MV355" s="87"/>
      <c r="MW355" s="87"/>
      <c r="MX355" s="87"/>
      <c r="MY355" s="87"/>
      <c r="MZ355" s="87"/>
      <c r="NA355" s="87"/>
      <c r="NB355" s="87"/>
      <c r="NC355" s="87"/>
      <c r="ND355" s="87"/>
      <c r="NE355" s="87"/>
      <c r="NF355" s="87"/>
      <c r="NG355" s="87"/>
      <c r="NH355" s="87"/>
      <c r="NI355" s="87"/>
      <c r="NJ355" s="87"/>
      <c r="NK355" s="87"/>
      <c r="NL355" s="87"/>
      <c r="NM355" s="87"/>
      <c r="NN355" s="87"/>
      <c r="NO355" s="87"/>
      <c r="NP355" s="87"/>
      <c r="NR355" s="20"/>
      <c r="NS355" s="246" t="s">
        <v>5760</v>
      </c>
    </row>
    <row r="356" spans="11:383">
      <c r="K356" s="265" t="s">
        <v>5761</v>
      </c>
      <c r="V356" s="43">
        <v>106</v>
      </c>
      <c r="W356" s="34" t="s">
        <v>1830</v>
      </c>
      <c r="X356" s="44">
        <v>130121</v>
      </c>
      <c r="Y356" s="34" t="s">
        <v>2574</v>
      </c>
      <c r="Z356" s="43" t="s">
        <v>426</v>
      </c>
      <c r="AA356" s="34" t="s">
        <v>451</v>
      </c>
      <c r="AB356" s="34" t="s">
        <v>408</v>
      </c>
      <c r="AC356" s="34" t="s">
        <v>2574</v>
      </c>
      <c r="AD356" s="44" t="s">
        <v>428</v>
      </c>
      <c r="AE356" s="44" t="s">
        <v>5741</v>
      </c>
      <c r="AF356" s="43">
        <v>106</v>
      </c>
      <c r="AG356" s="34" t="s">
        <v>1830</v>
      </c>
      <c r="AH356" s="34" t="s">
        <v>1829</v>
      </c>
      <c r="AI356" s="43" t="s">
        <v>1831</v>
      </c>
      <c r="AJ356" s="44" t="s">
        <v>1832</v>
      </c>
      <c r="AK356" s="295">
        <v>4600084</v>
      </c>
      <c r="AL356" s="44" t="s">
        <v>451</v>
      </c>
      <c r="AM356" s="44" t="s">
        <v>1836</v>
      </c>
      <c r="AN356" s="296">
        <v>255131430</v>
      </c>
      <c r="AO356" s="34"/>
      <c r="AP356" s="34"/>
      <c r="AQ356" s="34"/>
      <c r="AR356" s="34"/>
      <c r="AS356" s="34"/>
      <c r="AT356" s="44" t="s">
        <v>434</v>
      </c>
      <c r="AU356" s="44"/>
      <c r="AV356" s="751" t="str" cm="1">
        <f t="array" ref="AV3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6" s="34"/>
      <c r="AX356" s="34"/>
      <c r="AY356" s="34"/>
      <c r="AZ356" s="34"/>
      <c r="BA356" s="34"/>
      <c r="BB356" s="34"/>
      <c r="BC356" s="34"/>
      <c r="BD356" s="44">
        <v>130121</v>
      </c>
      <c r="BE356" s="34" t="s">
        <v>2574</v>
      </c>
      <c r="BF356" s="43" t="s">
        <v>426</v>
      </c>
      <c r="BG356" s="34" t="s">
        <v>451</v>
      </c>
      <c r="BH356" s="34" t="s">
        <v>408</v>
      </c>
      <c r="BI356" s="34" t="s">
        <v>2574</v>
      </c>
      <c r="BJ356" s="44" t="s">
        <v>428</v>
      </c>
      <c r="BK356" s="44" t="s">
        <v>5741</v>
      </c>
      <c r="BL356" s="34"/>
      <c r="BM356" s="34"/>
      <c r="BN356" s="34"/>
      <c r="BO356" s="20"/>
      <c r="BP356" s="20"/>
      <c r="BQ356" s="20"/>
      <c r="BR356" s="20"/>
      <c r="BS356" s="27"/>
      <c r="BT356" s="20"/>
      <c r="BU356" s="20"/>
      <c r="BV356" s="20"/>
      <c r="BW356" s="20"/>
      <c r="BX356" s="20"/>
      <c r="BY356" s="20"/>
      <c r="BZ356" s="20"/>
      <c r="CA356" s="20"/>
      <c r="CB356" s="20"/>
      <c r="CC356" s="27"/>
      <c r="CD356" s="20"/>
      <c r="CE356" s="20"/>
      <c r="CF356" s="28"/>
      <c r="CG356" s="28"/>
      <c r="CH356" s="28"/>
      <c r="CI356" s="28"/>
      <c r="CJ356" s="28"/>
      <c r="CK356" s="28"/>
      <c r="CL356" s="28"/>
      <c r="CM356" s="28"/>
      <c r="CN356" s="28"/>
      <c r="CO356" s="28"/>
      <c r="CP356" s="28"/>
      <c r="CQ356" s="28"/>
      <c r="CR356" s="28"/>
      <c r="CS356" s="28"/>
      <c r="CT356" s="28"/>
      <c r="CU356" s="28"/>
      <c r="CV356" s="28"/>
      <c r="CW356" s="28"/>
      <c r="CX356" s="20"/>
      <c r="ML356" s="87"/>
      <c r="MM356" s="87"/>
      <c r="MN356" s="87"/>
      <c r="MO356" s="87"/>
      <c r="MP356" s="87"/>
      <c r="MQ356" s="87"/>
      <c r="MR356" s="87"/>
      <c r="MS356" s="87"/>
      <c r="MT356" s="87"/>
      <c r="MU356" s="87"/>
      <c r="MV356" s="87"/>
      <c r="MW356" s="87"/>
      <c r="MX356" s="87"/>
      <c r="MY356" s="87"/>
      <c r="MZ356" s="87"/>
      <c r="NA356" s="87"/>
      <c r="NB356" s="87"/>
      <c r="NC356" s="87"/>
      <c r="ND356" s="87"/>
      <c r="NE356" s="87"/>
      <c r="NF356" s="87"/>
      <c r="NG356" s="87"/>
      <c r="NH356" s="87"/>
      <c r="NI356" s="87"/>
      <c r="NJ356" s="87"/>
      <c r="NK356" s="87"/>
      <c r="NL356" s="87"/>
      <c r="NM356" s="87"/>
      <c r="NN356" s="87"/>
      <c r="NO356" s="87"/>
      <c r="NP356" s="87"/>
      <c r="NR356" s="20"/>
      <c r="NS356" s="246" t="s">
        <v>5762</v>
      </c>
    </row>
    <row r="357" spans="11:383">
      <c r="K357" s="265" t="s">
        <v>5763</v>
      </c>
      <c r="V357" s="43">
        <v>106</v>
      </c>
      <c r="W357" s="34" t="s">
        <v>1830</v>
      </c>
      <c r="X357" s="44">
        <v>130123</v>
      </c>
      <c r="Y357" s="34" t="s">
        <v>2705</v>
      </c>
      <c r="Z357" s="43" t="s">
        <v>426</v>
      </c>
      <c r="AA357" s="34" t="s">
        <v>451</v>
      </c>
      <c r="AB357" s="34" t="s">
        <v>408</v>
      </c>
      <c r="AC357" s="34" t="s">
        <v>2705</v>
      </c>
      <c r="AD357" s="44" t="s">
        <v>428</v>
      </c>
      <c r="AE357" s="44" t="s">
        <v>5741</v>
      </c>
      <c r="AF357" s="43">
        <v>106</v>
      </c>
      <c r="AG357" s="34" t="s">
        <v>1830</v>
      </c>
      <c r="AH357" s="34" t="s">
        <v>1829</v>
      </c>
      <c r="AI357" s="43" t="s">
        <v>1831</v>
      </c>
      <c r="AJ357" s="44" t="s">
        <v>1832</v>
      </c>
      <c r="AK357" s="295">
        <v>4600084</v>
      </c>
      <c r="AL357" s="44" t="s">
        <v>451</v>
      </c>
      <c r="AM357" s="44" t="s">
        <v>1836</v>
      </c>
      <c r="AN357" s="296">
        <v>255131430</v>
      </c>
      <c r="AO357" s="34"/>
      <c r="AP357" s="34"/>
      <c r="AQ357" s="34"/>
      <c r="AR357" s="34"/>
      <c r="AS357" s="34"/>
      <c r="AT357" s="44" t="s">
        <v>434</v>
      </c>
      <c r="AU357" s="44"/>
      <c r="AV357" s="751" t="str" cm="1">
        <f t="array" ref="AV3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7" s="34"/>
      <c r="AX357" s="34"/>
      <c r="AY357" s="34"/>
      <c r="AZ357" s="34"/>
      <c r="BA357" s="34"/>
      <c r="BB357" s="34"/>
      <c r="BC357" s="34"/>
      <c r="BD357" s="44">
        <v>130123</v>
      </c>
      <c r="BE357" s="34" t="s">
        <v>2705</v>
      </c>
      <c r="BF357" s="43" t="s">
        <v>426</v>
      </c>
      <c r="BG357" s="34" t="s">
        <v>451</v>
      </c>
      <c r="BH357" s="34" t="s">
        <v>408</v>
      </c>
      <c r="BI357" s="34" t="s">
        <v>2705</v>
      </c>
      <c r="BJ357" s="44" t="s">
        <v>428</v>
      </c>
      <c r="BK357" s="44" t="s">
        <v>5741</v>
      </c>
      <c r="BL357" s="34"/>
      <c r="BM357" s="34"/>
      <c r="BN357" s="34"/>
      <c r="BO357" s="20"/>
      <c r="BP357" s="20"/>
      <c r="BQ357" s="20"/>
      <c r="BR357" s="20"/>
      <c r="BS357" s="27"/>
      <c r="BT357" s="20"/>
      <c r="BU357" s="20"/>
      <c r="BV357" s="20"/>
      <c r="BW357" s="20"/>
      <c r="BX357" s="20"/>
      <c r="BY357" s="20"/>
      <c r="BZ357" s="20"/>
      <c r="CA357" s="20"/>
      <c r="CB357" s="20"/>
      <c r="CC357" s="27"/>
      <c r="CD357" s="20"/>
      <c r="CE357" s="20"/>
      <c r="CF357" s="28"/>
      <c r="CG357" s="28"/>
      <c r="CH357" s="28"/>
      <c r="CI357" s="28"/>
      <c r="CJ357" s="28"/>
      <c r="CK357" s="28"/>
      <c r="CL357" s="28"/>
      <c r="CM357" s="28"/>
      <c r="CN357" s="28"/>
      <c r="CO357" s="28"/>
      <c r="CP357" s="28"/>
      <c r="CQ357" s="28"/>
      <c r="CR357" s="28"/>
      <c r="CS357" s="28"/>
      <c r="CT357" s="28"/>
      <c r="CU357" s="28"/>
      <c r="CV357" s="28"/>
      <c r="CW357" s="28"/>
      <c r="CX357" s="20"/>
      <c r="ML357" s="87"/>
      <c r="MM357" s="87"/>
      <c r="MN357" s="87"/>
      <c r="MO357" s="87"/>
      <c r="MP357" s="87"/>
      <c r="MQ357" s="87"/>
      <c r="MR357" s="87"/>
      <c r="MS357" s="87"/>
      <c r="MT357" s="87"/>
      <c r="MU357" s="87"/>
      <c r="MV357" s="87"/>
      <c r="MW357" s="87"/>
      <c r="MX357" s="87"/>
      <c r="MY357" s="87"/>
      <c r="MZ357" s="87"/>
      <c r="NA357" s="87"/>
      <c r="NB357" s="87"/>
      <c r="NC357" s="87"/>
      <c r="ND357" s="87"/>
      <c r="NE357" s="87"/>
      <c r="NF357" s="87"/>
      <c r="NG357" s="87"/>
      <c r="NH357" s="87"/>
      <c r="NI357" s="87"/>
      <c r="NJ357" s="87"/>
      <c r="NK357" s="87"/>
      <c r="NL357" s="87"/>
      <c r="NM357" s="87"/>
      <c r="NN357" s="87"/>
      <c r="NO357" s="87"/>
      <c r="NP357" s="87"/>
      <c r="NR357" s="20"/>
      <c r="NS357" s="246" t="s">
        <v>5764</v>
      </c>
    </row>
    <row r="358" spans="11:383">
      <c r="K358" s="265" t="s">
        <v>5765</v>
      </c>
      <c r="V358" s="43">
        <v>106</v>
      </c>
      <c r="W358" s="34" t="s">
        <v>1830</v>
      </c>
      <c r="X358" s="44">
        <v>130126</v>
      </c>
      <c r="Y358" s="34" t="s">
        <v>2822</v>
      </c>
      <c r="Z358" s="43" t="s">
        <v>426</v>
      </c>
      <c r="AA358" s="34" t="s">
        <v>451</v>
      </c>
      <c r="AB358" s="34" t="s">
        <v>408</v>
      </c>
      <c r="AC358" s="34" t="s">
        <v>2822</v>
      </c>
      <c r="AD358" s="44" t="s">
        <v>428</v>
      </c>
      <c r="AE358" s="44" t="s">
        <v>5741</v>
      </c>
      <c r="AF358" s="43">
        <v>106</v>
      </c>
      <c r="AG358" s="34" t="s">
        <v>1830</v>
      </c>
      <c r="AH358" s="34" t="s">
        <v>1829</v>
      </c>
      <c r="AI358" s="43" t="s">
        <v>1831</v>
      </c>
      <c r="AJ358" s="44" t="s">
        <v>1832</v>
      </c>
      <c r="AK358" s="295">
        <v>4600084</v>
      </c>
      <c r="AL358" s="44" t="s">
        <v>451</v>
      </c>
      <c r="AM358" s="44" t="s">
        <v>1836</v>
      </c>
      <c r="AN358" s="296">
        <v>255131430</v>
      </c>
      <c r="AO358" s="34"/>
      <c r="AP358" s="34"/>
      <c r="AQ358" s="34"/>
      <c r="AR358" s="34"/>
      <c r="AS358" s="34"/>
      <c r="AT358" s="44" t="s">
        <v>434</v>
      </c>
      <c r="AU358" s="44"/>
      <c r="AV358" s="751" t="str" cm="1">
        <f t="array" ref="AV3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8" s="34"/>
      <c r="AX358" s="34"/>
      <c r="AY358" s="34"/>
      <c r="AZ358" s="34"/>
      <c r="BA358" s="34"/>
      <c r="BB358" s="34"/>
      <c r="BC358" s="34"/>
      <c r="BD358" s="44">
        <v>130126</v>
      </c>
      <c r="BE358" s="34" t="s">
        <v>2822</v>
      </c>
      <c r="BF358" s="43" t="s">
        <v>426</v>
      </c>
      <c r="BG358" s="34" t="s">
        <v>451</v>
      </c>
      <c r="BH358" s="34" t="s">
        <v>408</v>
      </c>
      <c r="BI358" s="34" t="s">
        <v>2822</v>
      </c>
      <c r="BJ358" s="44" t="s">
        <v>428</v>
      </c>
      <c r="BK358" s="44" t="s">
        <v>5741</v>
      </c>
      <c r="BL358" s="34"/>
      <c r="BM358" s="34"/>
      <c r="BN358" s="34"/>
      <c r="BO358" s="20"/>
      <c r="BP358" s="20"/>
      <c r="BQ358" s="20"/>
      <c r="BR358" s="20"/>
      <c r="BS358" s="27"/>
      <c r="BT358" s="20"/>
      <c r="BU358" s="20"/>
      <c r="BV358" s="20"/>
      <c r="BW358" s="20"/>
      <c r="BX358" s="20"/>
      <c r="BY358" s="20"/>
      <c r="BZ358" s="20"/>
      <c r="CA358" s="20"/>
      <c r="CB358" s="20"/>
      <c r="CC358" s="27"/>
      <c r="CD358" s="20"/>
      <c r="CE358" s="20"/>
      <c r="CF358" s="28"/>
      <c r="CG358" s="28"/>
      <c r="CH358" s="28"/>
      <c r="CI358" s="28"/>
      <c r="CJ358" s="28"/>
      <c r="CK358" s="28"/>
      <c r="CL358" s="28"/>
      <c r="CM358" s="28"/>
      <c r="CN358" s="28"/>
      <c r="CO358" s="28"/>
      <c r="CP358" s="28"/>
      <c r="CQ358" s="28"/>
      <c r="CR358" s="28"/>
      <c r="CS358" s="28"/>
      <c r="CT358" s="28"/>
      <c r="CU358" s="28"/>
      <c r="CV358" s="28"/>
      <c r="CW358" s="28"/>
      <c r="CX358" s="20"/>
      <c r="ML358" s="87"/>
      <c r="MM358" s="87"/>
      <c r="MN358" s="87"/>
      <c r="MO358" s="87"/>
      <c r="MP358" s="87"/>
      <c r="MQ358" s="87"/>
      <c r="MR358" s="87"/>
      <c r="MS358" s="87"/>
      <c r="MT358" s="87"/>
      <c r="MU358" s="87"/>
      <c r="MV358" s="87"/>
      <c r="MW358" s="87"/>
      <c r="MX358" s="87"/>
      <c r="MY358" s="87"/>
      <c r="MZ358" s="87"/>
      <c r="NA358" s="87"/>
      <c r="NB358" s="87"/>
      <c r="NC358" s="87"/>
      <c r="ND358" s="87"/>
      <c r="NE358" s="87"/>
      <c r="NF358" s="87"/>
      <c r="NG358" s="87"/>
      <c r="NH358" s="87"/>
      <c r="NI358" s="87"/>
      <c r="NJ358" s="87"/>
      <c r="NK358" s="87"/>
      <c r="NL358" s="87"/>
      <c r="NM358" s="87"/>
      <c r="NN358" s="87"/>
      <c r="NO358" s="87"/>
      <c r="NP358" s="87"/>
      <c r="NR358" s="20"/>
      <c r="NS358" s="246" t="s">
        <v>5766</v>
      </c>
    </row>
    <row r="359" spans="11:383">
      <c r="K359" s="265" t="s">
        <v>5767</v>
      </c>
      <c r="V359" s="43">
        <v>106</v>
      </c>
      <c r="W359" s="34" t="s">
        <v>1830</v>
      </c>
      <c r="X359" s="44">
        <v>130128</v>
      </c>
      <c r="Y359" s="34" t="s">
        <v>1540</v>
      </c>
      <c r="Z359" s="43" t="s">
        <v>1277</v>
      </c>
      <c r="AA359" s="34" t="s">
        <v>451</v>
      </c>
      <c r="AB359" s="34" t="s">
        <v>408</v>
      </c>
      <c r="AC359" s="34" t="s">
        <v>1540</v>
      </c>
      <c r="AD359" s="44" t="s">
        <v>428</v>
      </c>
      <c r="AE359" s="44" t="s">
        <v>5741</v>
      </c>
      <c r="AF359" s="43">
        <v>106</v>
      </c>
      <c r="AG359" s="34" t="s">
        <v>1830</v>
      </c>
      <c r="AH359" s="34" t="s">
        <v>1829</v>
      </c>
      <c r="AI359" s="43" t="s">
        <v>1831</v>
      </c>
      <c r="AJ359" s="44" t="s">
        <v>1832</v>
      </c>
      <c r="AK359" s="295">
        <v>4600084</v>
      </c>
      <c r="AL359" s="44" t="s">
        <v>451</v>
      </c>
      <c r="AM359" s="44" t="s">
        <v>1836</v>
      </c>
      <c r="AN359" s="296">
        <v>255131430</v>
      </c>
      <c r="AO359" s="34"/>
      <c r="AP359" s="34"/>
      <c r="AQ359" s="34"/>
      <c r="AR359" s="34"/>
      <c r="AS359" s="34"/>
      <c r="AT359" s="44" t="s">
        <v>434</v>
      </c>
      <c r="AU359" s="44"/>
      <c r="AV359" s="751" t="str" cm="1">
        <f t="array" ref="AV3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59" s="34"/>
      <c r="AX359" s="34"/>
      <c r="AY359" s="34"/>
      <c r="AZ359" s="34"/>
      <c r="BA359" s="34"/>
      <c r="BB359" s="34"/>
      <c r="BC359" s="34"/>
      <c r="BD359" s="44">
        <v>130128</v>
      </c>
      <c r="BE359" s="34" t="s">
        <v>1540</v>
      </c>
      <c r="BF359" s="43" t="s">
        <v>1277</v>
      </c>
      <c r="BG359" s="34" t="s">
        <v>451</v>
      </c>
      <c r="BH359" s="34" t="s">
        <v>408</v>
      </c>
      <c r="BI359" s="34" t="s">
        <v>1540</v>
      </c>
      <c r="BJ359" s="44" t="s">
        <v>428</v>
      </c>
      <c r="BK359" s="44" t="s">
        <v>5741</v>
      </c>
      <c r="BL359" s="34"/>
      <c r="BM359" s="34"/>
      <c r="BN359" s="34"/>
      <c r="BO359" s="20"/>
      <c r="BP359" s="20"/>
      <c r="BQ359" s="20"/>
      <c r="BR359" s="20"/>
      <c r="BS359" s="27"/>
      <c r="BT359" s="20"/>
      <c r="BU359" s="20"/>
      <c r="BV359" s="20"/>
      <c r="BW359" s="20"/>
      <c r="BX359" s="20"/>
      <c r="BY359" s="20"/>
      <c r="BZ359" s="20"/>
      <c r="CA359" s="20"/>
      <c r="CB359" s="20"/>
      <c r="CC359" s="27"/>
      <c r="CD359" s="20"/>
      <c r="CE359" s="20"/>
      <c r="CF359" s="28"/>
      <c r="CG359" s="28"/>
      <c r="CH359" s="28"/>
      <c r="CI359" s="28"/>
      <c r="CJ359" s="28"/>
      <c r="CK359" s="28"/>
      <c r="CL359" s="28"/>
      <c r="CM359" s="28"/>
      <c r="CN359" s="28"/>
      <c r="CO359" s="28"/>
      <c r="CP359" s="28"/>
      <c r="CQ359" s="28"/>
      <c r="CR359" s="28"/>
      <c r="CS359" s="28"/>
      <c r="CT359" s="28"/>
      <c r="CU359" s="28"/>
      <c r="CV359" s="28"/>
      <c r="CW359" s="28"/>
      <c r="CX359" s="20"/>
      <c r="ML359" s="87"/>
      <c r="MM359" s="87"/>
      <c r="MN359" s="87"/>
      <c r="MO359" s="87"/>
      <c r="MP359" s="87"/>
      <c r="MQ359" s="87"/>
      <c r="MR359" s="87"/>
      <c r="MS359" s="87"/>
      <c r="MT359" s="87"/>
      <c r="MU359" s="87"/>
      <c r="MV359" s="87"/>
      <c r="MW359" s="87"/>
      <c r="MX359" s="87"/>
      <c r="MY359" s="87"/>
      <c r="MZ359" s="87"/>
      <c r="NA359" s="87"/>
      <c r="NB359" s="87"/>
      <c r="NC359" s="87"/>
      <c r="ND359" s="87"/>
      <c r="NE359" s="87"/>
      <c r="NF359" s="87"/>
      <c r="NG359" s="87"/>
      <c r="NH359" s="87"/>
      <c r="NI359" s="87"/>
      <c r="NJ359" s="87"/>
      <c r="NK359" s="87"/>
      <c r="NL359" s="87"/>
      <c r="NM359" s="87"/>
      <c r="NN359" s="87"/>
      <c r="NO359" s="87"/>
      <c r="NP359" s="87"/>
      <c r="NR359" s="20"/>
      <c r="NS359" s="246" t="s">
        <v>5768</v>
      </c>
    </row>
    <row r="360" spans="11:383">
      <c r="K360" s="265" t="s">
        <v>5769</v>
      </c>
      <c r="V360" s="43">
        <v>106</v>
      </c>
      <c r="W360" s="34" t="s">
        <v>1830</v>
      </c>
      <c r="X360" s="44">
        <v>130129</v>
      </c>
      <c r="Y360" s="34" t="s">
        <v>3020</v>
      </c>
      <c r="Z360" s="43" t="s">
        <v>1277</v>
      </c>
      <c r="AA360" s="34" t="s">
        <v>451</v>
      </c>
      <c r="AB360" s="34" t="s">
        <v>408</v>
      </c>
      <c r="AC360" s="34" t="s">
        <v>3020</v>
      </c>
      <c r="AD360" s="44" t="s">
        <v>428</v>
      </c>
      <c r="AE360" s="44" t="s">
        <v>5741</v>
      </c>
      <c r="AF360" s="43">
        <v>106</v>
      </c>
      <c r="AG360" s="34" t="s">
        <v>1830</v>
      </c>
      <c r="AH360" s="34" t="s">
        <v>1829</v>
      </c>
      <c r="AI360" s="43" t="s">
        <v>1831</v>
      </c>
      <c r="AJ360" s="44" t="s">
        <v>1832</v>
      </c>
      <c r="AK360" s="295">
        <v>4600084</v>
      </c>
      <c r="AL360" s="44" t="s">
        <v>451</v>
      </c>
      <c r="AM360" s="44" t="s">
        <v>1836</v>
      </c>
      <c r="AN360" s="296">
        <v>255131430</v>
      </c>
      <c r="AO360" s="34"/>
      <c r="AP360" s="34"/>
      <c r="AQ360" s="34"/>
      <c r="AR360" s="34"/>
      <c r="AS360" s="34"/>
      <c r="AT360" s="44" t="s">
        <v>434</v>
      </c>
      <c r="AU360" s="44"/>
      <c r="AV360" s="751" t="str" cm="1">
        <f t="array" ref="AV3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0" s="34"/>
      <c r="AX360" s="34"/>
      <c r="AY360" s="34"/>
      <c r="AZ360" s="34"/>
      <c r="BA360" s="34"/>
      <c r="BB360" s="34"/>
      <c r="BC360" s="34"/>
      <c r="BD360" s="44">
        <v>130129</v>
      </c>
      <c r="BE360" s="34" t="s">
        <v>3020</v>
      </c>
      <c r="BF360" s="43" t="s">
        <v>1277</v>
      </c>
      <c r="BG360" s="34" t="s">
        <v>451</v>
      </c>
      <c r="BH360" s="34" t="s">
        <v>408</v>
      </c>
      <c r="BI360" s="34" t="s">
        <v>3020</v>
      </c>
      <c r="BJ360" s="44" t="s">
        <v>428</v>
      </c>
      <c r="BK360" s="44" t="s">
        <v>5741</v>
      </c>
      <c r="BL360" s="34"/>
      <c r="BM360" s="34"/>
      <c r="BN360" s="34"/>
      <c r="BO360" s="20"/>
      <c r="BP360" s="20"/>
      <c r="BQ360" s="20"/>
      <c r="BR360" s="20"/>
      <c r="BS360" s="27"/>
      <c r="BT360" s="20"/>
      <c r="BU360" s="20"/>
      <c r="BV360" s="20"/>
      <c r="BW360" s="20"/>
      <c r="BX360" s="20"/>
      <c r="BY360" s="20"/>
      <c r="BZ360" s="20"/>
      <c r="CA360" s="20"/>
      <c r="CB360" s="20"/>
      <c r="CC360" s="27"/>
      <c r="CD360" s="20"/>
      <c r="CE360" s="20"/>
      <c r="CF360" s="28"/>
      <c r="CG360" s="28"/>
      <c r="CH360" s="28"/>
      <c r="CI360" s="28"/>
      <c r="CJ360" s="28"/>
      <c r="CK360" s="28"/>
      <c r="CL360" s="28"/>
      <c r="CM360" s="28"/>
      <c r="CN360" s="28"/>
      <c r="CO360" s="28"/>
      <c r="CP360" s="28"/>
      <c r="CQ360" s="28"/>
      <c r="CR360" s="28"/>
      <c r="CS360" s="28"/>
      <c r="CT360" s="28"/>
      <c r="CU360" s="28"/>
      <c r="CV360" s="28"/>
      <c r="CW360" s="28"/>
      <c r="CX360" s="20"/>
      <c r="ML360" s="87"/>
      <c r="MM360" s="87"/>
      <c r="MN360" s="87"/>
      <c r="MO360" s="87"/>
      <c r="MP360" s="87"/>
      <c r="MQ360" s="87"/>
      <c r="MR360" s="87"/>
      <c r="MS360" s="87"/>
      <c r="MT360" s="87"/>
      <c r="MU360" s="87"/>
      <c r="MV360" s="87"/>
      <c r="MW360" s="87"/>
      <c r="MX360" s="87"/>
      <c r="MY360" s="87"/>
      <c r="MZ360" s="87"/>
      <c r="NA360" s="87"/>
      <c r="NB360" s="87"/>
      <c r="NC360" s="87"/>
      <c r="ND360" s="87"/>
      <c r="NE360" s="87"/>
      <c r="NF360" s="87"/>
      <c r="NG360" s="87"/>
      <c r="NH360" s="87"/>
      <c r="NI360" s="87"/>
      <c r="NJ360" s="87"/>
      <c r="NK360" s="87"/>
      <c r="NL360" s="87"/>
      <c r="NM360" s="87"/>
      <c r="NN360" s="87"/>
      <c r="NO360" s="87"/>
      <c r="NP360" s="87"/>
      <c r="NR360" s="20"/>
      <c r="NS360" s="246" t="s">
        <v>5770</v>
      </c>
    </row>
    <row r="361" spans="11:383">
      <c r="K361" s="265" t="s">
        <v>5771</v>
      </c>
      <c r="V361" s="43">
        <v>106</v>
      </c>
      <c r="W361" s="34" t="s">
        <v>1830</v>
      </c>
      <c r="X361" s="44">
        <v>130135</v>
      </c>
      <c r="Y361" s="34" t="s">
        <v>2153</v>
      </c>
      <c r="Z361" s="43" t="s">
        <v>426</v>
      </c>
      <c r="AA361" s="34" t="s">
        <v>451</v>
      </c>
      <c r="AB361" s="34" t="s">
        <v>408</v>
      </c>
      <c r="AC361" s="34" t="s">
        <v>2153</v>
      </c>
      <c r="AD361" s="44" t="s">
        <v>428</v>
      </c>
      <c r="AE361" s="44" t="s">
        <v>5741</v>
      </c>
      <c r="AF361" s="43">
        <v>106</v>
      </c>
      <c r="AG361" s="34" t="s">
        <v>1830</v>
      </c>
      <c r="AH361" s="34" t="s">
        <v>1829</v>
      </c>
      <c r="AI361" s="43" t="s">
        <v>1831</v>
      </c>
      <c r="AJ361" s="44" t="s">
        <v>1832</v>
      </c>
      <c r="AK361" s="295">
        <v>4600084</v>
      </c>
      <c r="AL361" s="44" t="s">
        <v>451</v>
      </c>
      <c r="AM361" s="44" t="s">
        <v>1836</v>
      </c>
      <c r="AN361" s="296">
        <v>255131430</v>
      </c>
      <c r="AO361" s="34"/>
      <c r="AP361" s="34"/>
      <c r="AQ361" s="34"/>
      <c r="AR361" s="34"/>
      <c r="AS361" s="34"/>
      <c r="AT361" s="44" t="s">
        <v>434</v>
      </c>
      <c r="AU361" s="44"/>
      <c r="AV361" s="751" t="str" cm="1">
        <f t="array" ref="AV3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1" s="34"/>
      <c r="AX361" s="34"/>
      <c r="AY361" s="34"/>
      <c r="AZ361" s="34"/>
      <c r="BA361" s="34"/>
      <c r="BB361" s="34"/>
      <c r="BC361" s="34"/>
      <c r="BD361" s="44">
        <v>130135</v>
      </c>
      <c r="BE361" s="34" t="s">
        <v>2153</v>
      </c>
      <c r="BF361" s="43" t="s">
        <v>426</v>
      </c>
      <c r="BG361" s="34" t="s">
        <v>451</v>
      </c>
      <c r="BH361" s="34" t="s">
        <v>408</v>
      </c>
      <c r="BI361" s="34" t="s">
        <v>2153</v>
      </c>
      <c r="BJ361" s="44" t="s">
        <v>428</v>
      </c>
      <c r="BK361" s="44" t="s">
        <v>5741</v>
      </c>
      <c r="BL361" s="34"/>
      <c r="BM361" s="34"/>
      <c r="BN361" s="34"/>
      <c r="BO361" s="20"/>
      <c r="BP361" s="20"/>
      <c r="BQ361" s="20"/>
      <c r="BR361" s="20"/>
      <c r="BS361" s="27"/>
      <c r="BT361" s="20"/>
      <c r="BU361" s="20"/>
      <c r="BV361" s="20"/>
      <c r="BW361" s="20"/>
      <c r="BX361" s="20"/>
      <c r="BY361" s="20"/>
      <c r="BZ361" s="20"/>
      <c r="CA361" s="20"/>
      <c r="CB361" s="20"/>
      <c r="CC361" s="27"/>
      <c r="CD361" s="20"/>
      <c r="CE361" s="20"/>
      <c r="CF361" s="28"/>
      <c r="CG361" s="28"/>
      <c r="CH361" s="28"/>
      <c r="CI361" s="28"/>
      <c r="CJ361" s="28"/>
      <c r="CK361" s="28"/>
      <c r="CL361" s="28"/>
      <c r="CM361" s="28"/>
      <c r="CN361" s="28"/>
      <c r="CO361" s="28"/>
      <c r="CP361" s="28"/>
      <c r="CQ361" s="28"/>
      <c r="CR361" s="28"/>
      <c r="CS361" s="28"/>
      <c r="CT361" s="28"/>
      <c r="CU361" s="28"/>
      <c r="CV361" s="28"/>
      <c r="CW361" s="28"/>
      <c r="CX361" s="20"/>
      <c r="ML361" s="87"/>
      <c r="MM361" s="87"/>
      <c r="MN361" s="87"/>
      <c r="MO361" s="87"/>
      <c r="MP361" s="87"/>
      <c r="MQ361" s="87"/>
      <c r="MR361" s="87"/>
      <c r="MS361" s="87"/>
      <c r="MT361" s="87"/>
      <c r="MU361" s="87"/>
      <c r="MV361" s="87"/>
      <c r="MW361" s="87"/>
      <c r="MX361" s="87"/>
      <c r="MY361" s="87"/>
      <c r="MZ361" s="87"/>
      <c r="NA361" s="87"/>
      <c r="NB361" s="87"/>
      <c r="NC361" s="87"/>
      <c r="ND361" s="87"/>
      <c r="NE361" s="87"/>
      <c r="NF361" s="87"/>
      <c r="NG361" s="87"/>
      <c r="NH361" s="87"/>
      <c r="NI361" s="87"/>
      <c r="NJ361" s="87"/>
      <c r="NK361" s="87"/>
      <c r="NL361" s="87"/>
      <c r="NM361" s="87"/>
      <c r="NN361" s="87"/>
      <c r="NO361" s="87"/>
      <c r="NP361" s="87"/>
      <c r="NR361" s="20"/>
      <c r="NS361" s="246" t="s">
        <v>5772</v>
      </c>
    </row>
    <row r="362" spans="11:383">
      <c r="K362" s="265" t="s">
        <v>5773</v>
      </c>
      <c r="V362" s="43">
        <v>106</v>
      </c>
      <c r="W362" s="34" t="s">
        <v>1830</v>
      </c>
      <c r="X362" s="44">
        <v>130136</v>
      </c>
      <c r="Y362" s="34" t="s">
        <v>2755</v>
      </c>
      <c r="Z362" s="43" t="s">
        <v>426</v>
      </c>
      <c r="AA362" s="34" t="s">
        <v>451</v>
      </c>
      <c r="AB362" s="34" t="s">
        <v>408</v>
      </c>
      <c r="AC362" s="34" t="s">
        <v>2755</v>
      </c>
      <c r="AD362" s="44" t="s">
        <v>428</v>
      </c>
      <c r="AE362" s="44" t="s">
        <v>5741</v>
      </c>
      <c r="AF362" s="43">
        <v>106</v>
      </c>
      <c r="AG362" s="34" t="s">
        <v>1830</v>
      </c>
      <c r="AH362" s="34" t="s">
        <v>1829</v>
      </c>
      <c r="AI362" s="43" t="s">
        <v>1831</v>
      </c>
      <c r="AJ362" s="44" t="s">
        <v>1832</v>
      </c>
      <c r="AK362" s="295">
        <v>4600084</v>
      </c>
      <c r="AL362" s="44" t="s">
        <v>451</v>
      </c>
      <c r="AM362" s="44" t="s">
        <v>1836</v>
      </c>
      <c r="AN362" s="296">
        <v>255131430</v>
      </c>
      <c r="AO362" s="34"/>
      <c r="AP362" s="34"/>
      <c r="AQ362" s="34"/>
      <c r="AR362" s="34"/>
      <c r="AS362" s="34"/>
      <c r="AT362" s="44" t="s">
        <v>434</v>
      </c>
      <c r="AU362" s="44"/>
      <c r="AV362" s="751" t="str" cm="1">
        <f t="array" ref="AV3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2" s="34"/>
      <c r="AX362" s="34"/>
      <c r="AY362" s="34"/>
      <c r="AZ362" s="34"/>
      <c r="BA362" s="34"/>
      <c r="BB362" s="34"/>
      <c r="BC362" s="34"/>
      <c r="BD362" s="44">
        <v>130136</v>
      </c>
      <c r="BE362" s="34" t="s">
        <v>2755</v>
      </c>
      <c r="BF362" s="43" t="s">
        <v>426</v>
      </c>
      <c r="BG362" s="34" t="s">
        <v>451</v>
      </c>
      <c r="BH362" s="34" t="s">
        <v>408</v>
      </c>
      <c r="BI362" s="34" t="s">
        <v>2755</v>
      </c>
      <c r="BJ362" s="44" t="s">
        <v>428</v>
      </c>
      <c r="BK362" s="44" t="s">
        <v>5741</v>
      </c>
      <c r="BL362" s="34"/>
      <c r="BM362" s="34"/>
      <c r="BN362" s="34"/>
      <c r="BO362" s="20"/>
      <c r="BP362" s="20"/>
      <c r="BQ362" s="20"/>
      <c r="BR362" s="20"/>
      <c r="BS362" s="27"/>
      <c r="BT362" s="20"/>
      <c r="BU362" s="20"/>
      <c r="BV362" s="20"/>
      <c r="BW362" s="20"/>
      <c r="BX362" s="20"/>
      <c r="BY362" s="20"/>
      <c r="BZ362" s="20"/>
      <c r="CA362" s="20"/>
      <c r="CB362" s="20"/>
      <c r="CC362" s="27"/>
      <c r="CD362" s="20"/>
      <c r="CE362" s="20"/>
      <c r="CF362" s="28"/>
      <c r="CG362" s="28"/>
      <c r="CH362" s="28"/>
      <c r="CI362" s="28"/>
      <c r="CJ362" s="28"/>
      <c r="CK362" s="28"/>
      <c r="CL362" s="28"/>
      <c r="CM362" s="28"/>
      <c r="CN362" s="28"/>
      <c r="CO362" s="28"/>
      <c r="CP362" s="28"/>
      <c r="CQ362" s="28"/>
      <c r="CR362" s="28"/>
      <c r="CS362" s="28"/>
      <c r="CT362" s="28"/>
      <c r="CU362" s="28"/>
      <c r="CV362" s="28"/>
      <c r="CW362" s="28"/>
      <c r="CX362" s="20"/>
      <c r="ML362" s="87"/>
      <c r="MM362" s="87"/>
      <c r="MN362" s="87"/>
      <c r="MO362" s="87"/>
      <c r="MP362" s="87"/>
      <c r="MQ362" s="87"/>
      <c r="MR362" s="87"/>
      <c r="MS362" s="87"/>
      <c r="MT362" s="87"/>
      <c r="MU362" s="87"/>
      <c r="MV362" s="87"/>
      <c r="MW362" s="87"/>
      <c r="MX362" s="87"/>
      <c r="MY362" s="87"/>
      <c r="MZ362" s="87"/>
      <c r="NA362" s="87"/>
      <c r="NB362" s="87"/>
      <c r="NC362" s="87"/>
      <c r="ND362" s="87"/>
      <c r="NE362" s="87"/>
      <c r="NF362" s="87"/>
      <c r="NG362" s="87"/>
      <c r="NH362" s="87"/>
      <c r="NI362" s="87"/>
      <c r="NJ362" s="87"/>
      <c r="NK362" s="87"/>
      <c r="NL362" s="87"/>
      <c r="NM362" s="87"/>
      <c r="NN362" s="87"/>
      <c r="NO362" s="87"/>
      <c r="NP362" s="87"/>
      <c r="NR362" s="20"/>
      <c r="NS362" s="246" t="s">
        <v>5774</v>
      </c>
    </row>
    <row r="363" spans="11:383">
      <c r="K363" s="265" t="s">
        <v>5775</v>
      </c>
      <c r="V363" s="43">
        <v>106</v>
      </c>
      <c r="W363" s="34" t="s">
        <v>1830</v>
      </c>
      <c r="X363" s="44">
        <v>130141</v>
      </c>
      <c r="Y363" s="34" t="s">
        <v>3389</v>
      </c>
      <c r="Z363" s="43" t="s">
        <v>1277</v>
      </c>
      <c r="AA363" s="34" t="s">
        <v>451</v>
      </c>
      <c r="AB363" s="34" t="s">
        <v>408</v>
      </c>
      <c r="AC363" s="34" t="s">
        <v>5776</v>
      </c>
      <c r="AD363" s="44" t="s">
        <v>428</v>
      </c>
      <c r="AE363" s="44" t="s">
        <v>5741</v>
      </c>
      <c r="AF363" s="43">
        <v>106</v>
      </c>
      <c r="AG363" s="34" t="s">
        <v>1830</v>
      </c>
      <c r="AH363" s="34" t="s">
        <v>1829</v>
      </c>
      <c r="AI363" s="43" t="s">
        <v>1831</v>
      </c>
      <c r="AJ363" s="44" t="s">
        <v>1832</v>
      </c>
      <c r="AK363" s="295">
        <v>4600084</v>
      </c>
      <c r="AL363" s="44" t="s">
        <v>451</v>
      </c>
      <c r="AM363" s="44" t="s">
        <v>1836</v>
      </c>
      <c r="AN363" s="296">
        <v>255131430</v>
      </c>
      <c r="AO363" s="34"/>
      <c r="AP363" s="34"/>
      <c r="AQ363" s="34"/>
      <c r="AR363" s="34"/>
      <c r="AS363" s="34"/>
      <c r="AT363" s="44" t="s">
        <v>434</v>
      </c>
      <c r="AU363" s="44"/>
      <c r="AV363" s="751" t="str" cm="1">
        <f t="array" ref="AV3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3" s="34"/>
      <c r="AX363" s="34"/>
      <c r="AY363" s="34"/>
      <c r="AZ363" s="34"/>
      <c r="BA363" s="34"/>
      <c r="BB363" s="34"/>
      <c r="BC363" s="34"/>
      <c r="BD363" s="44">
        <v>130141</v>
      </c>
      <c r="BE363" s="34" t="s">
        <v>3389</v>
      </c>
      <c r="BF363" s="43" t="s">
        <v>1277</v>
      </c>
      <c r="BG363" s="34" t="s">
        <v>451</v>
      </c>
      <c r="BH363" s="34" t="s">
        <v>408</v>
      </c>
      <c r="BI363" s="34" t="s">
        <v>5776</v>
      </c>
      <c r="BJ363" s="44" t="s">
        <v>428</v>
      </c>
      <c r="BK363" s="44" t="s">
        <v>5741</v>
      </c>
      <c r="BL363" s="34"/>
      <c r="BM363" s="34"/>
      <c r="BN363" s="34"/>
      <c r="BO363" s="20"/>
      <c r="BP363" s="20"/>
      <c r="BQ363" s="20"/>
      <c r="BR363" s="20"/>
      <c r="BS363" s="27"/>
      <c r="BT363" s="20"/>
      <c r="BU363" s="20"/>
      <c r="BV363" s="20"/>
      <c r="BW363" s="20"/>
      <c r="BX363" s="20"/>
      <c r="BY363" s="20"/>
      <c r="BZ363" s="20"/>
      <c r="CA363" s="20"/>
      <c r="CB363" s="20"/>
      <c r="CC363" s="27"/>
      <c r="CD363" s="20"/>
      <c r="CE363" s="20"/>
      <c r="CF363" s="28"/>
      <c r="CG363" s="28"/>
      <c r="CH363" s="28"/>
      <c r="CI363" s="28"/>
      <c r="CJ363" s="28"/>
      <c r="CK363" s="28"/>
      <c r="CL363" s="28"/>
      <c r="CM363" s="28"/>
      <c r="CN363" s="28"/>
      <c r="CO363" s="28"/>
      <c r="CP363" s="28"/>
      <c r="CQ363" s="28"/>
      <c r="CR363" s="28"/>
      <c r="CS363" s="28"/>
      <c r="CT363" s="28"/>
      <c r="CU363" s="28"/>
      <c r="CV363" s="28"/>
      <c r="CW363" s="28"/>
      <c r="CX363" s="20"/>
      <c r="ML363" s="87"/>
      <c r="MM363" s="87"/>
      <c r="MN363" s="87"/>
      <c r="MO363" s="87"/>
      <c r="MP363" s="87"/>
      <c r="MQ363" s="87"/>
      <c r="MR363" s="87"/>
      <c r="MS363" s="87"/>
      <c r="MT363" s="87"/>
      <c r="MU363" s="87"/>
      <c r="MV363" s="87"/>
      <c r="MW363" s="87"/>
      <c r="MX363" s="87"/>
      <c r="MY363" s="87"/>
      <c r="MZ363" s="87"/>
      <c r="NA363" s="87"/>
      <c r="NB363" s="87"/>
      <c r="NC363" s="87"/>
      <c r="ND363" s="87"/>
      <c r="NE363" s="87"/>
      <c r="NF363" s="87"/>
      <c r="NG363" s="87"/>
      <c r="NH363" s="87"/>
      <c r="NI363" s="87"/>
      <c r="NJ363" s="87"/>
      <c r="NK363" s="87"/>
      <c r="NL363" s="87"/>
      <c r="NM363" s="87"/>
      <c r="NN363" s="87"/>
      <c r="NO363" s="87"/>
      <c r="NP363" s="87"/>
      <c r="NR363" s="20"/>
      <c r="NS363" s="246" t="s">
        <v>5777</v>
      </c>
    </row>
    <row r="364" spans="11:383">
      <c r="K364" s="265" t="s">
        <v>5778</v>
      </c>
      <c r="V364" s="43">
        <v>106</v>
      </c>
      <c r="W364" s="34" t="s">
        <v>1830</v>
      </c>
      <c r="X364" s="44">
        <v>130142</v>
      </c>
      <c r="Y364" s="34" t="s">
        <v>3439</v>
      </c>
      <c r="Z364" s="43" t="s">
        <v>426</v>
      </c>
      <c r="AA364" s="34" t="s">
        <v>451</v>
      </c>
      <c r="AB364" s="34" t="s">
        <v>408</v>
      </c>
      <c r="AC364" s="34" t="s">
        <v>5740</v>
      </c>
      <c r="AD364" s="44" t="s">
        <v>428</v>
      </c>
      <c r="AE364" s="44" t="s">
        <v>5741</v>
      </c>
      <c r="AF364" s="43">
        <v>106</v>
      </c>
      <c r="AG364" s="34" t="s">
        <v>1830</v>
      </c>
      <c r="AH364" s="34" t="s">
        <v>1829</v>
      </c>
      <c r="AI364" s="43" t="s">
        <v>1831</v>
      </c>
      <c r="AJ364" s="44" t="s">
        <v>1832</v>
      </c>
      <c r="AK364" s="295">
        <v>4600084</v>
      </c>
      <c r="AL364" s="44" t="s">
        <v>451</v>
      </c>
      <c r="AM364" s="44" t="s">
        <v>1836</v>
      </c>
      <c r="AN364" s="296">
        <v>255131430</v>
      </c>
      <c r="AO364" s="34"/>
      <c r="AP364" s="34"/>
      <c r="AQ364" s="34"/>
      <c r="AR364" s="34"/>
      <c r="AS364" s="34"/>
      <c r="AT364" s="44" t="s">
        <v>434</v>
      </c>
      <c r="AU364" s="44"/>
      <c r="AV364" s="751" t="str" cm="1">
        <f t="array" ref="AV3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4" s="34"/>
      <c r="AX364" s="34"/>
      <c r="AY364" s="34"/>
      <c r="AZ364" s="34"/>
      <c r="BA364" s="34"/>
      <c r="BB364" s="34"/>
      <c r="BC364" s="34"/>
      <c r="BD364" s="44">
        <v>130142</v>
      </c>
      <c r="BE364" s="34" t="s">
        <v>3439</v>
      </c>
      <c r="BF364" s="43" t="s">
        <v>426</v>
      </c>
      <c r="BG364" s="34" t="s">
        <v>451</v>
      </c>
      <c r="BH364" s="34" t="s">
        <v>408</v>
      </c>
      <c r="BI364" s="34" t="s">
        <v>5740</v>
      </c>
      <c r="BJ364" s="44" t="s">
        <v>428</v>
      </c>
      <c r="BK364" s="44" t="s">
        <v>5741</v>
      </c>
      <c r="BL364" s="34"/>
      <c r="BM364" s="34"/>
      <c r="BN364" s="34"/>
      <c r="BO364" s="20"/>
      <c r="BP364" s="20"/>
      <c r="BQ364" s="20"/>
      <c r="BR364" s="20"/>
      <c r="BS364" s="27"/>
      <c r="BT364" s="20"/>
      <c r="BU364" s="20"/>
      <c r="BV364" s="20"/>
      <c r="BW364" s="20"/>
      <c r="BX364" s="20"/>
      <c r="BY364" s="20"/>
      <c r="BZ364" s="20"/>
      <c r="CA364" s="20"/>
      <c r="CB364" s="20"/>
      <c r="CC364" s="27"/>
      <c r="CD364" s="20"/>
      <c r="CE364" s="20"/>
      <c r="CF364" s="28"/>
      <c r="CG364" s="28"/>
      <c r="CH364" s="28"/>
      <c r="CI364" s="28"/>
      <c r="CJ364" s="28"/>
      <c r="CK364" s="28"/>
      <c r="CL364" s="28"/>
      <c r="CM364" s="28"/>
      <c r="CN364" s="28"/>
      <c r="CO364" s="28"/>
      <c r="CP364" s="28"/>
      <c r="CQ364" s="28"/>
      <c r="CR364" s="28"/>
      <c r="CS364" s="28"/>
      <c r="CT364" s="28"/>
      <c r="CU364" s="28"/>
      <c r="CV364" s="28"/>
      <c r="CW364" s="28"/>
      <c r="CX364" s="20"/>
      <c r="ML364" s="87"/>
      <c r="MM364" s="87"/>
      <c r="MN364" s="87"/>
      <c r="MO364" s="87"/>
      <c r="MP364" s="87"/>
      <c r="MQ364" s="87"/>
      <c r="MR364" s="87"/>
      <c r="MS364" s="87"/>
      <c r="MT364" s="87"/>
      <c r="MU364" s="87"/>
      <c r="MV364" s="87"/>
      <c r="MW364" s="87"/>
      <c r="MX364" s="87"/>
      <c r="MY364" s="87"/>
      <c r="MZ364" s="87"/>
      <c r="NA364" s="87"/>
      <c r="NB364" s="87"/>
      <c r="NC364" s="87"/>
      <c r="ND364" s="87"/>
      <c r="NE364" s="87"/>
      <c r="NF364" s="87"/>
      <c r="NG364" s="87"/>
      <c r="NH364" s="87"/>
      <c r="NI364" s="87"/>
      <c r="NJ364" s="87"/>
      <c r="NK364" s="87"/>
      <c r="NL364" s="87"/>
      <c r="NM364" s="87"/>
      <c r="NN364" s="87"/>
      <c r="NO364" s="87"/>
      <c r="NP364" s="87"/>
      <c r="NR364" s="20"/>
      <c r="NS364" s="246" t="s">
        <v>5779</v>
      </c>
    </row>
    <row r="365" spans="11:383">
      <c r="K365" s="265" t="s">
        <v>5780</v>
      </c>
      <c r="V365" s="43">
        <v>106</v>
      </c>
      <c r="W365" s="34" t="s">
        <v>1830</v>
      </c>
      <c r="X365" s="44">
        <v>130143</v>
      </c>
      <c r="Y365" s="34" t="s">
        <v>3488</v>
      </c>
      <c r="Z365" s="43" t="s">
        <v>1277</v>
      </c>
      <c r="AA365" s="34" t="s">
        <v>451</v>
      </c>
      <c r="AB365" s="34" t="s">
        <v>408</v>
      </c>
      <c r="AC365" s="34" t="s">
        <v>5781</v>
      </c>
      <c r="AD365" s="44" t="s">
        <v>428</v>
      </c>
      <c r="AE365" s="44" t="s">
        <v>5741</v>
      </c>
      <c r="AF365" s="43">
        <v>106</v>
      </c>
      <c r="AG365" s="34" t="s">
        <v>1830</v>
      </c>
      <c r="AH365" s="34" t="s">
        <v>1829</v>
      </c>
      <c r="AI365" s="43" t="s">
        <v>1831</v>
      </c>
      <c r="AJ365" s="44" t="s">
        <v>1832</v>
      </c>
      <c r="AK365" s="295">
        <v>4600084</v>
      </c>
      <c r="AL365" s="44" t="s">
        <v>451</v>
      </c>
      <c r="AM365" s="44" t="s">
        <v>1836</v>
      </c>
      <c r="AN365" s="296">
        <v>255131430</v>
      </c>
      <c r="AO365" s="34"/>
      <c r="AP365" s="34"/>
      <c r="AQ365" s="34"/>
      <c r="AR365" s="34"/>
      <c r="AS365" s="34"/>
      <c r="AT365" s="44" t="s">
        <v>434</v>
      </c>
      <c r="AU365" s="44"/>
      <c r="AV365" s="751" t="str" cm="1">
        <f t="array" ref="AV3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5" s="34"/>
      <c r="AX365" s="34"/>
      <c r="AY365" s="34"/>
      <c r="AZ365" s="34"/>
      <c r="BA365" s="34"/>
      <c r="BB365" s="34"/>
      <c r="BC365" s="34"/>
      <c r="BD365" s="44">
        <v>130143</v>
      </c>
      <c r="BE365" s="34" t="s">
        <v>3488</v>
      </c>
      <c r="BF365" s="43" t="s">
        <v>1277</v>
      </c>
      <c r="BG365" s="34" t="s">
        <v>451</v>
      </c>
      <c r="BH365" s="34" t="s">
        <v>408</v>
      </c>
      <c r="BI365" s="34" t="s">
        <v>5781</v>
      </c>
      <c r="BJ365" s="44" t="s">
        <v>428</v>
      </c>
      <c r="BK365" s="44" t="s">
        <v>5741</v>
      </c>
      <c r="BL365" s="34"/>
      <c r="BM365" s="34"/>
      <c r="BN365" s="34"/>
      <c r="BO365" s="20"/>
      <c r="BP365" s="20"/>
      <c r="BQ365" s="20"/>
      <c r="BR365" s="20"/>
      <c r="BS365" s="27"/>
      <c r="BT365" s="20"/>
      <c r="BU365" s="20"/>
      <c r="BV365" s="20"/>
      <c r="BW365" s="20"/>
      <c r="BX365" s="20"/>
      <c r="BY365" s="20"/>
      <c r="BZ365" s="20"/>
      <c r="CA365" s="20"/>
      <c r="CB365" s="20"/>
      <c r="CC365" s="27"/>
      <c r="CD365" s="20"/>
      <c r="CE365" s="20"/>
      <c r="CF365" s="28"/>
      <c r="CG365" s="28"/>
      <c r="CH365" s="28"/>
      <c r="CI365" s="28"/>
      <c r="CJ365" s="28"/>
      <c r="CK365" s="28"/>
      <c r="CL365" s="28"/>
      <c r="CM365" s="28"/>
      <c r="CN365" s="28"/>
      <c r="CO365" s="28"/>
      <c r="CP365" s="28"/>
      <c r="CQ365" s="28"/>
      <c r="CR365" s="28"/>
      <c r="CS365" s="28"/>
      <c r="CT365" s="28"/>
      <c r="CU365" s="28"/>
      <c r="CV365" s="28"/>
      <c r="CW365" s="28"/>
      <c r="CX365" s="20"/>
      <c r="ML365" s="87"/>
      <c r="MM365" s="87"/>
      <c r="MN365" s="87"/>
      <c r="MO365" s="87"/>
      <c r="MP365" s="87"/>
      <c r="MQ365" s="87"/>
      <c r="MR365" s="87"/>
      <c r="MS365" s="87"/>
      <c r="MT365" s="87"/>
      <c r="MU365" s="87"/>
      <c r="MV365" s="87"/>
      <c r="MW365" s="87"/>
      <c r="MX365" s="87"/>
      <c r="MY365" s="87"/>
      <c r="MZ365" s="87"/>
      <c r="NA365" s="87"/>
      <c r="NB365" s="87"/>
      <c r="NC365" s="87"/>
      <c r="ND365" s="87"/>
      <c r="NE365" s="87"/>
      <c r="NF365" s="87"/>
      <c r="NG365" s="87"/>
      <c r="NH365" s="87"/>
      <c r="NI365" s="87"/>
      <c r="NJ365" s="87"/>
      <c r="NK365" s="87"/>
      <c r="NL365" s="87"/>
      <c r="NM365" s="87"/>
      <c r="NN365" s="87"/>
      <c r="NO365" s="87"/>
      <c r="NP365" s="87"/>
      <c r="NR365" s="20"/>
      <c r="NS365" s="246" t="s">
        <v>5782</v>
      </c>
    </row>
    <row r="366" spans="11:383">
      <c r="K366" s="265" t="s">
        <v>5783</v>
      </c>
      <c r="V366" s="43">
        <v>106</v>
      </c>
      <c r="W366" s="34" t="s">
        <v>1830</v>
      </c>
      <c r="X366" s="44">
        <v>130144</v>
      </c>
      <c r="Y366" s="34" t="s">
        <v>3532</v>
      </c>
      <c r="Z366" s="43" t="s">
        <v>426</v>
      </c>
      <c r="AA366" s="34" t="s">
        <v>451</v>
      </c>
      <c r="AB366" s="34" t="s">
        <v>408</v>
      </c>
      <c r="AC366" s="34" t="s">
        <v>5784</v>
      </c>
      <c r="AD366" s="44" t="s">
        <v>428</v>
      </c>
      <c r="AE366" s="44" t="s">
        <v>5741</v>
      </c>
      <c r="AF366" s="43">
        <v>106</v>
      </c>
      <c r="AG366" s="34" t="s">
        <v>1830</v>
      </c>
      <c r="AH366" s="34" t="s">
        <v>1829</v>
      </c>
      <c r="AI366" s="43" t="s">
        <v>1831</v>
      </c>
      <c r="AJ366" s="44" t="s">
        <v>1832</v>
      </c>
      <c r="AK366" s="295">
        <v>4600084</v>
      </c>
      <c r="AL366" s="44" t="s">
        <v>451</v>
      </c>
      <c r="AM366" s="44" t="s">
        <v>1836</v>
      </c>
      <c r="AN366" s="296">
        <v>255131430</v>
      </c>
      <c r="AO366" s="34"/>
      <c r="AP366" s="34"/>
      <c r="AQ366" s="34"/>
      <c r="AR366" s="34"/>
      <c r="AS366" s="34"/>
      <c r="AT366" s="44" t="s">
        <v>434</v>
      </c>
      <c r="AU366" s="44"/>
      <c r="AV366" s="751" t="str" cm="1">
        <f t="array" ref="AV3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6" s="34"/>
      <c r="AX366" s="34"/>
      <c r="AY366" s="34"/>
      <c r="AZ366" s="34"/>
      <c r="BA366" s="34"/>
      <c r="BB366" s="34"/>
      <c r="BC366" s="34"/>
      <c r="BD366" s="44">
        <v>130144</v>
      </c>
      <c r="BE366" s="34" t="s">
        <v>3532</v>
      </c>
      <c r="BF366" s="43" t="s">
        <v>426</v>
      </c>
      <c r="BG366" s="34" t="s">
        <v>451</v>
      </c>
      <c r="BH366" s="34" t="s">
        <v>408</v>
      </c>
      <c r="BI366" s="34" t="s">
        <v>5784</v>
      </c>
      <c r="BJ366" s="44" t="s">
        <v>428</v>
      </c>
      <c r="BK366" s="44" t="s">
        <v>5741</v>
      </c>
      <c r="BL366" s="34"/>
      <c r="BM366" s="34"/>
      <c r="BN366" s="34"/>
      <c r="BO366" s="20"/>
      <c r="BP366" s="20"/>
      <c r="BQ366" s="20"/>
      <c r="BR366" s="20"/>
      <c r="BS366" s="27"/>
      <c r="BT366" s="20"/>
      <c r="BU366" s="20"/>
      <c r="BV366" s="20"/>
      <c r="BW366" s="20"/>
      <c r="BX366" s="20"/>
      <c r="BY366" s="20"/>
      <c r="BZ366" s="20"/>
      <c r="CA366" s="20"/>
      <c r="CB366" s="20"/>
      <c r="CC366" s="27"/>
      <c r="CD366" s="20"/>
      <c r="CE366" s="20"/>
      <c r="CF366" s="28"/>
      <c r="CG366" s="28"/>
      <c r="CH366" s="28"/>
      <c r="CI366" s="28"/>
      <c r="CJ366" s="28"/>
      <c r="CK366" s="28"/>
      <c r="CL366" s="28"/>
      <c r="CM366" s="28"/>
      <c r="CN366" s="28"/>
      <c r="CO366" s="28"/>
      <c r="CP366" s="28"/>
      <c r="CQ366" s="28"/>
      <c r="CR366" s="28"/>
      <c r="CS366" s="28"/>
      <c r="CT366" s="28"/>
      <c r="CU366" s="28"/>
      <c r="CV366" s="28"/>
      <c r="CW366" s="28"/>
      <c r="CX366" s="20"/>
      <c r="ML366" s="87"/>
      <c r="MM366" s="87"/>
      <c r="MN366" s="87"/>
      <c r="MO366" s="87"/>
      <c r="MP366" s="87"/>
      <c r="MQ366" s="87"/>
      <c r="MR366" s="87"/>
      <c r="MS366" s="87"/>
      <c r="MT366" s="87"/>
      <c r="MU366" s="87"/>
      <c r="MV366" s="87"/>
      <c r="MW366" s="87"/>
      <c r="MX366" s="87"/>
      <c r="MY366" s="87"/>
      <c r="MZ366" s="87"/>
      <c r="NA366" s="87"/>
      <c r="NB366" s="87"/>
      <c r="NC366" s="87"/>
      <c r="ND366" s="87"/>
      <c r="NE366" s="87"/>
      <c r="NF366" s="87"/>
      <c r="NG366" s="87"/>
      <c r="NH366" s="87"/>
      <c r="NI366" s="87"/>
      <c r="NJ366" s="87"/>
      <c r="NK366" s="87"/>
      <c r="NL366" s="87"/>
      <c r="NM366" s="87"/>
      <c r="NN366" s="87"/>
      <c r="NO366" s="87"/>
      <c r="NP366" s="87"/>
      <c r="NR366" s="20"/>
      <c r="NS366" s="246" t="s">
        <v>5785</v>
      </c>
    </row>
    <row r="367" spans="11:383">
      <c r="K367" s="265" t="s">
        <v>5786</v>
      </c>
      <c r="V367" s="43">
        <v>106</v>
      </c>
      <c r="W367" s="34" t="s">
        <v>1830</v>
      </c>
      <c r="X367" s="44">
        <v>130145</v>
      </c>
      <c r="Y367" s="34" t="s">
        <v>3573</v>
      </c>
      <c r="Z367" s="43" t="s">
        <v>426</v>
      </c>
      <c r="AA367" s="34" t="s">
        <v>451</v>
      </c>
      <c r="AB367" s="34" t="s">
        <v>408</v>
      </c>
      <c r="AC367" s="34" t="s">
        <v>5787</v>
      </c>
      <c r="AD367" s="44" t="s">
        <v>428</v>
      </c>
      <c r="AE367" s="44" t="s">
        <v>5741</v>
      </c>
      <c r="AF367" s="43">
        <v>106</v>
      </c>
      <c r="AG367" s="34" t="s">
        <v>1830</v>
      </c>
      <c r="AH367" s="34" t="s">
        <v>1829</v>
      </c>
      <c r="AI367" s="43" t="s">
        <v>1831</v>
      </c>
      <c r="AJ367" s="44" t="s">
        <v>1832</v>
      </c>
      <c r="AK367" s="295">
        <v>4600084</v>
      </c>
      <c r="AL367" s="44" t="s">
        <v>451</v>
      </c>
      <c r="AM367" s="44" t="s">
        <v>1836</v>
      </c>
      <c r="AN367" s="296">
        <v>255131430</v>
      </c>
      <c r="AO367" s="34"/>
      <c r="AP367" s="34"/>
      <c r="AQ367" s="34"/>
      <c r="AR367" s="34"/>
      <c r="AS367" s="34"/>
      <c r="AT367" s="44" t="s">
        <v>434</v>
      </c>
      <c r="AU367" s="44"/>
      <c r="AV367" s="751" t="str" cm="1">
        <f t="array" ref="AV3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7" s="34"/>
      <c r="AX367" s="34"/>
      <c r="AY367" s="34"/>
      <c r="AZ367" s="34"/>
      <c r="BA367" s="34"/>
      <c r="BB367" s="34"/>
      <c r="BC367" s="34"/>
      <c r="BD367" s="44">
        <v>130145</v>
      </c>
      <c r="BE367" s="34" t="s">
        <v>3573</v>
      </c>
      <c r="BF367" s="43" t="s">
        <v>426</v>
      </c>
      <c r="BG367" s="34" t="s">
        <v>451</v>
      </c>
      <c r="BH367" s="34" t="s">
        <v>408</v>
      </c>
      <c r="BI367" s="34" t="s">
        <v>5787</v>
      </c>
      <c r="BJ367" s="44" t="s">
        <v>428</v>
      </c>
      <c r="BK367" s="44" t="s">
        <v>5741</v>
      </c>
      <c r="BL367" s="34"/>
      <c r="BM367" s="34"/>
      <c r="BN367" s="34"/>
      <c r="BO367" s="20"/>
      <c r="BP367" s="20"/>
      <c r="BQ367" s="20"/>
      <c r="BR367" s="20"/>
      <c r="BS367" s="27"/>
      <c r="BT367" s="20"/>
      <c r="BU367" s="20"/>
      <c r="BV367" s="20"/>
      <c r="BW367" s="20"/>
      <c r="BX367" s="20"/>
      <c r="BY367" s="20"/>
      <c r="BZ367" s="20"/>
      <c r="CA367" s="20"/>
      <c r="CB367" s="20"/>
      <c r="CC367" s="27"/>
      <c r="CD367" s="20"/>
      <c r="CE367" s="20"/>
      <c r="CF367" s="28"/>
      <c r="CG367" s="28"/>
      <c r="CH367" s="28"/>
      <c r="CI367" s="28"/>
      <c r="CJ367" s="28"/>
      <c r="CK367" s="28"/>
      <c r="CL367" s="28"/>
      <c r="CM367" s="28"/>
      <c r="CN367" s="28"/>
      <c r="CO367" s="28"/>
      <c r="CP367" s="28"/>
      <c r="CQ367" s="28"/>
      <c r="CR367" s="28"/>
      <c r="CS367" s="28"/>
      <c r="CT367" s="28"/>
      <c r="CU367" s="28"/>
      <c r="CV367" s="28"/>
      <c r="CW367" s="28"/>
      <c r="CX367" s="20"/>
      <c r="ML367" s="87"/>
      <c r="MM367" s="87"/>
      <c r="MN367" s="87"/>
      <c r="MO367" s="87"/>
      <c r="MP367" s="87"/>
      <c r="MQ367" s="87"/>
      <c r="MR367" s="87"/>
      <c r="MS367" s="87"/>
      <c r="MT367" s="87"/>
      <c r="MU367" s="87"/>
      <c r="MV367" s="87"/>
      <c r="MW367" s="87"/>
      <c r="MX367" s="87"/>
      <c r="MY367" s="87"/>
      <c r="MZ367" s="87"/>
      <c r="NA367" s="87"/>
      <c r="NB367" s="87"/>
      <c r="NC367" s="87"/>
      <c r="ND367" s="87"/>
      <c r="NE367" s="87"/>
      <c r="NF367" s="87"/>
      <c r="NG367" s="87"/>
      <c r="NH367" s="87"/>
      <c r="NI367" s="87"/>
      <c r="NJ367" s="87"/>
      <c r="NK367" s="87"/>
      <c r="NL367" s="87"/>
      <c r="NM367" s="87"/>
      <c r="NN367" s="87"/>
      <c r="NO367" s="87"/>
      <c r="NP367" s="87"/>
      <c r="NR367" s="20"/>
      <c r="NS367" s="246" t="s">
        <v>5788</v>
      </c>
    </row>
    <row r="368" spans="11:383">
      <c r="K368" s="265" t="s">
        <v>5789</v>
      </c>
      <c r="V368" s="43">
        <v>106</v>
      </c>
      <c r="W368" s="34" t="s">
        <v>1830</v>
      </c>
      <c r="X368" s="44">
        <v>130146</v>
      </c>
      <c r="Y368" s="34" t="s">
        <v>3611</v>
      </c>
      <c r="Z368" s="43" t="s">
        <v>1277</v>
      </c>
      <c r="AA368" s="34" t="s">
        <v>451</v>
      </c>
      <c r="AB368" s="34" t="s">
        <v>408</v>
      </c>
      <c r="AC368" s="34" t="s">
        <v>5790</v>
      </c>
      <c r="AD368" s="44" t="s">
        <v>428</v>
      </c>
      <c r="AE368" s="44" t="s">
        <v>5741</v>
      </c>
      <c r="AF368" s="43">
        <v>106</v>
      </c>
      <c r="AG368" s="34" t="s">
        <v>1830</v>
      </c>
      <c r="AH368" s="34" t="s">
        <v>1829</v>
      </c>
      <c r="AI368" s="43" t="s">
        <v>1831</v>
      </c>
      <c r="AJ368" s="44" t="s">
        <v>1832</v>
      </c>
      <c r="AK368" s="295">
        <v>4600084</v>
      </c>
      <c r="AL368" s="44" t="s">
        <v>451</v>
      </c>
      <c r="AM368" s="44" t="s">
        <v>1836</v>
      </c>
      <c r="AN368" s="296">
        <v>255131430</v>
      </c>
      <c r="AO368" s="34"/>
      <c r="AP368" s="34"/>
      <c r="AQ368" s="34"/>
      <c r="AR368" s="34"/>
      <c r="AS368" s="34"/>
      <c r="AT368" s="44" t="s">
        <v>434</v>
      </c>
      <c r="AU368" s="44"/>
      <c r="AV368" s="751" t="str" cm="1">
        <f t="array" ref="AV3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8" s="34"/>
      <c r="AX368" s="34"/>
      <c r="AY368" s="34"/>
      <c r="AZ368" s="34"/>
      <c r="BA368" s="34"/>
      <c r="BB368" s="34"/>
      <c r="BC368" s="34"/>
      <c r="BD368" s="44">
        <v>130146</v>
      </c>
      <c r="BE368" s="34" t="s">
        <v>3611</v>
      </c>
      <c r="BF368" s="43" t="s">
        <v>1277</v>
      </c>
      <c r="BG368" s="34" t="s">
        <v>451</v>
      </c>
      <c r="BH368" s="34" t="s">
        <v>408</v>
      </c>
      <c r="BI368" s="34" t="s">
        <v>5790</v>
      </c>
      <c r="BJ368" s="44" t="s">
        <v>428</v>
      </c>
      <c r="BK368" s="44" t="s">
        <v>5741</v>
      </c>
      <c r="BL368" s="34"/>
      <c r="BM368" s="34"/>
      <c r="BN368" s="34"/>
      <c r="BO368" s="20"/>
      <c r="BP368" s="20"/>
      <c r="BQ368" s="20"/>
      <c r="BR368" s="20"/>
      <c r="BS368" s="27"/>
      <c r="BT368" s="20"/>
      <c r="BU368" s="20"/>
      <c r="BV368" s="20"/>
      <c r="BW368" s="20"/>
      <c r="BX368" s="20"/>
      <c r="BY368" s="20"/>
      <c r="BZ368" s="20"/>
      <c r="CA368" s="20"/>
      <c r="CB368" s="20"/>
      <c r="CC368" s="27"/>
      <c r="CD368" s="20"/>
      <c r="CE368" s="20"/>
      <c r="CF368" s="28"/>
      <c r="CG368" s="28"/>
      <c r="CH368" s="28"/>
      <c r="CI368" s="28"/>
      <c r="CJ368" s="28"/>
      <c r="CK368" s="28"/>
      <c r="CL368" s="28"/>
      <c r="CM368" s="28"/>
      <c r="CN368" s="28"/>
      <c r="CO368" s="28"/>
      <c r="CP368" s="28"/>
      <c r="CQ368" s="28"/>
      <c r="CR368" s="28"/>
      <c r="CS368" s="28"/>
      <c r="CT368" s="28"/>
      <c r="CU368" s="28"/>
      <c r="CV368" s="28"/>
      <c r="CW368" s="28"/>
      <c r="CX368" s="20"/>
      <c r="ML368" s="87"/>
      <c r="MM368" s="87"/>
      <c r="MN368" s="87"/>
      <c r="MO368" s="87"/>
      <c r="MP368" s="87"/>
      <c r="MQ368" s="87"/>
      <c r="MR368" s="87"/>
      <c r="MS368" s="87"/>
      <c r="MT368" s="87"/>
      <c r="MU368" s="87"/>
      <c r="MV368" s="87"/>
      <c r="MW368" s="87"/>
      <c r="MX368" s="87"/>
      <c r="MY368" s="87"/>
      <c r="MZ368" s="87"/>
      <c r="NA368" s="87"/>
      <c r="NB368" s="87"/>
      <c r="NC368" s="87"/>
      <c r="ND368" s="87"/>
      <c r="NE368" s="87"/>
      <c r="NF368" s="87"/>
      <c r="NG368" s="87"/>
      <c r="NH368" s="87"/>
      <c r="NI368" s="87"/>
      <c r="NJ368" s="87"/>
      <c r="NK368" s="87"/>
      <c r="NL368" s="87"/>
      <c r="NM368" s="87"/>
      <c r="NN368" s="87"/>
      <c r="NO368" s="87"/>
      <c r="NP368" s="87"/>
      <c r="NR368" s="20"/>
      <c r="NS368" s="246" t="s">
        <v>5791</v>
      </c>
    </row>
    <row r="369" spans="11:383">
      <c r="K369" s="265" t="s">
        <v>5792</v>
      </c>
      <c r="V369" s="43">
        <v>106</v>
      </c>
      <c r="W369" s="34" t="s">
        <v>1830</v>
      </c>
      <c r="X369" s="44">
        <v>130147</v>
      </c>
      <c r="Y369" s="34" t="s">
        <v>3649</v>
      </c>
      <c r="Z369" s="43" t="s">
        <v>426</v>
      </c>
      <c r="AA369" s="34" t="s">
        <v>451</v>
      </c>
      <c r="AB369" s="34" t="s">
        <v>408</v>
      </c>
      <c r="AC369" s="34" t="s">
        <v>5793</v>
      </c>
      <c r="AD369" s="44" t="s">
        <v>428</v>
      </c>
      <c r="AE369" s="44" t="s">
        <v>5741</v>
      </c>
      <c r="AF369" s="43">
        <v>106</v>
      </c>
      <c r="AG369" s="34" t="s">
        <v>1830</v>
      </c>
      <c r="AH369" s="34" t="s">
        <v>1829</v>
      </c>
      <c r="AI369" s="43" t="s">
        <v>1831</v>
      </c>
      <c r="AJ369" s="44" t="s">
        <v>1832</v>
      </c>
      <c r="AK369" s="295">
        <v>4600084</v>
      </c>
      <c r="AL369" s="44" t="s">
        <v>451</v>
      </c>
      <c r="AM369" s="44" t="s">
        <v>1836</v>
      </c>
      <c r="AN369" s="296">
        <v>255131430</v>
      </c>
      <c r="AO369" s="34"/>
      <c r="AP369" s="34"/>
      <c r="AQ369" s="34"/>
      <c r="AR369" s="34"/>
      <c r="AS369" s="34"/>
      <c r="AT369" s="44" t="s">
        <v>434</v>
      </c>
      <c r="AU369" s="44"/>
      <c r="AV369" s="751" t="str" cm="1">
        <f t="array" ref="AV3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69" s="34"/>
      <c r="AX369" s="34"/>
      <c r="AY369" s="34"/>
      <c r="AZ369" s="34"/>
      <c r="BA369" s="34"/>
      <c r="BB369" s="34"/>
      <c r="BC369" s="34"/>
      <c r="BD369" s="44">
        <v>130147</v>
      </c>
      <c r="BE369" s="34" t="s">
        <v>3649</v>
      </c>
      <c r="BF369" s="43" t="s">
        <v>426</v>
      </c>
      <c r="BG369" s="34" t="s">
        <v>451</v>
      </c>
      <c r="BH369" s="34" t="s">
        <v>408</v>
      </c>
      <c r="BI369" s="34" t="s">
        <v>5793</v>
      </c>
      <c r="BJ369" s="44" t="s">
        <v>428</v>
      </c>
      <c r="BK369" s="44" t="s">
        <v>5741</v>
      </c>
      <c r="BL369" s="34"/>
      <c r="BM369" s="34"/>
      <c r="BN369" s="34"/>
      <c r="BO369" s="20"/>
      <c r="BP369" s="20"/>
      <c r="BQ369" s="20"/>
      <c r="BR369" s="20"/>
      <c r="BS369" s="27"/>
      <c r="BT369" s="20"/>
      <c r="BU369" s="20"/>
      <c r="BV369" s="20"/>
      <c r="BW369" s="20"/>
      <c r="BX369" s="20"/>
      <c r="BY369" s="20"/>
      <c r="BZ369" s="20"/>
      <c r="CA369" s="20"/>
      <c r="CB369" s="20"/>
      <c r="CC369" s="27"/>
      <c r="CD369" s="20"/>
      <c r="CE369" s="20"/>
      <c r="CF369" s="28"/>
      <c r="CG369" s="28"/>
      <c r="CH369" s="28"/>
      <c r="CI369" s="28"/>
      <c r="CJ369" s="28"/>
      <c r="CK369" s="28"/>
      <c r="CL369" s="28"/>
      <c r="CM369" s="28"/>
      <c r="CN369" s="28"/>
      <c r="CO369" s="28"/>
      <c r="CP369" s="28"/>
      <c r="CQ369" s="28"/>
      <c r="CR369" s="28"/>
      <c r="CS369" s="28"/>
      <c r="CT369" s="28"/>
      <c r="CU369" s="28"/>
      <c r="CV369" s="28"/>
      <c r="CW369" s="28"/>
      <c r="CX369" s="20"/>
      <c r="ML369" s="87"/>
      <c r="MM369" s="87"/>
      <c r="MN369" s="87"/>
      <c r="MO369" s="87"/>
      <c r="MP369" s="87"/>
      <c r="MQ369" s="87"/>
      <c r="MR369" s="87"/>
      <c r="MS369" s="87"/>
      <c r="MT369" s="87"/>
      <c r="MU369" s="87"/>
      <c r="MV369" s="87"/>
      <c r="MW369" s="87"/>
      <c r="MX369" s="87"/>
      <c r="MY369" s="87"/>
      <c r="MZ369" s="87"/>
      <c r="NA369" s="87"/>
      <c r="NB369" s="87"/>
      <c r="NC369" s="87"/>
      <c r="ND369" s="87"/>
      <c r="NE369" s="87"/>
      <c r="NF369" s="87"/>
      <c r="NG369" s="87"/>
      <c r="NH369" s="87"/>
      <c r="NI369" s="87"/>
      <c r="NJ369" s="87"/>
      <c r="NK369" s="87"/>
      <c r="NL369" s="87"/>
      <c r="NM369" s="87"/>
      <c r="NN369" s="87"/>
      <c r="NO369" s="87"/>
      <c r="NP369" s="87"/>
      <c r="NR369" s="20"/>
      <c r="NS369" s="246" t="s">
        <v>5794</v>
      </c>
    </row>
    <row r="370" spans="11:383">
      <c r="K370" s="265" t="s">
        <v>5795</v>
      </c>
      <c r="V370" s="43">
        <v>106</v>
      </c>
      <c r="W370" s="34" t="s">
        <v>1830</v>
      </c>
      <c r="X370" s="44">
        <v>130148</v>
      </c>
      <c r="Y370" s="34" t="s">
        <v>3686</v>
      </c>
      <c r="Z370" s="43" t="s">
        <v>426</v>
      </c>
      <c r="AA370" s="34" t="s">
        <v>451</v>
      </c>
      <c r="AB370" s="34" t="s">
        <v>408</v>
      </c>
      <c r="AC370" s="34" t="s">
        <v>5796</v>
      </c>
      <c r="AD370" s="44" t="s">
        <v>428</v>
      </c>
      <c r="AE370" s="44" t="s">
        <v>5741</v>
      </c>
      <c r="AF370" s="43">
        <v>106</v>
      </c>
      <c r="AG370" s="34" t="s">
        <v>1830</v>
      </c>
      <c r="AH370" s="34" t="s">
        <v>1829</v>
      </c>
      <c r="AI370" s="43" t="s">
        <v>1831</v>
      </c>
      <c r="AJ370" s="44" t="s">
        <v>1832</v>
      </c>
      <c r="AK370" s="295">
        <v>4600084</v>
      </c>
      <c r="AL370" s="44" t="s">
        <v>451</v>
      </c>
      <c r="AM370" s="44" t="s">
        <v>1836</v>
      </c>
      <c r="AN370" s="296">
        <v>255131430</v>
      </c>
      <c r="AO370" s="34"/>
      <c r="AP370" s="34"/>
      <c r="AQ370" s="34"/>
      <c r="AR370" s="34"/>
      <c r="AS370" s="34"/>
      <c r="AT370" s="44" t="s">
        <v>434</v>
      </c>
      <c r="AU370" s="44"/>
      <c r="AV370" s="751" t="str" cm="1">
        <f t="array" ref="AV3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0" s="34"/>
      <c r="AX370" s="34"/>
      <c r="AY370" s="34"/>
      <c r="AZ370" s="34"/>
      <c r="BA370" s="34"/>
      <c r="BB370" s="34"/>
      <c r="BC370" s="34"/>
      <c r="BD370" s="44">
        <v>130148</v>
      </c>
      <c r="BE370" s="34" t="s">
        <v>3686</v>
      </c>
      <c r="BF370" s="43" t="s">
        <v>426</v>
      </c>
      <c r="BG370" s="34" t="s">
        <v>451</v>
      </c>
      <c r="BH370" s="34" t="s">
        <v>408</v>
      </c>
      <c r="BI370" s="34" t="s">
        <v>5796</v>
      </c>
      <c r="BJ370" s="44" t="s">
        <v>428</v>
      </c>
      <c r="BK370" s="44" t="s">
        <v>5741</v>
      </c>
      <c r="BL370" s="34"/>
      <c r="BM370" s="34"/>
      <c r="BN370" s="34"/>
      <c r="BO370" s="20"/>
      <c r="BP370" s="20"/>
      <c r="BQ370" s="20"/>
      <c r="BR370" s="20"/>
      <c r="BS370" s="27"/>
      <c r="BT370" s="20"/>
      <c r="BU370" s="20"/>
      <c r="BV370" s="20"/>
      <c r="BW370" s="20"/>
      <c r="BX370" s="20"/>
      <c r="BY370" s="20"/>
      <c r="BZ370" s="20"/>
      <c r="CA370" s="20"/>
      <c r="CB370" s="20"/>
      <c r="CC370" s="27"/>
      <c r="CD370" s="20"/>
      <c r="CE370" s="20"/>
      <c r="CF370" s="28"/>
      <c r="CG370" s="28"/>
      <c r="CH370" s="28"/>
      <c r="CI370" s="28"/>
      <c r="CJ370" s="28"/>
      <c r="CK370" s="28"/>
      <c r="CL370" s="28"/>
      <c r="CM370" s="28"/>
      <c r="CN370" s="28"/>
      <c r="CO370" s="28"/>
      <c r="CP370" s="28"/>
      <c r="CQ370" s="28"/>
      <c r="CR370" s="28"/>
      <c r="CS370" s="28"/>
      <c r="CT370" s="28"/>
      <c r="CU370" s="28"/>
      <c r="CV370" s="28"/>
      <c r="CW370" s="28"/>
      <c r="CX370" s="20"/>
      <c r="ML370" s="87"/>
      <c r="MM370" s="87"/>
      <c r="MN370" s="87"/>
      <c r="MO370" s="87"/>
      <c r="MP370" s="87"/>
      <c r="MQ370" s="87"/>
      <c r="MR370" s="87"/>
      <c r="MS370" s="87"/>
      <c r="MT370" s="87"/>
      <c r="MU370" s="87"/>
      <c r="MV370" s="87"/>
      <c r="MW370" s="87"/>
      <c r="MX370" s="87"/>
      <c r="MY370" s="87"/>
      <c r="MZ370" s="87"/>
      <c r="NA370" s="87"/>
      <c r="NB370" s="87"/>
      <c r="NC370" s="87"/>
      <c r="ND370" s="87"/>
      <c r="NE370" s="87"/>
      <c r="NF370" s="87"/>
      <c r="NG370" s="87"/>
      <c r="NH370" s="87"/>
      <c r="NI370" s="87"/>
      <c r="NJ370" s="87"/>
      <c r="NK370" s="87"/>
      <c r="NL370" s="87"/>
      <c r="NM370" s="87"/>
      <c r="NN370" s="87"/>
      <c r="NO370" s="87"/>
      <c r="NP370" s="87"/>
      <c r="NR370" s="20"/>
      <c r="NS370" s="246" t="s">
        <v>5797</v>
      </c>
    </row>
    <row r="371" spans="11:383">
      <c r="K371" s="265" t="s">
        <v>5798</v>
      </c>
      <c r="V371" s="43">
        <v>106</v>
      </c>
      <c r="W371" s="34" t="s">
        <v>1830</v>
      </c>
      <c r="X371" s="44">
        <v>130138</v>
      </c>
      <c r="Y371" s="34" t="s">
        <v>3284</v>
      </c>
      <c r="Z371" s="43" t="s">
        <v>426</v>
      </c>
      <c r="AA371" s="34" t="s">
        <v>451</v>
      </c>
      <c r="AB371" s="34" t="s">
        <v>408</v>
      </c>
      <c r="AC371" s="34" t="s">
        <v>3284</v>
      </c>
      <c r="AD371" s="44" t="s">
        <v>428</v>
      </c>
      <c r="AE371" s="44" t="s">
        <v>5741</v>
      </c>
      <c r="AF371" s="43">
        <v>106</v>
      </c>
      <c r="AG371" s="34" t="s">
        <v>1830</v>
      </c>
      <c r="AH371" s="34" t="s">
        <v>1829</v>
      </c>
      <c r="AI371" s="43" t="s">
        <v>1831</v>
      </c>
      <c r="AJ371" s="44" t="s">
        <v>1832</v>
      </c>
      <c r="AK371" s="295">
        <v>4600084</v>
      </c>
      <c r="AL371" s="44" t="s">
        <v>451</v>
      </c>
      <c r="AM371" s="44" t="s">
        <v>1836</v>
      </c>
      <c r="AN371" s="296">
        <v>255131430</v>
      </c>
      <c r="AO371" s="34"/>
      <c r="AP371" s="34"/>
      <c r="AQ371" s="34"/>
      <c r="AR371" s="34"/>
      <c r="AS371" s="34"/>
      <c r="AT371" s="44" t="s">
        <v>434</v>
      </c>
      <c r="AU371" s="44"/>
      <c r="AV371" s="751" t="str" cm="1">
        <f t="array" ref="AV3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1" s="34"/>
      <c r="AX371" s="34"/>
      <c r="AY371" s="34"/>
      <c r="AZ371" s="34"/>
      <c r="BA371" s="34"/>
      <c r="BB371" s="34"/>
      <c r="BC371" s="34"/>
      <c r="BD371" s="44">
        <v>130138</v>
      </c>
      <c r="BE371" s="34" t="s">
        <v>3284</v>
      </c>
      <c r="BF371" s="43" t="s">
        <v>426</v>
      </c>
      <c r="BG371" s="34" t="s">
        <v>451</v>
      </c>
      <c r="BH371" s="34" t="s">
        <v>408</v>
      </c>
      <c r="BI371" s="34" t="s">
        <v>3284</v>
      </c>
      <c r="BJ371" s="44" t="s">
        <v>428</v>
      </c>
      <c r="BK371" s="44" t="s">
        <v>5741</v>
      </c>
      <c r="BL371" s="34"/>
      <c r="BM371" s="34"/>
      <c r="BN371" s="34"/>
      <c r="BO371" s="20"/>
      <c r="BP371" s="20"/>
      <c r="BQ371" s="20"/>
      <c r="BR371" s="20"/>
      <c r="BS371" s="27"/>
      <c r="BT371" s="20"/>
      <c r="BU371" s="20"/>
      <c r="BV371" s="20"/>
      <c r="BW371" s="20"/>
      <c r="BX371" s="20"/>
      <c r="BY371" s="20"/>
      <c r="BZ371" s="20"/>
      <c r="CA371" s="20"/>
      <c r="CB371" s="20"/>
      <c r="CC371" s="27"/>
      <c r="CD371" s="20"/>
      <c r="CE371" s="20"/>
      <c r="CF371" s="28"/>
      <c r="CG371" s="28"/>
      <c r="CH371" s="28"/>
      <c r="CI371" s="28"/>
      <c r="CJ371" s="28"/>
      <c r="CK371" s="28"/>
      <c r="CL371" s="28"/>
      <c r="CM371" s="28"/>
      <c r="CN371" s="28"/>
      <c r="CO371" s="28"/>
      <c r="CP371" s="28"/>
      <c r="CQ371" s="28"/>
      <c r="CR371" s="28"/>
      <c r="CS371" s="28"/>
      <c r="CT371" s="28"/>
      <c r="CU371" s="28"/>
      <c r="CV371" s="28"/>
      <c r="CW371" s="28"/>
      <c r="CX371" s="20"/>
      <c r="ML371" s="87"/>
      <c r="MM371" s="87"/>
      <c r="MN371" s="87"/>
      <c r="MO371" s="87"/>
      <c r="MP371" s="87"/>
      <c r="MQ371" s="87"/>
      <c r="MR371" s="87"/>
      <c r="MS371" s="87"/>
      <c r="MT371" s="87"/>
      <c r="MU371" s="87"/>
      <c r="MV371" s="87"/>
      <c r="MW371" s="87"/>
      <c r="MX371" s="87"/>
      <c r="MY371" s="87"/>
      <c r="MZ371" s="87"/>
      <c r="NA371" s="87"/>
      <c r="NB371" s="87"/>
      <c r="NC371" s="87"/>
      <c r="ND371" s="87"/>
      <c r="NE371" s="87"/>
      <c r="NF371" s="87"/>
      <c r="NG371" s="87"/>
      <c r="NH371" s="87"/>
      <c r="NI371" s="87"/>
      <c r="NJ371" s="87"/>
      <c r="NK371" s="87"/>
      <c r="NL371" s="87"/>
      <c r="NM371" s="87"/>
      <c r="NN371" s="87"/>
      <c r="NO371" s="87"/>
      <c r="NP371" s="87"/>
      <c r="NR371" s="20"/>
      <c r="NS371" s="246" t="s">
        <v>5799</v>
      </c>
    </row>
    <row r="372" spans="11:383">
      <c r="K372" s="265" t="s">
        <v>5800</v>
      </c>
      <c r="V372" s="43">
        <v>106</v>
      </c>
      <c r="W372" s="34" t="s">
        <v>1830</v>
      </c>
      <c r="X372" s="44">
        <v>130139</v>
      </c>
      <c r="Y372" s="34" t="s">
        <v>3339</v>
      </c>
      <c r="Z372" s="43" t="s">
        <v>1277</v>
      </c>
      <c r="AA372" s="34" t="s">
        <v>451</v>
      </c>
      <c r="AB372" s="34" t="s">
        <v>408</v>
      </c>
      <c r="AC372" s="34" t="s">
        <v>3339</v>
      </c>
      <c r="AD372" s="44" t="s">
        <v>428</v>
      </c>
      <c r="AE372" s="44" t="s">
        <v>5741</v>
      </c>
      <c r="AF372" s="43">
        <v>106</v>
      </c>
      <c r="AG372" s="34" t="s">
        <v>1830</v>
      </c>
      <c r="AH372" s="34" t="s">
        <v>1829</v>
      </c>
      <c r="AI372" s="43" t="s">
        <v>1831</v>
      </c>
      <c r="AJ372" s="44" t="s">
        <v>1832</v>
      </c>
      <c r="AK372" s="295">
        <v>4600084</v>
      </c>
      <c r="AL372" s="44" t="s">
        <v>451</v>
      </c>
      <c r="AM372" s="44" t="s">
        <v>1836</v>
      </c>
      <c r="AN372" s="296">
        <v>255131430</v>
      </c>
      <c r="AO372" s="34"/>
      <c r="AP372" s="34"/>
      <c r="AQ372" s="34"/>
      <c r="AR372" s="34"/>
      <c r="AS372" s="34"/>
      <c r="AT372" s="44" t="s">
        <v>434</v>
      </c>
      <c r="AU372" s="44"/>
      <c r="AV372" s="751" t="str" cm="1">
        <f t="array" ref="AV3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2" s="34"/>
      <c r="AX372" s="34"/>
      <c r="AY372" s="34"/>
      <c r="AZ372" s="34"/>
      <c r="BA372" s="34"/>
      <c r="BB372" s="34"/>
      <c r="BC372" s="34"/>
      <c r="BD372" s="44">
        <v>130139</v>
      </c>
      <c r="BE372" s="34" t="s">
        <v>3339</v>
      </c>
      <c r="BF372" s="43" t="s">
        <v>1277</v>
      </c>
      <c r="BG372" s="34" t="s">
        <v>451</v>
      </c>
      <c r="BH372" s="34" t="s">
        <v>408</v>
      </c>
      <c r="BI372" s="34" t="s">
        <v>3339</v>
      </c>
      <c r="BJ372" s="44" t="s">
        <v>428</v>
      </c>
      <c r="BK372" s="44" t="s">
        <v>5741</v>
      </c>
      <c r="BL372" s="34"/>
      <c r="BM372" s="34"/>
      <c r="BN372" s="34"/>
      <c r="BO372" s="20"/>
      <c r="BP372" s="20"/>
      <c r="BQ372" s="20"/>
      <c r="BR372" s="20"/>
      <c r="BS372" s="27"/>
      <c r="BT372" s="20"/>
      <c r="BU372" s="20"/>
      <c r="BV372" s="20"/>
      <c r="BW372" s="20"/>
      <c r="BX372" s="20"/>
      <c r="BY372" s="20"/>
      <c r="BZ372" s="20"/>
      <c r="CA372" s="20"/>
      <c r="CB372" s="20"/>
      <c r="CC372" s="27"/>
      <c r="CD372" s="20"/>
      <c r="CE372" s="20"/>
      <c r="CF372" s="28"/>
      <c r="CG372" s="28"/>
      <c r="CH372" s="28"/>
      <c r="CI372" s="28"/>
      <c r="CJ372" s="28"/>
      <c r="CK372" s="28"/>
      <c r="CL372" s="28"/>
      <c r="CM372" s="28"/>
      <c r="CN372" s="28"/>
      <c r="CO372" s="28"/>
      <c r="CP372" s="28"/>
      <c r="CQ372" s="28"/>
      <c r="CR372" s="28"/>
      <c r="CS372" s="28"/>
      <c r="CT372" s="28"/>
      <c r="CU372" s="28"/>
      <c r="CV372" s="28"/>
      <c r="CW372" s="28"/>
      <c r="CX372" s="20"/>
      <c r="ML372" s="87"/>
      <c r="MM372" s="87"/>
      <c r="MN372" s="87"/>
      <c r="MO372" s="87"/>
      <c r="MP372" s="87"/>
      <c r="MQ372" s="87"/>
      <c r="MR372" s="87"/>
      <c r="MS372" s="87"/>
      <c r="MT372" s="87"/>
      <c r="MU372" s="87"/>
      <c r="MV372" s="87"/>
      <c r="MW372" s="87"/>
      <c r="MX372" s="87"/>
      <c r="MY372" s="87"/>
      <c r="MZ372" s="87"/>
      <c r="NA372" s="87"/>
      <c r="NB372" s="87"/>
      <c r="NC372" s="87"/>
      <c r="ND372" s="87"/>
      <c r="NE372" s="87"/>
      <c r="NF372" s="87"/>
      <c r="NG372" s="87"/>
      <c r="NH372" s="87"/>
      <c r="NI372" s="87"/>
      <c r="NJ372" s="87"/>
      <c r="NK372" s="87"/>
      <c r="NL372" s="87"/>
      <c r="NM372" s="87"/>
      <c r="NN372" s="87"/>
      <c r="NO372" s="87"/>
      <c r="NP372" s="87"/>
      <c r="NR372" s="20"/>
      <c r="NS372" s="246" t="s">
        <v>5801</v>
      </c>
    </row>
    <row r="373" spans="11:383">
      <c r="K373" s="265" t="s">
        <v>5802</v>
      </c>
      <c r="V373" s="43">
        <v>106</v>
      </c>
      <c r="W373" s="34" t="s">
        <v>1830</v>
      </c>
      <c r="X373" s="44">
        <v>130200</v>
      </c>
      <c r="Y373" s="34" t="s">
        <v>5803</v>
      </c>
      <c r="Z373" s="43" t="s">
        <v>1277</v>
      </c>
      <c r="AA373" s="34" t="s">
        <v>612</v>
      </c>
      <c r="AB373" s="34" t="s">
        <v>408</v>
      </c>
      <c r="AC373" s="34" t="s">
        <v>5804</v>
      </c>
      <c r="AD373" s="44" t="s">
        <v>428</v>
      </c>
      <c r="AE373" s="44" t="s">
        <v>5741</v>
      </c>
      <c r="AF373" s="43">
        <v>106</v>
      </c>
      <c r="AG373" s="34" t="s">
        <v>1830</v>
      </c>
      <c r="AH373" s="34" t="s">
        <v>1829</v>
      </c>
      <c r="AI373" s="43" t="s">
        <v>1831</v>
      </c>
      <c r="AJ373" s="44" t="s">
        <v>1832</v>
      </c>
      <c r="AK373" s="295">
        <v>4600084</v>
      </c>
      <c r="AL373" s="44" t="s">
        <v>451</v>
      </c>
      <c r="AM373" s="44" t="s">
        <v>1836</v>
      </c>
      <c r="AN373" s="296">
        <v>255131430</v>
      </c>
      <c r="AO373" s="34"/>
      <c r="AP373" s="34"/>
      <c r="AQ373" s="34"/>
      <c r="AR373" s="34"/>
      <c r="AS373" s="34"/>
      <c r="AT373" s="44" t="s">
        <v>434</v>
      </c>
      <c r="AU373" s="44"/>
      <c r="AV373" s="751" t="str" cm="1">
        <f t="array" ref="AV3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3" s="34"/>
      <c r="AX373" s="34"/>
      <c r="AY373" s="34"/>
      <c r="AZ373" s="34"/>
      <c r="BA373" s="34"/>
      <c r="BB373" s="34"/>
      <c r="BC373" s="34"/>
      <c r="BD373" s="44">
        <v>130200</v>
      </c>
      <c r="BE373" s="34" t="s">
        <v>5803</v>
      </c>
      <c r="BF373" s="43" t="s">
        <v>1277</v>
      </c>
      <c r="BG373" s="34" t="s">
        <v>612</v>
      </c>
      <c r="BH373" s="34" t="s">
        <v>408</v>
      </c>
      <c r="BI373" s="34" t="s">
        <v>5804</v>
      </c>
      <c r="BJ373" s="44" t="s">
        <v>428</v>
      </c>
      <c r="BK373" s="44" t="s">
        <v>5741</v>
      </c>
      <c r="BL373" s="34"/>
      <c r="BM373" s="34"/>
      <c r="BN373" s="34"/>
      <c r="BO373" s="20"/>
      <c r="BP373" s="20"/>
      <c r="BQ373" s="20"/>
      <c r="BR373" s="20"/>
      <c r="BS373" s="27"/>
      <c r="BT373" s="20"/>
      <c r="BU373" s="20"/>
      <c r="BV373" s="20"/>
      <c r="BW373" s="20"/>
      <c r="BX373" s="20"/>
      <c r="BY373" s="20"/>
      <c r="BZ373" s="20"/>
      <c r="CA373" s="20"/>
      <c r="CB373" s="20"/>
      <c r="CC373" s="27"/>
      <c r="CD373" s="20"/>
      <c r="CE373" s="20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0"/>
      <c r="ML373" s="87"/>
      <c r="MM373" s="87"/>
      <c r="MN373" s="87"/>
      <c r="MO373" s="87"/>
      <c r="MP373" s="87"/>
      <c r="MQ373" s="87"/>
      <c r="MR373" s="87"/>
      <c r="MS373" s="87"/>
      <c r="MT373" s="87"/>
      <c r="MU373" s="87"/>
      <c r="MV373" s="87"/>
      <c r="MW373" s="87"/>
      <c r="MX373" s="87"/>
      <c r="MY373" s="87"/>
      <c r="MZ373" s="87"/>
      <c r="NA373" s="87"/>
      <c r="NB373" s="87"/>
      <c r="NC373" s="87"/>
      <c r="ND373" s="87"/>
      <c r="NE373" s="87"/>
      <c r="NF373" s="87"/>
      <c r="NG373" s="87"/>
      <c r="NH373" s="87"/>
      <c r="NI373" s="87"/>
      <c r="NJ373" s="87"/>
      <c r="NK373" s="87"/>
      <c r="NL373" s="87"/>
      <c r="NM373" s="87"/>
      <c r="NN373" s="87"/>
      <c r="NO373" s="87"/>
      <c r="NP373" s="87"/>
      <c r="NR373" s="20"/>
      <c r="NS373" s="246" t="s">
        <v>5805</v>
      </c>
    </row>
    <row r="374" spans="11:383">
      <c r="K374" s="265" t="s">
        <v>5806</v>
      </c>
      <c r="V374" s="43">
        <v>106</v>
      </c>
      <c r="W374" s="34" t="s">
        <v>1830</v>
      </c>
      <c r="X374" s="44">
        <v>130204</v>
      </c>
      <c r="Y374" s="34" t="s">
        <v>880</v>
      </c>
      <c r="Z374" s="43" t="s">
        <v>1277</v>
      </c>
      <c r="AA374" s="34" t="s">
        <v>612</v>
      </c>
      <c r="AB374" s="34" t="s">
        <v>408</v>
      </c>
      <c r="AC374" s="34" t="s">
        <v>880</v>
      </c>
      <c r="AD374" s="44" t="s">
        <v>428</v>
      </c>
      <c r="AE374" s="44" t="s">
        <v>5741</v>
      </c>
      <c r="AF374" s="43">
        <v>106</v>
      </c>
      <c r="AG374" s="34" t="s">
        <v>1830</v>
      </c>
      <c r="AH374" s="34" t="s">
        <v>1829</v>
      </c>
      <c r="AI374" s="43" t="s">
        <v>1831</v>
      </c>
      <c r="AJ374" s="44" t="s">
        <v>1832</v>
      </c>
      <c r="AK374" s="295">
        <v>4600084</v>
      </c>
      <c r="AL374" s="44" t="s">
        <v>451</v>
      </c>
      <c r="AM374" s="44" t="s">
        <v>1836</v>
      </c>
      <c r="AN374" s="296">
        <v>255131430</v>
      </c>
      <c r="AO374" s="34"/>
      <c r="AP374" s="34"/>
      <c r="AQ374" s="34"/>
      <c r="AR374" s="34"/>
      <c r="AS374" s="34"/>
      <c r="AT374" s="44" t="s">
        <v>434</v>
      </c>
      <c r="AU374" s="44"/>
      <c r="AV374" s="751" t="str" cm="1">
        <f t="array" ref="AV3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4" s="34"/>
      <c r="AX374" s="34"/>
      <c r="AY374" s="34"/>
      <c r="AZ374" s="34"/>
      <c r="BA374" s="34"/>
      <c r="BB374" s="34"/>
      <c r="BC374" s="34"/>
      <c r="BD374" s="44">
        <v>130204</v>
      </c>
      <c r="BE374" s="34" t="s">
        <v>880</v>
      </c>
      <c r="BF374" s="43" t="s">
        <v>1277</v>
      </c>
      <c r="BG374" s="34" t="s">
        <v>612</v>
      </c>
      <c r="BH374" s="34" t="s">
        <v>408</v>
      </c>
      <c r="BI374" s="34" t="s">
        <v>880</v>
      </c>
      <c r="BJ374" s="44" t="s">
        <v>428</v>
      </c>
      <c r="BK374" s="44" t="s">
        <v>5741</v>
      </c>
      <c r="BL374" s="34"/>
      <c r="BM374" s="34"/>
      <c r="BN374" s="34"/>
      <c r="BO374" s="20"/>
      <c r="BP374" s="20"/>
      <c r="BQ374" s="20"/>
      <c r="BR374" s="20"/>
      <c r="BS374" s="27"/>
      <c r="BT374" s="20"/>
      <c r="BU374" s="20"/>
      <c r="BV374" s="20"/>
      <c r="BW374" s="20"/>
      <c r="BX374" s="20"/>
      <c r="BY374" s="20"/>
      <c r="BZ374" s="20"/>
      <c r="CA374" s="20"/>
      <c r="CB374" s="20"/>
      <c r="CC374" s="27"/>
      <c r="CD374" s="20"/>
      <c r="CE374" s="20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0"/>
      <c r="ML374" s="87"/>
      <c r="MM374" s="87"/>
      <c r="MN374" s="87"/>
      <c r="MO374" s="87"/>
      <c r="MP374" s="87"/>
      <c r="MQ374" s="87"/>
      <c r="MR374" s="87"/>
      <c r="MS374" s="87"/>
      <c r="MT374" s="87"/>
      <c r="MU374" s="87"/>
      <c r="MV374" s="87"/>
      <c r="MW374" s="87"/>
      <c r="MX374" s="87"/>
      <c r="MY374" s="87"/>
      <c r="MZ374" s="87"/>
      <c r="NA374" s="87"/>
      <c r="NB374" s="87"/>
      <c r="NC374" s="87"/>
      <c r="ND374" s="87"/>
      <c r="NE374" s="87"/>
      <c r="NF374" s="87"/>
      <c r="NG374" s="87"/>
      <c r="NH374" s="87"/>
      <c r="NI374" s="87"/>
      <c r="NJ374" s="87"/>
      <c r="NK374" s="87"/>
      <c r="NL374" s="87"/>
      <c r="NM374" s="87"/>
      <c r="NN374" s="87"/>
      <c r="NO374" s="87"/>
      <c r="NP374" s="87"/>
      <c r="NR374" s="20"/>
      <c r="NS374" s="246" t="s">
        <v>5807</v>
      </c>
    </row>
    <row r="375" spans="11:383">
      <c r="K375" s="265" t="s">
        <v>5808</v>
      </c>
      <c r="V375" s="43">
        <v>106</v>
      </c>
      <c r="W375" s="34" t="s">
        <v>1830</v>
      </c>
      <c r="X375" s="44">
        <v>130205</v>
      </c>
      <c r="Y375" s="34" t="s">
        <v>1141</v>
      </c>
      <c r="Z375" s="43" t="s">
        <v>1277</v>
      </c>
      <c r="AA375" s="34" t="s">
        <v>612</v>
      </c>
      <c r="AB375" s="34" t="s">
        <v>408</v>
      </c>
      <c r="AC375" s="34" t="s">
        <v>1141</v>
      </c>
      <c r="AD375" s="44" t="s">
        <v>428</v>
      </c>
      <c r="AE375" s="44" t="s">
        <v>5741</v>
      </c>
      <c r="AF375" s="43">
        <v>106</v>
      </c>
      <c r="AG375" s="34" t="s">
        <v>1830</v>
      </c>
      <c r="AH375" s="34" t="s">
        <v>1829</v>
      </c>
      <c r="AI375" s="43" t="s">
        <v>1831</v>
      </c>
      <c r="AJ375" s="44" t="s">
        <v>1832</v>
      </c>
      <c r="AK375" s="295">
        <v>4600084</v>
      </c>
      <c r="AL375" s="44" t="s">
        <v>451</v>
      </c>
      <c r="AM375" s="44" t="s">
        <v>1836</v>
      </c>
      <c r="AN375" s="296">
        <v>255131430</v>
      </c>
      <c r="AO375" s="34"/>
      <c r="AP375" s="34"/>
      <c r="AQ375" s="34"/>
      <c r="AR375" s="34"/>
      <c r="AS375" s="34"/>
      <c r="AT375" s="44" t="s">
        <v>434</v>
      </c>
      <c r="AU375" s="44"/>
      <c r="AV375" s="751" t="str" cm="1">
        <f t="array" ref="AV3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5" s="34"/>
      <c r="AX375" s="34"/>
      <c r="AY375" s="34"/>
      <c r="AZ375" s="34"/>
      <c r="BA375" s="34"/>
      <c r="BB375" s="34"/>
      <c r="BC375" s="34"/>
      <c r="BD375" s="44">
        <v>130205</v>
      </c>
      <c r="BE375" s="34" t="s">
        <v>1141</v>
      </c>
      <c r="BF375" s="43" t="s">
        <v>1277</v>
      </c>
      <c r="BG375" s="34" t="s">
        <v>612</v>
      </c>
      <c r="BH375" s="34" t="s">
        <v>408</v>
      </c>
      <c r="BI375" s="34" t="s">
        <v>1141</v>
      </c>
      <c r="BJ375" s="44" t="s">
        <v>428</v>
      </c>
      <c r="BK375" s="44" t="s">
        <v>5741</v>
      </c>
      <c r="BL375" s="34"/>
      <c r="BM375" s="34"/>
      <c r="BN375" s="34"/>
      <c r="BO375" s="20"/>
      <c r="BP375" s="20"/>
      <c r="BQ375" s="20"/>
      <c r="BR375" s="20"/>
      <c r="BS375" s="27"/>
      <c r="BT375" s="20"/>
      <c r="BU375" s="20"/>
      <c r="BV375" s="20"/>
      <c r="BW375" s="20"/>
      <c r="BX375" s="20"/>
      <c r="BY375" s="20"/>
      <c r="BZ375" s="20"/>
      <c r="CA375" s="20"/>
      <c r="CB375" s="20"/>
      <c r="CC375" s="27"/>
      <c r="CD375" s="20"/>
      <c r="CE375" s="20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0"/>
      <c r="ML375" s="87"/>
      <c r="MM375" s="87"/>
      <c r="MN375" s="87"/>
      <c r="MO375" s="87"/>
      <c r="MP375" s="87"/>
      <c r="MQ375" s="87"/>
      <c r="MR375" s="87"/>
      <c r="MS375" s="87"/>
      <c r="MT375" s="87"/>
      <c r="MU375" s="87"/>
      <c r="MV375" s="87"/>
      <c r="MW375" s="87"/>
      <c r="MX375" s="87"/>
      <c r="MY375" s="87"/>
      <c r="MZ375" s="87"/>
      <c r="NA375" s="87"/>
      <c r="NB375" s="87"/>
      <c r="NC375" s="87"/>
      <c r="ND375" s="87"/>
      <c r="NE375" s="87"/>
      <c r="NF375" s="87"/>
      <c r="NG375" s="87"/>
      <c r="NH375" s="87"/>
      <c r="NI375" s="87"/>
      <c r="NJ375" s="87"/>
      <c r="NK375" s="87"/>
      <c r="NL375" s="87"/>
      <c r="NM375" s="87"/>
      <c r="NN375" s="87"/>
      <c r="NO375" s="87"/>
      <c r="NP375" s="87"/>
      <c r="NR375" s="20"/>
      <c r="NS375" s="246" t="s">
        <v>5809</v>
      </c>
    </row>
    <row r="376" spans="11:383">
      <c r="K376" s="265" t="s">
        <v>5810</v>
      </c>
      <c r="V376" s="43">
        <v>106</v>
      </c>
      <c r="W376" s="34" t="s">
        <v>1830</v>
      </c>
      <c r="X376" s="44">
        <v>130206</v>
      </c>
      <c r="Y376" s="34" t="s">
        <v>1435</v>
      </c>
      <c r="Z376" s="43" t="s">
        <v>1277</v>
      </c>
      <c r="AA376" s="34" t="s">
        <v>612</v>
      </c>
      <c r="AB376" s="34" t="s">
        <v>408</v>
      </c>
      <c r="AC376" s="34" t="s">
        <v>1435</v>
      </c>
      <c r="AD376" s="44" t="s">
        <v>428</v>
      </c>
      <c r="AE376" s="44" t="s">
        <v>5741</v>
      </c>
      <c r="AF376" s="43">
        <v>106</v>
      </c>
      <c r="AG376" s="34" t="s">
        <v>1830</v>
      </c>
      <c r="AH376" s="34" t="s">
        <v>1829</v>
      </c>
      <c r="AI376" s="43" t="s">
        <v>1831</v>
      </c>
      <c r="AJ376" s="44" t="s">
        <v>1832</v>
      </c>
      <c r="AK376" s="295">
        <v>4600084</v>
      </c>
      <c r="AL376" s="44" t="s">
        <v>451</v>
      </c>
      <c r="AM376" s="44" t="s">
        <v>1836</v>
      </c>
      <c r="AN376" s="296">
        <v>255131430</v>
      </c>
      <c r="AO376" s="34"/>
      <c r="AP376" s="34"/>
      <c r="AQ376" s="34"/>
      <c r="AR376" s="34"/>
      <c r="AS376" s="34"/>
      <c r="AT376" s="44" t="s">
        <v>434</v>
      </c>
      <c r="AU376" s="44"/>
      <c r="AV376" s="751" t="str" cm="1">
        <f t="array" ref="AV3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6" s="34"/>
      <c r="AX376" s="34"/>
      <c r="AY376" s="34"/>
      <c r="AZ376" s="34"/>
      <c r="BA376" s="34"/>
      <c r="BB376" s="34"/>
      <c r="BC376" s="34"/>
      <c r="BD376" s="44">
        <v>130206</v>
      </c>
      <c r="BE376" s="34" t="s">
        <v>1435</v>
      </c>
      <c r="BF376" s="43" t="s">
        <v>1277</v>
      </c>
      <c r="BG376" s="34" t="s">
        <v>612</v>
      </c>
      <c r="BH376" s="34" t="s">
        <v>408</v>
      </c>
      <c r="BI376" s="34" t="s">
        <v>1435</v>
      </c>
      <c r="BJ376" s="44" t="s">
        <v>428</v>
      </c>
      <c r="BK376" s="44" t="s">
        <v>5741</v>
      </c>
      <c r="BL376" s="34"/>
      <c r="BM376" s="34"/>
      <c r="BN376" s="34"/>
      <c r="BO376" s="20"/>
      <c r="BP376" s="20"/>
      <c r="BQ376" s="20"/>
      <c r="BR376" s="20"/>
      <c r="BS376" s="27"/>
      <c r="BT376" s="20"/>
      <c r="BU376" s="20"/>
      <c r="BV376" s="20"/>
      <c r="BW376" s="20"/>
      <c r="BX376" s="20"/>
      <c r="BY376" s="20"/>
      <c r="BZ376" s="20"/>
      <c r="CA376" s="20"/>
      <c r="CB376" s="20"/>
      <c r="CC376" s="27"/>
      <c r="CD376" s="20"/>
      <c r="CE376" s="20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0"/>
      <c r="ML376" s="87"/>
      <c r="MM376" s="87"/>
      <c r="MN376" s="87"/>
      <c r="MO376" s="87"/>
      <c r="MP376" s="87"/>
      <c r="MQ376" s="87"/>
      <c r="MR376" s="87"/>
      <c r="MS376" s="87"/>
      <c r="MT376" s="87"/>
      <c r="MU376" s="87"/>
      <c r="MV376" s="87"/>
      <c r="MW376" s="87"/>
      <c r="MX376" s="87"/>
      <c r="MY376" s="87"/>
      <c r="MZ376" s="87"/>
      <c r="NA376" s="87"/>
      <c r="NB376" s="87"/>
      <c r="NC376" s="87"/>
      <c r="ND376" s="87"/>
      <c r="NE376" s="87"/>
      <c r="NF376" s="87"/>
      <c r="NG376" s="87"/>
      <c r="NH376" s="87"/>
      <c r="NI376" s="87"/>
      <c r="NJ376" s="87"/>
      <c r="NK376" s="87"/>
      <c r="NL376" s="87"/>
      <c r="NM376" s="87"/>
      <c r="NN376" s="87"/>
      <c r="NO376" s="87"/>
      <c r="NP376" s="87"/>
      <c r="NR376" s="20"/>
      <c r="NS376" s="246" t="s">
        <v>5811</v>
      </c>
    </row>
    <row r="377" spans="11:383">
      <c r="K377" s="265" t="s">
        <v>5812</v>
      </c>
      <c r="V377" s="43">
        <v>106</v>
      </c>
      <c r="W377" s="34" t="s">
        <v>1830</v>
      </c>
      <c r="X377" s="44">
        <v>130207</v>
      </c>
      <c r="Y377" s="34" t="s">
        <v>1708</v>
      </c>
      <c r="Z377" s="43" t="s">
        <v>1277</v>
      </c>
      <c r="AA377" s="34" t="s">
        <v>612</v>
      </c>
      <c r="AB377" s="34" t="s">
        <v>408</v>
      </c>
      <c r="AC377" s="34" t="s">
        <v>1708</v>
      </c>
      <c r="AD377" s="44" t="s">
        <v>428</v>
      </c>
      <c r="AE377" s="44" t="s">
        <v>5741</v>
      </c>
      <c r="AF377" s="43">
        <v>106</v>
      </c>
      <c r="AG377" s="34" t="s">
        <v>1830</v>
      </c>
      <c r="AH377" s="34" t="s">
        <v>1829</v>
      </c>
      <c r="AI377" s="43" t="s">
        <v>1831</v>
      </c>
      <c r="AJ377" s="44" t="s">
        <v>1832</v>
      </c>
      <c r="AK377" s="295">
        <v>4600084</v>
      </c>
      <c r="AL377" s="44" t="s">
        <v>451</v>
      </c>
      <c r="AM377" s="44" t="s">
        <v>1836</v>
      </c>
      <c r="AN377" s="296">
        <v>255131430</v>
      </c>
      <c r="AO377" s="34"/>
      <c r="AP377" s="34"/>
      <c r="AQ377" s="34"/>
      <c r="AR377" s="34"/>
      <c r="AS377" s="34"/>
      <c r="AT377" s="44" t="s">
        <v>434</v>
      </c>
      <c r="AU377" s="44"/>
      <c r="AV377" s="751" t="str" cm="1">
        <f t="array" ref="AV3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7" s="34"/>
      <c r="AX377" s="34"/>
      <c r="AY377" s="34"/>
      <c r="AZ377" s="34"/>
      <c r="BA377" s="34"/>
      <c r="BB377" s="34"/>
      <c r="BC377" s="34"/>
      <c r="BD377" s="44">
        <v>130207</v>
      </c>
      <c r="BE377" s="34" t="s">
        <v>1708</v>
      </c>
      <c r="BF377" s="43" t="s">
        <v>1277</v>
      </c>
      <c r="BG377" s="34" t="s">
        <v>612</v>
      </c>
      <c r="BH377" s="34" t="s">
        <v>408</v>
      </c>
      <c r="BI377" s="34" t="s">
        <v>1708</v>
      </c>
      <c r="BJ377" s="44" t="s">
        <v>428</v>
      </c>
      <c r="BK377" s="44" t="s">
        <v>5741</v>
      </c>
      <c r="BL377" s="34"/>
      <c r="BM377" s="34"/>
      <c r="BN377" s="34"/>
      <c r="BO377" s="20"/>
      <c r="BP377" s="20"/>
      <c r="BQ377" s="20"/>
      <c r="BR377" s="20"/>
      <c r="BS377" s="27"/>
      <c r="BT377" s="20"/>
      <c r="BU377" s="20"/>
      <c r="BV377" s="20"/>
      <c r="BW377" s="20"/>
      <c r="BX377" s="20"/>
      <c r="BY377" s="20"/>
      <c r="BZ377" s="20"/>
      <c r="CA377" s="20"/>
      <c r="CB377" s="20"/>
      <c r="CC377" s="27"/>
      <c r="CD377" s="20"/>
      <c r="CE377" s="20"/>
      <c r="CF377" s="28"/>
      <c r="CG377" s="28"/>
      <c r="CH377" s="28"/>
      <c r="CI377" s="28"/>
      <c r="CJ377" s="28"/>
      <c r="CK377" s="28"/>
      <c r="CL377" s="28"/>
      <c r="CM377" s="28"/>
      <c r="CN377" s="28"/>
      <c r="CO377" s="28"/>
      <c r="CP377" s="28"/>
      <c r="CQ377" s="28"/>
      <c r="CR377" s="28"/>
      <c r="CS377" s="28"/>
      <c r="CT377" s="28"/>
      <c r="CU377" s="28"/>
      <c r="CV377" s="28"/>
      <c r="CW377" s="28"/>
      <c r="CX377" s="20"/>
      <c r="ML377" s="87"/>
      <c r="MM377" s="87"/>
      <c r="MN377" s="87"/>
      <c r="MO377" s="87"/>
      <c r="MP377" s="87"/>
      <c r="MQ377" s="87"/>
      <c r="MR377" s="87"/>
      <c r="MS377" s="87"/>
      <c r="MT377" s="87"/>
      <c r="MU377" s="87"/>
      <c r="MV377" s="87"/>
      <c r="MW377" s="87"/>
      <c r="MX377" s="87"/>
      <c r="MY377" s="87"/>
      <c r="MZ377" s="87"/>
      <c r="NA377" s="87"/>
      <c r="NB377" s="87"/>
      <c r="NC377" s="87"/>
      <c r="ND377" s="87"/>
      <c r="NE377" s="87"/>
      <c r="NF377" s="87"/>
      <c r="NG377" s="87"/>
      <c r="NH377" s="87"/>
      <c r="NI377" s="87"/>
      <c r="NJ377" s="87"/>
      <c r="NK377" s="87"/>
      <c r="NL377" s="87"/>
      <c r="NM377" s="87"/>
      <c r="NN377" s="87"/>
      <c r="NO377" s="87"/>
      <c r="NP377" s="87"/>
      <c r="NR377" s="20"/>
      <c r="NS377" s="246" t="s">
        <v>5813</v>
      </c>
    </row>
    <row r="378" spans="11:383">
      <c r="K378" s="265" t="s">
        <v>5814</v>
      </c>
      <c r="V378" s="43">
        <v>106</v>
      </c>
      <c r="W378" s="34" t="s">
        <v>1830</v>
      </c>
      <c r="X378" s="44">
        <v>130208</v>
      </c>
      <c r="Y378" s="34" t="s">
        <v>1930</v>
      </c>
      <c r="Z378" s="43" t="s">
        <v>1277</v>
      </c>
      <c r="AA378" s="34" t="s">
        <v>612</v>
      </c>
      <c r="AB378" s="34" t="s">
        <v>408</v>
      </c>
      <c r="AC378" s="34" t="s">
        <v>1930</v>
      </c>
      <c r="AD378" s="44" t="s">
        <v>428</v>
      </c>
      <c r="AE378" s="44" t="s">
        <v>5741</v>
      </c>
      <c r="AF378" s="43">
        <v>106</v>
      </c>
      <c r="AG378" s="34" t="s">
        <v>1830</v>
      </c>
      <c r="AH378" s="34" t="s">
        <v>1829</v>
      </c>
      <c r="AI378" s="43" t="s">
        <v>1831</v>
      </c>
      <c r="AJ378" s="44" t="s">
        <v>1832</v>
      </c>
      <c r="AK378" s="295">
        <v>4600084</v>
      </c>
      <c r="AL378" s="44" t="s">
        <v>451</v>
      </c>
      <c r="AM378" s="44" t="s">
        <v>1836</v>
      </c>
      <c r="AN378" s="296">
        <v>255131430</v>
      </c>
      <c r="AO378" s="34"/>
      <c r="AP378" s="34"/>
      <c r="AQ378" s="34"/>
      <c r="AR378" s="34"/>
      <c r="AS378" s="34"/>
      <c r="AT378" s="44" t="s">
        <v>434</v>
      </c>
      <c r="AU378" s="44"/>
      <c r="AV378" s="751" t="str" cm="1">
        <f t="array" ref="AV3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8" s="34"/>
      <c r="AX378" s="34"/>
      <c r="AY378" s="34"/>
      <c r="AZ378" s="34"/>
      <c r="BA378" s="34"/>
      <c r="BB378" s="34"/>
      <c r="BC378" s="34"/>
      <c r="BD378" s="44">
        <v>130208</v>
      </c>
      <c r="BE378" s="34" t="s">
        <v>1930</v>
      </c>
      <c r="BF378" s="43" t="s">
        <v>1277</v>
      </c>
      <c r="BG378" s="34" t="s">
        <v>612</v>
      </c>
      <c r="BH378" s="34" t="s">
        <v>408</v>
      </c>
      <c r="BI378" s="34" t="s">
        <v>1930</v>
      </c>
      <c r="BJ378" s="44" t="s">
        <v>428</v>
      </c>
      <c r="BK378" s="44" t="s">
        <v>5741</v>
      </c>
      <c r="BL378" s="34"/>
      <c r="BM378" s="34"/>
      <c r="BN378" s="34"/>
      <c r="BO378" s="20"/>
      <c r="BP378" s="20"/>
      <c r="BQ378" s="20"/>
      <c r="BR378" s="20"/>
      <c r="BS378" s="27"/>
      <c r="BT378" s="20"/>
      <c r="BU378" s="20"/>
      <c r="BV378" s="20"/>
      <c r="BW378" s="20"/>
      <c r="BX378" s="20"/>
      <c r="BY378" s="20"/>
      <c r="BZ378" s="20"/>
      <c r="CA378" s="20"/>
      <c r="CB378" s="20"/>
      <c r="CC378" s="27"/>
      <c r="CD378" s="20"/>
      <c r="CE378" s="20"/>
      <c r="CF378" s="28"/>
      <c r="CG378" s="28"/>
      <c r="CH378" s="28"/>
      <c r="CI378" s="28"/>
      <c r="CJ378" s="28"/>
      <c r="CK378" s="28"/>
      <c r="CL378" s="28"/>
      <c r="CM378" s="28"/>
      <c r="CN378" s="28"/>
      <c r="CO378" s="28"/>
      <c r="CP378" s="28"/>
      <c r="CQ378" s="28"/>
      <c r="CR378" s="28"/>
      <c r="CS378" s="28"/>
      <c r="CT378" s="28"/>
      <c r="CU378" s="28"/>
      <c r="CV378" s="28"/>
      <c r="CW378" s="28"/>
      <c r="CX378" s="20"/>
      <c r="ML378" s="87"/>
      <c r="MM378" s="87"/>
      <c r="MN378" s="87"/>
      <c r="MO378" s="87"/>
      <c r="MP378" s="87"/>
      <c r="MQ378" s="87"/>
      <c r="MR378" s="87"/>
      <c r="MS378" s="87"/>
      <c r="MT378" s="87"/>
      <c r="MU378" s="87"/>
      <c r="MV378" s="87"/>
      <c r="MW378" s="87"/>
      <c r="MX378" s="87"/>
      <c r="MY378" s="87"/>
      <c r="MZ378" s="87"/>
      <c r="NA378" s="87"/>
      <c r="NB378" s="87"/>
      <c r="NC378" s="87"/>
      <c r="ND378" s="87"/>
      <c r="NE378" s="87"/>
      <c r="NF378" s="87"/>
      <c r="NG378" s="87"/>
      <c r="NH378" s="87"/>
      <c r="NI378" s="87"/>
      <c r="NJ378" s="87"/>
      <c r="NK378" s="87"/>
      <c r="NL378" s="87"/>
      <c r="NM378" s="87"/>
      <c r="NN378" s="87"/>
      <c r="NO378" s="87"/>
      <c r="NP378" s="87"/>
      <c r="NR378" s="20"/>
      <c r="NS378" s="246" t="s">
        <v>5815</v>
      </c>
    </row>
    <row r="379" spans="11:383">
      <c r="K379" s="265" t="s">
        <v>5816</v>
      </c>
      <c r="V379" s="43">
        <v>106</v>
      </c>
      <c r="W379" s="34" t="s">
        <v>1830</v>
      </c>
      <c r="X379" s="44">
        <v>130215</v>
      </c>
      <c r="Y379" s="34" t="s">
        <v>2114</v>
      </c>
      <c r="Z379" s="43" t="s">
        <v>1277</v>
      </c>
      <c r="AA379" s="34" t="s">
        <v>612</v>
      </c>
      <c r="AB379" s="34" t="s">
        <v>408</v>
      </c>
      <c r="AC379" s="34" t="s">
        <v>2114</v>
      </c>
      <c r="AD379" s="44" t="s">
        <v>428</v>
      </c>
      <c r="AE379" s="44" t="s">
        <v>5741</v>
      </c>
      <c r="AF379" s="43">
        <v>106</v>
      </c>
      <c r="AG379" s="34" t="s">
        <v>1830</v>
      </c>
      <c r="AH379" s="34" t="s">
        <v>1829</v>
      </c>
      <c r="AI379" s="43" t="s">
        <v>1831</v>
      </c>
      <c r="AJ379" s="44" t="s">
        <v>1832</v>
      </c>
      <c r="AK379" s="295">
        <v>4600084</v>
      </c>
      <c r="AL379" s="44" t="s">
        <v>451</v>
      </c>
      <c r="AM379" s="44" t="s">
        <v>1836</v>
      </c>
      <c r="AN379" s="296">
        <v>255131430</v>
      </c>
      <c r="AO379" s="34"/>
      <c r="AP379" s="34"/>
      <c r="AQ379" s="34"/>
      <c r="AR379" s="34"/>
      <c r="AS379" s="34"/>
      <c r="AT379" s="44" t="s">
        <v>434</v>
      </c>
      <c r="AU379" s="44"/>
      <c r="AV379" s="751" t="str" cm="1">
        <f t="array" ref="AV3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79" s="34"/>
      <c r="AX379" s="34"/>
      <c r="AY379" s="34"/>
      <c r="AZ379" s="34"/>
      <c r="BA379" s="34"/>
      <c r="BB379" s="34"/>
      <c r="BC379" s="34"/>
      <c r="BD379" s="44">
        <v>130215</v>
      </c>
      <c r="BE379" s="34" t="s">
        <v>2114</v>
      </c>
      <c r="BF379" s="43" t="s">
        <v>1277</v>
      </c>
      <c r="BG379" s="34" t="s">
        <v>612</v>
      </c>
      <c r="BH379" s="34" t="s">
        <v>408</v>
      </c>
      <c r="BI379" s="34" t="s">
        <v>2114</v>
      </c>
      <c r="BJ379" s="44" t="s">
        <v>428</v>
      </c>
      <c r="BK379" s="44" t="s">
        <v>5741</v>
      </c>
      <c r="BL379" s="34"/>
      <c r="BM379" s="34"/>
      <c r="BN379" s="34"/>
      <c r="BO379" s="20"/>
      <c r="BP379" s="20"/>
      <c r="BQ379" s="20"/>
      <c r="BR379" s="20"/>
      <c r="BS379" s="27"/>
      <c r="BT379" s="20"/>
      <c r="BU379" s="20"/>
      <c r="BV379" s="20"/>
      <c r="BW379" s="20"/>
      <c r="BX379" s="20"/>
      <c r="BY379" s="20"/>
      <c r="BZ379" s="20"/>
      <c r="CA379" s="20"/>
      <c r="CB379" s="20"/>
      <c r="CC379" s="27"/>
      <c r="CD379" s="20"/>
      <c r="CE379" s="20"/>
      <c r="CF379" s="28"/>
      <c r="CG379" s="28"/>
      <c r="CH379" s="28"/>
      <c r="CI379" s="28"/>
      <c r="CJ379" s="28"/>
      <c r="CK379" s="28"/>
      <c r="CL379" s="28"/>
      <c r="CM379" s="28"/>
      <c r="CN379" s="28"/>
      <c r="CO379" s="28"/>
      <c r="CP379" s="28"/>
      <c r="CQ379" s="28"/>
      <c r="CR379" s="28"/>
      <c r="CS379" s="28"/>
      <c r="CT379" s="28"/>
      <c r="CU379" s="28"/>
      <c r="CV379" s="28"/>
      <c r="CW379" s="28"/>
      <c r="CX379" s="20"/>
      <c r="ML379" s="87"/>
      <c r="MM379" s="87"/>
      <c r="MN379" s="87"/>
      <c r="MO379" s="87"/>
      <c r="MP379" s="87"/>
      <c r="MQ379" s="87"/>
      <c r="MR379" s="87"/>
      <c r="MS379" s="87"/>
      <c r="MT379" s="87"/>
      <c r="MU379" s="87"/>
      <c r="MV379" s="87"/>
      <c r="MW379" s="87"/>
      <c r="MX379" s="87"/>
      <c r="MY379" s="87"/>
      <c r="MZ379" s="87"/>
      <c r="NA379" s="87"/>
      <c r="NB379" s="87"/>
      <c r="NC379" s="87"/>
      <c r="ND379" s="87"/>
      <c r="NE379" s="87"/>
      <c r="NF379" s="87"/>
      <c r="NG379" s="87"/>
      <c r="NH379" s="87"/>
      <c r="NI379" s="87"/>
      <c r="NJ379" s="87"/>
      <c r="NK379" s="87"/>
      <c r="NL379" s="87"/>
      <c r="NM379" s="87"/>
      <c r="NN379" s="87"/>
      <c r="NO379" s="87"/>
      <c r="NP379" s="87"/>
      <c r="NR379" s="20"/>
      <c r="NS379" s="246" t="s">
        <v>5817</v>
      </c>
    </row>
    <row r="380" spans="11:383">
      <c r="K380" s="265" t="s">
        <v>5818</v>
      </c>
      <c r="V380" s="43">
        <v>106</v>
      </c>
      <c r="W380" s="34" t="s">
        <v>1830</v>
      </c>
      <c r="X380" s="44">
        <v>130221</v>
      </c>
      <c r="Y380" s="34" t="s">
        <v>2575</v>
      </c>
      <c r="Z380" s="43" t="s">
        <v>1277</v>
      </c>
      <c r="AA380" s="34" t="s">
        <v>612</v>
      </c>
      <c r="AB380" s="34" t="s">
        <v>408</v>
      </c>
      <c r="AC380" s="34" t="s">
        <v>5819</v>
      </c>
      <c r="AD380" s="44" t="s">
        <v>428</v>
      </c>
      <c r="AE380" s="44" t="s">
        <v>5741</v>
      </c>
      <c r="AF380" s="43">
        <v>106</v>
      </c>
      <c r="AG380" s="34" t="s">
        <v>1830</v>
      </c>
      <c r="AH380" s="34" t="s">
        <v>1829</v>
      </c>
      <c r="AI380" s="43" t="s">
        <v>1831</v>
      </c>
      <c r="AJ380" s="44" t="s">
        <v>1832</v>
      </c>
      <c r="AK380" s="295">
        <v>4600084</v>
      </c>
      <c r="AL380" s="44" t="s">
        <v>451</v>
      </c>
      <c r="AM380" s="44" t="s">
        <v>1836</v>
      </c>
      <c r="AN380" s="296">
        <v>255131430</v>
      </c>
      <c r="AO380" s="34"/>
      <c r="AP380" s="34"/>
      <c r="AQ380" s="34"/>
      <c r="AR380" s="34"/>
      <c r="AS380" s="34"/>
      <c r="AT380" s="44" t="s">
        <v>434</v>
      </c>
      <c r="AU380" s="44"/>
      <c r="AV380" s="751" t="str" cm="1">
        <f t="array" ref="AV3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0" s="34"/>
      <c r="AX380" s="34"/>
      <c r="AY380" s="34"/>
      <c r="AZ380" s="34"/>
      <c r="BA380" s="34"/>
      <c r="BB380" s="34"/>
      <c r="BC380" s="34"/>
      <c r="BD380" s="44">
        <v>130221</v>
      </c>
      <c r="BE380" s="34" t="s">
        <v>2575</v>
      </c>
      <c r="BF380" s="43" t="s">
        <v>1277</v>
      </c>
      <c r="BG380" s="34" t="s">
        <v>612</v>
      </c>
      <c r="BH380" s="34" t="s">
        <v>408</v>
      </c>
      <c r="BI380" s="34" t="s">
        <v>5819</v>
      </c>
      <c r="BJ380" s="44" t="s">
        <v>428</v>
      </c>
      <c r="BK380" s="44" t="s">
        <v>5741</v>
      </c>
      <c r="BL380" s="34"/>
      <c r="BM380" s="34"/>
      <c r="BN380" s="34"/>
      <c r="BO380" s="20"/>
      <c r="BP380" s="20"/>
      <c r="BQ380" s="20"/>
      <c r="BR380" s="20"/>
      <c r="BS380" s="27"/>
      <c r="BT380" s="20"/>
      <c r="BU380" s="20"/>
      <c r="BV380" s="20"/>
      <c r="BW380" s="20"/>
      <c r="BX380" s="20"/>
      <c r="BY380" s="20"/>
      <c r="BZ380" s="20"/>
      <c r="CA380" s="20"/>
      <c r="CB380" s="20"/>
      <c r="CC380" s="27"/>
      <c r="CD380" s="20"/>
      <c r="CE380" s="20"/>
      <c r="CF380" s="28"/>
      <c r="CG380" s="28"/>
      <c r="CH380" s="28"/>
      <c r="CI380" s="28"/>
      <c r="CJ380" s="28"/>
      <c r="CK380" s="28"/>
      <c r="CL380" s="28"/>
      <c r="CM380" s="28"/>
      <c r="CN380" s="28"/>
      <c r="CO380" s="28"/>
      <c r="CP380" s="28"/>
      <c r="CQ380" s="28"/>
      <c r="CR380" s="28"/>
      <c r="CS380" s="28"/>
      <c r="CT380" s="28"/>
      <c r="CU380" s="28"/>
      <c r="CV380" s="28"/>
      <c r="CW380" s="28"/>
      <c r="CX380" s="20"/>
      <c r="ML380" s="87"/>
      <c r="MM380" s="87"/>
      <c r="MN380" s="87"/>
      <c r="MO380" s="87"/>
      <c r="MP380" s="87"/>
      <c r="MQ380" s="87"/>
      <c r="MR380" s="87"/>
      <c r="MS380" s="87"/>
      <c r="MT380" s="87"/>
      <c r="MU380" s="87"/>
      <c r="MV380" s="87"/>
      <c r="MW380" s="87"/>
      <c r="MX380" s="87"/>
      <c r="MY380" s="87"/>
      <c r="MZ380" s="87"/>
      <c r="NA380" s="87"/>
      <c r="NB380" s="87"/>
      <c r="NC380" s="87"/>
      <c r="ND380" s="87"/>
      <c r="NE380" s="87"/>
      <c r="NF380" s="87"/>
      <c r="NG380" s="87"/>
      <c r="NH380" s="87"/>
      <c r="NI380" s="87"/>
      <c r="NJ380" s="87"/>
      <c r="NK380" s="87"/>
      <c r="NL380" s="87"/>
      <c r="NM380" s="87"/>
      <c r="NN380" s="87"/>
      <c r="NO380" s="87"/>
      <c r="NP380" s="87"/>
      <c r="NR380" s="20"/>
      <c r="NS380" s="246" t="s">
        <v>5820</v>
      </c>
    </row>
    <row r="381" spans="11:383">
      <c r="K381" s="265" t="s">
        <v>5821</v>
      </c>
      <c r="V381" s="43">
        <v>106</v>
      </c>
      <c r="W381" s="34" t="s">
        <v>1830</v>
      </c>
      <c r="X381" s="44">
        <v>130222</v>
      </c>
      <c r="Y381" s="34" t="s">
        <v>2706</v>
      </c>
      <c r="Z381" s="43" t="s">
        <v>1277</v>
      </c>
      <c r="AA381" s="34" t="s">
        <v>612</v>
      </c>
      <c r="AB381" s="34" t="s">
        <v>408</v>
      </c>
      <c r="AC381" s="34" t="s">
        <v>5804</v>
      </c>
      <c r="AD381" s="44" t="s">
        <v>428</v>
      </c>
      <c r="AE381" s="44" t="s">
        <v>5741</v>
      </c>
      <c r="AF381" s="43">
        <v>106</v>
      </c>
      <c r="AG381" s="34" t="s">
        <v>1830</v>
      </c>
      <c r="AH381" s="34" t="s">
        <v>1829</v>
      </c>
      <c r="AI381" s="43" t="s">
        <v>1831</v>
      </c>
      <c r="AJ381" s="44" t="s">
        <v>1832</v>
      </c>
      <c r="AK381" s="295">
        <v>4600084</v>
      </c>
      <c r="AL381" s="44" t="s">
        <v>451</v>
      </c>
      <c r="AM381" s="44" t="s">
        <v>1836</v>
      </c>
      <c r="AN381" s="296">
        <v>255131430</v>
      </c>
      <c r="AO381" s="34"/>
      <c r="AP381" s="34"/>
      <c r="AQ381" s="34"/>
      <c r="AR381" s="34"/>
      <c r="AS381" s="34"/>
      <c r="AT381" s="44" t="s">
        <v>434</v>
      </c>
      <c r="AU381" s="44"/>
      <c r="AV381" s="751" t="str" cm="1">
        <f t="array" ref="AV3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1" s="34"/>
      <c r="AX381" s="34"/>
      <c r="AY381" s="34"/>
      <c r="AZ381" s="34"/>
      <c r="BA381" s="34"/>
      <c r="BB381" s="34"/>
      <c r="BC381" s="34"/>
      <c r="BD381" s="44">
        <v>130222</v>
      </c>
      <c r="BE381" s="34" t="s">
        <v>2706</v>
      </c>
      <c r="BF381" s="43" t="s">
        <v>1277</v>
      </c>
      <c r="BG381" s="34" t="s">
        <v>612</v>
      </c>
      <c r="BH381" s="34" t="s">
        <v>408</v>
      </c>
      <c r="BI381" s="34" t="s">
        <v>5804</v>
      </c>
      <c r="BJ381" s="44" t="s">
        <v>428</v>
      </c>
      <c r="BK381" s="44" t="s">
        <v>5741</v>
      </c>
      <c r="BL381" s="34"/>
      <c r="BM381" s="34"/>
      <c r="BN381" s="34"/>
      <c r="BO381" s="20"/>
      <c r="BP381" s="20"/>
      <c r="BQ381" s="20"/>
      <c r="BR381" s="20"/>
      <c r="BS381" s="27"/>
      <c r="BT381" s="20"/>
      <c r="BU381" s="20"/>
      <c r="BV381" s="20"/>
      <c r="BW381" s="20"/>
      <c r="BX381" s="20"/>
      <c r="BY381" s="20"/>
      <c r="BZ381" s="20"/>
      <c r="CA381" s="20"/>
      <c r="CB381" s="20"/>
      <c r="CC381" s="27"/>
      <c r="CD381" s="20"/>
      <c r="CE381" s="20"/>
      <c r="CF381" s="28"/>
      <c r="CG381" s="28"/>
      <c r="CH381" s="28"/>
      <c r="CI381" s="28"/>
      <c r="CJ381" s="28"/>
      <c r="CK381" s="28"/>
      <c r="CL381" s="28"/>
      <c r="CM381" s="28"/>
      <c r="CN381" s="28"/>
      <c r="CO381" s="28"/>
      <c r="CP381" s="28"/>
      <c r="CQ381" s="28"/>
      <c r="CR381" s="28"/>
      <c r="CS381" s="28"/>
      <c r="CT381" s="28"/>
      <c r="CU381" s="28"/>
      <c r="CV381" s="28"/>
      <c r="CW381" s="28"/>
      <c r="CX381" s="20"/>
      <c r="ML381" s="87"/>
      <c r="MM381" s="87"/>
      <c r="MN381" s="87"/>
      <c r="MO381" s="87"/>
      <c r="MP381" s="87"/>
      <c r="MQ381" s="87"/>
      <c r="MR381" s="87"/>
      <c r="MS381" s="87"/>
      <c r="MT381" s="87"/>
      <c r="MU381" s="87"/>
      <c r="MV381" s="87"/>
      <c r="MW381" s="87"/>
      <c r="MX381" s="87"/>
      <c r="MY381" s="87"/>
      <c r="MZ381" s="87"/>
      <c r="NA381" s="87"/>
      <c r="NB381" s="87"/>
      <c r="NC381" s="87"/>
      <c r="ND381" s="87"/>
      <c r="NE381" s="87"/>
      <c r="NF381" s="87"/>
      <c r="NG381" s="87"/>
      <c r="NH381" s="87"/>
      <c r="NI381" s="87"/>
      <c r="NJ381" s="87"/>
      <c r="NK381" s="87"/>
      <c r="NL381" s="87"/>
      <c r="NM381" s="87"/>
      <c r="NN381" s="87"/>
      <c r="NO381" s="87"/>
      <c r="NP381" s="87"/>
      <c r="NR381" s="20"/>
      <c r="NS381" s="246" t="s">
        <v>5822</v>
      </c>
    </row>
    <row r="382" spans="11:383">
      <c r="K382" s="265" t="s">
        <v>5823</v>
      </c>
      <c r="V382" s="43">
        <v>106</v>
      </c>
      <c r="W382" s="34" t="s">
        <v>1830</v>
      </c>
      <c r="X382" s="44">
        <v>130223</v>
      </c>
      <c r="Y382" s="34" t="s">
        <v>2823</v>
      </c>
      <c r="Z382" s="43" t="s">
        <v>1277</v>
      </c>
      <c r="AA382" s="34" t="s">
        <v>612</v>
      </c>
      <c r="AB382" s="34" t="s">
        <v>408</v>
      </c>
      <c r="AC382" s="34" t="s">
        <v>5824</v>
      </c>
      <c r="AD382" s="44" t="s">
        <v>428</v>
      </c>
      <c r="AE382" s="44" t="s">
        <v>5741</v>
      </c>
      <c r="AF382" s="43">
        <v>106</v>
      </c>
      <c r="AG382" s="34" t="s">
        <v>1830</v>
      </c>
      <c r="AH382" s="34" t="s">
        <v>1829</v>
      </c>
      <c r="AI382" s="43" t="s">
        <v>1831</v>
      </c>
      <c r="AJ382" s="44" t="s">
        <v>1832</v>
      </c>
      <c r="AK382" s="295">
        <v>4600084</v>
      </c>
      <c r="AL382" s="44" t="s">
        <v>451</v>
      </c>
      <c r="AM382" s="44" t="s">
        <v>1836</v>
      </c>
      <c r="AN382" s="296">
        <v>255131430</v>
      </c>
      <c r="AO382" s="34"/>
      <c r="AP382" s="34"/>
      <c r="AQ382" s="34"/>
      <c r="AR382" s="34"/>
      <c r="AS382" s="34"/>
      <c r="AT382" s="44" t="s">
        <v>434</v>
      </c>
      <c r="AU382" s="44"/>
      <c r="AV382" s="751" t="str" cm="1">
        <f t="array" ref="AV3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2" s="34"/>
      <c r="AX382" s="34"/>
      <c r="AY382" s="34"/>
      <c r="AZ382" s="34"/>
      <c r="BA382" s="34"/>
      <c r="BB382" s="34"/>
      <c r="BC382" s="34"/>
      <c r="BD382" s="44">
        <v>130223</v>
      </c>
      <c r="BE382" s="34" t="s">
        <v>2823</v>
      </c>
      <c r="BF382" s="43" t="s">
        <v>1277</v>
      </c>
      <c r="BG382" s="34" t="s">
        <v>612</v>
      </c>
      <c r="BH382" s="34" t="s">
        <v>408</v>
      </c>
      <c r="BI382" s="34" t="s">
        <v>5824</v>
      </c>
      <c r="BJ382" s="44" t="s">
        <v>428</v>
      </c>
      <c r="BK382" s="44" t="s">
        <v>5741</v>
      </c>
      <c r="BL382" s="34"/>
      <c r="BM382" s="34"/>
      <c r="BN382" s="34"/>
      <c r="BO382" s="20"/>
      <c r="BP382" s="20"/>
      <c r="BQ382" s="20"/>
      <c r="BR382" s="20"/>
      <c r="BS382" s="27"/>
      <c r="BT382" s="20"/>
      <c r="BU382" s="20"/>
      <c r="BV382" s="20"/>
      <c r="BW382" s="20"/>
      <c r="BX382" s="20"/>
      <c r="BY382" s="20"/>
      <c r="BZ382" s="20"/>
      <c r="CA382" s="20"/>
      <c r="CB382" s="20"/>
      <c r="CC382" s="27"/>
      <c r="CD382" s="20"/>
      <c r="CE382" s="20"/>
      <c r="CF382" s="28"/>
      <c r="CG382" s="28"/>
      <c r="CH382" s="28"/>
      <c r="CI382" s="28"/>
      <c r="CJ382" s="28"/>
      <c r="CK382" s="28"/>
      <c r="CL382" s="28"/>
      <c r="CM382" s="28"/>
      <c r="CN382" s="28"/>
      <c r="CO382" s="28"/>
      <c r="CP382" s="28"/>
      <c r="CQ382" s="28"/>
      <c r="CR382" s="28"/>
      <c r="CS382" s="28"/>
      <c r="CT382" s="28"/>
      <c r="CU382" s="28"/>
      <c r="CV382" s="28"/>
      <c r="CW382" s="28"/>
      <c r="CX382" s="20"/>
      <c r="ML382" s="87"/>
      <c r="MM382" s="87"/>
      <c r="MN382" s="87"/>
      <c r="MO382" s="87"/>
      <c r="MP382" s="87"/>
      <c r="MQ382" s="87"/>
      <c r="MR382" s="87"/>
      <c r="MS382" s="87"/>
      <c r="MT382" s="87"/>
      <c r="MU382" s="87"/>
      <c r="MV382" s="87"/>
      <c r="MW382" s="87"/>
      <c r="MX382" s="87"/>
      <c r="MY382" s="87"/>
      <c r="MZ382" s="87"/>
      <c r="NA382" s="87"/>
      <c r="NB382" s="87"/>
      <c r="NC382" s="87"/>
      <c r="ND382" s="87"/>
      <c r="NE382" s="87"/>
      <c r="NF382" s="87"/>
      <c r="NG382" s="87"/>
      <c r="NH382" s="87"/>
      <c r="NI382" s="87"/>
      <c r="NJ382" s="87"/>
      <c r="NK382" s="87"/>
      <c r="NL382" s="87"/>
      <c r="NM382" s="87"/>
      <c r="NN382" s="87"/>
      <c r="NO382" s="87"/>
      <c r="NP382" s="87"/>
      <c r="NR382" s="20"/>
      <c r="NS382" s="246" t="s">
        <v>5825</v>
      </c>
    </row>
    <row r="383" spans="11:383">
      <c r="K383" s="265" t="s">
        <v>5826</v>
      </c>
      <c r="V383" s="43">
        <v>106</v>
      </c>
      <c r="W383" s="34" t="s">
        <v>1830</v>
      </c>
      <c r="X383" s="44">
        <v>130224</v>
      </c>
      <c r="Y383" s="34" t="s">
        <v>2925</v>
      </c>
      <c r="Z383" s="43" t="s">
        <v>1277</v>
      </c>
      <c r="AA383" s="34" t="s">
        <v>612</v>
      </c>
      <c r="AB383" s="34" t="s">
        <v>408</v>
      </c>
      <c r="AC383" s="34" t="s">
        <v>5827</v>
      </c>
      <c r="AD383" s="44" t="s">
        <v>428</v>
      </c>
      <c r="AE383" s="44" t="s">
        <v>5741</v>
      </c>
      <c r="AF383" s="43">
        <v>106</v>
      </c>
      <c r="AG383" s="34" t="s">
        <v>1830</v>
      </c>
      <c r="AH383" s="34" t="s">
        <v>1829</v>
      </c>
      <c r="AI383" s="43" t="s">
        <v>1831</v>
      </c>
      <c r="AJ383" s="44" t="s">
        <v>1832</v>
      </c>
      <c r="AK383" s="295">
        <v>4600084</v>
      </c>
      <c r="AL383" s="44" t="s">
        <v>451</v>
      </c>
      <c r="AM383" s="44" t="s">
        <v>1836</v>
      </c>
      <c r="AN383" s="296">
        <v>255131430</v>
      </c>
      <c r="AO383" s="34"/>
      <c r="AP383" s="34"/>
      <c r="AQ383" s="34"/>
      <c r="AR383" s="34"/>
      <c r="AS383" s="34"/>
      <c r="AT383" s="44" t="s">
        <v>434</v>
      </c>
      <c r="AU383" s="44"/>
      <c r="AV383" s="751" t="str" cm="1">
        <f t="array" ref="AV3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3" s="34"/>
      <c r="AX383" s="34"/>
      <c r="AY383" s="34"/>
      <c r="AZ383" s="34"/>
      <c r="BA383" s="34"/>
      <c r="BB383" s="34"/>
      <c r="BC383" s="34"/>
      <c r="BD383" s="44">
        <v>130224</v>
      </c>
      <c r="BE383" s="34" t="s">
        <v>2925</v>
      </c>
      <c r="BF383" s="43" t="s">
        <v>1277</v>
      </c>
      <c r="BG383" s="34" t="s">
        <v>612</v>
      </c>
      <c r="BH383" s="34" t="s">
        <v>408</v>
      </c>
      <c r="BI383" s="34" t="s">
        <v>5827</v>
      </c>
      <c r="BJ383" s="44" t="s">
        <v>428</v>
      </c>
      <c r="BK383" s="44" t="s">
        <v>5741</v>
      </c>
      <c r="BL383" s="34"/>
      <c r="BM383" s="34"/>
      <c r="BN383" s="34"/>
      <c r="BO383" s="20"/>
      <c r="BP383" s="20"/>
      <c r="BQ383" s="20"/>
      <c r="BR383" s="20"/>
      <c r="BS383" s="27"/>
      <c r="BT383" s="20"/>
      <c r="BU383" s="20"/>
      <c r="BV383" s="20"/>
      <c r="BW383" s="20"/>
      <c r="BX383" s="20"/>
      <c r="BY383" s="20"/>
      <c r="BZ383" s="20"/>
      <c r="CA383" s="20"/>
      <c r="CB383" s="20"/>
      <c r="CC383" s="27"/>
      <c r="CD383" s="20"/>
      <c r="CE383" s="20"/>
      <c r="CF383" s="28"/>
      <c r="CG383" s="28"/>
      <c r="CH383" s="28"/>
      <c r="CI383" s="28"/>
      <c r="CJ383" s="28"/>
      <c r="CK383" s="28"/>
      <c r="CL383" s="28"/>
      <c r="CM383" s="28"/>
      <c r="CN383" s="28"/>
      <c r="CO383" s="28"/>
      <c r="CP383" s="28"/>
      <c r="CQ383" s="28"/>
      <c r="CR383" s="28"/>
      <c r="CS383" s="28"/>
      <c r="CT383" s="28"/>
      <c r="CU383" s="28"/>
      <c r="CV383" s="28"/>
      <c r="CW383" s="28"/>
      <c r="CX383" s="20"/>
      <c r="ML383" s="87"/>
      <c r="MM383" s="87"/>
      <c r="MN383" s="87"/>
      <c r="MO383" s="87"/>
      <c r="MP383" s="87"/>
      <c r="MQ383" s="87"/>
      <c r="MR383" s="87"/>
      <c r="MS383" s="87"/>
      <c r="MT383" s="87"/>
      <c r="MU383" s="87"/>
      <c r="MV383" s="87"/>
      <c r="MW383" s="87"/>
      <c r="MX383" s="87"/>
      <c r="MY383" s="87"/>
      <c r="MZ383" s="87"/>
      <c r="NA383" s="87"/>
      <c r="NB383" s="87"/>
      <c r="NC383" s="87"/>
      <c r="ND383" s="87"/>
      <c r="NE383" s="87"/>
      <c r="NF383" s="87"/>
      <c r="NG383" s="87"/>
      <c r="NH383" s="87"/>
      <c r="NI383" s="87"/>
      <c r="NJ383" s="87"/>
      <c r="NK383" s="87"/>
      <c r="NL383" s="87"/>
      <c r="NM383" s="87"/>
      <c r="NN383" s="87"/>
      <c r="NO383" s="87"/>
      <c r="NP383" s="87"/>
      <c r="NR383" s="20"/>
      <c r="NS383" s="246" t="s">
        <v>5828</v>
      </c>
    </row>
    <row r="384" spans="11:383">
      <c r="K384" s="265" t="s">
        <v>5829</v>
      </c>
      <c r="V384" s="43">
        <v>106</v>
      </c>
      <c r="W384" s="34" t="s">
        <v>1830</v>
      </c>
      <c r="X384" s="44">
        <v>130226</v>
      </c>
      <c r="Y384" s="34" t="s">
        <v>3097</v>
      </c>
      <c r="Z384" s="43" t="s">
        <v>1277</v>
      </c>
      <c r="AA384" s="34" t="s">
        <v>612</v>
      </c>
      <c r="AB384" s="34" t="s">
        <v>408</v>
      </c>
      <c r="AC384" s="34" t="s">
        <v>5830</v>
      </c>
      <c r="AD384" s="44" t="s">
        <v>428</v>
      </c>
      <c r="AE384" s="44" t="s">
        <v>5741</v>
      </c>
      <c r="AF384" s="43">
        <v>106</v>
      </c>
      <c r="AG384" s="34" t="s">
        <v>1830</v>
      </c>
      <c r="AH384" s="34" t="s">
        <v>1829</v>
      </c>
      <c r="AI384" s="43" t="s">
        <v>1831</v>
      </c>
      <c r="AJ384" s="44" t="s">
        <v>1832</v>
      </c>
      <c r="AK384" s="295">
        <v>4600084</v>
      </c>
      <c r="AL384" s="44" t="s">
        <v>451</v>
      </c>
      <c r="AM384" s="44" t="s">
        <v>1836</v>
      </c>
      <c r="AN384" s="296">
        <v>255131430</v>
      </c>
      <c r="AO384" s="34"/>
      <c r="AP384" s="34"/>
      <c r="AQ384" s="34"/>
      <c r="AR384" s="34"/>
      <c r="AS384" s="34"/>
      <c r="AT384" s="44" t="s">
        <v>434</v>
      </c>
      <c r="AU384" s="44"/>
      <c r="AV384" s="751" t="str" cm="1">
        <f t="array" ref="AV3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4" s="34"/>
      <c r="AX384" s="34"/>
      <c r="AY384" s="34"/>
      <c r="AZ384" s="34"/>
      <c r="BA384" s="34"/>
      <c r="BB384" s="34"/>
      <c r="BC384" s="34"/>
      <c r="BD384" s="44">
        <v>130226</v>
      </c>
      <c r="BE384" s="34" t="s">
        <v>3097</v>
      </c>
      <c r="BF384" s="43" t="s">
        <v>1277</v>
      </c>
      <c r="BG384" s="34" t="s">
        <v>612</v>
      </c>
      <c r="BH384" s="34" t="s">
        <v>408</v>
      </c>
      <c r="BI384" s="34" t="s">
        <v>5830</v>
      </c>
      <c r="BJ384" s="44" t="s">
        <v>428</v>
      </c>
      <c r="BK384" s="44" t="s">
        <v>5741</v>
      </c>
      <c r="BL384" s="34"/>
      <c r="BM384" s="34"/>
      <c r="BN384" s="34"/>
      <c r="BO384" s="20"/>
      <c r="BP384" s="20"/>
      <c r="BQ384" s="20"/>
      <c r="BR384" s="20"/>
      <c r="BS384" s="27"/>
      <c r="BT384" s="20"/>
      <c r="BU384" s="20"/>
      <c r="BV384" s="20"/>
      <c r="BW384" s="20"/>
      <c r="BX384" s="20"/>
      <c r="BY384" s="20"/>
      <c r="BZ384" s="20"/>
      <c r="CA384" s="20"/>
      <c r="CB384" s="20"/>
      <c r="CC384" s="27"/>
      <c r="CD384" s="20"/>
      <c r="CE384" s="20"/>
      <c r="CF384" s="28"/>
      <c r="CG384" s="28"/>
      <c r="CH384" s="28"/>
      <c r="CI384" s="28"/>
      <c r="CJ384" s="28"/>
      <c r="CK384" s="28"/>
      <c r="CL384" s="28"/>
      <c r="CM384" s="28"/>
      <c r="CN384" s="28"/>
      <c r="CO384" s="28"/>
      <c r="CP384" s="28"/>
      <c r="CQ384" s="28"/>
      <c r="CR384" s="28"/>
      <c r="CS384" s="28"/>
      <c r="CT384" s="28"/>
      <c r="CU384" s="28"/>
      <c r="CV384" s="28"/>
      <c r="CW384" s="28"/>
      <c r="CX384" s="20"/>
      <c r="ML384" s="87"/>
      <c r="MM384" s="87"/>
      <c r="MN384" s="87"/>
      <c r="MO384" s="87"/>
      <c r="MP384" s="87"/>
      <c r="MQ384" s="87"/>
      <c r="MR384" s="87"/>
      <c r="MS384" s="87"/>
      <c r="MT384" s="87"/>
      <c r="MU384" s="87"/>
      <c r="MV384" s="87"/>
      <c r="MW384" s="87"/>
      <c r="MX384" s="87"/>
      <c r="MY384" s="87"/>
      <c r="MZ384" s="87"/>
      <c r="NA384" s="87"/>
      <c r="NB384" s="87"/>
      <c r="NC384" s="87"/>
      <c r="ND384" s="87"/>
      <c r="NE384" s="87"/>
      <c r="NF384" s="87"/>
      <c r="NG384" s="87"/>
      <c r="NH384" s="87"/>
      <c r="NI384" s="87"/>
      <c r="NJ384" s="87"/>
      <c r="NK384" s="87"/>
      <c r="NL384" s="87"/>
      <c r="NM384" s="87"/>
      <c r="NN384" s="87"/>
      <c r="NO384" s="87"/>
      <c r="NP384" s="87"/>
      <c r="NR384" s="20"/>
      <c r="NS384" s="246" t="s">
        <v>5831</v>
      </c>
    </row>
    <row r="385" spans="11:383">
      <c r="K385" s="265" t="s">
        <v>5832</v>
      </c>
      <c r="V385" s="43">
        <v>106</v>
      </c>
      <c r="W385" s="34" t="s">
        <v>1830</v>
      </c>
      <c r="X385" s="44">
        <v>130225</v>
      </c>
      <c r="Y385" s="34" t="s">
        <v>3021</v>
      </c>
      <c r="Z385" s="43" t="s">
        <v>1277</v>
      </c>
      <c r="AA385" s="34" t="s">
        <v>612</v>
      </c>
      <c r="AB385" s="34" t="s">
        <v>408</v>
      </c>
      <c r="AC385" s="34" t="s">
        <v>5833</v>
      </c>
      <c r="AD385" s="44" t="s">
        <v>428</v>
      </c>
      <c r="AE385" s="44" t="s">
        <v>5741</v>
      </c>
      <c r="AF385" s="43">
        <v>106</v>
      </c>
      <c r="AG385" s="34" t="s">
        <v>1830</v>
      </c>
      <c r="AH385" s="34" t="s">
        <v>1829</v>
      </c>
      <c r="AI385" s="43" t="s">
        <v>1831</v>
      </c>
      <c r="AJ385" s="44" t="s">
        <v>1832</v>
      </c>
      <c r="AK385" s="295">
        <v>4600084</v>
      </c>
      <c r="AL385" s="44" t="s">
        <v>451</v>
      </c>
      <c r="AM385" s="44" t="s">
        <v>1836</v>
      </c>
      <c r="AN385" s="296">
        <v>255131430</v>
      </c>
      <c r="AO385" s="34"/>
      <c r="AP385" s="34"/>
      <c r="AQ385" s="34"/>
      <c r="AR385" s="34"/>
      <c r="AS385" s="34"/>
      <c r="AT385" s="44" t="s">
        <v>434</v>
      </c>
      <c r="AU385" s="44"/>
      <c r="AV385" s="751" t="str" cm="1">
        <f t="array" ref="AV3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5" s="34"/>
      <c r="AX385" s="34"/>
      <c r="AY385" s="34"/>
      <c r="AZ385" s="34"/>
      <c r="BA385" s="34"/>
      <c r="BB385" s="34"/>
      <c r="BC385" s="34"/>
      <c r="BD385" s="44">
        <v>130225</v>
      </c>
      <c r="BE385" s="34" t="s">
        <v>3021</v>
      </c>
      <c r="BF385" s="43" t="s">
        <v>1277</v>
      </c>
      <c r="BG385" s="34" t="s">
        <v>612</v>
      </c>
      <c r="BH385" s="34" t="s">
        <v>408</v>
      </c>
      <c r="BI385" s="34" t="s">
        <v>5833</v>
      </c>
      <c r="BJ385" s="44" t="s">
        <v>428</v>
      </c>
      <c r="BK385" s="44" t="s">
        <v>5741</v>
      </c>
      <c r="BL385" s="34"/>
      <c r="BM385" s="34"/>
      <c r="BN385" s="34"/>
      <c r="BO385" s="20"/>
      <c r="BP385" s="20"/>
      <c r="BQ385" s="20"/>
      <c r="BR385" s="20"/>
      <c r="BS385" s="27"/>
      <c r="BT385" s="20"/>
      <c r="BU385" s="20"/>
      <c r="BV385" s="20"/>
      <c r="BW385" s="20"/>
      <c r="BX385" s="20"/>
      <c r="BY385" s="20"/>
      <c r="BZ385" s="20"/>
      <c r="CA385" s="20"/>
      <c r="CB385" s="20"/>
      <c r="CC385" s="27"/>
      <c r="CD385" s="20"/>
      <c r="CE385" s="20"/>
      <c r="CF385" s="28"/>
      <c r="CG385" s="28"/>
      <c r="CH385" s="28"/>
      <c r="CI385" s="28"/>
      <c r="CJ385" s="28"/>
      <c r="CK385" s="28"/>
      <c r="CL385" s="28"/>
      <c r="CM385" s="28"/>
      <c r="CN385" s="28"/>
      <c r="CO385" s="28"/>
      <c r="CP385" s="28"/>
      <c r="CQ385" s="28"/>
      <c r="CR385" s="28"/>
      <c r="CS385" s="28"/>
      <c r="CT385" s="28"/>
      <c r="CU385" s="28"/>
      <c r="CV385" s="28"/>
      <c r="CW385" s="28"/>
      <c r="CX385" s="20"/>
      <c r="ML385" s="87"/>
      <c r="MM385" s="87"/>
      <c r="MN385" s="87"/>
      <c r="MO385" s="87"/>
      <c r="MP385" s="87"/>
      <c r="MQ385" s="87"/>
      <c r="MR385" s="87"/>
      <c r="MS385" s="87"/>
      <c r="MT385" s="87"/>
      <c r="MU385" s="87"/>
      <c r="MV385" s="87"/>
      <c r="MW385" s="87"/>
      <c r="MX385" s="87"/>
      <c r="MY385" s="87"/>
      <c r="MZ385" s="87"/>
      <c r="NA385" s="87"/>
      <c r="NB385" s="87"/>
      <c r="NC385" s="87"/>
      <c r="ND385" s="87"/>
      <c r="NE385" s="87"/>
      <c r="NF385" s="87"/>
      <c r="NG385" s="87"/>
      <c r="NH385" s="87"/>
      <c r="NI385" s="87"/>
      <c r="NJ385" s="87"/>
      <c r="NK385" s="87"/>
      <c r="NL385" s="87"/>
      <c r="NM385" s="87"/>
      <c r="NN385" s="87"/>
      <c r="NO385" s="87"/>
      <c r="NP385" s="87"/>
      <c r="NR385" s="20"/>
      <c r="NS385" s="246" t="s">
        <v>5834</v>
      </c>
    </row>
    <row r="386" spans="11:383">
      <c r="K386" s="265" t="s">
        <v>5835</v>
      </c>
      <c r="V386" s="43">
        <v>106</v>
      </c>
      <c r="W386" s="34" t="s">
        <v>1830</v>
      </c>
      <c r="X386" s="44">
        <v>130219</v>
      </c>
      <c r="Y386" s="34" t="s">
        <v>2287</v>
      </c>
      <c r="Z386" s="43" t="s">
        <v>1277</v>
      </c>
      <c r="AA386" s="34" t="s">
        <v>612</v>
      </c>
      <c r="AB386" s="34" t="s">
        <v>408</v>
      </c>
      <c r="AC386" s="34" t="s">
        <v>2287</v>
      </c>
      <c r="AD386" s="44" t="s">
        <v>428</v>
      </c>
      <c r="AE386" s="44" t="s">
        <v>5741</v>
      </c>
      <c r="AF386" s="43">
        <v>106</v>
      </c>
      <c r="AG386" s="34" t="s">
        <v>1830</v>
      </c>
      <c r="AH386" s="34" t="s">
        <v>1829</v>
      </c>
      <c r="AI386" s="43" t="s">
        <v>1831</v>
      </c>
      <c r="AJ386" s="44" t="s">
        <v>1832</v>
      </c>
      <c r="AK386" s="295">
        <v>4600084</v>
      </c>
      <c r="AL386" s="44" t="s">
        <v>451</v>
      </c>
      <c r="AM386" s="44" t="s">
        <v>1836</v>
      </c>
      <c r="AN386" s="296">
        <v>255131430</v>
      </c>
      <c r="AO386" s="34"/>
      <c r="AP386" s="34"/>
      <c r="AQ386" s="34"/>
      <c r="AR386" s="34"/>
      <c r="AS386" s="34"/>
      <c r="AT386" s="44" t="s">
        <v>434</v>
      </c>
      <c r="AU386" s="44"/>
      <c r="AV386" s="751" t="str" cm="1">
        <f t="array" ref="AV3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6" s="34"/>
      <c r="AX386" s="34"/>
      <c r="AY386" s="34"/>
      <c r="AZ386" s="34"/>
      <c r="BA386" s="34"/>
      <c r="BB386" s="34"/>
      <c r="BC386" s="34"/>
      <c r="BD386" s="44">
        <v>130219</v>
      </c>
      <c r="BE386" s="34" t="s">
        <v>2287</v>
      </c>
      <c r="BF386" s="43" t="s">
        <v>1277</v>
      </c>
      <c r="BG386" s="34" t="s">
        <v>612</v>
      </c>
      <c r="BH386" s="34" t="s">
        <v>408</v>
      </c>
      <c r="BI386" s="34" t="s">
        <v>2287</v>
      </c>
      <c r="BJ386" s="44" t="s">
        <v>428</v>
      </c>
      <c r="BK386" s="44" t="s">
        <v>5741</v>
      </c>
      <c r="BL386" s="34"/>
      <c r="BM386" s="34"/>
      <c r="BN386" s="34"/>
      <c r="BO386" s="20"/>
      <c r="BP386" s="20"/>
      <c r="BQ386" s="20"/>
      <c r="BR386" s="20"/>
      <c r="BS386" s="27"/>
      <c r="BT386" s="20"/>
      <c r="BU386" s="20"/>
      <c r="BV386" s="20"/>
      <c r="BW386" s="20"/>
      <c r="BX386" s="20"/>
      <c r="BY386" s="20"/>
      <c r="BZ386" s="20"/>
      <c r="CA386" s="20"/>
      <c r="CB386" s="20"/>
      <c r="CC386" s="27"/>
      <c r="CD386" s="20"/>
      <c r="CE386" s="20"/>
      <c r="CF386" s="28"/>
      <c r="CG386" s="28"/>
      <c r="CH386" s="28"/>
      <c r="CI386" s="28"/>
      <c r="CJ386" s="28"/>
      <c r="CK386" s="28"/>
      <c r="CL386" s="28"/>
      <c r="CM386" s="28"/>
      <c r="CN386" s="28"/>
      <c r="CO386" s="28"/>
      <c r="CP386" s="28"/>
      <c r="CQ386" s="28"/>
      <c r="CR386" s="28"/>
      <c r="CS386" s="28"/>
      <c r="CT386" s="28"/>
      <c r="CU386" s="28"/>
      <c r="CV386" s="28"/>
      <c r="CW386" s="28"/>
      <c r="CX386" s="20"/>
      <c r="ML386" s="87"/>
      <c r="MM386" s="87"/>
      <c r="MN386" s="87"/>
      <c r="MO386" s="87"/>
      <c r="MP386" s="87"/>
      <c r="MQ386" s="87"/>
      <c r="MR386" s="87"/>
      <c r="MS386" s="87"/>
      <c r="MT386" s="87"/>
      <c r="MU386" s="87"/>
      <c r="MV386" s="87"/>
      <c r="MW386" s="87"/>
      <c r="MX386" s="87"/>
      <c r="MY386" s="87"/>
      <c r="MZ386" s="87"/>
      <c r="NA386" s="87"/>
      <c r="NB386" s="87"/>
      <c r="NC386" s="87"/>
      <c r="ND386" s="87"/>
      <c r="NE386" s="87"/>
      <c r="NF386" s="87"/>
      <c r="NG386" s="87"/>
      <c r="NH386" s="87"/>
      <c r="NI386" s="87"/>
      <c r="NJ386" s="87"/>
      <c r="NK386" s="87"/>
      <c r="NL386" s="87"/>
      <c r="NM386" s="87"/>
      <c r="NN386" s="87"/>
      <c r="NO386" s="87"/>
      <c r="NP386" s="87"/>
      <c r="NR386" s="20"/>
      <c r="NS386" s="246" t="s">
        <v>5836</v>
      </c>
    </row>
    <row r="387" spans="11:383">
      <c r="K387" s="265" t="s">
        <v>5837</v>
      </c>
      <c r="V387" s="43">
        <v>106</v>
      </c>
      <c r="W387" s="34" t="s">
        <v>1830</v>
      </c>
      <c r="X387" s="44">
        <v>130220</v>
      </c>
      <c r="Y387" s="34" t="s">
        <v>2435</v>
      </c>
      <c r="Z387" s="43" t="s">
        <v>1277</v>
      </c>
      <c r="AA387" s="34" t="s">
        <v>612</v>
      </c>
      <c r="AB387" s="34" t="s">
        <v>408</v>
      </c>
      <c r="AC387" s="34" t="s">
        <v>2435</v>
      </c>
      <c r="AD387" s="44" t="s">
        <v>428</v>
      </c>
      <c r="AE387" s="44" t="s">
        <v>5741</v>
      </c>
      <c r="AF387" s="43">
        <v>106</v>
      </c>
      <c r="AG387" s="34" t="s">
        <v>1830</v>
      </c>
      <c r="AH387" s="34" t="s">
        <v>1829</v>
      </c>
      <c r="AI387" s="43" t="s">
        <v>1831</v>
      </c>
      <c r="AJ387" s="44" t="s">
        <v>1832</v>
      </c>
      <c r="AK387" s="295">
        <v>4600084</v>
      </c>
      <c r="AL387" s="44" t="s">
        <v>451</v>
      </c>
      <c r="AM387" s="44" t="s">
        <v>1836</v>
      </c>
      <c r="AN387" s="296">
        <v>255131430</v>
      </c>
      <c r="AO387" s="34"/>
      <c r="AP387" s="34"/>
      <c r="AQ387" s="34"/>
      <c r="AR387" s="34"/>
      <c r="AS387" s="34"/>
      <c r="AT387" s="44" t="s">
        <v>434</v>
      </c>
      <c r="AU387" s="44"/>
      <c r="AV387" s="751" t="str" cm="1">
        <f t="array" ref="AV3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7" s="34"/>
      <c r="AX387" s="34"/>
      <c r="AY387" s="34"/>
      <c r="AZ387" s="34"/>
      <c r="BA387" s="34"/>
      <c r="BB387" s="34"/>
      <c r="BC387" s="34"/>
      <c r="BD387" s="44">
        <v>130220</v>
      </c>
      <c r="BE387" s="34" t="s">
        <v>2435</v>
      </c>
      <c r="BF387" s="43" t="s">
        <v>1277</v>
      </c>
      <c r="BG387" s="34" t="s">
        <v>612</v>
      </c>
      <c r="BH387" s="34" t="s">
        <v>408</v>
      </c>
      <c r="BI387" s="34" t="s">
        <v>2435</v>
      </c>
      <c r="BJ387" s="44" t="s">
        <v>428</v>
      </c>
      <c r="BK387" s="44" t="s">
        <v>5741</v>
      </c>
      <c r="BL387" s="34"/>
      <c r="BM387" s="34"/>
      <c r="BN387" s="34"/>
      <c r="BO387" s="20"/>
      <c r="BP387" s="20"/>
      <c r="BQ387" s="20"/>
      <c r="BR387" s="20"/>
      <c r="BS387" s="27"/>
      <c r="BT387" s="20"/>
      <c r="BU387" s="20"/>
      <c r="BV387" s="20"/>
      <c r="BW387" s="20"/>
      <c r="BX387" s="20"/>
      <c r="BY387" s="20"/>
      <c r="BZ387" s="20"/>
      <c r="CA387" s="20"/>
      <c r="CB387" s="20"/>
      <c r="CC387" s="27"/>
      <c r="CD387" s="20"/>
      <c r="CE387" s="20"/>
      <c r="CF387" s="28"/>
      <c r="CG387" s="28"/>
      <c r="CH387" s="28"/>
      <c r="CI387" s="28"/>
      <c r="CJ387" s="28"/>
      <c r="CK387" s="28"/>
      <c r="CL387" s="28"/>
      <c r="CM387" s="28"/>
      <c r="CN387" s="28"/>
      <c r="CO387" s="28"/>
      <c r="CP387" s="28"/>
      <c r="CQ387" s="28"/>
      <c r="CR387" s="28"/>
      <c r="CS387" s="28"/>
      <c r="CT387" s="28"/>
      <c r="CU387" s="28"/>
      <c r="CV387" s="28"/>
      <c r="CW387" s="28"/>
      <c r="CX387" s="20"/>
      <c r="ML387" s="87"/>
      <c r="MM387" s="87"/>
      <c r="MN387" s="87"/>
      <c r="MO387" s="87"/>
      <c r="MP387" s="87"/>
      <c r="MQ387" s="87"/>
      <c r="MR387" s="87"/>
      <c r="MS387" s="87"/>
      <c r="MT387" s="87"/>
      <c r="MU387" s="87"/>
      <c r="MV387" s="87"/>
      <c r="MW387" s="87"/>
      <c r="MX387" s="87"/>
      <c r="MY387" s="87"/>
      <c r="MZ387" s="87"/>
      <c r="NA387" s="87"/>
      <c r="NB387" s="87"/>
      <c r="NC387" s="87"/>
      <c r="ND387" s="87"/>
      <c r="NE387" s="87"/>
      <c r="NF387" s="87"/>
      <c r="NG387" s="87"/>
      <c r="NH387" s="87"/>
      <c r="NI387" s="87"/>
      <c r="NJ387" s="87"/>
      <c r="NK387" s="87"/>
      <c r="NL387" s="87"/>
      <c r="NM387" s="87"/>
      <c r="NN387" s="87"/>
      <c r="NO387" s="87"/>
      <c r="NP387" s="87"/>
      <c r="NR387" s="20"/>
      <c r="NS387" s="246" t="s">
        <v>5838</v>
      </c>
    </row>
    <row r="388" spans="11:383">
      <c r="K388" s="265" t="s">
        <v>5839</v>
      </c>
      <c r="V388" s="43">
        <v>106</v>
      </c>
      <c r="W388" s="34" t="s">
        <v>1830</v>
      </c>
      <c r="X388" s="44">
        <v>30501</v>
      </c>
      <c r="Y388" s="34" t="s">
        <v>752</v>
      </c>
      <c r="Z388" s="43" t="s">
        <v>1277</v>
      </c>
      <c r="AA388" s="34" t="s">
        <v>488</v>
      </c>
      <c r="AB388" s="34" t="s">
        <v>398</v>
      </c>
      <c r="AC388" s="34" t="s">
        <v>752</v>
      </c>
      <c r="AD388" s="44" t="s">
        <v>428</v>
      </c>
      <c r="AE388" s="44" t="s">
        <v>5741</v>
      </c>
      <c r="AF388" s="43">
        <v>106</v>
      </c>
      <c r="AG388" s="34" t="s">
        <v>1830</v>
      </c>
      <c r="AH388" s="34" t="s">
        <v>1829</v>
      </c>
      <c r="AI388" s="43" t="s">
        <v>1831</v>
      </c>
      <c r="AJ388" s="44" t="s">
        <v>1832</v>
      </c>
      <c r="AK388" s="295">
        <v>4600084</v>
      </c>
      <c r="AL388" s="44" t="s">
        <v>451</v>
      </c>
      <c r="AM388" s="44" t="s">
        <v>1836</v>
      </c>
      <c r="AN388" s="296">
        <v>255131430</v>
      </c>
      <c r="AO388" s="34"/>
      <c r="AP388" s="34"/>
      <c r="AQ388" s="34"/>
      <c r="AR388" s="34"/>
      <c r="AS388" s="34"/>
      <c r="AT388" s="44" t="s">
        <v>434</v>
      </c>
      <c r="AU388" s="44"/>
      <c r="AV388" s="751" t="str" cm="1">
        <f t="array" ref="AV3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8" s="34"/>
      <c r="AX388" s="34"/>
      <c r="AY388" s="34"/>
      <c r="AZ388" s="34"/>
      <c r="BA388" s="34"/>
      <c r="BB388" s="34"/>
      <c r="BC388" s="34"/>
      <c r="BD388" s="44">
        <v>30501</v>
      </c>
      <c r="BE388" s="34" t="s">
        <v>752</v>
      </c>
      <c r="BF388" s="43" t="s">
        <v>1277</v>
      </c>
      <c r="BG388" s="34" t="s">
        <v>488</v>
      </c>
      <c r="BH388" s="34" t="s">
        <v>398</v>
      </c>
      <c r="BI388" s="34" t="s">
        <v>752</v>
      </c>
      <c r="BJ388" s="44" t="s">
        <v>428</v>
      </c>
      <c r="BK388" s="44" t="s">
        <v>5741</v>
      </c>
      <c r="BL388" s="34"/>
      <c r="BM388" s="34"/>
      <c r="BN388" s="34"/>
      <c r="BO388" s="20"/>
      <c r="BP388" s="20"/>
      <c r="BQ388" s="20"/>
      <c r="BR388" s="20"/>
      <c r="BS388" s="27"/>
      <c r="BT388" s="20"/>
      <c r="BU388" s="20"/>
      <c r="BV388" s="20"/>
      <c r="BW388" s="20"/>
      <c r="BX388" s="20"/>
      <c r="BY388" s="20"/>
      <c r="BZ388" s="20"/>
      <c r="CA388" s="20"/>
      <c r="CB388" s="20"/>
      <c r="CC388" s="27"/>
      <c r="CD388" s="20"/>
      <c r="CE388" s="20"/>
      <c r="CF388" s="28"/>
      <c r="CG388" s="28"/>
      <c r="CH388" s="28"/>
      <c r="CI388" s="28"/>
      <c r="CJ388" s="28"/>
      <c r="CK388" s="28"/>
      <c r="CL388" s="28"/>
      <c r="CM388" s="28"/>
      <c r="CN388" s="28"/>
      <c r="CO388" s="28"/>
      <c r="CP388" s="28"/>
      <c r="CQ388" s="28"/>
      <c r="CR388" s="28"/>
      <c r="CS388" s="28"/>
      <c r="CT388" s="28"/>
      <c r="CU388" s="28"/>
      <c r="CV388" s="28"/>
      <c r="CW388" s="28"/>
      <c r="CX388" s="20"/>
      <c r="ML388" s="87"/>
      <c r="MM388" s="87"/>
      <c r="MN388" s="87"/>
      <c r="MO388" s="87"/>
      <c r="MP388" s="87"/>
      <c r="MQ388" s="87"/>
      <c r="MR388" s="87"/>
      <c r="MS388" s="87"/>
      <c r="MT388" s="87"/>
      <c r="MU388" s="87"/>
      <c r="MV388" s="87"/>
      <c r="MW388" s="87"/>
      <c r="MX388" s="87"/>
      <c r="MY388" s="87"/>
      <c r="MZ388" s="87"/>
      <c r="NA388" s="87"/>
      <c r="NB388" s="87"/>
      <c r="NC388" s="87"/>
      <c r="ND388" s="87"/>
      <c r="NE388" s="87"/>
      <c r="NF388" s="87"/>
      <c r="NG388" s="87"/>
      <c r="NH388" s="87"/>
      <c r="NI388" s="87"/>
      <c r="NJ388" s="87"/>
      <c r="NK388" s="87"/>
      <c r="NL388" s="87"/>
      <c r="NM388" s="87"/>
      <c r="NN388" s="87"/>
      <c r="NO388" s="87"/>
      <c r="NP388" s="87"/>
      <c r="NR388" s="20"/>
      <c r="NS388" s="246" t="s">
        <v>5840</v>
      </c>
    </row>
    <row r="389" spans="11:383">
      <c r="K389" s="265" t="s">
        <v>5841</v>
      </c>
      <c r="V389" s="43">
        <v>106</v>
      </c>
      <c r="W389" s="34" t="s">
        <v>1830</v>
      </c>
      <c r="X389" s="44">
        <v>30502</v>
      </c>
      <c r="Y389" s="34" t="s">
        <v>1020</v>
      </c>
      <c r="Z389" s="43" t="s">
        <v>1277</v>
      </c>
      <c r="AA389" s="34" t="s">
        <v>488</v>
      </c>
      <c r="AB389" s="34" t="s">
        <v>398</v>
      </c>
      <c r="AC389" s="34" t="s">
        <v>1020</v>
      </c>
      <c r="AD389" s="44" t="s">
        <v>428</v>
      </c>
      <c r="AE389" s="44" t="s">
        <v>5741</v>
      </c>
      <c r="AF389" s="43">
        <v>106</v>
      </c>
      <c r="AG389" s="34" t="s">
        <v>1830</v>
      </c>
      <c r="AH389" s="34" t="s">
        <v>1829</v>
      </c>
      <c r="AI389" s="43" t="s">
        <v>1831</v>
      </c>
      <c r="AJ389" s="44" t="s">
        <v>1832</v>
      </c>
      <c r="AK389" s="295">
        <v>4600084</v>
      </c>
      <c r="AL389" s="44" t="s">
        <v>451</v>
      </c>
      <c r="AM389" s="44" t="s">
        <v>1836</v>
      </c>
      <c r="AN389" s="296">
        <v>255131430</v>
      </c>
      <c r="AO389" s="34"/>
      <c r="AP389" s="34"/>
      <c r="AQ389" s="34"/>
      <c r="AR389" s="34"/>
      <c r="AS389" s="34"/>
      <c r="AT389" s="44" t="s">
        <v>434</v>
      </c>
      <c r="AU389" s="44"/>
      <c r="AV389" s="751" t="str" cm="1">
        <f t="array" ref="AV3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89" s="34"/>
      <c r="AX389" s="34"/>
      <c r="AY389" s="34"/>
      <c r="AZ389" s="34"/>
      <c r="BA389" s="34"/>
      <c r="BB389" s="34"/>
      <c r="BC389" s="34"/>
      <c r="BD389" s="44">
        <v>30502</v>
      </c>
      <c r="BE389" s="34" t="s">
        <v>1020</v>
      </c>
      <c r="BF389" s="43" t="s">
        <v>1277</v>
      </c>
      <c r="BG389" s="34" t="s">
        <v>488</v>
      </c>
      <c r="BH389" s="34" t="s">
        <v>398</v>
      </c>
      <c r="BI389" s="34" t="s">
        <v>1020</v>
      </c>
      <c r="BJ389" s="44" t="s">
        <v>428</v>
      </c>
      <c r="BK389" s="44" t="s">
        <v>5741</v>
      </c>
      <c r="BL389" s="34"/>
      <c r="BM389" s="34"/>
      <c r="BN389" s="34"/>
      <c r="BO389" s="20"/>
      <c r="BP389" s="20"/>
      <c r="BQ389" s="20"/>
      <c r="BR389" s="20"/>
      <c r="BS389" s="27"/>
      <c r="BT389" s="20"/>
      <c r="BU389" s="20"/>
      <c r="BV389" s="20"/>
      <c r="BW389" s="20"/>
      <c r="BX389" s="20"/>
      <c r="BY389" s="20"/>
      <c r="BZ389" s="20"/>
      <c r="CA389" s="20"/>
      <c r="CB389" s="20"/>
      <c r="CC389" s="27"/>
      <c r="CD389" s="20"/>
      <c r="CE389" s="20"/>
      <c r="CF389" s="28"/>
      <c r="CG389" s="28"/>
      <c r="CH389" s="28"/>
      <c r="CI389" s="28"/>
      <c r="CJ389" s="28"/>
      <c r="CK389" s="28"/>
      <c r="CL389" s="28"/>
      <c r="CM389" s="28"/>
      <c r="CN389" s="28"/>
      <c r="CO389" s="28"/>
      <c r="CP389" s="28"/>
      <c r="CQ389" s="28"/>
      <c r="CR389" s="28"/>
      <c r="CS389" s="28"/>
      <c r="CT389" s="28"/>
      <c r="CU389" s="28"/>
      <c r="CV389" s="28"/>
      <c r="CW389" s="28"/>
      <c r="CX389" s="20"/>
      <c r="ML389" s="87"/>
      <c r="MM389" s="87"/>
      <c r="MN389" s="87"/>
      <c r="MO389" s="87"/>
      <c r="MP389" s="87"/>
      <c r="MQ389" s="87"/>
      <c r="MR389" s="87"/>
      <c r="MS389" s="87"/>
      <c r="MT389" s="87"/>
      <c r="MU389" s="87"/>
      <c r="MV389" s="87"/>
      <c r="MW389" s="87"/>
      <c r="MX389" s="87"/>
      <c r="MY389" s="87"/>
      <c r="MZ389" s="87"/>
      <c r="NA389" s="87"/>
      <c r="NB389" s="87"/>
      <c r="NC389" s="87"/>
      <c r="ND389" s="87"/>
      <c r="NE389" s="87"/>
      <c r="NF389" s="87"/>
      <c r="NG389" s="87"/>
      <c r="NH389" s="87"/>
      <c r="NI389" s="87"/>
      <c r="NJ389" s="87"/>
      <c r="NK389" s="87"/>
      <c r="NL389" s="87"/>
      <c r="NM389" s="87"/>
      <c r="NN389" s="87"/>
      <c r="NO389" s="87"/>
      <c r="NP389" s="87"/>
      <c r="NR389" s="20"/>
      <c r="NS389" s="246" t="s">
        <v>5842</v>
      </c>
    </row>
    <row r="390" spans="11:383">
      <c r="K390" s="265" t="s">
        <v>5843</v>
      </c>
      <c r="V390" s="43">
        <v>106</v>
      </c>
      <c r="W390" s="34" t="s">
        <v>1830</v>
      </c>
      <c r="X390" s="44">
        <v>30520</v>
      </c>
      <c r="Y390" s="34" t="s">
        <v>2528</v>
      </c>
      <c r="Z390" s="43" t="s">
        <v>1277</v>
      </c>
      <c r="AA390" s="34" t="s">
        <v>488</v>
      </c>
      <c r="AB390" s="34" t="s">
        <v>398</v>
      </c>
      <c r="AC390" s="34" t="s">
        <v>2528</v>
      </c>
      <c r="AD390" s="44" t="s">
        <v>428</v>
      </c>
      <c r="AE390" s="44" t="s">
        <v>5741</v>
      </c>
      <c r="AF390" s="43">
        <v>106</v>
      </c>
      <c r="AG390" s="34" t="s">
        <v>1830</v>
      </c>
      <c r="AH390" s="34" t="s">
        <v>1829</v>
      </c>
      <c r="AI390" s="43" t="s">
        <v>1831</v>
      </c>
      <c r="AJ390" s="44" t="s">
        <v>1832</v>
      </c>
      <c r="AK390" s="295">
        <v>4600084</v>
      </c>
      <c r="AL390" s="44" t="s">
        <v>451</v>
      </c>
      <c r="AM390" s="44" t="s">
        <v>1836</v>
      </c>
      <c r="AN390" s="296">
        <v>255131430</v>
      </c>
      <c r="AO390" s="34"/>
      <c r="AP390" s="34"/>
      <c r="AQ390" s="34"/>
      <c r="AR390" s="34"/>
      <c r="AS390" s="34"/>
      <c r="AT390" s="44" t="s">
        <v>434</v>
      </c>
      <c r="AU390" s="44"/>
      <c r="AV390" s="751" t="str" cm="1">
        <f t="array" ref="AV3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0" s="34"/>
      <c r="AX390" s="34"/>
      <c r="AY390" s="34"/>
      <c r="AZ390" s="34"/>
      <c r="BA390" s="34"/>
      <c r="BB390" s="34"/>
      <c r="BC390" s="34"/>
      <c r="BD390" s="44">
        <v>30520</v>
      </c>
      <c r="BE390" s="34" t="s">
        <v>2528</v>
      </c>
      <c r="BF390" s="43" t="s">
        <v>1277</v>
      </c>
      <c r="BG390" s="34" t="s">
        <v>488</v>
      </c>
      <c r="BH390" s="34" t="s">
        <v>398</v>
      </c>
      <c r="BI390" s="34" t="s">
        <v>2528</v>
      </c>
      <c r="BJ390" s="44" t="s">
        <v>428</v>
      </c>
      <c r="BK390" s="44" t="s">
        <v>5741</v>
      </c>
      <c r="BL390" s="34"/>
      <c r="BM390" s="34"/>
      <c r="BN390" s="34"/>
      <c r="BO390" s="20"/>
      <c r="BP390" s="20"/>
      <c r="BQ390" s="20"/>
      <c r="BR390" s="20"/>
      <c r="BS390" s="27"/>
      <c r="BT390" s="20"/>
      <c r="BU390" s="20"/>
      <c r="BV390" s="20"/>
      <c r="BW390" s="20"/>
      <c r="BX390" s="20"/>
      <c r="BY390" s="20"/>
      <c r="BZ390" s="20"/>
      <c r="CA390" s="20"/>
      <c r="CB390" s="20"/>
      <c r="CC390" s="27"/>
      <c r="CD390" s="20"/>
      <c r="CE390" s="20"/>
      <c r="CF390" s="28"/>
      <c r="CG390" s="28"/>
      <c r="CH390" s="28"/>
      <c r="CI390" s="28"/>
      <c r="CJ390" s="28"/>
      <c r="CK390" s="28"/>
      <c r="CL390" s="28"/>
      <c r="CM390" s="28"/>
      <c r="CN390" s="28"/>
      <c r="CO390" s="28"/>
      <c r="CP390" s="28"/>
      <c r="CQ390" s="28"/>
      <c r="CR390" s="28"/>
      <c r="CS390" s="28"/>
      <c r="CT390" s="28"/>
      <c r="CU390" s="28"/>
      <c r="CV390" s="28"/>
      <c r="CW390" s="28"/>
      <c r="CX390" s="20"/>
      <c r="ML390" s="87"/>
      <c r="MM390" s="87"/>
      <c r="MN390" s="87"/>
      <c r="MO390" s="87"/>
      <c r="MP390" s="87"/>
      <c r="MQ390" s="87"/>
      <c r="MR390" s="87"/>
      <c r="MS390" s="87"/>
      <c r="MT390" s="87"/>
      <c r="MU390" s="87"/>
      <c r="MV390" s="87"/>
      <c r="MW390" s="87"/>
      <c r="MX390" s="87"/>
      <c r="MY390" s="87"/>
      <c r="MZ390" s="87"/>
      <c r="NA390" s="87"/>
      <c r="NB390" s="87"/>
      <c r="NC390" s="87"/>
      <c r="ND390" s="87"/>
      <c r="NE390" s="87"/>
      <c r="NF390" s="87"/>
      <c r="NG390" s="87"/>
      <c r="NH390" s="87"/>
      <c r="NI390" s="87"/>
      <c r="NJ390" s="87"/>
      <c r="NK390" s="87"/>
      <c r="NL390" s="87"/>
      <c r="NM390" s="87"/>
      <c r="NN390" s="87"/>
      <c r="NO390" s="87"/>
      <c r="NP390" s="87"/>
      <c r="NR390" s="20"/>
      <c r="NS390" s="246" t="s">
        <v>5844</v>
      </c>
    </row>
    <row r="391" spans="11:383">
      <c r="K391" s="265" t="s">
        <v>5845</v>
      </c>
      <c r="V391" s="43">
        <v>106</v>
      </c>
      <c r="W391" s="34" t="s">
        <v>1830</v>
      </c>
      <c r="X391" s="44">
        <v>30503</v>
      </c>
      <c r="Y391" s="34" t="s">
        <v>1315</v>
      </c>
      <c r="Z391" s="43" t="s">
        <v>1277</v>
      </c>
      <c r="AA391" s="34" t="s">
        <v>488</v>
      </c>
      <c r="AB391" s="34" t="s">
        <v>398</v>
      </c>
      <c r="AC391" s="34" t="s">
        <v>1315</v>
      </c>
      <c r="AD391" s="44" t="s">
        <v>428</v>
      </c>
      <c r="AE391" s="44" t="s">
        <v>5741</v>
      </c>
      <c r="AF391" s="43">
        <v>106</v>
      </c>
      <c r="AG391" s="34" t="s">
        <v>1830</v>
      </c>
      <c r="AH391" s="34" t="s">
        <v>1829</v>
      </c>
      <c r="AI391" s="43" t="s">
        <v>1831</v>
      </c>
      <c r="AJ391" s="44" t="s">
        <v>1832</v>
      </c>
      <c r="AK391" s="295">
        <v>4600084</v>
      </c>
      <c r="AL391" s="44" t="s">
        <v>451</v>
      </c>
      <c r="AM391" s="44" t="s">
        <v>1836</v>
      </c>
      <c r="AN391" s="296">
        <v>255131430</v>
      </c>
      <c r="AO391" s="34"/>
      <c r="AP391" s="34"/>
      <c r="AQ391" s="34"/>
      <c r="AR391" s="34"/>
      <c r="AS391" s="34"/>
      <c r="AT391" s="44" t="s">
        <v>434</v>
      </c>
      <c r="AU391" s="44"/>
      <c r="AV391" s="751" t="str" cm="1">
        <f t="array" ref="AV3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1" s="34"/>
      <c r="AX391" s="34"/>
      <c r="AY391" s="34"/>
      <c r="AZ391" s="34"/>
      <c r="BA391" s="34"/>
      <c r="BB391" s="34"/>
      <c r="BC391" s="34"/>
      <c r="BD391" s="44">
        <v>30503</v>
      </c>
      <c r="BE391" s="34" t="s">
        <v>1315</v>
      </c>
      <c r="BF391" s="43" t="s">
        <v>1277</v>
      </c>
      <c r="BG391" s="34" t="s">
        <v>488</v>
      </c>
      <c r="BH391" s="34" t="s">
        <v>398</v>
      </c>
      <c r="BI391" s="34" t="s">
        <v>1315</v>
      </c>
      <c r="BJ391" s="44" t="s">
        <v>428</v>
      </c>
      <c r="BK391" s="44" t="s">
        <v>5741</v>
      </c>
      <c r="BL391" s="34"/>
      <c r="BM391" s="34"/>
      <c r="BN391" s="34"/>
      <c r="BO391" s="20"/>
      <c r="BP391" s="20"/>
      <c r="BQ391" s="20"/>
      <c r="BR391" s="20"/>
      <c r="BS391" s="27"/>
      <c r="BT391" s="20"/>
      <c r="BU391" s="20"/>
      <c r="BV391" s="20"/>
      <c r="BW391" s="20"/>
      <c r="BX391" s="20"/>
      <c r="BY391" s="20"/>
      <c r="BZ391" s="20"/>
      <c r="CA391" s="20"/>
      <c r="CB391" s="20"/>
      <c r="CC391" s="27"/>
      <c r="CD391" s="20"/>
      <c r="CE391" s="20"/>
      <c r="CF391" s="28"/>
      <c r="CG391" s="28"/>
      <c r="CH391" s="28"/>
      <c r="CI391" s="28"/>
      <c r="CJ391" s="28"/>
      <c r="CK391" s="28"/>
      <c r="CL391" s="28"/>
      <c r="CM391" s="28"/>
      <c r="CN391" s="28"/>
      <c r="CO391" s="28"/>
      <c r="CP391" s="28"/>
      <c r="CQ391" s="28"/>
      <c r="CR391" s="28"/>
      <c r="CS391" s="28"/>
      <c r="CT391" s="28"/>
      <c r="CU391" s="28"/>
      <c r="CV391" s="28"/>
      <c r="CW391" s="28"/>
      <c r="CX391" s="20"/>
      <c r="ML391" s="87"/>
      <c r="MM391" s="87"/>
      <c r="MN391" s="87"/>
      <c r="MO391" s="87"/>
      <c r="MP391" s="87"/>
      <c r="MQ391" s="87"/>
      <c r="MR391" s="87"/>
      <c r="MS391" s="87"/>
      <c r="MT391" s="87"/>
      <c r="MU391" s="87"/>
      <c r="MV391" s="87"/>
      <c r="MW391" s="87"/>
      <c r="MX391" s="87"/>
      <c r="MY391" s="87"/>
      <c r="MZ391" s="87"/>
      <c r="NA391" s="87"/>
      <c r="NB391" s="87"/>
      <c r="NC391" s="87"/>
      <c r="ND391" s="87"/>
      <c r="NE391" s="87"/>
      <c r="NF391" s="87"/>
      <c r="NG391" s="87"/>
      <c r="NH391" s="87"/>
      <c r="NI391" s="87"/>
      <c r="NJ391" s="87"/>
      <c r="NK391" s="87"/>
      <c r="NL391" s="87"/>
      <c r="NM391" s="87"/>
      <c r="NN391" s="87"/>
      <c r="NO391" s="87"/>
      <c r="NP391" s="87"/>
      <c r="NR391" s="20"/>
      <c r="NS391" s="246" t="s">
        <v>5846</v>
      </c>
    </row>
    <row r="392" spans="11:383">
      <c r="K392" s="265" t="s">
        <v>5847</v>
      </c>
      <c r="V392" s="43">
        <v>106</v>
      </c>
      <c r="W392" s="34" t="s">
        <v>1830</v>
      </c>
      <c r="X392" s="44">
        <v>30500</v>
      </c>
      <c r="Y392" s="34" t="s">
        <v>5848</v>
      </c>
      <c r="Z392" s="43" t="s">
        <v>1277</v>
      </c>
      <c r="AA392" s="34" t="s">
        <v>488</v>
      </c>
      <c r="AB392" s="34" t="s">
        <v>398</v>
      </c>
      <c r="AC392" s="34" t="s">
        <v>5849</v>
      </c>
      <c r="AD392" s="44" t="s">
        <v>428</v>
      </c>
      <c r="AE392" s="44" t="s">
        <v>5741</v>
      </c>
      <c r="AF392" s="43">
        <v>106</v>
      </c>
      <c r="AG392" s="34" t="s">
        <v>1830</v>
      </c>
      <c r="AH392" s="34" t="s">
        <v>1829</v>
      </c>
      <c r="AI392" s="43" t="s">
        <v>1831</v>
      </c>
      <c r="AJ392" s="44" t="s">
        <v>1832</v>
      </c>
      <c r="AK392" s="295">
        <v>4600084</v>
      </c>
      <c r="AL392" s="44" t="s">
        <v>451</v>
      </c>
      <c r="AM392" s="44" t="s">
        <v>1836</v>
      </c>
      <c r="AN392" s="296">
        <v>255131430</v>
      </c>
      <c r="AO392" s="34"/>
      <c r="AP392" s="34"/>
      <c r="AQ392" s="34"/>
      <c r="AR392" s="34"/>
      <c r="AS392" s="34"/>
      <c r="AT392" s="44" t="s">
        <v>434</v>
      </c>
      <c r="AU392" s="44"/>
      <c r="AV392" s="751" t="str" cm="1">
        <f t="array" ref="AV3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2" s="34"/>
      <c r="AX392" s="34"/>
      <c r="AY392" s="34"/>
      <c r="AZ392" s="34"/>
      <c r="BA392" s="34"/>
      <c r="BB392" s="34"/>
      <c r="BC392" s="34"/>
      <c r="BD392" s="44">
        <v>30500</v>
      </c>
      <c r="BE392" s="34" t="s">
        <v>5848</v>
      </c>
      <c r="BF392" s="43" t="s">
        <v>1277</v>
      </c>
      <c r="BG392" s="34" t="s">
        <v>488</v>
      </c>
      <c r="BH392" s="34" t="s">
        <v>398</v>
      </c>
      <c r="BI392" s="34" t="s">
        <v>5849</v>
      </c>
      <c r="BJ392" s="44" t="s">
        <v>428</v>
      </c>
      <c r="BK392" s="44" t="s">
        <v>5741</v>
      </c>
      <c r="BL392" s="34"/>
      <c r="BM392" s="34"/>
      <c r="BN392" s="34"/>
      <c r="BO392" s="20"/>
      <c r="BP392" s="20"/>
      <c r="BQ392" s="20"/>
      <c r="BR392" s="20"/>
      <c r="BS392" s="27"/>
      <c r="BT392" s="20"/>
      <c r="BU392" s="20"/>
      <c r="BV392" s="20"/>
      <c r="BW392" s="20"/>
      <c r="BX392" s="20"/>
      <c r="BY392" s="20"/>
      <c r="BZ392" s="20"/>
      <c r="CA392" s="20"/>
      <c r="CB392" s="20"/>
      <c r="CC392" s="27"/>
      <c r="CD392" s="20"/>
      <c r="CE392" s="20"/>
      <c r="CF392" s="28"/>
      <c r="CG392" s="28"/>
      <c r="CH392" s="28"/>
      <c r="CI392" s="28"/>
      <c r="CJ392" s="28"/>
      <c r="CK392" s="28"/>
      <c r="CL392" s="28"/>
      <c r="CM392" s="28"/>
      <c r="CN392" s="28"/>
      <c r="CO392" s="28"/>
      <c r="CP392" s="28"/>
      <c r="CQ392" s="28"/>
      <c r="CR392" s="28"/>
      <c r="CS392" s="28"/>
      <c r="CT392" s="28"/>
      <c r="CU392" s="28"/>
      <c r="CV392" s="28"/>
      <c r="CW392" s="28"/>
      <c r="CX392" s="20"/>
      <c r="ML392" s="87"/>
      <c r="MM392" s="87"/>
      <c r="MN392" s="87"/>
      <c r="MO392" s="87"/>
      <c r="MP392" s="87"/>
      <c r="MQ392" s="87"/>
      <c r="MR392" s="87"/>
      <c r="MS392" s="87"/>
      <c r="MT392" s="87"/>
      <c r="MU392" s="87"/>
      <c r="MV392" s="87"/>
      <c r="MW392" s="87"/>
      <c r="MX392" s="87"/>
      <c r="MY392" s="87"/>
      <c r="MZ392" s="87"/>
      <c r="NA392" s="87"/>
      <c r="NB392" s="87"/>
      <c r="NC392" s="87"/>
      <c r="ND392" s="87"/>
      <c r="NE392" s="87"/>
      <c r="NF392" s="87"/>
      <c r="NG392" s="87"/>
      <c r="NH392" s="87"/>
      <c r="NI392" s="87"/>
      <c r="NJ392" s="87"/>
      <c r="NK392" s="87"/>
      <c r="NL392" s="87"/>
      <c r="NM392" s="87"/>
      <c r="NN392" s="87"/>
      <c r="NO392" s="87"/>
      <c r="NP392" s="87"/>
      <c r="NR392" s="20"/>
      <c r="NS392" s="246" t="s">
        <v>5850</v>
      </c>
    </row>
    <row r="393" spans="11:383">
      <c r="K393" s="265" t="s">
        <v>5851</v>
      </c>
      <c r="V393" s="43">
        <v>106</v>
      </c>
      <c r="W393" s="34" t="s">
        <v>1830</v>
      </c>
      <c r="X393" s="44">
        <v>30508</v>
      </c>
      <c r="Y393" s="34" t="s">
        <v>1516</v>
      </c>
      <c r="Z393" s="43" t="s">
        <v>1277</v>
      </c>
      <c r="AA393" s="34" t="s">
        <v>488</v>
      </c>
      <c r="AB393" s="34" t="s">
        <v>398</v>
      </c>
      <c r="AC393" s="34" t="s">
        <v>1516</v>
      </c>
      <c r="AD393" s="44" t="s">
        <v>428</v>
      </c>
      <c r="AE393" s="44" t="s">
        <v>5741</v>
      </c>
      <c r="AF393" s="43">
        <v>106</v>
      </c>
      <c r="AG393" s="34" t="s">
        <v>1830</v>
      </c>
      <c r="AH393" s="34" t="s">
        <v>1829</v>
      </c>
      <c r="AI393" s="43" t="s">
        <v>1831</v>
      </c>
      <c r="AJ393" s="44" t="s">
        <v>1832</v>
      </c>
      <c r="AK393" s="295">
        <v>4600084</v>
      </c>
      <c r="AL393" s="44" t="s">
        <v>451</v>
      </c>
      <c r="AM393" s="44" t="s">
        <v>1836</v>
      </c>
      <c r="AN393" s="296">
        <v>255131430</v>
      </c>
      <c r="AO393" s="34"/>
      <c r="AP393" s="34"/>
      <c r="AQ393" s="34"/>
      <c r="AR393" s="34"/>
      <c r="AS393" s="34"/>
      <c r="AT393" s="44" t="s">
        <v>434</v>
      </c>
      <c r="AU393" s="44"/>
      <c r="AV393" s="751" t="str" cm="1">
        <f t="array" ref="AV3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3" s="34"/>
      <c r="AX393" s="34"/>
      <c r="AY393" s="34"/>
      <c r="AZ393" s="34"/>
      <c r="BA393" s="34"/>
      <c r="BB393" s="34"/>
      <c r="BC393" s="34"/>
      <c r="BD393" s="44">
        <v>30508</v>
      </c>
      <c r="BE393" s="34" t="s">
        <v>1516</v>
      </c>
      <c r="BF393" s="43" t="s">
        <v>1277</v>
      </c>
      <c r="BG393" s="34" t="s">
        <v>488</v>
      </c>
      <c r="BH393" s="34" t="s">
        <v>398</v>
      </c>
      <c r="BI393" s="34" t="s">
        <v>1516</v>
      </c>
      <c r="BJ393" s="44" t="s">
        <v>428</v>
      </c>
      <c r="BK393" s="44" t="s">
        <v>5741</v>
      </c>
      <c r="BL393" s="34"/>
      <c r="BM393" s="34"/>
      <c r="BN393" s="34"/>
      <c r="BO393" s="20"/>
      <c r="BP393" s="20"/>
      <c r="BQ393" s="20"/>
      <c r="BR393" s="20"/>
      <c r="BS393" s="27"/>
      <c r="BT393" s="20"/>
      <c r="BU393" s="20"/>
      <c r="BV393" s="20"/>
      <c r="BW393" s="20"/>
      <c r="BX393" s="20"/>
      <c r="BY393" s="20"/>
      <c r="BZ393" s="20"/>
      <c r="CA393" s="20"/>
      <c r="CB393" s="20"/>
      <c r="CC393" s="27"/>
      <c r="CD393" s="20"/>
      <c r="CE393" s="20"/>
      <c r="CF393" s="28"/>
      <c r="CG393" s="28"/>
      <c r="CH393" s="28"/>
      <c r="CI393" s="28"/>
      <c r="CJ393" s="28"/>
      <c r="CK393" s="28"/>
      <c r="CL393" s="28"/>
      <c r="CM393" s="28"/>
      <c r="CN393" s="28"/>
      <c r="CO393" s="28"/>
      <c r="CP393" s="28"/>
      <c r="CQ393" s="28"/>
      <c r="CR393" s="28"/>
      <c r="CS393" s="28"/>
      <c r="CT393" s="28"/>
      <c r="CU393" s="28"/>
      <c r="CV393" s="28"/>
      <c r="CW393" s="28"/>
      <c r="CX393" s="20"/>
      <c r="ML393" s="87"/>
      <c r="MM393" s="87"/>
      <c r="MN393" s="87"/>
      <c r="MO393" s="87"/>
      <c r="MP393" s="87"/>
      <c r="MQ393" s="87"/>
      <c r="MR393" s="87"/>
      <c r="MS393" s="87"/>
      <c r="MT393" s="87"/>
      <c r="MU393" s="87"/>
      <c r="MV393" s="87"/>
      <c r="MW393" s="87"/>
      <c r="MX393" s="87"/>
      <c r="MY393" s="87"/>
      <c r="MZ393" s="87"/>
      <c r="NA393" s="87"/>
      <c r="NB393" s="87"/>
      <c r="NC393" s="87"/>
      <c r="ND393" s="87"/>
      <c r="NE393" s="87"/>
      <c r="NF393" s="87"/>
      <c r="NG393" s="87"/>
      <c r="NH393" s="87"/>
      <c r="NI393" s="87"/>
      <c r="NJ393" s="87"/>
      <c r="NK393" s="87"/>
      <c r="NL393" s="87"/>
      <c r="NM393" s="87"/>
      <c r="NN393" s="87"/>
      <c r="NO393" s="87"/>
      <c r="NP393" s="87"/>
      <c r="NR393" s="20"/>
      <c r="NS393" s="246" t="s">
        <v>5852</v>
      </c>
    </row>
    <row r="394" spans="11:383">
      <c r="K394" s="265" t="s">
        <v>5853</v>
      </c>
      <c r="V394" s="43">
        <v>106</v>
      </c>
      <c r="W394" s="34" t="s">
        <v>1830</v>
      </c>
      <c r="X394" s="44">
        <v>30510</v>
      </c>
      <c r="Y394" s="34" t="s">
        <v>1858</v>
      </c>
      <c r="Z394" s="43" t="s">
        <v>1277</v>
      </c>
      <c r="AA394" s="34" t="s">
        <v>488</v>
      </c>
      <c r="AB394" s="34" t="s">
        <v>398</v>
      </c>
      <c r="AC394" s="34" t="s">
        <v>1858</v>
      </c>
      <c r="AD394" s="44" t="s">
        <v>428</v>
      </c>
      <c r="AE394" s="44" t="s">
        <v>5741</v>
      </c>
      <c r="AF394" s="43">
        <v>106</v>
      </c>
      <c r="AG394" s="34" t="s">
        <v>1830</v>
      </c>
      <c r="AH394" s="34" t="s">
        <v>1829</v>
      </c>
      <c r="AI394" s="43" t="s">
        <v>1831</v>
      </c>
      <c r="AJ394" s="44" t="s">
        <v>1832</v>
      </c>
      <c r="AK394" s="295">
        <v>4600084</v>
      </c>
      <c r="AL394" s="44" t="s">
        <v>451</v>
      </c>
      <c r="AM394" s="44" t="s">
        <v>1836</v>
      </c>
      <c r="AN394" s="296">
        <v>255131430</v>
      </c>
      <c r="AO394" s="34"/>
      <c r="AP394" s="34"/>
      <c r="AQ394" s="34"/>
      <c r="AR394" s="34"/>
      <c r="AS394" s="34"/>
      <c r="AT394" s="44" t="s">
        <v>434</v>
      </c>
      <c r="AU394" s="44"/>
      <c r="AV394" s="751" t="str" cm="1">
        <f t="array" ref="AV3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4" s="34"/>
      <c r="AX394" s="34"/>
      <c r="AY394" s="34"/>
      <c r="AZ394" s="34"/>
      <c r="BA394" s="34"/>
      <c r="BB394" s="34"/>
      <c r="BC394" s="34"/>
      <c r="BD394" s="44">
        <v>30510</v>
      </c>
      <c r="BE394" s="34" t="s">
        <v>1858</v>
      </c>
      <c r="BF394" s="43" t="s">
        <v>1277</v>
      </c>
      <c r="BG394" s="34" t="s">
        <v>488</v>
      </c>
      <c r="BH394" s="34" t="s">
        <v>398</v>
      </c>
      <c r="BI394" s="34" t="s">
        <v>1858</v>
      </c>
      <c r="BJ394" s="44" t="s">
        <v>428</v>
      </c>
      <c r="BK394" s="44" t="s">
        <v>5741</v>
      </c>
      <c r="BL394" s="34"/>
      <c r="BM394" s="34"/>
      <c r="BN394" s="34"/>
      <c r="BO394" s="20"/>
      <c r="BP394" s="20"/>
      <c r="BQ394" s="20"/>
      <c r="BR394" s="20"/>
      <c r="BS394" s="27"/>
      <c r="BT394" s="20"/>
      <c r="BU394" s="20"/>
      <c r="BV394" s="20"/>
      <c r="BW394" s="20"/>
      <c r="BX394" s="20"/>
      <c r="BY394" s="20"/>
      <c r="BZ394" s="20"/>
      <c r="CA394" s="20"/>
      <c r="CB394" s="20"/>
      <c r="CC394" s="27"/>
      <c r="CD394" s="20"/>
      <c r="CE394" s="20"/>
      <c r="CF394" s="28"/>
      <c r="CG394" s="28"/>
      <c r="CH394" s="28"/>
      <c r="CI394" s="28"/>
      <c r="CJ394" s="28"/>
      <c r="CK394" s="28"/>
      <c r="CL394" s="28"/>
      <c r="CM394" s="28"/>
      <c r="CN394" s="28"/>
      <c r="CO394" s="28"/>
      <c r="CP394" s="28"/>
      <c r="CQ394" s="28"/>
      <c r="CR394" s="28"/>
      <c r="CS394" s="28"/>
      <c r="CT394" s="28"/>
      <c r="CU394" s="28"/>
      <c r="CV394" s="28"/>
      <c r="CW394" s="28"/>
      <c r="CX394" s="20"/>
      <c r="ML394" s="87"/>
      <c r="MM394" s="87"/>
      <c r="MN394" s="87"/>
      <c r="MO394" s="87"/>
      <c r="MP394" s="87"/>
      <c r="MQ394" s="87"/>
      <c r="MR394" s="87"/>
      <c r="MS394" s="87"/>
      <c r="MT394" s="87"/>
      <c r="MU394" s="87"/>
      <c r="MV394" s="87"/>
      <c r="MW394" s="87"/>
      <c r="MX394" s="87"/>
      <c r="MY394" s="87"/>
      <c r="MZ394" s="87"/>
      <c r="NA394" s="87"/>
      <c r="NB394" s="87"/>
      <c r="NC394" s="87"/>
      <c r="ND394" s="87"/>
      <c r="NE394" s="87"/>
      <c r="NF394" s="87"/>
      <c r="NG394" s="87"/>
      <c r="NH394" s="87"/>
      <c r="NI394" s="87"/>
      <c r="NJ394" s="87"/>
      <c r="NK394" s="87"/>
      <c r="NL394" s="87"/>
      <c r="NM394" s="87"/>
      <c r="NN394" s="87"/>
      <c r="NO394" s="87"/>
      <c r="NP394" s="87"/>
      <c r="NR394" s="20"/>
      <c r="NS394" s="246" t="s">
        <v>5854</v>
      </c>
    </row>
    <row r="395" spans="11:383">
      <c r="K395" s="265" t="s">
        <v>5855</v>
      </c>
      <c r="V395" s="43">
        <v>106</v>
      </c>
      <c r="W395" s="34" t="s">
        <v>1830</v>
      </c>
      <c r="X395" s="44">
        <v>30515</v>
      </c>
      <c r="Y395" s="34" t="s">
        <v>2056</v>
      </c>
      <c r="Z395" s="43" t="s">
        <v>1277</v>
      </c>
      <c r="AA395" s="34" t="s">
        <v>488</v>
      </c>
      <c r="AB395" s="34" t="s">
        <v>398</v>
      </c>
      <c r="AC395" s="34" t="s">
        <v>2056</v>
      </c>
      <c r="AD395" s="44" t="s">
        <v>428</v>
      </c>
      <c r="AE395" s="44" t="s">
        <v>5741</v>
      </c>
      <c r="AF395" s="43">
        <v>106</v>
      </c>
      <c r="AG395" s="34" t="s">
        <v>1830</v>
      </c>
      <c r="AH395" s="34" t="s">
        <v>1829</v>
      </c>
      <c r="AI395" s="43" t="s">
        <v>1831</v>
      </c>
      <c r="AJ395" s="44" t="s">
        <v>1832</v>
      </c>
      <c r="AK395" s="295">
        <v>4600084</v>
      </c>
      <c r="AL395" s="44" t="s">
        <v>451</v>
      </c>
      <c r="AM395" s="44" t="s">
        <v>1836</v>
      </c>
      <c r="AN395" s="296">
        <v>255131430</v>
      </c>
      <c r="AO395" s="34"/>
      <c r="AP395" s="34"/>
      <c r="AQ395" s="34"/>
      <c r="AR395" s="34"/>
      <c r="AS395" s="34"/>
      <c r="AT395" s="44" t="s">
        <v>434</v>
      </c>
      <c r="AU395" s="44"/>
      <c r="AV395" s="751" t="str" cm="1">
        <f t="array" ref="AV3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5" s="34"/>
      <c r="AX395" s="34"/>
      <c r="AY395" s="34"/>
      <c r="AZ395" s="34"/>
      <c r="BA395" s="34"/>
      <c r="BB395" s="34"/>
      <c r="BC395" s="34"/>
      <c r="BD395" s="44">
        <v>30515</v>
      </c>
      <c r="BE395" s="34" t="s">
        <v>2056</v>
      </c>
      <c r="BF395" s="43" t="s">
        <v>1277</v>
      </c>
      <c r="BG395" s="34" t="s">
        <v>488</v>
      </c>
      <c r="BH395" s="34" t="s">
        <v>398</v>
      </c>
      <c r="BI395" s="34" t="s">
        <v>2056</v>
      </c>
      <c r="BJ395" s="44" t="s">
        <v>428</v>
      </c>
      <c r="BK395" s="44" t="s">
        <v>5741</v>
      </c>
      <c r="BL395" s="34"/>
      <c r="BM395" s="34"/>
      <c r="BN395" s="34"/>
      <c r="BO395" s="20"/>
      <c r="BP395" s="20"/>
      <c r="BQ395" s="20"/>
      <c r="BR395" s="20"/>
      <c r="BS395" s="27"/>
      <c r="BT395" s="20"/>
      <c r="BU395" s="20"/>
      <c r="BV395" s="20"/>
      <c r="BW395" s="20"/>
      <c r="BX395" s="20"/>
      <c r="BY395" s="20"/>
      <c r="BZ395" s="20"/>
      <c r="CA395" s="20"/>
      <c r="CB395" s="20"/>
      <c r="CC395" s="27"/>
      <c r="CD395" s="20"/>
      <c r="CE395" s="20"/>
      <c r="CF395" s="28"/>
      <c r="CG395" s="28"/>
      <c r="CH395" s="28"/>
      <c r="CI395" s="28"/>
      <c r="CJ395" s="28"/>
      <c r="CK395" s="28"/>
      <c r="CL395" s="28"/>
      <c r="CM395" s="28"/>
      <c r="CN395" s="28"/>
      <c r="CO395" s="28"/>
      <c r="CP395" s="28"/>
      <c r="CQ395" s="28"/>
      <c r="CR395" s="28"/>
      <c r="CS395" s="28"/>
      <c r="CT395" s="28"/>
      <c r="CU395" s="28"/>
      <c r="CV395" s="28"/>
      <c r="CW395" s="28"/>
      <c r="CX395" s="20"/>
      <c r="ML395" s="87"/>
      <c r="MM395" s="87"/>
      <c r="MN395" s="87"/>
      <c r="MO395" s="87"/>
      <c r="MP395" s="87"/>
      <c r="MQ395" s="87"/>
      <c r="MR395" s="87"/>
      <c r="MS395" s="87"/>
      <c r="MT395" s="87"/>
      <c r="MU395" s="87"/>
      <c r="MV395" s="87"/>
      <c r="MW395" s="87"/>
      <c r="MX395" s="87"/>
      <c r="MY395" s="87"/>
      <c r="MZ395" s="87"/>
      <c r="NA395" s="87"/>
      <c r="NB395" s="87"/>
      <c r="NC395" s="87"/>
      <c r="ND395" s="87"/>
      <c r="NE395" s="87"/>
      <c r="NF395" s="87"/>
      <c r="NG395" s="87"/>
      <c r="NH395" s="87"/>
      <c r="NI395" s="87"/>
      <c r="NJ395" s="87"/>
      <c r="NK395" s="87"/>
      <c r="NL395" s="87"/>
      <c r="NM395" s="87"/>
      <c r="NN395" s="87"/>
      <c r="NO395" s="87"/>
      <c r="NP395" s="87"/>
      <c r="NR395" s="20"/>
      <c r="NS395" s="246" t="s">
        <v>5856</v>
      </c>
    </row>
    <row r="396" spans="11:383">
      <c r="K396" s="265" t="s">
        <v>5857</v>
      </c>
      <c r="V396" s="43">
        <v>106</v>
      </c>
      <c r="W396" s="34" t="s">
        <v>1830</v>
      </c>
      <c r="X396" s="44">
        <v>30517</v>
      </c>
      <c r="Y396" s="34" t="s">
        <v>2233</v>
      </c>
      <c r="Z396" s="43" t="s">
        <v>1277</v>
      </c>
      <c r="AA396" s="34" t="s">
        <v>488</v>
      </c>
      <c r="AB396" s="34" t="s">
        <v>398</v>
      </c>
      <c r="AC396" s="34" t="s">
        <v>2233</v>
      </c>
      <c r="AD396" s="44" t="s">
        <v>428</v>
      </c>
      <c r="AE396" s="44" t="s">
        <v>5741</v>
      </c>
      <c r="AF396" s="43">
        <v>106</v>
      </c>
      <c r="AG396" s="34" t="s">
        <v>1830</v>
      </c>
      <c r="AH396" s="34" t="s">
        <v>1829</v>
      </c>
      <c r="AI396" s="43" t="s">
        <v>1831</v>
      </c>
      <c r="AJ396" s="44" t="s">
        <v>1832</v>
      </c>
      <c r="AK396" s="295">
        <v>4600084</v>
      </c>
      <c r="AL396" s="44" t="s">
        <v>451</v>
      </c>
      <c r="AM396" s="44" t="s">
        <v>1836</v>
      </c>
      <c r="AN396" s="296">
        <v>255131430</v>
      </c>
      <c r="AO396" s="34"/>
      <c r="AP396" s="34"/>
      <c r="AQ396" s="34"/>
      <c r="AR396" s="34"/>
      <c r="AS396" s="34"/>
      <c r="AT396" s="44" t="s">
        <v>434</v>
      </c>
      <c r="AU396" s="44"/>
      <c r="AV396" s="751" t="str" cm="1">
        <f t="array" ref="AV3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6" s="34"/>
      <c r="AX396" s="34"/>
      <c r="AY396" s="34"/>
      <c r="AZ396" s="34"/>
      <c r="BA396" s="34"/>
      <c r="BB396" s="34"/>
      <c r="BC396" s="34"/>
      <c r="BD396" s="44">
        <v>30517</v>
      </c>
      <c r="BE396" s="34" t="s">
        <v>2233</v>
      </c>
      <c r="BF396" s="43" t="s">
        <v>1277</v>
      </c>
      <c r="BG396" s="34" t="s">
        <v>488</v>
      </c>
      <c r="BH396" s="34" t="s">
        <v>398</v>
      </c>
      <c r="BI396" s="34" t="s">
        <v>2233</v>
      </c>
      <c r="BJ396" s="44" t="s">
        <v>428</v>
      </c>
      <c r="BK396" s="44" t="s">
        <v>5741</v>
      </c>
      <c r="BL396" s="34"/>
      <c r="BM396" s="34"/>
      <c r="BN396" s="34"/>
      <c r="BO396" s="20"/>
      <c r="BP396" s="20"/>
      <c r="BQ396" s="20"/>
      <c r="BR396" s="20"/>
      <c r="BS396" s="27"/>
      <c r="BT396" s="20"/>
      <c r="BU396" s="20"/>
      <c r="BV396" s="20"/>
      <c r="BW396" s="20"/>
      <c r="BX396" s="20"/>
      <c r="BY396" s="20"/>
      <c r="BZ396" s="20"/>
      <c r="CA396" s="20"/>
      <c r="CB396" s="20"/>
      <c r="CC396" s="27"/>
      <c r="CD396" s="20"/>
      <c r="CE396" s="20"/>
      <c r="CF396" s="28"/>
      <c r="CG396" s="28"/>
      <c r="CH396" s="28"/>
      <c r="CI396" s="28"/>
      <c r="CJ396" s="28"/>
      <c r="CK396" s="28"/>
      <c r="CL396" s="28"/>
      <c r="CM396" s="28"/>
      <c r="CN396" s="28"/>
      <c r="CO396" s="28"/>
      <c r="CP396" s="28"/>
      <c r="CQ396" s="28"/>
      <c r="CR396" s="28"/>
      <c r="CS396" s="28"/>
      <c r="CT396" s="28"/>
      <c r="CU396" s="28"/>
      <c r="CV396" s="28"/>
      <c r="CW396" s="28"/>
      <c r="CX396" s="20"/>
      <c r="ML396" s="87"/>
      <c r="MM396" s="87"/>
      <c r="MN396" s="87"/>
      <c r="MO396" s="87"/>
      <c r="MP396" s="87"/>
      <c r="MQ396" s="87"/>
      <c r="MR396" s="87"/>
      <c r="MS396" s="87"/>
      <c r="MT396" s="87"/>
      <c r="MU396" s="87"/>
      <c r="MV396" s="87"/>
      <c r="MW396" s="87"/>
      <c r="MX396" s="87"/>
      <c r="MY396" s="87"/>
      <c r="MZ396" s="87"/>
      <c r="NA396" s="87"/>
      <c r="NB396" s="87"/>
      <c r="NC396" s="87"/>
      <c r="ND396" s="87"/>
      <c r="NE396" s="87"/>
      <c r="NF396" s="87"/>
      <c r="NG396" s="87"/>
      <c r="NH396" s="87"/>
      <c r="NI396" s="87"/>
      <c r="NJ396" s="87"/>
      <c r="NK396" s="87"/>
      <c r="NL396" s="87"/>
      <c r="NM396" s="87"/>
      <c r="NN396" s="87"/>
      <c r="NO396" s="87"/>
      <c r="NP396" s="87"/>
      <c r="NR396" s="20"/>
      <c r="NS396" s="246" t="s">
        <v>5858</v>
      </c>
    </row>
    <row r="397" spans="11:383">
      <c r="K397" s="265" t="s">
        <v>5859</v>
      </c>
      <c r="V397" s="43">
        <v>106</v>
      </c>
      <c r="W397" s="34" t="s">
        <v>1830</v>
      </c>
      <c r="X397" s="44">
        <v>30518</v>
      </c>
      <c r="Y397" s="34" t="s">
        <v>2389</v>
      </c>
      <c r="Z397" s="43" t="s">
        <v>1277</v>
      </c>
      <c r="AA397" s="34" t="s">
        <v>488</v>
      </c>
      <c r="AB397" s="34" t="s">
        <v>398</v>
      </c>
      <c r="AC397" s="34" t="s">
        <v>2389</v>
      </c>
      <c r="AD397" s="44" t="s">
        <v>428</v>
      </c>
      <c r="AE397" s="44" t="s">
        <v>5741</v>
      </c>
      <c r="AF397" s="43">
        <v>106</v>
      </c>
      <c r="AG397" s="34" t="s">
        <v>1830</v>
      </c>
      <c r="AH397" s="34" t="s">
        <v>1829</v>
      </c>
      <c r="AI397" s="43" t="s">
        <v>1831</v>
      </c>
      <c r="AJ397" s="44" t="s">
        <v>1832</v>
      </c>
      <c r="AK397" s="295">
        <v>4600084</v>
      </c>
      <c r="AL397" s="44" t="s">
        <v>451</v>
      </c>
      <c r="AM397" s="44" t="s">
        <v>1836</v>
      </c>
      <c r="AN397" s="296">
        <v>255131430</v>
      </c>
      <c r="AO397" s="34"/>
      <c r="AP397" s="34"/>
      <c r="AQ397" s="34"/>
      <c r="AR397" s="34"/>
      <c r="AS397" s="34"/>
      <c r="AT397" s="44" t="s">
        <v>434</v>
      </c>
      <c r="AU397" s="44"/>
      <c r="AV397" s="751" t="str" cm="1">
        <f t="array" ref="AV3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7" s="34"/>
      <c r="AX397" s="34"/>
      <c r="AY397" s="34"/>
      <c r="AZ397" s="34"/>
      <c r="BA397" s="34"/>
      <c r="BB397" s="34"/>
      <c r="BC397" s="34"/>
      <c r="BD397" s="44">
        <v>30518</v>
      </c>
      <c r="BE397" s="34" t="s">
        <v>2389</v>
      </c>
      <c r="BF397" s="43" t="s">
        <v>1277</v>
      </c>
      <c r="BG397" s="34" t="s">
        <v>488</v>
      </c>
      <c r="BH397" s="34" t="s">
        <v>398</v>
      </c>
      <c r="BI397" s="34" t="s">
        <v>2389</v>
      </c>
      <c r="BJ397" s="44" t="s">
        <v>428</v>
      </c>
      <c r="BK397" s="44" t="s">
        <v>5741</v>
      </c>
      <c r="BL397" s="34"/>
      <c r="BM397" s="34"/>
      <c r="BN397" s="34"/>
      <c r="BO397" s="20"/>
      <c r="BP397" s="20"/>
      <c r="BQ397" s="20"/>
      <c r="BR397" s="20"/>
      <c r="BS397" s="27"/>
      <c r="BT397" s="20"/>
      <c r="BU397" s="20"/>
      <c r="BV397" s="20"/>
      <c r="BW397" s="20"/>
      <c r="BX397" s="20"/>
      <c r="BY397" s="20"/>
      <c r="BZ397" s="20"/>
      <c r="CA397" s="20"/>
      <c r="CB397" s="20"/>
      <c r="CC397" s="27"/>
      <c r="CD397" s="20"/>
      <c r="CE397" s="20"/>
      <c r="CF397" s="28"/>
      <c r="CG397" s="28"/>
      <c r="CH397" s="28"/>
      <c r="CI397" s="28"/>
      <c r="CJ397" s="28"/>
      <c r="CK397" s="28"/>
      <c r="CL397" s="28"/>
      <c r="CM397" s="28"/>
      <c r="CN397" s="28"/>
      <c r="CO397" s="28"/>
      <c r="CP397" s="28"/>
      <c r="CQ397" s="28"/>
      <c r="CR397" s="28"/>
      <c r="CS397" s="28"/>
      <c r="CT397" s="28"/>
      <c r="CU397" s="28"/>
      <c r="CV397" s="28"/>
      <c r="CW397" s="28"/>
      <c r="CX397" s="20"/>
      <c r="ML397" s="87"/>
      <c r="MM397" s="87"/>
      <c r="MN397" s="87"/>
      <c r="MO397" s="87"/>
      <c r="MP397" s="87"/>
      <c r="MQ397" s="87"/>
      <c r="MR397" s="87"/>
      <c r="MS397" s="87"/>
      <c r="MT397" s="87"/>
      <c r="MU397" s="87"/>
      <c r="MV397" s="87"/>
      <c r="MW397" s="87"/>
      <c r="MX397" s="87"/>
      <c r="MY397" s="87"/>
      <c r="MZ397" s="87"/>
      <c r="NA397" s="87"/>
      <c r="NB397" s="87"/>
      <c r="NC397" s="87"/>
      <c r="ND397" s="87"/>
      <c r="NE397" s="87"/>
      <c r="NF397" s="87"/>
      <c r="NG397" s="87"/>
      <c r="NH397" s="87"/>
      <c r="NI397" s="87"/>
      <c r="NJ397" s="87"/>
      <c r="NK397" s="87"/>
      <c r="NL397" s="87"/>
      <c r="NM397" s="87"/>
      <c r="NN397" s="87"/>
      <c r="NO397" s="87"/>
      <c r="NP397" s="87"/>
      <c r="NR397" s="20"/>
      <c r="NS397" s="246" t="s">
        <v>5860</v>
      </c>
    </row>
    <row r="398" spans="11:383">
      <c r="K398" s="265" t="s">
        <v>5861</v>
      </c>
      <c r="V398" s="43">
        <v>106</v>
      </c>
      <c r="W398" s="34" t="s">
        <v>1830</v>
      </c>
      <c r="X398" s="44">
        <v>30523</v>
      </c>
      <c r="Y398" s="34" t="s">
        <v>1998</v>
      </c>
      <c r="Z398" s="43" t="s">
        <v>1277</v>
      </c>
      <c r="AA398" s="34" t="s">
        <v>488</v>
      </c>
      <c r="AB398" s="34" t="s">
        <v>398</v>
      </c>
      <c r="AC398" s="34" t="s">
        <v>5862</v>
      </c>
      <c r="AD398" s="44" t="s">
        <v>428</v>
      </c>
      <c r="AE398" s="44" t="s">
        <v>5741</v>
      </c>
      <c r="AF398" s="43">
        <v>106</v>
      </c>
      <c r="AG398" s="34" t="s">
        <v>1830</v>
      </c>
      <c r="AH398" s="34" t="s">
        <v>1829</v>
      </c>
      <c r="AI398" s="43" t="s">
        <v>1831</v>
      </c>
      <c r="AJ398" s="44" t="s">
        <v>1832</v>
      </c>
      <c r="AK398" s="295">
        <v>4600084</v>
      </c>
      <c r="AL398" s="44" t="s">
        <v>451</v>
      </c>
      <c r="AM398" s="44" t="s">
        <v>1836</v>
      </c>
      <c r="AN398" s="296">
        <v>255131430</v>
      </c>
      <c r="AO398" s="34"/>
      <c r="AP398" s="34"/>
      <c r="AQ398" s="34"/>
      <c r="AR398" s="34"/>
      <c r="AS398" s="34"/>
      <c r="AT398" s="44" t="s">
        <v>434</v>
      </c>
      <c r="AU398" s="44"/>
      <c r="AV398" s="751" t="str" cm="1">
        <f t="array" ref="AV3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8" s="34"/>
      <c r="AX398" s="34"/>
      <c r="AY398" s="34"/>
      <c r="AZ398" s="34"/>
      <c r="BA398" s="34"/>
      <c r="BB398" s="34"/>
      <c r="BC398" s="34"/>
      <c r="BD398" s="44">
        <v>30523</v>
      </c>
      <c r="BE398" s="34" t="s">
        <v>1998</v>
      </c>
      <c r="BF398" s="43" t="s">
        <v>1277</v>
      </c>
      <c r="BG398" s="34" t="s">
        <v>488</v>
      </c>
      <c r="BH398" s="34" t="s">
        <v>398</v>
      </c>
      <c r="BI398" s="34" t="s">
        <v>5862</v>
      </c>
      <c r="BJ398" s="44" t="s">
        <v>428</v>
      </c>
      <c r="BK398" s="44" t="s">
        <v>5741</v>
      </c>
      <c r="BL398" s="34"/>
      <c r="BM398" s="34"/>
      <c r="BN398" s="34"/>
      <c r="BO398" s="20"/>
      <c r="BP398" s="20"/>
      <c r="BQ398" s="20"/>
      <c r="BR398" s="20"/>
      <c r="BS398" s="27"/>
      <c r="BT398" s="20"/>
      <c r="BU398" s="20"/>
      <c r="BV398" s="20"/>
      <c r="BW398" s="20"/>
      <c r="BX398" s="20"/>
      <c r="BY398" s="20"/>
      <c r="BZ398" s="20"/>
      <c r="CA398" s="20"/>
      <c r="CB398" s="20"/>
      <c r="CC398" s="27"/>
      <c r="CD398" s="20"/>
      <c r="CE398" s="20"/>
      <c r="CF398" s="28"/>
      <c r="CG398" s="28"/>
      <c r="CH398" s="28"/>
      <c r="CI398" s="28"/>
      <c r="CJ398" s="28"/>
      <c r="CK398" s="28"/>
      <c r="CL398" s="28"/>
      <c r="CM398" s="28"/>
      <c r="CN398" s="28"/>
      <c r="CO398" s="28"/>
      <c r="CP398" s="28"/>
      <c r="CQ398" s="28"/>
      <c r="CR398" s="28"/>
      <c r="CS398" s="28"/>
      <c r="CT398" s="28"/>
      <c r="CU398" s="28"/>
      <c r="CV398" s="28"/>
      <c r="CW398" s="28"/>
      <c r="CX398" s="20"/>
      <c r="ML398" s="87"/>
      <c r="MM398" s="87"/>
      <c r="MN398" s="87"/>
      <c r="MO398" s="87"/>
      <c r="MP398" s="87"/>
      <c r="MQ398" s="87"/>
      <c r="MR398" s="87"/>
      <c r="MS398" s="87"/>
      <c r="MT398" s="87"/>
      <c r="MU398" s="87"/>
      <c r="MV398" s="87"/>
      <c r="MW398" s="87"/>
      <c r="MX398" s="87"/>
      <c r="MY398" s="87"/>
      <c r="MZ398" s="87"/>
      <c r="NA398" s="87"/>
      <c r="NB398" s="87"/>
      <c r="NC398" s="87"/>
      <c r="ND398" s="87"/>
      <c r="NE398" s="87"/>
      <c r="NF398" s="87"/>
      <c r="NG398" s="87"/>
      <c r="NH398" s="87"/>
      <c r="NI398" s="87"/>
      <c r="NJ398" s="87"/>
      <c r="NK398" s="87"/>
      <c r="NL398" s="87"/>
      <c r="NM398" s="87"/>
      <c r="NN398" s="87"/>
      <c r="NO398" s="87"/>
      <c r="NP398" s="87"/>
      <c r="NR398" s="20"/>
      <c r="NS398" s="246" t="s">
        <v>5863</v>
      </c>
    </row>
    <row r="399" spans="11:383">
      <c r="K399" s="265" t="s">
        <v>5864</v>
      </c>
      <c r="V399" s="43">
        <v>106</v>
      </c>
      <c r="W399" s="34" t="s">
        <v>1830</v>
      </c>
      <c r="X399" s="44">
        <v>30524</v>
      </c>
      <c r="Y399" s="34" t="s">
        <v>2175</v>
      </c>
      <c r="Z399" s="43" t="s">
        <v>1277</v>
      </c>
      <c r="AA399" s="34" t="s">
        <v>488</v>
      </c>
      <c r="AB399" s="34" t="s">
        <v>398</v>
      </c>
      <c r="AC399" s="34" t="s">
        <v>5865</v>
      </c>
      <c r="AD399" s="44" t="s">
        <v>428</v>
      </c>
      <c r="AE399" s="44" t="s">
        <v>5741</v>
      </c>
      <c r="AF399" s="43">
        <v>106</v>
      </c>
      <c r="AG399" s="34" t="s">
        <v>1830</v>
      </c>
      <c r="AH399" s="34" t="s">
        <v>1829</v>
      </c>
      <c r="AI399" s="43" t="s">
        <v>1831</v>
      </c>
      <c r="AJ399" s="44" t="s">
        <v>1832</v>
      </c>
      <c r="AK399" s="295">
        <v>4600084</v>
      </c>
      <c r="AL399" s="44" t="s">
        <v>451</v>
      </c>
      <c r="AM399" s="44" t="s">
        <v>1836</v>
      </c>
      <c r="AN399" s="296">
        <v>255131430</v>
      </c>
      <c r="AO399" s="34"/>
      <c r="AP399" s="34"/>
      <c r="AQ399" s="34"/>
      <c r="AR399" s="34"/>
      <c r="AS399" s="34"/>
      <c r="AT399" s="44" t="s">
        <v>434</v>
      </c>
      <c r="AU399" s="44"/>
      <c r="AV399" s="751" t="str" cm="1">
        <f t="array" ref="AV3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399" s="34"/>
      <c r="AX399" s="34"/>
      <c r="AY399" s="34"/>
      <c r="AZ399" s="34"/>
      <c r="BA399" s="34"/>
      <c r="BB399" s="34"/>
      <c r="BC399" s="34"/>
      <c r="BD399" s="44">
        <v>30524</v>
      </c>
      <c r="BE399" s="34" t="s">
        <v>2175</v>
      </c>
      <c r="BF399" s="43" t="s">
        <v>1277</v>
      </c>
      <c r="BG399" s="34" t="s">
        <v>488</v>
      </c>
      <c r="BH399" s="34" t="s">
        <v>398</v>
      </c>
      <c r="BI399" s="34" t="s">
        <v>5865</v>
      </c>
      <c r="BJ399" s="44" t="s">
        <v>428</v>
      </c>
      <c r="BK399" s="44" t="s">
        <v>5741</v>
      </c>
      <c r="BL399" s="34"/>
      <c r="BM399" s="34"/>
      <c r="BN399" s="34"/>
      <c r="BO399" s="20"/>
      <c r="BP399" s="20"/>
      <c r="BQ399" s="20"/>
      <c r="BR399" s="20"/>
      <c r="BS399" s="27"/>
      <c r="BT399" s="20"/>
      <c r="BU399" s="20"/>
      <c r="BV399" s="20"/>
      <c r="BW399" s="20"/>
      <c r="BX399" s="20"/>
      <c r="BY399" s="20"/>
      <c r="BZ399" s="20"/>
      <c r="CA399" s="20"/>
      <c r="CB399" s="20"/>
      <c r="CC399" s="27"/>
      <c r="CD399" s="20"/>
      <c r="CE399" s="20"/>
      <c r="CF399" s="28"/>
      <c r="CG399" s="28"/>
      <c r="CH399" s="28"/>
      <c r="CI399" s="28"/>
      <c r="CJ399" s="28"/>
      <c r="CK399" s="28"/>
      <c r="CL399" s="28"/>
      <c r="CM399" s="28"/>
      <c r="CN399" s="28"/>
      <c r="CO399" s="28"/>
      <c r="CP399" s="28"/>
      <c r="CQ399" s="28"/>
      <c r="CR399" s="28"/>
      <c r="CS399" s="28"/>
      <c r="CT399" s="28"/>
      <c r="CU399" s="28"/>
      <c r="CV399" s="28"/>
      <c r="CW399" s="28"/>
      <c r="CX399" s="20"/>
      <c r="ML399" s="87"/>
      <c r="MM399" s="87"/>
      <c r="MN399" s="87"/>
      <c r="MO399" s="87"/>
      <c r="MP399" s="87"/>
      <c r="MQ399" s="87"/>
      <c r="MR399" s="87"/>
      <c r="MS399" s="87"/>
      <c r="MT399" s="87"/>
      <c r="MU399" s="87"/>
      <c r="MV399" s="87"/>
      <c r="MW399" s="87"/>
      <c r="MX399" s="87"/>
      <c r="MY399" s="87"/>
      <c r="MZ399" s="87"/>
      <c r="NA399" s="87"/>
      <c r="NB399" s="87"/>
      <c r="NC399" s="87"/>
      <c r="ND399" s="87"/>
      <c r="NE399" s="87"/>
      <c r="NF399" s="87"/>
      <c r="NG399" s="87"/>
      <c r="NH399" s="87"/>
      <c r="NI399" s="87"/>
      <c r="NJ399" s="87"/>
      <c r="NK399" s="87"/>
      <c r="NL399" s="87"/>
      <c r="NM399" s="87"/>
      <c r="NN399" s="87"/>
      <c r="NO399" s="87"/>
      <c r="NP399" s="87"/>
      <c r="NR399" s="20"/>
      <c r="NS399" s="246" t="s">
        <v>5866</v>
      </c>
    </row>
    <row r="400" spans="11:383">
      <c r="K400" s="265" t="s">
        <v>5867</v>
      </c>
      <c r="V400" s="43">
        <v>106</v>
      </c>
      <c r="W400" s="34" t="s">
        <v>1830</v>
      </c>
      <c r="X400" s="44">
        <v>30525</v>
      </c>
      <c r="Y400" s="34" t="s">
        <v>2986</v>
      </c>
      <c r="Z400" s="43" t="s">
        <v>1277</v>
      </c>
      <c r="AA400" s="34" t="s">
        <v>488</v>
      </c>
      <c r="AB400" s="34" t="s">
        <v>398</v>
      </c>
      <c r="AC400" s="34" t="s">
        <v>5849</v>
      </c>
      <c r="AD400" s="44" t="s">
        <v>428</v>
      </c>
      <c r="AE400" s="44" t="s">
        <v>5741</v>
      </c>
      <c r="AF400" s="43">
        <v>106</v>
      </c>
      <c r="AG400" s="34" t="s">
        <v>1830</v>
      </c>
      <c r="AH400" s="34" t="s">
        <v>1829</v>
      </c>
      <c r="AI400" s="43" t="s">
        <v>1831</v>
      </c>
      <c r="AJ400" s="44" t="s">
        <v>1832</v>
      </c>
      <c r="AK400" s="295">
        <v>4600084</v>
      </c>
      <c r="AL400" s="44" t="s">
        <v>451</v>
      </c>
      <c r="AM400" s="44" t="s">
        <v>1836</v>
      </c>
      <c r="AN400" s="296">
        <v>255131430</v>
      </c>
      <c r="AO400" s="34"/>
      <c r="AP400" s="34"/>
      <c r="AQ400" s="34"/>
      <c r="AR400" s="34"/>
      <c r="AS400" s="34"/>
      <c r="AT400" s="44" t="s">
        <v>434</v>
      </c>
      <c r="AU400" s="44"/>
      <c r="AV400" s="751" t="str" cm="1">
        <f t="array" ref="AV4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0" s="34"/>
      <c r="AX400" s="34"/>
      <c r="AY400" s="34"/>
      <c r="AZ400" s="34"/>
      <c r="BA400" s="34"/>
      <c r="BB400" s="34"/>
      <c r="BC400" s="34"/>
      <c r="BD400" s="44">
        <v>30525</v>
      </c>
      <c r="BE400" s="34" t="s">
        <v>2986</v>
      </c>
      <c r="BF400" s="43" t="s">
        <v>1277</v>
      </c>
      <c r="BG400" s="34" t="s">
        <v>488</v>
      </c>
      <c r="BH400" s="34" t="s">
        <v>398</v>
      </c>
      <c r="BI400" s="34" t="s">
        <v>5849</v>
      </c>
      <c r="BJ400" s="44" t="s">
        <v>428</v>
      </c>
      <c r="BK400" s="44" t="s">
        <v>5741</v>
      </c>
      <c r="BL400" s="34"/>
      <c r="BM400" s="34"/>
      <c r="BN400" s="34"/>
      <c r="BO400" s="20"/>
      <c r="BP400" s="20"/>
      <c r="BQ400" s="20"/>
      <c r="BR400" s="20"/>
      <c r="BS400" s="27"/>
      <c r="BT400" s="20"/>
      <c r="BU400" s="20"/>
      <c r="BV400" s="20"/>
      <c r="BW400" s="20"/>
      <c r="BX400" s="20"/>
      <c r="BY400" s="20"/>
      <c r="BZ400" s="20"/>
      <c r="CA400" s="20"/>
      <c r="CB400" s="20"/>
      <c r="CC400" s="27"/>
      <c r="CD400" s="20"/>
      <c r="CE400" s="20"/>
      <c r="CF400" s="28"/>
      <c r="CG400" s="28"/>
      <c r="CH400" s="28"/>
      <c r="CI400" s="28"/>
      <c r="CJ400" s="28"/>
      <c r="CK400" s="28"/>
      <c r="CL400" s="28"/>
      <c r="CM400" s="28"/>
      <c r="CN400" s="28"/>
      <c r="CO400" s="28"/>
      <c r="CP400" s="28"/>
      <c r="CQ400" s="28"/>
      <c r="CR400" s="28"/>
      <c r="CS400" s="28"/>
      <c r="CT400" s="28"/>
      <c r="CU400" s="28"/>
      <c r="CV400" s="28"/>
      <c r="CW400" s="28"/>
      <c r="CX400" s="20"/>
      <c r="ML400" s="87"/>
      <c r="MM400" s="87"/>
      <c r="MN400" s="87"/>
      <c r="MO400" s="87"/>
      <c r="MP400" s="87"/>
      <c r="MQ400" s="87"/>
      <c r="MR400" s="87"/>
      <c r="MS400" s="87"/>
      <c r="MT400" s="87"/>
      <c r="MU400" s="87"/>
      <c r="MV400" s="87"/>
      <c r="MW400" s="87"/>
      <c r="MX400" s="87"/>
      <c r="MY400" s="87"/>
      <c r="MZ400" s="87"/>
      <c r="NA400" s="87"/>
      <c r="NB400" s="87"/>
      <c r="NC400" s="87"/>
      <c r="ND400" s="87"/>
      <c r="NE400" s="87"/>
      <c r="NF400" s="87"/>
      <c r="NG400" s="87"/>
      <c r="NH400" s="87"/>
      <c r="NI400" s="87"/>
      <c r="NJ400" s="87"/>
      <c r="NK400" s="87"/>
      <c r="NL400" s="87"/>
      <c r="NM400" s="87"/>
      <c r="NN400" s="87"/>
      <c r="NO400" s="87"/>
      <c r="NP400" s="87"/>
      <c r="NR400" s="20"/>
      <c r="NS400" s="246" t="s">
        <v>5868</v>
      </c>
    </row>
    <row r="401" spans="11:383">
      <c r="K401" s="265" t="s">
        <v>5869</v>
      </c>
      <c r="V401" s="43">
        <v>106</v>
      </c>
      <c r="W401" s="34" t="s">
        <v>1830</v>
      </c>
      <c r="X401" s="44">
        <v>30526</v>
      </c>
      <c r="Y401" s="34" t="s">
        <v>2340</v>
      </c>
      <c r="Z401" s="43" t="s">
        <v>1277</v>
      </c>
      <c r="AA401" s="34" t="s">
        <v>488</v>
      </c>
      <c r="AB401" s="34" t="s">
        <v>398</v>
      </c>
      <c r="AC401" s="34" t="s">
        <v>5870</v>
      </c>
      <c r="AD401" s="44" t="s">
        <v>428</v>
      </c>
      <c r="AE401" s="44" t="s">
        <v>5741</v>
      </c>
      <c r="AF401" s="43">
        <v>106</v>
      </c>
      <c r="AG401" s="34" t="s">
        <v>1830</v>
      </c>
      <c r="AH401" s="34" t="s">
        <v>1829</v>
      </c>
      <c r="AI401" s="43" t="s">
        <v>1831</v>
      </c>
      <c r="AJ401" s="44" t="s">
        <v>1832</v>
      </c>
      <c r="AK401" s="295">
        <v>4600084</v>
      </c>
      <c r="AL401" s="44" t="s">
        <v>451</v>
      </c>
      <c r="AM401" s="44" t="s">
        <v>1836</v>
      </c>
      <c r="AN401" s="296">
        <v>255131430</v>
      </c>
      <c r="AO401" s="34"/>
      <c r="AP401" s="34"/>
      <c r="AQ401" s="34"/>
      <c r="AR401" s="34"/>
      <c r="AS401" s="34"/>
      <c r="AT401" s="44" t="s">
        <v>434</v>
      </c>
      <c r="AU401" s="44"/>
      <c r="AV401" s="751" t="str" cm="1">
        <f t="array" ref="AV4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1" s="34"/>
      <c r="AX401" s="34"/>
      <c r="AY401" s="34"/>
      <c r="AZ401" s="34"/>
      <c r="BA401" s="34"/>
      <c r="BB401" s="34"/>
      <c r="BC401" s="34"/>
      <c r="BD401" s="44">
        <v>30526</v>
      </c>
      <c r="BE401" s="34" t="s">
        <v>2340</v>
      </c>
      <c r="BF401" s="43" t="s">
        <v>1277</v>
      </c>
      <c r="BG401" s="34" t="s">
        <v>488</v>
      </c>
      <c r="BH401" s="34" t="s">
        <v>398</v>
      </c>
      <c r="BI401" s="34" t="s">
        <v>5870</v>
      </c>
      <c r="BJ401" s="44" t="s">
        <v>428</v>
      </c>
      <c r="BK401" s="44" t="s">
        <v>5741</v>
      </c>
      <c r="BL401" s="34"/>
      <c r="BM401" s="34"/>
      <c r="BN401" s="34"/>
      <c r="BO401" s="20"/>
      <c r="BP401" s="20"/>
      <c r="BQ401" s="20"/>
      <c r="BR401" s="20"/>
      <c r="BS401" s="27"/>
      <c r="BT401" s="20"/>
      <c r="BU401" s="20"/>
      <c r="BV401" s="20"/>
      <c r="BW401" s="20"/>
      <c r="BX401" s="20"/>
      <c r="BY401" s="20"/>
      <c r="BZ401" s="20"/>
      <c r="CA401" s="20"/>
      <c r="CB401" s="20"/>
      <c r="CC401" s="27"/>
      <c r="CD401" s="20"/>
      <c r="CE401" s="20"/>
      <c r="CF401" s="28"/>
      <c r="CG401" s="28"/>
      <c r="CH401" s="28"/>
      <c r="CI401" s="28"/>
      <c r="CJ401" s="28"/>
      <c r="CK401" s="28"/>
      <c r="CL401" s="28"/>
      <c r="CM401" s="28"/>
      <c r="CN401" s="28"/>
      <c r="CO401" s="28"/>
      <c r="CP401" s="28"/>
      <c r="CQ401" s="28"/>
      <c r="CR401" s="28"/>
      <c r="CS401" s="28"/>
      <c r="CT401" s="28"/>
      <c r="CU401" s="28"/>
      <c r="CV401" s="28"/>
      <c r="CW401" s="28"/>
      <c r="CX401" s="20"/>
      <c r="ML401" s="87"/>
      <c r="MM401" s="87"/>
      <c r="MN401" s="87"/>
      <c r="MO401" s="87"/>
      <c r="MP401" s="87"/>
      <c r="MQ401" s="87"/>
      <c r="MR401" s="87"/>
      <c r="MS401" s="87"/>
      <c r="MT401" s="87"/>
      <c r="MU401" s="87"/>
      <c r="MV401" s="87"/>
      <c r="MW401" s="87"/>
      <c r="MX401" s="87"/>
      <c r="MY401" s="87"/>
      <c r="MZ401" s="87"/>
      <c r="NA401" s="87"/>
      <c r="NB401" s="87"/>
      <c r="NC401" s="87"/>
      <c r="ND401" s="87"/>
      <c r="NE401" s="87"/>
      <c r="NF401" s="87"/>
      <c r="NG401" s="87"/>
      <c r="NH401" s="87"/>
      <c r="NI401" s="87"/>
      <c r="NJ401" s="87"/>
      <c r="NK401" s="87"/>
      <c r="NL401" s="87"/>
      <c r="NM401" s="87"/>
      <c r="NN401" s="87"/>
      <c r="NO401" s="87"/>
      <c r="NP401" s="87"/>
      <c r="NR401" s="20"/>
      <c r="NS401" s="246" t="s">
        <v>5871</v>
      </c>
    </row>
    <row r="402" spans="11:383">
      <c r="K402" s="265" t="s">
        <v>5872</v>
      </c>
      <c r="V402" s="43">
        <v>106</v>
      </c>
      <c r="W402" s="34" t="s">
        <v>1830</v>
      </c>
      <c r="X402" s="44">
        <v>30527</v>
      </c>
      <c r="Y402" s="34" t="s">
        <v>2481</v>
      </c>
      <c r="Z402" s="43" t="s">
        <v>1277</v>
      </c>
      <c r="AA402" s="34" t="s">
        <v>488</v>
      </c>
      <c r="AB402" s="34" t="s">
        <v>398</v>
      </c>
      <c r="AC402" s="34" t="s">
        <v>5873</v>
      </c>
      <c r="AD402" s="44" t="s">
        <v>428</v>
      </c>
      <c r="AE402" s="44" t="s">
        <v>5741</v>
      </c>
      <c r="AF402" s="43">
        <v>106</v>
      </c>
      <c r="AG402" s="34" t="s">
        <v>1830</v>
      </c>
      <c r="AH402" s="34" t="s">
        <v>1829</v>
      </c>
      <c r="AI402" s="43" t="s">
        <v>1831</v>
      </c>
      <c r="AJ402" s="44" t="s">
        <v>1832</v>
      </c>
      <c r="AK402" s="295">
        <v>4600084</v>
      </c>
      <c r="AL402" s="44" t="s">
        <v>451</v>
      </c>
      <c r="AM402" s="44" t="s">
        <v>1836</v>
      </c>
      <c r="AN402" s="296">
        <v>255131430</v>
      </c>
      <c r="AO402" s="34"/>
      <c r="AP402" s="34"/>
      <c r="AQ402" s="34"/>
      <c r="AR402" s="34"/>
      <c r="AS402" s="34"/>
      <c r="AT402" s="44" t="s">
        <v>434</v>
      </c>
      <c r="AU402" s="44"/>
      <c r="AV402" s="751" t="str" cm="1">
        <f t="array" ref="AV4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2" s="34"/>
      <c r="AX402" s="34"/>
      <c r="AY402" s="34"/>
      <c r="AZ402" s="34"/>
      <c r="BA402" s="34"/>
      <c r="BB402" s="34"/>
      <c r="BC402" s="34"/>
      <c r="BD402" s="44">
        <v>30527</v>
      </c>
      <c r="BE402" s="34" t="s">
        <v>2481</v>
      </c>
      <c r="BF402" s="43" t="s">
        <v>1277</v>
      </c>
      <c r="BG402" s="34" t="s">
        <v>488</v>
      </c>
      <c r="BH402" s="34" t="s">
        <v>398</v>
      </c>
      <c r="BI402" s="34" t="s">
        <v>5873</v>
      </c>
      <c r="BJ402" s="44" t="s">
        <v>428</v>
      </c>
      <c r="BK402" s="44" t="s">
        <v>5741</v>
      </c>
      <c r="BL402" s="34"/>
      <c r="BM402" s="34"/>
      <c r="BN402" s="34"/>
      <c r="BO402" s="20"/>
      <c r="BP402" s="20"/>
      <c r="BQ402" s="20"/>
      <c r="BR402" s="20"/>
      <c r="BS402" s="27"/>
      <c r="BT402" s="20"/>
      <c r="BU402" s="20"/>
      <c r="BV402" s="20"/>
      <c r="BW402" s="20"/>
      <c r="BX402" s="20"/>
      <c r="BY402" s="20"/>
      <c r="BZ402" s="20"/>
      <c r="CA402" s="20"/>
      <c r="CB402" s="20"/>
      <c r="CC402" s="27"/>
      <c r="CD402" s="20"/>
      <c r="CE402" s="20"/>
      <c r="CF402" s="28"/>
      <c r="CG402" s="28"/>
      <c r="CH402" s="28"/>
      <c r="CI402" s="28"/>
      <c r="CJ402" s="28"/>
      <c r="CK402" s="28"/>
      <c r="CL402" s="28"/>
      <c r="CM402" s="28"/>
      <c r="CN402" s="28"/>
      <c r="CO402" s="28"/>
      <c r="CP402" s="28"/>
      <c r="CQ402" s="28"/>
      <c r="CR402" s="28"/>
      <c r="CS402" s="28"/>
      <c r="CT402" s="28"/>
      <c r="CU402" s="28"/>
      <c r="CV402" s="28"/>
      <c r="CW402" s="28"/>
      <c r="CX402" s="20"/>
      <c r="ML402" s="87"/>
      <c r="MM402" s="87"/>
      <c r="MN402" s="87"/>
      <c r="MO402" s="87"/>
      <c r="MP402" s="87"/>
      <c r="MQ402" s="87"/>
      <c r="MR402" s="87"/>
      <c r="MS402" s="87"/>
      <c r="MT402" s="87"/>
      <c r="MU402" s="87"/>
      <c r="MV402" s="87"/>
      <c r="MW402" s="87"/>
      <c r="MX402" s="87"/>
      <c r="MY402" s="87"/>
      <c r="MZ402" s="87"/>
      <c r="NA402" s="87"/>
      <c r="NB402" s="87"/>
      <c r="NC402" s="87"/>
      <c r="ND402" s="87"/>
      <c r="NE402" s="87"/>
      <c r="NF402" s="87"/>
      <c r="NG402" s="87"/>
      <c r="NH402" s="87"/>
      <c r="NI402" s="87"/>
      <c r="NJ402" s="87"/>
      <c r="NK402" s="87"/>
      <c r="NL402" s="87"/>
      <c r="NM402" s="87"/>
      <c r="NN402" s="87"/>
      <c r="NO402" s="87"/>
      <c r="NP402" s="87"/>
      <c r="NR402" s="20"/>
      <c r="NS402" s="246" t="s">
        <v>5874</v>
      </c>
    </row>
    <row r="403" spans="11:383">
      <c r="K403" s="265" t="s">
        <v>5875</v>
      </c>
      <c r="V403" s="43">
        <v>106</v>
      </c>
      <c r="W403" s="34" t="s">
        <v>1830</v>
      </c>
      <c r="X403" s="44">
        <v>30521</v>
      </c>
      <c r="Y403" s="34" t="s">
        <v>1785</v>
      </c>
      <c r="Z403" s="43" t="s">
        <v>1277</v>
      </c>
      <c r="AA403" s="34" t="s">
        <v>488</v>
      </c>
      <c r="AB403" s="34" t="s">
        <v>398</v>
      </c>
      <c r="AC403" s="34" t="s">
        <v>1785</v>
      </c>
      <c r="AD403" s="44" t="s">
        <v>428</v>
      </c>
      <c r="AE403" s="44" t="s">
        <v>5741</v>
      </c>
      <c r="AF403" s="43">
        <v>106</v>
      </c>
      <c r="AG403" s="34" t="s">
        <v>1830</v>
      </c>
      <c r="AH403" s="34" t="s">
        <v>1829</v>
      </c>
      <c r="AI403" s="43" t="s">
        <v>1831</v>
      </c>
      <c r="AJ403" s="44" t="s">
        <v>1832</v>
      </c>
      <c r="AK403" s="295">
        <v>4600084</v>
      </c>
      <c r="AL403" s="44" t="s">
        <v>451</v>
      </c>
      <c r="AM403" s="44" t="s">
        <v>1836</v>
      </c>
      <c r="AN403" s="296">
        <v>255131430</v>
      </c>
      <c r="AO403" s="34"/>
      <c r="AP403" s="34"/>
      <c r="AQ403" s="34"/>
      <c r="AR403" s="34"/>
      <c r="AS403" s="34"/>
      <c r="AT403" s="44" t="s">
        <v>434</v>
      </c>
      <c r="AU403" s="44"/>
      <c r="AV403" s="751" t="str" cm="1">
        <f t="array" ref="AV4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3" s="34"/>
      <c r="AX403" s="34"/>
      <c r="AY403" s="34"/>
      <c r="AZ403" s="34"/>
      <c r="BA403" s="34"/>
      <c r="BB403" s="34"/>
      <c r="BC403" s="34"/>
      <c r="BD403" s="44">
        <v>30521</v>
      </c>
      <c r="BE403" s="34" t="s">
        <v>1785</v>
      </c>
      <c r="BF403" s="43" t="s">
        <v>1277</v>
      </c>
      <c r="BG403" s="34" t="s">
        <v>488</v>
      </c>
      <c r="BH403" s="34" t="s">
        <v>398</v>
      </c>
      <c r="BI403" s="34" t="s">
        <v>1785</v>
      </c>
      <c r="BJ403" s="44" t="s">
        <v>428</v>
      </c>
      <c r="BK403" s="44" t="s">
        <v>5741</v>
      </c>
      <c r="BL403" s="34"/>
      <c r="BM403" s="34"/>
      <c r="BN403" s="34"/>
      <c r="BO403" s="20"/>
      <c r="BP403" s="20"/>
      <c r="BQ403" s="20"/>
      <c r="BR403" s="20"/>
      <c r="BS403" s="27"/>
      <c r="BT403" s="20"/>
      <c r="BU403" s="20"/>
      <c r="BV403" s="20"/>
      <c r="BW403" s="20"/>
      <c r="BX403" s="20"/>
      <c r="BY403" s="20"/>
      <c r="BZ403" s="20"/>
      <c r="CA403" s="20"/>
      <c r="CB403" s="20"/>
      <c r="CC403" s="27"/>
      <c r="CD403" s="20"/>
      <c r="CE403" s="20"/>
      <c r="CF403" s="28"/>
      <c r="CG403" s="28"/>
      <c r="CH403" s="28"/>
      <c r="CI403" s="28"/>
      <c r="CJ403" s="28"/>
      <c r="CK403" s="28"/>
      <c r="CL403" s="28"/>
      <c r="CM403" s="28"/>
      <c r="CN403" s="28"/>
      <c r="CO403" s="28"/>
      <c r="CP403" s="28"/>
      <c r="CQ403" s="28"/>
      <c r="CR403" s="28"/>
      <c r="CS403" s="28"/>
      <c r="CT403" s="28"/>
      <c r="CU403" s="28"/>
      <c r="CV403" s="28"/>
      <c r="CW403" s="28"/>
      <c r="CX403" s="20"/>
      <c r="ML403" s="87"/>
      <c r="MM403" s="87"/>
      <c r="MN403" s="87"/>
      <c r="MO403" s="87"/>
      <c r="MP403" s="87"/>
      <c r="MQ403" s="87"/>
      <c r="MR403" s="87"/>
      <c r="MS403" s="87"/>
      <c r="MT403" s="87"/>
      <c r="MU403" s="87"/>
      <c r="MV403" s="87"/>
      <c r="MW403" s="87"/>
      <c r="MX403" s="87"/>
      <c r="MY403" s="87"/>
      <c r="MZ403" s="87"/>
      <c r="NA403" s="87"/>
      <c r="NB403" s="87"/>
      <c r="NC403" s="87"/>
      <c r="ND403" s="87"/>
      <c r="NE403" s="87"/>
      <c r="NF403" s="87"/>
      <c r="NG403" s="87"/>
      <c r="NH403" s="87"/>
      <c r="NI403" s="87"/>
      <c r="NJ403" s="87"/>
      <c r="NK403" s="87"/>
      <c r="NL403" s="87"/>
      <c r="NM403" s="87"/>
      <c r="NN403" s="87"/>
      <c r="NO403" s="87"/>
      <c r="NP403" s="87"/>
      <c r="NR403" s="20"/>
      <c r="NS403" s="246" t="s">
        <v>5876</v>
      </c>
    </row>
    <row r="404" spans="11:383">
      <c r="K404" s="265" t="s">
        <v>5877</v>
      </c>
      <c r="V404" s="43">
        <v>106</v>
      </c>
      <c r="W404" s="34" t="s">
        <v>1830</v>
      </c>
      <c r="X404" s="44">
        <v>130732</v>
      </c>
      <c r="Y404" s="34" t="s">
        <v>2290</v>
      </c>
      <c r="Z404" s="43" t="s">
        <v>426</v>
      </c>
      <c r="AA404" s="34" t="s">
        <v>617</v>
      </c>
      <c r="AB404" s="34" t="s">
        <v>408</v>
      </c>
      <c r="AC404" s="34" t="s">
        <v>2290</v>
      </c>
      <c r="AD404" s="44" t="s">
        <v>428</v>
      </c>
      <c r="AE404" s="44" t="s">
        <v>5741</v>
      </c>
      <c r="AF404" s="43">
        <v>106</v>
      </c>
      <c r="AG404" s="34" t="s">
        <v>1830</v>
      </c>
      <c r="AH404" s="34" t="s">
        <v>1829</v>
      </c>
      <c r="AI404" s="43" t="s">
        <v>1831</v>
      </c>
      <c r="AJ404" s="44" t="s">
        <v>1832</v>
      </c>
      <c r="AK404" s="295">
        <v>4600084</v>
      </c>
      <c r="AL404" s="44" t="s">
        <v>451</v>
      </c>
      <c r="AM404" s="44" t="s">
        <v>1836</v>
      </c>
      <c r="AN404" s="296">
        <v>255131430</v>
      </c>
      <c r="AO404" s="34"/>
      <c r="AP404" s="34"/>
      <c r="AQ404" s="34"/>
      <c r="AR404" s="34"/>
      <c r="AS404" s="34"/>
      <c r="AT404" s="44" t="s">
        <v>434</v>
      </c>
      <c r="AU404" s="44"/>
      <c r="AV404" s="751" t="str" cm="1">
        <f t="array" ref="AV4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4" s="34"/>
      <c r="AX404" s="34"/>
      <c r="AY404" s="34"/>
      <c r="AZ404" s="34"/>
      <c r="BA404" s="34"/>
      <c r="BB404" s="34"/>
      <c r="BC404" s="34"/>
      <c r="BD404" s="44">
        <v>130732</v>
      </c>
      <c r="BE404" s="34" t="s">
        <v>2290</v>
      </c>
      <c r="BF404" s="43" t="s">
        <v>426</v>
      </c>
      <c r="BG404" s="34" t="s">
        <v>617</v>
      </c>
      <c r="BH404" s="34" t="s">
        <v>408</v>
      </c>
      <c r="BI404" s="34" t="s">
        <v>2290</v>
      </c>
      <c r="BJ404" s="44" t="s">
        <v>428</v>
      </c>
      <c r="BK404" s="44" t="s">
        <v>5741</v>
      </c>
      <c r="BL404" s="34"/>
      <c r="BM404" s="34"/>
      <c r="BN404" s="34"/>
      <c r="BO404" s="20"/>
      <c r="BP404" s="20"/>
      <c r="BQ404" s="20"/>
      <c r="BR404" s="20"/>
      <c r="BS404" s="27"/>
      <c r="BT404" s="20"/>
      <c r="BU404" s="20"/>
      <c r="BV404" s="20"/>
      <c r="BW404" s="20"/>
      <c r="BX404" s="20"/>
      <c r="BY404" s="20"/>
      <c r="BZ404" s="20"/>
      <c r="CA404" s="20"/>
      <c r="CB404" s="20"/>
      <c r="CC404" s="27"/>
      <c r="CD404" s="20"/>
      <c r="CE404" s="20"/>
      <c r="CF404" s="28"/>
      <c r="CG404" s="28"/>
      <c r="CH404" s="28"/>
      <c r="CI404" s="28"/>
      <c r="CJ404" s="28"/>
      <c r="CK404" s="28"/>
      <c r="CL404" s="28"/>
      <c r="CM404" s="28"/>
      <c r="CN404" s="28"/>
      <c r="CO404" s="28"/>
      <c r="CP404" s="28"/>
      <c r="CQ404" s="28"/>
      <c r="CR404" s="28"/>
      <c r="CS404" s="28"/>
      <c r="CT404" s="28"/>
      <c r="CU404" s="28"/>
      <c r="CV404" s="28"/>
      <c r="CW404" s="28"/>
      <c r="CX404" s="20"/>
      <c r="ML404" s="87"/>
      <c r="MM404" s="87"/>
      <c r="MN404" s="87"/>
      <c r="MO404" s="87"/>
      <c r="MP404" s="87"/>
      <c r="MQ404" s="87"/>
      <c r="MR404" s="87"/>
      <c r="MS404" s="87"/>
      <c r="MT404" s="87"/>
      <c r="MU404" s="87"/>
      <c r="MV404" s="87"/>
      <c r="MW404" s="87"/>
      <c r="MX404" s="87"/>
      <c r="MY404" s="87"/>
      <c r="MZ404" s="87"/>
      <c r="NA404" s="87"/>
      <c r="NB404" s="87"/>
      <c r="NC404" s="87"/>
      <c r="ND404" s="87"/>
      <c r="NE404" s="87"/>
      <c r="NF404" s="87"/>
      <c r="NG404" s="87"/>
      <c r="NH404" s="87"/>
      <c r="NI404" s="87"/>
      <c r="NJ404" s="87"/>
      <c r="NK404" s="87"/>
      <c r="NL404" s="87"/>
      <c r="NM404" s="87"/>
      <c r="NN404" s="87"/>
      <c r="NO404" s="87"/>
      <c r="NP404" s="87"/>
      <c r="NR404" s="20"/>
      <c r="NS404" s="246" t="s">
        <v>5878</v>
      </c>
    </row>
    <row r="405" spans="11:383">
      <c r="K405" s="265" t="s">
        <v>5879</v>
      </c>
      <c r="V405" s="43">
        <v>106</v>
      </c>
      <c r="W405" s="34" t="s">
        <v>1830</v>
      </c>
      <c r="X405" s="44">
        <v>130733</v>
      </c>
      <c r="Y405" s="34" t="s">
        <v>2439</v>
      </c>
      <c r="Z405" s="43" t="s">
        <v>426</v>
      </c>
      <c r="AA405" s="34" t="s">
        <v>617</v>
      </c>
      <c r="AB405" s="34" t="s">
        <v>408</v>
      </c>
      <c r="AC405" s="34" t="s">
        <v>2439</v>
      </c>
      <c r="AD405" s="44" t="s">
        <v>428</v>
      </c>
      <c r="AE405" s="44" t="s">
        <v>5741</v>
      </c>
      <c r="AF405" s="43">
        <v>106</v>
      </c>
      <c r="AG405" s="34" t="s">
        <v>1830</v>
      </c>
      <c r="AH405" s="34" t="s">
        <v>1829</v>
      </c>
      <c r="AI405" s="43" t="s">
        <v>1831</v>
      </c>
      <c r="AJ405" s="44" t="s">
        <v>1832</v>
      </c>
      <c r="AK405" s="295">
        <v>4600084</v>
      </c>
      <c r="AL405" s="44" t="s">
        <v>451</v>
      </c>
      <c r="AM405" s="44" t="s">
        <v>1836</v>
      </c>
      <c r="AN405" s="296">
        <v>255131430</v>
      </c>
      <c r="AO405" s="34"/>
      <c r="AP405" s="34"/>
      <c r="AQ405" s="34"/>
      <c r="AR405" s="34"/>
      <c r="AS405" s="34"/>
      <c r="AT405" s="44" t="s">
        <v>434</v>
      </c>
      <c r="AU405" s="44"/>
      <c r="AV405" s="751" t="str" cm="1">
        <f t="array" ref="AV4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5" s="34"/>
      <c r="AX405" s="34"/>
      <c r="AY405" s="34"/>
      <c r="AZ405" s="34"/>
      <c r="BA405" s="34"/>
      <c r="BB405" s="34"/>
      <c r="BC405" s="34"/>
      <c r="BD405" s="44">
        <v>130733</v>
      </c>
      <c r="BE405" s="34" t="s">
        <v>2439</v>
      </c>
      <c r="BF405" s="43" t="s">
        <v>426</v>
      </c>
      <c r="BG405" s="34" t="s">
        <v>617</v>
      </c>
      <c r="BH405" s="34" t="s">
        <v>408</v>
      </c>
      <c r="BI405" s="34" t="s">
        <v>2439</v>
      </c>
      <c r="BJ405" s="44" t="s">
        <v>428</v>
      </c>
      <c r="BK405" s="44" t="s">
        <v>5741</v>
      </c>
      <c r="BL405" s="34"/>
      <c r="BM405" s="34"/>
      <c r="BN405" s="34"/>
      <c r="BO405" s="20"/>
      <c r="BP405" s="20"/>
      <c r="BQ405" s="20"/>
      <c r="BR405" s="20"/>
      <c r="BS405" s="27"/>
      <c r="BT405" s="20"/>
      <c r="BU405" s="20"/>
      <c r="BV405" s="20"/>
      <c r="BW405" s="20"/>
      <c r="BX405" s="20"/>
      <c r="BY405" s="20"/>
      <c r="BZ405" s="20"/>
      <c r="CA405" s="20"/>
      <c r="CB405" s="20"/>
      <c r="CC405" s="27"/>
      <c r="CD405" s="20"/>
      <c r="CE405" s="20"/>
      <c r="CF405" s="28"/>
      <c r="CG405" s="28"/>
      <c r="CH405" s="28"/>
      <c r="CI405" s="28"/>
      <c r="CJ405" s="28"/>
      <c r="CK405" s="28"/>
      <c r="CL405" s="28"/>
      <c r="CM405" s="28"/>
      <c r="CN405" s="28"/>
      <c r="CO405" s="28"/>
      <c r="CP405" s="28"/>
      <c r="CQ405" s="28"/>
      <c r="CR405" s="28"/>
      <c r="CS405" s="28"/>
      <c r="CT405" s="28"/>
      <c r="CU405" s="28"/>
      <c r="CV405" s="28"/>
      <c r="CW405" s="28"/>
      <c r="CX405" s="20"/>
      <c r="ML405" s="87"/>
      <c r="MM405" s="87"/>
      <c r="MN405" s="87"/>
      <c r="MO405" s="87"/>
      <c r="MP405" s="87"/>
      <c r="MQ405" s="87"/>
      <c r="MR405" s="87"/>
      <c r="MS405" s="87"/>
      <c r="MT405" s="87"/>
      <c r="MU405" s="87"/>
      <c r="MV405" s="87"/>
      <c r="MW405" s="87"/>
      <c r="MX405" s="87"/>
      <c r="MY405" s="87"/>
      <c r="MZ405" s="87"/>
      <c r="NA405" s="87"/>
      <c r="NB405" s="87"/>
      <c r="NC405" s="87"/>
      <c r="ND405" s="87"/>
      <c r="NE405" s="87"/>
      <c r="NF405" s="87"/>
      <c r="NG405" s="87"/>
      <c r="NH405" s="87"/>
      <c r="NI405" s="87"/>
      <c r="NJ405" s="87"/>
      <c r="NK405" s="87"/>
      <c r="NL405" s="87"/>
      <c r="NM405" s="87"/>
      <c r="NN405" s="87"/>
      <c r="NO405" s="87"/>
      <c r="NP405" s="87"/>
      <c r="NR405" s="20"/>
      <c r="NS405" s="246" t="s">
        <v>5880</v>
      </c>
    </row>
    <row r="406" spans="11:383">
      <c r="K406" s="265" t="s">
        <v>5881</v>
      </c>
      <c r="V406" s="43">
        <v>106</v>
      </c>
      <c r="W406" s="34" t="s">
        <v>1830</v>
      </c>
      <c r="X406" s="44">
        <v>130704</v>
      </c>
      <c r="Y406" s="34" t="s">
        <v>885</v>
      </c>
      <c r="Z406" s="43" t="s">
        <v>426</v>
      </c>
      <c r="AA406" s="34" t="s">
        <v>617</v>
      </c>
      <c r="AB406" s="34" t="s">
        <v>408</v>
      </c>
      <c r="AC406" s="34" t="s">
        <v>885</v>
      </c>
      <c r="AD406" s="44" t="s">
        <v>428</v>
      </c>
      <c r="AE406" s="44" t="s">
        <v>5741</v>
      </c>
      <c r="AF406" s="43">
        <v>106</v>
      </c>
      <c r="AG406" s="34" t="s">
        <v>1830</v>
      </c>
      <c r="AH406" s="34" t="s">
        <v>1829</v>
      </c>
      <c r="AI406" s="43" t="s">
        <v>1831</v>
      </c>
      <c r="AJ406" s="44" t="s">
        <v>1832</v>
      </c>
      <c r="AK406" s="295">
        <v>4600084</v>
      </c>
      <c r="AL406" s="44" t="s">
        <v>451</v>
      </c>
      <c r="AM406" s="44" t="s">
        <v>1836</v>
      </c>
      <c r="AN406" s="296">
        <v>255131430</v>
      </c>
      <c r="AO406" s="34"/>
      <c r="AP406" s="34"/>
      <c r="AQ406" s="34"/>
      <c r="AR406" s="34"/>
      <c r="AS406" s="34"/>
      <c r="AT406" s="44" t="s">
        <v>434</v>
      </c>
      <c r="AU406" s="44"/>
      <c r="AV406" s="751" t="str" cm="1">
        <f t="array" ref="AV4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6" s="34"/>
      <c r="AX406" s="34"/>
      <c r="AY406" s="34"/>
      <c r="AZ406" s="34"/>
      <c r="BA406" s="34"/>
      <c r="BB406" s="34"/>
      <c r="BC406" s="34"/>
      <c r="BD406" s="44">
        <v>130704</v>
      </c>
      <c r="BE406" s="34" t="s">
        <v>885</v>
      </c>
      <c r="BF406" s="43" t="s">
        <v>426</v>
      </c>
      <c r="BG406" s="34" t="s">
        <v>617</v>
      </c>
      <c r="BH406" s="34" t="s">
        <v>408</v>
      </c>
      <c r="BI406" s="34" t="s">
        <v>885</v>
      </c>
      <c r="BJ406" s="44" t="s">
        <v>428</v>
      </c>
      <c r="BK406" s="44" t="s">
        <v>5741</v>
      </c>
      <c r="BL406" s="34"/>
      <c r="BM406" s="34"/>
      <c r="BN406" s="34"/>
      <c r="BO406" s="20"/>
      <c r="BP406" s="20"/>
      <c r="BQ406" s="20"/>
      <c r="BR406" s="20"/>
      <c r="BS406" s="27"/>
      <c r="BT406" s="20"/>
      <c r="BU406" s="20"/>
      <c r="BV406" s="20"/>
      <c r="BW406" s="20"/>
      <c r="BX406" s="20"/>
      <c r="BY406" s="20"/>
      <c r="BZ406" s="20"/>
      <c r="CA406" s="20"/>
      <c r="CB406" s="20"/>
      <c r="CC406" s="27"/>
      <c r="CD406" s="20"/>
      <c r="CE406" s="20"/>
      <c r="CF406" s="28"/>
      <c r="CG406" s="28"/>
      <c r="CH406" s="28"/>
      <c r="CI406" s="28"/>
      <c r="CJ406" s="28"/>
      <c r="CK406" s="28"/>
      <c r="CL406" s="28"/>
      <c r="CM406" s="28"/>
      <c r="CN406" s="28"/>
      <c r="CO406" s="28"/>
      <c r="CP406" s="28"/>
      <c r="CQ406" s="28"/>
      <c r="CR406" s="28"/>
      <c r="CS406" s="28"/>
      <c r="CT406" s="28"/>
      <c r="CU406" s="28"/>
      <c r="CV406" s="28"/>
      <c r="CW406" s="28"/>
      <c r="CX406" s="20"/>
      <c r="ML406" s="87"/>
      <c r="MM406" s="87"/>
      <c r="MN406" s="87"/>
      <c r="MO406" s="87"/>
      <c r="MP406" s="87"/>
      <c r="MQ406" s="87"/>
      <c r="MR406" s="87"/>
      <c r="MS406" s="87"/>
      <c r="MT406" s="87"/>
      <c r="MU406" s="87"/>
      <c r="MV406" s="87"/>
      <c r="MW406" s="87"/>
      <c r="MX406" s="87"/>
      <c r="MY406" s="87"/>
      <c r="MZ406" s="87"/>
      <c r="NA406" s="87"/>
      <c r="NB406" s="87"/>
      <c r="NC406" s="87"/>
      <c r="ND406" s="87"/>
      <c r="NE406" s="87"/>
      <c r="NF406" s="87"/>
      <c r="NG406" s="87"/>
      <c r="NH406" s="87"/>
      <c r="NI406" s="87"/>
      <c r="NJ406" s="87"/>
      <c r="NK406" s="87"/>
      <c r="NL406" s="87"/>
      <c r="NM406" s="87"/>
      <c r="NN406" s="87"/>
      <c r="NO406" s="87"/>
      <c r="NP406" s="87"/>
      <c r="NR406" s="20"/>
      <c r="NS406" s="246" t="s">
        <v>5882</v>
      </c>
    </row>
    <row r="407" spans="11:383">
      <c r="K407" s="265" t="s">
        <v>5883</v>
      </c>
      <c r="V407" s="43">
        <v>106</v>
      </c>
      <c r="W407" s="34" t="s">
        <v>1830</v>
      </c>
      <c r="X407" s="44">
        <v>130734</v>
      </c>
      <c r="Y407" s="34" t="s">
        <v>2579</v>
      </c>
      <c r="Z407" s="43" t="s">
        <v>426</v>
      </c>
      <c r="AA407" s="34" t="s">
        <v>617</v>
      </c>
      <c r="AB407" s="34" t="s">
        <v>408</v>
      </c>
      <c r="AC407" s="34" t="s">
        <v>2579</v>
      </c>
      <c r="AD407" s="44" t="s">
        <v>428</v>
      </c>
      <c r="AE407" s="44" t="s">
        <v>5741</v>
      </c>
      <c r="AF407" s="43">
        <v>106</v>
      </c>
      <c r="AG407" s="34" t="s">
        <v>1830</v>
      </c>
      <c r="AH407" s="34" t="s">
        <v>1829</v>
      </c>
      <c r="AI407" s="43" t="s">
        <v>1831</v>
      </c>
      <c r="AJ407" s="44" t="s">
        <v>1832</v>
      </c>
      <c r="AK407" s="295">
        <v>4600084</v>
      </c>
      <c r="AL407" s="44" t="s">
        <v>451</v>
      </c>
      <c r="AM407" s="44" t="s">
        <v>1836</v>
      </c>
      <c r="AN407" s="296">
        <v>255131430</v>
      </c>
      <c r="AO407" s="34"/>
      <c r="AP407" s="34"/>
      <c r="AQ407" s="34"/>
      <c r="AR407" s="34"/>
      <c r="AS407" s="34"/>
      <c r="AT407" s="44" t="s">
        <v>434</v>
      </c>
      <c r="AU407" s="44"/>
      <c r="AV407" s="751" t="str" cm="1">
        <f t="array" ref="AV4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7" s="34"/>
      <c r="AX407" s="34"/>
      <c r="AY407" s="34"/>
      <c r="AZ407" s="34"/>
      <c r="BA407" s="34"/>
      <c r="BB407" s="34"/>
      <c r="BC407" s="34"/>
      <c r="BD407" s="44">
        <v>130734</v>
      </c>
      <c r="BE407" s="34" t="s">
        <v>2579</v>
      </c>
      <c r="BF407" s="43" t="s">
        <v>426</v>
      </c>
      <c r="BG407" s="34" t="s">
        <v>617</v>
      </c>
      <c r="BH407" s="34" t="s">
        <v>408</v>
      </c>
      <c r="BI407" s="34" t="s">
        <v>2579</v>
      </c>
      <c r="BJ407" s="44" t="s">
        <v>428</v>
      </c>
      <c r="BK407" s="44" t="s">
        <v>5741</v>
      </c>
      <c r="BL407" s="34"/>
      <c r="BM407" s="34"/>
      <c r="BN407" s="34"/>
      <c r="BO407" s="20"/>
      <c r="BP407" s="20"/>
      <c r="BQ407" s="20"/>
      <c r="BR407" s="20"/>
      <c r="BS407" s="27"/>
      <c r="BT407" s="20"/>
      <c r="BU407" s="20"/>
      <c r="BV407" s="20"/>
      <c r="BW407" s="20"/>
      <c r="BX407" s="20"/>
      <c r="BY407" s="20"/>
      <c r="BZ407" s="20"/>
      <c r="CA407" s="20"/>
      <c r="CB407" s="20"/>
      <c r="CC407" s="27"/>
      <c r="CD407" s="20"/>
      <c r="CE407" s="20"/>
      <c r="CF407" s="28"/>
      <c r="CG407" s="28"/>
      <c r="CH407" s="28"/>
      <c r="CI407" s="28"/>
      <c r="CJ407" s="28"/>
      <c r="CK407" s="28"/>
      <c r="CL407" s="28"/>
      <c r="CM407" s="28"/>
      <c r="CN407" s="28"/>
      <c r="CO407" s="28"/>
      <c r="CP407" s="28"/>
      <c r="CQ407" s="28"/>
      <c r="CR407" s="28"/>
      <c r="CS407" s="28"/>
      <c r="CT407" s="28"/>
      <c r="CU407" s="28"/>
      <c r="CV407" s="28"/>
      <c r="CW407" s="28"/>
      <c r="CX407" s="20"/>
      <c r="ML407" s="87"/>
      <c r="MM407" s="87"/>
      <c r="MN407" s="87"/>
      <c r="MO407" s="87"/>
      <c r="MP407" s="87"/>
      <c r="MQ407" s="87"/>
      <c r="MR407" s="87"/>
      <c r="MS407" s="87"/>
      <c r="MT407" s="87"/>
      <c r="MU407" s="87"/>
      <c r="MV407" s="87"/>
      <c r="MW407" s="87"/>
      <c r="MX407" s="87"/>
      <c r="MY407" s="87"/>
      <c r="MZ407" s="87"/>
      <c r="NA407" s="87"/>
      <c r="NB407" s="87"/>
      <c r="NC407" s="87"/>
      <c r="ND407" s="87"/>
      <c r="NE407" s="87"/>
      <c r="NF407" s="87"/>
      <c r="NG407" s="87"/>
      <c r="NH407" s="87"/>
      <c r="NI407" s="87"/>
      <c r="NJ407" s="87"/>
      <c r="NK407" s="87"/>
      <c r="NL407" s="87"/>
      <c r="NM407" s="87"/>
      <c r="NN407" s="87"/>
      <c r="NO407" s="87"/>
      <c r="NP407" s="87"/>
      <c r="NR407" s="20"/>
      <c r="NS407" s="246" t="s">
        <v>5884</v>
      </c>
    </row>
    <row r="408" spans="11:383">
      <c r="K408" s="265" t="s">
        <v>5885</v>
      </c>
      <c r="V408" s="43">
        <v>106</v>
      </c>
      <c r="W408" s="34" t="s">
        <v>1830</v>
      </c>
      <c r="X408" s="44">
        <v>130705</v>
      </c>
      <c r="Y408" s="34" t="s">
        <v>1146</v>
      </c>
      <c r="Z408" s="43" t="s">
        <v>426</v>
      </c>
      <c r="AA408" s="34" t="s">
        <v>617</v>
      </c>
      <c r="AB408" s="34" t="s">
        <v>408</v>
      </c>
      <c r="AC408" s="34" t="s">
        <v>1146</v>
      </c>
      <c r="AD408" s="44" t="s">
        <v>428</v>
      </c>
      <c r="AE408" s="44" t="s">
        <v>5741</v>
      </c>
      <c r="AF408" s="43">
        <v>106</v>
      </c>
      <c r="AG408" s="34" t="s">
        <v>1830</v>
      </c>
      <c r="AH408" s="34" t="s">
        <v>1829</v>
      </c>
      <c r="AI408" s="43" t="s">
        <v>1831</v>
      </c>
      <c r="AJ408" s="44" t="s">
        <v>1832</v>
      </c>
      <c r="AK408" s="295">
        <v>4600084</v>
      </c>
      <c r="AL408" s="44" t="s">
        <v>451</v>
      </c>
      <c r="AM408" s="44" t="s">
        <v>1836</v>
      </c>
      <c r="AN408" s="296">
        <v>255131430</v>
      </c>
      <c r="AO408" s="34"/>
      <c r="AP408" s="34"/>
      <c r="AQ408" s="34"/>
      <c r="AR408" s="34"/>
      <c r="AS408" s="34"/>
      <c r="AT408" s="44" t="s">
        <v>434</v>
      </c>
      <c r="AU408" s="44"/>
      <c r="AV408" s="751" t="str" cm="1">
        <f t="array" ref="AV4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8" s="34"/>
      <c r="AX408" s="34"/>
      <c r="AY408" s="34"/>
      <c r="AZ408" s="34"/>
      <c r="BA408" s="34"/>
      <c r="BB408" s="34"/>
      <c r="BC408" s="34"/>
      <c r="BD408" s="44">
        <v>130705</v>
      </c>
      <c r="BE408" s="34" t="s">
        <v>1146</v>
      </c>
      <c r="BF408" s="43" t="s">
        <v>426</v>
      </c>
      <c r="BG408" s="34" t="s">
        <v>617</v>
      </c>
      <c r="BH408" s="34" t="s">
        <v>408</v>
      </c>
      <c r="BI408" s="34" t="s">
        <v>1146</v>
      </c>
      <c r="BJ408" s="44" t="s">
        <v>428</v>
      </c>
      <c r="BK408" s="44" t="s">
        <v>5741</v>
      </c>
      <c r="BL408" s="34"/>
      <c r="BM408" s="34"/>
      <c r="BN408" s="34"/>
      <c r="BO408" s="20"/>
      <c r="BP408" s="20"/>
      <c r="BQ408" s="20"/>
      <c r="BR408" s="20"/>
      <c r="BS408" s="27"/>
      <c r="BT408" s="20"/>
      <c r="BU408" s="20"/>
      <c r="BV408" s="20"/>
      <c r="BW408" s="20"/>
      <c r="BX408" s="20"/>
      <c r="BY408" s="20"/>
      <c r="BZ408" s="20"/>
      <c r="CA408" s="20"/>
      <c r="CB408" s="20"/>
      <c r="CC408" s="27"/>
      <c r="CD408" s="20"/>
      <c r="CE408" s="20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0"/>
      <c r="ML408" s="87"/>
      <c r="MM408" s="87"/>
      <c r="MN408" s="87"/>
      <c r="MO408" s="87"/>
      <c r="MP408" s="87"/>
      <c r="MQ408" s="87"/>
      <c r="MR408" s="87"/>
      <c r="MS408" s="87"/>
      <c r="MT408" s="87"/>
      <c r="MU408" s="87"/>
      <c r="MV408" s="87"/>
      <c r="MW408" s="87"/>
      <c r="MX408" s="87"/>
      <c r="MY408" s="87"/>
      <c r="MZ408" s="87"/>
      <c r="NA408" s="87"/>
      <c r="NB408" s="87"/>
      <c r="NC408" s="87"/>
      <c r="ND408" s="87"/>
      <c r="NE408" s="87"/>
      <c r="NF408" s="87"/>
      <c r="NG408" s="87"/>
      <c r="NH408" s="87"/>
      <c r="NI408" s="87"/>
      <c r="NJ408" s="87"/>
      <c r="NK408" s="87"/>
      <c r="NL408" s="87"/>
      <c r="NM408" s="87"/>
      <c r="NN408" s="87"/>
      <c r="NO408" s="87"/>
      <c r="NP408" s="87"/>
      <c r="NR408" s="20"/>
      <c r="NS408" s="246" t="s">
        <v>5886</v>
      </c>
    </row>
    <row r="409" spans="11:383">
      <c r="K409" s="265" t="s">
        <v>5887</v>
      </c>
      <c r="V409" s="43">
        <v>106</v>
      </c>
      <c r="W409" s="34" t="s">
        <v>1830</v>
      </c>
      <c r="X409" s="44">
        <v>130735</v>
      </c>
      <c r="Y409" s="34" t="s">
        <v>2710</v>
      </c>
      <c r="Z409" s="43" t="s">
        <v>426</v>
      </c>
      <c r="AA409" s="34" t="s">
        <v>617</v>
      </c>
      <c r="AB409" s="34" t="s">
        <v>408</v>
      </c>
      <c r="AC409" s="34" t="s">
        <v>5888</v>
      </c>
      <c r="AD409" s="44" t="s">
        <v>428</v>
      </c>
      <c r="AE409" s="44" t="s">
        <v>5741</v>
      </c>
      <c r="AF409" s="43">
        <v>106</v>
      </c>
      <c r="AG409" s="34" t="s">
        <v>1830</v>
      </c>
      <c r="AH409" s="34" t="s">
        <v>1829</v>
      </c>
      <c r="AI409" s="43" t="s">
        <v>1831</v>
      </c>
      <c r="AJ409" s="44" t="s">
        <v>1832</v>
      </c>
      <c r="AK409" s="295">
        <v>4600084</v>
      </c>
      <c r="AL409" s="44" t="s">
        <v>451</v>
      </c>
      <c r="AM409" s="44" t="s">
        <v>1836</v>
      </c>
      <c r="AN409" s="296">
        <v>255131430</v>
      </c>
      <c r="AO409" s="34"/>
      <c r="AP409" s="34"/>
      <c r="AQ409" s="34"/>
      <c r="AR409" s="34"/>
      <c r="AS409" s="34"/>
      <c r="AT409" s="44" t="s">
        <v>434</v>
      </c>
      <c r="AU409" s="44"/>
      <c r="AV409" s="751" t="str" cm="1">
        <f t="array" ref="AV4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09" s="34"/>
      <c r="AX409" s="34"/>
      <c r="AY409" s="34"/>
      <c r="AZ409" s="34"/>
      <c r="BA409" s="34"/>
      <c r="BB409" s="34"/>
      <c r="BC409" s="34"/>
      <c r="BD409" s="44">
        <v>130735</v>
      </c>
      <c r="BE409" s="34" t="s">
        <v>2710</v>
      </c>
      <c r="BF409" s="43" t="s">
        <v>426</v>
      </c>
      <c r="BG409" s="34" t="s">
        <v>617</v>
      </c>
      <c r="BH409" s="34" t="s">
        <v>408</v>
      </c>
      <c r="BI409" s="34" t="s">
        <v>5888</v>
      </c>
      <c r="BJ409" s="44" t="s">
        <v>428</v>
      </c>
      <c r="BK409" s="44" t="s">
        <v>5741</v>
      </c>
      <c r="BL409" s="34"/>
      <c r="BM409" s="34"/>
      <c r="BN409" s="34"/>
      <c r="BO409" s="20"/>
      <c r="BP409" s="20"/>
      <c r="BQ409" s="20"/>
      <c r="BR409" s="20"/>
      <c r="BS409" s="27"/>
      <c r="BT409" s="20"/>
      <c r="BU409" s="20"/>
      <c r="BV409" s="20"/>
      <c r="BW409" s="20"/>
      <c r="BX409" s="20"/>
      <c r="BY409" s="20"/>
      <c r="BZ409" s="20"/>
      <c r="CA409" s="20"/>
      <c r="CB409" s="20"/>
      <c r="CC409" s="27"/>
      <c r="CD409" s="20"/>
      <c r="CE409" s="20"/>
      <c r="CF409" s="28"/>
      <c r="CG409" s="28"/>
      <c r="CH409" s="28"/>
      <c r="CI409" s="28"/>
      <c r="CJ409" s="28"/>
      <c r="CK409" s="28"/>
      <c r="CL409" s="28"/>
      <c r="CM409" s="28"/>
      <c r="CN409" s="28"/>
      <c r="CO409" s="28"/>
      <c r="CP409" s="28"/>
      <c r="CQ409" s="28"/>
      <c r="CR409" s="28"/>
      <c r="CS409" s="28"/>
      <c r="CT409" s="28"/>
      <c r="CU409" s="28"/>
      <c r="CV409" s="28"/>
      <c r="CW409" s="28"/>
      <c r="CX409" s="20"/>
      <c r="ML409" s="87"/>
      <c r="MM409" s="87"/>
      <c r="MN409" s="87"/>
      <c r="MO409" s="87"/>
      <c r="MP409" s="87"/>
      <c r="MQ409" s="87"/>
      <c r="MR409" s="87"/>
      <c r="MS409" s="87"/>
      <c r="MT409" s="87"/>
      <c r="MU409" s="87"/>
      <c r="MV409" s="87"/>
      <c r="MW409" s="87"/>
      <c r="MX409" s="87"/>
      <c r="MY409" s="87"/>
      <c r="MZ409" s="87"/>
      <c r="NA409" s="87"/>
      <c r="NB409" s="87"/>
      <c r="NC409" s="87"/>
      <c r="ND409" s="87"/>
      <c r="NE409" s="87"/>
      <c r="NF409" s="87"/>
      <c r="NG409" s="87"/>
      <c r="NH409" s="87"/>
      <c r="NI409" s="87"/>
      <c r="NJ409" s="87"/>
      <c r="NK409" s="87"/>
      <c r="NL409" s="87"/>
      <c r="NM409" s="87"/>
      <c r="NN409" s="87"/>
      <c r="NO409" s="87"/>
      <c r="NP409" s="87"/>
      <c r="NR409" s="20"/>
      <c r="NS409" s="246" t="s">
        <v>5889</v>
      </c>
    </row>
    <row r="410" spans="11:383">
      <c r="K410" s="265" t="s">
        <v>5890</v>
      </c>
      <c r="V410" s="43">
        <v>106</v>
      </c>
      <c r="W410" s="34" t="s">
        <v>1830</v>
      </c>
      <c r="X410" s="44">
        <v>130736</v>
      </c>
      <c r="Y410" s="34" t="s">
        <v>2826</v>
      </c>
      <c r="Z410" s="43" t="s">
        <v>426</v>
      </c>
      <c r="AA410" s="34" t="s">
        <v>617</v>
      </c>
      <c r="AB410" s="34" t="s">
        <v>408</v>
      </c>
      <c r="AC410" s="34" t="s">
        <v>2826</v>
      </c>
      <c r="AD410" s="44" t="s">
        <v>428</v>
      </c>
      <c r="AE410" s="44" t="s">
        <v>5741</v>
      </c>
      <c r="AF410" s="43">
        <v>106</v>
      </c>
      <c r="AG410" s="34" t="s">
        <v>1830</v>
      </c>
      <c r="AH410" s="34" t="s">
        <v>1829</v>
      </c>
      <c r="AI410" s="43" t="s">
        <v>1831</v>
      </c>
      <c r="AJ410" s="44" t="s">
        <v>1832</v>
      </c>
      <c r="AK410" s="295">
        <v>4600084</v>
      </c>
      <c r="AL410" s="44" t="s">
        <v>451</v>
      </c>
      <c r="AM410" s="44" t="s">
        <v>1836</v>
      </c>
      <c r="AN410" s="296">
        <v>255131430</v>
      </c>
      <c r="AO410" s="34"/>
      <c r="AP410" s="34"/>
      <c r="AQ410" s="34"/>
      <c r="AR410" s="34"/>
      <c r="AS410" s="34"/>
      <c r="AT410" s="44" t="s">
        <v>434</v>
      </c>
      <c r="AU410" s="44"/>
      <c r="AV410" s="751" t="str" cm="1">
        <f t="array" ref="AV4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0" s="34"/>
      <c r="AX410" s="34"/>
      <c r="AY410" s="34"/>
      <c r="AZ410" s="34"/>
      <c r="BA410" s="34"/>
      <c r="BB410" s="34"/>
      <c r="BC410" s="34"/>
      <c r="BD410" s="44">
        <v>130736</v>
      </c>
      <c r="BE410" s="34" t="s">
        <v>2826</v>
      </c>
      <c r="BF410" s="43" t="s">
        <v>426</v>
      </c>
      <c r="BG410" s="34" t="s">
        <v>617</v>
      </c>
      <c r="BH410" s="34" t="s">
        <v>408</v>
      </c>
      <c r="BI410" s="34" t="s">
        <v>2826</v>
      </c>
      <c r="BJ410" s="44" t="s">
        <v>428</v>
      </c>
      <c r="BK410" s="44" t="s">
        <v>5741</v>
      </c>
      <c r="BL410" s="34"/>
      <c r="BM410" s="34"/>
      <c r="BN410" s="34"/>
      <c r="BO410" s="20"/>
      <c r="BP410" s="20"/>
      <c r="BQ410" s="20"/>
      <c r="BR410" s="20"/>
      <c r="BS410" s="27"/>
      <c r="BT410" s="20"/>
      <c r="BU410" s="20"/>
      <c r="BV410" s="20"/>
      <c r="BW410" s="20"/>
      <c r="BX410" s="20"/>
      <c r="BY410" s="20"/>
      <c r="BZ410" s="20"/>
      <c r="CA410" s="20"/>
      <c r="CB410" s="20"/>
      <c r="CC410" s="27"/>
      <c r="CD410" s="20"/>
      <c r="CE410" s="20"/>
      <c r="CF410" s="28"/>
      <c r="CG410" s="28"/>
      <c r="CH410" s="28"/>
      <c r="CI410" s="28"/>
      <c r="CJ410" s="28"/>
      <c r="CK410" s="28"/>
      <c r="CL410" s="28"/>
      <c r="CM410" s="28"/>
      <c r="CN410" s="28"/>
      <c r="CO410" s="28"/>
      <c r="CP410" s="28"/>
      <c r="CQ410" s="28"/>
      <c r="CR410" s="28"/>
      <c r="CS410" s="28"/>
      <c r="CT410" s="28"/>
      <c r="CU410" s="28"/>
      <c r="CV410" s="28"/>
      <c r="CW410" s="28"/>
      <c r="CX410" s="20"/>
      <c r="ML410" s="87"/>
      <c r="MM410" s="87"/>
      <c r="MN410" s="87"/>
      <c r="MO410" s="87"/>
      <c r="MP410" s="87"/>
      <c r="MQ410" s="87"/>
      <c r="MR410" s="87"/>
      <c r="MS410" s="87"/>
      <c r="MT410" s="87"/>
      <c r="MU410" s="87"/>
      <c r="MV410" s="87"/>
      <c r="MW410" s="87"/>
      <c r="MX410" s="87"/>
      <c r="MY410" s="87"/>
      <c r="MZ410" s="87"/>
      <c r="NA410" s="87"/>
      <c r="NB410" s="87"/>
      <c r="NC410" s="87"/>
      <c r="ND410" s="87"/>
      <c r="NE410" s="87"/>
      <c r="NF410" s="87"/>
      <c r="NG410" s="87"/>
      <c r="NH410" s="87"/>
      <c r="NI410" s="87"/>
      <c r="NJ410" s="87"/>
      <c r="NK410" s="87"/>
      <c r="NL410" s="87"/>
      <c r="NM410" s="87"/>
      <c r="NN410" s="87"/>
      <c r="NO410" s="87"/>
      <c r="NP410" s="87"/>
      <c r="NR410" s="20"/>
      <c r="NS410" s="246" t="s">
        <v>5891</v>
      </c>
    </row>
    <row r="411" spans="11:383">
      <c r="K411" s="265" t="s">
        <v>5892</v>
      </c>
      <c r="V411" s="43">
        <v>106</v>
      </c>
      <c r="W411" s="34" t="s">
        <v>1830</v>
      </c>
      <c r="X411" s="44">
        <v>130700</v>
      </c>
      <c r="Y411" s="34" t="s">
        <v>5893</v>
      </c>
      <c r="Z411" s="43" t="s">
        <v>426</v>
      </c>
      <c r="AA411" s="34" t="s">
        <v>617</v>
      </c>
      <c r="AB411" s="34" t="s">
        <v>408</v>
      </c>
      <c r="AC411" s="34" t="s">
        <v>2826</v>
      </c>
      <c r="AD411" s="44" t="s">
        <v>428</v>
      </c>
      <c r="AE411" s="44" t="s">
        <v>5741</v>
      </c>
      <c r="AF411" s="43">
        <v>106</v>
      </c>
      <c r="AG411" s="34" t="s">
        <v>1830</v>
      </c>
      <c r="AH411" s="34" t="s">
        <v>1829</v>
      </c>
      <c r="AI411" s="43" t="s">
        <v>1831</v>
      </c>
      <c r="AJ411" s="44" t="s">
        <v>1832</v>
      </c>
      <c r="AK411" s="295">
        <v>4600084</v>
      </c>
      <c r="AL411" s="44" t="s">
        <v>451</v>
      </c>
      <c r="AM411" s="44" t="s">
        <v>1836</v>
      </c>
      <c r="AN411" s="296">
        <v>255131430</v>
      </c>
      <c r="AO411" s="34"/>
      <c r="AP411" s="34"/>
      <c r="AQ411" s="34"/>
      <c r="AR411" s="34"/>
      <c r="AS411" s="34"/>
      <c r="AT411" s="44" t="s">
        <v>434</v>
      </c>
      <c r="AU411" s="44"/>
      <c r="AV411" s="751" t="str" cm="1">
        <f t="array" ref="AV4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1" s="34"/>
      <c r="AX411" s="34"/>
      <c r="AY411" s="34"/>
      <c r="AZ411" s="34"/>
      <c r="BA411" s="34"/>
      <c r="BB411" s="34"/>
      <c r="BC411" s="34"/>
      <c r="BD411" s="44">
        <v>130700</v>
      </c>
      <c r="BE411" s="34" t="s">
        <v>5893</v>
      </c>
      <c r="BF411" s="43" t="s">
        <v>426</v>
      </c>
      <c r="BG411" s="34" t="s">
        <v>617</v>
      </c>
      <c r="BH411" s="34" t="s">
        <v>408</v>
      </c>
      <c r="BI411" s="34" t="s">
        <v>2826</v>
      </c>
      <c r="BJ411" s="44" t="s">
        <v>428</v>
      </c>
      <c r="BK411" s="44" t="s">
        <v>5741</v>
      </c>
      <c r="BL411" s="34"/>
      <c r="BM411" s="34"/>
      <c r="BN411" s="34"/>
      <c r="BO411" s="20"/>
      <c r="BP411" s="20"/>
      <c r="BQ411" s="20"/>
      <c r="BR411" s="20"/>
      <c r="BS411" s="27"/>
      <c r="BT411" s="20"/>
      <c r="BU411" s="20"/>
      <c r="BV411" s="20"/>
      <c r="BW411" s="20"/>
      <c r="BX411" s="20"/>
      <c r="BY411" s="20"/>
      <c r="BZ411" s="20"/>
      <c r="CA411" s="20"/>
      <c r="CB411" s="20"/>
      <c r="CC411" s="27"/>
      <c r="CD411" s="20"/>
      <c r="CE411" s="20"/>
      <c r="CF411" s="28"/>
      <c r="CG411" s="28"/>
      <c r="CH411" s="28"/>
      <c r="CI411" s="28"/>
      <c r="CJ411" s="28"/>
      <c r="CK411" s="28"/>
      <c r="CL411" s="28"/>
      <c r="CM411" s="28"/>
      <c r="CN411" s="28"/>
      <c r="CO411" s="28"/>
      <c r="CP411" s="28"/>
      <c r="CQ411" s="28"/>
      <c r="CR411" s="28"/>
      <c r="CS411" s="28"/>
      <c r="CT411" s="28"/>
      <c r="CU411" s="28"/>
      <c r="CV411" s="28"/>
      <c r="CW411" s="28"/>
      <c r="CX411" s="20"/>
      <c r="ML411" s="87"/>
      <c r="MM411" s="87"/>
      <c r="MN411" s="87"/>
      <c r="MO411" s="87"/>
      <c r="MP411" s="87"/>
      <c r="MQ411" s="87"/>
      <c r="MR411" s="87"/>
      <c r="MS411" s="87"/>
      <c r="MT411" s="87"/>
      <c r="MU411" s="87"/>
      <c r="MV411" s="87"/>
      <c r="MW411" s="87"/>
      <c r="MX411" s="87"/>
      <c r="MY411" s="87"/>
      <c r="MZ411" s="87"/>
      <c r="NA411" s="87"/>
      <c r="NB411" s="87"/>
      <c r="NC411" s="87"/>
      <c r="ND411" s="87"/>
      <c r="NE411" s="87"/>
      <c r="NF411" s="87"/>
      <c r="NG411" s="87"/>
      <c r="NH411" s="87"/>
      <c r="NI411" s="87"/>
      <c r="NJ411" s="87"/>
      <c r="NK411" s="87"/>
      <c r="NL411" s="87"/>
      <c r="NM411" s="87"/>
      <c r="NN411" s="87"/>
      <c r="NO411" s="87"/>
      <c r="NP411" s="87"/>
      <c r="NR411" s="20"/>
      <c r="NS411" s="246" t="s">
        <v>5894</v>
      </c>
    </row>
    <row r="412" spans="11:383">
      <c r="K412" s="265" t="s">
        <v>5895</v>
      </c>
      <c r="V412" s="43">
        <v>106</v>
      </c>
      <c r="W412" s="34" t="s">
        <v>1830</v>
      </c>
      <c r="X412" s="44">
        <v>130737</v>
      </c>
      <c r="Y412" s="34" t="s">
        <v>2927</v>
      </c>
      <c r="Z412" s="43" t="s">
        <v>426</v>
      </c>
      <c r="AA412" s="34" t="s">
        <v>617</v>
      </c>
      <c r="AB412" s="34" t="s">
        <v>408</v>
      </c>
      <c r="AC412" s="34" t="s">
        <v>2927</v>
      </c>
      <c r="AD412" s="44" t="s">
        <v>428</v>
      </c>
      <c r="AE412" s="44" t="s">
        <v>5741</v>
      </c>
      <c r="AF412" s="43">
        <v>106</v>
      </c>
      <c r="AG412" s="34" t="s">
        <v>1830</v>
      </c>
      <c r="AH412" s="34" t="s">
        <v>1829</v>
      </c>
      <c r="AI412" s="43" t="s">
        <v>1831</v>
      </c>
      <c r="AJ412" s="44" t="s">
        <v>1832</v>
      </c>
      <c r="AK412" s="295">
        <v>4600084</v>
      </c>
      <c r="AL412" s="44" t="s">
        <v>451</v>
      </c>
      <c r="AM412" s="44" t="s">
        <v>1836</v>
      </c>
      <c r="AN412" s="296">
        <v>255131430</v>
      </c>
      <c r="AO412" s="34"/>
      <c r="AP412" s="34"/>
      <c r="AQ412" s="34"/>
      <c r="AR412" s="34"/>
      <c r="AS412" s="34"/>
      <c r="AT412" s="44" t="s">
        <v>434</v>
      </c>
      <c r="AU412" s="44"/>
      <c r="AV412" s="751" t="str" cm="1">
        <f t="array" ref="AV4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2" s="34"/>
      <c r="AX412" s="34"/>
      <c r="AY412" s="34"/>
      <c r="AZ412" s="34"/>
      <c r="BA412" s="34"/>
      <c r="BB412" s="34"/>
      <c r="BC412" s="34"/>
      <c r="BD412" s="44">
        <v>130737</v>
      </c>
      <c r="BE412" s="34" t="s">
        <v>2927</v>
      </c>
      <c r="BF412" s="43" t="s">
        <v>426</v>
      </c>
      <c r="BG412" s="34" t="s">
        <v>617</v>
      </c>
      <c r="BH412" s="34" t="s">
        <v>408</v>
      </c>
      <c r="BI412" s="34" t="s">
        <v>2927</v>
      </c>
      <c r="BJ412" s="44" t="s">
        <v>428</v>
      </c>
      <c r="BK412" s="44" t="s">
        <v>5741</v>
      </c>
      <c r="BL412" s="34"/>
      <c r="BM412" s="34"/>
      <c r="BN412" s="34"/>
      <c r="BO412" s="20"/>
      <c r="BP412" s="20"/>
      <c r="BQ412" s="20"/>
      <c r="BR412" s="20"/>
      <c r="BS412" s="27"/>
      <c r="BT412" s="20"/>
      <c r="BU412" s="20"/>
      <c r="BV412" s="20"/>
      <c r="BW412" s="20"/>
      <c r="BX412" s="20"/>
      <c r="BY412" s="20"/>
      <c r="BZ412" s="20"/>
      <c r="CA412" s="20"/>
      <c r="CB412" s="20"/>
      <c r="CC412" s="27"/>
      <c r="CD412" s="20"/>
      <c r="CE412" s="20"/>
      <c r="CF412" s="28"/>
      <c r="CG412" s="28"/>
      <c r="CH412" s="28"/>
      <c r="CI412" s="28"/>
      <c r="CJ412" s="28"/>
      <c r="CK412" s="28"/>
      <c r="CL412" s="28"/>
      <c r="CM412" s="28"/>
      <c r="CN412" s="28"/>
      <c r="CO412" s="28"/>
      <c r="CP412" s="28"/>
      <c r="CQ412" s="28"/>
      <c r="CR412" s="28"/>
      <c r="CS412" s="28"/>
      <c r="CT412" s="28"/>
      <c r="CU412" s="28"/>
      <c r="CV412" s="28"/>
      <c r="CW412" s="28"/>
      <c r="CX412" s="20"/>
      <c r="ML412" s="87"/>
      <c r="MM412" s="87"/>
      <c r="MN412" s="87"/>
      <c r="MO412" s="87"/>
      <c r="MP412" s="87"/>
      <c r="MQ412" s="87"/>
      <c r="MR412" s="87"/>
      <c r="MS412" s="87"/>
      <c r="MT412" s="87"/>
      <c r="MU412" s="87"/>
      <c r="MV412" s="87"/>
      <c r="MW412" s="87"/>
      <c r="MX412" s="87"/>
      <c r="MY412" s="87"/>
      <c r="MZ412" s="87"/>
      <c r="NA412" s="87"/>
      <c r="NB412" s="87"/>
      <c r="NC412" s="87"/>
      <c r="ND412" s="87"/>
      <c r="NE412" s="87"/>
      <c r="NF412" s="87"/>
      <c r="NG412" s="87"/>
      <c r="NH412" s="87"/>
      <c r="NI412" s="87"/>
      <c r="NJ412" s="87"/>
      <c r="NK412" s="87"/>
      <c r="NL412" s="87"/>
      <c r="NM412" s="87"/>
      <c r="NN412" s="87"/>
      <c r="NO412" s="87"/>
      <c r="NP412" s="87"/>
      <c r="NR412" s="20"/>
      <c r="NS412" s="246" t="s">
        <v>5896</v>
      </c>
    </row>
    <row r="413" spans="11:383">
      <c r="K413" s="265" t="s">
        <v>5897</v>
      </c>
      <c r="V413" s="43">
        <v>106</v>
      </c>
      <c r="W413" s="34" t="s">
        <v>1830</v>
      </c>
      <c r="X413" s="44">
        <v>130738</v>
      </c>
      <c r="Y413" s="34" t="s">
        <v>3024</v>
      </c>
      <c r="Z413" s="43" t="s">
        <v>426</v>
      </c>
      <c r="AA413" s="34" t="s">
        <v>617</v>
      </c>
      <c r="AB413" s="34" t="s">
        <v>408</v>
      </c>
      <c r="AC413" s="34" t="s">
        <v>5898</v>
      </c>
      <c r="AD413" s="44" t="s">
        <v>428</v>
      </c>
      <c r="AE413" s="44" t="s">
        <v>5741</v>
      </c>
      <c r="AF413" s="43">
        <v>106</v>
      </c>
      <c r="AG413" s="34" t="s">
        <v>1830</v>
      </c>
      <c r="AH413" s="34" t="s">
        <v>1829</v>
      </c>
      <c r="AI413" s="43" t="s">
        <v>1831</v>
      </c>
      <c r="AJ413" s="44" t="s">
        <v>1832</v>
      </c>
      <c r="AK413" s="295">
        <v>4600084</v>
      </c>
      <c r="AL413" s="44" t="s">
        <v>451</v>
      </c>
      <c r="AM413" s="44" t="s">
        <v>1836</v>
      </c>
      <c r="AN413" s="296">
        <v>255131430</v>
      </c>
      <c r="AO413" s="34"/>
      <c r="AP413" s="34"/>
      <c r="AQ413" s="34"/>
      <c r="AR413" s="34"/>
      <c r="AS413" s="34"/>
      <c r="AT413" s="44" t="s">
        <v>434</v>
      </c>
      <c r="AU413" s="44"/>
      <c r="AV413" s="751" t="str" cm="1">
        <f t="array" ref="AV4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3" s="34"/>
      <c r="AX413" s="34"/>
      <c r="AY413" s="34"/>
      <c r="AZ413" s="34"/>
      <c r="BA413" s="34"/>
      <c r="BB413" s="34"/>
      <c r="BC413" s="34"/>
      <c r="BD413" s="44">
        <v>130738</v>
      </c>
      <c r="BE413" s="34" t="s">
        <v>3024</v>
      </c>
      <c r="BF413" s="43" t="s">
        <v>426</v>
      </c>
      <c r="BG413" s="34" t="s">
        <v>617</v>
      </c>
      <c r="BH413" s="34" t="s">
        <v>408</v>
      </c>
      <c r="BI413" s="34" t="s">
        <v>5898</v>
      </c>
      <c r="BJ413" s="44" t="s">
        <v>428</v>
      </c>
      <c r="BK413" s="44" t="s">
        <v>5741</v>
      </c>
      <c r="BL413" s="34"/>
      <c r="BM413" s="34"/>
      <c r="BN413" s="34"/>
      <c r="BO413" s="20"/>
      <c r="BP413" s="20"/>
      <c r="BQ413" s="20"/>
      <c r="BR413" s="20"/>
      <c r="BS413" s="27"/>
      <c r="BT413" s="20"/>
      <c r="BU413" s="20"/>
      <c r="BV413" s="20"/>
      <c r="BW413" s="20"/>
      <c r="BX413" s="20"/>
      <c r="BY413" s="20"/>
      <c r="BZ413" s="20"/>
      <c r="CA413" s="20"/>
      <c r="CB413" s="20"/>
      <c r="CC413" s="27"/>
      <c r="CD413" s="20"/>
      <c r="CE413" s="20"/>
      <c r="CF413" s="28"/>
      <c r="CG413" s="28"/>
      <c r="CH413" s="28"/>
      <c r="CI413" s="28"/>
      <c r="CJ413" s="28"/>
      <c r="CK413" s="28"/>
      <c r="CL413" s="28"/>
      <c r="CM413" s="28"/>
      <c r="CN413" s="28"/>
      <c r="CO413" s="28"/>
      <c r="CP413" s="28"/>
      <c r="CQ413" s="28"/>
      <c r="CR413" s="28"/>
      <c r="CS413" s="28"/>
      <c r="CT413" s="28"/>
      <c r="CU413" s="28"/>
      <c r="CV413" s="28"/>
      <c r="CW413" s="28"/>
      <c r="CX413" s="20"/>
      <c r="ML413" s="87"/>
      <c r="MM413" s="87"/>
      <c r="MN413" s="87"/>
      <c r="MO413" s="87"/>
      <c r="MP413" s="87"/>
      <c r="MQ413" s="87"/>
      <c r="MR413" s="87"/>
      <c r="MS413" s="87"/>
      <c r="MT413" s="87"/>
      <c r="MU413" s="87"/>
      <c r="MV413" s="87"/>
      <c r="MW413" s="87"/>
      <c r="MX413" s="87"/>
      <c r="MY413" s="87"/>
      <c r="MZ413" s="87"/>
      <c r="NA413" s="87"/>
      <c r="NB413" s="87"/>
      <c r="NC413" s="87"/>
      <c r="ND413" s="87"/>
      <c r="NE413" s="87"/>
      <c r="NF413" s="87"/>
      <c r="NG413" s="87"/>
      <c r="NH413" s="87"/>
      <c r="NI413" s="87"/>
      <c r="NJ413" s="87"/>
      <c r="NK413" s="87"/>
      <c r="NL413" s="87"/>
      <c r="NM413" s="87"/>
      <c r="NN413" s="87"/>
      <c r="NO413" s="87"/>
      <c r="NP413" s="87"/>
      <c r="NR413" s="20"/>
      <c r="NS413" s="246" t="s">
        <v>5899</v>
      </c>
    </row>
    <row r="414" spans="11:383">
      <c r="K414" s="265" t="s">
        <v>5900</v>
      </c>
      <c r="V414" s="43">
        <v>106</v>
      </c>
      <c r="W414" s="34" t="s">
        <v>1830</v>
      </c>
      <c r="X414" s="44">
        <v>130739</v>
      </c>
      <c r="Y414" s="34" t="s">
        <v>3100</v>
      </c>
      <c r="Z414" s="43" t="s">
        <v>426</v>
      </c>
      <c r="AA414" s="34" t="s">
        <v>617</v>
      </c>
      <c r="AB414" s="34" t="s">
        <v>408</v>
      </c>
      <c r="AC414" s="34" t="s">
        <v>5901</v>
      </c>
      <c r="AD414" s="44" t="s">
        <v>428</v>
      </c>
      <c r="AE414" s="44" t="s">
        <v>5741</v>
      </c>
      <c r="AF414" s="43">
        <v>106</v>
      </c>
      <c r="AG414" s="34" t="s">
        <v>1830</v>
      </c>
      <c r="AH414" s="34" t="s">
        <v>1829</v>
      </c>
      <c r="AI414" s="43" t="s">
        <v>1831</v>
      </c>
      <c r="AJ414" s="44" t="s">
        <v>1832</v>
      </c>
      <c r="AK414" s="295">
        <v>4600084</v>
      </c>
      <c r="AL414" s="44" t="s">
        <v>451</v>
      </c>
      <c r="AM414" s="44" t="s">
        <v>1836</v>
      </c>
      <c r="AN414" s="296">
        <v>255131430</v>
      </c>
      <c r="AO414" s="34"/>
      <c r="AP414" s="34"/>
      <c r="AQ414" s="34"/>
      <c r="AR414" s="34"/>
      <c r="AS414" s="34"/>
      <c r="AT414" s="44" t="s">
        <v>434</v>
      </c>
      <c r="AU414" s="44"/>
      <c r="AV414" s="751" t="str" cm="1">
        <f t="array" ref="AV4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4" s="34"/>
      <c r="AX414" s="34"/>
      <c r="AY414" s="34"/>
      <c r="AZ414" s="34"/>
      <c r="BA414" s="34"/>
      <c r="BB414" s="34"/>
      <c r="BC414" s="34"/>
      <c r="BD414" s="44">
        <v>130739</v>
      </c>
      <c r="BE414" s="34" t="s">
        <v>3100</v>
      </c>
      <c r="BF414" s="43" t="s">
        <v>426</v>
      </c>
      <c r="BG414" s="34" t="s">
        <v>617</v>
      </c>
      <c r="BH414" s="34" t="s">
        <v>408</v>
      </c>
      <c r="BI414" s="34" t="s">
        <v>5901</v>
      </c>
      <c r="BJ414" s="44" t="s">
        <v>428</v>
      </c>
      <c r="BK414" s="44" t="s">
        <v>5741</v>
      </c>
      <c r="BL414" s="34"/>
      <c r="BM414" s="34"/>
      <c r="BN414" s="34"/>
      <c r="BO414" s="20"/>
      <c r="BP414" s="20"/>
      <c r="BQ414" s="20"/>
      <c r="BR414" s="20"/>
      <c r="BS414" s="27"/>
      <c r="BT414" s="20"/>
      <c r="BU414" s="20"/>
      <c r="BV414" s="20"/>
      <c r="BW414" s="20"/>
      <c r="BX414" s="20"/>
      <c r="BY414" s="20"/>
      <c r="BZ414" s="20"/>
      <c r="CA414" s="20"/>
      <c r="CB414" s="20"/>
      <c r="CC414" s="27"/>
      <c r="CD414" s="20"/>
      <c r="CE414" s="20"/>
      <c r="CF414" s="28"/>
      <c r="CG414" s="28"/>
      <c r="CH414" s="28"/>
      <c r="CI414" s="28"/>
      <c r="CJ414" s="28"/>
      <c r="CK414" s="28"/>
      <c r="CL414" s="28"/>
      <c r="CM414" s="28"/>
      <c r="CN414" s="28"/>
      <c r="CO414" s="28"/>
      <c r="CP414" s="28"/>
      <c r="CQ414" s="28"/>
      <c r="CR414" s="28"/>
      <c r="CS414" s="28"/>
      <c r="CT414" s="28"/>
      <c r="CU414" s="28"/>
      <c r="CV414" s="28"/>
      <c r="CW414" s="28"/>
      <c r="CX414" s="20"/>
      <c r="ML414" s="87"/>
      <c r="MM414" s="87"/>
      <c r="MN414" s="87"/>
      <c r="MO414" s="87"/>
      <c r="MP414" s="87"/>
      <c r="MQ414" s="87"/>
      <c r="MR414" s="87"/>
      <c r="MS414" s="87"/>
      <c r="MT414" s="87"/>
      <c r="MU414" s="87"/>
      <c r="MV414" s="87"/>
      <c r="MW414" s="87"/>
      <c r="MX414" s="87"/>
      <c r="MY414" s="87"/>
      <c r="MZ414" s="87"/>
      <c r="NA414" s="87"/>
      <c r="NB414" s="87"/>
      <c r="NC414" s="87"/>
      <c r="ND414" s="87"/>
      <c r="NE414" s="87"/>
      <c r="NF414" s="87"/>
      <c r="NG414" s="87"/>
      <c r="NH414" s="87"/>
      <c r="NI414" s="87"/>
      <c r="NJ414" s="87"/>
      <c r="NK414" s="87"/>
      <c r="NL414" s="87"/>
      <c r="NM414" s="87"/>
      <c r="NN414" s="87"/>
      <c r="NO414" s="87"/>
      <c r="NP414" s="87"/>
      <c r="NR414" s="20"/>
      <c r="NS414" s="246" t="s">
        <v>5902</v>
      </c>
    </row>
    <row r="415" spans="11:383">
      <c r="K415" s="265" t="s">
        <v>5903</v>
      </c>
      <c r="V415" s="43">
        <v>106</v>
      </c>
      <c r="W415" s="34" t="s">
        <v>1830</v>
      </c>
      <c r="X415" s="44">
        <v>130722</v>
      </c>
      <c r="Y415" s="34" t="s">
        <v>1440</v>
      </c>
      <c r="Z415" s="43" t="s">
        <v>426</v>
      </c>
      <c r="AA415" s="34" t="s">
        <v>617</v>
      </c>
      <c r="AB415" s="34" t="s">
        <v>408</v>
      </c>
      <c r="AC415" s="34" t="s">
        <v>1440</v>
      </c>
      <c r="AD415" s="44" t="s">
        <v>428</v>
      </c>
      <c r="AE415" s="44" t="s">
        <v>5741</v>
      </c>
      <c r="AF415" s="43">
        <v>106</v>
      </c>
      <c r="AG415" s="34" t="s">
        <v>1830</v>
      </c>
      <c r="AH415" s="34" t="s">
        <v>1829</v>
      </c>
      <c r="AI415" s="43" t="s">
        <v>1831</v>
      </c>
      <c r="AJ415" s="44" t="s">
        <v>1832</v>
      </c>
      <c r="AK415" s="295">
        <v>4600084</v>
      </c>
      <c r="AL415" s="44" t="s">
        <v>451</v>
      </c>
      <c r="AM415" s="44" t="s">
        <v>1836</v>
      </c>
      <c r="AN415" s="296">
        <v>255131430</v>
      </c>
      <c r="AO415" s="34"/>
      <c r="AP415" s="34"/>
      <c r="AQ415" s="34"/>
      <c r="AR415" s="34"/>
      <c r="AS415" s="34"/>
      <c r="AT415" s="44" t="s">
        <v>434</v>
      </c>
      <c r="AU415" s="44"/>
      <c r="AV415" s="751" t="str" cm="1">
        <f t="array" ref="AV4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5" s="34"/>
      <c r="AX415" s="34"/>
      <c r="AY415" s="34"/>
      <c r="AZ415" s="34"/>
      <c r="BA415" s="34"/>
      <c r="BB415" s="34"/>
      <c r="BC415" s="34"/>
      <c r="BD415" s="44">
        <v>130722</v>
      </c>
      <c r="BE415" s="34" t="s">
        <v>1440</v>
      </c>
      <c r="BF415" s="43" t="s">
        <v>426</v>
      </c>
      <c r="BG415" s="34" t="s">
        <v>617</v>
      </c>
      <c r="BH415" s="34" t="s">
        <v>408</v>
      </c>
      <c r="BI415" s="34" t="s">
        <v>1440</v>
      </c>
      <c r="BJ415" s="44" t="s">
        <v>428</v>
      </c>
      <c r="BK415" s="44" t="s">
        <v>5741</v>
      </c>
      <c r="BL415" s="34"/>
      <c r="BM415" s="34"/>
      <c r="BN415" s="34"/>
      <c r="BO415" s="20"/>
      <c r="BP415" s="20"/>
      <c r="BQ415" s="20"/>
      <c r="BR415" s="20"/>
      <c r="BS415" s="27"/>
      <c r="BT415" s="20"/>
      <c r="BU415" s="20"/>
      <c r="BV415" s="20"/>
      <c r="BW415" s="20"/>
      <c r="BX415" s="20"/>
      <c r="BY415" s="20"/>
      <c r="BZ415" s="20"/>
      <c r="CA415" s="20"/>
      <c r="CB415" s="20"/>
      <c r="CC415" s="27"/>
      <c r="CD415" s="20"/>
      <c r="CE415" s="20"/>
      <c r="CF415" s="28"/>
      <c r="CG415" s="28"/>
      <c r="CH415" s="28"/>
      <c r="CI415" s="28"/>
      <c r="CJ415" s="28"/>
      <c r="CK415" s="28"/>
      <c r="CL415" s="28"/>
      <c r="CM415" s="28"/>
      <c r="CN415" s="28"/>
      <c r="CO415" s="28"/>
      <c r="CP415" s="28"/>
      <c r="CQ415" s="28"/>
      <c r="CR415" s="28"/>
      <c r="CS415" s="28"/>
      <c r="CT415" s="28"/>
      <c r="CU415" s="28"/>
      <c r="CV415" s="28"/>
      <c r="CW415" s="28"/>
      <c r="CX415" s="20"/>
      <c r="ML415" s="87"/>
      <c r="MM415" s="87"/>
      <c r="MN415" s="87"/>
      <c r="MO415" s="87"/>
      <c r="MP415" s="87"/>
      <c r="MQ415" s="87"/>
      <c r="MR415" s="87"/>
      <c r="MS415" s="87"/>
      <c r="MT415" s="87"/>
      <c r="MU415" s="87"/>
      <c r="MV415" s="87"/>
      <c r="MW415" s="87"/>
      <c r="MX415" s="87"/>
      <c r="MY415" s="87"/>
      <c r="MZ415" s="87"/>
      <c r="NA415" s="87"/>
      <c r="NB415" s="87"/>
      <c r="NC415" s="87"/>
      <c r="ND415" s="87"/>
      <c r="NE415" s="87"/>
      <c r="NF415" s="87"/>
      <c r="NG415" s="87"/>
      <c r="NH415" s="87"/>
      <c r="NI415" s="87"/>
      <c r="NJ415" s="87"/>
      <c r="NK415" s="87"/>
      <c r="NL415" s="87"/>
      <c r="NM415" s="87"/>
      <c r="NN415" s="87"/>
      <c r="NO415" s="87"/>
      <c r="NP415" s="87"/>
      <c r="NR415" s="20"/>
      <c r="NS415" s="246" t="s">
        <v>5904</v>
      </c>
    </row>
    <row r="416" spans="11:383">
      <c r="K416" s="265" t="s">
        <v>5905</v>
      </c>
      <c r="V416" s="43">
        <v>106</v>
      </c>
      <c r="W416" s="34" t="s">
        <v>1830</v>
      </c>
      <c r="X416" s="44">
        <v>130723</v>
      </c>
      <c r="Y416" s="34" t="s">
        <v>1713</v>
      </c>
      <c r="Z416" s="43" t="s">
        <v>426</v>
      </c>
      <c r="AA416" s="34" t="s">
        <v>617</v>
      </c>
      <c r="AB416" s="34" t="s">
        <v>408</v>
      </c>
      <c r="AC416" s="34" t="s">
        <v>1713</v>
      </c>
      <c r="AD416" s="44" t="s">
        <v>428</v>
      </c>
      <c r="AE416" s="44" t="s">
        <v>5741</v>
      </c>
      <c r="AF416" s="43">
        <v>106</v>
      </c>
      <c r="AG416" s="34" t="s">
        <v>1830</v>
      </c>
      <c r="AH416" s="34" t="s">
        <v>1829</v>
      </c>
      <c r="AI416" s="43" t="s">
        <v>1831</v>
      </c>
      <c r="AJ416" s="44" t="s">
        <v>1832</v>
      </c>
      <c r="AK416" s="295">
        <v>4600084</v>
      </c>
      <c r="AL416" s="44" t="s">
        <v>451</v>
      </c>
      <c r="AM416" s="44" t="s">
        <v>1836</v>
      </c>
      <c r="AN416" s="296">
        <v>255131430</v>
      </c>
      <c r="AO416" s="34"/>
      <c r="AP416" s="34"/>
      <c r="AQ416" s="34"/>
      <c r="AR416" s="34"/>
      <c r="AS416" s="34"/>
      <c r="AT416" s="44" t="s">
        <v>434</v>
      </c>
      <c r="AU416" s="44"/>
      <c r="AV416" s="751" t="str" cm="1">
        <f t="array" ref="AV4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6" s="34"/>
      <c r="AX416" s="34"/>
      <c r="AY416" s="34"/>
      <c r="AZ416" s="34"/>
      <c r="BA416" s="34"/>
      <c r="BB416" s="34"/>
      <c r="BC416" s="34"/>
      <c r="BD416" s="44">
        <v>130723</v>
      </c>
      <c r="BE416" s="34" t="s">
        <v>1713</v>
      </c>
      <c r="BF416" s="43" t="s">
        <v>426</v>
      </c>
      <c r="BG416" s="34" t="s">
        <v>617</v>
      </c>
      <c r="BH416" s="34" t="s">
        <v>408</v>
      </c>
      <c r="BI416" s="34" t="s">
        <v>1713</v>
      </c>
      <c r="BJ416" s="44" t="s">
        <v>428</v>
      </c>
      <c r="BK416" s="44" t="s">
        <v>5741</v>
      </c>
      <c r="BL416" s="34"/>
      <c r="BM416" s="34"/>
      <c r="BN416" s="34"/>
      <c r="BO416" s="20"/>
      <c r="BP416" s="20"/>
      <c r="BQ416" s="20"/>
      <c r="BR416" s="20"/>
      <c r="BS416" s="27"/>
      <c r="BT416" s="20"/>
      <c r="BU416" s="20"/>
      <c r="BV416" s="20"/>
      <c r="BW416" s="20"/>
      <c r="BX416" s="20"/>
      <c r="BY416" s="20"/>
      <c r="BZ416" s="20"/>
      <c r="CA416" s="20"/>
      <c r="CB416" s="20"/>
      <c r="CC416" s="27"/>
      <c r="CD416" s="20"/>
      <c r="CE416" s="20"/>
      <c r="CF416" s="28"/>
      <c r="CG416" s="28"/>
      <c r="CH416" s="28"/>
      <c r="CI416" s="28"/>
      <c r="CJ416" s="28"/>
      <c r="CK416" s="28"/>
      <c r="CL416" s="28"/>
      <c r="CM416" s="28"/>
      <c r="CN416" s="28"/>
      <c r="CO416" s="28"/>
      <c r="CP416" s="28"/>
      <c r="CQ416" s="28"/>
      <c r="CR416" s="28"/>
      <c r="CS416" s="28"/>
      <c r="CT416" s="28"/>
      <c r="CU416" s="28"/>
      <c r="CV416" s="28"/>
      <c r="CW416" s="28"/>
      <c r="CX416" s="20"/>
      <c r="ML416" s="87"/>
      <c r="MM416" s="87"/>
      <c r="MN416" s="87"/>
      <c r="MO416" s="87"/>
      <c r="MP416" s="87"/>
      <c r="MQ416" s="87"/>
      <c r="MR416" s="87"/>
      <c r="MS416" s="87"/>
      <c r="MT416" s="87"/>
      <c r="MU416" s="87"/>
      <c r="MV416" s="87"/>
      <c r="MW416" s="87"/>
      <c r="MX416" s="87"/>
      <c r="MY416" s="87"/>
      <c r="MZ416" s="87"/>
      <c r="NA416" s="87"/>
      <c r="NB416" s="87"/>
      <c r="NC416" s="87"/>
      <c r="ND416" s="87"/>
      <c r="NE416" s="87"/>
      <c r="NF416" s="87"/>
      <c r="NG416" s="87"/>
      <c r="NH416" s="87"/>
      <c r="NI416" s="87"/>
      <c r="NJ416" s="87"/>
      <c r="NK416" s="87"/>
      <c r="NL416" s="87"/>
      <c r="NM416" s="87"/>
      <c r="NN416" s="87"/>
      <c r="NO416" s="87"/>
      <c r="NP416" s="87"/>
      <c r="NR416" s="20"/>
      <c r="NS416" s="246" t="s">
        <v>5906</v>
      </c>
    </row>
    <row r="417" spans="11:383">
      <c r="K417" s="265" t="s">
        <v>5907</v>
      </c>
      <c r="V417" s="43">
        <v>106</v>
      </c>
      <c r="W417" s="34" t="s">
        <v>1830</v>
      </c>
      <c r="X417" s="44">
        <v>130724</v>
      </c>
      <c r="Y417" s="34" t="s">
        <v>1935</v>
      </c>
      <c r="Z417" s="43" t="s">
        <v>426</v>
      </c>
      <c r="AA417" s="34" t="s">
        <v>617</v>
      </c>
      <c r="AB417" s="34" t="s">
        <v>408</v>
      </c>
      <c r="AC417" s="34" t="s">
        <v>1935</v>
      </c>
      <c r="AD417" s="44" t="s">
        <v>428</v>
      </c>
      <c r="AE417" s="44" t="s">
        <v>5741</v>
      </c>
      <c r="AF417" s="43">
        <v>106</v>
      </c>
      <c r="AG417" s="34" t="s">
        <v>1830</v>
      </c>
      <c r="AH417" s="34" t="s">
        <v>1829</v>
      </c>
      <c r="AI417" s="43" t="s">
        <v>1831</v>
      </c>
      <c r="AJ417" s="44" t="s">
        <v>1832</v>
      </c>
      <c r="AK417" s="295">
        <v>4600084</v>
      </c>
      <c r="AL417" s="44" t="s">
        <v>451</v>
      </c>
      <c r="AM417" s="44" t="s">
        <v>1836</v>
      </c>
      <c r="AN417" s="296">
        <v>255131430</v>
      </c>
      <c r="AO417" s="34"/>
      <c r="AP417" s="34"/>
      <c r="AQ417" s="34"/>
      <c r="AR417" s="34"/>
      <c r="AS417" s="34"/>
      <c r="AT417" s="44" t="s">
        <v>434</v>
      </c>
      <c r="AU417" s="44"/>
      <c r="AV417" s="751" t="str" cm="1">
        <f t="array" ref="AV4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7" s="34"/>
      <c r="AX417" s="34"/>
      <c r="AY417" s="34"/>
      <c r="AZ417" s="34"/>
      <c r="BA417" s="34"/>
      <c r="BB417" s="34"/>
      <c r="BC417" s="34"/>
      <c r="BD417" s="44">
        <v>130724</v>
      </c>
      <c r="BE417" s="34" t="s">
        <v>1935</v>
      </c>
      <c r="BF417" s="43" t="s">
        <v>426</v>
      </c>
      <c r="BG417" s="34" t="s">
        <v>617</v>
      </c>
      <c r="BH417" s="34" t="s">
        <v>408</v>
      </c>
      <c r="BI417" s="34" t="s">
        <v>1935</v>
      </c>
      <c r="BJ417" s="44" t="s">
        <v>428</v>
      </c>
      <c r="BK417" s="44" t="s">
        <v>5741</v>
      </c>
      <c r="BL417" s="34"/>
      <c r="BM417" s="34"/>
      <c r="BN417" s="34"/>
      <c r="BO417" s="20"/>
      <c r="BP417" s="20"/>
      <c r="BQ417" s="20"/>
      <c r="BR417" s="20"/>
      <c r="BS417" s="27"/>
      <c r="BT417" s="20"/>
      <c r="BU417" s="20"/>
      <c r="BV417" s="20"/>
      <c r="BW417" s="20"/>
      <c r="BX417" s="20"/>
      <c r="BY417" s="20"/>
      <c r="BZ417" s="20"/>
      <c r="CA417" s="20"/>
      <c r="CB417" s="20"/>
      <c r="CC417" s="27"/>
      <c r="CD417" s="20"/>
      <c r="CE417" s="20"/>
      <c r="CF417" s="28"/>
      <c r="CG417" s="28"/>
      <c r="CH417" s="28"/>
      <c r="CI417" s="28"/>
      <c r="CJ417" s="28"/>
      <c r="CK417" s="28"/>
      <c r="CL417" s="28"/>
      <c r="CM417" s="28"/>
      <c r="CN417" s="28"/>
      <c r="CO417" s="28"/>
      <c r="CP417" s="28"/>
      <c r="CQ417" s="28"/>
      <c r="CR417" s="28"/>
      <c r="CS417" s="28"/>
      <c r="CT417" s="28"/>
      <c r="CU417" s="28"/>
      <c r="CV417" s="28"/>
      <c r="CW417" s="28"/>
      <c r="CX417" s="20"/>
      <c r="ML417" s="87"/>
      <c r="MM417" s="87"/>
      <c r="MN417" s="87"/>
      <c r="MO417" s="87"/>
      <c r="MP417" s="87"/>
      <c r="MQ417" s="87"/>
      <c r="MR417" s="87"/>
      <c r="MS417" s="87"/>
      <c r="MT417" s="87"/>
      <c r="MU417" s="87"/>
      <c r="MV417" s="87"/>
      <c r="MW417" s="87"/>
      <c r="MX417" s="87"/>
      <c r="MY417" s="87"/>
      <c r="MZ417" s="87"/>
      <c r="NA417" s="87"/>
      <c r="NB417" s="87"/>
      <c r="NC417" s="87"/>
      <c r="ND417" s="87"/>
      <c r="NE417" s="87"/>
      <c r="NF417" s="87"/>
      <c r="NG417" s="87"/>
      <c r="NH417" s="87"/>
      <c r="NI417" s="87"/>
      <c r="NJ417" s="87"/>
      <c r="NK417" s="87"/>
      <c r="NL417" s="87"/>
      <c r="NM417" s="87"/>
      <c r="NN417" s="87"/>
      <c r="NO417" s="87"/>
      <c r="NP417" s="87"/>
      <c r="NR417" s="20"/>
      <c r="NS417" s="246" t="s">
        <v>5908</v>
      </c>
    </row>
    <row r="418" spans="11:383">
      <c r="K418" s="265" t="s">
        <v>5909</v>
      </c>
      <c r="V418" s="43">
        <v>106</v>
      </c>
      <c r="W418" s="34" t="s">
        <v>1830</v>
      </c>
      <c r="X418" s="44">
        <v>130740</v>
      </c>
      <c r="Y418" s="34" t="s">
        <v>3164</v>
      </c>
      <c r="Z418" s="43" t="s">
        <v>1277</v>
      </c>
      <c r="AA418" s="34" t="s">
        <v>617</v>
      </c>
      <c r="AB418" s="34" t="s">
        <v>408</v>
      </c>
      <c r="AC418" s="34" t="s">
        <v>3164</v>
      </c>
      <c r="AD418" s="44" t="s">
        <v>428</v>
      </c>
      <c r="AE418" s="44" t="s">
        <v>5741</v>
      </c>
      <c r="AF418" s="43">
        <v>106</v>
      </c>
      <c r="AG418" s="34" t="s">
        <v>1830</v>
      </c>
      <c r="AH418" s="34" t="s">
        <v>1829</v>
      </c>
      <c r="AI418" s="43" t="s">
        <v>1831</v>
      </c>
      <c r="AJ418" s="44" t="s">
        <v>1832</v>
      </c>
      <c r="AK418" s="295">
        <v>4600084</v>
      </c>
      <c r="AL418" s="44" t="s">
        <v>451</v>
      </c>
      <c r="AM418" s="44" t="s">
        <v>1836</v>
      </c>
      <c r="AN418" s="296">
        <v>255131430</v>
      </c>
      <c r="AO418" s="34"/>
      <c r="AP418" s="34"/>
      <c r="AQ418" s="34"/>
      <c r="AR418" s="34"/>
      <c r="AS418" s="34"/>
      <c r="AT418" s="44" t="s">
        <v>434</v>
      </c>
      <c r="AU418" s="44"/>
      <c r="AV418" s="751" t="str" cm="1">
        <f t="array" ref="AV4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8" s="34"/>
      <c r="AX418" s="34"/>
      <c r="AY418" s="34"/>
      <c r="AZ418" s="34"/>
      <c r="BA418" s="34"/>
      <c r="BB418" s="34"/>
      <c r="BC418" s="34"/>
      <c r="BD418" s="44">
        <v>130740</v>
      </c>
      <c r="BE418" s="34" t="s">
        <v>3164</v>
      </c>
      <c r="BF418" s="43" t="s">
        <v>1277</v>
      </c>
      <c r="BG418" s="34" t="s">
        <v>617</v>
      </c>
      <c r="BH418" s="34" t="s">
        <v>408</v>
      </c>
      <c r="BI418" s="34" t="s">
        <v>3164</v>
      </c>
      <c r="BJ418" s="44" t="s">
        <v>428</v>
      </c>
      <c r="BK418" s="44" t="s">
        <v>5741</v>
      </c>
      <c r="BL418" s="34"/>
      <c r="BM418" s="34"/>
      <c r="BN418" s="34"/>
      <c r="BO418" s="20"/>
      <c r="BP418" s="20"/>
      <c r="BQ418" s="20"/>
      <c r="BR418" s="20"/>
      <c r="BS418" s="27"/>
      <c r="BT418" s="20"/>
      <c r="BU418" s="20"/>
      <c r="BV418" s="20"/>
      <c r="BW418" s="20"/>
      <c r="BX418" s="20"/>
      <c r="BY418" s="20"/>
      <c r="BZ418" s="20"/>
      <c r="CA418" s="20"/>
      <c r="CB418" s="20"/>
      <c r="CC418" s="27"/>
      <c r="CD418" s="20"/>
      <c r="CE418" s="20"/>
      <c r="CF418" s="28"/>
      <c r="CG418" s="28"/>
      <c r="CH418" s="28"/>
      <c r="CI418" s="28"/>
      <c r="CJ418" s="28"/>
      <c r="CK418" s="28"/>
      <c r="CL418" s="28"/>
      <c r="CM418" s="28"/>
      <c r="CN418" s="28"/>
      <c r="CO418" s="28"/>
      <c r="CP418" s="28"/>
      <c r="CQ418" s="28"/>
      <c r="CR418" s="28"/>
      <c r="CS418" s="28"/>
      <c r="CT418" s="28"/>
      <c r="CU418" s="28"/>
      <c r="CV418" s="28"/>
      <c r="CW418" s="28"/>
      <c r="CX418" s="20"/>
      <c r="ML418" s="87"/>
      <c r="MM418" s="87"/>
      <c r="MN418" s="87"/>
      <c r="MO418" s="87"/>
      <c r="MP418" s="87"/>
      <c r="MQ418" s="87"/>
      <c r="MR418" s="87"/>
      <c r="MS418" s="87"/>
      <c r="MT418" s="87"/>
      <c r="MU418" s="87"/>
      <c r="MV418" s="87"/>
      <c r="MW418" s="87"/>
      <c r="MX418" s="87"/>
      <c r="MY418" s="87"/>
      <c r="MZ418" s="87"/>
      <c r="NA418" s="87"/>
      <c r="NB418" s="87"/>
      <c r="NC418" s="87"/>
      <c r="ND418" s="87"/>
      <c r="NE418" s="87"/>
      <c r="NF418" s="87"/>
      <c r="NG418" s="87"/>
      <c r="NH418" s="87"/>
      <c r="NI418" s="87"/>
      <c r="NJ418" s="87"/>
      <c r="NK418" s="87"/>
      <c r="NL418" s="87"/>
      <c r="NM418" s="87"/>
      <c r="NN418" s="87"/>
      <c r="NO418" s="87"/>
      <c r="NP418" s="87"/>
      <c r="NR418" s="20"/>
      <c r="NS418" s="246" t="s">
        <v>5910</v>
      </c>
    </row>
    <row r="419" spans="11:383">
      <c r="K419" s="265" t="s">
        <v>5911</v>
      </c>
      <c r="V419" s="43">
        <v>106</v>
      </c>
      <c r="W419" s="34" t="s">
        <v>1830</v>
      </c>
      <c r="X419" s="44">
        <v>130741</v>
      </c>
      <c r="Y419" s="34" t="s">
        <v>3229</v>
      </c>
      <c r="Z419" s="43" t="s">
        <v>426</v>
      </c>
      <c r="AA419" s="34" t="s">
        <v>617</v>
      </c>
      <c r="AB419" s="34" t="s">
        <v>408</v>
      </c>
      <c r="AC419" s="34" t="s">
        <v>3229</v>
      </c>
      <c r="AD419" s="44" t="s">
        <v>428</v>
      </c>
      <c r="AE419" s="44" t="s">
        <v>5741</v>
      </c>
      <c r="AF419" s="43">
        <v>106</v>
      </c>
      <c r="AG419" s="34" t="s">
        <v>1830</v>
      </c>
      <c r="AH419" s="34" t="s">
        <v>1829</v>
      </c>
      <c r="AI419" s="43" t="s">
        <v>1831</v>
      </c>
      <c r="AJ419" s="44" t="s">
        <v>1832</v>
      </c>
      <c r="AK419" s="295">
        <v>4600084</v>
      </c>
      <c r="AL419" s="44" t="s">
        <v>451</v>
      </c>
      <c r="AM419" s="44" t="s">
        <v>1836</v>
      </c>
      <c r="AN419" s="296">
        <v>255131430</v>
      </c>
      <c r="AO419" s="34"/>
      <c r="AP419" s="34"/>
      <c r="AQ419" s="34"/>
      <c r="AR419" s="34"/>
      <c r="AS419" s="34"/>
      <c r="AT419" s="44" t="s">
        <v>434</v>
      </c>
      <c r="AU419" s="44"/>
      <c r="AV419" s="751" t="str" cm="1">
        <f t="array" ref="AV4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19" s="34"/>
      <c r="AX419" s="34"/>
      <c r="AY419" s="34"/>
      <c r="AZ419" s="34"/>
      <c r="BA419" s="34"/>
      <c r="BB419" s="34"/>
      <c r="BC419" s="34"/>
      <c r="BD419" s="44">
        <v>130741</v>
      </c>
      <c r="BE419" s="34" t="s">
        <v>3229</v>
      </c>
      <c r="BF419" s="43" t="s">
        <v>426</v>
      </c>
      <c r="BG419" s="34" t="s">
        <v>617</v>
      </c>
      <c r="BH419" s="34" t="s">
        <v>408</v>
      </c>
      <c r="BI419" s="34" t="s">
        <v>3229</v>
      </c>
      <c r="BJ419" s="44" t="s">
        <v>428</v>
      </c>
      <c r="BK419" s="44" t="s">
        <v>5741</v>
      </c>
      <c r="BL419" s="34"/>
      <c r="BM419" s="34"/>
      <c r="BN419" s="34"/>
      <c r="BO419" s="20"/>
      <c r="BP419" s="20"/>
      <c r="BQ419" s="20"/>
      <c r="BR419" s="20"/>
      <c r="BS419" s="27"/>
      <c r="BT419" s="20"/>
      <c r="BU419" s="20"/>
      <c r="BV419" s="20"/>
      <c r="BW419" s="20"/>
      <c r="BX419" s="20"/>
      <c r="BY419" s="20"/>
      <c r="BZ419" s="20"/>
      <c r="CA419" s="20"/>
      <c r="CB419" s="20"/>
      <c r="CC419" s="27"/>
      <c r="CD419" s="20"/>
      <c r="CE419" s="20"/>
      <c r="CF419" s="28"/>
      <c r="CG419" s="28"/>
      <c r="CH419" s="28"/>
      <c r="CI419" s="28"/>
      <c r="CJ419" s="28"/>
      <c r="CK419" s="28"/>
      <c r="CL419" s="28"/>
      <c r="CM419" s="28"/>
      <c r="CN419" s="28"/>
      <c r="CO419" s="28"/>
      <c r="CP419" s="28"/>
      <c r="CQ419" s="28"/>
      <c r="CR419" s="28"/>
      <c r="CS419" s="28"/>
      <c r="CT419" s="28"/>
      <c r="CU419" s="28"/>
      <c r="CV419" s="28"/>
      <c r="CW419" s="28"/>
      <c r="CX419" s="20"/>
      <c r="ML419" s="87"/>
      <c r="MM419" s="87"/>
      <c r="MN419" s="87"/>
      <c r="MO419" s="87"/>
      <c r="MP419" s="87"/>
      <c r="MQ419" s="87"/>
      <c r="MR419" s="87"/>
      <c r="MS419" s="87"/>
      <c r="MT419" s="87"/>
      <c r="MU419" s="87"/>
      <c r="MV419" s="87"/>
      <c r="MW419" s="87"/>
      <c r="MX419" s="87"/>
      <c r="MY419" s="87"/>
      <c r="MZ419" s="87"/>
      <c r="NA419" s="87"/>
      <c r="NB419" s="87"/>
      <c r="NC419" s="87"/>
      <c r="ND419" s="87"/>
      <c r="NE419" s="87"/>
      <c r="NF419" s="87"/>
      <c r="NG419" s="87"/>
      <c r="NH419" s="87"/>
      <c r="NI419" s="87"/>
      <c r="NJ419" s="87"/>
      <c r="NK419" s="87"/>
      <c r="NL419" s="87"/>
      <c r="NM419" s="87"/>
      <c r="NN419" s="87"/>
      <c r="NO419" s="87"/>
      <c r="NP419" s="87"/>
      <c r="NR419" s="20"/>
      <c r="NS419" s="246" t="s">
        <v>5912</v>
      </c>
    </row>
    <row r="420" spans="11:383">
      <c r="K420" s="265" t="s">
        <v>5913</v>
      </c>
      <c r="V420" s="43">
        <v>106</v>
      </c>
      <c r="W420" s="34" t="s">
        <v>1830</v>
      </c>
      <c r="X420" s="44">
        <v>130730</v>
      </c>
      <c r="Y420" s="34" t="s">
        <v>2118</v>
      </c>
      <c r="Z420" s="43" t="s">
        <v>426</v>
      </c>
      <c r="AA420" s="34" t="s">
        <v>617</v>
      </c>
      <c r="AB420" s="34" t="s">
        <v>408</v>
      </c>
      <c r="AC420" s="34" t="s">
        <v>2118</v>
      </c>
      <c r="AD420" s="44" t="s">
        <v>428</v>
      </c>
      <c r="AE420" s="44" t="s">
        <v>5741</v>
      </c>
      <c r="AF420" s="43">
        <v>106</v>
      </c>
      <c r="AG420" s="34" t="s">
        <v>1830</v>
      </c>
      <c r="AH420" s="34" t="s">
        <v>1829</v>
      </c>
      <c r="AI420" s="43" t="s">
        <v>1831</v>
      </c>
      <c r="AJ420" s="44" t="s">
        <v>1832</v>
      </c>
      <c r="AK420" s="295">
        <v>4600084</v>
      </c>
      <c r="AL420" s="44" t="s">
        <v>451</v>
      </c>
      <c r="AM420" s="44" t="s">
        <v>1836</v>
      </c>
      <c r="AN420" s="296">
        <v>255131430</v>
      </c>
      <c r="AO420" s="34"/>
      <c r="AP420" s="34"/>
      <c r="AQ420" s="34"/>
      <c r="AR420" s="34"/>
      <c r="AS420" s="34"/>
      <c r="AT420" s="44" t="s">
        <v>434</v>
      </c>
      <c r="AU420" s="44"/>
      <c r="AV420" s="751" t="str" cm="1">
        <f t="array" ref="AV4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0" s="34"/>
      <c r="AX420" s="34"/>
      <c r="AY420" s="34"/>
      <c r="AZ420" s="34"/>
      <c r="BA420" s="34"/>
      <c r="BB420" s="34"/>
      <c r="BC420" s="34"/>
      <c r="BD420" s="44">
        <v>130730</v>
      </c>
      <c r="BE420" s="34" t="s">
        <v>2118</v>
      </c>
      <c r="BF420" s="43" t="s">
        <v>426</v>
      </c>
      <c r="BG420" s="34" t="s">
        <v>617</v>
      </c>
      <c r="BH420" s="34" t="s">
        <v>408</v>
      </c>
      <c r="BI420" s="34" t="s">
        <v>2118</v>
      </c>
      <c r="BJ420" s="44" t="s">
        <v>428</v>
      </c>
      <c r="BK420" s="44" t="s">
        <v>5741</v>
      </c>
      <c r="BL420" s="34"/>
      <c r="BM420" s="34"/>
      <c r="BN420" s="34"/>
      <c r="BO420" s="20"/>
      <c r="BP420" s="20"/>
      <c r="BQ420" s="20"/>
      <c r="BR420" s="20"/>
      <c r="BS420" s="27"/>
      <c r="BT420" s="20"/>
      <c r="BU420" s="20"/>
      <c r="BV420" s="20"/>
      <c r="BW420" s="20"/>
      <c r="BX420" s="20"/>
      <c r="BY420" s="20"/>
      <c r="BZ420" s="20"/>
      <c r="CA420" s="20"/>
      <c r="CB420" s="20"/>
      <c r="CC420" s="27"/>
      <c r="CD420" s="20"/>
      <c r="CE420" s="20"/>
      <c r="CF420" s="28"/>
      <c r="CG420" s="28"/>
      <c r="CH420" s="28"/>
      <c r="CI420" s="28"/>
      <c r="CJ420" s="28"/>
      <c r="CK420" s="28"/>
      <c r="CL420" s="28"/>
      <c r="CM420" s="28"/>
      <c r="CN420" s="28"/>
      <c r="CO420" s="28"/>
      <c r="CP420" s="28"/>
      <c r="CQ420" s="28"/>
      <c r="CR420" s="28"/>
      <c r="CS420" s="28"/>
      <c r="CT420" s="28"/>
      <c r="CU420" s="28"/>
      <c r="CV420" s="28"/>
      <c r="CW420" s="28"/>
      <c r="CX420" s="20"/>
      <c r="ML420" s="87"/>
      <c r="MM420" s="87"/>
      <c r="MN420" s="87"/>
      <c r="MO420" s="87"/>
      <c r="MP420" s="87"/>
      <c r="MQ420" s="87"/>
      <c r="MR420" s="87"/>
      <c r="MS420" s="87"/>
      <c r="MT420" s="87"/>
      <c r="MU420" s="87"/>
      <c r="MV420" s="87"/>
      <c r="MW420" s="87"/>
      <c r="MX420" s="87"/>
      <c r="MY420" s="87"/>
      <c r="MZ420" s="87"/>
      <c r="NA420" s="87"/>
      <c r="NB420" s="87"/>
      <c r="NC420" s="87"/>
      <c r="ND420" s="87"/>
      <c r="NE420" s="87"/>
      <c r="NF420" s="87"/>
      <c r="NG420" s="87"/>
      <c r="NH420" s="87"/>
      <c r="NI420" s="87"/>
      <c r="NJ420" s="87"/>
      <c r="NK420" s="87"/>
      <c r="NL420" s="87"/>
      <c r="NM420" s="87"/>
      <c r="NN420" s="87"/>
      <c r="NO420" s="87"/>
      <c r="NP420" s="87"/>
      <c r="NR420" s="20"/>
      <c r="NS420" s="246" t="s">
        <v>5914</v>
      </c>
    </row>
    <row r="421" spans="11:383">
      <c r="K421" s="265" t="s">
        <v>5915</v>
      </c>
      <c r="V421" s="43">
        <v>106</v>
      </c>
      <c r="W421" s="34" t="s">
        <v>1830</v>
      </c>
      <c r="X421" s="44">
        <v>181302</v>
      </c>
      <c r="Y421" s="34" t="s">
        <v>953</v>
      </c>
      <c r="Z421" s="43" t="s">
        <v>1277</v>
      </c>
      <c r="AA421" s="34" t="s">
        <v>688</v>
      </c>
      <c r="AB421" s="34" t="s">
        <v>413</v>
      </c>
      <c r="AC421" s="34" t="s">
        <v>953</v>
      </c>
      <c r="AD421" s="44" t="s">
        <v>428</v>
      </c>
      <c r="AE421" s="44" t="s">
        <v>5741</v>
      </c>
      <c r="AF421" s="43">
        <v>106</v>
      </c>
      <c r="AG421" s="34" t="s">
        <v>1830</v>
      </c>
      <c r="AH421" s="34" t="s">
        <v>1829</v>
      </c>
      <c r="AI421" s="43" t="s">
        <v>1831</v>
      </c>
      <c r="AJ421" s="44" t="s">
        <v>1832</v>
      </c>
      <c r="AK421" s="295">
        <v>4600084</v>
      </c>
      <c r="AL421" s="44" t="s">
        <v>451</v>
      </c>
      <c r="AM421" s="44" t="s">
        <v>1836</v>
      </c>
      <c r="AN421" s="296">
        <v>255131430</v>
      </c>
      <c r="AO421" s="34"/>
      <c r="AP421" s="34"/>
      <c r="AQ421" s="34"/>
      <c r="AR421" s="34"/>
      <c r="AS421" s="34"/>
      <c r="AT421" s="44" t="s">
        <v>434</v>
      </c>
      <c r="AU421" s="44"/>
      <c r="AV421" s="751" t="str" cm="1">
        <f t="array" ref="AV4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1" s="34"/>
      <c r="AX421" s="34"/>
      <c r="AY421" s="34"/>
      <c r="AZ421" s="34"/>
      <c r="BA421" s="34"/>
      <c r="BB421" s="34"/>
      <c r="BC421" s="34"/>
      <c r="BD421" s="44">
        <v>181302</v>
      </c>
      <c r="BE421" s="34" t="s">
        <v>953</v>
      </c>
      <c r="BF421" s="43" t="s">
        <v>1277</v>
      </c>
      <c r="BG421" s="34" t="s">
        <v>688</v>
      </c>
      <c r="BH421" s="34" t="s">
        <v>413</v>
      </c>
      <c r="BI421" s="34" t="s">
        <v>953</v>
      </c>
      <c r="BJ421" s="44" t="s">
        <v>428</v>
      </c>
      <c r="BK421" s="44" t="s">
        <v>5741</v>
      </c>
      <c r="BL421" s="34"/>
      <c r="BM421" s="34"/>
      <c r="BN421" s="34"/>
      <c r="BO421" s="20"/>
      <c r="BP421" s="20"/>
      <c r="BQ421" s="20"/>
      <c r="BR421" s="20"/>
      <c r="BS421" s="27"/>
      <c r="BT421" s="20"/>
      <c r="BU421" s="20"/>
      <c r="BV421" s="20"/>
      <c r="BW421" s="20"/>
      <c r="BX421" s="20"/>
      <c r="BY421" s="20"/>
      <c r="BZ421" s="20"/>
      <c r="CA421" s="20"/>
      <c r="CB421" s="20"/>
      <c r="CC421" s="27"/>
      <c r="CD421" s="20"/>
      <c r="CE421" s="20"/>
      <c r="CF421" s="28"/>
      <c r="CG421" s="28"/>
      <c r="CH421" s="28"/>
      <c r="CI421" s="28"/>
      <c r="CJ421" s="28"/>
      <c r="CK421" s="28"/>
      <c r="CL421" s="28"/>
      <c r="CM421" s="28"/>
      <c r="CN421" s="28"/>
      <c r="CO421" s="28"/>
      <c r="CP421" s="28"/>
      <c r="CQ421" s="28"/>
      <c r="CR421" s="28"/>
      <c r="CS421" s="28"/>
      <c r="CT421" s="28"/>
      <c r="CU421" s="28"/>
      <c r="CV421" s="28"/>
      <c r="CW421" s="28"/>
      <c r="CX421" s="20"/>
      <c r="ML421" s="87"/>
      <c r="MM421" s="87"/>
      <c r="MN421" s="87"/>
      <c r="MO421" s="87"/>
      <c r="MP421" s="87"/>
      <c r="MQ421" s="87"/>
      <c r="MR421" s="87"/>
      <c r="MS421" s="87"/>
      <c r="MT421" s="87"/>
      <c r="MU421" s="87"/>
      <c r="MV421" s="87"/>
      <c r="MW421" s="87"/>
      <c r="MX421" s="87"/>
      <c r="MY421" s="87"/>
      <c r="MZ421" s="87"/>
      <c r="NA421" s="87"/>
      <c r="NB421" s="87"/>
      <c r="NC421" s="87"/>
      <c r="ND421" s="87"/>
      <c r="NE421" s="87"/>
      <c r="NF421" s="87"/>
      <c r="NG421" s="87"/>
      <c r="NH421" s="87"/>
      <c r="NI421" s="87"/>
      <c r="NJ421" s="87"/>
      <c r="NK421" s="87"/>
      <c r="NL421" s="87"/>
      <c r="NM421" s="87"/>
      <c r="NN421" s="87"/>
      <c r="NO421" s="87"/>
      <c r="NP421" s="87"/>
      <c r="NR421" s="20"/>
      <c r="NS421" s="246" t="s">
        <v>5916</v>
      </c>
    </row>
    <row r="422" spans="11:383">
      <c r="K422" s="265" t="s">
        <v>5917</v>
      </c>
      <c r="V422" s="43">
        <v>106</v>
      </c>
      <c r="W422" s="34" t="s">
        <v>1830</v>
      </c>
      <c r="X422" s="44">
        <v>181303</v>
      </c>
      <c r="Y422" s="34" t="s">
        <v>1218</v>
      </c>
      <c r="Z422" s="43" t="s">
        <v>1277</v>
      </c>
      <c r="AA422" s="34" t="s">
        <v>688</v>
      </c>
      <c r="AB422" s="34" t="s">
        <v>413</v>
      </c>
      <c r="AC422" s="34" t="s">
        <v>1218</v>
      </c>
      <c r="AD422" s="44" t="s">
        <v>428</v>
      </c>
      <c r="AE422" s="44" t="s">
        <v>5741</v>
      </c>
      <c r="AF422" s="43">
        <v>106</v>
      </c>
      <c r="AG422" s="34" t="s">
        <v>1830</v>
      </c>
      <c r="AH422" s="34" t="s">
        <v>1829</v>
      </c>
      <c r="AI422" s="43" t="s">
        <v>1831</v>
      </c>
      <c r="AJ422" s="44" t="s">
        <v>1832</v>
      </c>
      <c r="AK422" s="295">
        <v>4600084</v>
      </c>
      <c r="AL422" s="44" t="s">
        <v>451</v>
      </c>
      <c r="AM422" s="44" t="s">
        <v>1836</v>
      </c>
      <c r="AN422" s="296">
        <v>255131430</v>
      </c>
      <c r="AO422" s="34"/>
      <c r="AP422" s="34"/>
      <c r="AQ422" s="34"/>
      <c r="AR422" s="34"/>
      <c r="AS422" s="34"/>
      <c r="AT422" s="44" t="s">
        <v>434</v>
      </c>
      <c r="AU422" s="44"/>
      <c r="AV422" s="751" t="str" cm="1">
        <f t="array" ref="AV4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2" s="34"/>
      <c r="AX422" s="34"/>
      <c r="AY422" s="34"/>
      <c r="AZ422" s="34"/>
      <c r="BA422" s="34"/>
      <c r="BB422" s="34"/>
      <c r="BC422" s="34"/>
      <c r="BD422" s="44">
        <v>181303</v>
      </c>
      <c r="BE422" s="34" t="s">
        <v>1218</v>
      </c>
      <c r="BF422" s="43" t="s">
        <v>1277</v>
      </c>
      <c r="BG422" s="34" t="s">
        <v>688</v>
      </c>
      <c r="BH422" s="34" t="s">
        <v>413</v>
      </c>
      <c r="BI422" s="34" t="s">
        <v>1218</v>
      </c>
      <c r="BJ422" s="44" t="s">
        <v>428</v>
      </c>
      <c r="BK422" s="44" t="s">
        <v>5741</v>
      </c>
      <c r="BL422" s="34"/>
      <c r="BM422" s="34"/>
      <c r="BN422" s="34"/>
      <c r="BO422" s="20"/>
      <c r="BP422" s="20"/>
      <c r="BQ422" s="20"/>
      <c r="BR422" s="20"/>
      <c r="BS422" s="27"/>
      <c r="BT422" s="20"/>
      <c r="BU422" s="20"/>
      <c r="BV422" s="20"/>
      <c r="BW422" s="20"/>
      <c r="BX422" s="20"/>
      <c r="BY422" s="20"/>
      <c r="BZ422" s="20"/>
      <c r="CA422" s="20"/>
      <c r="CB422" s="20"/>
      <c r="CC422" s="27"/>
      <c r="CD422" s="20"/>
      <c r="CE422" s="20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0"/>
      <c r="ML422" s="87"/>
      <c r="MM422" s="87"/>
      <c r="MN422" s="87"/>
      <c r="MO422" s="87"/>
      <c r="MP422" s="87"/>
      <c r="MQ422" s="87"/>
      <c r="MR422" s="87"/>
      <c r="MS422" s="87"/>
      <c r="MT422" s="87"/>
      <c r="MU422" s="87"/>
      <c r="MV422" s="87"/>
      <c r="MW422" s="87"/>
      <c r="MX422" s="87"/>
      <c r="MY422" s="87"/>
      <c r="MZ422" s="87"/>
      <c r="NA422" s="87"/>
      <c r="NB422" s="87"/>
      <c r="NC422" s="87"/>
      <c r="ND422" s="87"/>
      <c r="NE422" s="87"/>
      <c r="NF422" s="87"/>
      <c r="NG422" s="87"/>
      <c r="NH422" s="87"/>
      <c r="NI422" s="87"/>
      <c r="NJ422" s="87"/>
      <c r="NK422" s="87"/>
      <c r="NL422" s="87"/>
      <c r="NM422" s="87"/>
      <c r="NN422" s="87"/>
      <c r="NO422" s="87"/>
      <c r="NP422" s="87"/>
      <c r="NR422" s="20"/>
      <c r="NS422" s="246" t="s">
        <v>5918</v>
      </c>
    </row>
    <row r="423" spans="11:383">
      <c r="K423" s="265" t="s">
        <v>5919</v>
      </c>
      <c r="V423" s="43">
        <v>106</v>
      </c>
      <c r="W423" s="34" t="s">
        <v>1830</v>
      </c>
      <c r="X423" s="44">
        <v>181310</v>
      </c>
      <c r="Y423" s="34" t="s">
        <v>1505</v>
      </c>
      <c r="Z423" s="43" t="s">
        <v>1277</v>
      </c>
      <c r="AA423" s="34" t="s">
        <v>688</v>
      </c>
      <c r="AB423" s="34" t="s">
        <v>413</v>
      </c>
      <c r="AC423" s="34" t="s">
        <v>1505</v>
      </c>
      <c r="AD423" s="44" t="s">
        <v>428</v>
      </c>
      <c r="AE423" s="44" t="s">
        <v>5741</v>
      </c>
      <c r="AF423" s="43">
        <v>106</v>
      </c>
      <c r="AG423" s="34" t="s">
        <v>1830</v>
      </c>
      <c r="AH423" s="34" t="s">
        <v>1829</v>
      </c>
      <c r="AI423" s="43" t="s">
        <v>1831</v>
      </c>
      <c r="AJ423" s="44" t="s">
        <v>1832</v>
      </c>
      <c r="AK423" s="295">
        <v>4600084</v>
      </c>
      <c r="AL423" s="44" t="s">
        <v>451</v>
      </c>
      <c r="AM423" s="44" t="s">
        <v>1836</v>
      </c>
      <c r="AN423" s="296">
        <v>255131430</v>
      </c>
      <c r="AO423" s="34"/>
      <c r="AP423" s="34"/>
      <c r="AQ423" s="34"/>
      <c r="AR423" s="34"/>
      <c r="AS423" s="34"/>
      <c r="AT423" s="44" t="s">
        <v>434</v>
      </c>
      <c r="AU423" s="44"/>
      <c r="AV423" s="751" t="str" cm="1">
        <f t="array" ref="AV4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3" s="34"/>
      <c r="AX423" s="34"/>
      <c r="AY423" s="34"/>
      <c r="AZ423" s="34"/>
      <c r="BA423" s="34"/>
      <c r="BB423" s="34"/>
      <c r="BC423" s="34"/>
      <c r="BD423" s="44">
        <v>181310</v>
      </c>
      <c r="BE423" s="34" t="s">
        <v>1505</v>
      </c>
      <c r="BF423" s="43" t="s">
        <v>1277</v>
      </c>
      <c r="BG423" s="34" t="s">
        <v>688</v>
      </c>
      <c r="BH423" s="34" t="s">
        <v>413</v>
      </c>
      <c r="BI423" s="34" t="s">
        <v>1505</v>
      </c>
      <c r="BJ423" s="44" t="s">
        <v>428</v>
      </c>
      <c r="BK423" s="44" t="s">
        <v>5741</v>
      </c>
      <c r="BL423" s="34"/>
      <c r="BM423" s="34"/>
      <c r="BN423" s="34"/>
      <c r="BO423" s="20"/>
      <c r="BP423" s="20"/>
      <c r="BQ423" s="20"/>
      <c r="BR423" s="20"/>
      <c r="BS423" s="27"/>
      <c r="BT423" s="20"/>
      <c r="BU423" s="20"/>
      <c r="BV423" s="20"/>
      <c r="BW423" s="20"/>
      <c r="BX423" s="20"/>
      <c r="BY423" s="20"/>
      <c r="BZ423" s="20"/>
      <c r="CA423" s="20"/>
      <c r="CB423" s="20"/>
      <c r="CC423" s="27"/>
      <c r="CD423" s="20"/>
      <c r="CE423" s="20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0"/>
      <c r="ML423" s="87"/>
      <c r="MM423" s="87"/>
      <c r="MN423" s="87"/>
      <c r="MO423" s="87"/>
      <c r="MP423" s="87"/>
      <c r="MQ423" s="87"/>
      <c r="MR423" s="87"/>
      <c r="MS423" s="87"/>
      <c r="MT423" s="87"/>
      <c r="MU423" s="87"/>
      <c r="MV423" s="87"/>
      <c r="MW423" s="87"/>
      <c r="MX423" s="87"/>
      <c r="MY423" s="87"/>
      <c r="MZ423" s="87"/>
      <c r="NA423" s="87"/>
      <c r="NB423" s="87"/>
      <c r="NC423" s="87"/>
      <c r="ND423" s="87"/>
      <c r="NE423" s="87"/>
      <c r="NF423" s="87"/>
      <c r="NG423" s="87"/>
      <c r="NH423" s="87"/>
      <c r="NI423" s="87"/>
      <c r="NJ423" s="87"/>
      <c r="NK423" s="87"/>
      <c r="NL423" s="87"/>
      <c r="NM423" s="87"/>
      <c r="NN423" s="87"/>
      <c r="NO423" s="87"/>
      <c r="NP423" s="87"/>
      <c r="NR423" s="20"/>
      <c r="NS423" s="246" t="s">
        <v>5920</v>
      </c>
    </row>
    <row r="424" spans="11:383">
      <c r="K424" s="265" t="s">
        <v>5921</v>
      </c>
      <c r="V424" s="43">
        <v>106</v>
      </c>
      <c r="W424" s="34" t="s">
        <v>1830</v>
      </c>
      <c r="X424" s="44">
        <v>181311</v>
      </c>
      <c r="Y424" s="34" t="s">
        <v>688</v>
      </c>
      <c r="Z424" s="43" t="s">
        <v>1277</v>
      </c>
      <c r="AA424" s="34" t="s">
        <v>688</v>
      </c>
      <c r="AB424" s="34" t="s">
        <v>413</v>
      </c>
      <c r="AC424" s="34" t="s">
        <v>688</v>
      </c>
      <c r="AD424" s="44" t="s">
        <v>428</v>
      </c>
      <c r="AE424" s="44" t="s">
        <v>5741</v>
      </c>
      <c r="AF424" s="43">
        <v>106</v>
      </c>
      <c r="AG424" s="34" t="s">
        <v>1830</v>
      </c>
      <c r="AH424" s="34" t="s">
        <v>1829</v>
      </c>
      <c r="AI424" s="43" t="s">
        <v>1831</v>
      </c>
      <c r="AJ424" s="44" t="s">
        <v>1832</v>
      </c>
      <c r="AK424" s="295">
        <v>4600084</v>
      </c>
      <c r="AL424" s="44" t="s">
        <v>451</v>
      </c>
      <c r="AM424" s="44" t="s">
        <v>1836</v>
      </c>
      <c r="AN424" s="296">
        <v>255131430</v>
      </c>
      <c r="AO424" s="34"/>
      <c r="AP424" s="34"/>
      <c r="AQ424" s="34"/>
      <c r="AR424" s="34"/>
      <c r="AS424" s="34"/>
      <c r="AT424" s="44" t="s">
        <v>434</v>
      </c>
      <c r="AU424" s="44"/>
      <c r="AV424" s="751" t="str" cm="1">
        <f t="array" ref="AV4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4" s="34"/>
      <c r="AX424" s="34"/>
      <c r="AY424" s="34"/>
      <c r="AZ424" s="34"/>
      <c r="BA424" s="34"/>
      <c r="BB424" s="34"/>
      <c r="BC424" s="34"/>
      <c r="BD424" s="44">
        <v>181311</v>
      </c>
      <c r="BE424" s="34" t="s">
        <v>688</v>
      </c>
      <c r="BF424" s="43" t="s">
        <v>1277</v>
      </c>
      <c r="BG424" s="34" t="s">
        <v>688</v>
      </c>
      <c r="BH424" s="34" t="s">
        <v>413</v>
      </c>
      <c r="BI424" s="34" t="s">
        <v>688</v>
      </c>
      <c r="BJ424" s="44" t="s">
        <v>428</v>
      </c>
      <c r="BK424" s="44" t="s">
        <v>5741</v>
      </c>
      <c r="BL424" s="34"/>
      <c r="BM424" s="34"/>
      <c r="BN424" s="34"/>
      <c r="BO424" s="20"/>
      <c r="BP424" s="20"/>
      <c r="BQ424" s="20"/>
      <c r="BR424" s="20"/>
      <c r="BS424" s="27"/>
      <c r="BT424" s="20"/>
      <c r="BU424" s="20"/>
      <c r="BV424" s="20"/>
      <c r="BW424" s="20"/>
      <c r="BX424" s="20"/>
      <c r="BY424" s="20"/>
      <c r="BZ424" s="20"/>
      <c r="CA424" s="20"/>
      <c r="CB424" s="20"/>
      <c r="CC424" s="27"/>
      <c r="CD424" s="20"/>
      <c r="CE424" s="20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0"/>
      <c r="ML424" s="87"/>
      <c r="MM424" s="87"/>
      <c r="MN424" s="87"/>
      <c r="MO424" s="87"/>
      <c r="MP424" s="87"/>
      <c r="MQ424" s="87"/>
      <c r="MR424" s="87"/>
      <c r="MS424" s="87"/>
      <c r="MT424" s="87"/>
      <c r="MU424" s="87"/>
      <c r="MV424" s="87"/>
      <c r="MW424" s="87"/>
      <c r="MX424" s="87"/>
      <c r="MY424" s="87"/>
      <c r="MZ424" s="87"/>
      <c r="NA424" s="87"/>
      <c r="NB424" s="87"/>
      <c r="NC424" s="87"/>
      <c r="ND424" s="87"/>
      <c r="NE424" s="87"/>
      <c r="NF424" s="87"/>
      <c r="NG424" s="87"/>
      <c r="NH424" s="87"/>
      <c r="NI424" s="87"/>
      <c r="NJ424" s="87"/>
      <c r="NK424" s="87"/>
      <c r="NL424" s="87"/>
      <c r="NM424" s="87"/>
      <c r="NN424" s="87"/>
      <c r="NO424" s="87"/>
      <c r="NP424" s="87"/>
      <c r="NR424" s="20"/>
      <c r="NS424" s="246" t="s">
        <v>5922</v>
      </c>
    </row>
    <row r="425" spans="11:383">
      <c r="K425" s="265" t="s">
        <v>5923</v>
      </c>
      <c r="V425" s="43">
        <v>106</v>
      </c>
      <c r="W425" s="34" t="s">
        <v>1830</v>
      </c>
      <c r="X425" s="44">
        <v>181300</v>
      </c>
      <c r="Y425" s="34" t="s">
        <v>5924</v>
      </c>
      <c r="Z425" s="43" t="s">
        <v>1277</v>
      </c>
      <c r="AA425" s="34" t="s">
        <v>688</v>
      </c>
      <c r="AB425" s="34" t="s">
        <v>413</v>
      </c>
      <c r="AC425" s="34" t="s">
        <v>688</v>
      </c>
      <c r="AD425" s="44" t="s">
        <v>428</v>
      </c>
      <c r="AE425" s="44" t="s">
        <v>5741</v>
      </c>
      <c r="AF425" s="43">
        <v>106</v>
      </c>
      <c r="AG425" s="34" t="s">
        <v>1830</v>
      </c>
      <c r="AH425" s="34" t="s">
        <v>1829</v>
      </c>
      <c r="AI425" s="43" t="s">
        <v>1831</v>
      </c>
      <c r="AJ425" s="44" t="s">
        <v>1832</v>
      </c>
      <c r="AK425" s="295">
        <v>4600084</v>
      </c>
      <c r="AL425" s="44" t="s">
        <v>451</v>
      </c>
      <c r="AM425" s="44" t="s">
        <v>1836</v>
      </c>
      <c r="AN425" s="296">
        <v>255131430</v>
      </c>
      <c r="AO425" s="34"/>
      <c r="AP425" s="34"/>
      <c r="AQ425" s="34"/>
      <c r="AR425" s="34"/>
      <c r="AS425" s="34"/>
      <c r="AT425" s="44" t="s">
        <v>434</v>
      </c>
      <c r="AU425" s="44"/>
      <c r="AV425" s="751" t="str" cm="1">
        <f t="array" ref="AV4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5" s="34"/>
      <c r="AX425" s="34"/>
      <c r="AY425" s="34"/>
      <c r="AZ425" s="34"/>
      <c r="BA425" s="34"/>
      <c r="BB425" s="34"/>
      <c r="BC425" s="34"/>
      <c r="BD425" s="44">
        <v>181300</v>
      </c>
      <c r="BE425" s="34" t="s">
        <v>5924</v>
      </c>
      <c r="BF425" s="43" t="s">
        <v>1277</v>
      </c>
      <c r="BG425" s="34" t="s">
        <v>688</v>
      </c>
      <c r="BH425" s="34" t="s">
        <v>413</v>
      </c>
      <c r="BI425" s="34" t="s">
        <v>688</v>
      </c>
      <c r="BJ425" s="44" t="s">
        <v>428</v>
      </c>
      <c r="BK425" s="44" t="s">
        <v>5741</v>
      </c>
      <c r="BL425" s="34"/>
      <c r="BM425" s="34"/>
      <c r="BN425" s="34"/>
      <c r="BO425" s="20"/>
      <c r="BP425" s="20"/>
      <c r="BQ425" s="20"/>
      <c r="BR425" s="20"/>
      <c r="BS425" s="27"/>
      <c r="BT425" s="20"/>
      <c r="BU425" s="20"/>
      <c r="BV425" s="20"/>
      <c r="BW425" s="20"/>
      <c r="BX425" s="20"/>
      <c r="BY425" s="20"/>
      <c r="BZ425" s="20"/>
      <c r="CA425" s="20"/>
      <c r="CB425" s="20"/>
      <c r="CC425" s="27"/>
      <c r="CD425" s="20"/>
      <c r="CE425" s="20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0"/>
      <c r="ML425" s="87"/>
      <c r="MM425" s="87"/>
      <c r="MN425" s="87"/>
      <c r="MO425" s="87"/>
      <c r="MP425" s="87"/>
      <c r="MQ425" s="87"/>
      <c r="MR425" s="87"/>
      <c r="MS425" s="87"/>
      <c r="MT425" s="87"/>
      <c r="MU425" s="87"/>
      <c r="MV425" s="87"/>
      <c r="MW425" s="87"/>
      <c r="MX425" s="87"/>
      <c r="MY425" s="87"/>
      <c r="MZ425" s="87"/>
      <c r="NA425" s="87"/>
      <c r="NB425" s="87"/>
      <c r="NC425" s="87"/>
      <c r="ND425" s="87"/>
      <c r="NE425" s="87"/>
      <c r="NF425" s="87"/>
      <c r="NG425" s="87"/>
      <c r="NH425" s="87"/>
      <c r="NI425" s="87"/>
      <c r="NJ425" s="87"/>
      <c r="NK425" s="87"/>
      <c r="NL425" s="87"/>
      <c r="NM425" s="87"/>
      <c r="NN425" s="87"/>
      <c r="NO425" s="87"/>
      <c r="NP425" s="87"/>
      <c r="NR425" s="20"/>
      <c r="NS425" s="246" t="s">
        <v>5925</v>
      </c>
    </row>
    <row r="426" spans="11:383">
      <c r="K426" s="265" t="s">
        <v>5926</v>
      </c>
      <c r="V426" s="43">
        <v>106</v>
      </c>
      <c r="W426" s="34" t="s">
        <v>1830</v>
      </c>
      <c r="X426" s="44">
        <v>181312</v>
      </c>
      <c r="Y426" s="34" t="s">
        <v>1986</v>
      </c>
      <c r="Z426" s="43" t="s">
        <v>1277</v>
      </c>
      <c r="AA426" s="34" t="s">
        <v>688</v>
      </c>
      <c r="AB426" s="34" t="s">
        <v>413</v>
      </c>
      <c r="AC426" s="34" t="s">
        <v>1986</v>
      </c>
      <c r="AD426" s="44" t="s">
        <v>428</v>
      </c>
      <c r="AE426" s="44" t="s">
        <v>5741</v>
      </c>
      <c r="AF426" s="43">
        <v>106</v>
      </c>
      <c r="AG426" s="34" t="s">
        <v>1830</v>
      </c>
      <c r="AH426" s="34" t="s">
        <v>1829</v>
      </c>
      <c r="AI426" s="43" t="s">
        <v>1831</v>
      </c>
      <c r="AJ426" s="44" t="s">
        <v>1832</v>
      </c>
      <c r="AK426" s="295">
        <v>4600084</v>
      </c>
      <c r="AL426" s="44" t="s">
        <v>451</v>
      </c>
      <c r="AM426" s="44" t="s">
        <v>1836</v>
      </c>
      <c r="AN426" s="296">
        <v>255131430</v>
      </c>
      <c r="AO426" s="34"/>
      <c r="AP426" s="34"/>
      <c r="AQ426" s="34"/>
      <c r="AR426" s="34"/>
      <c r="AS426" s="34"/>
      <c r="AT426" s="44" t="s">
        <v>434</v>
      </c>
      <c r="AU426" s="44"/>
      <c r="AV426" s="751" t="str" cm="1">
        <f t="array" ref="AV4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6" s="34"/>
      <c r="AX426" s="34"/>
      <c r="AY426" s="34"/>
      <c r="AZ426" s="34"/>
      <c r="BA426" s="34"/>
      <c r="BB426" s="34"/>
      <c r="BC426" s="34"/>
      <c r="BD426" s="44">
        <v>181312</v>
      </c>
      <c r="BE426" s="34" t="s">
        <v>1986</v>
      </c>
      <c r="BF426" s="43" t="s">
        <v>1277</v>
      </c>
      <c r="BG426" s="34" t="s">
        <v>688</v>
      </c>
      <c r="BH426" s="34" t="s">
        <v>413</v>
      </c>
      <c r="BI426" s="34" t="s">
        <v>1986</v>
      </c>
      <c r="BJ426" s="44" t="s">
        <v>428</v>
      </c>
      <c r="BK426" s="44" t="s">
        <v>5741</v>
      </c>
      <c r="BL426" s="34"/>
      <c r="BM426" s="34"/>
      <c r="BN426" s="34"/>
      <c r="BO426" s="20"/>
      <c r="BP426" s="20"/>
      <c r="BQ426" s="20"/>
      <c r="BR426" s="20"/>
      <c r="BS426" s="27"/>
      <c r="BT426" s="20"/>
      <c r="BU426" s="20"/>
      <c r="BV426" s="20"/>
      <c r="BW426" s="20"/>
      <c r="BX426" s="20"/>
      <c r="BY426" s="20"/>
      <c r="BZ426" s="20"/>
      <c r="CA426" s="20"/>
      <c r="CB426" s="20"/>
      <c r="CC426" s="27"/>
      <c r="CD426" s="20"/>
      <c r="CE426" s="20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0"/>
      <c r="ML426" s="87"/>
      <c r="MM426" s="87"/>
      <c r="MN426" s="87"/>
      <c r="MO426" s="87"/>
      <c r="MP426" s="87"/>
      <c r="MQ426" s="87"/>
      <c r="MR426" s="87"/>
      <c r="MS426" s="87"/>
      <c r="MT426" s="87"/>
      <c r="MU426" s="87"/>
      <c r="MV426" s="87"/>
      <c r="MW426" s="87"/>
      <c r="MX426" s="87"/>
      <c r="MY426" s="87"/>
      <c r="MZ426" s="87"/>
      <c r="NA426" s="87"/>
      <c r="NB426" s="87"/>
      <c r="NC426" s="87"/>
      <c r="ND426" s="87"/>
      <c r="NE426" s="87"/>
      <c r="NF426" s="87"/>
      <c r="NG426" s="87"/>
      <c r="NH426" s="87"/>
      <c r="NI426" s="87"/>
      <c r="NJ426" s="87"/>
      <c r="NK426" s="87"/>
      <c r="NL426" s="87"/>
      <c r="NM426" s="87"/>
      <c r="NN426" s="87"/>
      <c r="NO426" s="87"/>
      <c r="NP426" s="87"/>
      <c r="NR426" s="20"/>
      <c r="NS426" s="246" t="s">
        <v>5927</v>
      </c>
    </row>
    <row r="427" spans="11:383">
      <c r="K427" s="265" t="s">
        <v>5928</v>
      </c>
      <c r="V427" s="43">
        <v>106</v>
      </c>
      <c r="W427" s="34" t="s">
        <v>1830</v>
      </c>
      <c r="X427" s="44">
        <v>181313</v>
      </c>
      <c r="Y427" s="34" t="s">
        <v>2164</v>
      </c>
      <c r="Z427" s="43" t="s">
        <v>1277</v>
      </c>
      <c r="AA427" s="34" t="s">
        <v>688</v>
      </c>
      <c r="AB427" s="34" t="s">
        <v>413</v>
      </c>
      <c r="AC427" s="34" t="s">
        <v>2164</v>
      </c>
      <c r="AD427" s="44" t="s">
        <v>428</v>
      </c>
      <c r="AE427" s="44" t="s">
        <v>5741</v>
      </c>
      <c r="AF427" s="43">
        <v>106</v>
      </c>
      <c r="AG427" s="34" t="s">
        <v>1830</v>
      </c>
      <c r="AH427" s="34" t="s">
        <v>1829</v>
      </c>
      <c r="AI427" s="43" t="s">
        <v>1831</v>
      </c>
      <c r="AJ427" s="44" t="s">
        <v>1832</v>
      </c>
      <c r="AK427" s="295">
        <v>4600084</v>
      </c>
      <c r="AL427" s="44" t="s">
        <v>451</v>
      </c>
      <c r="AM427" s="44" t="s">
        <v>1836</v>
      </c>
      <c r="AN427" s="296">
        <v>255131430</v>
      </c>
      <c r="AO427" s="34"/>
      <c r="AP427" s="34"/>
      <c r="AQ427" s="34"/>
      <c r="AR427" s="34"/>
      <c r="AS427" s="34"/>
      <c r="AT427" s="44" t="s">
        <v>434</v>
      </c>
      <c r="AU427" s="44"/>
      <c r="AV427" s="751" t="str" cm="1">
        <f t="array" ref="AV4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7" s="34"/>
      <c r="AX427" s="34"/>
      <c r="AY427" s="34"/>
      <c r="AZ427" s="34"/>
      <c r="BA427" s="34"/>
      <c r="BB427" s="34"/>
      <c r="BC427" s="34"/>
      <c r="BD427" s="44">
        <v>181313</v>
      </c>
      <c r="BE427" s="34" t="s">
        <v>2164</v>
      </c>
      <c r="BF427" s="43" t="s">
        <v>1277</v>
      </c>
      <c r="BG427" s="34" t="s">
        <v>688</v>
      </c>
      <c r="BH427" s="34" t="s">
        <v>413</v>
      </c>
      <c r="BI427" s="34" t="s">
        <v>2164</v>
      </c>
      <c r="BJ427" s="44" t="s">
        <v>428</v>
      </c>
      <c r="BK427" s="44" t="s">
        <v>5741</v>
      </c>
      <c r="BL427" s="34"/>
      <c r="BM427" s="34"/>
      <c r="BN427" s="34"/>
      <c r="BO427" s="20"/>
      <c r="BP427" s="20"/>
      <c r="BQ427" s="20"/>
      <c r="BR427" s="20"/>
      <c r="BS427" s="27"/>
      <c r="BT427" s="20"/>
      <c r="BU427" s="20"/>
      <c r="BV427" s="20"/>
      <c r="BW427" s="20"/>
      <c r="BX427" s="20"/>
      <c r="BY427" s="20"/>
      <c r="BZ427" s="20"/>
      <c r="CA427" s="20"/>
      <c r="CB427" s="20"/>
      <c r="CC427" s="27"/>
      <c r="CD427" s="20"/>
      <c r="CE427" s="20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0"/>
      <c r="ML427" s="87"/>
      <c r="MM427" s="87"/>
      <c r="MN427" s="87"/>
      <c r="MO427" s="87"/>
      <c r="MP427" s="87"/>
      <c r="MQ427" s="87"/>
      <c r="MR427" s="87"/>
      <c r="MS427" s="87"/>
      <c r="MT427" s="87"/>
      <c r="MU427" s="87"/>
      <c r="MV427" s="87"/>
      <c r="MW427" s="87"/>
      <c r="MX427" s="87"/>
      <c r="MY427" s="87"/>
      <c r="MZ427" s="87"/>
      <c r="NA427" s="87"/>
      <c r="NB427" s="87"/>
      <c r="NC427" s="87"/>
      <c r="ND427" s="87"/>
      <c r="NE427" s="87"/>
      <c r="NF427" s="87"/>
      <c r="NG427" s="87"/>
      <c r="NH427" s="87"/>
      <c r="NI427" s="87"/>
      <c r="NJ427" s="87"/>
      <c r="NK427" s="87"/>
      <c r="NL427" s="87"/>
      <c r="NM427" s="87"/>
      <c r="NN427" s="87"/>
      <c r="NO427" s="87"/>
      <c r="NP427" s="87"/>
      <c r="NR427" s="20"/>
      <c r="NS427" s="246" t="s">
        <v>5929</v>
      </c>
    </row>
    <row r="428" spans="11:383">
      <c r="K428" s="265" t="s">
        <v>5930</v>
      </c>
      <c r="V428" s="43">
        <v>106</v>
      </c>
      <c r="W428" s="34" t="s">
        <v>1830</v>
      </c>
      <c r="X428" s="44">
        <v>181314</v>
      </c>
      <c r="Y428" s="34" t="s">
        <v>2330</v>
      </c>
      <c r="Z428" s="43" t="s">
        <v>1277</v>
      </c>
      <c r="AA428" s="34" t="s">
        <v>688</v>
      </c>
      <c r="AB428" s="34" t="s">
        <v>413</v>
      </c>
      <c r="AC428" s="34" t="s">
        <v>2330</v>
      </c>
      <c r="AD428" s="44" t="s">
        <v>428</v>
      </c>
      <c r="AE428" s="44" t="s">
        <v>5741</v>
      </c>
      <c r="AF428" s="43">
        <v>106</v>
      </c>
      <c r="AG428" s="34" t="s">
        <v>1830</v>
      </c>
      <c r="AH428" s="34" t="s">
        <v>1829</v>
      </c>
      <c r="AI428" s="43" t="s">
        <v>1831</v>
      </c>
      <c r="AJ428" s="44" t="s">
        <v>1832</v>
      </c>
      <c r="AK428" s="295">
        <v>4600084</v>
      </c>
      <c r="AL428" s="44" t="s">
        <v>451</v>
      </c>
      <c r="AM428" s="44" t="s">
        <v>1836</v>
      </c>
      <c r="AN428" s="296">
        <v>255131430</v>
      </c>
      <c r="AO428" s="34"/>
      <c r="AP428" s="34"/>
      <c r="AQ428" s="34"/>
      <c r="AR428" s="34"/>
      <c r="AS428" s="34"/>
      <c r="AT428" s="44" t="s">
        <v>434</v>
      </c>
      <c r="AU428" s="44"/>
      <c r="AV428" s="751" t="str" cm="1">
        <f t="array" ref="AV4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8" s="34"/>
      <c r="AX428" s="34"/>
      <c r="AY428" s="34"/>
      <c r="AZ428" s="34"/>
      <c r="BA428" s="34"/>
      <c r="BB428" s="34"/>
      <c r="BC428" s="34"/>
      <c r="BD428" s="44">
        <v>181314</v>
      </c>
      <c r="BE428" s="34" t="s">
        <v>2330</v>
      </c>
      <c r="BF428" s="43" t="s">
        <v>1277</v>
      </c>
      <c r="BG428" s="34" t="s">
        <v>688</v>
      </c>
      <c r="BH428" s="34" t="s">
        <v>413</v>
      </c>
      <c r="BI428" s="34" t="s">
        <v>2330</v>
      </c>
      <c r="BJ428" s="44" t="s">
        <v>428</v>
      </c>
      <c r="BK428" s="44" t="s">
        <v>5741</v>
      </c>
      <c r="BL428" s="34"/>
      <c r="BM428" s="34"/>
      <c r="BN428" s="34"/>
      <c r="BO428" s="20"/>
      <c r="BP428" s="20"/>
      <c r="BQ428" s="20"/>
      <c r="BR428" s="20"/>
      <c r="BS428" s="27"/>
      <c r="BT428" s="20"/>
      <c r="BU428" s="20"/>
      <c r="BV428" s="20"/>
      <c r="BW428" s="20"/>
      <c r="BX428" s="20"/>
      <c r="BY428" s="20"/>
      <c r="BZ428" s="20"/>
      <c r="CA428" s="20"/>
      <c r="CB428" s="20"/>
      <c r="CC428" s="27"/>
      <c r="CD428" s="20"/>
      <c r="CE428" s="20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0"/>
      <c r="ML428" s="87"/>
      <c r="MM428" s="87"/>
      <c r="MN428" s="87"/>
      <c r="MO428" s="87"/>
      <c r="MP428" s="87"/>
      <c r="MQ428" s="87"/>
      <c r="MR428" s="87"/>
      <c r="MS428" s="87"/>
      <c r="MT428" s="87"/>
      <c r="MU428" s="87"/>
      <c r="MV428" s="87"/>
      <c r="MW428" s="87"/>
      <c r="MX428" s="87"/>
      <c r="MY428" s="87"/>
      <c r="MZ428" s="87"/>
      <c r="NA428" s="87"/>
      <c r="NB428" s="87"/>
      <c r="NC428" s="87"/>
      <c r="ND428" s="87"/>
      <c r="NE428" s="87"/>
      <c r="NF428" s="87"/>
      <c r="NG428" s="87"/>
      <c r="NH428" s="87"/>
      <c r="NI428" s="87"/>
      <c r="NJ428" s="87"/>
      <c r="NK428" s="87"/>
      <c r="NL428" s="87"/>
      <c r="NM428" s="87"/>
      <c r="NN428" s="87"/>
      <c r="NO428" s="87"/>
      <c r="NP428" s="87"/>
      <c r="NR428" s="20"/>
      <c r="NS428" s="246" t="s">
        <v>5931</v>
      </c>
    </row>
    <row r="429" spans="11:383">
      <c r="K429" s="265" t="s">
        <v>5932</v>
      </c>
      <c r="V429" s="43">
        <v>106</v>
      </c>
      <c r="W429" s="34" t="s">
        <v>1830</v>
      </c>
      <c r="X429" s="44">
        <v>181316</v>
      </c>
      <c r="Y429" s="34" t="s">
        <v>2473</v>
      </c>
      <c r="Z429" s="43" t="s">
        <v>1277</v>
      </c>
      <c r="AA429" s="34" t="s">
        <v>688</v>
      </c>
      <c r="AB429" s="34" t="s">
        <v>413</v>
      </c>
      <c r="AC429" s="34" t="s">
        <v>5933</v>
      </c>
      <c r="AD429" s="44" t="s">
        <v>428</v>
      </c>
      <c r="AE429" s="44" t="s">
        <v>5741</v>
      </c>
      <c r="AF429" s="43">
        <v>106</v>
      </c>
      <c r="AG429" s="34" t="s">
        <v>1830</v>
      </c>
      <c r="AH429" s="34" t="s">
        <v>1829</v>
      </c>
      <c r="AI429" s="43" t="s">
        <v>1831</v>
      </c>
      <c r="AJ429" s="44" t="s">
        <v>1832</v>
      </c>
      <c r="AK429" s="295">
        <v>4600084</v>
      </c>
      <c r="AL429" s="44" t="s">
        <v>451</v>
      </c>
      <c r="AM429" s="44" t="s">
        <v>1836</v>
      </c>
      <c r="AN429" s="296">
        <v>255131430</v>
      </c>
      <c r="AO429" s="34"/>
      <c r="AP429" s="34"/>
      <c r="AQ429" s="34"/>
      <c r="AR429" s="34"/>
      <c r="AS429" s="34"/>
      <c r="AT429" s="44" t="s">
        <v>434</v>
      </c>
      <c r="AU429" s="44"/>
      <c r="AV429" s="751" t="str" cm="1">
        <f t="array" ref="AV4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29" s="34"/>
      <c r="AX429" s="34"/>
      <c r="AY429" s="34"/>
      <c r="AZ429" s="34"/>
      <c r="BA429" s="34"/>
      <c r="BB429" s="34"/>
      <c r="BC429" s="34"/>
      <c r="BD429" s="44">
        <v>181316</v>
      </c>
      <c r="BE429" s="34" t="s">
        <v>2473</v>
      </c>
      <c r="BF429" s="43" t="s">
        <v>1277</v>
      </c>
      <c r="BG429" s="34" t="s">
        <v>688</v>
      </c>
      <c r="BH429" s="34" t="s">
        <v>413</v>
      </c>
      <c r="BI429" s="34" t="s">
        <v>5933</v>
      </c>
      <c r="BJ429" s="44" t="s">
        <v>428</v>
      </c>
      <c r="BK429" s="44" t="s">
        <v>5741</v>
      </c>
      <c r="BL429" s="34"/>
      <c r="BM429" s="34"/>
      <c r="BN429" s="34"/>
      <c r="BO429" s="20"/>
      <c r="BP429" s="20"/>
      <c r="BQ429" s="20"/>
      <c r="BR429" s="20"/>
      <c r="BS429" s="27"/>
      <c r="BT429" s="20"/>
      <c r="BU429" s="20"/>
      <c r="BV429" s="20"/>
      <c r="BW429" s="20"/>
      <c r="BX429" s="20"/>
      <c r="BY429" s="20"/>
      <c r="BZ429" s="20"/>
      <c r="CA429" s="20"/>
      <c r="CB429" s="20"/>
      <c r="CC429" s="27"/>
      <c r="CD429" s="20"/>
      <c r="CE429" s="20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0"/>
      <c r="ML429" s="87"/>
      <c r="MM429" s="87"/>
      <c r="MN429" s="87"/>
      <c r="MO429" s="87"/>
      <c r="MP429" s="87"/>
      <c r="MQ429" s="87"/>
      <c r="MR429" s="87"/>
      <c r="MS429" s="87"/>
      <c r="MT429" s="87"/>
      <c r="MU429" s="87"/>
      <c r="MV429" s="87"/>
      <c r="MW429" s="87"/>
      <c r="MX429" s="87"/>
      <c r="MY429" s="87"/>
      <c r="MZ429" s="87"/>
      <c r="NA429" s="87"/>
      <c r="NB429" s="87"/>
      <c r="NC429" s="87"/>
      <c r="ND429" s="87"/>
      <c r="NE429" s="87"/>
      <c r="NF429" s="87"/>
      <c r="NG429" s="87"/>
      <c r="NH429" s="87"/>
      <c r="NI429" s="87"/>
      <c r="NJ429" s="87"/>
      <c r="NK429" s="87"/>
      <c r="NL429" s="87"/>
      <c r="NM429" s="87"/>
      <c r="NN429" s="87"/>
      <c r="NO429" s="87"/>
      <c r="NP429" s="87"/>
      <c r="NR429" s="20"/>
      <c r="NS429" s="246" t="s">
        <v>5934</v>
      </c>
    </row>
    <row r="430" spans="11:383">
      <c r="K430" s="265" t="s">
        <v>5935</v>
      </c>
      <c r="V430" s="43">
        <v>106</v>
      </c>
      <c r="W430" s="34" t="s">
        <v>1830</v>
      </c>
      <c r="X430" s="44">
        <v>181317</v>
      </c>
      <c r="Y430" s="34" t="s">
        <v>2607</v>
      </c>
      <c r="Z430" s="43" t="s">
        <v>1277</v>
      </c>
      <c r="AA430" s="34" t="s">
        <v>688</v>
      </c>
      <c r="AB430" s="34" t="s">
        <v>413</v>
      </c>
      <c r="AC430" s="34" t="s">
        <v>5936</v>
      </c>
      <c r="AD430" s="44" t="s">
        <v>428</v>
      </c>
      <c r="AE430" s="44" t="s">
        <v>5741</v>
      </c>
      <c r="AF430" s="43">
        <v>106</v>
      </c>
      <c r="AG430" s="34" t="s">
        <v>1830</v>
      </c>
      <c r="AH430" s="34" t="s">
        <v>1829</v>
      </c>
      <c r="AI430" s="43" t="s">
        <v>1831</v>
      </c>
      <c r="AJ430" s="44" t="s">
        <v>1832</v>
      </c>
      <c r="AK430" s="295">
        <v>4600084</v>
      </c>
      <c r="AL430" s="44" t="s">
        <v>451</v>
      </c>
      <c r="AM430" s="44" t="s">
        <v>1836</v>
      </c>
      <c r="AN430" s="296">
        <v>255131430</v>
      </c>
      <c r="AO430" s="34"/>
      <c r="AP430" s="34"/>
      <c r="AQ430" s="34"/>
      <c r="AR430" s="34"/>
      <c r="AS430" s="34"/>
      <c r="AT430" s="44" t="s">
        <v>434</v>
      </c>
      <c r="AU430" s="44"/>
      <c r="AV430" s="751" t="str" cm="1">
        <f t="array" ref="AV4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0" s="34"/>
      <c r="AX430" s="34"/>
      <c r="AY430" s="34"/>
      <c r="AZ430" s="34"/>
      <c r="BA430" s="34"/>
      <c r="BB430" s="34"/>
      <c r="BC430" s="34"/>
      <c r="BD430" s="44">
        <v>181317</v>
      </c>
      <c r="BE430" s="34" t="s">
        <v>2607</v>
      </c>
      <c r="BF430" s="43" t="s">
        <v>1277</v>
      </c>
      <c r="BG430" s="34" t="s">
        <v>688</v>
      </c>
      <c r="BH430" s="34" t="s">
        <v>413</v>
      </c>
      <c r="BI430" s="34" t="s">
        <v>5936</v>
      </c>
      <c r="BJ430" s="44" t="s">
        <v>428</v>
      </c>
      <c r="BK430" s="44" t="s">
        <v>5741</v>
      </c>
      <c r="BL430" s="34"/>
      <c r="BM430" s="34"/>
      <c r="BN430" s="34"/>
      <c r="BO430" s="20"/>
      <c r="BP430" s="20"/>
      <c r="BQ430" s="20"/>
      <c r="BR430" s="20"/>
      <c r="BS430" s="27"/>
      <c r="BT430" s="20"/>
      <c r="BU430" s="20"/>
      <c r="BV430" s="20"/>
      <c r="BW430" s="20"/>
      <c r="BX430" s="20"/>
      <c r="BY430" s="20"/>
      <c r="BZ430" s="20"/>
      <c r="CA430" s="20"/>
      <c r="CB430" s="20"/>
      <c r="CC430" s="27"/>
      <c r="CD430" s="20"/>
      <c r="CE430" s="20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0"/>
      <c r="ML430" s="87"/>
      <c r="MM430" s="87"/>
      <c r="MN430" s="87"/>
      <c r="MO430" s="87"/>
      <c r="MP430" s="87"/>
      <c r="MQ430" s="87"/>
      <c r="MR430" s="87"/>
      <c r="MS430" s="87"/>
      <c r="MT430" s="87"/>
      <c r="MU430" s="87"/>
      <c r="MV430" s="87"/>
      <c r="MW430" s="87"/>
      <c r="MX430" s="87"/>
      <c r="MY430" s="87"/>
      <c r="MZ430" s="87"/>
      <c r="NA430" s="87"/>
      <c r="NB430" s="87"/>
      <c r="NC430" s="87"/>
      <c r="ND430" s="87"/>
      <c r="NE430" s="87"/>
      <c r="NF430" s="87"/>
      <c r="NG430" s="87"/>
      <c r="NH430" s="87"/>
      <c r="NI430" s="87"/>
      <c r="NJ430" s="87"/>
      <c r="NK430" s="87"/>
      <c r="NL430" s="87"/>
      <c r="NM430" s="87"/>
      <c r="NN430" s="87"/>
      <c r="NO430" s="87"/>
      <c r="NP430" s="87"/>
      <c r="NR430" s="20"/>
      <c r="NS430" s="246" t="s">
        <v>5937</v>
      </c>
    </row>
    <row r="431" spans="11:383">
      <c r="K431" s="265" t="s">
        <v>5938</v>
      </c>
      <c r="V431" s="43">
        <v>106</v>
      </c>
      <c r="W431" s="34" t="s">
        <v>1830</v>
      </c>
      <c r="X431" s="44">
        <v>181318</v>
      </c>
      <c r="Y431" s="34" t="s">
        <v>2742</v>
      </c>
      <c r="Z431" s="43" t="s">
        <v>1277</v>
      </c>
      <c r="AA431" s="34" t="s">
        <v>688</v>
      </c>
      <c r="AB431" s="34" t="s">
        <v>413</v>
      </c>
      <c r="AC431" s="34" t="s">
        <v>5939</v>
      </c>
      <c r="AD431" s="44" t="s">
        <v>428</v>
      </c>
      <c r="AE431" s="44" t="s">
        <v>5741</v>
      </c>
      <c r="AF431" s="43">
        <v>106</v>
      </c>
      <c r="AG431" s="34" t="s">
        <v>1830</v>
      </c>
      <c r="AH431" s="34" t="s">
        <v>1829</v>
      </c>
      <c r="AI431" s="43" t="s">
        <v>1831</v>
      </c>
      <c r="AJ431" s="44" t="s">
        <v>1832</v>
      </c>
      <c r="AK431" s="295">
        <v>4600084</v>
      </c>
      <c r="AL431" s="44" t="s">
        <v>451</v>
      </c>
      <c r="AM431" s="44" t="s">
        <v>1836</v>
      </c>
      <c r="AN431" s="296">
        <v>255131430</v>
      </c>
      <c r="AO431" s="34"/>
      <c r="AP431" s="34"/>
      <c r="AQ431" s="34"/>
      <c r="AR431" s="34"/>
      <c r="AS431" s="34"/>
      <c r="AT431" s="44" t="s">
        <v>434</v>
      </c>
      <c r="AU431" s="44"/>
      <c r="AV431" s="751" t="str" cm="1">
        <f t="array" ref="AV4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1" s="34"/>
      <c r="AX431" s="34"/>
      <c r="AY431" s="34"/>
      <c r="AZ431" s="34"/>
      <c r="BA431" s="34"/>
      <c r="BB431" s="34"/>
      <c r="BC431" s="34"/>
      <c r="BD431" s="44">
        <v>181318</v>
      </c>
      <c r="BE431" s="34" t="s">
        <v>2742</v>
      </c>
      <c r="BF431" s="43" t="s">
        <v>1277</v>
      </c>
      <c r="BG431" s="34" t="s">
        <v>688</v>
      </c>
      <c r="BH431" s="34" t="s">
        <v>413</v>
      </c>
      <c r="BI431" s="34" t="s">
        <v>5939</v>
      </c>
      <c r="BJ431" s="44" t="s">
        <v>428</v>
      </c>
      <c r="BK431" s="44" t="s">
        <v>5741</v>
      </c>
      <c r="BL431" s="34"/>
      <c r="BM431" s="34"/>
      <c r="BN431" s="34"/>
      <c r="BO431" s="20"/>
      <c r="BP431" s="20"/>
      <c r="BQ431" s="20"/>
      <c r="BR431" s="20"/>
      <c r="BS431" s="27"/>
      <c r="BT431" s="20"/>
      <c r="BU431" s="20"/>
      <c r="BV431" s="20"/>
      <c r="BW431" s="20"/>
      <c r="BX431" s="20"/>
      <c r="BY431" s="20"/>
      <c r="BZ431" s="20"/>
      <c r="CA431" s="20"/>
      <c r="CB431" s="20"/>
      <c r="CC431" s="27"/>
      <c r="CD431" s="20"/>
      <c r="CE431" s="20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0"/>
      <c r="ML431" s="87"/>
      <c r="MM431" s="87"/>
      <c r="MN431" s="87"/>
      <c r="MO431" s="87"/>
      <c r="MP431" s="87"/>
      <c r="MQ431" s="87"/>
      <c r="MR431" s="87"/>
      <c r="MS431" s="87"/>
      <c r="MT431" s="87"/>
      <c r="MU431" s="87"/>
      <c r="MV431" s="87"/>
      <c r="MW431" s="87"/>
      <c r="MX431" s="87"/>
      <c r="MY431" s="87"/>
      <c r="MZ431" s="87"/>
      <c r="NA431" s="87"/>
      <c r="NB431" s="87"/>
      <c r="NC431" s="87"/>
      <c r="ND431" s="87"/>
      <c r="NE431" s="87"/>
      <c r="NF431" s="87"/>
      <c r="NG431" s="87"/>
      <c r="NH431" s="87"/>
      <c r="NI431" s="87"/>
      <c r="NJ431" s="87"/>
      <c r="NK431" s="87"/>
      <c r="NL431" s="87"/>
      <c r="NM431" s="87"/>
      <c r="NN431" s="87"/>
      <c r="NO431" s="87"/>
      <c r="NP431" s="87"/>
      <c r="NR431" s="20"/>
      <c r="NS431" s="246" t="s">
        <v>5940</v>
      </c>
    </row>
    <row r="432" spans="11:383">
      <c r="K432" s="265" t="s">
        <v>5941</v>
      </c>
      <c r="V432" s="43">
        <v>106</v>
      </c>
      <c r="W432" s="34" t="s">
        <v>1830</v>
      </c>
      <c r="X432" s="44">
        <v>181319</v>
      </c>
      <c r="Y432" s="34" t="s">
        <v>2853</v>
      </c>
      <c r="Z432" s="43" t="s">
        <v>1277</v>
      </c>
      <c r="AA432" s="34" t="s">
        <v>688</v>
      </c>
      <c r="AB432" s="34" t="s">
        <v>413</v>
      </c>
      <c r="AC432" s="34" t="s">
        <v>5942</v>
      </c>
      <c r="AD432" s="44" t="s">
        <v>428</v>
      </c>
      <c r="AE432" s="44" t="s">
        <v>5741</v>
      </c>
      <c r="AF432" s="43">
        <v>106</v>
      </c>
      <c r="AG432" s="34" t="s">
        <v>1830</v>
      </c>
      <c r="AH432" s="34" t="s">
        <v>1829</v>
      </c>
      <c r="AI432" s="43" t="s">
        <v>1831</v>
      </c>
      <c r="AJ432" s="44" t="s">
        <v>1832</v>
      </c>
      <c r="AK432" s="295">
        <v>4600084</v>
      </c>
      <c r="AL432" s="44" t="s">
        <v>451</v>
      </c>
      <c r="AM432" s="44" t="s">
        <v>1836</v>
      </c>
      <c r="AN432" s="296">
        <v>255131430</v>
      </c>
      <c r="AO432" s="34"/>
      <c r="AP432" s="34"/>
      <c r="AQ432" s="34"/>
      <c r="AR432" s="34"/>
      <c r="AS432" s="34"/>
      <c r="AT432" s="44" t="s">
        <v>434</v>
      </c>
      <c r="AU432" s="44"/>
      <c r="AV432" s="751" t="str" cm="1">
        <f t="array" ref="AV4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2" s="34"/>
      <c r="AX432" s="34"/>
      <c r="AY432" s="34"/>
      <c r="AZ432" s="34"/>
      <c r="BA432" s="34"/>
      <c r="BB432" s="34"/>
      <c r="BC432" s="34"/>
      <c r="BD432" s="44">
        <v>181319</v>
      </c>
      <c r="BE432" s="34" t="s">
        <v>2853</v>
      </c>
      <c r="BF432" s="43" t="s">
        <v>1277</v>
      </c>
      <c r="BG432" s="34" t="s">
        <v>688</v>
      </c>
      <c r="BH432" s="34" t="s">
        <v>413</v>
      </c>
      <c r="BI432" s="34" t="s">
        <v>5942</v>
      </c>
      <c r="BJ432" s="44" t="s">
        <v>428</v>
      </c>
      <c r="BK432" s="44" t="s">
        <v>5741</v>
      </c>
      <c r="BL432" s="34"/>
      <c r="BM432" s="34"/>
      <c r="BN432" s="34"/>
      <c r="BO432" s="20"/>
      <c r="BP432" s="20"/>
      <c r="BQ432" s="20"/>
      <c r="BR432" s="20"/>
      <c r="BS432" s="27"/>
      <c r="BT432" s="20"/>
      <c r="BU432" s="20"/>
      <c r="BV432" s="20"/>
      <c r="BW432" s="20"/>
      <c r="BX432" s="20"/>
      <c r="BY432" s="20"/>
      <c r="BZ432" s="20"/>
      <c r="CA432" s="20"/>
      <c r="CB432" s="20"/>
      <c r="CC432" s="27"/>
      <c r="CD432" s="20"/>
      <c r="CE432" s="20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0"/>
      <c r="ML432" s="87"/>
      <c r="MM432" s="87"/>
      <c r="MN432" s="87"/>
      <c r="MO432" s="87"/>
      <c r="MP432" s="87"/>
      <c r="MQ432" s="87"/>
      <c r="MR432" s="87"/>
      <c r="MS432" s="87"/>
      <c r="MT432" s="87"/>
      <c r="MU432" s="87"/>
      <c r="MV432" s="87"/>
      <c r="MW432" s="87"/>
      <c r="MX432" s="87"/>
      <c r="MY432" s="87"/>
      <c r="MZ432" s="87"/>
      <c r="NA432" s="87"/>
      <c r="NB432" s="87"/>
      <c r="NC432" s="87"/>
      <c r="ND432" s="87"/>
      <c r="NE432" s="87"/>
      <c r="NF432" s="87"/>
      <c r="NG432" s="87"/>
      <c r="NH432" s="87"/>
      <c r="NI432" s="87"/>
      <c r="NJ432" s="87"/>
      <c r="NK432" s="87"/>
      <c r="NL432" s="87"/>
      <c r="NM432" s="87"/>
      <c r="NN432" s="87"/>
      <c r="NO432" s="87"/>
      <c r="NP432" s="87"/>
      <c r="NR432" s="20"/>
      <c r="NS432" s="246" t="s">
        <v>5943</v>
      </c>
    </row>
    <row r="433" spans="11:383">
      <c r="K433" s="265" t="s">
        <v>5944</v>
      </c>
      <c r="V433" s="43">
        <v>107</v>
      </c>
      <c r="W433" s="34" t="s">
        <v>2033</v>
      </c>
      <c r="X433" s="44">
        <v>130800</v>
      </c>
      <c r="Y433" s="34" t="s">
        <v>5945</v>
      </c>
      <c r="Z433" s="43" t="s">
        <v>426</v>
      </c>
      <c r="AA433" s="34" t="s">
        <v>618</v>
      </c>
      <c r="AB433" s="34" t="s">
        <v>408</v>
      </c>
      <c r="AC433" s="34" t="s">
        <v>5946</v>
      </c>
      <c r="AD433" s="44" t="s">
        <v>428</v>
      </c>
      <c r="AE433" s="44" t="s">
        <v>5947</v>
      </c>
      <c r="AF433" s="43">
        <v>107</v>
      </c>
      <c r="AG433" s="34" t="s">
        <v>2033</v>
      </c>
      <c r="AH433" s="34" t="s">
        <v>2032</v>
      </c>
      <c r="AI433" s="43" t="s">
        <v>2034</v>
      </c>
      <c r="AJ433" s="44" t="s">
        <v>2035</v>
      </c>
      <c r="AK433" s="295">
        <v>4450047</v>
      </c>
      <c r="AL433" s="44" t="s">
        <v>618</v>
      </c>
      <c r="AM433" s="44" t="s">
        <v>2039</v>
      </c>
      <c r="AN433" s="296">
        <v>220989230</v>
      </c>
      <c r="AO433" s="34"/>
      <c r="AP433" s="34"/>
      <c r="AQ433" s="34"/>
      <c r="AR433" s="34"/>
      <c r="AS433" s="34"/>
      <c r="AT433" s="44" t="s">
        <v>434</v>
      </c>
      <c r="AU433" s="44"/>
      <c r="AV433" s="751" t="str" cm="1">
        <f t="array" ref="AV4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3" s="34"/>
      <c r="AX433" s="34"/>
      <c r="AY433" s="34"/>
      <c r="AZ433" s="34"/>
      <c r="BA433" s="34"/>
      <c r="BB433" s="34"/>
      <c r="BC433" s="34"/>
      <c r="BD433" s="44">
        <v>130800</v>
      </c>
      <c r="BE433" s="34" t="s">
        <v>5945</v>
      </c>
      <c r="BF433" s="43" t="s">
        <v>426</v>
      </c>
      <c r="BG433" s="34" t="s">
        <v>618</v>
      </c>
      <c r="BH433" s="34" t="s">
        <v>408</v>
      </c>
      <c r="BI433" s="34" t="s">
        <v>5946</v>
      </c>
      <c r="BJ433" s="44" t="s">
        <v>428</v>
      </c>
      <c r="BK433" s="44" t="s">
        <v>5947</v>
      </c>
      <c r="BL433" s="34"/>
      <c r="BM433" s="34"/>
      <c r="BN433" s="34"/>
      <c r="BO433" s="20"/>
      <c r="BP433" s="20"/>
      <c r="BQ433" s="20"/>
      <c r="BR433" s="20"/>
      <c r="BS433" s="27"/>
      <c r="BT433" s="20"/>
      <c r="BU433" s="20"/>
      <c r="BV433" s="20"/>
      <c r="BW433" s="20"/>
      <c r="BX433" s="20"/>
      <c r="BY433" s="20"/>
      <c r="BZ433" s="20"/>
      <c r="CA433" s="20"/>
      <c r="CB433" s="20"/>
      <c r="CC433" s="27"/>
      <c r="CD433" s="20"/>
      <c r="CE433" s="20"/>
      <c r="CF433" s="28"/>
      <c r="CG433" s="28"/>
      <c r="CH433" s="28"/>
      <c r="CI433" s="28"/>
      <c r="CJ433" s="28"/>
      <c r="CK433" s="28"/>
      <c r="CL433" s="28"/>
      <c r="CM433" s="28"/>
      <c r="CN433" s="28"/>
      <c r="CO433" s="28"/>
      <c r="CP433" s="28"/>
      <c r="CQ433" s="28"/>
      <c r="CR433" s="28"/>
      <c r="CS433" s="28"/>
      <c r="CT433" s="28"/>
      <c r="CU433" s="28"/>
      <c r="CV433" s="28"/>
      <c r="CW433" s="28"/>
      <c r="CX433" s="20"/>
      <c r="ML433" s="87"/>
      <c r="MM433" s="87"/>
      <c r="MN433" s="87"/>
      <c r="MO433" s="87"/>
      <c r="MP433" s="87"/>
      <c r="MQ433" s="87"/>
      <c r="MR433" s="87"/>
      <c r="MS433" s="87"/>
      <c r="MT433" s="87"/>
      <c r="MU433" s="87"/>
      <c r="MV433" s="87"/>
      <c r="MW433" s="87"/>
      <c r="MX433" s="87"/>
      <c r="MY433" s="87"/>
      <c r="MZ433" s="87"/>
      <c r="NA433" s="87"/>
      <c r="NB433" s="87"/>
      <c r="NC433" s="87"/>
      <c r="ND433" s="87"/>
      <c r="NE433" s="87"/>
      <c r="NF433" s="87"/>
      <c r="NG433" s="87"/>
      <c r="NH433" s="87"/>
      <c r="NI433" s="87"/>
      <c r="NJ433" s="87"/>
      <c r="NK433" s="87"/>
      <c r="NL433" s="87"/>
      <c r="NM433" s="87"/>
      <c r="NN433" s="87"/>
      <c r="NO433" s="87"/>
      <c r="NP433" s="87"/>
      <c r="NR433" s="20"/>
      <c r="NS433" s="246" t="s">
        <v>5948</v>
      </c>
    </row>
    <row r="434" spans="11:383">
      <c r="K434" s="265" t="s">
        <v>5949</v>
      </c>
      <c r="V434" s="43">
        <v>107</v>
      </c>
      <c r="W434" s="34" t="s">
        <v>2033</v>
      </c>
      <c r="X434" s="44">
        <v>130811</v>
      </c>
      <c r="Y434" s="34" t="s">
        <v>886</v>
      </c>
      <c r="Z434" s="43" t="s">
        <v>426</v>
      </c>
      <c r="AA434" s="34" t="s">
        <v>618</v>
      </c>
      <c r="AB434" s="34" t="s">
        <v>408</v>
      </c>
      <c r="AC434" s="34" t="s">
        <v>5950</v>
      </c>
      <c r="AD434" s="44" t="s">
        <v>428</v>
      </c>
      <c r="AE434" s="44" t="s">
        <v>5947</v>
      </c>
      <c r="AF434" s="43">
        <v>107</v>
      </c>
      <c r="AG434" s="34" t="s">
        <v>2033</v>
      </c>
      <c r="AH434" s="34" t="s">
        <v>2032</v>
      </c>
      <c r="AI434" s="43" t="s">
        <v>2034</v>
      </c>
      <c r="AJ434" s="44" t="s">
        <v>2035</v>
      </c>
      <c r="AK434" s="295">
        <v>4450047</v>
      </c>
      <c r="AL434" s="44" t="s">
        <v>618</v>
      </c>
      <c r="AM434" s="44" t="s">
        <v>2039</v>
      </c>
      <c r="AN434" s="296">
        <v>220989230</v>
      </c>
      <c r="AO434" s="34"/>
      <c r="AP434" s="34"/>
      <c r="AQ434" s="34"/>
      <c r="AR434" s="34"/>
      <c r="AS434" s="34"/>
      <c r="AT434" s="44" t="s">
        <v>434</v>
      </c>
      <c r="AU434" s="44"/>
      <c r="AV434" s="751" t="str" cm="1">
        <f t="array" ref="AV4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4" s="34"/>
      <c r="AX434" s="34"/>
      <c r="AY434" s="34"/>
      <c r="AZ434" s="34"/>
      <c r="BA434" s="34"/>
      <c r="BB434" s="34"/>
      <c r="BC434" s="34"/>
      <c r="BD434" s="44">
        <v>130811</v>
      </c>
      <c r="BE434" s="34" t="s">
        <v>886</v>
      </c>
      <c r="BF434" s="43" t="s">
        <v>426</v>
      </c>
      <c r="BG434" s="34" t="s">
        <v>618</v>
      </c>
      <c r="BH434" s="34" t="s">
        <v>408</v>
      </c>
      <c r="BI434" s="34" t="s">
        <v>5950</v>
      </c>
      <c r="BJ434" s="44" t="s">
        <v>428</v>
      </c>
      <c r="BK434" s="44" t="s">
        <v>5947</v>
      </c>
      <c r="BL434" s="34"/>
      <c r="BM434" s="34"/>
      <c r="BN434" s="34"/>
      <c r="BO434" s="20"/>
      <c r="BP434" s="20"/>
      <c r="BQ434" s="20"/>
      <c r="BR434" s="20"/>
      <c r="BS434" s="27"/>
      <c r="BT434" s="20"/>
      <c r="BU434" s="20"/>
      <c r="BV434" s="20"/>
      <c r="BW434" s="20"/>
      <c r="BX434" s="20"/>
      <c r="BY434" s="20"/>
      <c r="BZ434" s="20"/>
      <c r="CA434" s="20"/>
      <c r="CB434" s="20"/>
      <c r="CC434" s="27"/>
      <c r="CD434" s="20"/>
      <c r="CE434" s="20"/>
      <c r="CF434" s="28"/>
      <c r="CG434" s="28"/>
      <c r="CH434" s="28"/>
      <c r="CI434" s="28"/>
      <c r="CJ434" s="28"/>
      <c r="CK434" s="28"/>
      <c r="CL434" s="28"/>
      <c r="CM434" s="28"/>
      <c r="CN434" s="28"/>
      <c r="CO434" s="28"/>
      <c r="CP434" s="28"/>
      <c r="CQ434" s="28"/>
      <c r="CR434" s="28"/>
      <c r="CS434" s="28"/>
      <c r="CT434" s="28"/>
      <c r="CU434" s="28"/>
      <c r="CV434" s="28"/>
      <c r="CW434" s="28"/>
      <c r="CX434" s="20"/>
      <c r="ML434" s="87"/>
      <c r="MM434" s="87"/>
      <c r="MN434" s="87"/>
      <c r="MO434" s="87"/>
      <c r="MP434" s="87"/>
      <c r="MQ434" s="87"/>
      <c r="MR434" s="87"/>
      <c r="MS434" s="87"/>
      <c r="MT434" s="87"/>
      <c r="MU434" s="87"/>
      <c r="MV434" s="87"/>
      <c r="MW434" s="87"/>
      <c r="MX434" s="87"/>
      <c r="MY434" s="87"/>
      <c r="MZ434" s="87"/>
      <c r="NA434" s="87"/>
      <c r="NB434" s="87"/>
      <c r="NC434" s="87"/>
      <c r="ND434" s="87"/>
      <c r="NE434" s="87"/>
      <c r="NF434" s="87"/>
      <c r="NG434" s="87"/>
      <c r="NH434" s="87"/>
      <c r="NI434" s="87"/>
      <c r="NJ434" s="87"/>
      <c r="NK434" s="87"/>
      <c r="NL434" s="87"/>
      <c r="NM434" s="87"/>
      <c r="NN434" s="87"/>
      <c r="NO434" s="87"/>
      <c r="NP434" s="87"/>
      <c r="NR434" s="20"/>
      <c r="NS434" s="246" t="s">
        <v>5951</v>
      </c>
    </row>
    <row r="435" spans="11:383">
      <c r="K435" s="265" t="s">
        <v>5952</v>
      </c>
      <c r="V435" s="43">
        <v>107</v>
      </c>
      <c r="W435" s="34" t="s">
        <v>2033</v>
      </c>
      <c r="X435" s="44">
        <v>130812</v>
      </c>
      <c r="Y435" s="34" t="s">
        <v>1147</v>
      </c>
      <c r="Z435" s="43" t="s">
        <v>426</v>
      </c>
      <c r="AA435" s="34" t="s">
        <v>618</v>
      </c>
      <c r="AB435" s="34" t="s">
        <v>408</v>
      </c>
      <c r="AC435" s="34" t="s">
        <v>5946</v>
      </c>
      <c r="AD435" s="44" t="s">
        <v>428</v>
      </c>
      <c r="AE435" s="44" t="s">
        <v>5947</v>
      </c>
      <c r="AF435" s="43">
        <v>107</v>
      </c>
      <c r="AG435" s="34" t="s">
        <v>2033</v>
      </c>
      <c r="AH435" s="34" t="s">
        <v>2032</v>
      </c>
      <c r="AI435" s="43" t="s">
        <v>2034</v>
      </c>
      <c r="AJ435" s="44" t="s">
        <v>2035</v>
      </c>
      <c r="AK435" s="295">
        <v>4450047</v>
      </c>
      <c r="AL435" s="44" t="s">
        <v>618</v>
      </c>
      <c r="AM435" s="44" t="s">
        <v>2039</v>
      </c>
      <c r="AN435" s="296">
        <v>220989230</v>
      </c>
      <c r="AO435" s="34"/>
      <c r="AP435" s="34"/>
      <c r="AQ435" s="34"/>
      <c r="AR435" s="34"/>
      <c r="AS435" s="34"/>
      <c r="AT435" s="44" t="s">
        <v>434</v>
      </c>
      <c r="AU435" s="44"/>
      <c r="AV435" s="751" t="str" cm="1">
        <f t="array" ref="AV4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5" s="34"/>
      <c r="AX435" s="34"/>
      <c r="AY435" s="34"/>
      <c r="AZ435" s="34"/>
      <c r="BA435" s="34"/>
      <c r="BB435" s="34"/>
      <c r="BC435" s="34"/>
      <c r="BD435" s="44">
        <v>130812</v>
      </c>
      <c r="BE435" s="34" t="s">
        <v>1147</v>
      </c>
      <c r="BF435" s="43" t="s">
        <v>426</v>
      </c>
      <c r="BG435" s="34" t="s">
        <v>618</v>
      </c>
      <c r="BH435" s="34" t="s">
        <v>408</v>
      </c>
      <c r="BI435" s="34" t="s">
        <v>5946</v>
      </c>
      <c r="BJ435" s="44" t="s">
        <v>428</v>
      </c>
      <c r="BK435" s="44" t="s">
        <v>5947</v>
      </c>
      <c r="BL435" s="34"/>
      <c r="BM435" s="34"/>
      <c r="BN435" s="34"/>
      <c r="BO435" s="20"/>
      <c r="BP435" s="20"/>
      <c r="BQ435" s="20"/>
      <c r="BR435" s="20"/>
      <c r="BS435" s="27"/>
      <c r="BT435" s="20"/>
      <c r="BU435" s="20"/>
      <c r="BV435" s="20"/>
      <c r="BW435" s="20"/>
      <c r="BX435" s="20"/>
      <c r="BY435" s="20"/>
      <c r="BZ435" s="20"/>
      <c r="CA435" s="20"/>
      <c r="CB435" s="20"/>
      <c r="CC435" s="27"/>
      <c r="CD435" s="20"/>
      <c r="CE435" s="20"/>
      <c r="CF435" s="28"/>
      <c r="CG435" s="28"/>
      <c r="CH435" s="28"/>
      <c r="CI435" s="28"/>
      <c r="CJ435" s="28"/>
      <c r="CK435" s="28"/>
      <c r="CL435" s="28"/>
      <c r="CM435" s="28"/>
      <c r="CN435" s="28"/>
      <c r="CO435" s="28"/>
      <c r="CP435" s="28"/>
      <c r="CQ435" s="28"/>
      <c r="CR435" s="28"/>
      <c r="CS435" s="28"/>
      <c r="CT435" s="28"/>
      <c r="CU435" s="28"/>
      <c r="CV435" s="28"/>
      <c r="CW435" s="28"/>
      <c r="CX435" s="20"/>
      <c r="ML435" s="87"/>
      <c r="MM435" s="87"/>
      <c r="MN435" s="87"/>
      <c r="MO435" s="87"/>
      <c r="MP435" s="87"/>
      <c r="MQ435" s="87"/>
      <c r="MR435" s="87"/>
      <c r="MS435" s="87"/>
      <c r="MT435" s="87"/>
      <c r="MU435" s="87"/>
      <c r="MV435" s="87"/>
      <c r="MW435" s="87"/>
      <c r="MX435" s="87"/>
      <c r="MY435" s="87"/>
      <c r="MZ435" s="87"/>
      <c r="NA435" s="87"/>
      <c r="NB435" s="87"/>
      <c r="NC435" s="87"/>
      <c r="ND435" s="87"/>
      <c r="NE435" s="87"/>
      <c r="NF435" s="87"/>
      <c r="NG435" s="87"/>
      <c r="NH435" s="87"/>
      <c r="NI435" s="87"/>
      <c r="NJ435" s="87"/>
      <c r="NK435" s="87"/>
      <c r="NL435" s="87"/>
      <c r="NM435" s="87"/>
      <c r="NN435" s="87"/>
      <c r="NO435" s="87"/>
      <c r="NP435" s="87"/>
      <c r="NR435" s="20"/>
      <c r="NS435" s="246" t="s">
        <v>5953</v>
      </c>
    </row>
    <row r="436" spans="11:383">
      <c r="K436" s="265" t="s">
        <v>5954</v>
      </c>
      <c r="V436" s="43">
        <v>107</v>
      </c>
      <c r="W436" s="34" t="s">
        <v>2033</v>
      </c>
      <c r="X436" s="44">
        <v>130813</v>
      </c>
      <c r="Y436" s="34" t="s">
        <v>1441</v>
      </c>
      <c r="Z436" s="43" t="s">
        <v>426</v>
      </c>
      <c r="AA436" s="34" t="s">
        <v>618</v>
      </c>
      <c r="AB436" s="34" t="s">
        <v>408</v>
      </c>
      <c r="AC436" s="34" t="s">
        <v>5955</v>
      </c>
      <c r="AD436" s="44" t="s">
        <v>428</v>
      </c>
      <c r="AE436" s="44" t="s">
        <v>5947</v>
      </c>
      <c r="AF436" s="43">
        <v>107</v>
      </c>
      <c r="AG436" s="34" t="s">
        <v>2033</v>
      </c>
      <c r="AH436" s="34" t="s">
        <v>2032</v>
      </c>
      <c r="AI436" s="43" t="s">
        <v>2034</v>
      </c>
      <c r="AJ436" s="44" t="s">
        <v>2035</v>
      </c>
      <c r="AK436" s="295">
        <v>4450047</v>
      </c>
      <c r="AL436" s="44" t="s">
        <v>618</v>
      </c>
      <c r="AM436" s="44" t="s">
        <v>2039</v>
      </c>
      <c r="AN436" s="296">
        <v>220989230</v>
      </c>
      <c r="AO436" s="34"/>
      <c r="AP436" s="34"/>
      <c r="AQ436" s="34"/>
      <c r="AR436" s="34"/>
      <c r="AS436" s="34"/>
      <c r="AT436" s="44" t="s">
        <v>434</v>
      </c>
      <c r="AU436" s="44"/>
      <c r="AV436" s="751" t="str" cm="1">
        <f t="array" ref="AV4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6" s="34"/>
      <c r="AX436" s="34"/>
      <c r="AY436" s="34"/>
      <c r="AZ436" s="34"/>
      <c r="BA436" s="34"/>
      <c r="BB436" s="34"/>
      <c r="BC436" s="34"/>
      <c r="BD436" s="44">
        <v>130813</v>
      </c>
      <c r="BE436" s="34" t="s">
        <v>1441</v>
      </c>
      <c r="BF436" s="43" t="s">
        <v>426</v>
      </c>
      <c r="BG436" s="34" t="s">
        <v>618</v>
      </c>
      <c r="BH436" s="34" t="s">
        <v>408</v>
      </c>
      <c r="BI436" s="34" t="s">
        <v>5955</v>
      </c>
      <c r="BJ436" s="44" t="s">
        <v>428</v>
      </c>
      <c r="BK436" s="44" t="s">
        <v>5947</v>
      </c>
      <c r="BL436" s="34"/>
      <c r="BM436" s="34"/>
      <c r="BN436" s="34"/>
      <c r="BO436" s="20"/>
      <c r="BP436" s="20"/>
      <c r="BQ436" s="20"/>
      <c r="BR436" s="20"/>
      <c r="BS436" s="27"/>
      <c r="BT436" s="20"/>
      <c r="BU436" s="20"/>
      <c r="BV436" s="20"/>
      <c r="BW436" s="20"/>
      <c r="BX436" s="20"/>
      <c r="BY436" s="20"/>
      <c r="BZ436" s="20"/>
      <c r="CA436" s="20"/>
      <c r="CB436" s="20"/>
      <c r="CC436" s="27"/>
      <c r="CD436" s="20"/>
      <c r="CE436" s="20"/>
      <c r="CF436" s="28"/>
      <c r="CG436" s="28"/>
      <c r="CH436" s="28"/>
      <c r="CI436" s="28"/>
      <c r="CJ436" s="28"/>
      <c r="CK436" s="28"/>
      <c r="CL436" s="28"/>
      <c r="CM436" s="28"/>
      <c r="CN436" s="28"/>
      <c r="CO436" s="28"/>
      <c r="CP436" s="28"/>
      <c r="CQ436" s="28"/>
      <c r="CR436" s="28"/>
      <c r="CS436" s="28"/>
      <c r="CT436" s="28"/>
      <c r="CU436" s="28"/>
      <c r="CV436" s="28"/>
      <c r="CW436" s="28"/>
      <c r="CX436" s="20"/>
      <c r="ML436" s="87"/>
      <c r="MM436" s="87"/>
      <c r="MN436" s="87"/>
      <c r="MO436" s="87"/>
      <c r="MP436" s="87"/>
      <c r="MQ436" s="87"/>
      <c r="MR436" s="87"/>
      <c r="MS436" s="87"/>
      <c r="MT436" s="87"/>
      <c r="MU436" s="87"/>
      <c r="MV436" s="87"/>
      <c r="MW436" s="87"/>
      <c r="MX436" s="87"/>
      <c r="MY436" s="87"/>
      <c r="MZ436" s="87"/>
      <c r="NA436" s="87"/>
      <c r="NB436" s="87"/>
      <c r="NC436" s="87"/>
      <c r="ND436" s="87"/>
      <c r="NE436" s="87"/>
      <c r="NF436" s="87"/>
      <c r="NG436" s="87"/>
      <c r="NH436" s="87"/>
      <c r="NI436" s="87"/>
      <c r="NJ436" s="87"/>
      <c r="NK436" s="87"/>
      <c r="NL436" s="87"/>
      <c r="NM436" s="87"/>
      <c r="NN436" s="87"/>
      <c r="NO436" s="87"/>
      <c r="NP436" s="87"/>
      <c r="NR436" s="20"/>
      <c r="NS436" s="246" t="s">
        <v>5956</v>
      </c>
    </row>
    <row r="437" spans="11:383">
      <c r="K437" s="265" t="s">
        <v>5957</v>
      </c>
      <c r="V437" s="43">
        <v>107</v>
      </c>
      <c r="W437" s="34" t="s">
        <v>2033</v>
      </c>
      <c r="X437" s="44">
        <v>130814</v>
      </c>
      <c r="Y437" s="34" t="s">
        <v>1714</v>
      </c>
      <c r="Z437" s="43" t="s">
        <v>426</v>
      </c>
      <c r="AA437" s="34" t="s">
        <v>618</v>
      </c>
      <c r="AB437" s="34" t="s">
        <v>408</v>
      </c>
      <c r="AC437" s="34" t="s">
        <v>5958</v>
      </c>
      <c r="AD437" s="44" t="s">
        <v>428</v>
      </c>
      <c r="AE437" s="44" t="s">
        <v>5947</v>
      </c>
      <c r="AF437" s="43">
        <v>107</v>
      </c>
      <c r="AG437" s="34" t="s">
        <v>2033</v>
      </c>
      <c r="AH437" s="34" t="s">
        <v>2032</v>
      </c>
      <c r="AI437" s="43" t="s">
        <v>2034</v>
      </c>
      <c r="AJ437" s="44" t="s">
        <v>2035</v>
      </c>
      <c r="AK437" s="295">
        <v>4450047</v>
      </c>
      <c r="AL437" s="44" t="s">
        <v>618</v>
      </c>
      <c r="AM437" s="44" t="s">
        <v>2039</v>
      </c>
      <c r="AN437" s="296">
        <v>220989230</v>
      </c>
      <c r="AO437" s="34"/>
      <c r="AP437" s="34"/>
      <c r="AQ437" s="34"/>
      <c r="AR437" s="34"/>
      <c r="AS437" s="34"/>
      <c r="AT437" s="44" t="s">
        <v>434</v>
      </c>
      <c r="AU437" s="44"/>
      <c r="AV437" s="751" t="str" cm="1">
        <f t="array" ref="AV4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7" s="34"/>
      <c r="AX437" s="34"/>
      <c r="AY437" s="34"/>
      <c r="AZ437" s="34"/>
      <c r="BA437" s="34"/>
      <c r="BB437" s="34"/>
      <c r="BC437" s="34"/>
      <c r="BD437" s="44">
        <v>130814</v>
      </c>
      <c r="BE437" s="34" t="s">
        <v>1714</v>
      </c>
      <c r="BF437" s="43" t="s">
        <v>426</v>
      </c>
      <c r="BG437" s="34" t="s">
        <v>618</v>
      </c>
      <c r="BH437" s="34" t="s">
        <v>408</v>
      </c>
      <c r="BI437" s="34" t="s">
        <v>5958</v>
      </c>
      <c r="BJ437" s="44" t="s">
        <v>428</v>
      </c>
      <c r="BK437" s="44" t="s">
        <v>5947</v>
      </c>
      <c r="BL437" s="34"/>
      <c r="BM437" s="34"/>
      <c r="BN437" s="34"/>
      <c r="BO437" s="20"/>
      <c r="BP437" s="20"/>
      <c r="BQ437" s="20"/>
      <c r="BR437" s="20"/>
      <c r="BS437" s="27"/>
      <c r="BT437" s="20"/>
      <c r="BU437" s="20"/>
      <c r="BV437" s="20"/>
      <c r="BW437" s="20"/>
      <c r="BX437" s="20"/>
      <c r="BY437" s="20"/>
      <c r="BZ437" s="20"/>
      <c r="CA437" s="20"/>
      <c r="CB437" s="20"/>
      <c r="CC437" s="27"/>
      <c r="CD437" s="20"/>
      <c r="CE437" s="20"/>
      <c r="CF437" s="28"/>
      <c r="CG437" s="28"/>
      <c r="CH437" s="28"/>
      <c r="CI437" s="28"/>
      <c r="CJ437" s="28"/>
      <c r="CK437" s="28"/>
      <c r="CL437" s="28"/>
      <c r="CM437" s="28"/>
      <c r="CN437" s="28"/>
      <c r="CO437" s="28"/>
      <c r="CP437" s="28"/>
      <c r="CQ437" s="28"/>
      <c r="CR437" s="28"/>
      <c r="CS437" s="28"/>
      <c r="CT437" s="28"/>
      <c r="CU437" s="28"/>
      <c r="CV437" s="28"/>
      <c r="CW437" s="28"/>
      <c r="CX437" s="20"/>
      <c r="ML437" s="87"/>
      <c r="MM437" s="87"/>
      <c r="MN437" s="87"/>
      <c r="MO437" s="87"/>
      <c r="MP437" s="87"/>
      <c r="MQ437" s="87"/>
      <c r="MR437" s="87"/>
      <c r="MS437" s="87"/>
      <c r="MT437" s="87"/>
      <c r="MU437" s="87"/>
      <c r="MV437" s="87"/>
      <c r="MW437" s="87"/>
      <c r="MX437" s="87"/>
      <c r="MY437" s="87"/>
      <c r="MZ437" s="87"/>
      <c r="NA437" s="87"/>
      <c r="NB437" s="87"/>
      <c r="NC437" s="87"/>
      <c r="ND437" s="87"/>
      <c r="NE437" s="87"/>
      <c r="NF437" s="87"/>
      <c r="NG437" s="87"/>
      <c r="NH437" s="87"/>
      <c r="NI437" s="87"/>
      <c r="NJ437" s="87"/>
      <c r="NK437" s="87"/>
      <c r="NL437" s="87"/>
      <c r="NM437" s="87"/>
      <c r="NN437" s="87"/>
      <c r="NO437" s="87"/>
      <c r="NP437" s="87"/>
      <c r="NR437" s="20"/>
      <c r="NS437" s="246" t="s">
        <v>5959</v>
      </c>
    </row>
    <row r="438" spans="11:383">
      <c r="K438" s="265" t="s">
        <v>5960</v>
      </c>
      <c r="V438" s="43">
        <v>108</v>
      </c>
      <c r="W438" s="34" t="s">
        <v>2210</v>
      </c>
      <c r="X438" s="44">
        <v>10600</v>
      </c>
      <c r="Y438" s="34" t="s">
        <v>5961</v>
      </c>
      <c r="Z438" s="43" t="s">
        <v>426</v>
      </c>
      <c r="AA438" s="34" t="s">
        <v>460</v>
      </c>
      <c r="AB438" s="34" t="s">
        <v>396</v>
      </c>
      <c r="AC438" s="34" t="s">
        <v>5962</v>
      </c>
      <c r="AD438" s="44" t="s">
        <v>428</v>
      </c>
      <c r="AE438" s="44" t="s">
        <v>5741</v>
      </c>
      <c r="AF438" s="43">
        <v>108</v>
      </c>
      <c r="AG438" s="34" t="s">
        <v>2210</v>
      </c>
      <c r="AH438" s="34" t="s">
        <v>2209</v>
      </c>
      <c r="AI438" s="43" t="s">
        <v>2211</v>
      </c>
      <c r="AJ438" s="44" t="s">
        <v>2212</v>
      </c>
      <c r="AK438" s="295">
        <v>4560480</v>
      </c>
      <c r="AL438" s="44" t="s">
        <v>621</v>
      </c>
      <c r="AM438" s="44" t="s">
        <v>2216</v>
      </c>
      <c r="AN438" s="296">
        <v>255131460</v>
      </c>
      <c r="AO438" s="34"/>
      <c r="AP438" s="34"/>
      <c r="AQ438" s="34"/>
      <c r="AR438" s="34"/>
      <c r="AS438" s="34"/>
      <c r="AT438" s="44" t="s">
        <v>434</v>
      </c>
      <c r="AU438" s="44"/>
      <c r="AV438" s="751" t="str" cm="1">
        <f t="array" ref="AV4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8" s="34"/>
      <c r="AX438" s="34"/>
      <c r="AY438" s="34"/>
      <c r="AZ438" s="34"/>
      <c r="BA438" s="34"/>
      <c r="BB438" s="34"/>
      <c r="BC438" s="34"/>
      <c r="BD438" s="44">
        <v>10600</v>
      </c>
      <c r="BE438" s="34" t="s">
        <v>5961</v>
      </c>
      <c r="BF438" s="43" t="s">
        <v>426</v>
      </c>
      <c r="BG438" s="34" t="s">
        <v>460</v>
      </c>
      <c r="BH438" s="34" t="s">
        <v>396</v>
      </c>
      <c r="BI438" s="34" t="s">
        <v>5962</v>
      </c>
      <c r="BJ438" s="44" t="s">
        <v>428</v>
      </c>
      <c r="BK438" s="44" t="s">
        <v>5741</v>
      </c>
      <c r="BL438" s="34"/>
      <c r="BM438" s="34"/>
      <c r="BN438" s="34"/>
      <c r="BO438" s="20"/>
      <c r="BP438" s="20"/>
      <c r="BQ438" s="20"/>
      <c r="BR438" s="20"/>
      <c r="BS438" s="27"/>
      <c r="BT438" s="20"/>
      <c r="BU438" s="20"/>
      <c r="BV438" s="20"/>
      <c r="BW438" s="20"/>
      <c r="BX438" s="20"/>
      <c r="BY438" s="20"/>
      <c r="BZ438" s="20"/>
      <c r="CA438" s="20"/>
      <c r="CB438" s="20"/>
      <c r="CC438" s="27"/>
      <c r="CD438" s="20"/>
      <c r="CE438" s="20"/>
      <c r="CF438" s="28"/>
      <c r="CG438" s="28"/>
      <c r="CH438" s="28"/>
      <c r="CI438" s="28"/>
      <c r="CJ438" s="28"/>
      <c r="CK438" s="28"/>
      <c r="CL438" s="28"/>
      <c r="CM438" s="28"/>
      <c r="CN438" s="28"/>
      <c r="CO438" s="28"/>
      <c r="CP438" s="28"/>
      <c r="CQ438" s="28"/>
      <c r="CR438" s="28"/>
      <c r="CS438" s="28"/>
      <c r="CT438" s="28"/>
      <c r="CU438" s="28"/>
      <c r="CV438" s="28"/>
      <c r="CW438" s="28"/>
      <c r="CX438" s="20"/>
      <c r="ML438" s="87"/>
      <c r="MM438" s="87"/>
      <c r="MN438" s="87"/>
      <c r="MO438" s="87"/>
      <c r="MP438" s="87"/>
      <c r="MQ438" s="87"/>
      <c r="MR438" s="87"/>
      <c r="MS438" s="87"/>
      <c r="MT438" s="87"/>
      <c r="MU438" s="87"/>
      <c r="MV438" s="87"/>
      <c r="MW438" s="87"/>
      <c r="MX438" s="87"/>
      <c r="MY438" s="87"/>
      <c r="MZ438" s="87"/>
      <c r="NA438" s="87"/>
      <c r="NB438" s="87"/>
      <c r="NC438" s="87"/>
      <c r="ND438" s="87"/>
      <c r="NE438" s="87"/>
      <c r="NF438" s="87"/>
      <c r="NG438" s="87"/>
      <c r="NH438" s="87"/>
      <c r="NI438" s="87"/>
      <c r="NJ438" s="87"/>
      <c r="NK438" s="87"/>
      <c r="NL438" s="87"/>
      <c r="NM438" s="87"/>
      <c r="NN438" s="87"/>
      <c r="NO438" s="87"/>
      <c r="NP438" s="87"/>
      <c r="NR438" s="20"/>
      <c r="NS438" s="246" t="s">
        <v>5963</v>
      </c>
    </row>
    <row r="439" spans="11:383">
      <c r="K439" s="265" t="s">
        <v>5964</v>
      </c>
      <c r="V439" s="43">
        <v>108</v>
      </c>
      <c r="W439" s="34" t="s">
        <v>2210</v>
      </c>
      <c r="X439" s="44">
        <v>10602</v>
      </c>
      <c r="Y439" s="34" t="s">
        <v>726</v>
      </c>
      <c r="Z439" s="43" t="s">
        <v>426</v>
      </c>
      <c r="AA439" s="34" t="s">
        <v>460</v>
      </c>
      <c r="AB439" s="34" t="s">
        <v>396</v>
      </c>
      <c r="AC439" s="34" t="s">
        <v>726</v>
      </c>
      <c r="AD439" s="44" t="s">
        <v>428</v>
      </c>
      <c r="AE439" s="44" t="s">
        <v>5741</v>
      </c>
      <c r="AF439" s="43">
        <v>108</v>
      </c>
      <c r="AG439" s="34" t="s">
        <v>2210</v>
      </c>
      <c r="AH439" s="34" t="s">
        <v>2209</v>
      </c>
      <c r="AI439" s="43" t="s">
        <v>2211</v>
      </c>
      <c r="AJ439" s="44" t="s">
        <v>2212</v>
      </c>
      <c r="AK439" s="295">
        <v>4560480</v>
      </c>
      <c r="AL439" s="44" t="s">
        <v>621</v>
      </c>
      <c r="AM439" s="44" t="s">
        <v>2216</v>
      </c>
      <c r="AN439" s="296">
        <v>255131460</v>
      </c>
      <c r="AO439" s="34"/>
      <c r="AP439" s="34"/>
      <c r="AQ439" s="34"/>
      <c r="AR439" s="34"/>
      <c r="AS439" s="34"/>
      <c r="AT439" s="44" t="s">
        <v>434</v>
      </c>
      <c r="AU439" s="44"/>
      <c r="AV439" s="751" t="str" cm="1">
        <f t="array" ref="AV4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39" s="34"/>
      <c r="AX439" s="34"/>
      <c r="AY439" s="34"/>
      <c r="AZ439" s="34"/>
      <c r="BA439" s="34"/>
      <c r="BB439" s="34"/>
      <c r="BC439" s="34"/>
      <c r="BD439" s="44">
        <v>10602</v>
      </c>
      <c r="BE439" s="34" t="s">
        <v>726</v>
      </c>
      <c r="BF439" s="43" t="s">
        <v>426</v>
      </c>
      <c r="BG439" s="34" t="s">
        <v>460</v>
      </c>
      <c r="BH439" s="34" t="s">
        <v>396</v>
      </c>
      <c r="BI439" s="34" t="s">
        <v>726</v>
      </c>
      <c r="BJ439" s="44" t="s">
        <v>428</v>
      </c>
      <c r="BK439" s="44" t="s">
        <v>5741</v>
      </c>
      <c r="BL439" s="34"/>
      <c r="BM439" s="34"/>
      <c r="BN439" s="34"/>
      <c r="BO439" s="20"/>
      <c r="BP439" s="20"/>
      <c r="BQ439" s="20"/>
      <c r="BR439" s="20"/>
      <c r="BS439" s="27"/>
      <c r="BT439" s="20"/>
      <c r="BU439" s="20"/>
      <c r="BV439" s="20"/>
      <c r="BW439" s="20"/>
      <c r="BX439" s="20"/>
      <c r="BY439" s="20"/>
      <c r="BZ439" s="20"/>
      <c r="CA439" s="20"/>
      <c r="CB439" s="20"/>
      <c r="CC439" s="27"/>
      <c r="CD439" s="20"/>
      <c r="CE439" s="20"/>
      <c r="CF439" s="28"/>
      <c r="CG439" s="28"/>
      <c r="CH439" s="28"/>
      <c r="CI439" s="28"/>
      <c r="CJ439" s="28"/>
      <c r="CK439" s="28"/>
      <c r="CL439" s="28"/>
      <c r="CM439" s="28"/>
      <c r="CN439" s="28"/>
      <c r="CO439" s="28"/>
      <c r="CP439" s="28"/>
      <c r="CQ439" s="28"/>
      <c r="CR439" s="28"/>
      <c r="CS439" s="28"/>
      <c r="CT439" s="28"/>
      <c r="CU439" s="28"/>
      <c r="CV439" s="28"/>
      <c r="CW439" s="28"/>
      <c r="CX439" s="20"/>
      <c r="ML439" s="87"/>
      <c r="MM439" s="87"/>
      <c r="MN439" s="87"/>
      <c r="MO439" s="87"/>
      <c r="MP439" s="87"/>
      <c r="MQ439" s="87"/>
      <c r="MR439" s="87"/>
      <c r="MS439" s="87"/>
      <c r="MT439" s="87"/>
      <c r="MU439" s="87"/>
      <c r="MV439" s="87"/>
      <c r="MW439" s="87"/>
      <c r="MX439" s="87"/>
      <c r="MY439" s="87"/>
      <c r="MZ439" s="87"/>
      <c r="NA439" s="87"/>
      <c r="NB439" s="87"/>
      <c r="NC439" s="87"/>
      <c r="ND439" s="87"/>
      <c r="NE439" s="87"/>
      <c r="NF439" s="87"/>
      <c r="NG439" s="87"/>
      <c r="NH439" s="87"/>
      <c r="NI439" s="87"/>
      <c r="NJ439" s="87"/>
      <c r="NK439" s="87"/>
      <c r="NL439" s="87"/>
      <c r="NM439" s="87"/>
      <c r="NN439" s="87"/>
      <c r="NO439" s="87"/>
      <c r="NP439" s="87"/>
      <c r="NR439" s="20"/>
      <c r="NS439" s="246" t="s">
        <v>5965</v>
      </c>
    </row>
    <row r="440" spans="11:383">
      <c r="K440" s="265" t="s">
        <v>5966</v>
      </c>
      <c r="V440" s="43">
        <v>108</v>
      </c>
      <c r="W440" s="34" t="s">
        <v>2210</v>
      </c>
      <c r="X440" s="44">
        <v>10606</v>
      </c>
      <c r="Y440" s="34" t="s">
        <v>994</v>
      </c>
      <c r="Z440" s="43" t="s">
        <v>1277</v>
      </c>
      <c r="AA440" s="34" t="s">
        <v>460</v>
      </c>
      <c r="AB440" s="34" t="s">
        <v>396</v>
      </c>
      <c r="AC440" s="34" t="s">
        <v>994</v>
      </c>
      <c r="AD440" s="44" t="s">
        <v>428</v>
      </c>
      <c r="AE440" s="44" t="s">
        <v>5741</v>
      </c>
      <c r="AF440" s="43">
        <v>108</v>
      </c>
      <c r="AG440" s="34" t="s">
        <v>2210</v>
      </c>
      <c r="AH440" s="34" t="s">
        <v>2209</v>
      </c>
      <c r="AI440" s="43" t="s">
        <v>2211</v>
      </c>
      <c r="AJ440" s="44" t="s">
        <v>2212</v>
      </c>
      <c r="AK440" s="295">
        <v>4560480</v>
      </c>
      <c r="AL440" s="44" t="s">
        <v>621</v>
      </c>
      <c r="AM440" s="44" t="s">
        <v>2216</v>
      </c>
      <c r="AN440" s="296">
        <v>255131460</v>
      </c>
      <c r="AO440" s="34"/>
      <c r="AP440" s="34"/>
      <c r="AQ440" s="34"/>
      <c r="AR440" s="34"/>
      <c r="AS440" s="34"/>
      <c r="AT440" s="44" t="s">
        <v>434</v>
      </c>
      <c r="AU440" s="44"/>
      <c r="AV440" s="751" t="str" cm="1">
        <f t="array" ref="AV4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0" s="34"/>
      <c r="AX440" s="34"/>
      <c r="AY440" s="34"/>
      <c r="AZ440" s="34"/>
      <c r="BA440" s="34"/>
      <c r="BB440" s="34"/>
      <c r="BC440" s="34"/>
      <c r="BD440" s="44">
        <v>10606</v>
      </c>
      <c r="BE440" s="34" t="s">
        <v>994</v>
      </c>
      <c r="BF440" s="43" t="s">
        <v>1277</v>
      </c>
      <c r="BG440" s="34" t="s">
        <v>460</v>
      </c>
      <c r="BH440" s="34" t="s">
        <v>396</v>
      </c>
      <c r="BI440" s="34" t="s">
        <v>994</v>
      </c>
      <c r="BJ440" s="44" t="s">
        <v>428</v>
      </c>
      <c r="BK440" s="44" t="s">
        <v>5741</v>
      </c>
      <c r="BL440" s="34"/>
      <c r="BM440" s="34"/>
      <c r="BN440" s="34"/>
      <c r="BO440" s="20"/>
      <c r="BP440" s="20"/>
      <c r="BQ440" s="20"/>
      <c r="BR440" s="20"/>
      <c r="BS440" s="27"/>
      <c r="BT440" s="20"/>
      <c r="BU440" s="20"/>
      <c r="BV440" s="20"/>
      <c r="BW440" s="20"/>
      <c r="BX440" s="20"/>
      <c r="BY440" s="20"/>
      <c r="BZ440" s="20"/>
      <c r="CA440" s="20"/>
      <c r="CB440" s="20"/>
      <c r="CC440" s="27"/>
      <c r="CD440" s="20"/>
      <c r="CE440" s="20"/>
      <c r="CF440" s="28"/>
      <c r="CG440" s="28"/>
      <c r="CH440" s="28"/>
      <c r="CI440" s="28"/>
      <c r="CJ440" s="28"/>
      <c r="CK440" s="28"/>
      <c r="CL440" s="28"/>
      <c r="CM440" s="28"/>
      <c r="CN440" s="28"/>
      <c r="CO440" s="28"/>
      <c r="CP440" s="28"/>
      <c r="CQ440" s="28"/>
      <c r="CR440" s="28"/>
      <c r="CS440" s="28"/>
      <c r="CT440" s="28"/>
      <c r="CU440" s="28"/>
      <c r="CV440" s="28"/>
      <c r="CW440" s="28"/>
      <c r="CX440" s="20"/>
      <c r="ML440" s="87"/>
      <c r="MM440" s="87"/>
      <c r="MN440" s="87"/>
      <c r="MO440" s="87"/>
      <c r="MP440" s="87"/>
      <c r="MQ440" s="87"/>
      <c r="MR440" s="87"/>
      <c r="MS440" s="87"/>
      <c r="MT440" s="87"/>
      <c r="MU440" s="87"/>
      <c r="MV440" s="87"/>
      <c r="MW440" s="87"/>
      <c r="MX440" s="87"/>
      <c r="MY440" s="87"/>
      <c r="MZ440" s="87"/>
      <c r="NA440" s="87"/>
      <c r="NB440" s="87"/>
      <c r="NC440" s="87"/>
      <c r="ND440" s="87"/>
      <c r="NE440" s="87"/>
      <c r="NF440" s="87"/>
      <c r="NG440" s="87"/>
      <c r="NH440" s="87"/>
      <c r="NI440" s="87"/>
      <c r="NJ440" s="87"/>
      <c r="NK440" s="87"/>
      <c r="NL440" s="87"/>
      <c r="NM440" s="87"/>
      <c r="NN440" s="87"/>
      <c r="NO440" s="87"/>
      <c r="NP440" s="87"/>
      <c r="NR440" s="20"/>
      <c r="NS440" s="246" t="s">
        <v>5967</v>
      </c>
    </row>
    <row r="441" spans="11:383">
      <c r="K441" s="265" t="s">
        <v>5968</v>
      </c>
      <c r="V441" s="43">
        <v>108</v>
      </c>
      <c r="W441" s="34" t="s">
        <v>2210</v>
      </c>
      <c r="X441" s="44">
        <v>10607</v>
      </c>
      <c r="Y441" s="34" t="s">
        <v>1289</v>
      </c>
      <c r="Z441" s="43" t="s">
        <v>426</v>
      </c>
      <c r="AA441" s="34" t="s">
        <v>460</v>
      </c>
      <c r="AB441" s="34" t="s">
        <v>396</v>
      </c>
      <c r="AC441" s="34" t="s">
        <v>1289</v>
      </c>
      <c r="AD441" s="44" t="s">
        <v>428</v>
      </c>
      <c r="AE441" s="44" t="s">
        <v>5741</v>
      </c>
      <c r="AF441" s="43">
        <v>108</v>
      </c>
      <c r="AG441" s="34" t="s">
        <v>2210</v>
      </c>
      <c r="AH441" s="34" t="s">
        <v>2209</v>
      </c>
      <c r="AI441" s="43" t="s">
        <v>2211</v>
      </c>
      <c r="AJ441" s="44" t="s">
        <v>2212</v>
      </c>
      <c r="AK441" s="295">
        <v>4560480</v>
      </c>
      <c r="AL441" s="44" t="s">
        <v>621</v>
      </c>
      <c r="AM441" s="44" t="s">
        <v>2216</v>
      </c>
      <c r="AN441" s="296">
        <v>255131460</v>
      </c>
      <c r="AO441" s="34"/>
      <c r="AP441" s="34"/>
      <c r="AQ441" s="34"/>
      <c r="AR441" s="34"/>
      <c r="AS441" s="34"/>
      <c r="AT441" s="44" t="s">
        <v>434</v>
      </c>
      <c r="AU441" s="44"/>
      <c r="AV441" s="751" t="str" cm="1">
        <f t="array" ref="AV4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1" s="34"/>
      <c r="AX441" s="34"/>
      <c r="AY441" s="34"/>
      <c r="AZ441" s="34"/>
      <c r="BA441" s="34"/>
      <c r="BB441" s="34"/>
      <c r="BC441" s="34"/>
      <c r="BD441" s="44">
        <v>10607</v>
      </c>
      <c r="BE441" s="34" t="s">
        <v>1289</v>
      </c>
      <c r="BF441" s="43" t="s">
        <v>426</v>
      </c>
      <c r="BG441" s="34" t="s">
        <v>460</v>
      </c>
      <c r="BH441" s="34" t="s">
        <v>396</v>
      </c>
      <c r="BI441" s="34" t="s">
        <v>1289</v>
      </c>
      <c r="BJ441" s="44" t="s">
        <v>428</v>
      </c>
      <c r="BK441" s="44" t="s">
        <v>5741</v>
      </c>
      <c r="BL441" s="34"/>
      <c r="BM441" s="34"/>
      <c r="BN441" s="34"/>
      <c r="BO441" s="20"/>
      <c r="BP441" s="20"/>
      <c r="BQ441" s="20"/>
      <c r="BR441" s="20"/>
      <c r="BS441" s="27"/>
      <c r="BT441" s="20"/>
      <c r="BU441" s="20"/>
      <c r="BV441" s="20"/>
      <c r="BW441" s="20"/>
      <c r="BX441" s="20"/>
      <c r="BY441" s="20"/>
      <c r="BZ441" s="20"/>
      <c r="CA441" s="20"/>
      <c r="CB441" s="20"/>
      <c r="CC441" s="27"/>
      <c r="CD441" s="20"/>
      <c r="CE441" s="20"/>
      <c r="CF441" s="28"/>
      <c r="CG441" s="28"/>
      <c r="CH441" s="28"/>
      <c r="CI441" s="28"/>
      <c r="CJ441" s="28"/>
      <c r="CK441" s="28"/>
      <c r="CL441" s="28"/>
      <c r="CM441" s="28"/>
      <c r="CN441" s="28"/>
      <c r="CO441" s="28"/>
      <c r="CP441" s="28"/>
      <c r="CQ441" s="28"/>
      <c r="CR441" s="28"/>
      <c r="CS441" s="28"/>
      <c r="CT441" s="28"/>
      <c r="CU441" s="28"/>
      <c r="CV441" s="28"/>
      <c r="CW441" s="28"/>
      <c r="CX441" s="20"/>
      <c r="ML441" s="87"/>
      <c r="MM441" s="87"/>
      <c r="MN441" s="87"/>
      <c r="MO441" s="87"/>
      <c r="MP441" s="87"/>
      <c r="MQ441" s="87"/>
      <c r="MR441" s="87"/>
      <c r="MS441" s="87"/>
      <c r="MT441" s="87"/>
      <c r="MU441" s="87"/>
      <c r="MV441" s="87"/>
      <c r="MW441" s="87"/>
      <c r="MX441" s="87"/>
      <c r="MY441" s="87"/>
      <c r="MZ441" s="87"/>
      <c r="NA441" s="87"/>
      <c r="NB441" s="87"/>
      <c r="NC441" s="87"/>
      <c r="ND441" s="87"/>
      <c r="NE441" s="87"/>
      <c r="NF441" s="87"/>
      <c r="NG441" s="87"/>
      <c r="NH441" s="87"/>
      <c r="NI441" s="87"/>
      <c r="NJ441" s="87"/>
      <c r="NK441" s="87"/>
      <c r="NL441" s="87"/>
      <c r="NM441" s="87"/>
      <c r="NN441" s="87"/>
      <c r="NO441" s="87"/>
      <c r="NP441" s="87"/>
      <c r="NR441" s="20"/>
      <c r="NS441" s="246" t="s">
        <v>5969</v>
      </c>
    </row>
    <row r="442" spans="11:383">
      <c r="K442" s="265" t="s">
        <v>5970</v>
      </c>
      <c r="V442" s="43">
        <v>108</v>
      </c>
      <c r="W442" s="34" t="s">
        <v>2210</v>
      </c>
      <c r="X442" s="44">
        <v>10608</v>
      </c>
      <c r="Y442" s="34" t="s">
        <v>1585</v>
      </c>
      <c r="Z442" s="43" t="s">
        <v>426</v>
      </c>
      <c r="AA442" s="34" t="s">
        <v>460</v>
      </c>
      <c r="AB442" s="34" t="s">
        <v>396</v>
      </c>
      <c r="AC442" s="34" t="s">
        <v>1585</v>
      </c>
      <c r="AD442" s="44" t="s">
        <v>428</v>
      </c>
      <c r="AE442" s="44" t="s">
        <v>5741</v>
      </c>
      <c r="AF442" s="43">
        <v>108</v>
      </c>
      <c r="AG442" s="34" t="s">
        <v>2210</v>
      </c>
      <c r="AH442" s="34" t="s">
        <v>2209</v>
      </c>
      <c r="AI442" s="43" t="s">
        <v>2211</v>
      </c>
      <c r="AJ442" s="44" t="s">
        <v>2212</v>
      </c>
      <c r="AK442" s="295">
        <v>4560480</v>
      </c>
      <c r="AL442" s="44" t="s">
        <v>621</v>
      </c>
      <c r="AM442" s="44" t="s">
        <v>2216</v>
      </c>
      <c r="AN442" s="296">
        <v>255131460</v>
      </c>
      <c r="AO442" s="34"/>
      <c r="AP442" s="34"/>
      <c r="AQ442" s="34"/>
      <c r="AR442" s="34"/>
      <c r="AS442" s="34"/>
      <c r="AT442" s="44" t="s">
        <v>434</v>
      </c>
      <c r="AU442" s="44"/>
      <c r="AV442" s="751" t="str" cm="1">
        <f t="array" ref="AV4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2" s="34"/>
      <c r="AX442" s="34"/>
      <c r="AY442" s="34"/>
      <c r="AZ442" s="34"/>
      <c r="BA442" s="34"/>
      <c r="BB442" s="34"/>
      <c r="BC442" s="34"/>
      <c r="BD442" s="44">
        <v>10608</v>
      </c>
      <c r="BE442" s="34" t="s">
        <v>1585</v>
      </c>
      <c r="BF442" s="43" t="s">
        <v>426</v>
      </c>
      <c r="BG442" s="34" t="s">
        <v>460</v>
      </c>
      <c r="BH442" s="34" t="s">
        <v>396</v>
      </c>
      <c r="BI442" s="34" t="s">
        <v>1585</v>
      </c>
      <c r="BJ442" s="44" t="s">
        <v>428</v>
      </c>
      <c r="BK442" s="44" t="s">
        <v>5741</v>
      </c>
      <c r="BL442" s="34"/>
      <c r="BM442" s="34"/>
      <c r="BN442" s="34"/>
      <c r="BO442" s="20"/>
      <c r="BP442" s="20"/>
      <c r="BQ442" s="20"/>
      <c r="BR442" s="20"/>
      <c r="BS442" s="27"/>
      <c r="BT442" s="20"/>
      <c r="BU442" s="20"/>
      <c r="BV442" s="20"/>
      <c r="BW442" s="20"/>
      <c r="BX442" s="20"/>
      <c r="BY442" s="20"/>
      <c r="BZ442" s="20"/>
      <c r="CA442" s="20"/>
      <c r="CB442" s="20"/>
      <c r="CC442" s="27"/>
      <c r="CD442" s="20"/>
      <c r="CE442" s="20"/>
      <c r="CF442" s="28"/>
      <c r="CG442" s="28"/>
      <c r="CH442" s="28"/>
      <c r="CI442" s="28"/>
      <c r="CJ442" s="28"/>
      <c r="CK442" s="28"/>
      <c r="CL442" s="28"/>
      <c r="CM442" s="28"/>
      <c r="CN442" s="28"/>
      <c r="CO442" s="28"/>
      <c r="CP442" s="28"/>
      <c r="CQ442" s="28"/>
      <c r="CR442" s="28"/>
      <c r="CS442" s="28"/>
      <c r="CT442" s="28"/>
      <c r="CU442" s="28"/>
      <c r="CV442" s="28"/>
      <c r="CW442" s="28"/>
      <c r="CX442" s="20"/>
      <c r="ML442" s="87"/>
      <c r="MM442" s="87"/>
      <c r="MN442" s="87"/>
      <c r="MO442" s="87"/>
      <c r="MP442" s="87"/>
      <c r="MQ442" s="87"/>
      <c r="MR442" s="87"/>
      <c r="MS442" s="87"/>
      <c r="MT442" s="87"/>
      <c r="MU442" s="87"/>
      <c r="MV442" s="87"/>
      <c r="MW442" s="87"/>
      <c r="MX442" s="87"/>
      <c r="MY442" s="87"/>
      <c r="MZ442" s="87"/>
      <c r="NA442" s="87"/>
      <c r="NB442" s="87"/>
      <c r="NC442" s="87"/>
      <c r="ND442" s="87"/>
      <c r="NE442" s="87"/>
      <c r="NF442" s="87"/>
      <c r="NG442" s="87"/>
      <c r="NH442" s="87"/>
      <c r="NI442" s="87"/>
      <c r="NJ442" s="87"/>
      <c r="NK442" s="87"/>
      <c r="NL442" s="87"/>
      <c r="NM442" s="87"/>
      <c r="NN442" s="87"/>
      <c r="NO442" s="87"/>
      <c r="NP442" s="87"/>
      <c r="NR442" s="20"/>
      <c r="NS442" s="246" t="s">
        <v>5971</v>
      </c>
    </row>
    <row r="443" spans="11:383">
      <c r="K443" s="265" t="s">
        <v>5972</v>
      </c>
      <c r="V443" s="43">
        <v>108</v>
      </c>
      <c r="W443" s="34" t="s">
        <v>2210</v>
      </c>
      <c r="X443" s="44">
        <v>10610</v>
      </c>
      <c r="Y443" s="34" t="s">
        <v>1514</v>
      </c>
      <c r="Z443" s="43" t="s">
        <v>426</v>
      </c>
      <c r="AA443" s="34" t="s">
        <v>460</v>
      </c>
      <c r="AB443" s="34" t="s">
        <v>396</v>
      </c>
      <c r="AC443" s="34" t="s">
        <v>5962</v>
      </c>
      <c r="AD443" s="44" t="s">
        <v>428</v>
      </c>
      <c r="AE443" s="44" t="s">
        <v>5741</v>
      </c>
      <c r="AF443" s="43">
        <v>108</v>
      </c>
      <c r="AG443" s="34" t="s">
        <v>2210</v>
      </c>
      <c r="AH443" s="34" t="s">
        <v>2209</v>
      </c>
      <c r="AI443" s="43" t="s">
        <v>2211</v>
      </c>
      <c r="AJ443" s="44" t="s">
        <v>2212</v>
      </c>
      <c r="AK443" s="295">
        <v>4560480</v>
      </c>
      <c r="AL443" s="44" t="s">
        <v>621</v>
      </c>
      <c r="AM443" s="44" t="s">
        <v>2216</v>
      </c>
      <c r="AN443" s="296">
        <v>255131460</v>
      </c>
      <c r="AO443" s="34"/>
      <c r="AP443" s="34"/>
      <c r="AQ443" s="34"/>
      <c r="AR443" s="34"/>
      <c r="AS443" s="34"/>
      <c r="AT443" s="44" t="s">
        <v>434</v>
      </c>
      <c r="AU443" s="44"/>
      <c r="AV443" s="751" t="str" cm="1">
        <f t="array" ref="AV4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3" s="34"/>
      <c r="AX443" s="34"/>
      <c r="AY443" s="34"/>
      <c r="AZ443" s="34"/>
      <c r="BA443" s="34"/>
      <c r="BB443" s="34"/>
      <c r="BC443" s="34"/>
      <c r="BD443" s="44">
        <v>10610</v>
      </c>
      <c r="BE443" s="34" t="s">
        <v>1514</v>
      </c>
      <c r="BF443" s="43" t="s">
        <v>426</v>
      </c>
      <c r="BG443" s="34" t="s">
        <v>460</v>
      </c>
      <c r="BH443" s="34" t="s">
        <v>396</v>
      </c>
      <c r="BI443" s="34" t="s">
        <v>5962</v>
      </c>
      <c r="BJ443" s="44" t="s">
        <v>428</v>
      </c>
      <c r="BK443" s="44" t="s">
        <v>5741</v>
      </c>
      <c r="BL443" s="34"/>
      <c r="BM443" s="34"/>
      <c r="BN443" s="34"/>
      <c r="BO443" s="20"/>
      <c r="BP443" s="20"/>
      <c r="BQ443" s="20"/>
      <c r="BR443" s="20"/>
      <c r="BS443" s="27"/>
      <c r="BT443" s="20"/>
      <c r="BU443" s="20"/>
      <c r="BV443" s="20"/>
      <c r="BW443" s="20"/>
      <c r="BX443" s="20"/>
      <c r="BY443" s="20"/>
      <c r="BZ443" s="20"/>
      <c r="CA443" s="20"/>
      <c r="CB443" s="20"/>
      <c r="CC443" s="27"/>
      <c r="CD443" s="20"/>
      <c r="CE443" s="20"/>
      <c r="CF443" s="28"/>
      <c r="CG443" s="28"/>
      <c r="CH443" s="28"/>
      <c r="CI443" s="28"/>
      <c r="CJ443" s="28"/>
      <c r="CK443" s="28"/>
      <c r="CL443" s="28"/>
      <c r="CM443" s="28"/>
      <c r="CN443" s="28"/>
      <c r="CO443" s="28"/>
      <c r="CP443" s="28"/>
      <c r="CQ443" s="28"/>
      <c r="CR443" s="28"/>
      <c r="CS443" s="28"/>
      <c r="CT443" s="28"/>
      <c r="CU443" s="28"/>
      <c r="CV443" s="28"/>
      <c r="CW443" s="28"/>
      <c r="CX443" s="20"/>
      <c r="ML443" s="87"/>
      <c r="MM443" s="87"/>
      <c r="MN443" s="87"/>
      <c r="MO443" s="87"/>
      <c r="MP443" s="87"/>
      <c r="MQ443" s="87"/>
      <c r="MR443" s="87"/>
      <c r="MS443" s="87"/>
      <c r="MT443" s="87"/>
      <c r="MU443" s="87"/>
      <c r="MV443" s="87"/>
      <c r="MW443" s="87"/>
      <c r="MX443" s="87"/>
      <c r="MY443" s="87"/>
      <c r="MZ443" s="87"/>
      <c r="NA443" s="87"/>
      <c r="NB443" s="87"/>
      <c r="NC443" s="87"/>
      <c r="ND443" s="87"/>
      <c r="NE443" s="87"/>
      <c r="NF443" s="87"/>
      <c r="NG443" s="87"/>
      <c r="NH443" s="87"/>
      <c r="NI443" s="87"/>
      <c r="NJ443" s="87"/>
      <c r="NK443" s="87"/>
      <c r="NL443" s="87"/>
      <c r="NM443" s="87"/>
      <c r="NN443" s="87"/>
      <c r="NO443" s="87"/>
      <c r="NP443" s="87"/>
      <c r="NR443" s="20"/>
      <c r="NS443" s="246" t="s">
        <v>5973</v>
      </c>
    </row>
    <row r="444" spans="11:383">
      <c r="K444" s="265" t="s">
        <v>5974</v>
      </c>
      <c r="V444" s="43">
        <v>108</v>
      </c>
      <c r="W444" s="34" t="s">
        <v>2210</v>
      </c>
      <c r="X444" s="44">
        <v>10611</v>
      </c>
      <c r="Y444" s="34" t="s">
        <v>1784</v>
      </c>
      <c r="Z444" s="43" t="s">
        <v>426</v>
      </c>
      <c r="AA444" s="34" t="s">
        <v>460</v>
      </c>
      <c r="AB444" s="34" t="s">
        <v>396</v>
      </c>
      <c r="AC444" s="34" t="s">
        <v>5975</v>
      </c>
      <c r="AD444" s="44" t="s">
        <v>428</v>
      </c>
      <c r="AE444" s="44" t="s">
        <v>5741</v>
      </c>
      <c r="AF444" s="43">
        <v>108</v>
      </c>
      <c r="AG444" s="34" t="s">
        <v>2210</v>
      </c>
      <c r="AH444" s="34" t="s">
        <v>2209</v>
      </c>
      <c r="AI444" s="43" t="s">
        <v>2211</v>
      </c>
      <c r="AJ444" s="44" t="s">
        <v>2212</v>
      </c>
      <c r="AK444" s="295">
        <v>4560480</v>
      </c>
      <c r="AL444" s="44" t="s">
        <v>621</v>
      </c>
      <c r="AM444" s="44" t="s">
        <v>2216</v>
      </c>
      <c r="AN444" s="296">
        <v>255131460</v>
      </c>
      <c r="AO444" s="34"/>
      <c r="AP444" s="34"/>
      <c r="AQ444" s="34"/>
      <c r="AR444" s="34"/>
      <c r="AS444" s="34"/>
      <c r="AT444" s="44" t="s">
        <v>434</v>
      </c>
      <c r="AU444" s="44"/>
      <c r="AV444" s="751" t="str" cm="1">
        <f t="array" ref="AV4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4" s="34"/>
      <c r="AX444" s="34"/>
      <c r="AY444" s="34"/>
      <c r="AZ444" s="34"/>
      <c r="BA444" s="34"/>
      <c r="BB444" s="34"/>
      <c r="BC444" s="34"/>
      <c r="BD444" s="44">
        <v>10611</v>
      </c>
      <c r="BE444" s="34" t="s">
        <v>1784</v>
      </c>
      <c r="BF444" s="43" t="s">
        <v>426</v>
      </c>
      <c r="BG444" s="34" t="s">
        <v>460</v>
      </c>
      <c r="BH444" s="34" t="s">
        <v>396</v>
      </c>
      <c r="BI444" s="34" t="s">
        <v>5975</v>
      </c>
      <c r="BJ444" s="44" t="s">
        <v>428</v>
      </c>
      <c r="BK444" s="44" t="s">
        <v>5741</v>
      </c>
      <c r="BL444" s="34"/>
      <c r="BM444" s="34"/>
      <c r="BN444" s="34"/>
      <c r="BO444" s="20"/>
      <c r="BP444" s="20"/>
      <c r="BQ444" s="20"/>
      <c r="BR444" s="20"/>
      <c r="BS444" s="27"/>
      <c r="BT444" s="20"/>
      <c r="BU444" s="20"/>
      <c r="BV444" s="20"/>
      <c r="BW444" s="20"/>
      <c r="BX444" s="20"/>
      <c r="BY444" s="20"/>
      <c r="BZ444" s="20"/>
      <c r="CA444" s="20"/>
      <c r="CB444" s="20"/>
      <c r="CC444" s="27"/>
      <c r="CD444" s="20"/>
      <c r="CE444" s="20"/>
      <c r="CF444" s="28"/>
      <c r="CG444" s="28"/>
      <c r="CH444" s="28"/>
      <c r="CI444" s="28"/>
      <c r="CJ444" s="28"/>
      <c r="CK444" s="28"/>
      <c r="CL444" s="28"/>
      <c r="CM444" s="28"/>
      <c r="CN444" s="28"/>
      <c r="CO444" s="28"/>
      <c r="CP444" s="28"/>
      <c r="CQ444" s="28"/>
      <c r="CR444" s="28"/>
      <c r="CS444" s="28"/>
      <c r="CT444" s="28"/>
      <c r="CU444" s="28"/>
      <c r="CV444" s="28"/>
      <c r="CW444" s="28"/>
      <c r="CX444" s="20"/>
      <c r="ML444" s="87"/>
      <c r="MM444" s="87"/>
      <c r="MN444" s="87"/>
      <c r="MO444" s="87"/>
      <c r="MP444" s="87"/>
      <c r="MQ444" s="87"/>
      <c r="MR444" s="87"/>
      <c r="MS444" s="87"/>
      <c r="MT444" s="87"/>
      <c r="MU444" s="87"/>
      <c r="MV444" s="87"/>
      <c r="MW444" s="87"/>
      <c r="MX444" s="87"/>
      <c r="MY444" s="87"/>
      <c r="MZ444" s="87"/>
      <c r="NA444" s="87"/>
      <c r="NB444" s="87"/>
      <c r="NC444" s="87"/>
      <c r="ND444" s="87"/>
      <c r="NE444" s="87"/>
      <c r="NF444" s="87"/>
      <c r="NG444" s="87"/>
      <c r="NH444" s="87"/>
      <c r="NI444" s="87"/>
      <c r="NJ444" s="87"/>
      <c r="NK444" s="87"/>
      <c r="NL444" s="87"/>
      <c r="NM444" s="87"/>
      <c r="NN444" s="87"/>
      <c r="NO444" s="87"/>
      <c r="NP444" s="87"/>
      <c r="NR444" s="20"/>
      <c r="NS444" s="246" t="s">
        <v>5976</v>
      </c>
    </row>
    <row r="445" spans="11:383">
      <c r="K445" s="265" t="s">
        <v>5977</v>
      </c>
      <c r="V445" s="43">
        <v>108</v>
      </c>
      <c r="W445" s="34" t="s">
        <v>2210</v>
      </c>
      <c r="X445" s="44">
        <v>180403</v>
      </c>
      <c r="Y445" s="34" t="s">
        <v>679</v>
      </c>
      <c r="Z445" s="43" t="s">
        <v>1277</v>
      </c>
      <c r="AA445" s="34" t="s">
        <v>679</v>
      </c>
      <c r="AB445" s="34" t="s">
        <v>413</v>
      </c>
      <c r="AC445" s="34" t="s">
        <v>679</v>
      </c>
      <c r="AD445" s="44" t="s">
        <v>428</v>
      </c>
      <c r="AE445" s="44" t="s">
        <v>5741</v>
      </c>
      <c r="AF445" s="43">
        <v>108</v>
      </c>
      <c r="AG445" s="34" t="s">
        <v>2210</v>
      </c>
      <c r="AH445" s="34" t="s">
        <v>2209</v>
      </c>
      <c r="AI445" s="43" t="s">
        <v>2211</v>
      </c>
      <c r="AJ445" s="44" t="s">
        <v>2212</v>
      </c>
      <c r="AK445" s="295">
        <v>4560480</v>
      </c>
      <c r="AL445" s="44" t="s">
        <v>621</v>
      </c>
      <c r="AM445" s="44" t="s">
        <v>2216</v>
      </c>
      <c r="AN445" s="296">
        <v>255131460</v>
      </c>
      <c r="AO445" s="34"/>
      <c r="AP445" s="34"/>
      <c r="AQ445" s="34"/>
      <c r="AR445" s="34"/>
      <c r="AS445" s="34"/>
      <c r="AT445" s="44" t="s">
        <v>434</v>
      </c>
      <c r="AU445" s="44"/>
      <c r="AV445" s="751" t="str" cm="1">
        <f t="array" ref="AV4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5" s="34"/>
      <c r="AX445" s="34"/>
      <c r="AY445" s="34"/>
      <c r="AZ445" s="34"/>
      <c r="BA445" s="34"/>
      <c r="BB445" s="34"/>
      <c r="BC445" s="34"/>
      <c r="BD445" s="44">
        <v>180403</v>
      </c>
      <c r="BE445" s="34" t="s">
        <v>679</v>
      </c>
      <c r="BF445" s="43" t="s">
        <v>1277</v>
      </c>
      <c r="BG445" s="34" t="s">
        <v>679</v>
      </c>
      <c r="BH445" s="34" t="s">
        <v>413</v>
      </c>
      <c r="BI445" s="34" t="s">
        <v>679</v>
      </c>
      <c r="BJ445" s="44" t="s">
        <v>428</v>
      </c>
      <c r="BK445" s="44" t="s">
        <v>5741</v>
      </c>
      <c r="BL445" s="34"/>
      <c r="BM445" s="34"/>
      <c r="BN445" s="34"/>
      <c r="BO445" s="20"/>
      <c r="BP445" s="20"/>
      <c r="BQ445" s="20"/>
      <c r="BR445" s="20"/>
      <c r="BS445" s="27"/>
      <c r="BT445" s="20"/>
      <c r="BU445" s="20"/>
      <c r="BV445" s="20"/>
      <c r="BW445" s="20"/>
      <c r="BX445" s="20"/>
      <c r="BY445" s="20"/>
      <c r="BZ445" s="20"/>
      <c r="CA445" s="20"/>
      <c r="CB445" s="20"/>
      <c r="CC445" s="27"/>
      <c r="CD445" s="20"/>
      <c r="CE445" s="20"/>
      <c r="CF445" s="28"/>
      <c r="CG445" s="28"/>
      <c r="CH445" s="28"/>
      <c r="CI445" s="28"/>
      <c r="CJ445" s="28"/>
      <c r="CK445" s="28"/>
      <c r="CL445" s="28"/>
      <c r="CM445" s="28"/>
      <c r="CN445" s="28"/>
      <c r="CO445" s="28"/>
      <c r="CP445" s="28"/>
      <c r="CQ445" s="28"/>
      <c r="CR445" s="28"/>
      <c r="CS445" s="28"/>
      <c r="CT445" s="28"/>
      <c r="CU445" s="28"/>
      <c r="CV445" s="28"/>
      <c r="CW445" s="28"/>
      <c r="CX445" s="20"/>
      <c r="ML445" s="87"/>
      <c r="MM445" s="87"/>
      <c r="MN445" s="87"/>
      <c r="MO445" s="87"/>
      <c r="MP445" s="87"/>
      <c r="MQ445" s="87"/>
      <c r="MR445" s="87"/>
      <c r="MS445" s="87"/>
      <c r="MT445" s="87"/>
      <c r="MU445" s="87"/>
      <c r="MV445" s="87"/>
      <c r="MW445" s="87"/>
      <c r="MX445" s="87"/>
      <c r="MY445" s="87"/>
      <c r="MZ445" s="87"/>
      <c r="NA445" s="87"/>
      <c r="NB445" s="87"/>
      <c r="NC445" s="87"/>
      <c r="ND445" s="87"/>
      <c r="NE445" s="87"/>
      <c r="NF445" s="87"/>
      <c r="NG445" s="87"/>
      <c r="NH445" s="87"/>
      <c r="NI445" s="87"/>
      <c r="NJ445" s="87"/>
      <c r="NK445" s="87"/>
      <c r="NL445" s="87"/>
      <c r="NM445" s="87"/>
      <c r="NN445" s="87"/>
      <c r="NO445" s="87"/>
      <c r="NP445" s="87"/>
      <c r="NR445" s="20"/>
      <c r="NS445" s="246" t="s">
        <v>5978</v>
      </c>
    </row>
    <row r="446" spans="11:383">
      <c r="K446" s="265" t="s">
        <v>5979</v>
      </c>
      <c r="V446" s="43">
        <v>108</v>
      </c>
      <c r="W446" s="34" t="s">
        <v>2210</v>
      </c>
      <c r="X446" s="44">
        <v>180400</v>
      </c>
      <c r="Y446" s="34" t="s">
        <v>5980</v>
      </c>
      <c r="Z446" s="43" t="s">
        <v>1277</v>
      </c>
      <c r="AA446" s="34" t="s">
        <v>679</v>
      </c>
      <c r="AB446" s="34" t="s">
        <v>413</v>
      </c>
      <c r="AC446" s="34" t="s">
        <v>679</v>
      </c>
      <c r="AD446" s="44" t="s">
        <v>428</v>
      </c>
      <c r="AE446" s="44" t="s">
        <v>5741</v>
      </c>
      <c r="AF446" s="43">
        <v>108</v>
      </c>
      <c r="AG446" s="34" t="s">
        <v>2210</v>
      </c>
      <c r="AH446" s="34" t="s">
        <v>2209</v>
      </c>
      <c r="AI446" s="43" t="s">
        <v>2211</v>
      </c>
      <c r="AJ446" s="44" t="s">
        <v>2212</v>
      </c>
      <c r="AK446" s="295">
        <v>4560480</v>
      </c>
      <c r="AL446" s="44" t="s">
        <v>621</v>
      </c>
      <c r="AM446" s="44" t="s">
        <v>2216</v>
      </c>
      <c r="AN446" s="296">
        <v>255131460</v>
      </c>
      <c r="AO446" s="34"/>
      <c r="AP446" s="34"/>
      <c r="AQ446" s="34"/>
      <c r="AR446" s="34"/>
      <c r="AS446" s="34"/>
      <c r="AT446" s="44" t="s">
        <v>434</v>
      </c>
      <c r="AU446" s="44"/>
      <c r="AV446" s="751" t="str" cm="1">
        <f t="array" ref="AV4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6" s="34"/>
      <c r="AX446" s="34"/>
      <c r="AY446" s="34"/>
      <c r="AZ446" s="34"/>
      <c r="BA446" s="34"/>
      <c r="BB446" s="34"/>
      <c r="BC446" s="34"/>
      <c r="BD446" s="44">
        <v>180400</v>
      </c>
      <c r="BE446" s="34" t="s">
        <v>5980</v>
      </c>
      <c r="BF446" s="43" t="s">
        <v>1277</v>
      </c>
      <c r="BG446" s="34" t="s">
        <v>679</v>
      </c>
      <c r="BH446" s="34" t="s">
        <v>413</v>
      </c>
      <c r="BI446" s="34" t="s">
        <v>679</v>
      </c>
      <c r="BJ446" s="44" t="s">
        <v>428</v>
      </c>
      <c r="BK446" s="44" t="s">
        <v>5741</v>
      </c>
      <c r="BL446" s="34"/>
      <c r="BM446" s="34"/>
      <c r="BN446" s="34"/>
      <c r="BO446" s="20"/>
      <c r="BP446" s="20"/>
      <c r="BQ446" s="20"/>
      <c r="BR446" s="20"/>
      <c r="BS446" s="27"/>
      <c r="BT446" s="20"/>
      <c r="BU446" s="20"/>
      <c r="BV446" s="20"/>
      <c r="BW446" s="20"/>
      <c r="BX446" s="20"/>
      <c r="BY446" s="20"/>
      <c r="BZ446" s="20"/>
      <c r="CA446" s="20"/>
      <c r="CB446" s="20"/>
      <c r="CC446" s="27"/>
      <c r="CD446" s="20"/>
      <c r="CE446" s="20"/>
      <c r="CF446" s="28"/>
      <c r="CG446" s="28"/>
      <c r="CH446" s="28"/>
      <c r="CI446" s="28"/>
      <c r="CJ446" s="28"/>
      <c r="CK446" s="28"/>
      <c r="CL446" s="28"/>
      <c r="CM446" s="28"/>
      <c r="CN446" s="28"/>
      <c r="CO446" s="28"/>
      <c r="CP446" s="28"/>
      <c r="CQ446" s="28"/>
      <c r="CR446" s="28"/>
      <c r="CS446" s="28"/>
      <c r="CT446" s="28"/>
      <c r="CU446" s="28"/>
      <c r="CV446" s="28"/>
      <c r="CW446" s="28"/>
      <c r="CX446" s="20"/>
      <c r="ML446" s="87"/>
      <c r="MM446" s="87"/>
      <c r="MN446" s="87"/>
      <c r="MO446" s="87"/>
      <c r="MP446" s="87"/>
      <c r="MQ446" s="87"/>
      <c r="MR446" s="87"/>
      <c r="MS446" s="87"/>
      <c r="MT446" s="87"/>
      <c r="MU446" s="87"/>
      <c r="MV446" s="87"/>
      <c r="MW446" s="87"/>
      <c r="MX446" s="87"/>
      <c r="MY446" s="87"/>
      <c r="MZ446" s="87"/>
      <c r="NA446" s="87"/>
      <c r="NB446" s="87"/>
      <c r="NC446" s="87"/>
      <c r="ND446" s="87"/>
      <c r="NE446" s="87"/>
      <c r="NF446" s="87"/>
      <c r="NG446" s="87"/>
      <c r="NH446" s="87"/>
      <c r="NI446" s="87"/>
      <c r="NJ446" s="87"/>
      <c r="NK446" s="87"/>
      <c r="NL446" s="87"/>
      <c r="NM446" s="87"/>
      <c r="NN446" s="87"/>
      <c r="NO446" s="87"/>
      <c r="NP446" s="87"/>
      <c r="NR446" s="20"/>
      <c r="NS446" s="246" t="s">
        <v>5981</v>
      </c>
    </row>
    <row r="447" spans="11:383">
      <c r="K447" s="265" t="s">
        <v>5982</v>
      </c>
      <c r="V447" s="43">
        <v>108</v>
      </c>
      <c r="W447" s="34" t="s">
        <v>2210</v>
      </c>
      <c r="X447" s="44">
        <v>180404</v>
      </c>
      <c r="Y447" s="34" t="s">
        <v>1211</v>
      </c>
      <c r="Z447" s="43" t="s">
        <v>1277</v>
      </c>
      <c r="AA447" s="34" t="s">
        <v>679</v>
      </c>
      <c r="AB447" s="34" t="s">
        <v>413</v>
      </c>
      <c r="AC447" s="34" t="s">
        <v>1211</v>
      </c>
      <c r="AD447" s="44" t="s">
        <v>428</v>
      </c>
      <c r="AE447" s="44" t="s">
        <v>5741</v>
      </c>
      <c r="AF447" s="43">
        <v>108</v>
      </c>
      <c r="AG447" s="34" t="s">
        <v>2210</v>
      </c>
      <c r="AH447" s="34" t="s">
        <v>2209</v>
      </c>
      <c r="AI447" s="43" t="s">
        <v>2211</v>
      </c>
      <c r="AJ447" s="44" t="s">
        <v>2212</v>
      </c>
      <c r="AK447" s="295">
        <v>4560480</v>
      </c>
      <c r="AL447" s="44" t="s">
        <v>621</v>
      </c>
      <c r="AM447" s="44" t="s">
        <v>2216</v>
      </c>
      <c r="AN447" s="296">
        <v>255131460</v>
      </c>
      <c r="AO447" s="34"/>
      <c r="AP447" s="34"/>
      <c r="AQ447" s="34"/>
      <c r="AR447" s="34"/>
      <c r="AS447" s="34"/>
      <c r="AT447" s="44" t="s">
        <v>434</v>
      </c>
      <c r="AU447" s="44"/>
      <c r="AV447" s="751" t="str" cm="1">
        <f t="array" ref="AV4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7" s="34"/>
      <c r="AX447" s="34"/>
      <c r="AY447" s="34"/>
      <c r="AZ447" s="34"/>
      <c r="BA447" s="34"/>
      <c r="BB447" s="34"/>
      <c r="BC447" s="34"/>
      <c r="BD447" s="44">
        <v>180404</v>
      </c>
      <c r="BE447" s="34" t="s">
        <v>1211</v>
      </c>
      <c r="BF447" s="43" t="s">
        <v>1277</v>
      </c>
      <c r="BG447" s="34" t="s">
        <v>679</v>
      </c>
      <c r="BH447" s="34" t="s">
        <v>413</v>
      </c>
      <c r="BI447" s="34" t="s">
        <v>1211</v>
      </c>
      <c r="BJ447" s="44" t="s">
        <v>428</v>
      </c>
      <c r="BK447" s="44" t="s">
        <v>5741</v>
      </c>
      <c r="BL447" s="34"/>
      <c r="BM447" s="34"/>
      <c r="BN447" s="34"/>
      <c r="BO447" s="20"/>
      <c r="BP447" s="20"/>
      <c r="BQ447" s="20"/>
      <c r="BR447" s="20"/>
      <c r="BS447" s="27"/>
      <c r="BT447" s="20"/>
      <c r="BU447" s="20"/>
      <c r="BV447" s="20"/>
      <c r="BW447" s="20"/>
      <c r="BX447" s="20"/>
      <c r="BY447" s="20"/>
      <c r="BZ447" s="20"/>
      <c r="CA447" s="20"/>
      <c r="CB447" s="20"/>
      <c r="CC447" s="27"/>
      <c r="CD447" s="20"/>
      <c r="CE447" s="20"/>
      <c r="CF447" s="28"/>
      <c r="CG447" s="28"/>
      <c r="CH447" s="28"/>
      <c r="CI447" s="28"/>
      <c r="CJ447" s="28"/>
      <c r="CK447" s="28"/>
      <c r="CL447" s="28"/>
      <c r="CM447" s="28"/>
      <c r="CN447" s="28"/>
      <c r="CO447" s="28"/>
      <c r="CP447" s="28"/>
      <c r="CQ447" s="28"/>
      <c r="CR447" s="28"/>
      <c r="CS447" s="28"/>
      <c r="CT447" s="28"/>
      <c r="CU447" s="28"/>
      <c r="CV447" s="28"/>
      <c r="CW447" s="28"/>
      <c r="CX447" s="20"/>
      <c r="ML447" s="87"/>
      <c r="MM447" s="87"/>
      <c r="MN447" s="87"/>
      <c r="MO447" s="87"/>
      <c r="MP447" s="87"/>
      <c r="MQ447" s="87"/>
      <c r="MR447" s="87"/>
      <c r="MS447" s="87"/>
      <c r="MT447" s="87"/>
      <c r="MU447" s="87"/>
      <c r="MV447" s="87"/>
      <c r="MW447" s="87"/>
      <c r="MX447" s="87"/>
      <c r="MY447" s="87"/>
      <c r="MZ447" s="87"/>
      <c r="NA447" s="87"/>
      <c r="NB447" s="87"/>
      <c r="NC447" s="87"/>
      <c r="ND447" s="87"/>
      <c r="NE447" s="87"/>
      <c r="NF447" s="87"/>
      <c r="NG447" s="87"/>
      <c r="NH447" s="87"/>
      <c r="NI447" s="87"/>
      <c r="NJ447" s="87"/>
      <c r="NK447" s="87"/>
      <c r="NL447" s="87"/>
      <c r="NM447" s="87"/>
      <c r="NN447" s="87"/>
      <c r="NO447" s="87"/>
      <c r="NP447" s="87"/>
      <c r="NR447" s="20"/>
      <c r="NS447" s="246" t="s">
        <v>5983</v>
      </c>
    </row>
    <row r="448" spans="11:383">
      <c r="K448" s="265" t="s">
        <v>5984</v>
      </c>
      <c r="V448" s="43">
        <v>108</v>
      </c>
      <c r="W448" s="34" t="s">
        <v>2210</v>
      </c>
      <c r="X448" s="44">
        <v>180405</v>
      </c>
      <c r="Y448" s="34" t="s">
        <v>1496</v>
      </c>
      <c r="Z448" s="43" t="s">
        <v>1277</v>
      </c>
      <c r="AA448" s="34" t="s">
        <v>679</v>
      </c>
      <c r="AB448" s="34" t="s">
        <v>413</v>
      </c>
      <c r="AC448" s="34" t="s">
        <v>1496</v>
      </c>
      <c r="AD448" s="44" t="s">
        <v>428</v>
      </c>
      <c r="AE448" s="44" t="s">
        <v>5741</v>
      </c>
      <c r="AF448" s="43">
        <v>108</v>
      </c>
      <c r="AG448" s="34" t="s">
        <v>2210</v>
      </c>
      <c r="AH448" s="34" t="s">
        <v>2209</v>
      </c>
      <c r="AI448" s="43" t="s">
        <v>2211</v>
      </c>
      <c r="AJ448" s="44" t="s">
        <v>2212</v>
      </c>
      <c r="AK448" s="295">
        <v>4560480</v>
      </c>
      <c r="AL448" s="44" t="s">
        <v>621</v>
      </c>
      <c r="AM448" s="44" t="s">
        <v>2216</v>
      </c>
      <c r="AN448" s="296">
        <v>255131460</v>
      </c>
      <c r="AO448" s="34"/>
      <c r="AP448" s="34"/>
      <c r="AQ448" s="34"/>
      <c r="AR448" s="34"/>
      <c r="AS448" s="34"/>
      <c r="AT448" s="44" t="s">
        <v>434</v>
      </c>
      <c r="AU448" s="44"/>
      <c r="AV448" s="751" t="str" cm="1">
        <f t="array" ref="AV4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8" s="34"/>
      <c r="AX448" s="34"/>
      <c r="AY448" s="34"/>
      <c r="AZ448" s="34"/>
      <c r="BA448" s="34"/>
      <c r="BB448" s="34"/>
      <c r="BC448" s="34"/>
      <c r="BD448" s="44">
        <v>180405</v>
      </c>
      <c r="BE448" s="34" t="s">
        <v>1496</v>
      </c>
      <c r="BF448" s="43" t="s">
        <v>1277</v>
      </c>
      <c r="BG448" s="34" t="s">
        <v>679</v>
      </c>
      <c r="BH448" s="34" t="s">
        <v>413</v>
      </c>
      <c r="BI448" s="34" t="s">
        <v>1496</v>
      </c>
      <c r="BJ448" s="44" t="s">
        <v>428</v>
      </c>
      <c r="BK448" s="44" t="s">
        <v>5741</v>
      </c>
      <c r="BL448" s="34"/>
      <c r="BM448" s="34"/>
      <c r="BN448" s="34"/>
      <c r="BO448" s="20"/>
      <c r="BP448" s="20"/>
      <c r="BQ448" s="20"/>
      <c r="BR448" s="20"/>
      <c r="BS448" s="27"/>
      <c r="BT448" s="20"/>
      <c r="BU448" s="20"/>
      <c r="BV448" s="20"/>
      <c r="BW448" s="20"/>
      <c r="BX448" s="20"/>
      <c r="BY448" s="20"/>
      <c r="BZ448" s="20"/>
      <c r="CA448" s="20"/>
      <c r="CB448" s="20"/>
      <c r="CC448" s="27"/>
      <c r="CD448" s="20"/>
      <c r="CE448" s="20"/>
      <c r="CF448" s="28"/>
      <c r="CG448" s="28"/>
      <c r="CH448" s="28"/>
      <c r="CI448" s="28"/>
      <c r="CJ448" s="28"/>
      <c r="CK448" s="28"/>
      <c r="CL448" s="28"/>
      <c r="CM448" s="28"/>
      <c r="CN448" s="28"/>
      <c r="CO448" s="28"/>
      <c r="CP448" s="28"/>
      <c r="CQ448" s="28"/>
      <c r="CR448" s="28"/>
      <c r="CS448" s="28"/>
      <c r="CT448" s="28"/>
      <c r="CU448" s="28"/>
      <c r="CV448" s="28"/>
      <c r="CW448" s="28"/>
      <c r="CX448" s="20"/>
      <c r="ML448" s="87"/>
      <c r="MM448" s="87"/>
      <c r="MN448" s="87"/>
      <c r="MO448" s="87"/>
      <c r="MP448" s="87"/>
      <c r="MQ448" s="87"/>
      <c r="MR448" s="87"/>
      <c r="MS448" s="87"/>
      <c r="MT448" s="87"/>
      <c r="MU448" s="87"/>
      <c r="MV448" s="87"/>
      <c r="MW448" s="87"/>
      <c r="MX448" s="87"/>
      <c r="MY448" s="87"/>
      <c r="MZ448" s="87"/>
      <c r="NA448" s="87"/>
      <c r="NB448" s="87"/>
      <c r="NC448" s="87"/>
      <c r="ND448" s="87"/>
      <c r="NE448" s="87"/>
      <c r="NF448" s="87"/>
      <c r="NG448" s="87"/>
      <c r="NH448" s="87"/>
      <c r="NI448" s="87"/>
      <c r="NJ448" s="87"/>
      <c r="NK448" s="87"/>
      <c r="NL448" s="87"/>
      <c r="NM448" s="87"/>
      <c r="NN448" s="87"/>
      <c r="NO448" s="87"/>
      <c r="NP448" s="87"/>
      <c r="NR448" s="20"/>
      <c r="NS448" s="246" t="s">
        <v>5985</v>
      </c>
    </row>
    <row r="449" spans="11:383">
      <c r="K449" s="265" t="s">
        <v>5986</v>
      </c>
      <c r="V449" s="43">
        <v>108</v>
      </c>
      <c r="W449" s="34" t="s">
        <v>2210</v>
      </c>
      <c r="X449" s="44">
        <v>180406</v>
      </c>
      <c r="Y449" s="34" t="s">
        <v>1553</v>
      </c>
      <c r="Z449" s="43" t="s">
        <v>1277</v>
      </c>
      <c r="AA449" s="34" t="s">
        <v>679</v>
      </c>
      <c r="AB449" s="34" t="s">
        <v>413</v>
      </c>
      <c r="AC449" s="34" t="s">
        <v>1553</v>
      </c>
      <c r="AD449" s="44" t="s">
        <v>428</v>
      </c>
      <c r="AE449" s="44" t="s">
        <v>5741</v>
      </c>
      <c r="AF449" s="43">
        <v>108</v>
      </c>
      <c r="AG449" s="34" t="s">
        <v>2210</v>
      </c>
      <c r="AH449" s="34" t="s">
        <v>2209</v>
      </c>
      <c r="AI449" s="43" t="s">
        <v>2211</v>
      </c>
      <c r="AJ449" s="44" t="s">
        <v>2212</v>
      </c>
      <c r="AK449" s="295">
        <v>4560480</v>
      </c>
      <c r="AL449" s="44" t="s">
        <v>621</v>
      </c>
      <c r="AM449" s="44" t="s">
        <v>2216</v>
      </c>
      <c r="AN449" s="296">
        <v>255131460</v>
      </c>
      <c r="AO449" s="34"/>
      <c r="AP449" s="34"/>
      <c r="AQ449" s="34"/>
      <c r="AR449" s="34"/>
      <c r="AS449" s="34"/>
      <c r="AT449" s="44" t="s">
        <v>434</v>
      </c>
      <c r="AU449" s="44"/>
      <c r="AV449" s="751" t="str" cm="1">
        <f t="array" ref="AV4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49" s="34"/>
      <c r="AX449" s="34"/>
      <c r="AY449" s="34"/>
      <c r="AZ449" s="34"/>
      <c r="BA449" s="34"/>
      <c r="BB449" s="34"/>
      <c r="BC449" s="34"/>
      <c r="BD449" s="44">
        <v>180406</v>
      </c>
      <c r="BE449" s="34" t="s">
        <v>1553</v>
      </c>
      <c r="BF449" s="43" t="s">
        <v>1277</v>
      </c>
      <c r="BG449" s="34" t="s">
        <v>679</v>
      </c>
      <c r="BH449" s="34" t="s">
        <v>413</v>
      </c>
      <c r="BI449" s="34" t="s">
        <v>1553</v>
      </c>
      <c r="BJ449" s="44" t="s">
        <v>428</v>
      </c>
      <c r="BK449" s="44" t="s">
        <v>5741</v>
      </c>
      <c r="BL449" s="34"/>
      <c r="BM449" s="34"/>
      <c r="BN449" s="34"/>
      <c r="BO449" s="20"/>
      <c r="BP449" s="20"/>
      <c r="BQ449" s="20"/>
      <c r="BR449" s="20"/>
      <c r="BS449" s="27"/>
      <c r="BT449" s="20"/>
      <c r="BU449" s="20"/>
      <c r="BV449" s="20"/>
      <c r="BW449" s="20"/>
      <c r="BX449" s="20"/>
      <c r="BY449" s="20"/>
      <c r="BZ449" s="20"/>
      <c r="CA449" s="20"/>
      <c r="CB449" s="20"/>
      <c r="CC449" s="27"/>
      <c r="CD449" s="20"/>
      <c r="CE449" s="20"/>
      <c r="CF449" s="28"/>
      <c r="CG449" s="28"/>
      <c r="CH449" s="28"/>
      <c r="CI449" s="28"/>
      <c r="CJ449" s="28"/>
      <c r="CK449" s="28"/>
      <c r="CL449" s="28"/>
      <c r="CM449" s="28"/>
      <c r="CN449" s="28"/>
      <c r="CO449" s="28"/>
      <c r="CP449" s="28"/>
      <c r="CQ449" s="28"/>
      <c r="CR449" s="28"/>
      <c r="CS449" s="28"/>
      <c r="CT449" s="28"/>
      <c r="CU449" s="28"/>
      <c r="CV449" s="28"/>
      <c r="CW449" s="28"/>
      <c r="CX449" s="20"/>
      <c r="ML449" s="87"/>
      <c r="MM449" s="87"/>
      <c r="MN449" s="87"/>
      <c r="MO449" s="87"/>
      <c r="MP449" s="87"/>
      <c r="MQ449" s="87"/>
      <c r="MR449" s="87"/>
      <c r="MS449" s="87"/>
      <c r="MT449" s="87"/>
      <c r="MU449" s="87"/>
      <c r="MV449" s="87"/>
      <c r="MW449" s="87"/>
      <c r="MX449" s="87"/>
      <c r="MY449" s="87"/>
      <c r="MZ449" s="87"/>
      <c r="NA449" s="87"/>
      <c r="NB449" s="87"/>
      <c r="NC449" s="87"/>
      <c r="ND449" s="87"/>
      <c r="NE449" s="87"/>
      <c r="NF449" s="87"/>
      <c r="NG449" s="87"/>
      <c r="NH449" s="87"/>
      <c r="NI449" s="87"/>
      <c r="NJ449" s="87"/>
      <c r="NK449" s="87"/>
      <c r="NL449" s="87"/>
      <c r="NM449" s="87"/>
      <c r="NN449" s="87"/>
      <c r="NO449" s="87"/>
      <c r="NP449" s="87"/>
      <c r="NR449" s="20"/>
      <c r="NS449" s="246" t="s">
        <v>5987</v>
      </c>
    </row>
    <row r="450" spans="11:383">
      <c r="K450" s="265" t="s">
        <v>5988</v>
      </c>
      <c r="V450" s="43">
        <v>108</v>
      </c>
      <c r="W450" s="34" t="s">
        <v>2210</v>
      </c>
      <c r="X450" s="44">
        <v>180408</v>
      </c>
      <c r="Y450" s="34" t="s">
        <v>1813</v>
      </c>
      <c r="Z450" s="43" t="s">
        <v>1277</v>
      </c>
      <c r="AA450" s="34" t="s">
        <v>679</v>
      </c>
      <c r="AB450" s="34" t="s">
        <v>413</v>
      </c>
      <c r="AC450" s="34" t="s">
        <v>1813</v>
      </c>
      <c r="AD450" s="44" t="s">
        <v>428</v>
      </c>
      <c r="AE450" s="44" t="s">
        <v>5741</v>
      </c>
      <c r="AF450" s="43">
        <v>108</v>
      </c>
      <c r="AG450" s="34" t="s">
        <v>2210</v>
      </c>
      <c r="AH450" s="34" t="s">
        <v>2209</v>
      </c>
      <c r="AI450" s="43" t="s">
        <v>2211</v>
      </c>
      <c r="AJ450" s="44" t="s">
        <v>2212</v>
      </c>
      <c r="AK450" s="295">
        <v>4560480</v>
      </c>
      <c r="AL450" s="44" t="s">
        <v>621</v>
      </c>
      <c r="AM450" s="44" t="s">
        <v>2216</v>
      </c>
      <c r="AN450" s="296">
        <v>255131460</v>
      </c>
      <c r="AO450" s="34"/>
      <c r="AP450" s="34"/>
      <c r="AQ450" s="34"/>
      <c r="AR450" s="34"/>
      <c r="AS450" s="34"/>
      <c r="AT450" s="44" t="s">
        <v>434</v>
      </c>
      <c r="AU450" s="44"/>
      <c r="AV450" s="751" t="str" cm="1">
        <f t="array" ref="AV4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0" s="34"/>
      <c r="AX450" s="34"/>
      <c r="AY450" s="34"/>
      <c r="AZ450" s="34"/>
      <c r="BA450" s="34"/>
      <c r="BB450" s="34"/>
      <c r="BC450" s="34"/>
      <c r="BD450" s="44">
        <v>180408</v>
      </c>
      <c r="BE450" s="34" t="s">
        <v>1813</v>
      </c>
      <c r="BF450" s="43" t="s">
        <v>1277</v>
      </c>
      <c r="BG450" s="34" t="s">
        <v>679</v>
      </c>
      <c r="BH450" s="34" t="s">
        <v>413</v>
      </c>
      <c r="BI450" s="34" t="s">
        <v>1813</v>
      </c>
      <c r="BJ450" s="44" t="s">
        <v>428</v>
      </c>
      <c r="BK450" s="44" t="s">
        <v>5741</v>
      </c>
      <c r="BL450" s="34"/>
      <c r="BM450" s="34"/>
      <c r="BN450" s="34"/>
      <c r="BO450" s="20"/>
      <c r="BP450" s="20"/>
      <c r="BQ450" s="20"/>
      <c r="BR450" s="20"/>
      <c r="BS450" s="27"/>
      <c r="BT450" s="20"/>
      <c r="BU450" s="20"/>
      <c r="BV450" s="20"/>
      <c r="BW450" s="20"/>
      <c r="BX450" s="20"/>
      <c r="BY450" s="20"/>
      <c r="BZ450" s="20"/>
      <c r="CA450" s="20"/>
      <c r="CB450" s="20"/>
      <c r="CC450" s="27"/>
      <c r="CD450" s="20"/>
      <c r="CE450" s="20"/>
      <c r="CF450" s="28"/>
      <c r="CG450" s="28"/>
      <c r="CH450" s="28"/>
      <c r="CI450" s="28"/>
      <c r="CJ450" s="28"/>
      <c r="CK450" s="28"/>
      <c r="CL450" s="28"/>
      <c r="CM450" s="28"/>
      <c r="CN450" s="28"/>
      <c r="CO450" s="28"/>
      <c r="CP450" s="28"/>
      <c r="CQ450" s="28"/>
      <c r="CR450" s="28"/>
      <c r="CS450" s="28"/>
      <c r="CT450" s="28"/>
      <c r="CU450" s="28"/>
      <c r="CV450" s="28"/>
      <c r="CW450" s="28"/>
      <c r="CX450" s="20"/>
      <c r="ML450" s="87"/>
      <c r="MM450" s="87"/>
      <c r="MN450" s="87"/>
      <c r="MO450" s="87"/>
      <c r="MP450" s="87"/>
      <c r="MQ450" s="87"/>
      <c r="MR450" s="87"/>
      <c r="MS450" s="87"/>
      <c r="MT450" s="87"/>
      <c r="MU450" s="87"/>
      <c r="MV450" s="87"/>
      <c r="MW450" s="87"/>
      <c r="MX450" s="87"/>
      <c r="MY450" s="87"/>
      <c r="MZ450" s="87"/>
      <c r="NA450" s="87"/>
      <c r="NB450" s="87"/>
      <c r="NC450" s="87"/>
      <c r="ND450" s="87"/>
      <c r="NE450" s="87"/>
      <c r="NF450" s="87"/>
      <c r="NG450" s="87"/>
      <c r="NH450" s="87"/>
      <c r="NI450" s="87"/>
      <c r="NJ450" s="87"/>
      <c r="NK450" s="87"/>
      <c r="NL450" s="87"/>
      <c r="NM450" s="87"/>
      <c r="NN450" s="87"/>
      <c r="NO450" s="87"/>
      <c r="NP450" s="87"/>
      <c r="NR450" s="20"/>
      <c r="NS450" s="246" t="s">
        <v>5989</v>
      </c>
    </row>
    <row r="451" spans="11:383">
      <c r="K451" s="265" t="s">
        <v>5990</v>
      </c>
      <c r="V451" s="43">
        <v>108</v>
      </c>
      <c r="W451" s="34" t="s">
        <v>2210</v>
      </c>
      <c r="X451" s="44">
        <v>180409</v>
      </c>
      <c r="Y451" s="34" t="s">
        <v>1670</v>
      </c>
      <c r="Z451" s="43" t="s">
        <v>1277</v>
      </c>
      <c r="AA451" s="34" t="s">
        <v>679</v>
      </c>
      <c r="AB451" s="34" t="s">
        <v>413</v>
      </c>
      <c r="AC451" s="34" t="s">
        <v>1670</v>
      </c>
      <c r="AD451" s="44" t="s">
        <v>428</v>
      </c>
      <c r="AE451" s="44" t="s">
        <v>5741</v>
      </c>
      <c r="AF451" s="43">
        <v>108</v>
      </c>
      <c r="AG451" s="34" t="s">
        <v>2210</v>
      </c>
      <c r="AH451" s="34" t="s">
        <v>2209</v>
      </c>
      <c r="AI451" s="43" t="s">
        <v>2211</v>
      </c>
      <c r="AJ451" s="44" t="s">
        <v>2212</v>
      </c>
      <c r="AK451" s="295">
        <v>4560480</v>
      </c>
      <c r="AL451" s="44" t="s">
        <v>621</v>
      </c>
      <c r="AM451" s="44" t="s">
        <v>2216</v>
      </c>
      <c r="AN451" s="296">
        <v>255131460</v>
      </c>
      <c r="AO451" s="34"/>
      <c r="AP451" s="34"/>
      <c r="AQ451" s="34"/>
      <c r="AR451" s="34"/>
      <c r="AS451" s="34"/>
      <c r="AT451" s="44" t="s">
        <v>434</v>
      </c>
      <c r="AU451" s="44"/>
      <c r="AV451" s="751" t="str" cm="1">
        <f t="array" ref="AV4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1" s="34"/>
      <c r="AX451" s="34"/>
      <c r="AY451" s="34"/>
      <c r="AZ451" s="34"/>
      <c r="BA451" s="34"/>
      <c r="BB451" s="34"/>
      <c r="BC451" s="34"/>
      <c r="BD451" s="44">
        <v>180409</v>
      </c>
      <c r="BE451" s="34" t="s">
        <v>1670</v>
      </c>
      <c r="BF451" s="43" t="s">
        <v>1277</v>
      </c>
      <c r="BG451" s="34" t="s">
        <v>679</v>
      </c>
      <c r="BH451" s="34" t="s">
        <v>413</v>
      </c>
      <c r="BI451" s="34" t="s">
        <v>1670</v>
      </c>
      <c r="BJ451" s="44" t="s">
        <v>428</v>
      </c>
      <c r="BK451" s="44" t="s">
        <v>5741</v>
      </c>
      <c r="BL451" s="34"/>
      <c r="BM451" s="34"/>
      <c r="BN451" s="34"/>
      <c r="BO451" s="20"/>
      <c r="BP451" s="20"/>
      <c r="BQ451" s="20"/>
      <c r="BR451" s="20"/>
      <c r="BS451" s="27"/>
      <c r="BT451" s="20"/>
      <c r="BU451" s="20"/>
      <c r="BV451" s="20"/>
      <c r="BW451" s="20"/>
      <c r="BX451" s="20"/>
      <c r="BY451" s="20"/>
      <c r="BZ451" s="20"/>
      <c r="CA451" s="20"/>
      <c r="CB451" s="20"/>
      <c r="CC451" s="27"/>
      <c r="CD451" s="20"/>
      <c r="CE451" s="20"/>
      <c r="CF451" s="28"/>
      <c r="CG451" s="28"/>
      <c r="CH451" s="28"/>
      <c r="CI451" s="28"/>
      <c r="CJ451" s="28"/>
      <c r="CK451" s="28"/>
      <c r="CL451" s="28"/>
      <c r="CM451" s="28"/>
      <c r="CN451" s="28"/>
      <c r="CO451" s="28"/>
      <c r="CP451" s="28"/>
      <c r="CQ451" s="28"/>
      <c r="CR451" s="28"/>
      <c r="CS451" s="28"/>
      <c r="CT451" s="28"/>
      <c r="CU451" s="28"/>
      <c r="CV451" s="28"/>
      <c r="CW451" s="28"/>
      <c r="CX451" s="20"/>
      <c r="ML451" s="87"/>
      <c r="MM451" s="87"/>
      <c r="MN451" s="87"/>
      <c r="MO451" s="87"/>
      <c r="MP451" s="87"/>
      <c r="MQ451" s="87"/>
      <c r="MR451" s="87"/>
      <c r="MS451" s="87"/>
      <c r="MT451" s="87"/>
      <c r="MU451" s="87"/>
      <c r="MV451" s="87"/>
      <c r="MW451" s="87"/>
      <c r="MX451" s="87"/>
      <c r="MY451" s="87"/>
      <c r="MZ451" s="87"/>
      <c r="NA451" s="87"/>
      <c r="NB451" s="87"/>
      <c r="NC451" s="87"/>
      <c r="ND451" s="87"/>
      <c r="NE451" s="87"/>
      <c r="NF451" s="87"/>
      <c r="NG451" s="87"/>
      <c r="NH451" s="87"/>
      <c r="NI451" s="87"/>
      <c r="NJ451" s="87"/>
      <c r="NK451" s="87"/>
      <c r="NL451" s="87"/>
      <c r="NM451" s="87"/>
      <c r="NN451" s="87"/>
      <c r="NO451" s="87"/>
      <c r="NP451" s="87"/>
      <c r="NR451" s="20"/>
      <c r="NS451" s="246" t="s">
        <v>5991</v>
      </c>
    </row>
    <row r="452" spans="11:383">
      <c r="K452" s="265" t="s">
        <v>5992</v>
      </c>
      <c r="V452" s="43">
        <v>108</v>
      </c>
      <c r="W452" s="34" t="s">
        <v>2210</v>
      </c>
      <c r="X452" s="44">
        <v>180410</v>
      </c>
      <c r="Y452" s="34" t="s">
        <v>2125</v>
      </c>
      <c r="Z452" s="43" t="s">
        <v>1277</v>
      </c>
      <c r="AA452" s="34" t="s">
        <v>679</v>
      </c>
      <c r="AB452" s="34" t="s">
        <v>413</v>
      </c>
      <c r="AC452" s="34" t="s">
        <v>2125</v>
      </c>
      <c r="AD452" s="44" t="s">
        <v>428</v>
      </c>
      <c r="AE452" s="44" t="s">
        <v>5741</v>
      </c>
      <c r="AF452" s="43">
        <v>108</v>
      </c>
      <c r="AG452" s="34" t="s">
        <v>2210</v>
      </c>
      <c r="AH452" s="34" t="s">
        <v>2209</v>
      </c>
      <c r="AI452" s="43" t="s">
        <v>2211</v>
      </c>
      <c r="AJ452" s="44" t="s">
        <v>2212</v>
      </c>
      <c r="AK452" s="295">
        <v>4560480</v>
      </c>
      <c r="AL452" s="44" t="s">
        <v>621</v>
      </c>
      <c r="AM452" s="44" t="s">
        <v>2216</v>
      </c>
      <c r="AN452" s="296">
        <v>255131460</v>
      </c>
      <c r="AO452" s="34"/>
      <c r="AP452" s="34"/>
      <c r="AQ452" s="34"/>
      <c r="AR452" s="34"/>
      <c r="AS452" s="34"/>
      <c r="AT452" s="44" t="s">
        <v>434</v>
      </c>
      <c r="AU452" s="44"/>
      <c r="AV452" s="751" t="str" cm="1">
        <f t="array" ref="AV4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2" s="34"/>
      <c r="AX452" s="34"/>
      <c r="AY452" s="34"/>
      <c r="AZ452" s="34"/>
      <c r="BA452" s="34"/>
      <c r="BB452" s="34"/>
      <c r="BC452" s="34"/>
      <c r="BD452" s="44">
        <v>180410</v>
      </c>
      <c r="BE452" s="34" t="s">
        <v>2125</v>
      </c>
      <c r="BF452" s="43" t="s">
        <v>1277</v>
      </c>
      <c r="BG452" s="34" t="s">
        <v>679</v>
      </c>
      <c r="BH452" s="34" t="s">
        <v>413</v>
      </c>
      <c r="BI452" s="34" t="s">
        <v>2125</v>
      </c>
      <c r="BJ452" s="44" t="s">
        <v>428</v>
      </c>
      <c r="BK452" s="44" t="s">
        <v>5741</v>
      </c>
      <c r="BL452" s="34"/>
      <c r="BM452" s="34"/>
      <c r="BN452" s="34"/>
      <c r="BO452" s="20"/>
      <c r="BP452" s="20"/>
      <c r="BQ452" s="20"/>
      <c r="BR452" s="20"/>
      <c r="BS452" s="27"/>
      <c r="BT452" s="20"/>
      <c r="BU452" s="20"/>
      <c r="BV452" s="20"/>
      <c r="BW452" s="20"/>
      <c r="BX452" s="20"/>
      <c r="BY452" s="20"/>
      <c r="BZ452" s="20"/>
      <c r="CA452" s="20"/>
      <c r="CB452" s="20"/>
      <c r="CC452" s="27"/>
      <c r="CD452" s="20"/>
      <c r="CE452" s="20"/>
      <c r="CF452" s="28"/>
      <c r="CG452" s="28"/>
      <c r="CH452" s="28"/>
      <c r="CI452" s="28"/>
      <c r="CJ452" s="28"/>
      <c r="CK452" s="28"/>
      <c r="CL452" s="28"/>
      <c r="CM452" s="28"/>
      <c r="CN452" s="28"/>
      <c r="CO452" s="28"/>
      <c r="CP452" s="28"/>
      <c r="CQ452" s="28"/>
      <c r="CR452" s="28"/>
      <c r="CS452" s="28"/>
      <c r="CT452" s="28"/>
      <c r="CU452" s="28"/>
      <c r="CV452" s="28"/>
      <c r="CW452" s="28"/>
      <c r="CX452" s="20"/>
      <c r="ML452" s="87"/>
      <c r="MM452" s="87"/>
      <c r="MN452" s="87"/>
      <c r="MO452" s="87"/>
      <c r="MP452" s="87"/>
      <c r="MQ452" s="87"/>
      <c r="MR452" s="87"/>
      <c r="MS452" s="87"/>
      <c r="MT452" s="87"/>
      <c r="MU452" s="87"/>
      <c r="MV452" s="87"/>
      <c r="MW452" s="87"/>
      <c r="MX452" s="87"/>
      <c r="MY452" s="87"/>
      <c r="MZ452" s="87"/>
      <c r="NA452" s="87"/>
      <c r="NB452" s="87"/>
      <c r="NC452" s="87"/>
      <c r="ND452" s="87"/>
      <c r="NE452" s="87"/>
      <c r="NF452" s="87"/>
      <c r="NG452" s="87"/>
      <c r="NH452" s="87"/>
      <c r="NI452" s="87"/>
      <c r="NJ452" s="87"/>
      <c r="NK452" s="87"/>
      <c r="NL452" s="87"/>
      <c r="NM452" s="87"/>
      <c r="NN452" s="87"/>
      <c r="NO452" s="87"/>
      <c r="NP452" s="87"/>
      <c r="NR452" s="20"/>
      <c r="NS452" s="246" t="s">
        <v>5993</v>
      </c>
    </row>
    <row r="453" spans="11:383">
      <c r="K453" s="265" t="s">
        <v>5994</v>
      </c>
      <c r="V453" s="43">
        <v>108</v>
      </c>
      <c r="W453" s="34" t="s">
        <v>2210</v>
      </c>
      <c r="X453" s="44">
        <v>180412</v>
      </c>
      <c r="Y453" s="34" t="s">
        <v>2192</v>
      </c>
      <c r="Z453" s="43" t="s">
        <v>1277</v>
      </c>
      <c r="AA453" s="34" t="s">
        <v>679</v>
      </c>
      <c r="AB453" s="34" t="s">
        <v>413</v>
      </c>
      <c r="AC453" s="34" t="s">
        <v>2192</v>
      </c>
      <c r="AD453" s="44" t="s">
        <v>428</v>
      </c>
      <c r="AE453" s="44" t="s">
        <v>5741</v>
      </c>
      <c r="AF453" s="43">
        <v>108</v>
      </c>
      <c r="AG453" s="34" t="s">
        <v>2210</v>
      </c>
      <c r="AH453" s="34" t="s">
        <v>2209</v>
      </c>
      <c r="AI453" s="43" t="s">
        <v>2211</v>
      </c>
      <c r="AJ453" s="44" t="s">
        <v>2212</v>
      </c>
      <c r="AK453" s="295">
        <v>4560480</v>
      </c>
      <c r="AL453" s="44" t="s">
        <v>621</v>
      </c>
      <c r="AM453" s="44" t="s">
        <v>2216</v>
      </c>
      <c r="AN453" s="296">
        <v>255131460</v>
      </c>
      <c r="AO453" s="34"/>
      <c r="AP453" s="34"/>
      <c r="AQ453" s="34"/>
      <c r="AR453" s="34"/>
      <c r="AS453" s="34"/>
      <c r="AT453" s="44" t="s">
        <v>434</v>
      </c>
      <c r="AU453" s="44"/>
      <c r="AV453" s="751" t="str" cm="1">
        <f t="array" ref="AV4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3" s="34"/>
      <c r="AX453" s="34"/>
      <c r="AY453" s="34"/>
      <c r="AZ453" s="34"/>
      <c r="BA453" s="34"/>
      <c r="BB453" s="34"/>
      <c r="BC453" s="34"/>
      <c r="BD453" s="44">
        <v>180412</v>
      </c>
      <c r="BE453" s="34" t="s">
        <v>2192</v>
      </c>
      <c r="BF453" s="43" t="s">
        <v>1277</v>
      </c>
      <c r="BG453" s="34" t="s">
        <v>679</v>
      </c>
      <c r="BH453" s="34" t="s">
        <v>413</v>
      </c>
      <c r="BI453" s="34" t="s">
        <v>2192</v>
      </c>
      <c r="BJ453" s="44" t="s">
        <v>428</v>
      </c>
      <c r="BK453" s="44" t="s">
        <v>5741</v>
      </c>
      <c r="BL453" s="34"/>
      <c r="BM453" s="34"/>
      <c r="BN453" s="34"/>
      <c r="BO453" s="20"/>
      <c r="BP453" s="20"/>
      <c r="BQ453" s="20"/>
      <c r="BR453" s="20"/>
      <c r="BS453" s="27"/>
      <c r="BT453" s="20"/>
      <c r="BU453" s="20"/>
      <c r="BV453" s="20"/>
      <c r="BW453" s="20"/>
      <c r="BX453" s="20"/>
      <c r="BY453" s="20"/>
      <c r="BZ453" s="20"/>
      <c r="CA453" s="20"/>
      <c r="CB453" s="20"/>
      <c r="CC453" s="27"/>
      <c r="CD453" s="20"/>
      <c r="CE453" s="20"/>
      <c r="CF453" s="28"/>
      <c r="CG453" s="28"/>
      <c r="CH453" s="28"/>
      <c r="CI453" s="28"/>
      <c r="CJ453" s="28"/>
      <c r="CK453" s="28"/>
      <c r="CL453" s="28"/>
      <c r="CM453" s="28"/>
      <c r="CN453" s="28"/>
      <c r="CO453" s="28"/>
      <c r="CP453" s="28"/>
      <c r="CQ453" s="28"/>
      <c r="CR453" s="28"/>
      <c r="CS453" s="28"/>
      <c r="CT453" s="28"/>
      <c r="CU453" s="28"/>
      <c r="CV453" s="28"/>
      <c r="CW453" s="28"/>
      <c r="CX453" s="20"/>
      <c r="ML453" s="87"/>
      <c r="MM453" s="87"/>
      <c r="MN453" s="87"/>
      <c r="MO453" s="87"/>
      <c r="MP453" s="87"/>
      <c r="MQ453" s="87"/>
      <c r="MR453" s="87"/>
      <c r="MS453" s="87"/>
      <c r="MT453" s="87"/>
      <c r="MU453" s="87"/>
      <c r="MV453" s="87"/>
      <c r="MW453" s="87"/>
      <c r="MX453" s="87"/>
      <c r="MY453" s="87"/>
      <c r="MZ453" s="87"/>
      <c r="NA453" s="87"/>
      <c r="NB453" s="87"/>
      <c r="NC453" s="87"/>
      <c r="ND453" s="87"/>
      <c r="NE453" s="87"/>
      <c r="NF453" s="87"/>
      <c r="NG453" s="87"/>
      <c r="NH453" s="87"/>
      <c r="NI453" s="87"/>
      <c r="NJ453" s="87"/>
      <c r="NK453" s="87"/>
      <c r="NL453" s="87"/>
      <c r="NM453" s="87"/>
      <c r="NN453" s="87"/>
      <c r="NO453" s="87"/>
      <c r="NP453" s="87"/>
      <c r="NR453" s="20"/>
      <c r="NS453" s="246" t="s">
        <v>5995</v>
      </c>
    </row>
    <row r="454" spans="11:383">
      <c r="K454" s="265" t="s">
        <v>5996</v>
      </c>
      <c r="V454" s="43">
        <v>108</v>
      </c>
      <c r="W454" s="34" t="s">
        <v>2210</v>
      </c>
      <c r="X454" s="44">
        <v>180413</v>
      </c>
      <c r="Y454" s="34" t="s">
        <v>2355</v>
      </c>
      <c r="Z454" s="43" t="s">
        <v>1277</v>
      </c>
      <c r="AA454" s="34" t="s">
        <v>679</v>
      </c>
      <c r="AB454" s="34" t="s">
        <v>413</v>
      </c>
      <c r="AC454" s="34" t="s">
        <v>2355</v>
      </c>
      <c r="AD454" s="44" t="s">
        <v>428</v>
      </c>
      <c r="AE454" s="44" t="s">
        <v>5741</v>
      </c>
      <c r="AF454" s="43">
        <v>108</v>
      </c>
      <c r="AG454" s="34" t="s">
        <v>2210</v>
      </c>
      <c r="AH454" s="34" t="s">
        <v>2209</v>
      </c>
      <c r="AI454" s="43" t="s">
        <v>2211</v>
      </c>
      <c r="AJ454" s="44" t="s">
        <v>2212</v>
      </c>
      <c r="AK454" s="295">
        <v>4560480</v>
      </c>
      <c r="AL454" s="44" t="s">
        <v>621</v>
      </c>
      <c r="AM454" s="44" t="s">
        <v>2216</v>
      </c>
      <c r="AN454" s="296">
        <v>255131460</v>
      </c>
      <c r="AO454" s="34"/>
      <c r="AP454" s="34"/>
      <c r="AQ454" s="34"/>
      <c r="AR454" s="34"/>
      <c r="AS454" s="34"/>
      <c r="AT454" s="44" t="s">
        <v>434</v>
      </c>
      <c r="AU454" s="44"/>
      <c r="AV454" s="751" t="str" cm="1">
        <f t="array" ref="AV4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4" s="34"/>
      <c r="AX454" s="34"/>
      <c r="AY454" s="34"/>
      <c r="AZ454" s="34"/>
      <c r="BA454" s="34"/>
      <c r="BB454" s="34"/>
      <c r="BC454" s="34"/>
      <c r="BD454" s="44">
        <v>180413</v>
      </c>
      <c r="BE454" s="34" t="s">
        <v>2355</v>
      </c>
      <c r="BF454" s="43" t="s">
        <v>1277</v>
      </c>
      <c r="BG454" s="34" t="s">
        <v>679</v>
      </c>
      <c r="BH454" s="34" t="s">
        <v>413</v>
      </c>
      <c r="BI454" s="34" t="s">
        <v>2355</v>
      </c>
      <c r="BJ454" s="44" t="s">
        <v>428</v>
      </c>
      <c r="BK454" s="44" t="s">
        <v>5741</v>
      </c>
      <c r="BL454" s="34"/>
      <c r="BM454" s="34"/>
      <c r="BN454" s="34"/>
      <c r="BO454" s="20"/>
      <c r="BP454" s="20"/>
      <c r="BQ454" s="20"/>
      <c r="BR454" s="20"/>
      <c r="BS454" s="27"/>
      <c r="BT454" s="20"/>
      <c r="BU454" s="20"/>
      <c r="BV454" s="20"/>
      <c r="BW454" s="20"/>
      <c r="BX454" s="20"/>
      <c r="BY454" s="20"/>
      <c r="BZ454" s="20"/>
      <c r="CA454" s="20"/>
      <c r="CB454" s="20"/>
      <c r="CC454" s="27"/>
      <c r="CD454" s="20"/>
      <c r="CE454" s="20"/>
      <c r="CF454" s="28"/>
      <c r="CG454" s="28"/>
      <c r="CH454" s="28"/>
      <c r="CI454" s="28"/>
      <c r="CJ454" s="28"/>
      <c r="CK454" s="28"/>
      <c r="CL454" s="28"/>
      <c r="CM454" s="28"/>
      <c r="CN454" s="28"/>
      <c r="CO454" s="28"/>
      <c r="CP454" s="28"/>
      <c r="CQ454" s="28"/>
      <c r="CR454" s="28"/>
      <c r="CS454" s="28"/>
      <c r="CT454" s="28"/>
      <c r="CU454" s="28"/>
      <c r="CV454" s="28"/>
      <c r="CW454" s="28"/>
      <c r="CX454" s="20"/>
      <c r="ML454" s="87"/>
      <c r="MM454" s="87"/>
      <c r="MN454" s="87"/>
      <c r="MO454" s="87"/>
      <c r="MP454" s="87"/>
      <c r="MQ454" s="87"/>
      <c r="MR454" s="87"/>
      <c r="MS454" s="87"/>
      <c r="MT454" s="87"/>
      <c r="MU454" s="87"/>
      <c r="MV454" s="87"/>
      <c r="MW454" s="87"/>
      <c r="MX454" s="87"/>
      <c r="MY454" s="87"/>
      <c r="MZ454" s="87"/>
      <c r="NA454" s="87"/>
      <c r="NB454" s="87"/>
      <c r="NC454" s="87"/>
      <c r="ND454" s="87"/>
      <c r="NE454" s="87"/>
      <c r="NF454" s="87"/>
      <c r="NG454" s="87"/>
      <c r="NH454" s="87"/>
      <c r="NI454" s="87"/>
      <c r="NJ454" s="87"/>
      <c r="NK454" s="87"/>
      <c r="NL454" s="87"/>
      <c r="NM454" s="87"/>
      <c r="NN454" s="87"/>
      <c r="NO454" s="87"/>
      <c r="NP454" s="87"/>
      <c r="NR454" s="20"/>
      <c r="NS454" s="246" t="s">
        <v>5997</v>
      </c>
    </row>
    <row r="455" spans="11:383">
      <c r="K455" s="266" t="s">
        <v>5998</v>
      </c>
      <c r="V455" s="43">
        <v>108</v>
      </c>
      <c r="W455" s="34" t="s">
        <v>2210</v>
      </c>
      <c r="X455" s="44">
        <v>180414</v>
      </c>
      <c r="Y455" s="34" t="s">
        <v>2738</v>
      </c>
      <c r="Z455" s="43" t="s">
        <v>1277</v>
      </c>
      <c r="AA455" s="34" t="s">
        <v>679</v>
      </c>
      <c r="AB455" s="34" t="s">
        <v>413</v>
      </c>
      <c r="AC455" s="34" t="s">
        <v>2738</v>
      </c>
      <c r="AD455" s="44" t="s">
        <v>428</v>
      </c>
      <c r="AE455" s="44" t="s">
        <v>5741</v>
      </c>
      <c r="AF455" s="43">
        <v>108</v>
      </c>
      <c r="AG455" s="34" t="s">
        <v>2210</v>
      </c>
      <c r="AH455" s="34" t="s">
        <v>2209</v>
      </c>
      <c r="AI455" s="43" t="s">
        <v>2211</v>
      </c>
      <c r="AJ455" s="44" t="s">
        <v>2212</v>
      </c>
      <c r="AK455" s="295">
        <v>4560480</v>
      </c>
      <c r="AL455" s="44" t="s">
        <v>621</v>
      </c>
      <c r="AM455" s="44" t="s">
        <v>2216</v>
      </c>
      <c r="AN455" s="296">
        <v>255131460</v>
      </c>
      <c r="AO455" s="34"/>
      <c r="AP455" s="34"/>
      <c r="AQ455" s="34"/>
      <c r="AR455" s="34"/>
      <c r="AS455" s="34"/>
      <c r="AT455" s="44" t="s">
        <v>434</v>
      </c>
      <c r="AU455" s="44"/>
      <c r="AV455" s="751" t="str" cm="1">
        <f t="array" ref="AV4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5" s="34"/>
      <c r="AX455" s="34"/>
      <c r="AY455" s="34"/>
      <c r="AZ455" s="34"/>
      <c r="BA455" s="34"/>
      <c r="BB455" s="34"/>
      <c r="BC455" s="34"/>
      <c r="BD455" s="44">
        <v>180414</v>
      </c>
      <c r="BE455" s="34" t="s">
        <v>2738</v>
      </c>
      <c r="BF455" s="43" t="s">
        <v>1277</v>
      </c>
      <c r="BG455" s="34" t="s">
        <v>679</v>
      </c>
      <c r="BH455" s="34" t="s">
        <v>413</v>
      </c>
      <c r="BI455" s="34" t="s">
        <v>2738</v>
      </c>
      <c r="BJ455" s="44" t="s">
        <v>428</v>
      </c>
      <c r="BK455" s="44" t="s">
        <v>5741</v>
      </c>
      <c r="BL455" s="34"/>
      <c r="BM455" s="34"/>
      <c r="BN455" s="34"/>
      <c r="BO455" s="20"/>
      <c r="BP455" s="20"/>
      <c r="BQ455" s="20"/>
      <c r="BR455" s="20"/>
      <c r="BS455" s="27"/>
      <c r="BT455" s="20"/>
      <c r="BU455" s="20"/>
      <c r="BV455" s="20"/>
      <c r="BW455" s="20"/>
      <c r="BX455" s="20"/>
      <c r="BY455" s="20"/>
      <c r="BZ455" s="20"/>
      <c r="CA455" s="20"/>
      <c r="CB455" s="20"/>
      <c r="CC455" s="27"/>
      <c r="CD455" s="20"/>
      <c r="CE455" s="20"/>
      <c r="CF455" s="28"/>
      <c r="CG455" s="28"/>
      <c r="CH455" s="28"/>
      <c r="CI455" s="28"/>
      <c r="CJ455" s="28"/>
      <c r="CK455" s="28"/>
      <c r="CL455" s="28"/>
      <c r="CM455" s="28"/>
      <c r="CN455" s="28"/>
      <c r="CO455" s="28"/>
      <c r="CP455" s="28"/>
      <c r="CQ455" s="28"/>
      <c r="CR455" s="28"/>
      <c r="CS455" s="28"/>
      <c r="CT455" s="28"/>
      <c r="CU455" s="28"/>
      <c r="CV455" s="28"/>
      <c r="CW455" s="28"/>
      <c r="CX455" s="20"/>
      <c r="ML455" s="87"/>
      <c r="MM455" s="87"/>
      <c r="MN455" s="87"/>
      <c r="MO455" s="87"/>
      <c r="MP455" s="87"/>
      <c r="MQ455" s="87"/>
      <c r="MR455" s="87"/>
      <c r="MS455" s="87"/>
      <c r="MT455" s="87"/>
      <c r="MU455" s="87"/>
      <c r="MV455" s="87"/>
      <c r="MW455" s="87"/>
      <c r="MX455" s="87"/>
      <c r="MY455" s="87"/>
      <c r="MZ455" s="87"/>
      <c r="NA455" s="87"/>
      <c r="NB455" s="87"/>
      <c r="NC455" s="87"/>
      <c r="ND455" s="87"/>
      <c r="NE455" s="87"/>
      <c r="NF455" s="87"/>
      <c r="NG455" s="87"/>
      <c r="NH455" s="87"/>
      <c r="NI455" s="87"/>
      <c r="NJ455" s="87"/>
      <c r="NK455" s="87"/>
      <c r="NL455" s="87"/>
      <c r="NM455" s="87"/>
      <c r="NN455" s="87"/>
      <c r="NO455" s="87"/>
      <c r="NP455" s="87"/>
      <c r="NR455" s="20"/>
      <c r="NS455" s="246" t="s">
        <v>5999</v>
      </c>
    </row>
    <row r="456" spans="11:383">
      <c r="V456" s="43">
        <v>108</v>
      </c>
      <c r="W456" s="34" t="s">
        <v>2210</v>
      </c>
      <c r="X456" s="44">
        <v>180415</v>
      </c>
      <c r="Y456" s="34" t="s">
        <v>2494</v>
      </c>
      <c r="Z456" s="43" t="s">
        <v>1277</v>
      </c>
      <c r="AA456" s="34" t="s">
        <v>679</v>
      </c>
      <c r="AB456" s="34" t="s">
        <v>413</v>
      </c>
      <c r="AC456" s="34" t="s">
        <v>2494</v>
      </c>
      <c r="AD456" s="44" t="s">
        <v>428</v>
      </c>
      <c r="AE456" s="44" t="s">
        <v>5741</v>
      </c>
      <c r="AF456" s="43">
        <v>108</v>
      </c>
      <c r="AG456" s="34" t="s">
        <v>2210</v>
      </c>
      <c r="AH456" s="34" t="s">
        <v>2209</v>
      </c>
      <c r="AI456" s="43" t="s">
        <v>2211</v>
      </c>
      <c r="AJ456" s="44" t="s">
        <v>2212</v>
      </c>
      <c r="AK456" s="295">
        <v>4560480</v>
      </c>
      <c r="AL456" s="44" t="s">
        <v>621</v>
      </c>
      <c r="AM456" s="44" t="s">
        <v>2216</v>
      </c>
      <c r="AN456" s="296">
        <v>255131460</v>
      </c>
      <c r="AO456" s="34"/>
      <c r="AP456" s="34"/>
      <c r="AQ456" s="34"/>
      <c r="AR456" s="34"/>
      <c r="AS456" s="34"/>
      <c r="AT456" s="44" t="s">
        <v>434</v>
      </c>
      <c r="AU456" s="44"/>
      <c r="AV456" s="751" t="str" cm="1">
        <f t="array" ref="AV4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6" s="34"/>
      <c r="AX456" s="34"/>
      <c r="AY456" s="34"/>
      <c r="AZ456" s="34"/>
      <c r="BA456" s="34"/>
      <c r="BB456" s="34"/>
      <c r="BC456" s="34"/>
      <c r="BD456" s="44">
        <v>180415</v>
      </c>
      <c r="BE456" s="34" t="s">
        <v>2494</v>
      </c>
      <c r="BF456" s="43" t="s">
        <v>1277</v>
      </c>
      <c r="BG456" s="34" t="s">
        <v>679</v>
      </c>
      <c r="BH456" s="34" t="s">
        <v>413</v>
      </c>
      <c r="BI456" s="34" t="s">
        <v>2494</v>
      </c>
      <c r="BJ456" s="44" t="s">
        <v>428</v>
      </c>
      <c r="BK456" s="44" t="s">
        <v>5741</v>
      </c>
      <c r="BL456" s="34"/>
      <c r="BM456" s="34"/>
      <c r="BN456" s="34"/>
      <c r="BO456" s="20"/>
      <c r="BP456" s="20"/>
      <c r="BQ456" s="20"/>
      <c r="BR456" s="20"/>
      <c r="BS456" s="27"/>
      <c r="BT456" s="20"/>
      <c r="BU456" s="20"/>
      <c r="BV456" s="20"/>
      <c r="BW456" s="20"/>
      <c r="BX456" s="20"/>
      <c r="BY456" s="20"/>
      <c r="BZ456" s="20"/>
      <c r="CA456" s="20"/>
      <c r="CB456" s="20"/>
      <c r="CC456" s="27"/>
      <c r="CD456" s="20"/>
      <c r="CE456" s="20"/>
      <c r="CF456" s="28"/>
      <c r="CG456" s="28"/>
      <c r="CH456" s="28"/>
      <c r="CI456" s="28"/>
      <c r="CJ456" s="28"/>
      <c r="CK456" s="28"/>
      <c r="CL456" s="28"/>
      <c r="CM456" s="28"/>
      <c r="CN456" s="28"/>
      <c r="CO456" s="28"/>
      <c r="CP456" s="28"/>
      <c r="CQ456" s="28"/>
      <c r="CR456" s="28"/>
      <c r="CS456" s="28"/>
      <c r="CT456" s="28"/>
      <c r="CU456" s="28"/>
      <c r="CV456" s="28"/>
      <c r="CW456" s="28"/>
      <c r="CX456" s="20"/>
      <c r="ML456" s="87"/>
      <c r="MM456" s="87"/>
      <c r="MN456" s="87"/>
      <c r="MO456" s="87"/>
      <c r="MP456" s="87"/>
      <c r="MQ456" s="87"/>
      <c r="MR456" s="87"/>
      <c r="MS456" s="87"/>
      <c r="MT456" s="87"/>
      <c r="MU456" s="87"/>
      <c r="MV456" s="87"/>
      <c r="MW456" s="87"/>
      <c r="MX456" s="87"/>
      <c r="MY456" s="87"/>
      <c r="MZ456" s="87"/>
      <c r="NA456" s="87"/>
      <c r="NB456" s="87"/>
      <c r="NC456" s="87"/>
      <c r="ND456" s="87"/>
      <c r="NE456" s="87"/>
      <c r="NF456" s="87"/>
      <c r="NG456" s="87"/>
      <c r="NH456" s="87"/>
      <c r="NI456" s="87"/>
      <c r="NJ456" s="87"/>
      <c r="NK456" s="87"/>
      <c r="NL456" s="87"/>
      <c r="NM456" s="87"/>
      <c r="NN456" s="87"/>
      <c r="NO456" s="87"/>
      <c r="NP456" s="87"/>
      <c r="NR456" s="20"/>
      <c r="NS456" s="246" t="s">
        <v>6000</v>
      </c>
    </row>
    <row r="457" spans="11:383">
      <c r="V457" s="43">
        <v>108</v>
      </c>
      <c r="W457" s="34" t="s">
        <v>2210</v>
      </c>
      <c r="X457" s="44">
        <v>180416</v>
      </c>
      <c r="Y457" s="34" t="s">
        <v>2622</v>
      </c>
      <c r="Z457" s="43" t="s">
        <v>1277</v>
      </c>
      <c r="AA457" s="34" t="s">
        <v>679</v>
      </c>
      <c r="AB457" s="34" t="s">
        <v>413</v>
      </c>
      <c r="AC457" s="34" t="s">
        <v>2622</v>
      </c>
      <c r="AD457" s="44" t="s">
        <v>428</v>
      </c>
      <c r="AE457" s="44" t="s">
        <v>5741</v>
      </c>
      <c r="AF457" s="43">
        <v>108</v>
      </c>
      <c r="AG457" s="34" t="s">
        <v>2210</v>
      </c>
      <c r="AH457" s="34" t="s">
        <v>2209</v>
      </c>
      <c r="AI457" s="43" t="s">
        <v>2211</v>
      </c>
      <c r="AJ457" s="44" t="s">
        <v>2212</v>
      </c>
      <c r="AK457" s="295">
        <v>4560480</v>
      </c>
      <c r="AL457" s="44" t="s">
        <v>621</v>
      </c>
      <c r="AM457" s="44" t="s">
        <v>2216</v>
      </c>
      <c r="AN457" s="296">
        <v>255131460</v>
      </c>
      <c r="AO457" s="34"/>
      <c r="AP457" s="34"/>
      <c r="AQ457" s="34"/>
      <c r="AR457" s="34"/>
      <c r="AS457" s="34"/>
      <c r="AT457" s="44" t="s">
        <v>434</v>
      </c>
      <c r="AU457" s="44"/>
      <c r="AV457" s="751" t="str" cm="1">
        <f t="array" ref="AV4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7" s="34"/>
      <c r="AX457" s="34"/>
      <c r="AY457" s="34"/>
      <c r="AZ457" s="34"/>
      <c r="BA457" s="34"/>
      <c r="BB457" s="34"/>
      <c r="BC457" s="34"/>
      <c r="BD457" s="44">
        <v>180416</v>
      </c>
      <c r="BE457" s="34" t="s">
        <v>2622</v>
      </c>
      <c r="BF457" s="43" t="s">
        <v>1277</v>
      </c>
      <c r="BG457" s="34" t="s">
        <v>679</v>
      </c>
      <c r="BH457" s="34" t="s">
        <v>413</v>
      </c>
      <c r="BI457" s="34" t="s">
        <v>2622</v>
      </c>
      <c r="BJ457" s="44" t="s">
        <v>428</v>
      </c>
      <c r="BK457" s="44" t="s">
        <v>5741</v>
      </c>
      <c r="BL457" s="34"/>
      <c r="BM457" s="34"/>
      <c r="BN457" s="34"/>
      <c r="BO457" s="20"/>
      <c r="BP457" s="20"/>
      <c r="BQ457" s="20"/>
      <c r="BR457" s="20"/>
      <c r="BS457" s="27"/>
      <c r="BT457" s="20"/>
      <c r="BU457" s="20"/>
      <c r="BV457" s="20"/>
      <c r="BW457" s="20"/>
      <c r="BX457" s="20"/>
      <c r="BY457" s="20"/>
      <c r="BZ457" s="20"/>
      <c r="CA457" s="20"/>
      <c r="CB457" s="20"/>
      <c r="CC457" s="27"/>
      <c r="CD457" s="20"/>
      <c r="CE457" s="20"/>
      <c r="CF457" s="28"/>
      <c r="CG457" s="28"/>
      <c r="CH457" s="28"/>
      <c r="CI457" s="28"/>
      <c r="CJ457" s="28"/>
      <c r="CK457" s="28"/>
      <c r="CL457" s="28"/>
      <c r="CM457" s="28"/>
      <c r="CN457" s="28"/>
      <c r="CO457" s="28"/>
      <c r="CP457" s="28"/>
      <c r="CQ457" s="28"/>
      <c r="CR457" s="28"/>
      <c r="CS457" s="28"/>
      <c r="CT457" s="28"/>
      <c r="CU457" s="28"/>
      <c r="CV457" s="28"/>
      <c r="CW457" s="28"/>
      <c r="CX457" s="20"/>
      <c r="ML457" s="87"/>
      <c r="MM457" s="87"/>
      <c r="MN457" s="87"/>
      <c r="MO457" s="87"/>
      <c r="MP457" s="87"/>
      <c r="MQ457" s="87"/>
      <c r="MR457" s="87"/>
      <c r="MS457" s="87"/>
      <c r="MT457" s="87"/>
      <c r="MU457" s="87"/>
      <c r="MV457" s="87"/>
      <c r="MW457" s="87"/>
      <c r="MX457" s="87"/>
      <c r="MY457" s="87"/>
      <c r="MZ457" s="87"/>
      <c r="NA457" s="87"/>
      <c r="NB457" s="87"/>
      <c r="NC457" s="87"/>
      <c r="ND457" s="87"/>
      <c r="NE457" s="87"/>
      <c r="NF457" s="87"/>
      <c r="NG457" s="87"/>
      <c r="NH457" s="87"/>
      <c r="NI457" s="87"/>
      <c r="NJ457" s="87"/>
      <c r="NK457" s="87"/>
      <c r="NL457" s="87"/>
      <c r="NM457" s="87"/>
      <c r="NN457" s="87"/>
      <c r="NO457" s="87"/>
      <c r="NP457" s="87"/>
      <c r="NR457" s="20"/>
      <c r="NS457" s="246" t="s">
        <v>6001</v>
      </c>
    </row>
    <row r="458" spans="11:383">
      <c r="V458" s="43">
        <v>108</v>
      </c>
      <c r="W458" s="34" t="s">
        <v>2210</v>
      </c>
      <c r="X458" s="44">
        <v>180417</v>
      </c>
      <c r="Y458" s="34" t="s">
        <v>2755</v>
      </c>
      <c r="Z458" s="43" t="s">
        <v>1277</v>
      </c>
      <c r="AA458" s="34" t="s">
        <v>679</v>
      </c>
      <c r="AB458" s="34" t="s">
        <v>413</v>
      </c>
      <c r="AC458" s="34" t="s">
        <v>2755</v>
      </c>
      <c r="AD458" s="44" t="s">
        <v>428</v>
      </c>
      <c r="AE458" s="44" t="s">
        <v>5741</v>
      </c>
      <c r="AF458" s="43">
        <v>108</v>
      </c>
      <c r="AG458" s="34" t="s">
        <v>2210</v>
      </c>
      <c r="AH458" s="34" t="s">
        <v>2209</v>
      </c>
      <c r="AI458" s="43" t="s">
        <v>2211</v>
      </c>
      <c r="AJ458" s="44" t="s">
        <v>2212</v>
      </c>
      <c r="AK458" s="295">
        <v>4560480</v>
      </c>
      <c r="AL458" s="44" t="s">
        <v>621</v>
      </c>
      <c r="AM458" s="44" t="s">
        <v>2216</v>
      </c>
      <c r="AN458" s="296">
        <v>255131460</v>
      </c>
      <c r="AO458" s="34"/>
      <c r="AP458" s="34"/>
      <c r="AQ458" s="34"/>
      <c r="AR458" s="34"/>
      <c r="AS458" s="34"/>
      <c r="AT458" s="44" t="s">
        <v>434</v>
      </c>
      <c r="AU458" s="44"/>
      <c r="AV458" s="751" t="str" cm="1">
        <f t="array" ref="AV4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8" s="34"/>
      <c r="AX458" s="34"/>
      <c r="AY458" s="34"/>
      <c r="AZ458" s="34"/>
      <c r="BA458" s="34"/>
      <c r="BB458" s="34"/>
      <c r="BC458" s="34"/>
      <c r="BD458" s="44">
        <v>180417</v>
      </c>
      <c r="BE458" s="34" t="s">
        <v>2755</v>
      </c>
      <c r="BF458" s="43" t="s">
        <v>1277</v>
      </c>
      <c r="BG458" s="34" t="s">
        <v>679</v>
      </c>
      <c r="BH458" s="34" t="s">
        <v>413</v>
      </c>
      <c r="BI458" s="34" t="s">
        <v>2755</v>
      </c>
      <c r="BJ458" s="44" t="s">
        <v>428</v>
      </c>
      <c r="BK458" s="44" t="s">
        <v>5741</v>
      </c>
      <c r="BL458" s="34"/>
      <c r="BM458" s="34"/>
      <c r="BN458" s="34"/>
      <c r="BO458" s="20"/>
      <c r="BP458" s="20"/>
      <c r="BQ458" s="20"/>
      <c r="BR458" s="20"/>
      <c r="BS458" s="27"/>
      <c r="BT458" s="20"/>
      <c r="BU458" s="20"/>
      <c r="BV458" s="20"/>
      <c r="BW458" s="20"/>
      <c r="BX458" s="20"/>
      <c r="BY458" s="20"/>
      <c r="BZ458" s="20"/>
      <c r="CA458" s="20"/>
      <c r="CB458" s="20"/>
      <c r="CC458" s="27"/>
      <c r="CD458" s="20"/>
      <c r="CE458" s="20"/>
      <c r="CF458" s="28"/>
      <c r="CG458" s="28"/>
      <c r="CH458" s="28"/>
      <c r="CI458" s="28"/>
      <c r="CJ458" s="28"/>
      <c r="CK458" s="28"/>
      <c r="CL458" s="28"/>
      <c r="CM458" s="28"/>
      <c r="CN458" s="28"/>
      <c r="CO458" s="28"/>
      <c r="CP458" s="28"/>
      <c r="CQ458" s="28"/>
      <c r="CR458" s="28"/>
      <c r="CS458" s="28"/>
      <c r="CT458" s="28"/>
      <c r="CU458" s="28"/>
      <c r="CV458" s="28"/>
      <c r="CW458" s="28"/>
      <c r="CX458" s="20"/>
      <c r="ML458" s="87"/>
      <c r="MM458" s="87"/>
      <c r="MN458" s="87"/>
      <c r="MO458" s="87"/>
      <c r="MP458" s="87"/>
      <c r="MQ458" s="87"/>
      <c r="MR458" s="87"/>
      <c r="MS458" s="87"/>
      <c r="MT458" s="87"/>
      <c r="MU458" s="87"/>
      <c r="MV458" s="87"/>
      <c r="MW458" s="87"/>
      <c r="MX458" s="87"/>
      <c r="MY458" s="87"/>
      <c r="MZ458" s="87"/>
      <c r="NA458" s="87"/>
      <c r="NB458" s="87"/>
      <c r="NC458" s="87"/>
      <c r="ND458" s="87"/>
      <c r="NE458" s="87"/>
      <c r="NF458" s="87"/>
      <c r="NG458" s="87"/>
      <c r="NH458" s="87"/>
      <c r="NI458" s="87"/>
      <c r="NJ458" s="87"/>
      <c r="NK458" s="87"/>
      <c r="NL458" s="87"/>
      <c r="NM458" s="87"/>
      <c r="NN458" s="87"/>
      <c r="NO458" s="87"/>
      <c r="NP458" s="87"/>
      <c r="NR458" s="20"/>
      <c r="NS458" s="246" t="s">
        <v>6002</v>
      </c>
    </row>
    <row r="459" spans="11:383">
      <c r="V459" s="43">
        <v>108</v>
      </c>
      <c r="W459" s="34" t="s">
        <v>2210</v>
      </c>
      <c r="X459" s="44">
        <v>180418</v>
      </c>
      <c r="Y459" s="34" t="s">
        <v>3116</v>
      </c>
      <c r="Z459" s="43" t="s">
        <v>1277</v>
      </c>
      <c r="AA459" s="34" t="s">
        <v>679</v>
      </c>
      <c r="AB459" s="34" t="s">
        <v>413</v>
      </c>
      <c r="AC459" s="34" t="s">
        <v>6003</v>
      </c>
      <c r="AD459" s="44" t="s">
        <v>428</v>
      </c>
      <c r="AE459" s="44" t="s">
        <v>5741</v>
      </c>
      <c r="AF459" s="43">
        <v>108</v>
      </c>
      <c r="AG459" s="34" t="s">
        <v>2210</v>
      </c>
      <c r="AH459" s="34" t="s">
        <v>2209</v>
      </c>
      <c r="AI459" s="43" t="s">
        <v>2211</v>
      </c>
      <c r="AJ459" s="44" t="s">
        <v>2212</v>
      </c>
      <c r="AK459" s="295">
        <v>4560480</v>
      </c>
      <c r="AL459" s="44" t="s">
        <v>621</v>
      </c>
      <c r="AM459" s="44" t="s">
        <v>2216</v>
      </c>
      <c r="AN459" s="296">
        <v>255131460</v>
      </c>
      <c r="AO459" s="34"/>
      <c r="AP459" s="34"/>
      <c r="AQ459" s="34"/>
      <c r="AR459" s="34"/>
      <c r="AS459" s="34"/>
      <c r="AT459" s="44" t="s">
        <v>434</v>
      </c>
      <c r="AU459" s="44"/>
      <c r="AV459" s="751" t="str" cm="1">
        <f t="array" ref="AV4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59" s="34"/>
      <c r="AX459" s="34"/>
      <c r="AY459" s="34"/>
      <c r="AZ459" s="34"/>
      <c r="BA459" s="34"/>
      <c r="BB459" s="34"/>
      <c r="BC459" s="34"/>
      <c r="BD459" s="44">
        <v>180418</v>
      </c>
      <c r="BE459" s="34" t="s">
        <v>3116</v>
      </c>
      <c r="BF459" s="43" t="s">
        <v>1277</v>
      </c>
      <c r="BG459" s="34" t="s">
        <v>679</v>
      </c>
      <c r="BH459" s="34" t="s">
        <v>413</v>
      </c>
      <c r="BI459" s="34" t="s">
        <v>6003</v>
      </c>
      <c r="BJ459" s="44" t="s">
        <v>428</v>
      </c>
      <c r="BK459" s="44" t="s">
        <v>5741</v>
      </c>
      <c r="BL459" s="34"/>
      <c r="BM459" s="34"/>
      <c r="BN459" s="34"/>
      <c r="BO459" s="20"/>
      <c r="BP459" s="20"/>
      <c r="BQ459" s="20"/>
      <c r="BR459" s="20"/>
      <c r="BS459" s="27"/>
      <c r="BT459" s="20"/>
      <c r="BU459" s="20"/>
      <c r="BV459" s="20"/>
      <c r="BW459" s="20"/>
      <c r="BX459" s="20"/>
      <c r="BY459" s="20"/>
      <c r="BZ459" s="20"/>
      <c r="CA459" s="20"/>
      <c r="CB459" s="20"/>
      <c r="CC459" s="27"/>
      <c r="CD459" s="20"/>
      <c r="CE459" s="20"/>
      <c r="CF459" s="28"/>
      <c r="CG459" s="28"/>
      <c r="CH459" s="28"/>
      <c r="CI459" s="28"/>
      <c r="CJ459" s="28"/>
      <c r="CK459" s="28"/>
      <c r="CL459" s="28"/>
      <c r="CM459" s="28"/>
      <c r="CN459" s="28"/>
      <c r="CO459" s="28"/>
      <c r="CP459" s="28"/>
      <c r="CQ459" s="28"/>
      <c r="CR459" s="28"/>
      <c r="CS459" s="28"/>
      <c r="CT459" s="28"/>
      <c r="CU459" s="28"/>
      <c r="CV459" s="28"/>
      <c r="CW459" s="28"/>
      <c r="CX459" s="20"/>
      <c r="ML459" s="87"/>
      <c r="MM459" s="87"/>
      <c r="MN459" s="87"/>
      <c r="MO459" s="87"/>
      <c r="MP459" s="87"/>
      <c r="MQ459" s="87"/>
      <c r="MR459" s="87"/>
      <c r="MS459" s="87"/>
      <c r="MT459" s="87"/>
      <c r="MU459" s="87"/>
      <c r="MV459" s="87"/>
      <c r="MW459" s="87"/>
      <c r="MX459" s="87"/>
      <c r="MY459" s="87"/>
      <c r="MZ459" s="87"/>
      <c r="NA459" s="87"/>
      <c r="NB459" s="87"/>
      <c r="NC459" s="87"/>
      <c r="ND459" s="87"/>
      <c r="NE459" s="87"/>
      <c r="NF459" s="87"/>
      <c r="NG459" s="87"/>
      <c r="NH459" s="87"/>
      <c r="NI459" s="87"/>
      <c r="NJ459" s="87"/>
      <c r="NK459" s="87"/>
      <c r="NL459" s="87"/>
      <c r="NM459" s="87"/>
      <c r="NN459" s="87"/>
      <c r="NO459" s="87"/>
      <c r="NP459" s="87"/>
      <c r="NR459" s="20"/>
      <c r="NS459" s="246" t="s">
        <v>6004</v>
      </c>
    </row>
    <row r="460" spans="11:383">
      <c r="V460" s="43">
        <v>108</v>
      </c>
      <c r="W460" s="34" t="s">
        <v>2210</v>
      </c>
      <c r="X460" s="44">
        <v>130502</v>
      </c>
      <c r="Y460" s="34" t="s">
        <v>883</v>
      </c>
      <c r="Z460" s="43" t="s">
        <v>426</v>
      </c>
      <c r="AA460" s="34" t="s">
        <v>615</v>
      </c>
      <c r="AB460" s="34" t="s">
        <v>408</v>
      </c>
      <c r="AC460" s="34" t="s">
        <v>883</v>
      </c>
      <c r="AD460" s="44" t="s">
        <v>428</v>
      </c>
      <c r="AE460" s="44" t="s">
        <v>5741</v>
      </c>
      <c r="AF460" s="43">
        <v>108</v>
      </c>
      <c r="AG460" s="34" t="s">
        <v>2210</v>
      </c>
      <c r="AH460" s="34" t="s">
        <v>2209</v>
      </c>
      <c r="AI460" s="43" t="s">
        <v>2211</v>
      </c>
      <c r="AJ460" s="44" t="s">
        <v>2212</v>
      </c>
      <c r="AK460" s="295">
        <v>4560480</v>
      </c>
      <c r="AL460" s="44" t="s">
        <v>621</v>
      </c>
      <c r="AM460" s="44" t="s">
        <v>2216</v>
      </c>
      <c r="AN460" s="296">
        <v>255131460</v>
      </c>
      <c r="AO460" s="34"/>
      <c r="AP460" s="34"/>
      <c r="AQ460" s="34"/>
      <c r="AR460" s="34"/>
      <c r="AS460" s="34"/>
      <c r="AT460" s="44" t="s">
        <v>434</v>
      </c>
      <c r="AU460" s="44"/>
      <c r="AV460" s="751" t="str" cm="1">
        <f t="array" ref="AV4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0" s="34"/>
      <c r="AX460" s="34"/>
      <c r="AY460" s="34"/>
      <c r="AZ460" s="34"/>
      <c r="BA460" s="34"/>
      <c r="BB460" s="34"/>
      <c r="BC460" s="34"/>
      <c r="BD460" s="44">
        <v>130502</v>
      </c>
      <c r="BE460" s="34" t="s">
        <v>883</v>
      </c>
      <c r="BF460" s="43" t="s">
        <v>426</v>
      </c>
      <c r="BG460" s="34" t="s">
        <v>615</v>
      </c>
      <c r="BH460" s="34" t="s">
        <v>408</v>
      </c>
      <c r="BI460" s="34" t="s">
        <v>883</v>
      </c>
      <c r="BJ460" s="44" t="s">
        <v>428</v>
      </c>
      <c r="BK460" s="44" t="s">
        <v>5741</v>
      </c>
      <c r="BL460" s="34"/>
      <c r="BM460" s="34"/>
      <c r="BN460" s="34"/>
      <c r="BO460" s="20"/>
      <c r="BP460" s="20"/>
      <c r="BQ460" s="20"/>
      <c r="BR460" s="20"/>
      <c r="BS460" s="27"/>
      <c r="BT460" s="20"/>
      <c r="BU460" s="20"/>
      <c r="BV460" s="20"/>
      <c r="BW460" s="20"/>
      <c r="BX460" s="20"/>
      <c r="BY460" s="20"/>
      <c r="BZ460" s="20"/>
      <c r="CA460" s="20"/>
      <c r="CB460" s="20"/>
      <c r="CC460" s="27"/>
      <c r="CD460" s="20"/>
      <c r="CE460" s="20"/>
      <c r="CF460" s="28"/>
      <c r="CG460" s="28"/>
      <c r="CH460" s="28"/>
      <c r="CI460" s="28"/>
      <c r="CJ460" s="28"/>
      <c r="CK460" s="28"/>
      <c r="CL460" s="28"/>
      <c r="CM460" s="28"/>
      <c r="CN460" s="28"/>
      <c r="CO460" s="28"/>
      <c r="CP460" s="28"/>
      <c r="CQ460" s="28"/>
      <c r="CR460" s="28"/>
      <c r="CS460" s="28"/>
      <c r="CT460" s="28"/>
      <c r="CU460" s="28"/>
      <c r="CV460" s="28"/>
      <c r="CW460" s="28"/>
      <c r="CX460" s="20"/>
      <c r="ML460" s="87"/>
      <c r="MM460" s="87"/>
      <c r="MN460" s="87"/>
      <c r="MO460" s="87"/>
      <c r="MP460" s="87"/>
      <c r="MQ460" s="87"/>
      <c r="MR460" s="87"/>
      <c r="MS460" s="87"/>
      <c r="MT460" s="87"/>
      <c r="MU460" s="87"/>
      <c r="MV460" s="87"/>
      <c r="MW460" s="87"/>
      <c r="MX460" s="87"/>
      <c r="MY460" s="87"/>
      <c r="MZ460" s="87"/>
      <c r="NA460" s="87"/>
      <c r="NB460" s="87"/>
      <c r="NC460" s="87"/>
      <c r="ND460" s="87"/>
      <c r="NE460" s="87"/>
      <c r="NF460" s="87"/>
      <c r="NG460" s="87"/>
      <c r="NH460" s="87"/>
      <c r="NI460" s="87"/>
      <c r="NJ460" s="87"/>
      <c r="NK460" s="87"/>
      <c r="NL460" s="87"/>
      <c r="NM460" s="87"/>
      <c r="NN460" s="87"/>
      <c r="NO460" s="87"/>
      <c r="NP460" s="87"/>
      <c r="NR460" s="20"/>
      <c r="NS460" s="246" t="s">
        <v>6005</v>
      </c>
    </row>
    <row r="461" spans="11:383">
      <c r="V461" s="43">
        <v>108</v>
      </c>
      <c r="W461" s="34" t="s">
        <v>2210</v>
      </c>
      <c r="X461" s="44">
        <v>130504</v>
      </c>
      <c r="Y461" s="34" t="s">
        <v>1144</v>
      </c>
      <c r="Z461" s="43" t="s">
        <v>426</v>
      </c>
      <c r="AA461" s="34" t="s">
        <v>615</v>
      </c>
      <c r="AB461" s="34" t="s">
        <v>408</v>
      </c>
      <c r="AC461" s="34" t="s">
        <v>1144</v>
      </c>
      <c r="AD461" s="44" t="s">
        <v>428</v>
      </c>
      <c r="AE461" s="44" t="s">
        <v>5741</v>
      </c>
      <c r="AF461" s="43">
        <v>108</v>
      </c>
      <c r="AG461" s="34" t="s">
        <v>2210</v>
      </c>
      <c r="AH461" s="34" t="s">
        <v>2209</v>
      </c>
      <c r="AI461" s="43" t="s">
        <v>2211</v>
      </c>
      <c r="AJ461" s="44" t="s">
        <v>2212</v>
      </c>
      <c r="AK461" s="295">
        <v>4560480</v>
      </c>
      <c r="AL461" s="44" t="s">
        <v>621</v>
      </c>
      <c r="AM461" s="44" t="s">
        <v>2216</v>
      </c>
      <c r="AN461" s="296">
        <v>255131460</v>
      </c>
      <c r="AO461" s="34"/>
      <c r="AP461" s="34"/>
      <c r="AQ461" s="34"/>
      <c r="AR461" s="34"/>
      <c r="AS461" s="34"/>
      <c r="AT461" s="44" t="s">
        <v>434</v>
      </c>
      <c r="AU461" s="44"/>
      <c r="AV461" s="751" t="str" cm="1">
        <f t="array" ref="AV4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1" s="34"/>
      <c r="AX461" s="34"/>
      <c r="AY461" s="34"/>
      <c r="AZ461" s="34"/>
      <c r="BA461" s="34"/>
      <c r="BB461" s="34"/>
      <c r="BC461" s="34"/>
      <c r="BD461" s="44">
        <v>130504</v>
      </c>
      <c r="BE461" s="34" t="s">
        <v>1144</v>
      </c>
      <c r="BF461" s="43" t="s">
        <v>426</v>
      </c>
      <c r="BG461" s="34" t="s">
        <v>615</v>
      </c>
      <c r="BH461" s="34" t="s">
        <v>408</v>
      </c>
      <c r="BI461" s="34" t="s">
        <v>1144</v>
      </c>
      <c r="BJ461" s="44" t="s">
        <v>428</v>
      </c>
      <c r="BK461" s="44" t="s">
        <v>5741</v>
      </c>
      <c r="BL461" s="34"/>
      <c r="BM461" s="34"/>
      <c r="BN461" s="34"/>
      <c r="BO461" s="20"/>
      <c r="BP461" s="20"/>
      <c r="BQ461" s="20"/>
      <c r="BR461" s="20"/>
      <c r="BS461" s="27"/>
      <c r="BT461" s="20"/>
      <c r="BU461" s="20"/>
      <c r="BV461" s="20"/>
      <c r="BW461" s="20"/>
      <c r="BX461" s="20"/>
      <c r="BY461" s="20"/>
      <c r="BZ461" s="20"/>
      <c r="CA461" s="20"/>
      <c r="CB461" s="20"/>
      <c r="CC461" s="27"/>
      <c r="CD461" s="20"/>
      <c r="CE461" s="20"/>
      <c r="CF461" s="28"/>
      <c r="CG461" s="28"/>
      <c r="CH461" s="28"/>
      <c r="CI461" s="28"/>
      <c r="CJ461" s="28"/>
      <c r="CK461" s="28"/>
      <c r="CL461" s="28"/>
      <c r="CM461" s="28"/>
      <c r="CN461" s="28"/>
      <c r="CO461" s="28"/>
      <c r="CP461" s="28"/>
      <c r="CQ461" s="28"/>
      <c r="CR461" s="28"/>
      <c r="CS461" s="28"/>
      <c r="CT461" s="28"/>
      <c r="CU461" s="28"/>
      <c r="CV461" s="28"/>
      <c r="CW461" s="28"/>
      <c r="CX461" s="20"/>
      <c r="ML461" s="87"/>
      <c r="MM461" s="87"/>
      <c r="MN461" s="87"/>
      <c r="MO461" s="87"/>
      <c r="MP461" s="87"/>
      <c r="MQ461" s="87"/>
      <c r="MR461" s="87"/>
      <c r="MS461" s="87"/>
      <c r="MT461" s="87"/>
      <c r="MU461" s="87"/>
      <c r="MV461" s="87"/>
      <c r="MW461" s="87"/>
      <c r="MX461" s="87"/>
      <c r="MY461" s="87"/>
      <c r="MZ461" s="87"/>
      <c r="NA461" s="87"/>
      <c r="NB461" s="87"/>
      <c r="NC461" s="87"/>
      <c r="ND461" s="87"/>
      <c r="NE461" s="87"/>
      <c r="NF461" s="87"/>
      <c r="NG461" s="87"/>
      <c r="NH461" s="87"/>
      <c r="NI461" s="87"/>
      <c r="NJ461" s="87"/>
      <c r="NK461" s="87"/>
      <c r="NL461" s="87"/>
      <c r="NM461" s="87"/>
      <c r="NN461" s="87"/>
      <c r="NO461" s="87"/>
      <c r="NP461" s="87"/>
      <c r="NR461" s="20"/>
      <c r="NS461" s="246" t="s">
        <v>6006</v>
      </c>
    </row>
    <row r="462" spans="11:383">
      <c r="V462" s="43">
        <v>108</v>
      </c>
      <c r="W462" s="34" t="s">
        <v>2210</v>
      </c>
      <c r="X462" s="44">
        <v>130510</v>
      </c>
      <c r="Y462" s="34" t="s">
        <v>1438</v>
      </c>
      <c r="Z462" s="43" t="s">
        <v>426</v>
      </c>
      <c r="AA462" s="34" t="s">
        <v>615</v>
      </c>
      <c r="AB462" s="34" t="s">
        <v>408</v>
      </c>
      <c r="AC462" s="34" t="s">
        <v>1438</v>
      </c>
      <c r="AD462" s="44" t="s">
        <v>428</v>
      </c>
      <c r="AE462" s="44" t="s">
        <v>5741</v>
      </c>
      <c r="AF462" s="43">
        <v>108</v>
      </c>
      <c r="AG462" s="34" t="s">
        <v>2210</v>
      </c>
      <c r="AH462" s="34" t="s">
        <v>2209</v>
      </c>
      <c r="AI462" s="43" t="s">
        <v>2211</v>
      </c>
      <c r="AJ462" s="44" t="s">
        <v>2212</v>
      </c>
      <c r="AK462" s="295">
        <v>4560480</v>
      </c>
      <c r="AL462" s="44" t="s">
        <v>621</v>
      </c>
      <c r="AM462" s="44" t="s">
        <v>2216</v>
      </c>
      <c r="AN462" s="296">
        <v>255131460</v>
      </c>
      <c r="AO462" s="34"/>
      <c r="AP462" s="34"/>
      <c r="AQ462" s="34"/>
      <c r="AR462" s="34"/>
      <c r="AS462" s="34"/>
      <c r="AT462" s="44" t="s">
        <v>434</v>
      </c>
      <c r="AU462" s="44"/>
      <c r="AV462" s="751" t="str" cm="1">
        <f t="array" ref="AV4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2" s="34"/>
      <c r="AX462" s="34"/>
      <c r="AY462" s="34"/>
      <c r="AZ462" s="34"/>
      <c r="BA462" s="34"/>
      <c r="BB462" s="34"/>
      <c r="BC462" s="34"/>
      <c r="BD462" s="44">
        <v>130510</v>
      </c>
      <c r="BE462" s="34" t="s">
        <v>1438</v>
      </c>
      <c r="BF462" s="43" t="s">
        <v>426</v>
      </c>
      <c r="BG462" s="34" t="s">
        <v>615</v>
      </c>
      <c r="BH462" s="34" t="s">
        <v>408</v>
      </c>
      <c r="BI462" s="34" t="s">
        <v>1438</v>
      </c>
      <c r="BJ462" s="44" t="s">
        <v>428</v>
      </c>
      <c r="BK462" s="44" t="s">
        <v>5741</v>
      </c>
      <c r="BL462" s="34"/>
      <c r="BM462" s="34"/>
      <c r="BN462" s="34"/>
      <c r="BO462" s="20"/>
      <c r="BP462" s="20"/>
      <c r="BQ462" s="20"/>
      <c r="BR462" s="20"/>
      <c r="BS462" s="27"/>
      <c r="BT462" s="20"/>
      <c r="BU462" s="20"/>
      <c r="BV462" s="20"/>
      <c r="BW462" s="20"/>
      <c r="BX462" s="20"/>
      <c r="BY462" s="20"/>
      <c r="BZ462" s="20"/>
      <c r="CA462" s="20"/>
      <c r="CB462" s="20"/>
      <c r="CC462" s="27"/>
      <c r="CD462" s="20"/>
      <c r="CE462" s="20"/>
      <c r="CF462" s="28"/>
      <c r="CG462" s="28"/>
      <c r="CH462" s="28"/>
      <c r="CI462" s="28"/>
      <c r="CJ462" s="28"/>
      <c r="CK462" s="28"/>
      <c r="CL462" s="28"/>
      <c r="CM462" s="28"/>
      <c r="CN462" s="28"/>
      <c r="CO462" s="28"/>
      <c r="CP462" s="28"/>
      <c r="CQ462" s="28"/>
      <c r="CR462" s="28"/>
      <c r="CS462" s="28"/>
      <c r="CT462" s="28"/>
      <c r="CU462" s="28"/>
      <c r="CV462" s="28"/>
      <c r="CW462" s="28"/>
      <c r="CX462" s="20"/>
      <c r="ML462" s="87"/>
      <c r="MM462" s="87"/>
      <c r="MN462" s="87"/>
      <c r="MO462" s="87"/>
      <c r="MP462" s="87"/>
      <c r="MQ462" s="87"/>
      <c r="MR462" s="87"/>
      <c r="MS462" s="87"/>
      <c r="MT462" s="87"/>
      <c r="MU462" s="87"/>
      <c r="MV462" s="87"/>
      <c r="MW462" s="87"/>
      <c r="MX462" s="87"/>
      <c r="MY462" s="87"/>
      <c r="MZ462" s="87"/>
      <c r="NA462" s="87"/>
      <c r="NB462" s="87"/>
      <c r="NC462" s="87"/>
      <c r="ND462" s="87"/>
      <c r="NE462" s="87"/>
      <c r="NF462" s="87"/>
      <c r="NG462" s="87"/>
      <c r="NH462" s="87"/>
      <c r="NI462" s="87"/>
      <c r="NJ462" s="87"/>
      <c r="NK462" s="87"/>
      <c r="NL462" s="87"/>
      <c r="NM462" s="87"/>
      <c r="NN462" s="87"/>
      <c r="NO462" s="87"/>
      <c r="NP462" s="87"/>
      <c r="NR462" s="20"/>
      <c r="NS462" s="246" t="s">
        <v>6007</v>
      </c>
    </row>
    <row r="463" spans="11:383">
      <c r="V463" s="43">
        <v>108</v>
      </c>
      <c r="W463" s="34" t="s">
        <v>2210</v>
      </c>
      <c r="X463" s="44">
        <v>130500</v>
      </c>
      <c r="Y463" s="34" t="s">
        <v>6008</v>
      </c>
      <c r="Z463" s="43" t="s">
        <v>426</v>
      </c>
      <c r="AA463" s="34" t="s">
        <v>615</v>
      </c>
      <c r="AB463" s="34" t="s">
        <v>408</v>
      </c>
      <c r="AC463" s="34" t="s">
        <v>6009</v>
      </c>
      <c r="AD463" s="44" t="s">
        <v>428</v>
      </c>
      <c r="AE463" s="44" t="s">
        <v>5741</v>
      </c>
      <c r="AF463" s="43">
        <v>108</v>
      </c>
      <c r="AG463" s="34" t="s">
        <v>2210</v>
      </c>
      <c r="AH463" s="34" t="s">
        <v>2209</v>
      </c>
      <c r="AI463" s="43" t="s">
        <v>2211</v>
      </c>
      <c r="AJ463" s="44" t="s">
        <v>2212</v>
      </c>
      <c r="AK463" s="295">
        <v>4560480</v>
      </c>
      <c r="AL463" s="44" t="s">
        <v>621</v>
      </c>
      <c r="AM463" s="44" t="s">
        <v>2216</v>
      </c>
      <c r="AN463" s="296">
        <v>255131460</v>
      </c>
      <c r="AO463" s="34"/>
      <c r="AP463" s="34"/>
      <c r="AQ463" s="34"/>
      <c r="AR463" s="34"/>
      <c r="AS463" s="34"/>
      <c r="AT463" s="44" t="s">
        <v>434</v>
      </c>
      <c r="AU463" s="44"/>
      <c r="AV463" s="751" t="str" cm="1">
        <f t="array" ref="AV4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3" s="34"/>
      <c r="AX463" s="34"/>
      <c r="AY463" s="34"/>
      <c r="AZ463" s="34"/>
      <c r="BA463" s="34"/>
      <c r="BB463" s="34"/>
      <c r="BC463" s="34"/>
      <c r="BD463" s="44">
        <v>130500</v>
      </c>
      <c r="BE463" s="34" t="s">
        <v>6008</v>
      </c>
      <c r="BF463" s="43" t="s">
        <v>426</v>
      </c>
      <c r="BG463" s="34" t="s">
        <v>615</v>
      </c>
      <c r="BH463" s="34" t="s">
        <v>408</v>
      </c>
      <c r="BI463" s="34" t="s">
        <v>6009</v>
      </c>
      <c r="BJ463" s="44" t="s">
        <v>428</v>
      </c>
      <c r="BK463" s="44" t="s">
        <v>5741</v>
      </c>
      <c r="BL463" s="34"/>
      <c r="BM463" s="34"/>
      <c r="BN463" s="34"/>
      <c r="BO463" s="20"/>
      <c r="BP463" s="20"/>
      <c r="BQ463" s="20"/>
      <c r="BR463" s="20"/>
      <c r="BS463" s="27"/>
      <c r="BT463" s="20"/>
      <c r="BU463" s="20"/>
      <c r="BV463" s="20"/>
      <c r="BW463" s="20"/>
      <c r="BX463" s="20"/>
      <c r="BY463" s="20"/>
      <c r="BZ463" s="20"/>
      <c r="CA463" s="20"/>
      <c r="CB463" s="20"/>
      <c r="CC463" s="27"/>
      <c r="CD463" s="20"/>
      <c r="CE463" s="20"/>
      <c r="CF463" s="28"/>
      <c r="CG463" s="28"/>
      <c r="CH463" s="28"/>
      <c r="CI463" s="28"/>
      <c r="CJ463" s="28"/>
      <c r="CK463" s="28"/>
      <c r="CL463" s="28"/>
      <c r="CM463" s="28"/>
      <c r="CN463" s="28"/>
      <c r="CO463" s="28"/>
      <c r="CP463" s="28"/>
      <c r="CQ463" s="28"/>
      <c r="CR463" s="28"/>
      <c r="CS463" s="28"/>
      <c r="CT463" s="28"/>
      <c r="CU463" s="28"/>
      <c r="CV463" s="28"/>
      <c r="CW463" s="28"/>
      <c r="CX463" s="20"/>
      <c r="ML463" s="87"/>
      <c r="MM463" s="87"/>
      <c r="MN463" s="87"/>
      <c r="MO463" s="87"/>
      <c r="MP463" s="87"/>
      <c r="MQ463" s="87"/>
      <c r="MR463" s="87"/>
      <c r="MS463" s="87"/>
      <c r="MT463" s="87"/>
      <c r="MU463" s="87"/>
      <c r="MV463" s="87"/>
      <c r="MW463" s="87"/>
      <c r="MX463" s="87"/>
      <c r="MY463" s="87"/>
      <c r="MZ463" s="87"/>
      <c r="NA463" s="87"/>
      <c r="NB463" s="87"/>
      <c r="NC463" s="87"/>
      <c r="ND463" s="87"/>
      <c r="NE463" s="87"/>
      <c r="NF463" s="87"/>
      <c r="NG463" s="87"/>
      <c r="NH463" s="87"/>
      <c r="NI463" s="87"/>
      <c r="NJ463" s="87"/>
      <c r="NK463" s="87"/>
      <c r="NL463" s="87"/>
      <c r="NM463" s="87"/>
      <c r="NN463" s="87"/>
      <c r="NO463" s="87"/>
      <c r="NP463" s="87"/>
      <c r="NR463" s="20"/>
      <c r="NS463" s="246" t="s">
        <v>6010</v>
      </c>
    </row>
    <row r="464" spans="11:383">
      <c r="V464" s="43">
        <v>108</v>
      </c>
      <c r="W464" s="34" t="s">
        <v>2210</v>
      </c>
      <c r="X464" s="44">
        <v>130512</v>
      </c>
      <c r="Y464" s="34" t="s">
        <v>1711</v>
      </c>
      <c r="Z464" s="43" t="s">
        <v>426</v>
      </c>
      <c r="AA464" s="34" t="s">
        <v>615</v>
      </c>
      <c r="AB464" s="34" t="s">
        <v>408</v>
      </c>
      <c r="AC464" s="34" t="s">
        <v>1711</v>
      </c>
      <c r="AD464" s="44" t="s">
        <v>428</v>
      </c>
      <c r="AE464" s="44" t="s">
        <v>5741</v>
      </c>
      <c r="AF464" s="43">
        <v>108</v>
      </c>
      <c r="AG464" s="34" t="s">
        <v>2210</v>
      </c>
      <c r="AH464" s="34" t="s">
        <v>2209</v>
      </c>
      <c r="AI464" s="43" t="s">
        <v>2211</v>
      </c>
      <c r="AJ464" s="44" t="s">
        <v>2212</v>
      </c>
      <c r="AK464" s="295">
        <v>4560480</v>
      </c>
      <c r="AL464" s="44" t="s">
        <v>621</v>
      </c>
      <c r="AM464" s="44" t="s">
        <v>2216</v>
      </c>
      <c r="AN464" s="296">
        <v>255131460</v>
      </c>
      <c r="AO464" s="34"/>
      <c r="AP464" s="34"/>
      <c r="AQ464" s="34"/>
      <c r="AR464" s="34"/>
      <c r="AS464" s="34"/>
      <c r="AT464" s="44" t="s">
        <v>434</v>
      </c>
      <c r="AU464" s="44"/>
      <c r="AV464" s="751" t="str" cm="1">
        <f t="array" ref="AV4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4" s="34"/>
      <c r="AX464" s="34"/>
      <c r="AY464" s="34"/>
      <c r="AZ464" s="34"/>
      <c r="BA464" s="34"/>
      <c r="BB464" s="34"/>
      <c r="BC464" s="34"/>
      <c r="BD464" s="44">
        <v>130512</v>
      </c>
      <c r="BE464" s="34" t="s">
        <v>1711</v>
      </c>
      <c r="BF464" s="43" t="s">
        <v>426</v>
      </c>
      <c r="BG464" s="34" t="s">
        <v>615</v>
      </c>
      <c r="BH464" s="34" t="s">
        <v>408</v>
      </c>
      <c r="BI464" s="34" t="s">
        <v>1711</v>
      </c>
      <c r="BJ464" s="44" t="s">
        <v>428</v>
      </c>
      <c r="BK464" s="44" t="s">
        <v>5741</v>
      </c>
      <c r="BL464" s="34"/>
      <c r="BM464" s="34"/>
      <c r="BN464" s="34"/>
      <c r="BO464" s="20"/>
      <c r="BP464" s="20"/>
      <c r="BQ464" s="20"/>
      <c r="BR464" s="20"/>
      <c r="BS464" s="27"/>
      <c r="BT464" s="20"/>
      <c r="BU464" s="20"/>
      <c r="BV464" s="20"/>
      <c r="BW464" s="20"/>
      <c r="BX464" s="20"/>
      <c r="BY464" s="20"/>
      <c r="BZ464" s="20"/>
      <c r="CA464" s="20"/>
      <c r="CB464" s="20"/>
      <c r="CC464" s="27"/>
      <c r="CD464" s="20"/>
      <c r="CE464" s="20"/>
      <c r="CF464" s="28"/>
      <c r="CG464" s="28"/>
      <c r="CH464" s="28"/>
      <c r="CI464" s="28"/>
      <c r="CJ464" s="28"/>
      <c r="CK464" s="28"/>
      <c r="CL464" s="28"/>
      <c r="CM464" s="28"/>
      <c r="CN464" s="28"/>
      <c r="CO464" s="28"/>
      <c r="CP464" s="28"/>
      <c r="CQ464" s="28"/>
      <c r="CR464" s="28"/>
      <c r="CS464" s="28"/>
      <c r="CT464" s="28"/>
      <c r="CU464" s="28"/>
      <c r="CV464" s="28"/>
      <c r="CW464" s="28"/>
      <c r="CX464" s="20"/>
      <c r="ML464" s="87"/>
      <c r="MM464" s="87"/>
      <c r="MN464" s="87"/>
      <c r="MO464" s="87"/>
      <c r="MP464" s="87"/>
      <c r="MQ464" s="87"/>
      <c r="MR464" s="87"/>
      <c r="MS464" s="87"/>
      <c r="MT464" s="87"/>
      <c r="MU464" s="87"/>
      <c r="MV464" s="87"/>
      <c r="MW464" s="87"/>
      <c r="MX464" s="87"/>
      <c r="MY464" s="87"/>
      <c r="MZ464" s="87"/>
      <c r="NA464" s="87"/>
      <c r="NB464" s="87"/>
      <c r="NC464" s="87"/>
      <c r="ND464" s="87"/>
      <c r="NE464" s="87"/>
      <c r="NF464" s="87"/>
      <c r="NG464" s="87"/>
      <c r="NH464" s="87"/>
      <c r="NI464" s="87"/>
      <c r="NJ464" s="87"/>
      <c r="NK464" s="87"/>
      <c r="NL464" s="87"/>
      <c r="NM464" s="87"/>
      <c r="NN464" s="87"/>
      <c r="NO464" s="87"/>
      <c r="NP464" s="87"/>
      <c r="NR464" s="20"/>
      <c r="NS464" s="246" t="s">
        <v>6011</v>
      </c>
    </row>
    <row r="465" spans="22:383">
      <c r="V465" s="43">
        <v>108</v>
      </c>
      <c r="W465" s="34" t="s">
        <v>2210</v>
      </c>
      <c r="X465" s="44">
        <v>130513</v>
      </c>
      <c r="Y465" s="34" t="s">
        <v>1933</v>
      </c>
      <c r="Z465" s="43" t="s">
        <v>426</v>
      </c>
      <c r="AA465" s="34" t="s">
        <v>615</v>
      </c>
      <c r="AB465" s="34" t="s">
        <v>408</v>
      </c>
      <c r="AC465" s="34" t="s">
        <v>1933</v>
      </c>
      <c r="AD465" s="44" t="s">
        <v>428</v>
      </c>
      <c r="AE465" s="44" t="s">
        <v>5741</v>
      </c>
      <c r="AF465" s="43">
        <v>108</v>
      </c>
      <c r="AG465" s="34" t="s">
        <v>2210</v>
      </c>
      <c r="AH465" s="34" t="s">
        <v>2209</v>
      </c>
      <c r="AI465" s="43" t="s">
        <v>2211</v>
      </c>
      <c r="AJ465" s="44" t="s">
        <v>2212</v>
      </c>
      <c r="AK465" s="295">
        <v>4560480</v>
      </c>
      <c r="AL465" s="44" t="s">
        <v>621</v>
      </c>
      <c r="AM465" s="44" t="s">
        <v>2216</v>
      </c>
      <c r="AN465" s="296">
        <v>255131460</v>
      </c>
      <c r="AO465" s="34"/>
      <c r="AP465" s="34"/>
      <c r="AQ465" s="34"/>
      <c r="AR465" s="34"/>
      <c r="AS465" s="34"/>
      <c r="AT465" s="44" t="s">
        <v>434</v>
      </c>
      <c r="AU465" s="44"/>
      <c r="AV465" s="751" t="str" cm="1">
        <f t="array" ref="AV4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5" s="34"/>
      <c r="AX465" s="34"/>
      <c r="AY465" s="34"/>
      <c r="AZ465" s="34"/>
      <c r="BA465" s="34"/>
      <c r="BB465" s="34"/>
      <c r="BC465" s="34"/>
      <c r="BD465" s="44">
        <v>130513</v>
      </c>
      <c r="BE465" s="34" t="s">
        <v>1933</v>
      </c>
      <c r="BF465" s="43" t="s">
        <v>426</v>
      </c>
      <c r="BG465" s="34" t="s">
        <v>615</v>
      </c>
      <c r="BH465" s="34" t="s">
        <v>408</v>
      </c>
      <c r="BI465" s="34" t="s">
        <v>1933</v>
      </c>
      <c r="BJ465" s="44" t="s">
        <v>428</v>
      </c>
      <c r="BK465" s="44" t="s">
        <v>5741</v>
      </c>
      <c r="BL465" s="34"/>
      <c r="BM465" s="34"/>
      <c r="BN465" s="34"/>
      <c r="BO465" s="20"/>
      <c r="BP465" s="20"/>
      <c r="BQ465" s="20"/>
      <c r="BR465" s="20"/>
      <c r="BS465" s="27"/>
      <c r="BT465" s="20"/>
      <c r="BU465" s="20"/>
      <c r="BV465" s="20"/>
      <c r="BW465" s="20"/>
      <c r="BX465" s="20"/>
      <c r="BY465" s="20"/>
      <c r="BZ465" s="20"/>
      <c r="CA465" s="20"/>
      <c r="CB465" s="20"/>
      <c r="CC465" s="27"/>
      <c r="CD465" s="20"/>
      <c r="CE465" s="20"/>
      <c r="CF465" s="28"/>
      <c r="CG465" s="28"/>
      <c r="CH465" s="28"/>
      <c r="CI465" s="28"/>
      <c r="CJ465" s="28"/>
      <c r="CK465" s="28"/>
      <c r="CL465" s="28"/>
      <c r="CM465" s="28"/>
      <c r="CN465" s="28"/>
      <c r="CO465" s="28"/>
      <c r="CP465" s="28"/>
      <c r="CQ465" s="28"/>
      <c r="CR465" s="28"/>
      <c r="CS465" s="28"/>
      <c r="CT465" s="28"/>
      <c r="CU465" s="28"/>
      <c r="CV465" s="28"/>
      <c r="CW465" s="28"/>
      <c r="CX465" s="20"/>
      <c r="ML465" s="87"/>
      <c r="MM465" s="87"/>
      <c r="MN465" s="87"/>
      <c r="MO465" s="87"/>
      <c r="MP465" s="87"/>
      <c r="MQ465" s="87"/>
      <c r="MR465" s="87"/>
      <c r="MS465" s="87"/>
      <c r="MT465" s="87"/>
      <c r="MU465" s="87"/>
      <c r="MV465" s="87"/>
      <c r="MW465" s="87"/>
      <c r="MX465" s="87"/>
      <c r="MY465" s="87"/>
      <c r="MZ465" s="87"/>
      <c r="NA465" s="87"/>
      <c r="NB465" s="87"/>
      <c r="NC465" s="87"/>
      <c r="ND465" s="87"/>
      <c r="NE465" s="87"/>
      <c r="NF465" s="87"/>
      <c r="NG465" s="87"/>
      <c r="NH465" s="87"/>
      <c r="NI465" s="87"/>
      <c r="NJ465" s="87"/>
      <c r="NK465" s="87"/>
      <c r="NL465" s="87"/>
      <c r="NM465" s="87"/>
      <c r="NN465" s="87"/>
      <c r="NO465" s="87"/>
      <c r="NP465" s="87"/>
      <c r="NR465" s="20"/>
      <c r="NS465" s="246" t="s">
        <v>6012</v>
      </c>
    </row>
    <row r="466" spans="22:383">
      <c r="V466" s="43">
        <v>108</v>
      </c>
      <c r="W466" s="34" t="s">
        <v>2210</v>
      </c>
      <c r="X466" s="44">
        <v>130515</v>
      </c>
      <c r="Y466" s="34" t="s">
        <v>2116</v>
      </c>
      <c r="Z466" s="43" t="s">
        <v>426</v>
      </c>
      <c r="AA466" s="34" t="s">
        <v>615</v>
      </c>
      <c r="AB466" s="34" t="s">
        <v>408</v>
      </c>
      <c r="AC466" s="34" t="s">
        <v>2116</v>
      </c>
      <c r="AD466" s="44" t="s">
        <v>428</v>
      </c>
      <c r="AE466" s="44" t="s">
        <v>5741</v>
      </c>
      <c r="AF466" s="43">
        <v>108</v>
      </c>
      <c r="AG466" s="34" t="s">
        <v>2210</v>
      </c>
      <c r="AH466" s="34" t="s">
        <v>2209</v>
      </c>
      <c r="AI466" s="43" t="s">
        <v>2211</v>
      </c>
      <c r="AJ466" s="44" t="s">
        <v>2212</v>
      </c>
      <c r="AK466" s="295">
        <v>4560480</v>
      </c>
      <c r="AL466" s="44" t="s">
        <v>621</v>
      </c>
      <c r="AM466" s="44" t="s">
        <v>2216</v>
      </c>
      <c r="AN466" s="296">
        <v>255131460</v>
      </c>
      <c r="AO466" s="34"/>
      <c r="AP466" s="34"/>
      <c r="AQ466" s="34"/>
      <c r="AR466" s="34"/>
      <c r="AS466" s="34"/>
      <c r="AT466" s="44" t="s">
        <v>434</v>
      </c>
      <c r="AU466" s="44"/>
      <c r="AV466" s="751" t="str" cm="1">
        <f t="array" ref="AV4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6" s="34"/>
      <c r="AX466" s="34"/>
      <c r="AY466" s="34"/>
      <c r="AZ466" s="34"/>
      <c r="BA466" s="34"/>
      <c r="BB466" s="34"/>
      <c r="BC466" s="34"/>
      <c r="BD466" s="44">
        <v>130515</v>
      </c>
      <c r="BE466" s="34" t="s">
        <v>2116</v>
      </c>
      <c r="BF466" s="43" t="s">
        <v>426</v>
      </c>
      <c r="BG466" s="34" t="s">
        <v>615</v>
      </c>
      <c r="BH466" s="34" t="s">
        <v>408</v>
      </c>
      <c r="BI466" s="34" t="s">
        <v>2116</v>
      </c>
      <c r="BJ466" s="44" t="s">
        <v>428</v>
      </c>
      <c r="BK466" s="44" t="s">
        <v>5741</v>
      </c>
      <c r="BL466" s="34"/>
      <c r="BM466" s="34"/>
      <c r="BN466" s="34"/>
      <c r="BO466" s="20"/>
      <c r="BP466" s="20"/>
      <c r="BQ466" s="20"/>
      <c r="BR466" s="20"/>
      <c r="BS466" s="27"/>
      <c r="BT466" s="20"/>
      <c r="BU466" s="20"/>
      <c r="BV466" s="20"/>
      <c r="BW466" s="20"/>
      <c r="BX466" s="20"/>
      <c r="BY466" s="20"/>
      <c r="BZ466" s="20"/>
      <c r="CA466" s="20"/>
      <c r="CB466" s="20"/>
      <c r="CC466" s="27"/>
      <c r="CD466" s="20"/>
      <c r="CE466" s="20"/>
      <c r="CF466" s="28"/>
      <c r="CG466" s="28"/>
      <c r="CH466" s="28"/>
      <c r="CI466" s="28"/>
      <c r="CJ466" s="28"/>
      <c r="CK466" s="28"/>
      <c r="CL466" s="28"/>
      <c r="CM466" s="28"/>
      <c r="CN466" s="28"/>
      <c r="CO466" s="28"/>
      <c r="CP466" s="28"/>
      <c r="CQ466" s="28"/>
      <c r="CR466" s="28"/>
      <c r="CS466" s="28"/>
      <c r="CT466" s="28"/>
      <c r="CU466" s="28"/>
      <c r="CV466" s="28"/>
      <c r="CW466" s="28"/>
      <c r="CX466" s="20"/>
      <c r="ML466" s="87"/>
      <c r="MM466" s="87"/>
      <c r="MN466" s="87"/>
      <c r="MO466" s="87"/>
      <c r="MP466" s="87"/>
      <c r="MQ466" s="87"/>
      <c r="MR466" s="87"/>
      <c r="MS466" s="87"/>
      <c r="MT466" s="87"/>
      <c r="MU466" s="87"/>
      <c r="MV466" s="87"/>
      <c r="MW466" s="87"/>
      <c r="MX466" s="87"/>
      <c r="MY466" s="87"/>
      <c r="MZ466" s="87"/>
      <c r="NA466" s="87"/>
      <c r="NB466" s="87"/>
      <c r="NC466" s="87"/>
      <c r="ND466" s="87"/>
      <c r="NE466" s="87"/>
      <c r="NF466" s="87"/>
      <c r="NG466" s="87"/>
      <c r="NH466" s="87"/>
      <c r="NI466" s="87"/>
      <c r="NJ466" s="87"/>
      <c r="NK466" s="87"/>
      <c r="NL466" s="87"/>
      <c r="NM466" s="87"/>
      <c r="NN466" s="87"/>
      <c r="NO466" s="87"/>
      <c r="NP466" s="87"/>
      <c r="NR466" s="20"/>
      <c r="NS466" s="246" t="s">
        <v>6013</v>
      </c>
    </row>
    <row r="467" spans="22:383">
      <c r="V467" s="43">
        <v>108</v>
      </c>
      <c r="W467" s="34" t="s">
        <v>2210</v>
      </c>
      <c r="X467" s="44">
        <v>130524</v>
      </c>
      <c r="Y467" s="34" t="s">
        <v>2288</v>
      </c>
      <c r="Z467" s="43" t="s">
        <v>426</v>
      </c>
      <c r="AA467" s="34" t="s">
        <v>615</v>
      </c>
      <c r="AB467" s="34" t="s">
        <v>408</v>
      </c>
      <c r="AC467" s="34" t="s">
        <v>2288</v>
      </c>
      <c r="AD467" s="44" t="s">
        <v>428</v>
      </c>
      <c r="AE467" s="44" t="s">
        <v>5741</v>
      </c>
      <c r="AF467" s="43">
        <v>108</v>
      </c>
      <c r="AG467" s="34" t="s">
        <v>2210</v>
      </c>
      <c r="AH467" s="34" t="s">
        <v>2209</v>
      </c>
      <c r="AI467" s="43" t="s">
        <v>2211</v>
      </c>
      <c r="AJ467" s="44" t="s">
        <v>2212</v>
      </c>
      <c r="AK467" s="295">
        <v>4560480</v>
      </c>
      <c r="AL467" s="44" t="s">
        <v>621</v>
      </c>
      <c r="AM467" s="44" t="s">
        <v>2216</v>
      </c>
      <c r="AN467" s="296">
        <v>255131460</v>
      </c>
      <c r="AO467" s="34"/>
      <c r="AP467" s="34"/>
      <c r="AQ467" s="34"/>
      <c r="AR467" s="34"/>
      <c r="AS467" s="34"/>
      <c r="AT467" s="44" t="s">
        <v>434</v>
      </c>
      <c r="AU467" s="44"/>
      <c r="AV467" s="751" t="str" cm="1">
        <f t="array" ref="AV4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7" s="34"/>
      <c r="AX467" s="34"/>
      <c r="AY467" s="34"/>
      <c r="AZ467" s="34"/>
      <c r="BA467" s="34"/>
      <c r="BB467" s="34"/>
      <c r="BC467" s="34"/>
      <c r="BD467" s="44">
        <v>130524</v>
      </c>
      <c r="BE467" s="34" t="s">
        <v>2288</v>
      </c>
      <c r="BF467" s="43" t="s">
        <v>426</v>
      </c>
      <c r="BG467" s="34" t="s">
        <v>615</v>
      </c>
      <c r="BH467" s="34" t="s">
        <v>408</v>
      </c>
      <c r="BI467" s="34" t="s">
        <v>2288</v>
      </c>
      <c r="BJ467" s="44" t="s">
        <v>428</v>
      </c>
      <c r="BK467" s="44" t="s">
        <v>5741</v>
      </c>
      <c r="BL467" s="34"/>
      <c r="BM467" s="34"/>
      <c r="BN467" s="34"/>
      <c r="BO467" s="20"/>
      <c r="BP467" s="20"/>
      <c r="BQ467" s="20"/>
      <c r="BR467" s="20"/>
      <c r="BS467" s="27"/>
      <c r="BT467" s="20"/>
      <c r="BU467" s="20"/>
      <c r="BV467" s="20"/>
      <c r="BW467" s="20"/>
      <c r="BX467" s="20"/>
      <c r="BY467" s="20"/>
      <c r="BZ467" s="20"/>
      <c r="CA467" s="20"/>
      <c r="CB467" s="20"/>
      <c r="CC467" s="27"/>
      <c r="CD467" s="20"/>
      <c r="CE467" s="20"/>
      <c r="CF467" s="28"/>
      <c r="CG467" s="28"/>
      <c r="CH467" s="28"/>
      <c r="CI467" s="28"/>
      <c r="CJ467" s="28"/>
      <c r="CK467" s="28"/>
      <c r="CL467" s="28"/>
      <c r="CM467" s="28"/>
      <c r="CN467" s="28"/>
      <c r="CO467" s="28"/>
      <c r="CP467" s="28"/>
      <c r="CQ467" s="28"/>
      <c r="CR467" s="28"/>
      <c r="CS467" s="28"/>
      <c r="CT467" s="28"/>
      <c r="CU467" s="28"/>
      <c r="CV467" s="28"/>
      <c r="CW467" s="28"/>
      <c r="CX467" s="20"/>
      <c r="ML467" s="87"/>
      <c r="MM467" s="87"/>
      <c r="MN467" s="87"/>
      <c r="MO467" s="87"/>
      <c r="MP467" s="87"/>
      <c r="MQ467" s="87"/>
      <c r="MR467" s="87"/>
      <c r="MS467" s="87"/>
      <c r="MT467" s="87"/>
      <c r="MU467" s="87"/>
      <c r="MV467" s="87"/>
      <c r="MW467" s="87"/>
      <c r="MX467" s="87"/>
      <c r="MY467" s="87"/>
      <c r="MZ467" s="87"/>
      <c r="NA467" s="87"/>
      <c r="NB467" s="87"/>
      <c r="NC467" s="87"/>
      <c r="ND467" s="87"/>
      <c r="NE467" s="87"/>
      <c r="NF467" s="87"/>
      <c r="NG467" s="87"/>
      <c r="NH467" s="87"/>
      <c r="NI467" s="87"/>
      <c r="NJ467" s="87"/>
      <c r="NK467" s="87"/>
      <c r="NL467" s="87"/>
      <c r="NM467" s="87"/>
      <c r="NN467" s="87"/>
      <c r="NO467" s="87"/>
      <c r="NP467" s="87"/>
      <c r="NR467" s="20"/>
      <c r="NS467" s="246" t="s">
        <v>6014</v>
      </c>
    </row>
    <row r="468" spans="22:383">
      <c r="V468" s="43">
        <v>108</v>
      </c>
      <c r="W468" s="34" t="s">
        <v>2210</v>
      </c>
      <c r="X468" s="44">
        <v>130525</v>
      </c>
      <c r="Y468" s="34" t="s">
        <v>2437</v>
      </c>
      <c r="Z468" s="43" t="s">
        <v>426</v>
      </c>
      <c r="AA468" s="34" t="s">
        <v>615</v>
      </c>
      <c r="AB468" s="34" t="s">
        <v>408</v>
      </c>
      <c r="AC468" s="34" t="s">
        <v>2437</v>
      </c>
      <c r="AD468" s="44" t="s">
        <v>428</v>
      </c>
      <c r="AE468" s="44" t="s">
        <v>5741</v>
      </c>
      <c r="AF468" s="43">
        <v>108</v>
      </c>
      <c r="AG468" s="34" t="s">
        <v>2210</v>
      </c>
      <c r="AH468" s="34" t="s">
        <v>2209</v>
      </c>
      <c r="AI468" s="43" t="s">
        <v>2211</v>
      </c>
      <c r="AJ468" s="44" t="s">
        <v>2212</v>
      </c>
      <c r="AK468" s="295">
        <v>4560480</v>
      </c>
      <c r="AL468" s="44" t="s">
        <v>621</v>
      </c>
      <c r="AM468" s="44" t="s">
        <v>2216</v>
      </c>
      <c r="AN468" s="296">
        <v>255131460</v>
      </c>
      <c r="AO468" s="34"/>
      <c r="AP468" s="34"/>
      <c r="AQ468" s="34"/>
      <c r="AR468" s="34"/>
      <c r="AS468" s="34"/>
      <c r="AT468" s="44" t="s">
        <v>434</v>
      </c>
      <c r="AU468" s="44"/>
      <c r="AV468" s="751" t="str" cm="1">
        <f t="array" ref="AV4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8" s="34"/>
      <c r="AX468" s="34"/>
      <c r="AY468" s="34"/>
      <c r="AZ468" s="34"/>
      <c r="BA468" s="34"/>
      <c r="BB468" s="34"/>
      <c r="BC468" s="34"/>
      <c r="BD468" s="44">
        <v>130525</v>
      </c>
      <c r="BE468" s="34" t="s">
        <v>2437</v>
      </c>
      <c r="BF468" s="43" t="s">
        <v>426</v>
      </c>
      <c r="BG468" s="34" t="s">
        <v>615</v>
      </c>
      <c r="BH468" s="34" t="s">
        <v>408</v>
      </c>
      <c r="BI468" s="34" t="s">
        <v>2437</v>
      </c>
      <c r="BJ468" s="44" t="s">
        <v>428</v>
      </c>
      <c r="BK468" s="44" t="s">
        <v>5741</v>
      </c>
      <c r="BL468" s="34"/>
      <c r="BM468" s="34"/>
      <c r="BN468" s="34"/>
      <c r="BO468" s="20"/>
      <c r="BP468" s="20"/>
      <c r="BQ468" s="20"/>
      <c r="BR468" s="20"/>
      <c r="BS468" s="27"/>
      <c r="BT468" s="20"/>
      <c r="BU468" s="20"/>
      <c r="BV468" s="20"/>
      <c r="BW468" s="20"/>
      <c r="BX468" s="20"/>
      <c r="BY468" s="20"/>
      <c r="BZ468" s="20"/>
      <c r="CA468" s="20"/>
      <c r="CB468" s="20"/>
      <c r="CC468" s="27"/>
      <c r="CD468" s="20"/>
      <c r="CE468" s="20"/>
      <c r="CF468" s="28"/>
      <c r="CG468" s="28"/>
      <c r="CH468" s="28"/>
      <c r="CI468" s="28"/>
      <c r="CJ468" s="28"/>
      <c r="CK468" s="28"/>
      <c r="CL468" s="28"/>
      <c r="CM468" s="28"/>
      <c r="CN468" s="28"/>
      <c r="CO468" s="28"/>
      <c r="CP468" s="28"/>
      <c r="CQ468" s="28"/>
      <c r="CR468" s="28"/>
      <c r="CS468" s="28"/>
      <c r="CT468" s="28"/>
      <c r="CU468" s="28"/>
      <c r="CV468" s="28"/>
      <c r="CW468" s="28"/>
      <c r="CX468" s="20"/>
      <c r="ML468" s="87"/>
      <c r="MM468" s="87"/>
      <c r="MN468" s="87"/>
      <c r="MO468" s="87"/>
      <c r="MP468" s="87"/>
      <c r="MQ468" s="87"/>
      <c r="MR468" s="87"/>
      <c r="MS468" s="87"/>
      <c r="MT468" s="87"/>
      <c r="MU468" s="87"/>
      <c r="MV468" s="87"/>
      <c r="MW468" s="87"/>
      <c r="MX468" s="87"/>
      <c r="MY468" s="87"/>
      <c r="MZ468" s="87"/>
      <c r="NA468" s="87"/>
      <c r="NB468" s="87"/>
      <c r="NC468" s="87"/>
      <c r="ND468" s="87"/>
      <c r="NE468" s="87"/>
      <c r="NF468" s="87"/>
      <c r="NG468" s="87"/>
      <c r="NH468" s="87"/>
      <c r="NI468" s="87"/>
      <c r="NJ468" s="87"/>
      <c r="NK468" s="87"/>
      <c r="NL468" s="87"/>
      <c r="NM468" s="87"/>
      <c r="NN468" s="87"/>
      <c r="NO468" s="87"/>
      <c r="NP468" s="87"/>
      <c r="NR468" s="20"/>
      <c r="NS468" s="246" t="s">
        <v>6015</v>
      </c>
    </row>
    <row r="469" spans="22:383">
      <c r="V469" s="43">
        <v>108</v>
      </c>
      <c r="W469" s="34" t="s">
        <v>2210</v>
      </c>
      <c r="X469" s="44">
        <v>130527</v>
      </c>
      <c r="Y469" s="34" t="s">
        <v>2708</v>
      </c>
      <c r="Z469" s="43" t="s">
        <v>426</v>
      </c>
      <c r="AA469" s="34" t="s">
        <v>615</v>
      </c>
      <c r="AB469" s="34" t="s">
        <v>408</v>
      </c>
      <c r="AC469" s="34" t="s">
        <v>6009</v>
      </c>
      <c r="AD469" s="44" t="s">
        <v>428</v>
      </c>
      <c r="AE469" s="44" t="s">
        <v>5741</v>
      </c>
      <c r="AF469" s="43">
        <v>108</v>
      </c>
      <c r="AG469" s="34" t="s">
        <v>2210</v>
      </c>
      <c r="AH469" s="34" t="s">
        <v>2209</v>
      </c>
      <c r="AI469" s="43" t="s">
        <v>2211</v>
      </c>
      <c r="AJ469" s="44" t="s">
        <v>2212</v>
      </c>
      <c r="AK469" s="295">
        <v>4560480</v>
      </c>
      <c r="AL469" s="44" t="s">
        <v>621</v>
      </c>
      <c r="AM469" s="44" t="s">
        <v>2216</v>
      </c>
      <c r="AN469" s="296">
        <v>255131460</v>
      </c>
      <c r="AO469" s="34"/>
      <c r="AP469" s="34"/>
      <c r="AQ469" s="34"/>
      <c r="AR469" s="34"/>
      <c r="AS469" s="34"/>
      <c r="AT469" s="44" t="s">
        <v>434</v>
      </c>
      <c r="AU469" s="44"/>
      <c r="AV469" s="751" t="str" cm="1">
        <f t="array" ref="AV4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69" s="34"/>
      <c r="AX469" s="34"/>
      <c r="AY469" s="34"/>
      <c r="AZ469" s="34"/>
      <c r="BA469" s="34"/>
      <c r="BB469" s="34"/>
      <c r="BC469" s="34"/>
      <c r="BD469" s="44">
        <v>130527</v>
      </c>
      <c r="BE469" s="34" t="s">
        <v>2708</v>
      </c>
      <c r="BF469" s="43" t="s">
        <v>426</v>
      </c>
      <c r="BG469" s="34" t="s">
        <v>615</v>
      </c>
      <c r="BH469" s="34" t="s">
        <v>408</v>
      </c>
      <c r="BI469" s="34" t="s">
        <v>6009</v>
      </c>
      <c r="BJ469" s="44" t="s">
        <v>428</v>
      </c>
      <c r="BK469" s="44" t="s">
        <v>5741</v>
      </c>
      <c r="BL469" s="34"/>
      <c r="BM469" s="34"/>
      <c r="BN469" s="34"/>
      <c r="BO469" s="20"/>
      <c r="BP469" s="20"/>
      <c r="BQ469" s="20"/>
      <c r="BR469" s="20"/>
      <c r="BS469" s="27"/>
      <c r="BT469" s="20"/>
      <c r="BU469" s="20"/>
      <c r="BV469" s="20"/>
      <c r="BW469" s="20"/>
      <c r="BX469" s="20"/>
      <c r="BY469" s="20"/>
      <c r="BZ469" s="20"/>
      <c r="CA469" s="20"/>
      <c r="CB469" s="20"/>
      <c r="CC469" s="27"/>
      <c r="CD469" s="20"/>
      <c r="CE469" s="20"/>
      <c r="CF469" s="28"/>
      <c r="CG469" s="28"/>
      <c r="CH469" s="28"/>
      <c r="CI469" s="28"/>
      <c r="CJ469" s="28"/>
      <c r="CK469" s="28"/>
      <c r="CL469" s="28"/>
      <c r="CM469" s="28"/>
      <c r="CN469" s="28"/>
      <c r="CO469" s="28"/>
      <c r="CP469" s="28"/>
      <c r="CQ469" s="28"/>
      <c r="CR469" s="28"/>
      <c r="CS469" s="28"/>
      <c r="CT469" s="28"/>
      <c r="CU469" s="28"/>
      <c r="CV469" s="28"/>
      <c r="CW469" s="28"/>
      <c r="CX469" s="20"/>
      <c r="ML469" s="87"/>
      <c r="MM469" s="87"/>
      <c r="MN469" s="87"/>
      <c r="MO469" s="87"/>
      <c r="MP469" s="87"/>
      <c r="MQ469" s="87"/>
      <c r="MR469" s="87"/>
      <c r="MS469" s="87"/>
      <c r="MT469" s="87"/>
      <c r="MU469" s="87"/>
      <c r="MV469" s="87"/>
      <c r="MW469" s="87"/>
      <c r="MX469" s="87"/>
      <c r="MY469" s="87"/>
      <c r="MZ469" s="87"/>
      <c r="NA469" s="87"/>
      <c r="NB469" s="87"/>
      <c r="NC469" s="87"/>
      <c r="ND469" s="87"/>
      <c r="NE469" s="87"/>
      <c r="NF469" s="87"/>
      <c r="NG469" s="87"/>
      <c r="NH469" s="87"/>
      <c r="NI469" s="87"/>
      <c r="NJ469" s="87"/>
      <c r="NK469" s="87"/>
      <c r="NL469" s="87"/>
      <c r="NM469" s="87"/>
      <c r="NN469" s="87"/>
      <c r="NO469" s="87"/>
      <c r="NP469" s="87"/>
      <c r="NR469" s="20"/>
      <c r="NS469" s="246" t="s">
        <v>6016</v>
      </c>
    </row>
    <row r="470" spans="22:383">
      <c r="V470" s="43">
        <v>108</v>
      </c>
      <c r="W470" s="34" t="s">
        <v>2210</v>
      </c>
      <c r="X470" s="44">
        <v>130528</v>
      </c>
      <c r="Y470" s="34" t="s">
        <v>2825</v>
      </c>
      <c r="Z470" s="43" t="s">
        <v>426</v>
      </c>
      <c r="AA470" s="34" t="s">
        <v>615</v>
      </c>
      <c r="AB470" s="34" t="s">
        <v>408</v>
      </c>
      <c r="AC470" s="34" t="s">
        <v>6017</v>
      </c>
      <c r="AD470" s="44" t="s">
        <v>428</v>
      </c>
      <c r="AE470" s="44" t="s">
        <v>5741</v>
      </c>
      <c r="AF470" s="43">
        <v>108</v>
      </c>
      <c r="AG470" s="34" t="s">
        <v>2210</v>
      </c>
      <c r="AH470" s="34" t="s">
        <v>2209</v>
      </c>
      <c r="AI470" s="43" t="s">
        <v>2211</v>
      </c>
      <c r="AJ470" s="44" t="s">
        <v>2212</v>
      </c>
      <c r="AK470" s="295">
        <v>4560480</v>
      </c>
      <c r="AL470" s="44" t="s">
        <v>621</v>
      </c>
      <c r="AM470" s="44" t="s">
        <v>2216</v>
      </c>
      <c r="AN470" s="296">
        <v>255131460</v>
      </c>
      <c r="AO470" s="34"/>
      <c r="AP470" s="34"/>
      <c r="AQ470" s="34"/>
      <c r="AR470" s="34"/>
      <c r="AS470" s="34"/>
      <c r="AT470" s="44" t="s">
        <v>434</v>
      </c>
      <c r="AU470" s="44"/>
      <c r="AV470" s="751" t="str" cm="1">
        <f t="array" ref="AV4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0" s="34"/>
      <c r="AX470" s="34"/>
      <c r="AY470" s="34"/>
      <c r="AZ470" s="34"/>
      <c r="BA470" s="34"/>
      <c r="BB470" s="34"/>
      <c r="BC470" s="34"/>
      <c r="BD470" s="44">
        <v>130528</v>
      </c>
      <c r="BE470" s="34" t="s">
        <v>2825</v>
      </c>
      <c r="BF470" s="43" t="s">
        <v>426</v>
      </c>
      <c r="BG470" s="34" t="s">
        <v>615</v>
      </c>
      <c r="BH470" s="34" t="s">
        <v>408</v>
      </c>
      <c r="BI470" s="34" t="s">
        <v>6017</v>
      </c>
      <c r="BJ470" s="44" t="s">
        <v>428</v>
      </c>
      <c r="BK470" s="44" t="s">
        <v>5741</v>
      </c>
      <c r="BL470" s="34"/>
      <c r="BM470" s="34"/>
      <c r="BN470" s="34"/>
      <c r="BO470" s="20"/>
      <c r="BP470" s="20"/>
      <c r="BQ470" s="20"/>
      <c r="BR470" s="20"/>
      <c r="BS470" s="27"/>
      <c r="BT470" s="20"/>
      <c r="BU470" s="20"/>
      <c r="BV470" s="20"/>
      <c r="BW470" s="20"/>
      <c r="BX470" s="20"/>
      <c r="BY470" s="20"/>
      <c r="BZ470" s="20"/>
      <c r="CA470" s="20"/>
      <c r="CB470" s="20"/>
      <c r="CC470" s="27"/>
      <c r="CD470" s="20"/>
      <c r="CE470" s="20"/>
      <c r="CF470" s="28"/>
      <c r="CG470" s="28"/>
      <c r="CH470" s="28"/>
      <c r="CI470" s="28"/>
      <c r="CJ470" s="28"/>
      <c r="CK470" s="28"/>
      <c r="CL470" s="28"/>
      <c r="CM470" s="28"/>
      <c r="CN470" s="28"/>
      <c r="CO470" s="28"/>
      <c r="CP470" s="28"/>
      <c r="CQ470" s="28"/>
      <c r="CR470" s="28"/>
      <c r="CS470" s="28"/>
      <c r="CT470" s="28"/>
      <c r="CU470" s="28"/>
      <c r="CV470" s="28"/>
      <c r="CW470" s="28"/>
      <c r="CX470" s="20"/>
      <c r="ML470" s="87"/>
      <c r="MM470" s="87"/>
      <c r="MN470" s="87"/>
      <c r="MO470" s="87"/>
      <c r="MP470" s="87"/>
      <c r="MQ470" s="87"/>
      <c r="MR470" s="87"/>
      <c r="MS470" s="87"/>
      <c r="MT470" s="87"/>
      <c r="MU470" s="87"/>
      <c r="MV470" s="87"/>
      <c r="MW470" s="87"/>
      <c r="MX470" s="87"/>
      <c r="MY470" s="87"/>
      <c r="MZ470" s="87"/>
      <c r="NA470" s="87"/>
      <c r="NB470" s="87"/>
      <c r="NC470" s="87"/>
      <c r="ND470" s="87"/>
      <c r="NE470" s="87"/>
      <c r="NF470" s="87"/>
      <c r="NG470" s="87"/>
      <c r="NH470" s="87"/>
      <c r="NI470" s="87"/>
      <c r="NJ470" s="87"/>
      <c r="NK470" s="87"/>
      <c r="NL470" s="87"/>
      <c r="NM470" s="87"/>
      <c r="NN470" s="87"/>
      <c r="NO470" s="87"/>
      <c r="NP470" s="87"/>
      <c r="NR470" s="20"/>
      <c r="NS470" s="246" t="s">
        <v>6018</v>
      </c>
    </row>
    <row r="471" spans="22:383">
      <c r="V471" s="43">
        <v>108</v>
      </c>
      <c r="W471" s="34" t="s">
        <v>2210</v>
      </c>
      <c r="X471" s="44">
        <v>130529</v>
      </c>
      <c r="Y471" s="34" t="s">
        <v>2926</v>
      </c>
      <c r="Z471" s="43" t="s">
        <v>426</v>
      </c>
      <c r="AA471" s="34" t="s">
        <v>615</v>
      </c>
      <c r="AB471" s="34" t="s">
        <v>408</v>
      </c>
      <c r="AC471" s="34" t="s">
        <v>6019</v>
      </c>
      <c r="AD471" s="44" t="s">
        <v>428</v>
      </c>
      <c r="AE471" s="44" t="s">
        <v>5741</v>
      </c>
      <c r="AF471" s="43">
        <v>108</v>
      </c>
      <c r="AG471" s="34" t="s">
        <v>2210</v>
      </c>
      <c r="AH471" s="34" t="s">
        <v>2209</v>
      </c>
      <c r="AI471" s="43" t="s">
        <v>2211</v>
      </c>
      <c r="AJ471" s="44" t="s">
        <v>2212</v>
      </c>
      <c r="AK471" s="295">
        <v>4560480</v>
      </c>
      <c r="AL471" s="44" t="s">
        <v>621</v>
      </c>
      <c r="AM471" s="44" t="s">
        <v>2216</v>
      </c>
      <c r="AN471" s="296">
        <v>255131460</v>
      </c>
      <c r="AO471" s="34"/>
      <c r="AP471" s="34"/>
      <c r="AQ471" s="34"/>
      <c r="AR471" s="34"/>
      <c r="AS471" s="34"/>
      <c r="AT471" s="44" t="s">
        <v>434</v>
      </c>
      <c r="AU471" s="44"/>
      <c r="AV471" s="751" t="str" cm="1">
        <f t="array" ref="AV4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1" s="34"/>
      <c r="AX471" s="34"/>
      <c r="AY471" s="34"/>
      <c r="AZ471" s="34"/>
      <c r="BA471" s="34"/>
      <c r="BB471" s="34"/>
      <c r="BC471" s="34"/>
      <c r="BD471" s="44">
        <v>130529</v>
      </c>
      <c r="BE471" s="34" t="s">
        <v>2926</v>
      </c>
      <c r="BF471" s="43" t="s">
        <v>426</v>
      </c>
      <c r="BG471" s="34" t="s">
        <v>615</v>
      </c>
      <c r="BH471" s="34" t="s">
        <v>408</v>
      </c>
      <c r="BI471" s="34" t="s">
        <v>6019</v>
      </c>
      <c r="BJ471" s="44" t="s">
        <v>428</v>
      </c>
      <c r="BK471" s="44" t="s">
        <v>5741</v>
      </c>
      <c r="BL471" s="34"/>
      <c r="BM471" s="34"/>
      <c r="BN471" s="34"/>
      <c r="BO471" s="20"/>
      <c r="BP471" s="20"/>
      <c r="BQ471" s="20"/>
      <c r="BR471" s="20"/>
      <c r="BS471" s="27"/>
      <c r="BT471" s="20"/>
      <c r="BU471" s="20"/>
      <c r="BV471" s="20"/>
      <c r="BW471" s="20"/>
      <c r="BX471" s="20"/>
      <c r="BY471" s="20"/>
      <c r="BZ471" s="20"/>
      <c r="CA471" s="20"/>
      <c r="CB471" s="20"/>
      <c r="CC471" s="27"/>
      <c r="CD471" s="20"/>
      <c r="CE471" s="20"/>
      <c r="CF471" s="28"/>
      <c r="CG471" s="28"/>
      <c r="CH471" s="28"/>
      <c r="CI471" s="28"/>
      <c r="CJ471" s="28"/>
      <c r="CK471" s="28"/>
      <c r="CL471" s="28"/>
      <c r="CM471" s="28"/>
      <c r="CN471" s="28"/>
      <c r="CO471" s="28"/>
      <c r="CP471" s="28"/>
      <c r="CQ471" s="28"/>
      <c r="CR471" s="28"/>
      <c r="CS471" s="28"/>
      <c r="CT471" s="28"/>
      <c r="CU471" s="28"/>
      <c r="CV471" s="28"/>
      <c r="CW471" s="28"/>
      <c r="CX471" s="20"/>
      <c r="ML471" s="87"/>
      <c r="MM471" s="87"/>
      <c r="MN471" s="87"/>
      <c r="MO471" s="87"/>
      <c r="MP471" s="87"/>
      <c r="MQ471" s="87"/>
      <c r="MR471" s="87"/>
      <c r="MS471" s="87"/>
      <c r="MT471" s="87"/>
      <c r="MU471" s="87"/>
      <c r="MV471" s="87"/>
      <c r="MW471" s="87"/>
      <c r="MX471" s="87"/>
      <c r="MY471" s="87"/>
      <c r="MZ471" s="87"/>
      <c r="NA471" s="87"/>
      <c r="NB471" s="87"/>
      <c r="NC471" s="87"/>
      <c r="ND471" s="87"/>
      <c r="NE471" s="87"/>
      <c r="NF471" s="87"/>
      <c r="NG471" s="87"/>
      <c r="NH471" s="87"/>
      <c r="NI471" s="87"/>
      <c r="NJ471" s="87"/>
      <c r="NK471" s="87"/>
      <c r="NL471" s="87"/>
      <c r="NM471" s="87"/>
      <c r="NN471" s="87"/>
      <c r="NO471" s="87"/>
      <c r="NP471" s="87"/>
      <c r="NR471" s="20"/>
      <c r="NS471" s="246" t="s">
        <v>6020</v>
      </c>
    </row>
    <row r="472" spans="22:383">
      <c r="V472" s="43">
        <v>108</v>
      </c>
      <c r="W472" s="34" t="s">
        <v>2210</v>
      </c>
      <c r="X472" s="44">
        <v>130530</v>
      </c>
      <c r="Y472" s="34" t="s">
        <v>3023</v>
      </c>
      <c r="Z472" s="43" t="s">
        <v>426</v>
      </c>
      <c r="AA472" s="34" t="s">
        <v>615</v>
      </c>
      <c r="AB472" s="34" t="s">
        <v>408</v>
      </c>
      <c r="AC472" s="34" t="s">
        <v>6021</v>
      </c>
      <c r="AD472" s="44" t="s">
        <v>428</v>
      </c>
      <c r="AE472" s="44" t="s">
        <v>5741</v>
      </c>
      <c r="AF472" s="43">
        <v>108</v>
      </c>
      <c r="AG472" s="34" t="s">
        <v>2210</v>
      </c>
      <c r="AH472" s="34" t="s">
        <v>2209</v>
      </c>
      <c r="AI472" s="43" t="s">
        <v>2211</v>
      </c>
      <c r="AJ472" s="44" t="s">
        <v>2212</v>
      </c>
      <c r="AK472" s="295">
        <v>4560480</v>
      </c>
      <c r="AL472" s="44" t="s">
        <v>621</v>
      </c>
      <c r="AM472" s="44" t="s">
        <v>2216</v>
      </c>
      <c r="AN472" s="296">
        <v>255131460</v>
      </c>
      <c r="AO472" s="34"/>
      <c r="AP472" s="34"/>
      <c r="AQ472" s="34"/>
      <c r="AR472" s="34"/>
      <c r="AS472" s="34"/>
      <c r="AT472" s="44" t="s">
        <v>434</v>
      </c>
      <c r="AU472" s="44"/>
      <c r="AV472" s="751" t="str" cm="1">
        <f t="array" ref="AV4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2" s="34"/>
      <c r="AX472" s="34"/>
      <c r="AY472" s="34"/>
      <c r="AZ472" s="34"/>
      <c r="BA472" s="34"/>
      <c r="BB472" s="34"/>
      <c r="BC472" s="34"/>
      <c r="BD472" s="44">
        <v>130530</v>
      </c>
      <c r="BE472" s="34" t="s">
        <v>3023</v>
      </c>
      <c r="BF472" s="43" t="s">
        <v>426</v>
      </c>
      <c r="BG472" s="34" t="s">
        <v>615</v>
      </c>
      <c r="BH472" s="34" t="s">
        <v>408</v>
      </c>
      <c r="BI472" s="34" t="s">
        <v>6021</v>
      </c>
      <c r="BJ472" s="44" t="s">
        <v>428</v>
      </c>
      <c r="BK472" s="44" t="s">
        <v>5741</v>
      </c>
      <c r="BL472" s="34"/>
      <c r="BM472" s="34"/>
      <c r="BN472" s="34"/>
      <c r="BO472" s="20"/>
      <c r="BP472" s="20"/>
      <c r="BQ472" s="20"/>
      <c r="BR472" s="20"/>
      <c r="BS472" s="27"/>
      <c r="BT472" s="20"/>
      <c r="BU472" s="20"/>
      <c r="BV472" s="20"/>
      <c r="BW472" s="20"/>
      <c r="BX472" s="20"/>
      <c r="BY472" s="20"/>
      <c r="BZ472" s="20"/>
      <c r="CA472" s="20"/>
      <c r="CB472" s="20"/>
      <c r="CC472" s="27"/>
      <c r="CD472" s="20"/>
      <c r="CE472" s="20"/>
      <c r="CF472" s="28"/>
      <c r="CG472" s="28"/>
      <c r="CH472" s="28"/>
      <c r="CI472" s="28"/>
      <c r="CJ472" s="28"/>
      <c r="CK472" s="28"/>
      <c r="CL472" s="28"/>
      <c r="CM472" s="28"/>
      <c r="CN472" s="28"/>
      <c r="CO472" s="28"/>
      <c r="CP472" s="28"/>
      <c r="CQ472" s="28"/>
      <c r="CR472" s="28"/>
      <c r="CS472" s="28"/>
      <c r="CT472" s="28"/>
      <c r="CU472" s="28"/>
      <c r="CV472" s="28"/>
      <c r="CW472" s="28"/>
      <c r="CX472" s="20"/>
      <c r="ML472" s="87"/>
      <c r="MM472" s="87"/>
      <c r="MN472" s="87"/>
      <c r="MO472" s="87"/>
      <c r="MP472" s="87"/>
      <c r="MQ472" s="87"/>
      <c r="MR472" s="87"/>
      <c r="MS472" s="87"/>
      <c r="MT472" s="87"/>
      <c r="MU472" s="87"/>
      <c r="MV472" s="87"/>
      <c r="MW472" s="87"/>
      <c r="MX472" s="87"/>
      <c r="MY472" s="87"/>
      <c r="MZ472" s="87"/>
      <c r="NA472" s="87"/>
      <c r="NB472" s="87"/>
      <c r="NC472" s="87"/>
      <c r="ND472" s="87"/>
      <c r="NE472" s="87"/>
      <c r="NF472" s="87"/>
      <c r="NG472" s="87"/>
      <c r="NH472" s="87"/>
      <c r="NI472" s="87"/>
      <c r="NJ472" s="87"/>
      <c r="NK472" s="87"/>
      <c r="NL472" s="87"/>
      <c r="NM472" s="87"/>
      <c r="NN472" s="87"/>
      <c r="NO472" s="87"/>
      <c r="NP472" s="87"/>
      <c r="NR472" s="20"/>
      <c r="NS472" s="246" t="s">
        <v>6022</v>
      </c>
    </row>
    <row r="473" spans="22:383">
      <c r="V473" s="43">
        <v>108</v>
      </c>
      <c r="W473" s="34" t="s">
        <v>2210</v>
      </c>
      <c r="X473" s="44">
        <v>130531</v>
      </c>
      <c r="Y473" s="34" t="s">
        <v>3099</v>
      </c>
      <c r="Z473" s="43" t="s">
        <v>426</v>
      </c>
      <c r="AA473" s="34" t="s">
        <v>615</v>
      </c>
      <c r="AB473" s="34" t="s">
        <v>408</v>
      </c>
      <c r="AC473" s="34" t="s">
        <v>6023</v>
      </c>
      <c r="AD473" s="44" t="s">
        <v>428</v>
      </c>
      <c r="AE473" s="44" t="s">
        <v>5741</v>
      </c>
      <c r="AF473" s="43">
        <v>108</v>
      </c>
      <c r="AG473" s="34" t="s">
        <v>2210</v>
      </c>
      <c r="AH473" s="34" t="s">
        <v>2209</v>
      </c>
      <c r="AI473" s="43" t="s">
        <v>2211</v>
      </c>
      <c r="AJ473" s="44" t="s">
        <v>2212</v>
      </c>
      <c r="AK473" s="295">
        <v>4560480</v>
      </c>
      <c r="AL473" s="44" t="s">
        <v>621</v>
      </c>
      <c r="AM473" s="44" t="s">
        <v>2216</v>
      </c>
      <c r="AN473" s="296">
        <v>255131460</v>
      </c>
      <c r="AO473" s="34"/>
      <c r="AP473" s="34"/>
      <c r="AQ473" s="34"/>
      <c r="AR473" s="34"/>
      <c r="AS473" s="34"/>
      <c r="AT473" s="44" t="s">
        <v>434</v>
      </c>
      <c r="AU473" s="44"/>
      <c r="AV473" s="751" t="str" cm="1">
        <f t="array" ref="AV4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3" s="34"/>
      <c r="AX473" s="34"/>
      <c r="AY473" s="34"/>
      <c r="AZ473" s="34"/>
      <c r="BA473" s="34"/>
      <c r="BB473" s="34"/>
      <c r="BC473" s="34"/>
      <c r="BD473" s="44">
        <v>130531</v>
      </c>
      <c r="BE473" s="34" t="s">
        <v>3099</v>
      </c>
      <c r="BF473" s="43" t="s">
        <v>426</v>
      </c>
      <c r="BG473" s="34" t="s">
        <v>615</v>
      </c>
      <c r="BH473" s="34" t="s">
        <v>408</v>
      </c>
      <c r="BI473" s="34" t="s">
        <v>6023</v>
      </c>
      <c r="BJ473" s="44" t="s">
        <v>428</v>
      </c>
      <c r="BK473" s="44" t="s">
        <v>5741</v>
      </c>
      <c r="BL473" s="34"/>
      <c r="BM473" s="34"/>
      <c r="BN473" s="34"/>
      <c r="BO473" s="20"/>
      <c r="BP473" s="20"/>
      <c r="BQ473" s="20"/>
      <c r="BR473" s="20"/>
      <c r="BS473" s="27"/>
      <c r="BT473" s="20"/>
      <c r="BU473" s="20"/>
      <c r="BV473" s="20"/>
      <c r="BW473" s="20"/>
      <c r="BX473" s="20"/>
      <c r="BY473" s="20"/>
      <c r="BZ473" s="20"/>
      <c r="CA473" s="20"/>
      <c r="CB473" s="20"/>
      <c r="CC473" s="27"/>
      <c r="CD473" s="20"/>
      <c r="CE473" s="20"/>
      <c r="CF473" s="28"/>
      <c r="CG473" s="28"/>
      <c r="CH473" s="28"/>
      <c r="CI473" s="28"/>
      <c r="CJ473" s="28"/>
      <c r="CK473" s="28"/>
      <c r="CL473" s="28"/>
      <c r="CM473" s="28"/>
      <c r="CN473" s="28"/>
      <c r="CO473" s="28"/>
      <c r="CP473" s="28"/>
      <c r="CQ473" s="28"/>
      <c r="CR473" s="28"/>
      <c r="CS473" s="28"/>
      <c r="CT473" s="28"/>
      <c r="CU473" s="28"/>
      <c r="CV473" s="28"/>
      <c r="CW473" s="28"/>
      <c r="CX473" s="20"/>
      <c r="ML473" s="87"/>
      <c r="MM473" s="87"/>
      <c r="MN473" s="87"/>
      <c r="MO473" s="87"/>
      <c r="MP473" s="87"/>
      <c r="MQ473" s="87"/>
      <c r="MR473" s="87"/>
      <c r="MS473" s="87"/>
      <c r="MT473" s="87"/>
      <c r="MU473" s="87"/>
      <c r="MV473" s="87"/>
      <c r="MW473" s="87"/>
      <c r="MX473" s="87"/>
      <c r="MY473" s="87"/>
      <c r="MZ473" s="87"/>
      <c r="NA473" s="87"/>
      <c r="NB473" s="87"/>
      <c r="NC473" s="87"/>
      <c r="ND473" s="87"/>
      <c r="NE473" s="87"/>
      <c r="NF473" s="87"/>
      <c r="NG473" s="87"/>
      <c r="NH473" s="87"/>
      <c r="NI473" s="87"/>
      <c r="NJ473" s="87"/>
      <c r="NK473" s="87"/>
      <c r="NL473" s="87"/>
      <c r="NM473" s="87"/>
      <c r="NN473" s="87"/>
      <c r="NO473" s="87"/>
      <c r="NP473" s="87"/>
      <c r="NR473" s="20"/>
      <c r="NS473" s="246" t="s">
        <v>6024</v>
      </c>
    </row>
    <row r="474" spans="22:383">
      <c r="V474" s="43">
        <v>108</v>
      </c>
      <c r="W474" s="34" t="s">
        <v>2210</v>
      </c>
      <c r="X474" s="44">
        <v>130532</v>
      </c>
      <c r="Y474" s="34" t="s">
        <v>3163</v>
      </c>
      <c r="Z474" s="43" t="s">
        <v>426</v>
      </c>
      <c r="AA474" s="34" t="s">
        <v>615</v>
      </c>
      <c r="AB474" s="34" t="s">
        <v>408</v>
      </c>
      <c r="AC474" s="34" t="s">
        <v>6025</v>
      </c>
      <c r="AD474" s="44" t="s">
        <v>428</v>
      </c>
      <c r="AE474" s="44" t="s">
        <v>5741</v>
      </c>
      <c r="AF474" s="43">
        <v>108</v>
      </c>
      <c r="AG474" s="34" t="s">
        <v>2210</v>
      </c>
      <c r="AH474" s="34" t="s">
        <v>2209</v>
      </c>
      <c r="AI474" s="43" t="s">
        <v>2211</v>
      </c>
      <c r="AJ474" s="44" t="s">
        <v>2212</v>
      </c>
      <c r="AK474" s="295">
        <v>4560480</v>
      </c>
      <c r="AL474" s="44" t="s">
        <v>621</v>
      </c>
      <c r="AM474" s="44" t="s">
        <v>2216</v>
      </c>
      <c r="AN474" s="296">
        <v>255131460</v>
      </c>
      <c r="AO474" s="34"/>
      <c r="AP474" s="34"/>
      <c r="AQ474" s="34"/>
      <c r="AR474" s="34"/>
      <c r="AS474" s="34"/>
      <c r="AT474" s="44" t="s">
        <v>434</v>
      </c>
      <c r="AU474" s="44"/>
      <c r="AV474" s="751" t="str" cm="1">
        <f t="array" ref="AV4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4" s="34"/>
      <c r="AX474" s="34"/>
      <c r="AY474" s="34"/>
      <c r="AZ474" s="34"/>
      <c r="BA474" s="34"/>
      <c r="BB474" s="34"/>
      <c r="BC474" s="34"/>
      <c r="BD474" s="44">
        <v>130532</v>
      </c>
      <c r="BE474" s="34" t="s">
        <v>3163</v>
      </c>
      <c r="BF474" s="43" t="s">
        <v>426</v>
      </c>
      <c r="BG474" s="34" t="s">
        <v>615</v>
      </c>
      <c r="BH474" s="34" t="s">
        <v>408</v>
      </c>
      <c r="BI474" s="34" t="s">
        <v>6025</v>
      </c>
      <c r="BJ474" s="44" t="s">
        <v>428</v>
      </c>
      <c r="BK474" s="44" t="s">
        <v>5741</v>
      </c>
      <c r="BL474" s="34"/>
      <c r="BM474" s="34"/>
      <c r="BN474" s="34"/>
      <c r="BO474" s="20"/>
      <c r="BP474" s="20"/>
      <c r="BQ474" s="20"/>
      <c r="BR474" s="20"/>
      <c r="BS474" s="27"/>
      <c r="BT474" s="20"/>
      <c r="BU474" s="20"/>
      <c r="BV474" s="20"/>
      <c r="BW474" s="20"/>
      <c r="BX474" s="20"/>
      <c r="BY474" s="20"/>
      <c r="BZ474" s="20"/>
      <c r="CA474" s="20"/>
      <c r="CB474" s="20"/>
      <c r="CC474" s="27"/>
      <c r="CD474" s="20"/>
      <c r="CE474" s="20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0"/>
      <c r="ML474" s="87"/>
      <c r="MM474" s="87"/>
      <c r="MN474" s="87"/>
      <c r="MO474" s="87"/>
      <c r="MP474" s="87"/>
      <c r="MQ474" s="87"/>
      <c r="MR474" s="87"/>
      <c r="MS474" s="87"/>
      <c r="MT474" s="87"/>
      <c r="MU474" s="87"/>
      <c r="MV474" s="87"/>
      <c r="MW474" s="87"/>
      <c r="MX474" s="87"/>
      <c r="MY474" s="87"/>
      <c r="MZ474" s="87"/>
      <c r="NA474" s="87"/>
      <c r="NB474" s="87"/>
      <c r="NC474" s="87"/>
      <c r="ND474" s="87"/>
      <c r="NE474" s="87"/>
      <c r="NF474" s="87"/>
      <c r="NG474" s="87"/>
      <c r="NH474" s="87"/>
      <c r="NI474" s="87"/>
      <c r="NJ474" s="87"/>
      <c r="NK474" s="87"/>
      <c r="NL474" s="87"/>
      <c r="NM474" s="87"/>
      <c r="NN474" s="87"/>
      <c r="NO474" s="87"/>
      <c r="NP474" s="87"/>
      <c r="NR474" s="20"/>
      <c r="NS474" s="246" t="s">
        <v>6026</v>
      </c>
    </row>
    <row r="475" spans="22:383">
      <c r="V475" s="43">
        <v>108</v>
      </c>
      <c r="W475" s="34" t="s">
        <v>2210</v>
      </c>
      <c r="X475" s="44">
        <v>130526</v>
      </c>
      <c r="Y475" s="34" t="s">
        <v>2577</v>
      </c>
      <c r="Z475" s="43" t="s">
        <v>426</v>
      </c>
      <c r="AA475" s="34" t="s">
        <v>615</v>
      </c>
      <c r="AB475" s="34" t="s">
        <v>408</v>
      </c>
      <c r="AC475" s="34" t="s">
        <v>2577</v>
      </c>
      <c r="AD475" s="44" t="s">
        <v>428</v>
      </c>
      <c r="AE475" s="44" t="s">
        <v>5741</v>
      </c>
      <c r="AF475" s="43">
        <v>108</v>
      </c>
      <c r="AG475" s="34" t="s">
        <v>2210</v>
      </c>
      <c r="AH475" s="34" t="s">
        <v>2209</v>
      </c>
      <c r="AI475" s="43" t="s">
        <v>2211</v>
      </c>
      <c r="AJ475" s="44" t="s">
        <v>2212</v>
      </c>
      <c r="AK475" s="295">
        <v>4560480</v>
      </c>
      <c r="AL475" s="44" t="s">
        <v>621</v>
      </c>
      <c r="AM475" s="44" t="s">
        <v>2216</v>
      </c>
      <c r="AN475" s="296">
        <v>255131460</v>
      </c>
      <c r="AO475" s="34"/>
      <c r="AP475" s="34"/>
      <c r="AQ475" s="34"/>
      <c r="AR475" s="34"/>
      <c r="AS475" s="34"/>
      <c r="AT475" s="44" t="s">
        <v>434</v>
      </c>
      <c r="AU475" s="44"/>
      <c r="AV475" s="751" t="str" cm="1">
        <f t="array" ref="AV4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5" s="34"/>
      <c r="AX475" s="34"/>
      <c r="AY475" s="34"/>
      <c r="AZ475" s="34"/>
      <c r="BA475" s="34"/>
      <c r="BB475" s="34"/>
      <c r="BC475" s="34"/>
      <c r="BD475" s="44">
        <v>130526</v>
      </c>
      <c r="BE475" s="34" t="s">
        <v>2577</v>
      </c>
      <c r="BF475" s="43" t="s">
        <v>426</v>
      </c>
      <c r="BG475" s="34" t="s">
        <v>615</v>
      </c>
      <c r="BH475" s="34" t="s">
        <v>408</v>
      </c>
      <c r="BI475" s="34" t="s">
        <v>2577</v>
      </c>
      <c r="BJ475" s="44" t="s">
        <v>428</v>
      </c>
      <c r="BK475" s="44" t="s">
        <v>5741</v>
      </c>
      <c r="BL475" s="34"/>
      <c r="BM475" s="34"/>
      <c r="BN475" s="34"/>
      <c r="BO475" s="20"/>
      <c r="BP475" s="20"/>
      <c r="BQ475" s="20"/>
      <c r="BR475" s="20"/>
      <c r="BS475" s="27"/>
      <c r="BT475" s="20"/>
      <c r="BU475" s="20"/>
      <c r="BV475" s="20"/>
      <c r="BW475" s="20"/>
      <c r="BX475" s="20"/>
      <c r="BY475" s="20"/>
      <c r="BZ475" s="20"/>
      <c r="CA475" s="20"/>
      <c r="CB475" s="20"/>
      <c r="CC475" s="27"/>
      <c r="CD475" s="20"/>
      <c r="CE475" s="20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0"/>
      <c r="ML475" s="87"/>
      <c r="MM475" s="87"/>
      <c r="MN475" s="87"/>
      <c r="MO475" s="87"/>
      <c r="MP475" s="87"/>
      <c r="MQ475" s="87"/>
      <c r="MR475" s="87"/>
      <c r="MS475" s="87"/>
      <c r="MT475" s="87"/>
      <c r="MU475" s="87"/>
      <c r="MV475" s="87"/>
      <c r="MW475" s="87"/>
      <c r="MX475" s="87"/>
      <c r="MY475" s="87"/>
      <c r="MZ475" s="87"/>
      <c r="NA475" s="87"/>
      <c r="NB475" s="87"/>
      <c r="NC475" s="87"/>
      <c r="ND475" s="87"/>
      <c r="NE475" s="87"/>
      <c r="NF475" s="87"/>
      <c r="NG475" s="87"/>
      <c r="NH475" s="87"/>
      <c r="NI475" s="87"/>
      <c r="NJ475" s="87"/>
      <c r="NK475" s="87"/>
      <c r="NL475" s="87"/>
      <c r="NM475" s="87"/>
      <c r="NN475" s="87"/>
      <c r="NO475" s="87"/>
      <c r="NP475" s="87"/>
      <c r="NR475" s="20"/>
      <c r="NS475" s="246" t="s">
        <v>6027</v>
      </c>
    </row>
    <row r="476" spans="22:383">
      <c r="V476" s="43">
        <v>108</v>
      </c>
      <c r="W476" s="34" t="s">
        <v>2210</v>
      </c>
      <c r="X476" s="44">
        <v>130902</v>
      </c>
      <c r="Y476" s="34" t="s">
        <v>887</v>
      </c>
      <c r="Z476" s="43" t="s">
        <v>426</v>
      </c>
      <c r="AA476" s="34" t="s">
        <v>619</v>
      </c>
      <c r="AB476" s="34" t="s">
        <v>408</v>
      </c>
      <c r="AC476" s="34" t="s">
        <v>887</v>
      </c>
      <c r="AD476" s="44" t="s">
        <v>428</v>
      </c>
      <c r="AE476" s="44" t="s">
        <v>5741</v>
      </c>
      <c r="AF476" s="43">
        <v>108</v>
      </c>
      <c r="AG476" s="34" t="s">
        <v>2210</v>
      </c>
      <c r="AH476" s="34" t="s">
        <v>2209</v>
      </c>
      <c r="AI476" s="43" t="s">
        <v>2211</v>
      </c>
      <c r="AJ476" s="44" t="s">
        <v>2212</v>
      </c>
      <c r="AK476" s="295">
        <v>4560480</v>
      </c>
      <c r="AL476" s="44" t="s">
        <v>621</v>
      </c>
      <c r="AM476" s="44" t="s">
        <v>2216</v>
      </c>
      <c r="AN476" s="296">
        <v>255131460</v>
      </c>
      <c r="AO476" s="34"/>
      <c r="AP476" s="34"/>
      <c r="AQ476" s="34"/>
      <c r="AR476" s="34"/>
      <c r="AS476" s="34"/>
      <c r="AT476" s="44" t="s">
        <v>434</v>
      </c>
      <c r="AU476" s="44"/>
      <c r="AV476" s="751" t="str" cm="1">
        <f t="array" ref="AV4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6" s="34"/>
      <c r="AX476" s="34"/>
      <c r="AY476" s="34"/>
      <c r="AZ476" s="34"/>
      <c r="BA476" s="34"/>
      <c r="BB476" s="34"/>
      <c r="BC476" s="34"/>
      <c r="BD476" s="44">
        <v>130902</v>
      </c>
      <c r="BE476" s="34" t="s">
        <v>887</v>
      </c>
      <c r="BF476" s="43" t="s">
        <v>426</v>
      </c>
      <c r="BG476" s="34" t="s">
        <v>619</v>
      </c>
      <c r="BH476" s="34" t="s">
        <v>408</v>
      </c>
      <c r="BI476" s="34" t="s">
        <v>887</v>
      </c>
      <c r="BJ476" s="44" t="s">
        <v>428</v>
      </c>
      <c r="BK476" s="44" t="s">
        <v>5741</v>
      </c>
      <c r="BL476" s="34"/>
      <c r="BM476" s="34"/>
      <c r="BN476" s="34"/>
      <c r="BO476" s="20"/>
      <c r="BP476" s="20"/>
      <c r="BQ476" s="20"/>
      <c r="BR476" s="20"/>
      <c r="BS476" s="27"/>
      <c r="BT476" s="20"/>
      <c r="BU476" s="20"/>
      <c r="BV476" s="20"/>
      <c r="BW476" s="20"/>
      <c r="BX476" s="20"/>
      <c r="BY476" s="20"/>
      <c r="BZ476" s="20"/>
      <c r="CA476" s="20"/>
      <c r="CB476" s="20"/>
      <c r="CC476" s="27"/>
      <c r="CD476" s="20"/>
      <c r="CE476" s="20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0"/>
      <c r="ML476" s="87"/>
      <c r="MM476" s="87"/>
      <c r="MN476" s="87"/>
      <c r="MO476" s="87"/>
      <c r="MP476" s="87"/>
      <c r="MQ476" s="87"/>
      <c r="MR476" s="87"/>
      <c r="MS476" s="87"/>
      <c r="MT476" s="87"/>
      <c r="MU476" s="87"/>
      <c r="MV476" s="87"/>
      <c r="MW476" s="87"/>
      <c r="MX476" s="87"/>
      <c r="MY476" s="87"/>
      <c r="MZ476" s="87"/>
      <c r="NA476" s="87"/>
      <c r="NB476" s="87"/>
      <c r="NC476" s="87"/>
      <c r="ND476" s="87"/>
      <c r="NE476" s="87"/>
      <c r="NF476" s="87"/>
      <c r="NG476" s="87"/>
      <c r="NH476" s="87"/>
      <c r="NI476" s="87"/>
      <c r="NJ476" s="87"/>
      <c r="NK476" s="87"/>
      <c r="NL476" s="87"/>
      <c r="NM476" s="87"/>
      <c r="NN476" s="87"/>
      <c r="NO476" s="87"/>
      <c r="NP476" s="87"/>
      <c r="NR476" s="20"/>
      <c r="NS476" s="246" t="s">
        <v>6028</v>
      </c>
    </row>
    <row r="477" spans="22:383">
      <c r="V477" s="43">
        <v>108</v>
      </c>
      <c r="W477" s="34" t="s">
        <v>2210</v>
      </c>
      <c r="X477" s="44">
        <v>130904</v>
      </c>
      <c r="Y477" s="34" t="s">
        <v>1148</v>
      </c>
      <c r="Z477" s="43" t="s">
        <v>426</v>
      </c>
      <c r="AA477" s="34" t="s">
        <v>619</v>
      </c>
      <c r="AB477" s="34" t="s">
        <v>408</v>
      </c>
      <c r="AC477" s="34" t="s">
        <v>1148</v>
      </c>
      <c r="AD477" s="44" t="s">
        <v>428</v>
      </c>
      <c r="AE477" s="44" t="s">
        <v>5741</v>
      </c>
      <c r="AF477" s="43">
        <v>108</v>
      </c>
      <c r="AG477" s="34" t="s">
        <v>2210</v>
      </c>
      <c r="AH477" s="34" t="s">
        <v>2209</v>
      </c>
      <c r="AI477" s="43" t="s">
        <v>2211</v>
      </c>
      <c r="AJ477" s="44" t="s">
        <v>2212</v>
      </c>
      <c r="AK477" s="295">
        <v>4560480</v>
      </c>
      <c r="AL477" s="44" t="s">
        <v>621</v>
      </c>
      <c r="AM477" s="44" t="s">
        <v>2216</v>
      </c>
      <c r="AN477" s="296">
        <v>255131460</v>
      </c>
      <c r="AO477" s="34"/>
      <c r="AP477" s="34"/>
      <c r="AQ477" s="34"/>
      <c r="AR477" s="34"/>
      <c r="AS477" s="34"/>
      <c r="AT477" s="44" t="s">
        <v>434</v>
      </c>
      <c r="AU477" s="44"/>
      <c r="AV477" s="751" t="str" cm="1">
        <f t="array" ref="AV4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7" s="34"/>
      <c r="AX477" s="34"/>
      <c r="AY477" s="34"/>
      <c r="AZ477" s="34"/>
      <c r="BA477" s="34"/>
      <c r="BB477" s="34"/>
      <c r="BC477" s="34"/>
      <c r="BD477" s="44">
        <v>130904</v>
      </c>
      <c r="BE477" s="34" t="s">
        <v>1148</v>
      </c>
      <c r="BF477" s="43" t="s">
        <v>426</v>
      </c>
      <c r="BG477" s="34" t="s">
        <v>619</v>
      </c>
      <c r="BH477" s="34" t="s">
        <v>408</v>
      </c>
      <c r="BI477" s="34" t="s">
        <v>1148</v>
      </c>
      <c r="BJ477" s="44" t="s">
        <v>428</v>
      </c>
      <c r="BK477" s="44" t="s">
        <v>5741</v>
      </c>
      <c r="BL477" s="34"/>
      <c r="BM477" s="34"/>
      <c r="BN477" s="34"/>
      <c r="BO477" s="20"/>
      <c r="BP477" s="20"/>
      <c r="BQ477" s="20"/>
      <c r="BR477" s="20"/>
      <c r="BS477" s="27"/>
      <c r="BT477" s="20"/>
      <c r="BU477" s="20"/>
      <c r="BV477" s="20"/>
      <c r="BW477" s="20"/>
      <c r="BX477" s="20"/>
      <c r="BY477" s="20"/>
      <c r="BZ477" s="20"/>
      <c r="CA477" s="20"/>
      <c r="CB477" s="20"/>
      <c r="CC477" s="27"/>
      <c r="CD477" s="20"/>
      <c r="CE477" s="20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0"/>
      <c r="ML477" s="87"/>
      <c r="MM477" s="87"/>
      <c r="MN477" s="87"/>
      <c r="MO477" s="87"/>
      <c r="MP477" s="87"/>
      <c r="MQ477" s="87"/>
      <c r="MR477" s="87"/>
      <c r="MS477" s="87"/>
      <c r="MT477" s="87"/>
      <c r="MU477" s="87"/>
      <c r="MV477" s="87"/>
      <c r="MW477" s="87"/>
      <c r="MX477" s="87"/>
      <c r="MY477" s="87"/>
      <c r="MZ477" s="87"/>
      <c r="NA477" s="87"/>
      <c r="NB477" s="87"/>
      <c r="NC477" s="87"/>
      <c r="ND477" s="87"/>
      <c r="NE477" s="87"/>
      <c r="NF477" s="87"/>
      <c r="NG477" s="87"/>
      <c r="NH477" s="87"/>
      <c r="NI477" s="87"/>
      <c r="NJ477" s="87"/>
      <c r="NK477" s="87"/>
      <c r="NL477" s="87"/>
      <c r="NM477" s="87"/>
      <c r="NN477" s="87"/>
      <c r="NO477" s="87"/>
      <c r="NP477" s="87"/>
      <c r="NR477" s="20"/>
      <c r="NS477" s="246" t="s">
        <v>6029</v>
      </c>
    </row>
    <row r="478" spans="22:383">
      <c r="V478" s="43">
        <v>108</v>
      </c>
      <c r="W478" s="34" t="s">
        <v>2210</v>
      </c>
      <c r="X478" s="44">
        <v>130905</v>
      </c>
      <c r="Y478" s="34" t="s">
        <v>1442</v>
      </c>
      <c r="Z478" s="43" t="s">
        <v>426</v>
      </c>
      <c r="AA478" s="34" t="s">
        <v>619</v>
      </c>
      <c r="AB478" s="34" t="s">
        <v>408</v>
      </c>
      <c r="AC478" s="34" t="s">
        <v>1442</v>
      </c>
      <c r="AD478" s="44" t="s">
        <v>428</v>
      </c>
      <c r="AE478" s="44" t="s">
        <v>5741</v>
      </c>
      <c r="AF478" s="43">
        <v>108</v>
      </c>
      <c r="AG478" s="34" t="s">
        <v>2210</v>
      </c>
      <c r="AH478" s="34" t="s">
        <v>2209</v>
      </c>
      <c r="AI478" s="43" t="s">
        <v>2211</v>
      </c>
      <c r="AJ478" s="44" t="s">
        <v>2212</v>
      </c>
      <c r="AK478" s="295">
        <v>4560480</v>
      </c>
      <c r="AL478" s="44" t="s">
        <v>621</v>
      </c>
      <c r="AM478" s="44" t="s">
        <v>2216</v>
      </c>
      <c r="AN478" s="296">
        <v>255131460</v>
      </c>
      <c r="AO478" s="34"/>
      <c r="AP478" s="34"/>
      <c r="AQ478" s="34"/>
      <c r="AR478" s="34"/>
      <c r="AS478" s="34"/>
      <c r="AT478" s="44" t="s">
        <v>434</v>
      </c>
      <c r="AU478" s="44"/>
      <c r="AV478" s="751" t="str" cm="1">
        <f t="array" ref="AV4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8" s="34"/>
      <c r="AX478" s="34"/>
      <c r="AY478" s="34"/>
      <c r="AZ478" s="34"/>
      <c r="BA478" s="34"/>
      <c r="BB478" s="34"/>
      <c r="BC478" s="34"/>
      <c r="BD478" s="44">
        <v>130905</v>
      </c>
      <c r="BE478" s="34" t="s">
        <v>1442</v>
      </c>
      <c r="BF478" s="43" t="s">
        <v>426</v>
      </c>
      <c r="BG478" s="34" t="s">
        <v>619</v>
      </c>
      <c r="BH478" s="34" t="s">
        <v>408</v>
      </c>
      <c r="BI478" s="34" t="s">
        <v>1442</v>
      </c>
      <c r="BJ478" s="44" t="s">
        <v>428</v>
      </c>
      <c r="BK478" s="44" t="s">
        <v>5741</v>
      </c>
      <c r="BL478" s="34"/>
      <c r="BM478" s="34"/>
      <c r="BN478" s="34"/>
      <c r="BO478" s="20"/>
      <c r="BP478" s="20"/>
      <c r="BQ478" s="20"/>
      <c r="BR478" s="20"/>
      <c r="BS478" s="27"/>
      <c r="BT478" s="20"/>
      <c r="BU478" s="20"/>
      <c r="BV478" s="20"/>
      <c r="BW478" s="20"/>
      <c r="BX478" s="20"/>
      <c r="BY478" s="20"/>
      <c r="BZ478" s="20"/>
      <c r="CA478" s="20"/>
      <c r="CB478" s="20"/>
      <c r="CC478" s="27"/>
      <c r="CD478" s="20"/>
      <c r="CE478" s="20"/>
      <c r="CF478" s="28"/>
      <c r="CG478" s="28"/>
      <c r="CH478" s="28"/>
      <c r="CI478" s="28"/>
      <c r="CJ478" s="28"/>
      <c r="CK478" s="28"/>
      <c r="CL478" s="28"/>
      <c r="CM478" s="28"/>
      <c r="CN478" s="28"/>
      <c r="CO478" s="28"/>
      <c r="CP478" s="28"/>
      <c r="CQ478" s="28"/>
      <c r="CR478" s="28"/>
      <c r="CS478" s="28"/>
      <c r="CT478" s="28"/>
      <c r="CU478" s="28"/>
      <c r="CV478" s="28"/>
      <c r="CW478" s="28"/>
      <c r="CX478" s="20"/>
      <c r="ML478" s="87"/>
      <c r="MM478" s="87"/>
      <c r="MN478" s="87"/>
      <c r="MO478" s="87"/>
      <c r="MP478" s="87"/>
      <c r="MQ478" s="87"/>
      <c r="MR478" s="87"/>
      <c r="MS478" s="87"/>
      <c r="MT478" s="87"/>
      <c r="MU478" s="87"/>
      <c r="MV478" s="87"/>
      <c r="MW478" s="87"/>
      <c r="MX478" s="87"/>
      <c r="MY478" s="87"/>
      <c r="MZ478" s="87"/>
      <c r="NA478" s="87"/>
      <c r="NB478" s="87"/>
      <c r="NC478" s="87"/>
      <c r="ND478" s="87"/>
      <c r="NE478" s="87"/>
      <c r="NF478" s="87"/>
      <c r="NG478" s="87"/>
      <c r="NH478" s="87"/>
      <c r="NI478" s="87"/>
      <c r="NJ478" s="87"/>
      <c r="NK478" s="87"/>
      <c r="NL478" s="87"/>
      <c r="NM478" s="87"/>
      <c r="NN478" s="87"/>
      <c r="NO478" s="87"/>
      <c r="NP478" s="87"/>
      <c r="NR478" s="20"/>
      <c r="NS478" s="246" t="s">
        <v>6030</v>
      </c>
    </row>
    <row r="479" spans="22:383">
      <c r="V479" s="43">
        <v>108</v>
      </c>
      <c r="W479" s="34" t="s">
        <v>2210</v>
      </c>
      <c r="X479" s="44">
        <v>130906</v>
      </c>
      <c r="Y479" s="34" t="s">
        <v>1715</v>
      </c>
      <c r="Z479" s="43" t="s">
        <v>426</v>
      </c>
      <c r="AA479" s="34" t="s">
        <v>619</v>
      </c>
      <c r="AB479" s="34" t="s">
        <v>408</v>
      </c>
      <c r="AC479" s="34" t="s">
        <v>1715</v>
      </c>
      <c r="AD479" s="44" t="s">
        <v>428</v>
      </c>
      <c r="AE479" s="44" t="s">
        <v>5741</v>
      </c>
      <c r="AF479" s="43">
        <v>108</v>
      </c>
      <c r="AG479" s="34" t="s">
        <v>2210</v>
      </c>
      <c r="AH479" s="34" t="s">
        <v>2209</v>
      </c>
      <c r="AI479" s="43" t="s">
        <v>2211</v>
      </c>
      <c r="AJ479" s="44" t="s">
        <v>2212</v>
      </c>
      <c r="AK479" s="295">
        <v>4560480</v>
      </c>
      <c r="AL479" s="44" t="s">
        <v>621</v>
      </c>
      <c r="AM479" s="44" t="s">
        <v>2216</v>
      </c>
      <c r="AN479" s="296">
        <v>255131460</v>
      </c>
      <c r="AO479" s="34"/>
      <c r="AP479" s="34"/>
      <c r="AQ479" s="34"/>
      <c r="AR479" s="34"/>
      <c r="AS479" s="34"/>
      <c r="AT479" s="44" t="s">
        <v>434</v>
      </c>
      <c r="AU479" s="44"/>
      <c r="AV479" s="751" t="str" cm="1">
        <f t="array" ref="AV4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79" s="34"/>
      <c r="AX479" s="34"/>
      <c r="AY479" s="34"/>
      <c r="AZ479" s="34"/>
      <c r="BA479" s="34"/>
      <c r="BB479" s="34"/>
      <c r="BC479" s="34"/>
      <c r="BD479" s="44">
        <v>130906</v>
      </c>
      <c r="BE479" s="34" t="s">
        <v>1715</v>
      </c>
      <c r="BF479" s="43" t="s">
        <v>426</v>
      </c>
      <c r="BG479" s="34" t="s">
        <v>619</v>
      </c>
      <c r="BH479" s="34" t="s">
        <v>408</v>
      </c>
      <c r="BI479" s="34" t="s">
        <v>1715</v>
      </c>
      <c r="BJ479" s="44" t="s">
        <v>428</v>
      </c>
      <c r="BK479" s="44" t="s">
        <v>5741</v>
      </c>
      <c r="BL479" s="34"/>
      <c r="BM479" s="34"/>
      <c r="BN479" s="34"/>
      <c r="BO479" s="20"/>
      <c r="BP479" s="20"/>
      <c r="BQ479" s="20"/>
      <c r="BR479" s="20"/>
      <c r="BS479" s="27"/>
      <c r="BT479" s="20"/>
      <c r="BU479" s="20"/>
      <c r="BV479" s="20"/>
      <c r="BW479" s="20"/>
      <c r="BX479" s="20"/>
      <c r="BY479" s="20"/>
      <c r="BZ479" s="20"/>
      <c r="CA479" s="20"/>
      <c r="CB479" s="20"/>
      <c r="CC479" s="27"/>
      <c r="CD479" s="20"/>
      <c r="CE479" s="20"/>
      <c r="CF479" s="28"/>
      <c r="CG479" s="28"/>
      <c r="CH479" s="28"/>
      <c r="CI479" s="28"/>
      <c r="CJ479" s="28"/>
      <c r="CK479" s="28"/>
      <c r="CL479" s="28"/>
      <c r="CM479" s="28"/>
      <c r="CN479" s="28"/>
      <c r="CO479" s="28"/>
      <c r="CP479" s="28"/>
      <c r="CQ479" s="28"/>
      <c r="CR479" s="28"/>
      <c r="CS479" s="28"/>
      <c r="CT479" s="28"/>
      <c r="CU479" s="28"/>
      <c r="CV479" s="28"/>
      <c r="CW479" s="28"/>
      <c r="CX479" s="20"/>
      <c r="ML479" s="87"/>
      <c r="MM479" s="87"/>
      <c r="MN479" s="87"/>
      <c r="MO479" s="87"/>
      <c r="MP479" s="87"/>
      <c r="MQ479" s="87"/>
      <c r="MR479" s="87"/>
      <c r="MS479" s="87"/>
      <c r="MT479" s="87"/>
      <c r="MU479" s="87"/>
      <c r="MV479" s="87"/>
      <c r="MW479" s="87"/>
      <c r="MX479" s="87"/>
      <c r="MY479" s="87"/>
      <c r="MZ479" s="87"/>
      <c r="NA479" s="87"/>
      <c r="NB479" s="87"/>
      <c r="NC479" s="87"/>
      <c r="ND479" s="87"/>
      <c r="NE479" s="87"/>
      <c r="NF479" s="87"/>
      <c r="NG479" s="87"/>
      <c r="NH479" s="87"/>
      <c r="NI479" s="87"/>
      <c r="NJ479" s="87"/>
      <c r="NK479" s="87"/>
      <c r="NL479" s="87"/>
      <c r="NM479" s="87"/>
      <c r="NN479" s="87"/>
      <c r="NO479" s="87"/>
      <c r="NP479" s="87"/>
      <c r="NR479" s="20"/>
      <c r="NS479" s="246" t="s">
        <v>6031</v>
      </c>
    </row>
    <row r="480" spans="22:383">
      <c r="V480" s="43">
        <v>108</v>
      </c>
      <c r="W480" s="34" t="s">
        <v>2210</v>
      </c>
      <c r="X480" s="44">
        <v>130917</v>
      </c>
      <c r="Y480" s="34" t="s">
        <v>2711</v>
      </c>
      <c r="Z480" s="43" t="s">
        <v>426</v>
      </c>
      <c r="AA480" s="34" t="s">
        <v>619</v>
      </c>
      <c r="AB480" s="34" t="s">
        <v>408</v>
      </c>
      <c r="AC480" s="34" t="s">
        <v>2711</v>
      </c>
      <c r="AD480" s="44" t="s">
        <v>428</v>
      </c>
      <c r="AE480" s="44" t="s">
        <v>5741</v>
      </c>
      <c r="AF480" s="43">
        <v>108</v>
      </c>
      <c r="AG480" s="34" t="s">
        <v>2210</v>
      </c>
      <c r="AH480" s="34" t="s">
        <v>2209</v>
      </c>
      <c r="AI480" s="43" t="s">
        <v>2211</v>
      </c>
      <c r="AJ480" s="44" t="s">
        <v>2212</v>
      </c>
      <c r="AK480" s="295">
        <v>4560480</v>
      </c>
      <c r="AL480" s="44" t="s">
        <v>621</v>
      </c>
      <c r="AM480" s="44" t="s">
        <v>2216</v>
      </c>
      <c r="AN480" s="296">
        <v>255131460</v>
      </c>
      <c r="AO480" s="34"/>
      <c r="AP480" s="34"/>
      <c r="AQ480" s="34"/>
      <c r="AR480" s="34"/>
      <c r="AS480" s="34"/>
      <c r="AT480" s="44" t="s">
        <v>434</v>
      </c>
      <c r="AU480" s="44"/>
      <c r="AV480" s="751" t="str" cm="1">
        <f t="array" ref="AV4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0" s="34"/>
      <c r="AX480" s="34"/>
      <c r="AY480" s="34"/>
      <c r="AZ480" s="34"/>
      <c r="BA480" s="34"/>
      <c r="BB480" s="34"/>
      <c r="BC480" s="34"/>
      <c r="BD480" s="44">
        <v>130917</v>
      </c>
      <c r="BE480" s="34" t="s">
        <v>2711</v>
      </c>
      <c r="BF480" s="43" t="s">
        <v>426</v>
      </c>
      <c r="BG480" s="34" t="s">
        <v>619</v>
      </c>
      <c r="BH480" s="34" t="s">
        <v>408</v>
      </c>
      <c r="BI480" s="34" t="s">
        <v>2711</v>
      </c>
      <c r="BJ480" s="44" t="s">
        <v>428</v>
      </c>
      <c r="BK480" s="44" t="s">
        <v>5741</v>
      </c>
      <c r="BL480" s="34"/>
      <c r="BM480" s="34"/>
      <c r="BN480" s="34"/>
      <c r="BO480" s="20"/>
      <c r="BP480" s="20"/>
      <c r="BQ480" s="20"/>
      <c r="BR480" s="20"/>
      <c r="BS480" s="27"/>
      <c r="BT480" s="20"/>
      <c r="BU480" s="20"/>
      <c r="BV480" s="20"/>
      <c r="BW480" s="20"/>
      <c r="BX480" s="20"/>
      <c r="BY480" s="20"/>
      <c r="BZ480" s="20"/>
      <c r="CA480" s="20"/>
      <c r="CB480" s="20"/>
      <c r="CC480" s="27"/>
      <c r="CD480" s="20"/>
      <c r="CE480" s="20"/>
      <c r="CF480" s="28"/>
      <c r="CG480" s="28"/>
      <c r="CH480" s="28"/>
      <c r="CI480" s="28"/>
      <c r="CJ480" s="28"/>
      <c r="CK480" s="28"/>
      <c r="CL480" s="28"/>
      <c r="CM480" s="28"/>
      <c r="CN480" s="28"/>
      <c r="CO480" s="28"/>
      <c r="CP480" s="28"/>
      <c r="CQ480" s="28"/>
      <c r="CR480" s="28"/>
      <c r="CS480" s="28"/>
      <c r="CT480" s="28"/>
      <c r="CU480" s="28"/>
      <c r="CV480" s="28"/>
      <c r="CW480" s="28"/>
      <c r="CX480" s="20"/>
      <c r="ML480" s="87"/>
      <c r="MM480" s="87"/>
      <c r="MN480" s="87"/>
      <c r="MO480" s="87"/>
      <c r="MP480" s="87"/>
      <c r="MQ480" s="87"/>
      <c r="MR480" s="87"/>
      <c r="MS480" s="87"/>
      <c r="MT480" s="87"/>
      <c r="MU480" s="87"/>
      <c r="MV480" s="87"/>
      <c r="MW480" s="87"/>
      <c r="MX480" s="87"/>
      <c r="MY480" s="87"/>
      <c r="MZ480" s="87"/>
      <c r="NA480" s="87"/>
      <c r="NB480" s="87"/>
      <c r="NC480" s="87"/>
      <c r="ND480" s="87"/>
      <c r="NE480" s="87"/>
      <c r="NF480" s="87"/>
      <c r="NG480" s="87"/>
      <c r="NH480" s="87"/>
      <c r="NI480" s="87"/>
      <c r="NJ480" s="87"/>
      <c r="NK480" s="87"/>
      <c r="NL480" s="87"/>
      <c r="NM480" s="87"/>
      <c r="NN480" s="87"/>
      <c r="NO480" s="87"/>
      <c r="NP480" s="87"/>
      <c r="NR480" s="20"/>
      <c r="NS480" s="246" t="s">
        <v>6032</v>
      </c>
    </row>
    <row r="481" spans="22:383">
      <c r="V481" s="43">
        <v>108</v>
      </c>
      <c r="W481" s="34" t="s">
        <v>2210</v>
      </c>
      <c r="X481" s="44">
        <v>130908</v>
      </c>
      <c r="Y481" s="34" t="s">
        <v>1936</v>
      </c>
      <c r="Z481" s="43" t="s">
        <v>426</v>
      </c>
      <c r="AA481" s="34" t="s">
        <v>619</v>
      </c>
      <c r="AB481" s="34" t="s">
        <v>408</v>
      </c>
      <c r="AC481" s="34" t="s">
        <v>1936</v>
      </c>
      <c r="AD481" s="44" t="s">
        <v>428</v>
      </c>
      <c r="AE481" s="44" t="s">
        <v>5741</v>
      </c>
      <c r="AF481" s="43">
        <v>108</v>
      </c>
      <c r="AG481" s="34" t="s">
        <v>2210</v>
      </c>
      <c r="AH481" s="34" t="s">
        <v>2209</v>
      </c>
      <c r="AI481" s="43" t="s">
        <v>2211</v>
      </c>
      <c r="AJ481" s="44" t="s">
        <v>2212</v>
      </c>
      <c r="AK481" s="295">
        <v>4560480</v>
      </c>
      <c r="AL481" s="44" t="s">
        <v>621</v>
      </c>
      <c r="AM481" s="44" t="s">
        <v>2216</v>
      </c>
      <c r="AN481" s="296">
        <v>255131460</v>
      </c>
      <c r="AO481" s="34"/>
      <c r="AP481" s="34"/>
      <c r="AQ481" s="34"/>
      <c r="AR481" s="34"/>
      <c r="AS481" s="34"/>
      <c r="AT481" s="44" t="s">
        <v>434</v>
      </c>
      <c r="AU481" s="44"/>
      <c r="AV481" s="751" t="str" cm="1">
        <f t="array" ref="AV4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1" s="34"/>
      <c r="AX481" s="34"/>
      <c r="AY481" s="34"/>
      <c r="AZ481" s="34"/>
      <c r="BA481" s="34"/>
      <c r="BB481" s="34"/>
      <c r="BC481" s="34"/>
      <c r="BD481" s="44">
        <v>130908</v>
      </c>
      <c r="BE481" s="34" t="s">
        <v>1936</v>
      </c>
      <c r="BF481" s="43" t="s">
        <v>426</v>
      </c>
      <c r="BG481" s="34" t="s">
        <v>619</v>
      </c>
      <c r="BH481" s="34" t="s">
        <v>408</v>
      </c>
      <c r="BI481" s="34" t="s">
        <v>1936</v>
      </c>
      <c r="BJ481" s="44" t="s">
        <v>428</v>
      </c>
      <c r="BK481" s="44" t="s">
        <v>5741</v>
      </c>
      <c r="BL481" s="34"/>
      <c r="BM481" s="34"/>
      <c r="BN481" s="34"/>
      <c r="BO481" s="20"/>
      <c r="BP481" s="20"/>
      <c r="BQ481" s="20"/>
      <c r="BR481" s="20"/>
      <c r="BS481" s="27"/>
      <c r="BT481" s="20"/>
      <c r="BU481" s="20"/>
      <c r="BV481" s="20"/>
      <c r="BW481" s="20"/>
      <c r="BX481" s="20"/>
      <c r="BY481" s="20"/>
      <c r="BZ481" s="20"/>
      <c r="CA481" s="20"/>
      <c r="CB481" s="20"/>
      <c r="CC481" s="27"/>
      <c r="CD481" s="20"/>
      <c r="CE481" s="20"/>
      <c r="CF481" s="28"/>
      <c r="CG481" s="28"/>
      <c r="CH481" s="28"/>
      <c r="CI481" s="28"/>
      <c r="CJ481" s="28"/>
      <c r="CK481" s="28"/>
      <c r="CL481" s="28"/>
      <c r="CM481" s="28"/>
      <c r="CN481" s="28"/>
      <c r="CO481" s="28"/>
      <c r="CP481" s="28"/>
      <c r="CQ481" s="28"/>
      <c r="CR481" s="28"/>
      <c r="CS481" s="28"/>
      <c r="CT481" s="28"/>
      <c r="CU481" s="28"/>
      <c r="CV481" s="28"/>
      <c r="CW481" s="28"/>
      <c r="CX481" s="20"/>
      <c r="ML481" s="87"/>
      <c r="MM481" s="87"/>
      <c r="MN481" s="87"/>
      <c r="MO481" s="87"/>
      <c r="MP481" s="87"/>
      <c r="MQ481" s="87"/>
      <c r="MR481" s="87"/>
      <c r="MS481" s="87"/>
      <c r="MT481" s="87"/>
      <c r="MU481" s="87"/>
      <c r="MV481" s="87"/>
      <c r="MW481" s="87"/>
      <c r="MX481" s="87"/>
      <c r="MY481" s="87"/>
      <c r="MZ481" s="87"/>
      <c r="NA481" s="87"/>
      <c r="NB481" s="87"/>
      <c r="NC481" s="87"/>
      <c r="ND481" s="87"/>
      <c r="NE481" s="87"/>
      <c r="NF481" s="87"/>
      <c r="NG481" s="87"/>
      <c r="NH481" s="87"/>
      <c r="NI481" s="87"/>
      <c r="NJ481" s="87"/>
      <c r="NK481" s="87"/>
      <c r="NL481" s="87"/>
      <c r="NM481" s="87"/>
      <c r="NN481" s="87"/>
      <c r="NO481" s="87"/>
      <c r="NP481" s="87"/>
      <c r="NR481" s="20"/>
      <c r="NS481" s="246" t="s">
        <v>6033</v>
      </c>
    </row>
    <row r="482" spans="22:383">
      <c r="V482" s="43">
        <v>108</v>
      </c>
      <c r="W482" s="34" t="s">
        <v>2210</v>
      </c>
      <c r="X482" s="44">
        <v>130910</v>
      </c>
      <c r="Y482" s="34" t="s">
        <v>2119</v>
      </c>
      <c r="Z482" s="43" t="s">
        <v>426</v>
      </c>
      <c r="AA482" s="34" t="s">
        <v>619</v>
      </c>
      <c r="AB482" s="34" t="s">
        <v>408</v>
      </c>
      <c r="AC482" s="34" t="s">
        <v>2119</v>
      </c>
      <c r="AD482" s="44" t="s">
        <v>428</v>
      </c>
      <c r="AE482" s="44" t="s">
        <v>5741</v>
      </c>
      <c r="AF482" s="43">
        <v>108</v>
      </c>
      <c r="AG482" s="34" t="s">
        <v>2210</v>
      </c>
      <c r="AH482" s="34" t="s">
        <v>2209</v>
      </c>
      <c r="AI482" s="43" t="s">
        <v>2211</v>
      </c>
      <c r="AJ482" s="44" t="s">
        <v>2212</v>
      </c>
      <c r="AK482" s="295">
        <v>4560480</v>
      </c>
      <c r="AL482" s="44" t="s">
        <v>621</v>
      </c>
      <c r="AM482" s="44" t="s">
        <v>2216</v>
      </c>
      <c r="AN482" s="296">
        <v>255131460</v>
      </c>
      <c r="AO482" s="34"/>
      <c r="AP482" s="34"/>
      <c r="AQ482" s="34"/>
      <c r="AR482" s="34"/>
      <c r="AS482" s="34"/>
      <c r="AT482" s="44" t="s">
        <v>434</v>
      </c>
      <c r="AU482" s="44"/>
      <c r="AV482" s="751" t="str" cm="1">
        <f t="array" ref="AV4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2" s="34"/>
      <c r="AX482" s="34"/>
      <c r="AY482" s="34"/>
      <c r="AZ482" s="34"/>
      <c r="BA482" s="34"/>
      <c r="BB482" s="34"/>
      <c r="BC482" s="34"/>
      <c r="BD482" s="44">
        <v>130910</v>
      </c>
      <c r="BE482" s="34" t="s">
        <v>2119</v>
      </c>
      <c r="BF482" s="43" t="s">
        <v>426</v>
      </c>
      <c r="BG482" s="34" t="s">
        <v>619</v>
      </c>
      <c r="BH482" s="34" t="s">
        <v>408</v>
      </c>
      <c r="BI482" s="34" t="s">
        <v>2119</v>
      </c>
      <c r="BJ482" s="44" t="s">
        <v>428</v>
      </c>
      <c r="BK482" s="44" t="s">
        <v>5741</v>
      </c>
      <c r="BL482" s="34"/>
      <c r="BM482" s="34"/>
      <c r="BN482" s="34"/>
      <c r="BO482" s="20"/>
      <c r="BP482" s="20"/>
      <c r="BQ482" s="20"/>
      <c r="BR482" s="20"/>
      <c r="BS482" s="27"/>
      <c r="BT482" s="20"/>
      <c r="BU482" s="20"/>
      <c r="BV482" s="20"/>
      <c r="BW482" s="20"/>
      <c r="BX482" s="20"/>
      <c r="BY482" s="20"/>
      <c r="BZ482" s="20"/>
      <c r="CA482" s="20"/>
      <c r="CB482" s="20"/>
      <c r="CC482" s="27"/>
      <c r="CD482" s="20"/>
      <c r="CE482" s="20"/>
      <c r="CF482" s="28"/>
      <c r="CG482" s="28"/>
      <c r="CH482" s="28"/>
      <c r="CI482" s="28"/>
      <c r="CJ482" s="28"/>
      <c r="CK482" s="28"/>
      <c r="CL482" s="28"/>
      <c r="CM482" s="28"/>
      <c r="CN482" s="28"/>
      <c r="CO482" s="28"/>
      <c r="CP482" s="28"/>
      <c r="CQ482" s="28"/>
      <c r="CR482" s="28"/>
      <c r="CS482" s="28"/>
      <c r="CT482" s="28"/>
      <c r="CU482" s="28"/>
      <c r="CV482" s="28"/>
      <c r="CW482" s="28"/>
      <c r="CX482" s="20"/>
      <c r="ML482" s="87"/>
      <c r="MM482" s="87"/>
      <c r="MN482" s="87"/>
      <c r="MO482" s="87"/>
      <c r="MP482" s="87"/>
      <c r="MQ482" s="87"/>
      <c r="MR482" s="87"/>
      <c r="MS482" s="87"/>
      <c r="MT482" s="87"/>
      <c r="MU482" s="87"/>
      <c r="MV482" s="87"/>
      <c r="MW482" s="87"/>
      <c r="MX482" s="87"/>
      <c r="MY482" s="87"/>
      <c r="MZ482" s="87"/>
      <c r="NA482" s="87"/>
      <c r="NB482" s="87"/>
      <c r="NC482" s="87"/>
      <c r="ND482" s="87"/>
      <c r="NE482" s="87"/>
      <c r="NF482" s="87"/>
      <c r="NG482" s="87"/>
      <c r="NH482" s="87"/>
      <c r="NI482" s="87"/>
      <c r="NJ482" s="87"/>
      <c r="NK482" s="87"/>
      <c r="NL482" s="87"/>
      <c r="NM482" s="87"/>
      <c r="NN482" s="87"/>
      <c r="NO482" s="87"/>
      <c r="NP482" s="87"/>
      <c r="NR482" s="20"/>
      <c r="NS482" s="246" t="s">
        <v>6034</v>
      </c>
    </row>
    <row r="483" spans="22:383">
      <c r="V483" s="43">
        <v>108</v>
      </c>
      <c r="W483" s="34" t="s">
        <v>2210</v>
      </c>
      <c r="X483" s="44">
        <v>130918</v>
      </c>
      <c r="Y483" s="34" t="s">
        <v>619</v>
      </c>
      <c r="Z483" s="43" t="s">
        <v>426</v>
      </c>
      <c r="AA483" s="34" t="s">
        <v>619</v>
      </c>
      <c r="AB483" s="34" t="s">
        <v>408</v>
      </c>
      <c r="AC483" s="34" t="s">
        <v>619</v>
      </c>
      <c r="AD483" s="44" t="s">
        <v>428</v>
      </c>
      <c r="AE483" s="44" t="s">
        <v>5741</v>
      </c>
      <c r="AF483" s="43">
        <v>108</v>
      </c>
      <c r="AG483" s="34" t="s">
        <v>2210</v>
      </c>
      <c r="AH483" s="34" t="s">
        <v>2209</v>
      </c>
      <c r="AI483" s="43" t="s">
        <v>2211</v>
      </c>
      <c r="AJ483" s="44" t="s">
        <v>2212</v>
      </c>
      <c r="AK483" s="295">
        <v>4560480</v>
      </c>
      <c r="AL483" s="44" t="s">
        <v>621</v>
      </c>
      <c r="AM483" s="44" t="s">
        <v>2216</v>
      </c>
      <c r="AN483" s="296">
        <v>255131460</v>
      </c>
      <c r="AO483" s="34"/>
      <c r="AP483" s="34"/>
      <c r="AQ483" s="34"/>
      <c r="AR483" s="34"/>
      <c r="AS483" s="34"/>
      <c r="AT483" s="44" t="s">
        <v>434</v>
      </c>
      <c r="AU483" s="44"/>
      <c r="AV483" s="751" t="str" cm="1">
        <f t="array" ref="AV4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3" s="34"/>
      <c r="AX483" s="34"/>
      <c r="AY483" s="34"/>
      <c r="AZ483" s="34"/>
      <c r="BA483" s="34"/>
      <c r="BB483" s="34"/>
      <c r="BC483" s="34"/>
      <c r="BD483" s="44">
        <v>130918</v>
      </c>
      <c r="BE483" s="34" t="s">
        <v>619</v>
      </c>
      <c r="BF483" s="43" t="s">
        <v>426</v>
      </c>
      <c r="BG483" s="34" t="s">
        <v>619</v>
      </c>
      <c r="BH483" s="34" t="s">
        <v>408</v>
      </c>
      <c r="BI483" s="34" t="s">
        <v>619</v>
      </c>
      <c r="BJ483" s="44" t="s">
        <v>428</v>
      </c>
      <c r="BK483" s="44" t="s">
        <v>5741</v>
      </c>
      <c r="BL483" s="34"/>
      <c r="BM483" s="34"/>
      <c r="BN483" s="34"/>
      <c r="BO483" s="20"/>
      <c r="BP483" s="20"/>
      <c r="BQ483" s="20"/>
      <c r="BR483" s="20"/>
      <c r="BS483" s="27"/>
      <c r="BT483" s="20"/>
      <c r="BU483" s="20"/>
      <c r="BV483" s="20"/>
      <c r="BW483" s="20"/>
      <c r="BX483" s="20"/>
      <c r="BY483" s="20"/>
      <c r="BZ483" s="20"/>
      <c r="CA483" s="20"/>
      <c r="CB483" s="20"/>
      <c r="CC483" s="27"/>
      <c r="CD483" s="20"/>
      <c r="CE483" s="20"/>
      <c r="CF483" s="28"/>
      <c r="CG483" s="28"/>
      <c r="CH483" s="28"/>
      <c r="CI483" s="28"/>
      <c r="CJ483" s="28"/>
      <c r="CK483" s="28"/>
      <c r="CL483" s="28"/>
      <c r="CM483" s="28"/>
      <c r="CN483" s="28"/>
      <c r="CO483" s="28"/>
      <c r="CP483" s="28"/>
      <c r="CQ483" s="28"/>
      <c r="CR483" s="28"/>
      <c r="CS483" s="28"/>
      <c r="CT483" s="28"/>
      <c r="CU483" s="28"/>
      <c r="CV483" s="28"/>
      <c r="CW483" s="28"/>
      <c r="CX483" s="20"/>
      <c r="ML483" s="87"/>
      <c r="MM483" s="87"/>
      <c r="MN483" s="87"/>
      <c r="MO483" s="87"/>
      <c r="MP483" s="87"/>
      <c r="MQ483" s="87"/>
      <c r="MR483" s="87"/>
      <c r="MS483" s="87"/>
      <c r="MT483" s="87"/>
      <c r="MU483" s="87"/>
      <c r="MV483" s="87"/>
      <c r="MW483" s="87"/>
      <c r="MX483" s="87"/>
      <c r="MY483" s="87"/>
      <c r="MZ483" s="87"/>
      <c r="NA483" s="87"/>
      <c r="NB483" s="87"/>
      <c r="NC483" s="87"/>
      <c r="ND483" s="87"/>
      <c r="NE483" s="87"/>
      <c r="NF483" s="87"/>
      <c r="NG483" s="87"/>
      <c r="NH483" s="87"/>
      <c r="NI483" s="87"/>
      <c r="NJ483" s="87"/>
      <c r="NK483" s="87"/>
      <c r="NL483" s="87"/>
      <c r="NM483" s="87"/>
      <c r="NN483" s="87"/>
      <c r="NO483" s="87"/>
      <c r="NP483" s="87"/>
      <c r="NR483" s="20"/>
      <c r="NS483" s="246" t="s">
        <v>6035</v>
      </c>
    </row>
    <row r="484" spans="22:383">
      <c r="V484" s="43">
        <v>108</v>
      </c>
      <c r="W484" s="34" t="s">
        <v>2210</v>
      </c>
      <c r="X484" s="44">
        <v>130900</v>
      </c>
      <c r="Y484" s="34" t="s">
        <v>6036</v>
      </c>
      <c r="Z484" s="43" t="s">
        <v>426</v>
      </c>
      <c r="AA484" s="34" t="s">
        <v>619</v>
      </c>
      <c r="AB484" s="34" t="s">
        <v>408</v>
      </c>
      <c r="AC484" s="34" t="s">
        <v>619</v>
      </c>
      <c r="AD484" s="44" t="s">
        <v>428</v>
      </c>
      <c r="AE484" s="44" t="s">
        <v>5741</v>
      </c>
      <c r="AF484" s="43">
        <v>108</v>
      </c>
      <c r="AG484" s="34" t="s">
        <v>2210</v>
      </c>
      <c r="AH484" s="34" t="s">
        <v>2209</v>
      </c>
      <c r="AI484" s="43" t="s">
        <v>2211</v>
      </c>
      <c r="AJ484" s="44" t="s">
        <v>2212</v>
      </c>
      <c r="AK484" s="295">
        <v>4560480</v>
      </c>
      <c r="AL484" s="44" t="s">
        <v>621</v>
      </c>
      <c r="AM484" s="44" t="s">
        <v>2216</v>
      </c>
      <c r="AN484" s="296">
        <v>255131460</v>
      </c>
      <c r="AO484" s="34"/>
      <c r="AP484" s="34"/>
      <c r="AQ484" s="34"/>
      <c r="AR484" s="34"/>
      <c r="AS484" s="34"/>
      <c r="AT484" s="44" t="s">
        <v>434</v>
      </c>
      <c r="AU484" s="44"/>
      <c r="AV484" s="751" t="str" cm="1">
        <f t="array" ref="AV4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4" s="34"/>
      <c r="AX484" s="34"/>
      <c r="AY484" s="34"/>
      <c r="AZ484" s="34"/>
      <c r="BA484" s="34"/>
      <c r="BB484" s="34"/>
      <c r="BC484" s="34"/>
      <c r="BD484" s="44">
        <v>130900</v>
      </c>
      <c r="BE484" s="34" t="s">
        <v>6036</v>
      </c>
      <c r="BF484" s="43" t="s">
        <v>426</v>
      </c>
      <c r="BG484" s="34" t="s">
        <v>619</v>
      </c>
      <c r="BH484" s="34" t="s">
        <v>408</v>
      </c>
      <c r="BI484" s="34" t="s">
        <v>619</v>
      </c>
      <c r="BJ484" s="44" t="s">
        <v>428</v>
      </c>
      <c r="BK484" s="44" t="s">
        <v>5741</v>
      </c>
      <c r="BL484" s="34"/>
      <c r="BM484" s="34"/>
      <c r="BN484" s="34"/>
      <c r="BO484" s="20"/>
      <c r="BP484" s="20"/>
      <c r="BQ484" s="20"/>
      <c r="BR484" s="20"/>
      <c r="BS484" s="27"/>
      <c r="BT484" s="20"/>
      <c r="BU484" s="20"/>
      <c r="BV484" s="20"/>
      <c r="BW484" s="20"/>
      <c r="BX484" s="20"/>
      <c r="BY484" s="20"/>
      <c r="BZ484" s="20"/>
      <c r="CA484" s="20"/>
      <c r="CB484" s="20"/>
      <c r="CC484" s="27"/>
      <c r="CD484" s="20"/>
      <c r="CE484" s="20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0"/>
      <c r="ML484" s="87"/>
      <c r="MM484" s="87"/>
      <c r="MN484" s="87"/>
      <c r="MO484" s="87"/>
      <c r="MP484" s="87"/>
      <c r="MQ484" s="87"/>
      <c r="MR484" s="87"/>
      <c r="MS484" s="87"/>
      <c r="MT484" s="87"/>
      <c r="MU484" s="87"/>
      <c r="MV484" s="87"/>
      <c r="MW484" s="87"/>
      <c r="MX484" s="87"/>
      <c r="MY484" s="87"/>
      <c r="MZ484" s="87"/>
      <c r="NA484" s="87"/>
      <c r="NB484" s="87"/>
      <c r="NC484" s="87"/>
      <c r="ND484" s="87"/>
      <c r="NE484" s="87"/>
      <c r="NF484" s="87"/>
      <c r="NG484" s="87"/>
      <c r="NH484" s="87"/>
      <c r="NI484" s="87"/>
      <c r="NJ484" s="87"/>
      <c r="NK484" s="87"/>
      <c r="NL484" s="87"/>
      <c r="NM484" s="87"/>
      <c r="NN484" s="87"/>
      <c r="NO484" s="87"/>
      <c r="NP484" s="87"/>
      <c r="NR484" s="20"/>
      <c r="NS484" s="246" t="s">
        <v>6037</v>
      </c>
    </row>
    <row r="485" spans="22:383">
      <c r="V485" s="43">
        <v>108</v>
      </c>
      <c r="W485" s="34" t="s">
        <v>2210</v>
      </c>
      <c r="X485" s="44">
        <v>130913</v>
      </c>
      <c r="Y485" s="34" t="s">
        <v>2291</v>
      </c>
      <c r="Z485" s="43" t="s">
        <v>426</v>
      </c>
      <c r="AA485" s="34" t="s">
        <v>619</v>
      </c>
      <c r="AB485" s="34" t="s">
        <v>408</v>
      </c>
      <c r="AC485" s="34" t="s">
        <v>2291</v>
      </c>
      <c r="AD485" s="44" t="s">
        <v>428</v>
      </c>
      <c r="AE485" s="44" t="s">
        <v>5741</v>
      </c>
      <c r="AF485" s="43">
        <v>108</v>
      </c>
      <c r="AG485" s="34" t="s">
        <v>2210</v>
      </c>
      <c r="AH485" s="34" t="s">
        <v>2209</v>
      </c>
      <c r="AI485" s="43" t="s">
        <v>2211</v>
      </c>
      <c r="AJ485" s="44" t="s">
        <v>2212</v>
      </c>
      <c r="AK485" s="295">
        <v>4560480</v>
      </c>
      <c r="AL485" s="44" t="s">
        <v>621</v>
      </c>
      <c r="AM485" s="44" t="s">
        <v>2216</v>
      </c>
      <c r="AN485" s="296">
        <v>255131460</v>
      </c>
      <c r="AO485" s="34"/>
      <c r="AP485" s="34"/>
      <c r="AQ485" s="34"/>
      <c r="AR485" s="34"/>
      <c r="AS485" s="34"/>
      <c r="AT485" s="44" t="s">
        <v>434</v>
      </c>
      <c r="AU485" s="44"/>
      <c r="AV485" s="751" t="str" cm="1">
        <f t="array" ref="AV4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5" s="34"/>
      <c r="AX485" s="34"/>
      <c r="AY485" s="34"/>
      <c r="AZ485" s="34"/>
      <c r="BA485" s="34"/>
      <c r="BB485" s="34"/>
      <c r="BC485" s="34"/>
      <c r="BD485" s="44">
        <v>130913</v>
      </c>
      <c r="BE485" s="34" t="s">
        <v>2291</v>
      </c>
      <c r="BF485" s="43" t="s">
        <v>426</v>
      </c>
      <c r="BG485" s="34" t="s">
        <v>619</v>
      </c>
      <c r="BH485" s="34" t="s">
        <v>408</v>
      </c>
      <c r="BI485" s="34" t="s">
        <v>2291</v>
      </c>
      <c r="BJ485" s="44" t="s">
        <v>428</v>
      </c>
      <c r="BK485" s="44" t="s">
        <v>5741</v>
      </c>
      <c r="BL485" s="34"/>
      <c r="BM485" s="34"/>
      <c r="BN485" s="34"/>
      <c r="BO485" s="20"/>
      <c r="BP485" s="20"/>
      <c r="BQ485" s="20"/>
      <c r="BR485" s="20"/>
      <c r="BS485" s="27"/>
      <c r="BT485" s="20"/>
      <c r="BU485" s="20"/>
      <c r="BV485" s="20"/>
      <c r="BW485" s="20"/>
      <c r="BX485" s="20"/>
      <c r="BY485" s="20"/>
      <c r="BZ485" s="20"/>
      <c r="CA485" s="20"/>
      <c r="CB485" s="20"/>
      <c r="CC485" s="27"/>
      <c r="CD485" s="20"/>
      <c r="CE485" s="20"/>
      <c r="CF485" s="28"/>
      <c r="CG485" s="28"/>
      <c r="CH485" s="28"/>
      <c r="CI485" s="28"/>
      <c r="CJ485" s="28"/>
      <c r="CK485" s="28"/>
      <c r="CL485" s="28"/>
      <c r="CM485" s="28"/>
      <c r="CN485" s="28"/>
      <c r="CO485" s="28"/>
      <c r="CP485" s="28"/>
      <c r="CQ485" s="28"/>
      <c r="CR485" s="28"/>
      <c r="CS485" s="28"/>
      <c r="CT485" s="28"/>
      <c r="CU485" s="28"/>
      <c r="CV485" s="28"/>
      <c r="CW485" s="28"/>
      <c r="CX485" s="20"/>
      <c r="ML485" s="87"/>
      <c r="MM485" s="87"/>
      <c r="MN485" s="87"/>
      <c r="MO485" s="87"/>
      <c r="MP485" s="87"/>
      <c r="MQ485" s="87"/>
      <c r="MR485" s="87"/>
      <c r="MS485" s="87"/>
      <c r="MT485" s="87"/>
      <c r="MU485" s="87"/>
      <c r="MV485" s="87"/>
      <c r="MW485" s="87"/>
      <c r="MX485" s="87"/>
      <c r="MY485" s="87"/>
      <c r="MZ485" s="87"/>
      <c r="NA485" s="87"/>
      <c r="NB485" s="87"/>
      <c r="NC485" s="87"/>
      <c r="ND485" s="87"/>
      <c r="NE485" s="87"/>
      <c r="NF485" s="87"/>
      <c r="NG485" s="87"/>
      <c r="NH485" s="87"/>
      <c r="NI485" s="87"/>
      <c r="NJ485" s="87"/>
      <c r="NK485" s="87"/>
      <c r="NL485" s="87"/>
      <c r="NM485" s="87"/>
      <c r="NN485" s="87"/>
      <c r="NO485" s="87"/>
      <c r="NP485" s="87"/>
      <c r="NR485" s="20"/>
      <c r="NS485" s="246" t="s">
        <v>6038</v>
      </c>
    </row>
    <row r="486" spans="22:383">
      <c r="V486" s="43">
        <v>108</v>
      </c>
      <c r="W486" s="34" t="s">
        <v>2210</v>
      </c>
      <c r="X486" s="44">
        <v>130914</v>
      </c>
      <c r="Y486" s="34" t="s">
        <v>2440</v>
      </c>
      <c r="Z486" s="43" t="s">
        <v>426</v>
      </c>
      <c r="AA486" s="34" t="s">
        <v>619</v>
      </c>
      <c r="AB486" s="34" t="s">
        <v>408</v>
      </c>
      <c r="AC486" s="34" t="s">
        <v>2440</v>
      </c>
      <c r="AD486" s="44" t="s">
        <v>428</v>
      </c>
      <c r="AE486" s="44" t="s">
        <v>5741</v>
      </c>
      <c r="AF486" s="43">
        <v>108</v>
      </c>
      <c r="AG486" s="34" t="s">
        <v>2210</v>
      </c>
      <c r="AH486" s="34" t="s">
        <v>2209</v>
      </c>
      <c r="AI486" s="43" t="s">
        <v>2211</v>
      </c>
      <c r="AJ486" s="44" t="s">
        <v>2212</v>
      </c>
      <c r="AK486" s="295">
        <v>4560480</v>
      </c>
      <c r="AL486" s="44" t="s">
        <v>621</v>
      </c>
      <c r="AM486" s="44" t="s">
        <v>2216</v>
      </c>
      <c r="AN486" s="296">
        <v>255131460</v>
      </c>
      <c r="AO486" s="34"/>
      <c r="AP486" s="34"/>
      <c r="AQ486" s="34"/>
      <c r="AR486" s="34"/>
      <c r="AS486" s="34"/>
      <c r="AT486" s="44" t="s">
        <v>434</v>
      </c>
      <c r="AU486" s="44"/>
      <c r="AV486" s="751" t="str" cm="1">
        <f t="array" ref="AV4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6" s="34"/>
      <c r="AX486" s="34"/>
      <c r="AY486" s="34"/>
      <c r="AZ486" s="34"/>
      <c r="BA486" s="34"/>
      <c r="BB486" s="34"/>
      <c r="BC486" s="34"/>
      <c r="BD486" s="44">
        <v>130914</v>
      </c>
      <c r="BE486" s="34" t="s">
        <v>2440</v>
      </c>
      <c r="BF486" s="43" t="s">
        <v>426</v>
      </c>
      <c r="BG486" s="34" t="s">
        <v>619</v>
      </c>
      <c r="BH486" s="34" t="s">
        <v>408</v>
      </c>
      <c r="BI486" s="34" t="s">
        <v>2440</v>
      </c>
      <c r="BJ486" s="44" t="s">
        <v>428</v>
      </c>
      <c r="BK486" s="44" t="s">
        <v>5741</v>
      </c>
      <c r="BL486" s="34"/>
      <c r="BM486" s="34"/>
      <c r="BN486" s="34"/>
      <c r="BO486" s="20"/>
      <c r="BP486" s="20"/>
      <c r="BQ486" s="20"/>
      <c r="BR486" s="20"/>
      <c r="BS486" s="27"/>
      <c r="BT486" s="20"/>
      <c r="BU486" s="20"/>
      <c r="BV486" s="20"/>
      <c r="BW486" s="20"/>
      <c r="BX486" s="20"/>
      <c r="BY486" s="20"/>
      <c r="BZ486" s="20"/>
      <c r="CA486" s="20"/>
      <c r="CB486" s="20"/>
      <c r="CC486" s="27"/>
      <c r="CD486" s="20"/>
      <c r="CE486" s="20"/>
      <c r="CF486" s="28"/>
      <c r="CG486" s="28"/>
      <c r="CH486" s="28"/>
      <c r="CI486" s="28"/>
      <c r="CJ486" s="28"/>
      <c r="CK486" s="28"/>
      <c r="CL486" s="28"/>
      <c r="CM486" s="28"/>
      <c r="CN486" s="28"/>
      <c r="CO486" s="28"/>
      <c r="CP486" s="28"/>
      <c r="CQ486" s="28"/>
      <c r="CR486" s="28"/>
      <c r="CS486" s="28"/>
      <c r="CT486" s="28"/>
      <c r="CU486" s="28"/>
      <c r="CV486" s="28"/>
      <c r="CW486" s="28"/>
      <c r="CX486" s="20"/>
      <c r="ML486" s="87"/>
      <c r="MM486" s="87"/>
      <c r="MN486" s="87"/>
      <c r="MO486" s="87"/>
      <c r="MP486" s="87"/>
      <c r="MQ486" s="87"/>
      <c r="MR486" s="87"/>
      <c r="MS486" s="87"/>
      <c r="MT486" s="87"/>
      <c r="MU486" s="87"/>
      <c r="MV486" s="87"/>
      <c r="MW486" s="87"/>
      <c r="MX486" s="87"/>
      <c r="MY486" s="87"/>
      <c r="MZ486" s="87"/>
      <c r="NA486" s="87"/>
      <c r="NB486" s="87"/>
      <c r="NC486" s="87"/>
      <c r="ND486" s="87"/>
      <c r="NE486" s="87"/>
      <c r="NF486" s="87"/>
      <c r="NG486" s="87"/>
      <c r="NH486" s="87"/>
      <c r="NI486" s="87"/>
      <c r="NJ486" s="87"/>
      <c r="NK486" s="87"/>
      <c r="NL486" s="87"/>
      <c r="NM486" s="87"/>
      <c r="NN486" s="87"/>
      <c r="NO486" s="87"/>
      <c r="NP486" s="87"/>
      <c r="NR486" s="20"/>
      <c r="NS486" s="246" t="s">
        <v>6039</v>
      </c>
    </row>
    <row r="487" spans="22:383">
      <c r="V487" s="43">
        <v>108</v>
      </c>
      <c r="W487" s="34" t="s">
        <v>2210</v>
      </c>
      <c r="X487" s="44">
        <v>130919</v>
      </c>
      <c r="Y487" s="34" t="s">
        <v>2928</v>
      </c>
      <c r="Z487" s="43" t="s">
        <v>426</v>
      </c>
      <c r="AA487" s="34" t="s">
        <v>619</v>
      </c>
      <c r="AB487" s="34" t="s">
        <v>408</v>
      </c>
      <c r="AC487" s="34" t="s">
        <v>2928</v>
      </c>
      <c r="AD487" s="44" t="s">
        <v>428</v>
      </c>
      <c r="AE487" s="44" t="s">
        <v>5741</v>
      </c>
      <c r="AF487" s="43">
        <v>108</v>
      </c>
      <c r="AG487" s="34" t="s">
        <v>2210</v>
      </c>
      <c r="AH487" s="34" t="s">
        <v>2209</v>
      </c>
      <c r="AI487" s="43" t="s">
        <v>2211</v>
      </c>
      <c r="AJ487" s="44" t="s">
        <v>2212</v>
      </c>
      <c r="AK487" s="295">
        <v>4560480</v>
      </c>
      <c r="AL487" s="44" t="s">
        <v>621</v>
      </c>
      <c r="AM487" s="44" t="s">
        <v>2216</v>
      </c>
      <c r="AN487" s="296">
        <v>255131460</v>
      </c>
      <c r="AO487" s="34"/>
      <c r="AP487" s="34"/>
      <c r="AQ487" s="34"/>
      <c r="AR487" s="34"/>
      <c r="AS487" s="34"/>
      <c r="AT487" s="44" t="s">
        <v>434</v>
      </c>
      <c r="AU487" s="44"/>
      <c r="AV487" s="751" t="str" cm="1">
        <f t="array" ref="AV4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7" s="34"/>
      <c r="AX487" s="34"/>
      <c r="AY487" s="34"/>
      <c r="AZ487" s="34"/>
      <c r="BA487" s="34"/>
      <c r="BB487" s="34"/>
      <c r="BC487" s="34"/>
      <c r="BD487" s="44">
        <v>130919</v>
      </c>
      <c r="BE487" s="34" t="s">
        <v>2928</v>
      </c>
      <c r="BF487" s="43" t="s">
        <v>426</v>
      </c>
      <c r="BG487" s="34" t="s">
        <v>619</v>
      </c>
      <c r="BH487" s="34" t="s">
        <v>408</v>
      </c>
      <c r="BI487" s="34" t="s">
        <v>2928</v>
      </c>
      <c r="BJ487" s="44" t="s">
        <v>428</v>
      </c>
      <c r="BK487" s="44" t="s">
        <v>5741</v>
      </c>
      <c r="BL487" s="34"/>
      <c r="BM487" s="34"/>
      <c r="BN487" s="34"/>
      <c r="BO487" s="20"/>
      <c r="BP487" s="20"/>
      <c r="BQ487" s="20"/>
      <c r="BR487" s="20"/>
      <c r="BS487" s="27"/>
      <c r="BT487" s="20"/>
      <c r="BU487" s="20"/>
      <c r="BV487" s="20"/>
      <c r="BW487" s="20"/>
      <c r="BX487" s="20"/>
      <c r="BY487" s="20"/>
      <c r="BZ487" s="20"/>
      <c r="CA487" s="20"/>
      <c r="CB487" s="20"/>
      <c r="CC487" s="27"/>
      <c r="CD487" s="20"/>
      <c r="CE487" s="20"/>
      <c r="CF487" s="28"/>
      <c r="CG487" s="28"/>
      <c r="CH487" s="28"/>
      <c r="CI487" s="28"/>
      <c r="CJ487" s="28"/>
      <c r="CK487" s="28"/>
      <c r="CL487" s="28"/>
      <c r="CM487" s="28"/>
      <c r="CN487" s="28"/>
      <c r="CO487" s="28"/>
      <c r="CP487" s="28"/>
      <c r="CQ487" s="28"/>
      <c r="CR487" s="28"/>
      <c r="CS487" s="28"/>
      <c r="CT487" s="28"/>
      <c r="CU487" s="28"/>
      <c r="CV487" s="28"/>
      <c r="CW487" s="28"/>
      <c r="CX487" s="20"/>
      <c r="ML487" s="87"/>
      <c r="MM487" s="87"/>
      <c r="MN487" s="87"/>
      <c r="MO487" s="87"/>
      <c r="MP487" s="87"/>
      <c r="MQ487" s="87"/>
      <c r="MR487" s="87"/>
      <c r="MS487" s="87"/>
      <c r="MT487" s="87"/>
      <c r="MU487" s="87"/>
      <c r="MV487" s="87"/>
      <c r="MW487" s="87"/>
      <c r="MX487" s="87"/>
      <c r="MY487" s="87"/>
      <c r="MZ487" s="87"/>
      <c r="NA487" s="87"/>
      <c r="NB487" s="87"/>
      <c r="NC487" s="87"/>
      <c r="ND487" s="87"/>
      <c r="NE487" s="87"/>
      <c r="NF487" s="87"/>
      <c r="NG487" s="87"/>
      <c r="NH487" s="87"/>
      <c r="NI487" s="87"/>
      <c r="NJ487" s="87"/>
      <c r="NK487" s="87"/>
      <c r="NL487" s="87"/>
      <c r="NM487" s="87"/>
      <c r="NN487" s="87"/>
      <c r="NO487" s="87"/>
      <c r="NP487" s="87"/>
      <c r="NR487" s="20"/>
      <c r="NS487" s="246" t="s">
        <v>6040</v>
      </c>
    </row>
    <row r="488" spans="22:383">
      <c r="V488" s="43">
        <v>108</v>
      </c>
      <c r="W488" s="34" t="s">
        <v>2210</v>
      </c>
      <c r="X488" s="44">
        <v>130916</v>
      </c>
      <c r="Y488" s="34" t="s">
        <v>2580</v>
      </c>
      <c r="Z488" s="43" t="s">
        <v>426</v>
      </c>
      <c r="AA488" s="34" t="s">
        <v>619</v>
      </c>
      <c r="AB488" s="34" t="s">
        <v>408</v>
      </c>
      <c r="AC488" s="34" t="s">
        <v>2580</v>
      </c>
      <c r="AD488" s="44" t="s">
        <v>428</v>
      </c>
      <c r="AE488" s="44" t="s">
        <v>5741</v>
      </c>
      <c r="AF488" s="43">
        <v>108</v>
      </c>
      <c r="AG488" s="34" t="s">
        <v>2210</v>
      </c>
      <c r="AH488" s="34" t="s">
        <v>2209</v>
      </c>
      <c r="AI488" s="43" t="s">
        <v>2211</v>
      </c>
      <c r="AJ488" s="44" t="s">
        <v>2212</v>
      </c>
      <c r="AK488" s="295">
        <v>4560480</v>
      </c>
      <c r="AL488" s="44" t="s">
        <v>621</v>
      </c>
      <c r="AM488" s="44" t="s">
        <v>2216</v>
      </c>
      <c r="AN488" s="296">
        <v>255131460</v>
      </c>
      <c r="AO488" s="34"/>
      <c r="AP488" s="34"/>
      <c r="AQ488" s="34"/>
      <c r="AR488" s="34"/>
      <c r="AS488" s="34"/>
      <c r="AT488" s="44" t="s">
        <v>434</v>
      </c>
      <c r="AU488" s="44"/>
      <c r="AV488" s="751" t="str" cm="1">
        <f t="array" ref="AV4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8" s="34"/>
      <c r="AX488" s="34"/>
      <c r="AY488" s="34"/>
      <c r="AZ488" s="34"/>
      <c r="BA488" s="34"/>
      <c r="BB488" s="34"/>
      <c r="BC488" s="34"/>
      <c r="BD488" s="44">
        <v>130916</v>
      </c>
      <c r="BE488" s="34" t="s">
        <v>2580</v>
      </c>
      <c r="BF488" s="43" t="s">
        <v>426</v>
      </c>
      <c r="BG488" s="34" t="s">
        <v>619</v>
      </c>
      <c r="BH488" s="34" t="s">
        <v>408</v>
      </c>
      <c r="BI488" s="34" t="s">
        <v>2580</v>
      </c>
      <c r="BJ488" s="44" t="s">
        <v>428</v>
      </c>
      <c r="BK488" s="44" t="s">
        <v>5741</v>
      </c>
      <c r="BL488" s="34"/>
      <c r="BM488" s="34"/>
      <c r="BN488" s="34"/>
      <c r="BO488" s="20"/>
      <c r="BP488" s="20"/>
      <c r="BQ488" s="20"/>
      <c r="BR488" s="20"/>
      <c r="BS488" s="27"/>
      <c r="BT488" s="20"/>
      <c r="BU488" s="20"/>
      <c r="BV488" s="20"/>
      <c r="BW488" s="20"/>
      <c r="BX488" s="20"/>
      <c r="BY488" s="20"/>
      <c r="BZ488" s="20"/>
      <c r="CA488" s="20"/>
      <c r="CB488" s="20"/>
      <c r="CC488" s="27"/>
      <c r="CD488" s="20"/>
      <c r="CE488" s="20"/>
      <c r="CF488" s="28"/>
      <c r="CG488" s="28"/>
      <c r="CH488" s="28"/>
      <c r="CI488" s="28"/>
      <c r="CJ488" s="28"/>
      <c r="CK488" s="28"/>
      <c r="CL488" s="28"/>
      <c r="CM488" s="28"/>
      <c r="CN488" s="28"/>
      <c r="CO488" s="28"/>
      <c r="CP488" s="28"/>
      <c r="CQ488" s="28"/>
      <c r="CR488" s="28"/>
      <c r="CS488" s="28"/>
      <c r="CT488" s="28"/>
      <c r="CU488" s="28"/>
      <c r="CV488" s="28"/>
      <c r="CW488" s="28"/>
      <c r="CX488" s="20"/>
      <c r="ML488" s="87"/>
      <c r="MM488" s="87"/>
      <c r="MN488" s="87"/>
      <c r="MO488" s="87"/>
      <c r="MP488" s="87"/>
      <c r="MQ488" s="87"/>
      <c r="MR488" s="87"/>
      <c r="MS488" s="87"/>
      <c r="MT488" s="87"/>
      <c r="MU488" s="87"/>
      <c r="MV488" s="87"/>
      <c r="MW488" s="87"/>
      <c r="MX488" s="87"/>
      <c r="MY488" s="87"/>
      <c r="MZ488" s="87"/>
      <c r="NA488" s="87"/>
      <c r="NB488" s="87"/>
      <c r="NC488" s="87"/>
      <c r="ND488" s="87"/>
      <c r="NE488" s="87"/>
      <c r="NF488" s="87"/>
      <c r="NG488" s="87"/>
      <c r="NH488" s="87"/>
      <c r="NI488" s="87"/>
      <c r="NJ488" s="87"/>
      <c r="NK488" s="87"/>
      <c r="NL488" s="87"/>
      <c r="NM488" s="87"/>
      <c r="NN488" s="87"/>
      <c r="NO488" s="87"/>
      <c r="NP488" s="87"/>
      <c r="NR488" s="20"/>
      <c r="NS488" s="246" t="s">
        <v>6041</v>
      </c>
    </row>
    <row r="489" spans="22:383">
      <c r="V489" s="43">
        <v>108</v>
      </c>
      <c r="W489" s="34" t="s">
        <v>2210</v>
      </c>
      <c r="X489" s="44">
        <v>131101</v>
      </c>
      <c r="Y489" s="34" t="s">
        <v>889</v>
      </c>
      <c r="Z489" s="43" t="s">
        <v>426</v>
      </c>
      <c r="AA489" s="34" t="s">
        <v>621</v>
      </c>
      <c r="AB489" s="34" t="s">
        <v>408</v>
      </c>
      <c r="AC489" s="34" t="s">
        <v>889</v>
      </c>
      <c r="AD489" s="44" t="s">
        <v>428</v>
      </c>
      <c r="AE489" s="44" t="s">
        <v>5741</v>
      </c>
      <c r="AF489" s="43">
        <v>108</v>
      </c>
      <c r="AG489" s="34" t="s">
        <v>2210</v>
      </c>
      <c r="AH489" s="34" t="s">
        <v>2209</v>
      </c>
      <c r="AI489" s="43" t="s">
        <v>2211</v>
      </c>
      <c r="AJ489" s="44" t="s">
        <v>2212</v>
      </c>
      <c r="AK489" s="295">
        <v>4560480</v>
      </c>
      <c r="AL489" s="44" t="s">
        <v>621</v>
      </c>
      <c r="AM489" s="44" t="s">
        <v>2216</v>
      </c>
      <c r="AN489" s="296">
        <v>255131460</v>
      </c>
      <c r="AO489" s="34"/>
      <c r="AP489" s="34"/>
      <c r="AQ489" s="34"/>
      <c r="AR489" s="34"/>
      <c r="AS489" s="34"/>
      <c r="AT489" s="44" t="s">
        <v>434</v>
      </c>
      <c r="AU489" s="44"/>
      <c r="AV489" s="751" t="str" cm="1">
        <f t="array" ref="AV4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89" s="34"/>
      <c r="AX489" s="34"/>
      <c r="AY489" s="34"/>
      <c r="AZ489" s="34"/>
      <c r="BA489" s="34"/>
      <c r="BB489" s="34"/>
      <c r="BC489" s="34"/>
      <c r="BD489" s="44">
        <v>131101</v>
      </c>
      <c r="BE489" s="34" t="s">
        <v>889</v>
      </c>
      <c r="BF489" s="43" t="s">
        <v>426</v>
      </c>
      <c r="BG489" s="34" t="s">
        <v>621</v>
      </c>
      <c r="BH489" s="34" t="s">
        <v>408</v>
      </c>
      <c r="BI489" s="34" t="s">
        <v>889</v>
      </c>
      <c r="BJ489" s="44" t="s">
        <v>428</v>
      </c>
      <c r="BK489" s="44" t="s">
        <v>5741</v>
      </c>
      <c r="BL489" s="34"/>
      <c r="BM489" s="34"/>
      <c r="BN489" s="34"/>
      <c r="BO489" s="20"/>
      <c r="BP489" s="20"/>
      <c r="BQ489" s="20"/>
      <c r="BR489" s="20"/>
      <c r="BS489" s="27"/>
      <c r="BT489" s="20"/>
      <c r="BU489" s="20"/>
      <c r="BV489" s="20"/>
      <c r="BW489" s="20"/>
      <c r="BX489" s="20"/>
      <c r="BY489" s="20"/>
      <c r="BZ489" s="20"/>
      <c r="CA489" s="20"/>
      <c r="CB489" s="20"/>
      <c r="CC489" s="27"/>
      <c r="CD489" s="20"/>
      <c r="CE489" s="20"/>
      <c r="CF489" s="28"/>
      <c r="CG489" s="28"/>
      <c r="CH489" s="28"/>
      <c r="CI489" s="28"/>
      <c r="CJ489" s="28"/>
      <c r="CK489" s="28"/>
      <c r="CL489" s="28"/>
      <c r="CM489" s="28"/>
      <c r="CN489" s="28"/>
      <c r="CO489" s="28"/>
      <c r="CP489" s="28"/>
      <c r="CQ489" s="28"/>
      <c r="CR489" s="28"/>
      <c r="CS489" s="28"/>
      <c r="CT489" s="28"/>
      <c r="CU489" s="28"/>
      <c r="CV489" s="28"/>
      <c r="CW489" s="28"/>
      <c r="CX489" s="20"/>
      <c r="ML489" s="87"/>
      <c r="MM489" s="87"/>
      <c r="MN489" s="87"/>
      <c r="MO489" s="87"/>
      <c r="MP489" s="87"/>
      <c r="MQ489" s="87"/>
      <c r="MR489" s="87"/>
      <c r="MS489" s="87"/>
      <c r="MT489" s="87"/>
      <c r="MU489" s="87"/>
      <c r="MV489" s="87"/>
      <c r="MW489" s="87"/>
      <c r="MX489" s="87"/>
      <c r="MY489" s="87"/>
      <c r="MZ489" s="87"/>
      <c r="NA489" s="87"/>
      <c r="NB489" s="87"/>
      <c r="NC489" s="87"/>
      <c r="ND489" s="87"/>
      <c r="NE489" s="87"/>
      <c r="NF489" s="87"/>
      <c r="NG489" s="87"/>
      <c r="NH489" s="87"/>
      <c r="NI489" s="87"/>
      <c r="NJ489" s="87"/>
      <c r="NK489" s="87"/>
      <c r="NL489" s="87"/>
      <c r="NM489" s="87"/>
      <c r="NN489" s="87"/>
      <c r="NO489" s="87"/>
      <c r="NP489" s="87"/>
      <c r="NR489" s="20"/>
      <c r="NS489" s="246" t="s">
        <v>6042</v>
      </c>
    </row>
    <row r="490" spans="22:383">
      <c r="V490" s="43">
        <v>108</v>
      </c>
      <c r="W490" s="34" t="s">
        <v>2210</v>
      </c>
      <c r="X490" s="44">
        <v>131102</v>
      </c>
      <c r="Y490" s="34" t="s">
        <v>1150</v>
      </c>
      <c r="Z490" s="43" t="s">
        <v>426</v>
      </c>
      <c r="AA490" s="34" t="s">
        <v>621</v>
      </c>
      <c r="AB490" s="34" t="s">
        <v>408</v>
      </c>
      <c r="AC490" s="34" t="s">
        <v>1150</v>
      </c>
      <c r="AD490" s="44" t="s">
        <v>428</v>
      </c>
      <c r="AE490" s="44" t="s">
        <v>5741</v>
      </c>
      <c r="AF490" s="43">
        <v>108</v>
      </c>
      <c r="AG490" s="34" t="s">
        <v>2210</v>
      </c>
      <c r="AH490" s="34" t="s">
        <v>2209</v>
      </c>
      <c r="AI490" s="43" t="s">
        <v>2211</v>
      </c>
      <c r="AJ490" s="44" t="s">
        <v>2212</v>
      </c>
      <c r="AK490" s="295">
        <v>4560480</v>
      </c>
      <c r="AL490" s="44" t="s">
        <v>621</v>
      </c>
      <c r="AM490" s="44" t="s">
        <v>2216</v>
      </c>
      <c r="AN490" s="296">
        <v>255131460</v>
      </c>
      <c r="AO490" s="34"/>
      <c r="AP490" s="34"/>
      <c r="AQ490" s="34"/>
      <c r="AR490" s="34"/>
      <c r="AS490" s="34"/>
      <c r="AT490" s="44" t="s">
        <v>434</v>
      </c>
      <c r="AU490" s="44"/>
      <c r="AV490" s="751" t="str" cm="1">
        <f t="array" ref="AV4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0" s="34"/>
      <c r="AX490" s="34"/>
      <c r="AY490" s="34"/>
      <c r="AZ490" s="34"/>
      <c r="BA490" s="34"/>
      <c r="BB490" s="34"/>
      <c r="BC490" s="34"/>
      <c r="BD490" s="44">
        <v>131102</v>
      </c>
      <c r="BE490" s="34" t="s">
        <v>1150</v>
      </c>
      <c r="BF490" s="43" t="s">
        <v>426</v>
      </c>
      <c r="BG490" s="34" t="s">
        <v>621</v>
      </c>
      <c r="BH490" s="34" t="s">
        <v>408</v>
      </c>
      <c r="BI490" s="34" t="s">
        <v>1150</v>
      </c>
      <c r="BJ490" s="44" t="s">
        <v>428</v>
      </c>
      <c r="BK490" s="44" t="s">
        <v>5741</v>
      </c>
      <c r="BL490" s="34"/>
      <c r="BM490" s="34"/>
      <c r="BN490" s="34"/>
      <c r="BO490" s="20"/>
      <c r="BP490" s="20"/>
      <c r="BQ490" s="20"/>
      <c r="BR490" s="20"/>
      <c r="BS490" s="27"/>
      <c r="BT490" s="20"/>
      <c r="BU490" s="20"/>
      <c r="BV490" s="20"/>
      <c r="BW490" s="20"/>
      <c r="BX490" s="20"/>
      <c r="BY490" s="20"/>
      <c r="BZ490" s="20"/>
      <c r="CA490" s="20"/>
      <c r="CB490" s="20"/>
      <c r="CC490" s="27"/>
      <c r="CD490" s="20"/>
      <c r="CE490" s="20"/>
      <c r="CF490" s="28"/>
      <c r="CG490" s="28"/>
      <c r="CH490" s="28"/>
      <c r="CI490" s="28"/>
      <c r="CJ490" s="28"/>
      <c r="CK490" s="28"/>
      <c r="CL490" s="28"/>
      <c r="CM490" s="28"/>
      <c r="CN490" s="28"/>
      <c r="CO490" s="28"/>
      <c r="CP490" s="28"/>
      <c r="CQ490" s="28"/>
      <c r="CR490" s="28"/>
      <c r="CS490" s="28"/>
      <c r="CT490" s="28"/>
      <c r="CU490" s="28"/>
      <c r="CV490" s="28"/>
      <c r="CW490" s="28"/>
      <c r="CX490" s="20"/>
      <c r="ML490" s="87"/>
      <c r="MM490" s="87"/>
      <c r="MN490" s="87"/>
      <c r="MO490" s="87"/>
      <c r="MP490" s="87"/>
      <c r="MQ490" s="87"/>
      <c r="MR490" s="87"/>
      <c r="MS490" s="87"/>
      <c r="MT490" s="87"/>
      <c r="MU490" s="87"/>
      <c r="MV490" s="87"/>
      <c r="MW490" s="87"/>
      <c r="MX490" s="87"/>
      <c r="MY490" s="87"/>
      <c r="MZ490" s="87"/>
      <c r="NA490" s="87"/>
      <c r="NB490" s="87"/>
      <c r="NC490" s="87"/>
      <c r="ND490" s="87"/>
      <c r="NE490" s="87"/>
      <c r="NF490" s="87"/>
      <c r="NG490" s="87"/>
      <c r="NH490" s="87"/>
      <c r="NI490" s="87"/>
      <c r="NJ490" s="87"/>
      <c r="NK490" s="87"/>
      <c r="NL490" s="87"/>
      <c r="NM490" s="87"/>
      <c r="NN490" s="87"/>
      <c r="NO490" s="87"/>
      <c r="NP490" s="87"/>
      <c r="NR490" s="20"/>
      <c r="NS490" s="246" t="s">
        <v>6043</v>
      </c>
    </row>
    <row r="491" spans="22:383">
      <c r="V491" s="43">
        <v>108</v>
      </c>
      <c r="W491" s="34" t="s">
        <v>2210</v>
      </c>
      <c r="X491" s="44">
        <v>131103</v>
      </c>
      <c r="Y491" s="34" t="s">
        <v>1254</v>
      </c>
      <c r="Z491" s="43" t="s">
        <v>426</v>
      </c>
      <c r="AA491" s="34" t="s">
        <v>621</v>
      </c>
      <c r="AB491" s="34" t="s">
        <v>408</v>
      </c>
      <c r="AC491" s="34" t="s">
        <v>1254</v>
      </c>
      <c r="AD491" s="44" t="s">
        <v>428</v>
      </c>
      <c r="AE491" s="44" t="s">
        <v>5741</v>
      </c>
      <c r="AF491" s="43">
        <v>108</v>
      </c>
      <c r="AG491" s="34" t="s">
        <v>2210</v>
      </c>
      <c r="AH491" s="34" t="s">
        <v>2209</v>
      </c>
      <c r="AI491" s="43" t="s">
        <v>2211</v>
      </c>
      <c r="AJ491" s="44" t="s">
        <v>2212</v>
      </c>
      <c r="AK491" s="295">
        <v>4560480</v>
      </c>
      <c r="AL491" s="44" t="s">
        <v>621</v>
      </c>
      <c r="AM491" s="44" t="s">
        <v>2216</v>
      </c>
      <c r="AN491" s="296">
        <v>255131460</v>
      </c>
      <c r="AO491" s="34"/>
      <c r="AP491" s="34"/>
      <c r="AQ491" s="34"/>
      <c r="AR491" s="34"/>
      <c r="AS491" s="34"/>
      <c r="AT491" s="44" t="s">
        <v>434</v>
      </c>
      <c r="AU491" s="44"/>
      <c r="AV491" s="751" t="str" cm="1">
        <f t="array" ref="AV4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1" s="34"/>
      <c r="AX491" s="34"/>
      <c r="AY491" s="34"/>
      <c r="AZ491" s="34"/>
      <c r="BA491" s="34"/>
      <c r="BB491" s="34"/>
      <c r="BC491" s="34"/>
      <c r="BD491" s="44">
        <v>131103</v>
      </c>
      <c r="BE491" s="34" t="s">
        <v>1254</v>
      </c>
      <c r="BF491" s="43" t="s">
        <v>426</v>
      </c>
      <c r="BG491" s="34" t="s">
        <v>621</v>
      </c>
      <c r="BH491" s="34" t="s">
        <v>408</v>
      </c>
      <c r="BI491" s="34" t="s">
        <v>1254</v>
      </c>
      <c r="BJ491" s="44" t="s">
        <v>428</v>
      </c>
      <c r="BK491" s="44" t="s">
        <v>5741</v>
      </c>
      <c r="BL491" s="34"/>
      <c r="BM491" s="34"/>
      <c r="BN491" s="34"/>
      <c r="BO491" s="20"/>
      <c r="BP491" s="20"/>
      <c r="BQ491" s="20"/>
      <c r="BR491" s="20"/>
      <c r="BS491" s="27"/>
      <c r="BT491" s="20"/>
      <c r="BU491" s="20"/>
      <c r="BV491" s="20"/>
      <c r="BW491" s="20"/>
      <c r="BX491" s="20"/>
      <c r="BY491" s="20"/>
      <c r="BZ491" s="20"/>
      <c r="CA491" s="20"/>
      <c r="CB491" s="20"/>
      <c r="CC491" s="27"/>
      <c r="CD491" s="20"/>
      <c r="CE491" s="20"/>
      <c r="CF491" s="28"/>
      <c r="CG491" s="28"/>
      <c r="CH491" s="28"/>
      <c r="CI491" s="28"/>
      <c r="CJ491" s="28"/>
      <c r="CK491" s="28"/>
      <c r="CL491" s="28"/>
      <c r="CM491" s="28"/>
      <c r="CN491" s="28"/>
      <c r="CO491" s="28"/>
      <c r="CP491" s="28"/>
      <c r="CQ491" s="28"/>
      <c r="CR491" s="28"/>
      <c r="CS491" s="28"/>
      <c r="CT491" s="28"/>
      <c r="CU491" s="28"/>
      <c r="CV491" s="28"/>
      <c r="CW491" s="28"/>
      <c r="CX491" s="20"/>
      <c r="ML491" s="87"/>
      <c r="MM491" s="87"/>
      <c r="MN491" s="87"/>
      <c r="MO491" s="87"/>
      <c r="MP491" s="87"/>
      <c r="MQ491" s="87"/>
      <c r="MR491" s="87"/>
      <c r="MS491" s="87"/>
      <c r="MT491" s="87"/>
      <c r="MU491" s="87"/>
      <c r="MV491" s="87"/>
      <c r="MW491" s="87"/>
      <c r="MX491" s="87"/>
      <c r="MY491" s="87"/>
      <c r="MZ491" s="87"/>
      <c r="NA491" s="87"/>
      <c r="NB491" s="87"/>
      <c r="NC491" s="87"/>
      <c r="ND491" s="87"/>
      <c r="NE491" s="87"/>
      <c r="NF491" s="87"/>
      <c r="NG491" s="87"/>
      <c r="NH491" s="87"/>
      <c r="NI491" s="87"/>
      <c r="NJ491" s="87"/>
      <c r="NK491" s="87"/>
      <c r="NL491" s="87"/>
      <c r="NM491" s="87"/>
      <c r="NN491" s="87"/>
      <c r="NO491" s="87"/>
      <c r="NP491" s="87"/>
      <c r="NR491" s="20"/>
      <c r="NS491" s="246" t="s">
        <v>6044</v>
      </c>
    </row>
    <row r="492" spans="22:383">
      <c r="V492" s="43">
        <v>108</v>
      </c>
      <c r="W492" s="34" t="s">
        <v>2210</v>
      </c>
      <c r="X492" s="44">
        <v>131104</v>
      </c>
      <c r="Y492" s="34" t="s">
        <v>1717</v>
      </c>
      <c r="Z492" s="43" t="s">
        <v>426</v>
      </c>
      <c r="AA492" s="34" t="s">
        <v>621</v>
      </c>
      <c r="AB492" s="34" t="s">
        <v>408</v>
      </c>
      <c r="AC492" s="34" t="s">
        <v>1717</v>
      </c>
      <c r="AD492" s="44" t="s">
        <v>428</v>
      </c>
      <c r="AE492" s="44" t="s">
        <v>5741</v>
      </c>
      <c r="AF492" s="43">
        <v>108</v>
      </c>
      <c r="AG492" s="34" t="s">
        <v>2210</v>
      </c>
      <c r="AH492" s="34" t="s">
        <v>2209</v>
      </c>
      <c r="AI492" s="43" t="s">
        <v>2211</v>
      </c>
      <c r="AJ492" s="44" t="s">
        <v>2212</v>
      </c>
      <c r="AK492" s="295">
        <v>4560480</v>
      </c>
      <c r="AL492" s="44" t="s">
        <v>621</v>
      </c>
      <c r="AM492" s="44" t="s">
        <v>2216</v>
      </c>
      <c r="AN492" s="296">
        <v>255131460</v>
      </c>
      <c r="AO492" s="34"/>
      <c r="AP492" s="34"/>
      <c r="AQ492" s="34"/>
      <c r="AR492" s="34"/>
      <c r="AS492" s="34"/>
      <c r="AT492" s="44" t="s">
        <v>434</v>
      </c>
      <c r="AU492" s="44"/>
      <c r="AV492" s="751" t="str" cm="1">
        <f t="array" ref="AV4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2" s="34"/>
      <c r="AX492" s="34"/>
      <c r="AY492" s="34"/>
      <c r="AZ492" s="34"/>
      <c r="BA492" s="34"/>
      <c r="BB492" s="34"/>
      <c r="BC492" s="34"/>
      <c r="BD492" s="44">
        <v>131104</v>
      </c>
      <c r="BE492" s="34" t="s">
        <v>1717</v>
      </c>
      <c r="BF492" s="43" t="s">
        <v>426</v>
      </c>
      <c r="BG492" s="34" t="s">
        <v>621</v>
      </c>
      <c r="BH492" s="34" t="s">
        <v>408</v>
      </c>
      <c r="BI492" s="34" t="s">
        <v>1717</v>
      </c>
      <c r="BJ492" s="44" t="s">
        <v>428</v>
      </c>
      <c r="BK492" s="44" t="s">
        <v>5741</v>
      </c>
      <c r="BL492" s="34"/>
      <c r="BM492" s="34"/>
      <c r="BN492" s="34"/>
      <c r="BO492" s="20"/>
      <c r="BP492" s="20"/>
      <c r="BQ492" s="20"/>
      <c r="BR492" s="20"/>
      <c r="BS492" s="27"/>
      <c r="BT492" s="20"/>
      <c r="BU492" s="20"/>
      <c r="BV492" s="20"/>
      <c r="BW492" s="20"/>
      <c r="BX492" s="20"/>
      <c r="BY492" s="20"/>
      <c r="BZ492" s="20"/>
      <c r="CA492" s="20"/>
      <c r="CB492" s="20"/>
      <c r="CC492" s="27"/>
      <c r="CD492" s="20"/>
      <c r="CE492" s="20"/>
      <c r="CF492" s="28"/>
      <c r="CG492" s="28"/>
      <c r="CH492" s="28"/>
      <c r="CI492" s="28"/>
      <c r="CJ492" s="28"/>
      <c r="CK492" s="28"/>
      <c r="CL492" s="28"/>
      <c r="CM492" s="28"/>
      <c r="CN492" s="28"/>
      <c r="CO492" s="28"/>
      <c r="CP492" s="28"/>
      <c r="CQ492" s="28"/>
      <c r="CR492" s="28"/>
      <c r="CS492" s="28"/>
      <c r="CT492" s="28"/>
      <c r="CU492" s="28"/>
      <c r="CV492" s="28"/>
      <c r="CW492" s="28"/>
      <c r="CX492" s="20"/>
      <c r="ML492" s="87"/>
      <c r="MM492" s="87"/>
      <c r="MN492" s="87"/>
      <c r="MO492" s="87"/>
      <c r="MP492" s="87"/>
      <c r="MQ492" s="87"/>
      <c r="MR492" s="87"/>
      <c r="MS492" s="87"/>
      <c r="MT492" s="87"/>
      <c r="MU492" s="87"/>
      <c r="MV492" s="87"/>
      <c r="MW492" s="87"/>
      <c r="MX492" s="87"/>
      <c r="MY492" s="87"/>
      <c r="MZ492" s="87"/>
      <c r="NA492" s="87"/>
      <c r="NB492" s="87"/>
      <c r="NC492" s="87"/>
      <c r="ND492" s="87"/>
      <c r="NE492" s="87"/>
      <c r="NF492" s="87"/>
      <c r="NG492" s="87"/>
      <c r="NH492" s="87"/>
      <c r="NI492" s="87"/>
      <c r="NJ492" s="87"/>
      <c r="NK492" s="87"/>
      <c r="NL492" s="87"/>
      <c r="NM492" s="87"/>
      <c r="NN492" s="87"/>
      <c r="NO492" s="87"/>
      <c r="NP492" s="87"/>
      <c r="NR492" s="20"/>
      <c r="NS492" s="246" t="s">
        <v>6045</v>
      </c>
    </row>
    <row r="493" spans="22:383">
      <c r="V493" s="43">
        <v>108</v>
      </c>
      <c r="W493" s="34" t="s">
        <v>2210</v>
      </c>
      <c r="X493" s="44">
        <v>131105</v>
      </c>
      <c r="Y493" s="34" t="s">
        <v>1248</v>
      </c>
      <c r="Z493" s="43" t="s">
        <v>426</v>
      </c>
      <c r="AA493" s="34" t="s">
        <v>621</v>
      </c>
      <c r="AB493" s="34" t="s">
        <v>408</v>
      </c>
      <c r="AC493" s="34" t="s">
        <v>1248</v>
      </c>
      <c r="AD493" s="44" t="s">
        <v>428</v>
      </c>
      <c r="AE493" s="44" t="s">
        <v>5741</v>
      </c>
      <c r="AF493" s="43">
        <v>108</v>
      </c>
      <c r="AG493" s="34" t="s">
        <v>2210</v>
      </c>
      <c r="AH493" s="34" t="s">
        <v>2209</v>
      </c>
      <c r="AI493" s="43" t="s">
        <v>2211</v>
      </c>
      <c r="AJ493" s="44" t="s">
        <v>2212</v>
      </c>
      <c r="AK493" s="295">
        <v>4560480</v>
      </c>
      <c r="AL493" s="44" t="s">
        <v>621</v>
      </c>
      <c r="AM493" s="44" t="s">
        <v>2216</v>
      </c>
      <c r="AN493" s="296">
        <v>255131460</v>
      </c>
      <c r="AO493" s="34"/>
      <c r="AP493" s="34"/>
      <c r="AQ493" s="34"/>
      <c r="AR493" s="34"/>
      <c r="AS493" s="34"/>
      <c r="AT493" s="44" t="s">
        <v>434</v>
      </c>
      <c r="AU493" s="44"/>
      <c r="AV493" s="751" t="str" cm="1">
        <f t="array" ref="AV4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3" s="34"/>
      <c r="AX493" s="34"/>
      <c r="AY493" s="34"/>
      <c r="AZ493" s="34"/>
      <c r="BA493" s="34"/>
      <c r="BB493" s="34"/>
      <c r="BC493" s="34"/>
      <c r="BD493" s="44">
        <v>131105</v>
      </c>
      <c r="BE493" s="34" t="s">
        <v>1248</v>
      </c>
      <c r="BF493" s="43" t="s">
        <v>426</v>
      </c>
      <c r="BG493" s="34" t="s">
        <v>621</v>
      </c>
      <c r="BH493" s="34" t="s">
        <v>408</v>
      </c>
      <c r="BI493" s="34" t="s">
        <v>1248</v>
      </c>
      <c r="BJ493" s="44" t="s">
        <v>428</v>
      </c>
      <c r="BK493" s="44" t="s">
        <v>5741</v>
      </c>
      <c r="BL493" s="34"/>
      <c r="BM493" s="34"/>
      <c r="BN493" s="34"/>
      <c r="BO493" s="20"/>
      <c r="BP493" s="20"/>
      <c r="BQ493" s="20"/>
      <c r="BR493" s="20"/>
      <c r="BS493" s="27"/>
      <c r="BT493" s="20"/>
      <c r="BU493" s="20"/>
      <c r="BV493" s="20"/>
      <c r="BW493" s="20"/>
      <c r="BX493" s="20"/>
      <c r="BY493" s="20"/>
      <c r="BZ493" s="20"/>
      <c r="CA493" s="20"/>
      <c r="CB493" s="20"/>
      <c r="CC493" s="27"/>
      <c r="CD493" s="20"/>
      <c r="CE493" s="20"/>
      <c r="CF493" s="28"/>
      <c r="CG493" s="28"/>
      <c r="CH493" s="28"/>
      <c r="CI493" s="28"/>
      <c r="CJ493" s="28"/>
      <c r="CK493" s="28"/>
      <c r="CL493" s="28"/>
      <c r="CM493" s="28"/>
      <c r="CN493" s="28"/>
      <c r="CO493" s="28"/>
      <c r="CP493" s="28"/>
      <c r="CQ493" s="28"/>
      <c r="CR493" s="28"/>
      <c r="CS493" s="28"/>
      <c r="CT493" s="28"/>
      <c r="CU493" s="28"/>
      <c r="CV493" s="28"/>
      <c r="CW493" s="28"/>
      <c r="CX493" s="20"/>
      <c r="ML493" s="87"/>
      <c r="MM493" s="87"/>
      <c r="MN493" s="87"/>
      <c r="MO493" s="87"/>
      <c r="MP493" s="87"/>
      <c r="MQ493" s="87"/>
      <c r="MR493" s="87"/>
      <c r="MS493" s="87"/>
      <c r="MT493" s="87"/>
      <c r="MU493" s="87"/>
      <c r="MV493" s="87"/>
      <c r="MW493" s="87"/>
      <c r="MX493" s="87"/>
      <c r="MY493" s="87"/>
      <c r="MZ493" s="87"/>
      <c r="NA493" s="87"/>
      <c r="NB493" s="87"/>
      <c r="NC493" s="87"/>
      <c r="ND493" s="87"/>
      <c r="NE493" s="87"/>
      <c r="NF493" s="87"/>
      <c r="NG493" s="87"/>
      <c r="NH493" s="87"/>
      <c r="NI493" s="87"/>
      <c r="NJ493" s="87"/>
      <c r="NK493" s="87"/>
      <c r="NL493" s="87"/>
      <c r="NM493" s="87"/>
      <c r="NN493" s="87"/>
      <c r="NO493" s="87"/>
      <c r="NP493" s="87"/>
      <c r="NR493" s="20"/>
      <c r="NS493" s="246" t="s">
        <v>6046</v>
      </c>
    </row>
    <row r="494" spans="22:383">
      <c r="V494" s="43">
        <v>108</v>
      </c>
      <c r="W494" s="34" t="s">
        <v>2210</v>
      </c>
      <c r="X494" s="44">
        <v>131106</v>
      </c>
      <c r="Y494" s="34" t="s">
        <v>1542</v>
      </c>
      <c r="Z494" s="43" t="s">
        <v>426</v>
      </c>
      <c r="AA494" s="34" t="s">
        <v>621</v>
      </c>
      <c r="AB494" s="34" t="s">
        <v>408</v>
      </c>
      <c r="AC494" s="34" t="s">
        <v>1542</v>
      </c>
      <c r="AD494" s="44" t="s">
        <v>428</v>
      </c>
      <c r="AE494" s="44" t="s">
        <v>5741</v>
      </c>
      <c r="AF494" s="43">
        <v>108</v>
      </c>
      <c r="AG494" s="34" t="s">
        <v>2210</v>
      </c>
      <c r="AH494" s="34" t="s">
        <v>2209</v>
      </c>
      <c r="AI494" s="43" t="s">
        <v>2211</v>
      </c>
      <c r="AJ494" s="44" t="s">
        <v>2212</v>
      </c>
      <c r="AK494" s="295">
        <v>4560480</v>
      </c>
      <c r="AL494" s="44" t="s">
        <v>621</v>
      </c>
      <c r="AM494" s="44" t="s">
        <v>2216</v>
      </c>
      <c r="AN494" s="296">
        <v>255131460</v>
      </c>
      <c r="AO494" s="34"/>
      <c r="AP494" s="34"/>
      <c r="AQ494" s="34"/>
      <c r="AR494" s="34"/>
      <c r="AS494" s="34"/>
      <c r="AT494" s="44" t="s">
        <v>434</v>
      </c>
      <c r="AU494" s="44"/>
      <c r="AV494" s="751" t="str" cm="1">
        <f t="array" ref="AV4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4" s="34"/>
      <c r="AX494" s="34"/>
      <c r="AY494" s="34"/>
      <c r="AZ494" s="34"/>
      <c r="BA494" s="34"/>
      <c r="BB494" s="34"/>
      <c r="BC494" s="34"/>
      <c r="BD494" s="44">
        <v>131106</v>
      </c>
      <c r="BE494" s="34" t="s">
        <v>1542</v>
      </c>
      <c r="BF494" s="43" t="s">
        <v>426</v>
      </c>
      <c r="BG494" s="34" t="s">
        <v>621</v>
      </c>
      <c r="BH494" s="34" t="s">
        <v>408</v>
      </c>
      <c r="BI494" s="34" t="s">
        <v>1542</v>
      </c>
      <c r="BJ494" s="44" t="s">
        <v>428</v>
      </c>
      <c r="BK494" s="44" t="s">
        <v>5741</v>
      </c>
      <c r="BL494" s="34"/>
      <c r="BM494" s="34"/>
      <c r="BN494" s="34"/>
      <c r="BO494" s="20"/>
      <c r="BP494" s="20"/>
      <c r="BQ494" s="20"/>
      <c r="BR494" s="20"/>
      <c r="BS494" s="27"/>
      <c r="BT494" s="20"/>
      <c r="BU494" s="20"/>
      <c r="BV494" s="20"/>
      <c r="BW494" s="20"/>
      <c r="BX494" s="20"/>
      <c r="BY494" s="20"/>
      <c r="BZ494" s="20"/>
      <c r="CA494" s="20"/>
      <c r="CB494" s="20"/>
      <c r="CC494" s="27"/>
      <c r="CD494" s="20"/>
      <c r="CE494" s="20"/>
      <c r="CF494" s="28"/>
      <c r="CG494" s="28"/>
      <c r="CH494" s="28"/>
      <c r="CI494" s="28"/>
      <c r="CJ494" s="28"/>
      <c r="CK494" s="28"/>
      <c r="CL494" s="28"/>
      <c r="CM494" s="28"/>
      <c r="CN494" s="28"/>
      <c r="CO494" s="28"/>
      <c r="CP494" s="28"/>
      <c r="CQ494" s="28"/>
      <c r="CR494" s="28"/>
      <c r="CS494" s="28"/>
      <c r="CT494" s="28"/>
      <c r="CU494" s="28"/>
      <c r="CV494" s="28"/>
      <c r="CW494" s="28"/>
      <c r="CX494" s="20"/>
      <c r="ML494" s="87"/>
      <c r="MM494" s="87"/>
      <c r="MN494" s="87"/>
      <c r="MO494" s="87"/>
      <c r="MP494" s="87"/>
      <c r="MQ494" s="87"/>
      <c r="MR494" s="87"/>
      <c r="MS494" s="87"/>
      <c r="MT494" s="87"/>
      <c r="MU494" s="87"/>
      <c r="MV494" s="87"/>
      <c r="MW494" s="87"/>
      <c r="MX494" s="87"/>
      <c r="MY494" s="87"/>
      <c r="MZ494" s="87"/>
      <c r="NA494" s="87"/>
      <c r="NB494" s="87"/>
      <c r="NC494" s="87"/>
      <c r="ND494" s="87"/>
      <c r="NE494" s="87"/>
      <c r="NF494" s="87"/>
      <c r="NG494" s="87"/>
      <c r="NH494" s="87"/>
      <c r="NI494" s="87"/>
      <c r="NJ494" s="87"/>
      <c r="NK494" s="87"/>
      <c r="NL494" s="87"/>
      <c r="NM494" s="87"/>
      <c r="NN494" s="87"/>
      <c r="NO494" s="87"/>
      <c r="NP494" s="87"/>
      <c r="NR494" s="20"/>
      <c r="NS494" s="246" t="s">
        <v>6047</v>
      </c>
    </row>
    <row r="495" spans="22:383">
      <c r="V495" s="43">
        <v>108</v>
      </c>
      <c r="W495" s="34" t="s">
        <v>2210</v>
      </c>
      <c r="X495" s="44">
        <v>131107</v>
      </c>
      <c r="Y495" s="34" t="s">
        <v>1321</v>
      </c>
      <c r="Z495" s="43" t="s">
        <v>426</v>
      </c>
      <c r="AA495" s="34" t="s">
        <v>621</v>
      </c>
      <c r="AB495" s="34" t="s">
        <v>408</v>
      </c>
      <c r="AC495" s="34" t="s">
        <v>1321</v>
      </c>
      <c r="AD495" s="44" t="s">
        <v>428</v>
      </c>
      <c r="AE495" s="44" t="s">
        <v>5741</v>
      </c>
      <c r="AF495" s="43">
        <v>108</v>
      </c>
      <c r="AG495" s="34" t="s">
        <v>2210</v>
      </c>
      <c r="AH495" s="34" t="s">
        <v>2209</v>
      </c>
      <c r="AI495" s="43" t="s">
        <v>2211</v>
      </c>
      <c r="AJ495" s="44" t="s">
        <v>2212</v>
      </c>
      <c r="AK495" s="295">
        <v>4560480</v>
      </c>
      <c r="AL495" s="44" t="s">
        <v>621</v>
      </c>
      <c r="AM495" s="44" t="s">
        <v>2216</v>
      </c>
      <c r="AN495" s="296">
        <v>255131460</v>
      </c>
      <c r="AO495" s="34"/>
      <c r="AP495" s="34"/>
      <c r="AQ495" s="34"/>
      <c r="AR495" s="34"/>
      <c r="AS495" s="34"/>
      <c r="AT495" s="44" t="s">
        <v>434</v>
      </c>
      <c r="AU495" s="44"/>
      <c r="AV495" s="751" t="str" cm="1">
        <f t="array" ref="AV4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5" s="34"/>
      <c r="AX495" s="34"/>
      <c r="AY495" s="34"/>
      <c r="AZ495" s="34"/>
      <c r="BA495" s="34"/>
      <c r="BB495" s="34"/>
      <c r="BC495" s="34"/>
      <c r="BD495" s="44">
        <v>131107</v>
      </c>
      <c r="BE495" s="34" t="s">
        <v>1321</v>
      </c>
      <c r="BF495" s="43" t="s">
        <v>426</v>
      </c>
      <c r="BG495" s="34" t="s">
        <v>621</v>
      </c>
      <c r="BH495" s="34" t="s">
        <v>408</v>
      </c>
      <c r="BI495" s="34" t="s">
        <v>1321</v>
      </c>
      <c r="BJ495" s="44" t="s">
        <v>428</v>
      </c>
      <c r="BK495" s="44" t="s">
        <v>5741</v>
      </c>
      <c r="BL495" s="34"/>
      <c r="BM495" s="34"/>
      <c r="BN495" s="34"/>
      <c r="BO495" s="20"/>
      <c r="BP495" s="20"/>
      <c r="BQ495" s="20"/>
      <c r="BR495" s="20"/>
      <c r="BS495" s="27"/>
      <c r="BT495" s="20"/>
      <c r="BU495" s="20"/>
      <c r="BV495" s="20"/>
      <c r="BW495" s="20"/>
      <c r="BX495" s="20"/>
      <c r="BY495" s="20"/>
      <c r="BZ495" s="20"/>
      <c r="CA495" s="20"/>
      <c r="CB495" s="20"/>
      <c r="CC495" s="27"/>
      <c r="CD495" s="20"/>
      <c r="CE495" s="20"/>
      <c r="CF495" s="28"/>
      <c r="CG495" s="28"/>
      <c r="CH495" s="28"/>
      <c r="CI495" s="28"/>
      <c r="CJ495" s="28"/>
      <c r="CK495" s="28"/>
      <c r="CL495" s="28"/>
      <c r="CM495" s="28"/>
      <c r="CN495" s="28"/>
      <c r="CO495" s="28"/>
      <c r="CP495" s="28"/>
      <c r="CQ495" s="28"/>
      <c r="CR495" s="28"/>
      <c r="CS495" s="28"/>
      <c r="CT495" s="28"/>
      <c r="CU495" s="28"/>
      <c r="CV495" s="28"/>
      <c r="CW495" s="28"/>
      <c r="CX495" s="20"/>
      <c r="ML495" s="87"/>
      <c r="MM495" s="87"/>
      <c r="MN495" s="87"/>
      <c r="MO495" s="87"/>
      <c r="MP495" s="87"/>
      <c r="MQ495" s="87"/>
      <c r="MR495" s="87"/>
      <c r="MS495" s="87"/>
      <c r="MT495" s="87"/>
      <c r="MU495" s="87"/>
      <c r="MV495" s="87"/>
      <c r="MW495" s="87"/>
      <c r="MX495" s="87"/>
      <c r="MY495" s="87"/>
      <c r="MZ495" s="87"/>
      <c r="NA495" s="87"/>
      <c r="NB495" s="87"/>
      <c r="NC495" s="87"/>
      <c r="ND495" s="87"/>
      <c r="NE495" s="87"/>
      <c r="NF495" s="87"/>
      <c r="NG495" s="87"/>
      <c r="NH495" s="87"/>
      <c r="NI495" s="87"/>
      <c r="NJ495" s="87"/>
      <c r="NK495" s="87"/>
      <c r="NL495" s="87"/>
      <c r="NM495" s="87"/>
      <c r="NN495" s="87"/>
      <c r="NO495" s="87"/>
      <c r="NP495" s="87"/>
      <c r="NR495" s="20"/>
      <c r="NS495" s="246" t="s">
        <v>6048</v>
      </c>
    </row>
    <row r="496" spans="22:383">
      <c r="V496" s="43">
        <v>108</v>
      </c>
      <c r="W496" s="34" t="s">
        <v>2210</v>
      </c>
      <c r="X496" s="44">
        <v>131108</v>
      </c>
      <c r="Y496" s="34" t="s">
        <v>2442</v>
      </c>
      <c r="Z496" s="43" t="s">
        <v>426</v>
      </c>
      <c r="AA496" s="34" t="s">
        <v>621</v>
      </c>
      <c r="AB496" s="34" t="s">
        <v>408</v>
      </c>
      <c r="AC496" s="34" t="s">
        <v>2442</v>
      </c>
      <c r="AD496" s="44" t="s">
        <v>428</v>
      </c>
      <c r="AE496" s="44" t="s">
        <v>5741</v>
      </c>
      <c r="AF496" s="43">
        <v>108</v>
      </c>
      <c r="AG496" s="34" t="s">
        <v>2210</v>
      </c>
      <c r="AH496" s="34" t="s">
        <v>2209</v>
      </c>
      <c r="AI496" s="43" t="s">
        <v>2211</v>
      </c>
      <c r="AJ496" s="44" t="s">
        <v>2212</v>
      </c>
      <c r="AK496" s="295">
        <v>4560480</v>
      </c>
      <c r="AL496" s="44" t="s">
        <v>621</v>
      </c>
      <c r="AM496" s="44" t="s">
        <v>2216</v>
      </c>
      <c r="AN496" s="296">
        <v>255131460</v>
      </c>
      <c r="AO496" s="34"/>
      <c r="AP496" s="34"/>
      <c r="AQ496" s="34"/>
      <c r="AR496" s="34"/>
      <c r="AS496" s="34"/>
      <c r="AT496" s="44" t="s">
        <v>434</v>
      </c>
      <c r="AU496" s="44"/>
      <c r="AV496" s="751" t="str" cm="1">
        <f t="array" ref="AV4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6" s="34"/>
      <c r="AX496" s="34"/>
      <c r="AY496" s="34"/>
      <c r="AZ496" s="34"/>
      <c r="BA496" s="34"/>
      <c r="BB496" s="34"/>
      <c r="BC496" s="34"/>
      <c r="BD496" s="44">
        <v>131108</v>
      </c>
      <c r="BE496" s="34" t="s">
        <v>2442</v>
      </c>
      <c r="BF496" s="43" t="s">
        <v>426</v>
      </c>
      <c r="BG496" s="34" t="s">
        <v>621</v>
      </c>
      <c r="BH496" s="34" t="s">
        <v>408</v>
      </c>
      <c r="BI496" s="34" t="s">
        <v>2442</v>
      </c>
      <c r="BJ496" s="44" t="s">
        <v>428</v>
      </c>
      <c r="BK496" s="44" t="s">
        <v>5741</v>
      </c>
      <c r="BL496" s="34"/>
      <c r="BM496" s="34"/>
      <c r="BN496" s="34"/>
      <c r="BO496" s="20"/>
      <c r="BP496" s="20"/>
      <c r="BQ496" s="20"/>
      <c r="BR496" s="20"/>
      <c r="BS496" s="27"/>
      <c r="BT496" s="20"/>
      <c r="BU496" s="20"/>
      <c r="BV496" s="20"/>
      <c r="BW496" s="20"/>
      <c r="BX496" s="20"/>
      <c r="BY496" s="20"/>
      <c r="BZ496" s="20"/>
      <c r="CA496" s="20"/>
      <c r="CB496" s="20"/>
      <c r="CC496" s="27"/>
      <c r="CD496" s="20"/>
      <c r="CE496" s="20"/>
      <c r="CF496" s="28"/>
      <c r="CG496" s="28"/>
      <c r="CH496" s="28"/>
      <c r="CI496" s="28"/>
      <c r="CJ496" s="28"/>
      <c r="CK496" s="28"/>
      <c r="CL496" s="28"/>
      <c r="CM496" s="28"/>
      <c r="CN496" s="28"/>
      <c r="CO496" s="28"/>
      <c r="CP496" s="28"/>
      <c r="CQ496" s="28"/>
      <c r="CR496" s="28"/>
      <c r="CS496" s="28"/>
      <c r="CT496" s="28"/>
      <c r="CU496" s="28"/>
      <c r="CV496" s="28"/>
      <c r="CW496" s="28"/>
      <c r="CX496" s="20"/>
      <c r="ML496" s="87"/>
      <c r="MM496" s="87"/>
      <c r="MN496" s="87"/>
      <c r="MO496" s="87"/>
      <c r="MP496" s="87"/>
      <c r="MQ496" s="87"/>
      <c r="MR496" s="87"/>
      <c r="MS496" s="87"/>
      <c r="MT496" s="87"/>
      <c r="MU496" s="87"/>
      <c r="MV496" s="87"/>
      <c r="MW496" s="87"/>
      <c r="MX496" s="87"/>
      <c r="MY496" s="87"/>
      <c r="MZ496" s="87"/>
      <c r="NA496" s="87"/>
      <c r="NB496" s="87"/>
      <c r="NC496" s="87"/>
      <c r="ND496" s="87"/>
      <c r="NE496" s="87"/>
      <c r="NF496" s="87"/>
      <c r="NG496" s="87"/>
      <c r="NH496" s="87"/>
      <c r="NI496" s="87"/>
      <c r="NJ496" s="87"/>
      <c r="NK496" s="87"/>
      <c r="NL496" s="87"/>
      <c r="NM496" s="87"/>
      <c r="NN496" s="87"/>
      <c r="NO496" s="87"/>
      <c r="NP496" s="87"/>
      <c r="NR496" s="20"/>
      <c r="NS496" s="246" t="s">
        <v>6049</v>
      </c>
    </row>
    <row r="497" spans="22:383">
      <c r="V497" s="43">
        <v>108</v>
      </c>
      <c r="W497" s="34" t="s">
        <v>2210</v>
      </c>
      <c r="X497" s="44">
        <v>131109</v>
      </c>
      <c r="Y497" s="34" t="s">
        <v>765</v>
      </c>
      <c r="Z497" s="43" t="s">
        <v>426</v>
      </c>
      <c r="AA497" s="34" t="s">
        <v>621</v>
      </c>
      <c r="AB497" s="34" t="s">
        <v>408</v>
      </c>
      <c r="AC497" s="34" t="s">
        <v>765</v>
      </c>
      <c r="AD497" s="44" t="s">
        <v>428</v>
      </c>
      <c r="AE497" s="44" t="s">
        <v>5741</v>
      </c>
      <c r="AF497" s="43">
        <v>108</v>
      </c>
      <c r="AG497" s="34" t="s">
        <v>2210</v>
      </c>
      <c r="AH497" s="34" t="s">
        <v>2209</v>
      </c>
      <c r="AI497" s="43" t="s">
        <v>2211</v>
      </c>
      <c r="AJ497" s="44" t="s">
        <v>2212</v>
      </c>
      <c r="AK497" s="295">
        <v>4560480</v>
      </c>
      <c r="AL497" s="44" t="s">
        <v>621</v>
      </c>
      <c r="AM497" s="44" t="s">
        <v>2216</v>
      </c>
      <c r="AN497" s="296">
        <v>255131460</v>
      </c>
      <c r="AO497" s="34"/>
      <c r="AP497" s="34"/>
      <c r="AQ497" s="34"/>
      <c r="AR497" s="34"/>
      <c r="AS497" s="34"/>
      <c r="AT497" s="44" t="s">
        <v>434</v>
      </c>
      <c r="AU497" s="44"/>
      <c r="AV497" s="751" t="str" cm="1">
        <f t="array" ref="AV4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7" s="34"/>
      <c r="AX497" s="34"/>
      <c r="AY497" s="34"/>
      <c r="AZ497" s="34"/>
      <c r="BA497" s="34"/>
      <c r="BB497" s="34"/>
      <c r="BC497" s="34"/>
      <c r="BD497" s="44">
        <v>131109</v>
      </c>
      <c r="BE497" s="34" t="s">
        <v>765</v>
      </c>
      <c r="BF497" s="43" t="s">
        <v>426</v>
      </c>
      <c r="BG497" s="34" t="s">
        <v>621</v>
      </c>
      <c r="BH497" s="34" t="s">
        <v>408</v>
      </c>
      <c r="BI497" s="34" t="s">
        <v>765</v>
      </c>
      <c r="BJ497" s="44" t="s">
        <v>428</v>
      </c>
      <c r="BK497" s="44" t="s">
        <v>5741</v>
      </c>
      <c r="BL497" s="34"/>
      <c r="BM497" s="34"/>
      <c r="BN497" s="34"/>
      <c r="BO497" s="20"/>
      <c r="BP497" s="20"/>
      <c r="BQ497" s="20"/>
      <c r="BR497" s="20"/>
      <c r="BS497" s="27"/>
      <c r="BT497" s="20"/>
      <c r="BU497" s="20"/>
      <c r="BV497" s="20"/>
      <c r="BW497" s="20"/>
      <c r="BX497" s="20"/>
      <c r="BY497" s="20"/>
      <c r="BZ497" s="20"/>
      <c r="CA497" s="20"/>
      <c r="CB497" s="20"/>
      <c r="CC497" s="27"/>
      <c r="CD497" s="20"/>
      <c r="CE497" s="20"/>
      <c r="CF497" s="28"/>
      <c r="CG497" s="28"/>
      <c r="CH497" s="28"/>
      <c r="CI497" s="28"/>
      <c r="CJ497" s="28"/>
      <c r="CK497" s="28"/>
      <c r="CL497" s="28"/>
      <c r="CM497" s="28"/>
      <c r="CN497" s="28"/>
      <c r="CO497" s="28"/>
      <c r="CP497" s="28"/>
      <c r="CQ497" s="28"/>
      <c r="CR497" s="28"/>
      <c r="CS497" s="28"/>
      <c r="CT497" s="28"/>
      <c r="CU497" s="28"/>
      <c r="CV497" s="28"/>
      <c r="CW497" s="28"/>
      <c r="CX497" s="20"/>
      <c r="ML497" s="87"/>
      <c r="MM497" s="87"/>
      <c r="MN497" s="87"/>
      <c r="MO497" s="87"/>
      <c r="MP497" s="87"/>
      <c r="MQ497" s="87"/>
      <c r="MR497" s="87"/>
      <c r="MS497" s="87"/>
      <c r="MT497" s="87"/>
      <c r="MU497" s="87"/>
      <c r="MV497" s="87"/>
      <c r="MW497" s="87"/>
      <c r="MX497" s="87"/>
      <c r="MY497" s="87"/>
      <c r="MZ497" s="87"/>
      <c r="NA497" s="87"/>
      <c r="NB497" s="87"/>
      <c r="NC497" s="87"/>
      <c r="ND497" s="87"/>
      <c r="NE497" s="87"/>
      <c r="NF497" s="87"/>
      <c r="NG497" s="87"/>
      <c r="NH497" s="87"/>
      <c r="NI497" s="87"/>
      <c r="NJ497" s="87"/>
      <c r="NK497" s="87"/>
      <c r="NL497" s="87"/>
      <c r="NM497" s="87"/>
      <c r="NN497" s="87"/>
      <c r="NO497" s="87"/>
      <c r="NP497" s="87"/>
      <c r="NR497" s="20"/>
      <c r="NS497" s="246" t="s">
        <v>6050</v>
      </c>
    </row>
    <row r="498" spans="22:383">
      <c r="V498" s="43">
        <v>108</v>
      </c>
      <c r="W498" s="34" t="s">
        <v>2210</v>
      </c>
      <c r="X498" s="44">
        <v>131110</v>
      </c>
      <c r="Y498" s="34" t="s">
        <v>2712</v>
      </c>
      <c r="Z498" s="43" t="s">
        <v>426</v>
      </c>
      <c r="AA498" s="34" t="s">
        <v>621</v>
      </c>
      <c r="AB498" s="34" t="s">
        <v>408</v>
      </c>
      <c r="AC498" s="34" t="s">
        <v>2712</v>
      </c>
      <c r="AD498" s="44" t="s">
        <v>428</v>
      </c>
      <c r="AE498" s="44" t="s">
        <v>5741</v>
      </c>
      <c r="AF498" s="43">
        <v>108</v>
      </c>
      <c r="AG498" s="34" t="s">
        <v>2210</v>
      </c>
      <c r="AH498" s="34" t="s">
        <v>2209</v>
      </c>
      <c r="AI498" s="43" t="s">
        <v>2211</v>
      </c>
      <c r="AJ498" s="44" t="s">
        <v>2212</v>
      </c>
      <c r="AK498" s="295">
        <v>4560480</v>
      </c>
      <c r="AL498" s="44" t="s">
        <v>621</v>
      </c>
      <c r="AM498" s="44" t="s">
        <v>2216</v>
      </c>
      <c r="AN498" s="296">
        <v>255131460</v>
      </c>
      <c r="AO498" s="34"/>
      <c r="AP498" s="34"/>
      <c r="AQ498" s="34"/>
      <c r="AR498" s="34"/>
      <c r="AS498" s="34"/>
      <c r="AT498" s="44" t="s">
        <v>434</v>
      </c>
      <c r="AU498" s="44"/>
      <c r="AV498" s="751" t="str" cm="1">
        <f t="array" ref="AV4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8" s="34"/>
      <c r="AX498" s="34"/>
      <c r="AY498" s="34"/>
      <c r="AZ498" s="34"/>
      <c r="BA498" s="34"/>
      <c r="BB498" s="34"/>
      <c r="BC498" s="34"/>
      <c r="BD498" s="44">
        <v>131110</v>
      </c>
      <c r="BE498" s="34" t="s">
        <v>2712</v>
      </c>
      <c r="BF498" s="43" t="s">
        <v>426</v>
      </c>
      <c r="BG498" s="34" t="s">
        <v>621</v>
      </c>
      <c r="BH498" s="34" t="s">
        <v>408</v>
      </c>
      <c r="BI498" s="34" t="s">
        <v>2712</v>
      </c>
      <c r="BJ498" s="44" t="s">
        <v>428</v>
      </c>
      <c r="BK498" s="44" t="s">
        <v>5741</v>
      </c>
      <c r="BL498" s="34"/>
      <c r="BM498" s="34"/>
      <c r="BN498" s="34"/>
      <c r="BO498" s="20"/>
      <c r="BP498" s="20"/>
      <c r="BQ498" s="20"/>
      <c r="BR498" s="20"/>
      <c r="BS498" s="27"/>
      <c r="BT498" s="20"/>
      <c r="BU498" s="20"/>
      <c r="BV498" s="20"/>
      <c r="BW498" s="20"/>
      <c r="BX498" s="20"/>
      <c r="BY498" s="20"/>
      <c r="BZ498" s="20"/>
      <c r="CA498" s="20"/>
      <c r="CB498" s="20"/>
      <c r="CC498" s="27"/>
      <c r="CD498" s="20"/>
      <c r="CE498" s="20"/>
      <c r="CF498" s="28"/>
      <c r="CG498" s="28"/>
      <c r="CH498" s="28"/>
      <c r="CI498" s="28"/>
      <c r="CJ498" s="28"/>
      <c r="CK498" s="28"/>
      <c r="CL498" s="28"/>
      <c r="CM498" s="28"/>
      <c r="CN498" s="28"/>
      <c r="CO498" s="28"/>
      <c r="CP498" s="28"/>
      <c r="CQ498" s="28"/>
      <c r="CR498" s="28"/>
      <c r="CS498" s="28"/>
      <c r="CT498" s="28"/>
      <c r="CU498" s="28"/>
      <c r="CV498" s="28"/>
      <c r="CW498" s="28"/>
      <c r="CX498" s="20"/>
      <c r="ML498" s="87"/>
      <c r="MM498" s="87"/>
      <c r="MN498" s="87"/>
      <c r="MO498" s="87"/>
      <c r="MP498" s="87"/>
      <c r="MQ498" s="87"/>
      <c r="MR498" s="87"/>
      <c r="MS498" s="87"/>
      <c r="MT498" s="87"/>
      <c r="MU498" s="87"/>
      <c r="MV498" s="87"/>
      <c r="MW498" s="87"/>
      <c r="MX498" s="87"/>
      <c r="MY498" s="87"/>
      <c r="MZ498" s="87"/>
      <c r="NA498" s="87"/>
      <c r="NB498" s="87"/>
      <c r="NC498" s="87"/>
      <c r="ND498" s="87"/>
      <c r="NE498" s="87"/>
      <c r="NF498" s="87"/>
      <c r="NG498" s="87"/>
      <c r="NH498" s="87"/>
      <c r="NI498" s="87"/>
      <c r="NJ498" s="87"/>
      <c r="NK498" s="87"/>
      <c r="NL498" s="87"/>
      <c r="NM498" s="87"/>
      <c r="NN498" s="87"/>
      <c r="NO498" s="87"/>
      <c r="NP498" s="87"/>
      <c r="NR498" s="20"/>
      <c r="NS498" s="246" t="s">
        <v>6051</v>
      </c>
    </row>
    <row r="499" spans="22:383">
      <c r="V499" s="43">
        <v>108</v>
      </c>
      <c r="W499" s="34" t="s">
        <v>2210</v>
      </c>
      <c r="X499" s="44">
        <v>131112</v>
      </c>
      <c r="Y499" s="34" t="s">
        <v>2828</v>
      </c>
      <c r="Z499" s="43" t="s">
        <v>426</v>
      </c>
      <c r="AA499" s="34" t="s">
        <v>621</v>
      </c>
      <c r="AB499" s="34" t="s">
        <v>408</v>
      </c>
      <c r="AC499" s="34" t="s">
        <v>2828</v>
      </c>
      <c r="AD499" s="44" t="s">
        <v>428</v>
      </c>
      <c r="AE499" s="44" t="s">
        <v>5741</v>
      </c>
      <c r="AF499" s="43">
        <v>108</v>
      </c>
      <c r="AG499" s="34" t="s">
        <v>2210</v>
      </c>
      <c r="AH499" s="34" t="s">
        <v>2209</v>
      </c>
      <c r="AI499" s="43" t="s">
        <v>2211</v>
      </c>
      <c r="AJ499" s="44" t="s">
        <v>2212</v>
      </c>
      <c r="AK499" s="295">
        <v>4560480</v>
      </c>
      <c r="AL499" s="44" t="s">
        <v>621</v>
      </c>
      <c r="AM499" s="44" t="s">
        <v>2216</v>
      </c>
      <c r="AN499" s="296">
        <v>255131460</v>
      </c>
      <c r="AO499" s="34"/>
      <c r="AP499" s="34"/>
      <c r="AQ499" s="34"/>
      <c r="AR499" s="34"/>
      <c r="AS499" s="34"/>
      <c r="AT499" s="44" t="s">
        <v>434</v>
      </c>
      <c r="AU499" s="44"/>
      <c r="AV499" s="751" t="str" cm="1">
        <f t="array" ref="AV4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499" s="34"/>
      <c r="AX499" s="34"/>
      <c r="AY499" s="34"/>
      <c r="AZ499" s="34"/>
      <c r="BA499" s="34"/>
      <c r="BB499" s="34"/>
      <c r="BC499" s="34"/>
      <c r="BD499" s="44">
        <v>131112</v>
      </c>
      <c r="BE499" s="34" t="s">
        <v>2828</v>
      </c>
      <c r="BF499" s="43" t="s">
        <v>426</v>
      </c>
      <c r="BG499" s="34" t="s">
        <v>621</v>
      </c>
      <c r="BH499" s="34" t="s">
        <v>408</v>
      </c>
      <c r="BI499" s="34" t="s">
        <v>2828</v>
      </c>
      <c r="BJ499" s="44" t="s">
        <v>428</v>
      </c>
      <c r="BK499" s="44" t="s">
        <v>5741</v>
      </c>
      <c r="BL499" s="34"/>
      <c r="BM499" s="34"/>
      <c r="BN499" s="34"/>
      <c r="BO499" s="20"/>
      <c r="BP499" s="20"/>
      <c r="BQ499" s="20"/>
      <c r="BR499" s="20"/>
      <c r="BS499" s="27"/>
      <c r="BT499" s="20"/>
      <c r="BU499" s="20"/>
      <c r="BV499" s="20"/>
      <c r="BW499" s="20"/>
      <c r="BX499" s="20"/>
      <c r="BY499" s="20"/>
      <c r="BZ499" s="20"/>
      <c r="CA499" s="20"/>
      <c r="CB499" s="20"/>
      <c r="CC499" s="27"/>
      <c r="CD499" s="20"/>
      <c r="CE499" s="20"/>
      <c r="CF499" s="28"/>
      <c r="CG499" s="28"/>
      <c r="CH499" s="28"/>
      <c r="CI499" s="28"/>
      <c r="CJ499" s="28"/>
      <c r="CK499" s="28"/>
      <c r="CL499" s="28"/>
      <c r="CM499" s="28"/>
      <c r="CN499" s="28"/>
      <c r="CO499" s="28"/>
      <c r="CP499" s="28"/>
      <c r="CQ499" s="28"/>
      <c r="CR499" s="28"/>
      <c r="CS499" s="28"/>
      <c r="CT499" s="28"/>
      <c r="CU499" s="28"/>
      <c r="CV499" s="28"/>
      <c r="CW499" s="28"/>
      <c r="CX499" s="20"/>
      <c r="ML499" s="87"/>
      <c r="MM499" s="87"/>
      <c r="MN499" s="87"/>
      <c r="MO499" s="87"/>
      <c r="MP499" s="87"/>
      <c r="MQ499" s="87"/>
      <c r="MR499" s="87"/>
      <c r="MS499" s="87"/>
      <c r="MT499" s="87"/>
      <c r="MU499" s="87"/>
      <c r="MV499" s="87"/>
      <c r="MW499" s="87"/>
      <c r="MX499" s="87"/>
      <c r="MY499" s="87"/>
      <c r="MZ499" s="87"/>
      <c r="NA499" s="87"/>
      <c r="NB499" s="87"/>
      <c r="NC499" s="87"/>
      <c r="ND499" s="87"/>
      <c r="NE499" s="87"/>
      <c r="NF499" s="87"/>
      <c r="NG499" s="87"/>
      <c r="NH499" s="87"/>
      <c r="NI499" s="87"/>
      <c r="NJ499" s="87"/>
      <c r="NK499" s="87"/>
      <c r="NL499" s="87"/>
      <c r="NM499" s="87"/>
      <c r="NN499" s="87"/>
      <c r="NO499" s="87"/>
      <c r="NP499" s="87"/>
      <c r="NR499" s="20"/>
      <c r="NS499" s="246" t="s">
        <v>6052</v>
      </c>
    </row>
    <row r="500" spans="22:383">
      <c r="V500" s="43">
        <v>108</v>
      </c>
      <c r="W500" s="34" t="s">
        <v>2210</v>
      </c>
      <c r="X500" s="44">
        <v>131113</v>
      </c>
      <c r="Y500" s="34" t="s">
        <v>1318</v>
      </c>
      <c r="Z500" s="43" t="s">
        <v>426</v>
      </c>
      <c r="AA500" s="34" t="s">
        <v>621</v>
      </c>
      <c r="AB500" s="34" t="s">
        <v>408</v>
      </c>
      <c r="AC500" s="34" t="s">
        <v>1318</v>
      </c>
      <c r="AD500" s="44" t="s">
        <v>428</v>
      </c>
      <c r="AE500" s="44" t="s">
        <v>5741</v>
      </c>
      <c r="AF500" s="43">
        <v>108</v>
      </c>
      <c r="AG500" s="34" t="s">
        <v>2210</v>
      </c>
      <c r="AH500" s="34" t="s">
        <v>2209</v>
      </c>
      <c r="AI500" s="43" t="s">
        <v>2211</v>
      </c>
      <c r="AJ500" s="44" t="s">
        <v>2212</v>
      </c>
      <c r="AK500" s="295">
        <v>4560480</v>
      </c>
      <c r="AL500" s="44" t="s">
        <v>621</v>
      </c>
      <c r="AM500" s="44" t="s">
        <v>2216</v>
      </c>
      <c r="AN500" s="296">
        <v>255131460</v>
      </c>
      <c r="AO500" s="34"/>
      <c r="AP500" s="34"/>
      <c r="AQ500" s="34"/>
      <c r="AR500" s="34"/>
      <c r="AS500" s="34"/>
      <c r="AT500" s="44" t="s">
        <v>434</v>
      </c>
      <c r="AU500" s="44"/>
      <c r="AV500" s="751" t="str" cm="1">
        <f t="array" ref="AV5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0" s="34"/>
      <c r="AX500" s="34"/>
      <c r="AY500" s="34"/>
      <c r="AZ500" s="34"/>
      <c r="BA500" s="34"/>
      <c r="BB500" s="34"/>
      <c r="BC500" s="34"/>
      <c r="BD500" s="44">
        <v>131113</v>
      </c>
      <c r="BE500" s="34" t="s">
        <v>1318</v>
      </c>
      <c r="BF500" s="43" t="s">
        <v>426</v>
      </c>
      <c r="BG500" s="34" t="s">
        <v>621</v>
      </c>
      <c r="BH500" s="34" t="s">
        <v>408</v>
      </c>
      <c r="BI500" s="34" t="s">
        <v>1318</v>
      </c>
      <c r="BJ500" s="44" t="s">
        <v>428</v>
      </c>
      <c r="BK500" s="44" t="s">
        <v>5741</v>
      </c>
      <c r="BL500" s="34"/>
      <c r="BM500" s="34"/>
      <c r="BN500" s="34"/>
      <c r="BO500" s="20"/>
      <c r="BP500" s="20"/>
      <c r="BQ500" s="20"/>
      <c r="BR500" s="20"/>
      <c r="BS500" s="27"/>
      <c r="BT500" s="20"/>
      <c r="BU500" s="20"/>
      <c r="BV500" s="20"/>
      <c r="BW500" s="20"/>
      <c r="BX500" s="20"/>
      <c r="BY500" s="20"/>
      <c r="BZ500" s="20"/>
      <c r="CA500" s="20"/>
      <c r="CB500" s="20"/>
      <c r="CC500" s="27"/>
      <c r="CD500" s="20"/>
      <c r="CE500" s="20"/>
      <c r="CF500" s="28"/>
      <c r="CG500" s="28"/>
      <c r="CH500" s="28"/>
      <c r="CI500" s="28"/>
      <c r="CJ500" s="28"/>
      <c r="CK500" s="28"/>
      <c r="CL500" s="28"/>
      <c r="CM500" s="28"/>
      <c r="CN500" s="28"/>
      <c r="CO500" s="28"/>
      <c r="CP500" s="28"/>
      <c r="CQ500" s="28"/>
      <c r="CR500" s="28"/>
      <c r="CS500" s="28"/>
      <c r="CT500" s="28"/>
      <c r="CU500" s="28"/>
      <c r="CV500" s="28"/>
      <c r="CW500" s="28"/>
      <c r="CX500" s="20"/>
      <c r="ML500" s="87"/>
      <c r="MM500" s="87"/>
      <c r="MN500" s="87"/>
      <c r="MO500" s="87"/>
      <c r="MP500" s="87"/>
      <c r="MQ500" s="87"/>
      <c r="MR500" s="87"/>
      <c r="MS500" s="87"/>
      <c r="MT500" s="87"/>
      <c r="MU500" s="87"/>
      <c r="MV500" s="87"/>
      <c r="MW500" s="87"/>
      <c r="MX500" s="87"/>
      <c r="MY500" s="87"/>
      <c r="MZ500" s="87"/>
      <c r="NA500" s="87"/>
      <c r="NB500" s="87"/>
      <c r="NC500" s="87"/>
      <c r="ND500" s="87"/>
      <c r="NE500" s="87"/>
      <c r="NF500" s="87"/>
      <c r="NG500" s="87"/>
      <c r="NH500" s="87"/>
      <c r="NI500" s="87"/>
      <c r="NJ500" s="87"/>
      <c r="NK500" s="87"/>
      <c r="NL500" s="87"/>
      <c r="NM500" s="87"/>
      <c r="NN500" s="87"/>
      <c r="NO500" s="87"/>
      <c r="NP500" s="87"/>
      <c r="NR500" s="20"/>
      <c r="NS500" s="246" t="s">
        <v>6053</v>
      </c>
    </row>
    <row r="501" spans="22:383">
      <c r="V501" s="43">
        <v>108</v>
      </c>
      <c r="W501" s="34" t="s">
        <v>2210</v>
      </c>
      <c r="X501" s="44">
        <v>131141</v>
      </c>
      <c r="Y501" s="34" t="s">
        <v>3687</v>
      </c>
      <c r="Z501" s="43" t="s">
        <v>426</v>
      </c>
      <c r="AA501" s="34" t="s">
        <v>621</v>
      </c>
      <c r="AB501" s="34" t="s">
        <v>408</v>
      </c>
      <c r="AC501" s="34" t="s">
        <v>3687</v>
      </c>
      <c r="AD501" s="44" t="s">
        <v>428</v>
      </c>
      <c r="AE501" s="44" t="s">
        <v>5741</v>
      </c>
      <c r="AF501" s="43">
        <v>108</v>
      </c>
      <c r="AG501" s="34" t="s">
        <v>2210</v>
      </c>
      <c r="AH501" s="34" t="s">
        <v>2209</v>
      </c>
      <c r="AI501" s="43" t="s">
        <v>2211</v>
      </c>
      <c r="AJ501" s="44" t="s">
        <v>2212</v>
      </c>
      <c r="AK501" s="295">
        <v>4560480</v>
      </c>
      <c r="AL501" s="44" t="s">
        <v>621</v>
      </c>
      <c r="AM501" s="44" t="s">
        <v>2216</v>
      </c>
      <c r="AN501" s="296">
        <v>255131460</v>
      </c>
      <c r="AO501" s="34"/>
      <c r="AP501" s="34"/>
      <c r="AQ501" s="34"/>
      <c r="AR501" s="34"/>
      <c r="AS501" s="34"/>
      <c r="AT501" s="44" t="s">
        <v>434</v>
      </c>
      <c r="AU501" s="44"/>
      <c r="AV501" s="751" t="str" cm="1">
        <f t="array" ref="AV5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1" s="34"/>
      <c r="AX501" s="34"/>
      <c r="AY501" s="34"/>
      <c r="AZ501" s="34"/>
      <c r="BA501" s="34"/>
      <c r="BB501" s="34"/>
      <c r="BC501" s="34"/>
      <c r="BD501" s="44">
        <v>131141</v>
      </c>
      <c r="BE501" s="34" t="s">
        <v>3687</v>
      </c>
      <c r="BF501" s="43" t="s">
        <v>426</v>
      </c>
      <c r="BG501" s="34" t="s">
        <v>621</v>
      </c>
      <c r="BH501" s="34" t="s">
        <v>408</v>
      </c>
      <c r="BI501" s="34" t="s">
        <v>3687</v>
      </c>
      <c r="BJ501" s="44" t="s">
        <v>428</v>
      </c>
      <c r="BK501" s="44" t="s">
        <v>5741</v>
      </c>
      <c r="BL501" s="34"/>
      <c r="BM501" s="34"/>
      <c r="BN501" s="34"/>
      <c r="BO501" s="20"/>
      <c r="BP501" s="20"/>
      <c r="BQ501" s="20"/>
      <c r="BR501" s="20"/>
      <c r="BS501" s="27"/>
      <c r="BT501" s="20"/>
      <c r="BU501" s="20"/>
      <c r="BV501" s="20"/>
      <c r="BW501" s="20"/>
      <c r="BX501" s="20"/>
      <c r="BY501" s="20"/>
      <c r="BZ501" s="20"/>
      <c r="CA501" s="20"/>
      <c r="CB501" s="20"/>
      <c r="CC501" s="27"/>
      <c r="CD501" s="20"/>
      <c r="CE501" s="20"/>
      <c r="CF501" s="28"/>
      <c r="CG501" s="28"/>
      <c r="CH501" s="28"/>
      <c r="CI501" s="28"/>
      <c r="CJ501" s="28"/>
      <c r="CK501" s="28"/>
      <c r="CL501" s="28"/>
      <c r="CM501" s="28"/>
      <c r="CN501" s="28"/>
      <c r="CO501" s="28"/>
      <c r="CP501" s="28"/>
      <c r="CQ501" s="28"/>
      <c r="CR501" s="28"/>
      <c r="CS501" s="28"/>
      <c r="CT501" s="28"/>
      <c r="CU501" s="28"/>
      <c r="CV501" s="28"/>
      <c r="CW501" s="28"/>
      <c r="CX501" s="20"/>
      <c r="ML501" s="87"/>
      <c r="MM501" s="87"/>
      <c r="MN501" s="87"/>
      <c r="MO501" s="87"/>
      <c r="MP501" s="87"/>
      <c r="MQ501" s="87"/>
      <c r="MR501" s="87"/>
      <c r="MS501" s="87"/>
      <c r="MT501" s="87"/>
      <c r="MU501" s="87"/>
      <c r="MV501" s="87"/>
      <c r="MW501" s="87"/>
      <c r="MX501" s="87"/>
      <c r="MY501" s="87"/>
      <c r="MZ501" s="87"/>
      <c r="NA501" s="87"/>
      <c r="NB501" s="87"/>
      <c r="NC501" s="87"/>
      <c r="ND501" s="87"/>
      <c r="NE501" s="87"/>
      <c r="NF501" s="87"/>
      <c r="NG501" s="87"/>
      <c r="NH501" s="87"/>
      <c r="NI501" s="87"/>
      <c r="NJ501" s="87"/>
      <c r="NK501" s="87"/>
      <c r="NL501" s="87"/>
      <c r="NM501" s="87"/>
      <c r="NN501" s="87"/>
      <c r="NO501" s="87"/>
      <c r="NP501" s="87"/>
      <c r="NR501" s="20"/>
      <c r="NS501" s="246" t="s">
        <v>6054</v>
      </c>
    </row>
    <row r="502" spans="22:383">
      <c r="V502" s="43">
        <v>108</v>
      </c>
      <c r="W502" s="34" t="s">
        <v>2210</v>
      </c>
      <c r="X502" s="44">
        <v>131115</v>
      </c>
      <c r="Y502" s="34" t="s">
        <v>3025</v>
      </c>
      <c r="Z502" s="43" t="s">
        <v>426</v>
      </c>
      <c r="AA502" s="34" t="s">
        <v>621</v>
      </c>
      <c r="AB502" s="34" t="s">
        <v>408</v>
      </c>
      <c r="AC502" s="34" t="s">
        <v>3025</v>
      </c>
      <c r="AD502" s="44" t="s">
        <v>428</v>
      </c>
      <c r="AE502" s="44" t="s">
        <v>5741</v>
      </c>
      <c r="AF502" s="43">
        <v>108</v>
      </c>
      <c r="AG502" s="34" t="s">
        <v>2210</v>
      </c>
      <c r="AH502" s="34" t="s">
        <v>2209</v>
      </c>
      <c r="AI502" s="43" t="s">
        <v>2211</v>
      </c>
      <c r="AJ502" s="44" t="s">
        <v>2212</v>
      </c>
      <c r="AK502" s="295">
        <v>4560480</v>
      </c>
      <c r="AL502" s="44" t="s">
        <v>621</v>
      </c>
      <c r="AM502" s="44" t="s">
        <v>2216</v>
      </c>
      <c r="AN502" s="296">
        <v>255131460</v>
      </c>
      <c r="AO502" s="34"/>
      <c r="AP502" s="34"/>
      <c r="AQ502" s="34"/>
      <c r="AR502" s="34"/>
      <c r="AS502" s="34"/>
      <c r="AT502" s="44" t="s">
        <v>434</v>
      </c>
      <c r="AU502" s="44"/>
      <c r="AV502" s="751" t="str" cm="1">
        <f t="array" ref="AV5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2" s="34"/>
      <c r="AX502" s="34"/>
      <c r="AY502" s="34"/>
      <c r="AZ502" s="34"/>
      <c r="BA502" s="34"/>
      <c r="BB502" s="34"/>
      <c r="BC502" s="34"/>
      <c r="BD502" s="44">
        <v>131115</v>
      </c>
      <c r="BE502" s="34" t="s">
        <v>3025</v>
      </c>
      <c r="BF502" s="43" t="s">
        <v>426</v>
      </c>
      <c r="BG502" s="34" t="s">
        <v>621</v>
      </c>
      <c r="BH502" s="34" t="s">
        <v>408</v>
      </c>
      <c r="BI502" s="34" t="s">
        <v>3025</v>
      </c>
      <c r="BJ502" s="44" t="s">
        <v>428</v>
      </c>
      <c r="BK502" s="44" t="s">
        <v>5741</v>
      </c>
      <c r="BL502" s="34"/>
      <c r="BM502" s="34"/>
      <c r="BN502" s="34"/>
      <c r="BO502" s="20"/>
      <c r="BP502" s="20"/>
      <c r="BQ502" s="20"/>
      <c r="BR502" s="20"/>
      <c r="BS502" s="27"/>
      <c r="BT502" s="20"/>
      <c r="BU502" s="20"/>
      <c r="BV502" s="20"/>
      <c r="BW502" s="20"/>
      <c r="BX502" s="20"/>
      <c r="BY502" s="20"/>
      <c r="BZ502" s="20"/>
      <c r="CA502" s="20"/>
      <c r="CB502" s="20"/>
      <c r="CC502" s="27"/>
      <c r="CD502" s="20"/>
      <c r="CE502" s="20"/>
      <c r="CF502" s="28"/>
      <c r="CG502" s="28"/>
      <c r="CH502" s="28"/>
      <c r="CI502" s="28"/>
      <c r="CJ502" s="28"/>
      <c r="CK502" s="28"/>
      <c r="CL502" s="28"/>
      <c r="CM502" s="28"/>
      <c r="CN502" s="28"/>
      <c r="CO502" s="28"/>
      <c r="CP502" s="28"/>
      <c r="CQ502" s="28"/>
      <c r="CR502" s="28"/>
      <c r="CS502" s="28"/>
      <c r="CT502" s="28"/>
      <c r="CU502" s="28"/>
      <c r="CV502" s="28"/>
      <c r="CW502" s="28"/>
      <c r="CX502" s="20"/>
      <c r="ML502" s="87"/>
      <c r="MM502" s="87"/>
      <c r="MN502" s="87"/>
      <c r="MO502" s="87"/>
      <c r="MP502" s="87"/>
      <c r="MQ502" s="87"/>
      <c r="MR502" s="87"/>
      <c r="MS502" s="87"/>
      <c r="MT502" s="87"/>
      <c r="MU502" s="87"/>
      <c r="MV502" s="87"/>
      <c r="MW502" s="87"/>
      <c r="MX502" s="87"/>
      <c r="MY502" s="87"/>
      <c r="MZ502" s="87"/>
      <c r="NA502" s="87"/>
      <c r="NB502" s="87"/>
      <c r="NC502" s="87"/>
      <c r="ND502" s="87"/>
      <c r="NE502" s="87"/>
      <c r="NF502" s="87"/>
      <c r="NG502" s="87"/>
      <c r="NH502" s="87"/>
      <c r="NI502" s="87"/>
      <c r="NJ502" s="87"/>
      <c r="NK502" s="87"/>
      <c r="NL502" s="87"/>
      <c r="NM502" s="87"/>
      <c r="NN502" s="87"/>
      <c r="NO502" s="87"/>
      <c r="NP502" s="87"/>
      <c r="NR502" s="20"/>
      <c r="NS502" s="246" t="s">
        <v>6055</v>
      </c>
    </row>
    <row r="503" spans="22:383">
      <c r="V503" s="43">
        <v>108</v>
      </c>
      <c r="W503" s="34" t="s">
        <v>2210</v>
      </c>
      <c r="X503" s="44">
        <v>131142</v>
      </c>
      <c r="Y503" s="34" t="s">
        <v>3717</v>
      </c>
      <c r="Z503" s="43" t="s">
        <v>426</v>
      </c>
      <c r="AA503" s="34" t="s">
        <v>621</v>
      </c>
      <c r="AB503" s="34" t="s">
        <v>408</v>
      </c>
      <c r="AC503" s="34" t="s">
        <v>3717</v>
      </c>
      <c r="AD503" s="44" t="s">
        <v>428</v>
      </c>
      <c r="AE503" s="44" t="s">
        <v>5741</v>
      </c>
      <c r="AF503" s="43">
        <v>108</v>
      </c>
      <c r="AG503" s="34" t="s">
        <v>2210</v>
      </c>
      <c r="AH503" s="34" t="s">
        <v>2209</v>
      </c>
      <c r="AI503" s="43" t="s">
        <v>2211</v>
      </c>
      <c r="AJ503" s="44" t="s">
        <v>2212</v>
      </c>
      <c r="AK503" s="295">
        <v>4560480</v>
      </c>
      <c r="AL503" s="44" t="s">
        <v>621</v>
      </c>
      <c r="AM503" s="44" t="s">
        <v>2216</v>
      </c>
      <c r="AN503" s="296">
        <v>255131460</v>
      </c>
      <c r="AO503" s="34"/>
      <c r="AP503" s="34"/>
      <c r="AQ503" s="34"/>
      <c r="AR503" s="34"/>
      <c r="AS503" s="34"/>
      <c r="AT503" s="44" t="s">
        <v>434</v>
      </c>
      <c r="AU503" s="44"/>
      <c r="AV503" s="751" t="str" cm="1">
        <f t="array" ref="AV5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3" s="34"/>
      <c r="AX503" s="34"/>
      <c r="AY503" s="34"/>
      <c r="AZ503" s="34"/>
      <c r="BA503" s="34"/>
      <c r="BB503" s="34"/>
      <c r="BC503" s="34"/>
      <c r="BD503" s="44">
        <v>131142</v>
      </c>
      <c r="BE503" s="34" t="s">
        <v>3717</v>
      </c>
      <c r="BF503" s="43" t="s">
        <v>426</v>
      </c>
      <c r="BG503" s="34" t="s">
        <v>621</v>
      </c>
      <c r="BH503" s="34" t="s">
        <v>408</v>
      </c>
      <c r="BI503" s="34" t="s">
        <v>3717</v>
      </c>
      <c r="BJ503" s="44" t="s">
        <v>428</v>
      </c>
      <c r="BK503" s="44" t="s">
        <v>5741</v>
      </c>
      <c r="BL503" s="34"/>
      <c r="BM503" s="34"/>
      <c r="BN503" s="34"/>
      <c r="BO503" s="20"/>
      <c r="BP503" s="20"/>
      <c r="BQ503" s="20"/>
      <c r="BR503" s="20"/>
      <c r="BS503" s="27"/>
      <c r="BT503" s="20"/>
      <c r="BU503" s="20"/>
      <c r="BV503" s="20"/>
      <c r="BW503" s="20"/>
      <c r="BX503" s="20"/>
      <c r="BY503" s="20"/>
      <c r="BZ503" s="20"/>
      <c r="CA503" s="20"/>
      <c r="CB503" s="20"/>
      <c r="CC503" s="27"/>
      <c r="CD503" s="20"/>
      <c r="CE503" s="20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0"/>
      <c r="ML503" s="87"/>
      <c r="MM503" s="87"/>
      <c r="MN503" s="87"/>
      <c r="MO503" s="87"/>
      <c r="MP503" s="87"/>
      <c r="MQ503" s="87"/>
      <c r="MR503" s="87"/>
      <c r="MS503" s="87"/>
      <c r="MT503" s="87"/>
      <c r="MU503" s="87"/>
      <c r="MV503" s="87"/>
      <c r="MW503" s="87"/>
      <c r="MX503" s="87"/>
      <c r="MY503" s="87"/>
      <c r="MZ503" s="87"/>
      <c r="NA503" s="87"/>
      <c r="NB503" s="87"/>
      <c r="NC503" s="87"/>
      <c r="ND503" s="87"/>
      <c r="NE503" s="87"/>
      <c r="NF503" s="87"/>
      <c r="NG503" s="87"/>
      <c r="NH503" s="87"/>
      <c r="NI503" s="87"/>
      <c r="NJ503" s="87"/>
      <c r="NK503" s="87"/>
      <c r="NL503" s="87"/>
      <c r="NM503" s="87"/>
      <c r="NN503" s="87"/>
      <c r="NO503" s="87"/>
      <c r="NP503" s="87"/>
      <c r="NR503" s="20"/>
      <c r="NS503" s="246" t="s">
        <v>6056</v>
      </c>
    </row>
    <row r="504" spans="22:383">
      <c r="V504" s="43">
        <v>108</v>
      </c>
      <c r="W504" s="34" t="s">
        <v>2210</v>
      </c>
      <c r="X504" s="44">
        <v>131140</v>
      </c>
      <c r="Y504" s="34" t="s">
        <v>3650</v>
      </c>
      <c r="Z504" s="43" t="s">
        <v>426</v>
      </c>
      <c r="AA504" s="34" t="s">
        <v>621</v>
      </c>
      <c r="AB504" s="34" t="s">
        <v>408</v>
      </c>
      <c r="AC504" s="34" t="s">
        <v>3650</v>
      </c>
      <c r="AD504" s="44" t="s">
        <v>428</v>
      </c>
      <c r="AE504" s="44" t="s">
        <v>5741</v>
      </c>
      <c r="AF504" s="43">
        <v>108</v>
      </c>
      <c r="AG504" s="34" t="s">
        <v>2210</v>
      </c>
      <c r="AH504" s="34" t="s">
        <v>2209</v>
      </c>
      <c r="AI504" s="43" t="s">
        <v>2211</v>
      </c>
      <c r="AJ504" s="44" t="s">
        <v>2212</v>
      </c>
      <c r="AK504" s="295">
        <v>4560480</v>
      </c>
      <c r="AL504" s="44" t="s">
        <v>621</v>
      </c>
      <c r="AM504" s="44" t="s">
        <v>2216</v>
      </c>
      <c r="AN504" s="296">
        <v>255131460</v>
      </c>
      <c r="AO504" s="34"/>
      <c r="AP504" s="34"/>
      <c r="AQ504" s="34"/>
      <c r="AR504" s="34"/>
      <c r="AS504" s="34"/>
      <c r="AT504" s="44" t="s">
        <v>434</v>
      </c>
      <c r="AU504" s="44"/>
      <c r="AV504" s="751" t="str" cm="1">
        <f t="array" ref="AV5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4" s="34"/>
      <c r="AX504" s="34"/>
      <c r="AY504" s="34"/>
      <c r="AZ504" s="34"/>
      <c r="BA504" s="34"/>
      <c r="BB504" s="34"/>
      <c r="BC504" s="34"/>
      <c r="BD504" s="44">
        <v>131140</v>
      </c>
      <c r="BE504" s="34" t="s">
        <v>3650</v>
      </c>
      <c r="BF504" s="43" t="s">
        <v>426</v>
      </c>
      <c r="BG504" s="34" t="s">
        <v>621</v>
      </c>
      <c r="BH504" s="34" t="s">
        <v>408</v>
      </c>
      <c r="BI504" s="34" t="s">
        <v>3650</v>
      </c>
      <c r="BJ504" s="44" t="s">
        <v>428</v>
      </c>
      <c r="BK504" s="44" t="s">
        <v>5741</v>
      </c>
      <c r="BL504" s="34"/>
      <c r="BM504" s="34"/>
      <c r="BN504" s="34"/>
      <c r="BO504" s="20"/>
      <c r="BP504" s="20"/>
      <c r="BQ504" s="20"/>
      <c r="BR504" s="20"/>
      <c r="BS504" s="27"/>
      <c r="BT504" s="20"/>
      <c r="BU504" s="20"/>
      <c r="BV504" s="20"/>
      <c r="BW504" s="20"/>
      <c r="BX504" s="20"/>
      <c r="BY504" s="20"/>
      <c r="BZ504" s="20"/>
      <c r="CA504" s="20"/>
      <c r="CB504" s="20"/>
      <c r="CC504" s="27"/>
      <c r="CD504" s="20"/>
      <c r="CE504" s="20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0"/>
      <c r="ML504" s="87"/>
      <c r="MM504" s="87"/>
      <c r="MN504" s="87"/>
      <c r="MO504" s="87"/>
      <c r="MP504" s="87"/>
      <c r="MQ504" s="87"/>
      <c r="MR504" s="87"/>
      <c r="MS504" s="87"/>
      <c r="MT504" s="87"/>
      <c r="MU504" s="87"/>
      <c r="MV504" s="87"/>
      <c r="MW504" s="87"/>
      <c r="MX504" s="87"/>
      <c r="MY504" s="87"/>
      <c r="MZ504" s="87"/>
      <c r="NA504" s="87"/>
      <c r="NB504" s="87"/>
      <c r="NC504" s="87"/>
      <c r="ND504" s="87"/>
      <c r="NE504" s="87"/>
      <c r="NF504" s="87"/>
      <c r="NG504" s="87"/>
      <c r="NH504" s="87"/>
      <c r="NI504" s="87"/>
      <c r="NJ504" s="87"/>
      <c r="NK504" s="87"/>
      <c r="NL504" s="87"/>
      <c r="NM504" s="87"/>
      <c r="NN504" s="87"/>
      <c r="NO504" s="87"/>
      <c r="NP504" s="87"/>
      <c r="NR504" s="20"/>
      <c r="NS504" s="246" t="s">
        <v>6057</v>
      </c>
    </row>
    <row r="505" spans="22:383">
      <c r="V505" s="43">
        <v>108</v>
      </c>
      <c r="W505" s="34" t="s">
        <v>2210</v>
      </c>
      <c r="X505" s="44">
        <v>131121</v>
      </c>
      <c r="Y505" s="34" t="s">
        <v>3101</v>
      </c>
      <c r="Z505" s="43" t="s">
        <v>426</v>
      </c>
      <c r="AA505" s="34" t="s">
        <v>621</v>
      </c>
      <c r="AB505" s="34" t="s">
        <v>408</v>
      </c>
      <c r="AC505" s="34" t="s">
        <v>3101</v>
      </c>
      <c r="AD505" s="44" t="s">
        <v>428</v>
      </c>
      <c r="AE505" s="44" t="s">
        <v>5741</v>
      </c>
      <c r="AF505" s="43">
        <v>108</v>
      </c>
      <c r="AG505" s="34" t="s">
        <v>2210</v>
      </c>
      <c r="AH505" s="34" t="s">
        <v>2209</v>
      </c>
      <c r="AI505" s="43" t="s">
        <v>2211</v>
      </c>
      <c r="AJ505" s="44" t="s">
        <v>2212</v>
      </c>
      <c r="AK505" s="295">
        <v>4560480</v>
      </c>
      <c r="AL505" s="44" t="s">
        <v>621</v>
      </c>
      <c r="AM505" s="44" t="s">
        <v>2216</v>
      </c>
      <c r="AN505" s="296">
        <v>255131460</v>
      </c>
      <c r="AO505" s="34"/>
      <c r="AP505" s="34"/>
      <c r="AQ505" s="34"/>
      <c r="AR505" s="34"/>
      <c r="AS505" s="34"/>
      <c r="AT505" s="44" t="s">
        <v>434</v>
      </c>
      <c r="AU505" s="44"/>
      <c r="AV505" s="751" t="str" cm="1">
        <f t="array" ref="AV5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5" s="34"/>
      <c r="AX505" s="34"/>
      <c r="AY505" s="34"/>
      <c r="AZ505" s="34"/>
      <c r="BA505" s="34"/>
      <c r="BB505" s="34"/>
      <c r="BC505" s="34"/>
      <c r="BD505" s="44">
        <v>131121</v>
      </c>
      <c r="BE505" s="34" t="s">
        <v>3101</v>
      </c>
      <c r="BF505" s="43" t="s">
        <v>426</v>
      </c>
      <c r="BG505" s="34" t="s">
        <v>621</v>
      </c>
      <c r="BH505" s="34" t="s">
        <v>408</v>
      </c>
      <c r="BI505" s="34" t="s">
        <v>3101</v>
      </c>
      <c r="BJ505" s="44" t="s">
        <v>428</v>
      </c>
      <c r="BK505" s="44" t="s">
        <v>5741</v>
      </c>
      <c r="BL505" s="34"/>
      <c r="BM505" s="34"/>
      <c r="BN505" s="34"/>
      <c r="BO505" s="20"/>
      <c r="BP505" s="20"/>
      <c r="BQ505" s="20"/>
      <c r="BR505" s="20"/>
      <c r="BS505" s="27"/>
      <c r="BT505" s="20"/>
      <c r="BU505" s="20"/>
      <c r="BV505" s="20"/>
      <c r="BW505" s="20"/>
      <c r="BX505" s="20"/>
      <c r="BY505" s="20"/>
      <c r="BZ505" s="20"/>
      <c r="CA505" s="20"/>
      <c r="CB505" s="20"/>
      <c r="CC505" s="27"/>
      <c r="CD505" s="20"/>
      <c r="CE505" s="20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0"/>
      <c r="ML505" s="87"/>
      <c r="MM505" s="87"/>
      <c r="MN505" s="87"/>
      <c r="MO505" s="87"/>
      <c r="MP505" s="87"/>
      <c r="MQ505" s="87"/>
      <c r="MR505" s="87"/>
      <c r="MS505" s="87"/>
      <c r="MT505" s="87"/>
      <c r="MU505" s="87"/>
      <c r="MV505" s="87"/>
      <c r="MW505" s="87"/>
      <c r="MX505" s="87"/>
      <c r="MY505" s="87"/>
      <c r="MZ505" s="87"/>
      <c r="NA505" s="87"/>
      <c r="NB505" s="87"/>
      <c r="NC505" s="87"/>
      <c r="ND505" s="87"/>
      <c r="NE505" s="87"/>
      <c r="NF505" s="87"/>
      <c r="NG505" s="87"/>
      <c r="NH505" s="87"/>
      <c r="NI505" s="87"/>
      <c r="NJ505" s="87"/>
      <c r="NK505" s="87"/>
      <c r="NL505" s="87"/>
      <c r="NM505" s="87"/>
      <c r="NN505" s="87"/>
      <c r="NO505" s="87"/>
      <c r="NP505" s="87"/>
      <c r="NR505" s="20"/>
      <c r="NS505" s="246" t="s">
        <v>6058</v>
      </c>
    </row>
    <row r="506" spans="22:383">
      <c r="V506" s="43">
        <v>108</v>
      </c>
      <c r="W506" s="34" t="s">
        <v>2210</v>
      </c>
      <c r="X506" s="44">
        <v>131122</v>
      </c>
      <c r="Y506" s="34" t="s">
        <v>3166</v>
      </c>
      <c r="Z506" s="43" t="s">
        <v>426</v>
      </c>
      <c r="AA506" s="34" t="s">
        <v>621</v>
      </c>
      <c r="AB506" s="34" t="s">
        <v>408</v>
      </c>
      <c r="AC506" s="34" t="s">
        <v>3166</v>
      </c>
      <c r="AD506" s="44" t="s">
        <v>428</v>
      </c>
      <c r="AE506" s="44" t="s">
        <v>5741</v>
      </c>
      <c r="AF506" s="43">
        <v>108</v>
      </c>
      <c r="AG506" s="34" t="s">
        <v>2210</v>
      </c>
      <c r="AH506" s="34" t="s">
        <v>2209</v>
      </c>
      <c r="AI506" s="43" t="s">
        <v>2211</v>
      </c>
      <c r="AJ506" s="44" t="s">
        <v>2212</v>
      </c>
      <c r="AK506" s="295">
        <v>4560480</v>
      </c>
      <c r="AL506" s="44" t="s">
        <v>621</v>
      </c>
      <c r="AM506" s="44" t="s">
        <v>2216</v>
      </c>
      <c r="AN506" s="296">
        <v>255131460</v>
      </c>
      <c r="AO506" s="34"/>
      <c r="AP506" s="34"/>
      <c r="AQ506" s="34"/>
      <c r="AR506" s="34"/>
      <c r="AS506" s="34"/>
      <c r="AT506" s="44" t="s">
        <v>434</v>
      </c>
      <c r="AU506" s="44"/>
      <c r="AV506" s="751" t="str" cm="1">
        <f t="array" ref="AV5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6" s="34"/>
      <c r="AX506" s="34"/>
      <c r="AY506" s="34"/>
      <c r="AZ506" s="34"/>
      <c r="BA506" s="34"/>
      <c r="BB506" s="34"/>
      <c r="BC506" s="34"/>
      <c r="BD506" s="44">
        <v>131122</v>
      </c>
      <c r="BE506" s="34" t="s">
        <v>3166</v>
      </c>
      <c r="BF506" s="43" t="s">
        <v>426</v>
      </c>
      <c r="BG506" s="34" t="s">
        <v>621</v>
      </c>
      <c r="BH506" s="34" t="s">
        <v>408</v>
      </c>
      <c r="BI506" s="34" t="s">
        <v>3166</v>
      </c>
      <c r="BJ506" s="44" t="s">
        <v>428</v>
      </c>
      <c r="BK506" s="44" t="s">
        <v>5741</v>
      </c>
      <c r="BL506" s="34"/>
      <c r="BM506" s="34"/>
      <c r="BN506" s="34"/>
      <c r="BO506" s="20"/>
      <c r="BP506" s="20"/>
      <c r="BQ506" s="20"/>
      <c r="BR506" s="20"/>
      <c r="BS506" s="27"/>
      <c r="BT506" s="20"/>
      <c r="BU506" s="20"/>
      <c r="BV506" s="20"/>
      <c r="BW506" s="20"/>
      <c r="BX506" s="20"/>
      <c r="BY506" s="20"/>
      <c r="BZ506" s="20"/>
      <c r="CA506" s="20"/>
      <c r="CB506" s="20"/>
      <c r="CC506" s="27"/>
      <c r="CD506" s="20"/>
      <c r="CE506" s="20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0"/>
      <c r="ML506" s="87"/>
      <c r="MM506" s="87"/>
      <c r="MN506" s="87"/>
      <c r="MO506" s="87"/>
      <c r="MP506" s="87"/>
      <c r="MQ506" s="87"/>
      <c r="MR506" s="87"/>
      <c r="MS506" s="87"/>
      <c r="MT506" s="87"/>
      <c r="MU506" s="87"/>
      <c r="MV506" s="87"/>
      <c r="MW506" s="87"/>
      <c r="MX506" s="87"/>
      <c r="MY506" s="87"/>
      <c r="MZ506" s="87"/>
      <c r="NA506" s="87"/>
      <c r="NB506" s="87"/>
      <c r="NC506" s="87"/>
      <c r="ND506" s="87"/>
      <c r="NE506" s="87"/>
      <c r="NF506" s="87"/>
      <c r="NG506" s="87"/>
      <c r="NH506" s="87"/>
      <c r="NI506" s="87"/>
      <c r="NJ506" s="87"/>
      <c r="NK506" s="87"/>
      <c r="NL506" s="87"/>
      <c r="NM506" s="87"/>
      <c r="NN506" s="87"/>
      <c r="NO506" s="87"/>
      <c r="NP506" s="87"/>
      <c r="NR506" s="20"/>
      <c r="NS506" s="246" t="s">
        <v>6059</v>
      </c>
    </row>
    <row r="507" spans="22:383">
      <c r="V507" s="43">
        <v>108</v>
      </c>
      <c r="W507" s="34" t="s">
        <v>2210</v>
      </c>
      <c r="X507" s="44">
        <v>131139</v>
      </c>
      <c r="Y507" s="34" t="s">
        <v>621</v>
      </c>
      <c r="Z507" s="43" t="s">
        <v>426</v>
      </c>
      <c r="AA507" s="34" t="s">
        <v>621</v>
      </c>
      <c r="AB507" s="34" t="s">
        <v>408</v>
      </c>
      <c r="AC507" s="34" t="s">
        <v>621</v>
      </c>
      <c r="AD507" s="44" t="s">
        <v>428</v>
      </c>
      <c r="AE507" s="44" t="s">
        <v>5741</v>
      </c>
      <c r="AF507" s="43">
        <v>108</v>
      </c>
      <c r="AG507" s="34" t="s">
        <v>2210</v>
      </c>
      <c r="AH507" s="34" t="s">
        <v>2209</v>
      </c>
      <c r="AI507" s="43" t="s">
        <v>2211</v>
      </c>
      <c r="AJ507" s="44" t="s">
        <v>2212</v>
      </c>
      <c r="AK507" s="295">
        <v>4560480</v>
      </c>
      <c r="AL507" s="44" t="s">
        <v>621</v>
      </c>
      <c r="AM507" s="44" t="s">
        <v>2216</v>
      </c>
      <c r="AN507" s="296">
        <v>255131460</v>
      </c>
      <c r="AO507" s="34"/>
      <c r="AP507" s="34"/>
      <c r="AQ507" s="34"/>
      <c r="AR507" s="34"/>
      <c r="AS507" s="34"/>
      <c r="AT507" s="44" t="s">
        <v>434</v>
      </c>
      <c r="AU507" s="44"/>
      <c r="AV507" s="751" t="str" cm="1">
        <f t="array" ref="AV5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7" s="34"/>
      <c r="AX507" s="34"/>
      <c r="AY507" s="34"/>
      <c r="AZ507" s="34"/>
      <c r="BA507" s="34"/>
      <c r="BB507" s="34"/>
      <c r="BC507" s="34"/>
      <c r="BD507" s="44">
        <v>131139</v>
      </c>
      <c r="BE507" s="34" t="s">
        <v>621</v>
      </c>
      <c r="BF507" s="43" t="s">
        <v>426</v>
      </c>
      <c r="BG507" s="34" t="s">
        <v>621</v>
      </c>
      <c r="BH507" s="34" t="s">
        <v>408</v>
      </c>
      <c r="BI507" s="34" t="s">
        <v>621</v>
      </c>
      <c r="BJ507" s="44" t="s">
        <v>428</v>
      </c>
      <c r="BK507" s="44" t="s">
        <v>5741</v>
      </c>
      <c r="BL507" s="34"/>
      <c r="BM507" s="34"/>
      <c r="BN507" s="34"/>
      <c r="BO507" s="20"/>
      <c r="BP507" s="20"/>
      <c r="BQ507" s="20"/>
      <c r="BR507" s="20"/>
      <c r="BS507" s="27"/>
      <c r="BT507" s="20"/>
      <c r="BU507" s="20"/>
      <c r="BV507" s="20"/>
      <c r="BW507" s="20"/>
      <c r="BX507" s="20"/>
      <c r="BY507" s="20"/>
      <c r="BZ507" s="20"/>
      <c r="CA507" s="20"/>
      <c r="CB507" s="20"/>
      <c r="CC507" s="27"/>
      <c r="CD507" s="20"/>
      <c r="CE507" s="20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0"/>
      <c r="ML507" s="87"/>
      <c r="MM507" s="87"/>
      <c r="MN507" s="87"/>
      <c r="MO507" s="87"/>
      <c r="MP507" s="87"/>
      <c r="MQ507" s="87"/>
      <c r="MR507" s="87"/>
      <c r="MS507" s="87"/>
      <c r="MT507" s="87"/>
      <c r="MU507" s="87"/>
      <c r="MV507" s="87"/>
      <c r="MW507" s="87"/>
      <c r="MX507" s="87"/>
      <c r="MY507" s="87"/>
      <c r="MZ507" s="87"/>
      <c r="NA507" s="87"/>
      <c r="NB507" s="87"/>
      <c r="NC507" s="87"/>
      <c r="ND507" s="87"/>
      <c r="NE507" s="87"/>
      <c r="NF507" s="87"/>
      <c r="NG507" s="87"/>
      <c r="NH507" s="87"/>
      <c r="NI507" s="87"/>
      <c r="NJ507" s="87"/>
      <c r="NK507" s="87"/>
      <c r="NL507" s="87"/>
      <c r="NM507" s="87"/>
      <c r="NN507" s="87"/>
      <c r="NO507" s="87"/>
      <c r="NP507" s="87"/>
      <c r="NR507" s="20"/>
      <c r="NS507" s="246" t="s">
        <v>6060</v>
      </c>
    </row>
    <row r="508" spans="22:383">
      <c r="V508" s="43">
        <v>108</v>
      </c>
      <c r="W508" s="34" t="s">
        <v>2210</v>
      </c>
      <c r="X508" s="44">
        <v>131100</v>
      </c>
      <c r="Y508" s="34" t="s">
        <v>6061</v>
      </c>
      <c r="Z508" s="43" t="s">
        <v>426</v>
      </c>
      <c r="AA508" s="34" t="s">
        <v>621</v>
      </c>
      <c r="AB508" s="34" t="s">
        <v>408</v>
      </c>
      <c r="AC508" s="34" t="s">
        <v>621</v>
      </c>
      <c r="AD508" s="44" t="s">
        <v>428</v>
      </c>
      <c r="AE508" s="44" t="s">
        <v>5741</v>
      </c>
      <c r="AF508" s="43">
        <v>108</v>
      </c>
      <c r="AG508" s="34" t="s">
        <v>2210</v>
      </c>
      <c r="AH508" s="34" t="s">
        <v>2209</v>
      </c>
      <c r="AI508" s="43" t="s">
        <v>2211</v>
      </c>
      <c r="AJ508" s="44" t="s">
        <v>2212</v>
      </c>
      <c r="AK508" s="295">
        <v>4560480</v>
      </c>
      <c r="AL508" s="44" t="s">
        <v>621</v>
      </c>
      <c r="AM508" s="44" t="s">
        <v>2216</v>
      </c>
      <c r="AN508" s="296">
        <v>255131460</v>
      </c>
      <c r="AO508" s="34"/>
      <c r="AP508" s="34"/>
      <c r="AQ508" s="34"/>
      <c r="AR508" s="34"/>
      <c r="AS508" s="34"/>
      <c r="AT508" s="44" t="s">
        <v>434</v>
      </c>
      <c r="AU508" s="44"/>
      <c r="AV508" s="751" t="str" cm="1">
        <f t="array" ref="AV5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8" s="34"/>
      <c r="AX508" s="34"/>
      <c r="AY508" s="34"/>
      <c r="AZ508" s="34"/>
      <c r="BA508" s="34"/>
      <c r="BB508" s="34"/>
      <c r="BC508" s="34"/>
      <c r="BD508" s="44">
        <v>131100</v>
      </c>
      <c r="BE508" s="34" t="s">
        <v>6061</v>
      </c>
      <c r="BF508" s="43" t="s">
        <v>426</v>
      </c>
      <c r="BG508" s="34" t="s">
        <v>621</v>
      </c>
      <c r="BH508" s="34" t="s">
        <v>408</v>
      </c>
      <c r="BI508" s="34" t="s">
        <v>621</v>
      </c>
      <c r="BJ508" s="44" t="s">
        <v>428</v>
      </c>
      <c r="BK508" s="44" t="s">
        <v>5741</v>
      </c>
      <c r="BL508" s="34"/>
      <c r="BM508" s="34"/>
      <c r="BN508" s="34"/>
      <c r="BO508" s="20"/>
      <c r="BP508" s="20"/>
      <c r="BQ508" s="20"/>
      <c r="BR508" s="20"/>
      <c r="BS508" s="27"/>
      <c r="BT508" s="20"/>
      <c r="BU508" s="20"/>
      <c r="BV508" s="20"/>
      <c r="BW508" s="20"/>
      <c r="BX508" s="20"/>
      <c r="BY508" s="20"/>
      <c r="BZ508" s="20"/>
      <c r="CA508" s="20"/>
      <c r="CB508" s="20"/>
      <c r="CC508" s="27"/>
      <c r="CD508" s="20"/>
      <c r="CE508" s="20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0"/>
      <c r="ML508" s="87"/>
      <c r="MM508" s="87"/>
      <c r="MN508" s="87"/>
      <c r="MO508" s="87"/>
      <c r="MP508" s="87"/>
      <c r="MQ508" s="87"/>
      <c r="MR508" s="87"/>
      <c r="MS508" s="87"/>
      <c r="MT508" s="87"/>
      <c r="MU508" s="87"/>
      <c r="MV508" s="87"/>
      <c r="MW508" s="87"/>
      <c r="MX508" s="87"/>
      <c r="MY508" s="87"/>
      <c r="MZ508" s="87"/>
      <c r="NA508" s="87"/>
      <c r="NB508" s="87"/>
      <c r="NC508" s="87"/>
      <c r="ND508" s="87"/>
      <c r="NE508" s="87"/>
      <c r="NF508" s="87"/>
      <c r="NG508" s="87"/>
      <c r="NH508" s="87"/>
      <c r="NI508" s="87"/>
      <c r="NJ508" s="87"/>
      <c r="NK508" s="87"/>
      <c r="NL508" s="87"/>
      <c r="NM508" s="87"/>
      <c r="NN508" s="87"/>
      <c r="NO508" s="87"/>
      <c r="NP508" s="87"/>
      <c r="NR508" s="20"/>
      <c r="NS508" s="246" t="s">
        <v>6062</v>
      </c>
    </row>
    <row r="509" spans="22:383">
      <c r="V509" s="43">
        <v>108</v>
      </c>
      <c r="W509" s="34" t="s">
        <v>2210</v>
      </c>
      <c r="X509" s="44">
        <v>131125</v>
      </c>
      <c r="Y509" s="34" t="s">
        <v>3231</v>
      </c>
      <c r="Z509" s="43" t="s">
        <v>426</v>
      </c>
      <c r="AA509" s="34" t="s">
        <v>621</v>
      </c>
      <c r="AB509" s="34" t="s">
        <v>408</v>
      </c>
      <c r="AC509" s="34" t="s">
        <v>3231</v>
      </c>
      <c r="AD509" s="44" t="s">
        <v>428</v>
      </c>
      <c r="AE509" s="44" t="s">
        <v>5741</v>
      </c>
      <c r="AF509" s="43">
        <v>108</v>
      </c>
      <c r="AG509" s="34" t="s">
        <v>2210</v>
      </c>
      <c r="AH509" s="34" t="s">
        <v>2209</v>
      </c>
      <c r="AI509" s="43" t="s">
        <v>2211</v>
      </c>
      <c r="AJ509" s="44" t="s">
        <v>2212</v>
      </c>
      <c r="AK509" s="295">
        <v>4560480</v>
      </c>
      <c r="AL509" s="44" t="s">
        <v>621</v>
      </c>
      <c r="AM509" s="44" t="s">
        <v>2216</v>
      </c>
      <c r="AN509" s="296">
        <v>255131460</v>
      </c>
      <c r="AO509" s="34"/>
      <c r="AP509" s="34"/>
      <c r="AQ509" s="34"/>
      <c r="AR509" s="34"/>
      <c r="AS509" s="34"/>
      <c r="AT509" s="44" t="s">
        <v>434</v>
      </c>
      <c r="AU509" s="44"/>
      <c r="AV509" s="751" t="str" cm="1">
        <f t="array" ref="AV5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09" s="34"/>
      <c r="AX509" s="34"/>
      <c r="AY509" s="34"/>
      <c r="AZ509" s="34"/>
      <c r="BA509" s="34"/>
      <c r="BB509" s="34"/>
      <c r="BC509" s="34"/>
      <c r="BD509" s="44">
        <v>131125</v>
      </c>
      <c r="BE509" s="34" t="s">
        <v>3231</v>
      </c>
      <c r="BF509" s="43" t="s">
        <v>426</v>
      </c>
      <c r="BG509" s="34" t="s">
        <v>621</v>
      </c>
      <c r="BH509" s="34" t="s">
        <v>408</v>
      </c>
      <c r="BI509" s="34" t="s">
        <v>3231</v>
      </c>
      <c r="BJ509" s="44" t="s">
        <v>428</v>
      </c>
      <c r="BK509" s="44" t="s">
        <v>5741</v>
      </c>
      <c r="BL509" s="34"/>
      <c r="BM509" s="34"/>
      <c r="BN509" s="34"/>
      <c r="BO509" s="20"/>
      <c r="BP509" s="20"/>
      <c r="BQ509" s="20"/>
      <c r="BR509" s="20"/>
      <c r="BS509" s="27"/>
      <c r="BT509" s="20"/>
      <c r="BU509" s="20"/>
      <c r="BV509" s="20"/>
      <c r="BW509" s="20"/>
      <c r="BX509" s="20"/>
      <c r="BY509" s="20"/>
      <c r="BZ509" s="20"/>
      <c r="CA509" s="20"/>
      <c r="CB509" s="20"/>
      <c r="CC509" s="27"/>
      <c r="CD509" s="20"/>
      <c r="CE509" s="20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0"/>
      <c r="ML509" s="87"/>
      <c r="MM509" s="87"/>
      <c r="MN509" s="87"/>
      <c r="MO509" s="87"/>
      <c r="MP509" s="87"/>
      <c r="MQ509" s="87"/>
      <c r="MR509" s="87"/>
      <c r="MS509" s="87"/>
      <c r="MT509" s="87"/>
      <c r="MU509" s="87"/>
      <c r="MV509" s="87"/>
      <c r="MW509" s="87"/>
      <c r="MX509" s="87"/>
      <c r="MY509" s="87"/>
      <c r="MZ509" s="87"/>
      <c r="NA509" s="87"/>
      <c r="NB509" s="87"/>
      <c r="NC509" s="87"/>
      <c r="ND509" s="87"/>
      <c r="NE509" s="87"/>
      <c r="NF509" s="87"/>
      <c r="NG509" s="87"/>
      <c r="NH509" s="87"/>
      <c r="NI509" s="87"/>
      <c r="NJ509" s="87"/>
      <c r="NK509" s="87"/>
      <c r="NL509" s="87"/>
      <c r="NM509" s="87"/>
      <c r="NN509" s="87"/>
      <c r="NO509" s="87"/>
      <c r="NP509" s="87"/>
      <c r="NR509" s="20"/>
      <c r="NS509" s="246" t="s">
        <v>6063</v>
      </c>
    </row>
    <row r="510" spans="22:383">
      <c r="V510" s="43">
        <v>108</v>
      </c>
      <c r="W510" s="34" t="s">
        <v>2210</v>
      </c>
      <c r="X510" s="44">
        <v>131128</v>
      </c>
      <c r="Y510" s="34" t="s">
        <v>3286</v>
      </c>
      <c r="Z510" s="43" t="s">
        <v>426</v>
      </c>
      <c r="AA510" s="34" t="s">
        <v>621</v>
      </c>
      <c r="AB510" s="34" t="s">
        <v>408</v>
      </c>
      <c r="AC510" s="34" t="s">
        <v>3286</v>
      </c>
      <c r="AD510" s="44" t="s">
        <v>428</v>
      </c>
      <c r="AE510" s="44" t="s">
        <v>5741</v>
      </c>
      <c r="AF510" s="43">
        <v>108</v>
      </c>
      <c r="AG510" s="34" t="s">
        <v>2210</v>
      </c>
      <c r="AH510" s="34" t="s">
        <v>2209</v>
      </c>
      <c r="AI510" s="43" t="s">
        <v>2211</v>
      </c>
      <c r="AJ510" s="44" t="s">
        <v>2212</v>
      </c>
      <c r="AK510" s="295">
        <v>4560480</v>
      </c>
      <c r="AL510" s="44" t="s">
        <v>621</v>
      </c>
      <c r="AM510" s="44" t="s">
        <v>2216</v>
      </c>
      <c r="AN510" s="296">
        <v>255131460</v>
      </c>
      <c r="AO510" s="34"/>
      <c r="AP510" s="34"/>
      <c r="AQ510" s="34"/>
      <c r="AR510" s="34"/>
      <c r="AS510" s="34"/>
      <c r="AT510" s="44" t="s">
        <v>434</v>
      </c>
      <c r="AU510" s="44"/>
      <c r="AV510" s="751" t="str" cm="1">
        <f t="array" ref="AV5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0" s="34"/>
      <c r="AX510" s="34"/>
      <c r="AY510" s="34"/>
      <c r="AZ510" s="34"/>
      <c r="BA510" s="34"/>
      <c r="BB510" s="34"/>
      <c r="BC510" s="34"/>
      <c r="BD510" s="44">
        <v>131128</v>
      </c>
      <c r="BE510" s="34" t="s">
        <v>3286</v>
      </c>
      <c r="BF510" s="43" t="s">
        <v>426</v>
      </c>
      <c r="BG510" s="34" t="s">
        <v>621</v>
      </c>
      <c r="BH510" s="34" t="s">
        <v>408</v>
      </c>
      <c r="BI510" s="34" t="s">
        <v>3286</v>
      </c>
      <c r="BJ510" s="44" t="s">
        <v>428</v>
      </c>
      <c r="BK510" s="44" t="s">
        <v>5741</v>
      </c>
      <c r="BL510" s="34"/>
      <c r="BM510" s="34"/>
      <c r="BN510" s="34"/>
      <c r="BO510" s="20"/>
      <c r="BP510" s="20"/>
      <c r="BQ510" s="20"/>
      <c r="BR510" s="20"/>
      <c r="BS510" s="27"/>
      <c r="BT510" s="20"/>
      <c r="BU510" s="20"/>
      <c r="BV510" s="20"/>
      <c r="BW510" s="20"/>
      <c r="BX510" s="20"/>
      <c r="BY510" s="20"/>
      <c r="BZ510" s="20"/>
      <c r="CA510" s="20"/>
      <c r="CB510" s="20"/>
      <c r="CC510" s="27"/>
      <c r="CD510" s="20"/>
      <c r="CE510" s="20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0"/>
      <c r="ML510" s="87"/>
      <c r="MM510" s="87"/>
      <c r="MN510" s="87"/>
      <c r="MO510" s="87"/>
      <c r="MP510" s="87"/>
      <c r="MQ510" s="87"/>
      <c r="MR510" s="87"/>
      <c r="MS510" s="87"/>
      <c r="MT510" s="87"/>
      <c r="MU510" s="87"/>
      <c r="MV510" s="87"/>
      <c r="MW510" s="87"/>
      <c r="MX510" s="87"/>
      <c r="MY510" s="87"/>
      <c r="MZ510" s="87"/>
      <c r="NA510" s="87"/>
      <c r="NB510" s="87"/>
      <c r="NC510" s="87"/>
      <c r="ND510" s="87"/>
      <c r="NE510" s="87"/>
      <c r="NF510" s="87"/>
      <c r="NG510" s="87"/>
      <c r="NH510" s="87"/>
      <c r="NI510" s="87"/>
      <c r="NJ510" s="87"/>
      <c r="NK510" s="87"/>
      <c r="NL510" s="87"/>
      <c r="NM510" s="87"/>
      <c r="NN510" s="87"/>
      <c r="NO510" s="87"/>
      <c r="NP510" s="87"/>
      <c r="NR510" s="20"/>
      <c r="NS510" s="246" t="s">
        <v>6064</v>
      </c>
    </row>
    <row r="511" spans="22:383">
      <c r="V511" s="43">
        <v>108</v>
      </c>
      <c r="W511" s="34" t="s">
        <v>2210</v>
      </c>
      <c r="X511" s="44">
        <v>131132</v>
      </c>
      <c r="Y511" s="34" t="s">
        <v>3391</v>
      </c>
      <c r="Z511" s="43" t="s">
        <v>426</v>
      </c>
      <c r="AA511" s="34" t="s">
        <v>621</v>
      </c>
      <c r="AB511" s="34" t="s">
        <v>408</v>
      </c>
      <c r="AC511" s="34" t="s">
        <v>3391</v>
      </c>
      <c r="AD511" s="44" t="s">
        <v>428</v>
      </c>
      <c r="AE511" s="44" t="s">
        <v>5741</v>
      </c>
      <c r="AF511" s="43">
        <v>108</v>
      </c>
      <c r="AG511" s="34" t="s">
        <v>2210</v>
      </c>
      <c r="AH511" s="34" t="s">
        <v>2209</v>
      </c>
      <c r="AI511" s="43" t="s">
        <v>2211</v>
      </c>
      <c r="AJ511" s="44" t="s">
        <v>2212</v>
      </c>
      <c r="AK511" s="295">
        <v>4560480</v>
      </c>
      <c r="AL511" s="44" t="s">
        <v>621</v>
      </c>
      <c r="AM511" s="44" t="s">
        <v>2216</v>
      </c>
      <c r="AN511" s="296">
        <v>255131460</v>
      </c>
      <c r="AO511" s="34"/>
      <c r="AP511" s="34"/>
      <c r="AQ511" s="34"/>
      <c r="AR511" s="34"/>
      <c r="AS511" s="34"/>
      <c r="AT511" s="44" t="s">
        <v>434</v>
      </c>
      <c r="AU511" s="44"/>
      <c r="AV511" s="751" t="str" cm="1">
        <f t="array" ref="AV5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1" s="34"/>
      <c r="AX511" s="34"/>
      <c r="AY511" s="34"/>
      <c r="AZ511" s="34"/>
      <c r="BA511" s="34"/>
      <c r="BB511" s="34"/>
      <c r="BC511" s="34"/>
      <c r="BD511" s="44">
        <v>131132</v>
      </c>
      <c r="BE511" s="34" t="s">
        <v>3391</v>
      </c>
      <c r="BF511" s="43" t="s">
        <v>426</v>
      </c>
      <c r="BG511" s="34" t="s">
        <v>621</v>
      </c>
      <c r="BH511" s="34" t="s">
        <v>408</v>
      </c>
      <c r="BI511" s="34" t="s">
        <v>3391</v>
      </c>
      <c r="BJ511" s="44" t="s">
        <v>428</v>
      </c>
      <c r="BK511" s="44" t="s">
        <v>5741</v>
      </c>
      <c r="BL511" s="34"/>
      <c r="BM511" s="34"/>
      <c r="BN511" s="34"/>
      <c r="BO511" s="20"/>
      <c r="BP511" s="20"/>
      <c r="BQ511" s="20"/>
      <c r="BR511" s="20"/>
      <c r="BS511" s="27"/>
      <c r="BT511" s="20"/>
      <c r="BU511" s="20"/>
      <c r="BV511" s="20"/>
      <c r="BW511" s="20"/>
      <c r="BX511" s="20"/>
      <c r="BY511" s="20"/>
      <c r="BZ511" s="20"/>
      <c r="CA511" s="20"/>
      <c r="CB511" s="20"/>
      <c r="CC511" s="27"/>
      <c r="CD511" s="20"/>
      <c r="CE511" s="20"/>
      <c r="CF511" s="28"/>
      <c r="CG511" s="28"/>
      <c r="CH511" s="28"/>
      <c r="CI511" s="28"/>
      <c r="CJ511" s="28"/>
      <c r="CK511" s="28"/>
      <c r="CL511" s="28"/>
      <c r="CM511" s="28"/>
      <c r="CN511" s="28"/>
      <c r="CO511" s="28"/>
      <c r="CP511" s="28"/>
      <c r="CQ511" s="28"/>
      <c r="CR511" s="28"/>
      <c r="CS511" s="28"/>
      <c r="CT511" s="28"/>
      <c r="CU511" s="28"/>
      <c r="CV511" s="28"/>
      <c r="CW511" s="28"/>
      <c r="CX511" s="20"/>
      <c r="ML511" s="87"/>
      <c r="MM511" s="87"/>
      <c r="MN511" s="87"/>
      <c r="MO511" s="87"/>
      <c r="MP511" s="87"/>
      <c r="MQ511" s="87"/>
      <c r="MR511" s="87"/>
      <c r="MS511" s="87"/>
      <c r="MT511" s="87"/>
      <c r="MU511" s="87"/>
      <c r="MV511" s="87"/>
      <c r="MW511" s="87"/>
      <c r="MX511" s="87"/>
      <c r="MY511" s="87"/>
      <c r="MZ511" s="87"/>
      <c r="NA511" s="87"/>
      <c r="NB511" s="87"/>
      <c r="NC511" s="87"/>
      <c r="ND511" s="87"/>
      <c r="NE511" s="87"/>
      <c r="NF511" s="87"/>
      <c r="NG511" s="87"/>
      <c r="NH511" s="87"/>
      <c r="NI511" s="87"/>
      <c r="NJ511" s="87"/>
      <c r="NK511" s="87"/>
      <c r="NL511" s="87"/>
      <c r="NM511" s="87"/>
      <c r="NN511" s="87"/>
      <c r="NO511" s="87"/>
      <c r="NP511" s="87"/>
      <c r="NR511" s="20"/>
      <c r="NS511" s="246" t="s">
        <v>6065</v>
      </c>
    </row>
    <row r="512" spans="22:383">
      <c r="V512" s="43">
        <v>108</v>
      </c>
      <c r="W512" s="34" t="s">
        <v>2210</v>
      </c>
      <c r="X512" s="44">
        <v>131133</v>
      </c>
      <c r="Y512" s="34" t="s">
        <v>3441</v>
      </c>
      <c r="Z512" s="43" t="s">
        <v>426</v>
      </c>
      <c r="AA512" s="34" t="s">
        <v>621</v>
      </c>
      <c r="AB512" s="34" t="s">
        <v>408</v>
      </c>
      <c r="AC512" s="34" t="s">
        <v>3441</v>
      </c>
      <c r="AD512" s="44" t="s">
        <v>428</v>
      </c>
      <c r="AE512" s="44" t="s">
        <v>5741</v>
      </c>
      <c r="AF512" s="43">
        <v>108</v>
      </c>
      <c r="AG512" s="34" t="s">
        <v>2210</v>
      </c>
      <c r="AH512" s="34" t="s">
        <v>2209</v>
      </c>
      <c r="AI512" s="43" t="s">
        <v>2211</v>
      </c>
      <c r="AJ512" s="44" t="s">
        <v>2212</v>
      </c>
      <c r="AK512" s="295">
        <v>4560480</v>
      </c>
      <c r="AL512" s="44" t="s">
        <v>621</v>
      </c>
      <c r="AM512" s="44" t="s">
        <v>2216</v>
      </c>
      <c r="AN512" s="296">
        <v>255131460</v>
      </c>
      <c r="AO512" s="34"/>
      <c r="AP512" s="34"/>
      <c r="AQ512" s="34"/>
      <c r="AR512" s="34"/>
      <c r="AS512" s="34"/>
      <c r="AT512" s="44" t="s">
        <v>434</v>
      </c>
      <c r="AU512" s="44"/>
      <c r="AV512" s="751" t="str" cm="1">
        <f t="array" ref="AV5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2" s="34"/>
      <c r="AX512" s="34"/>
      <c r="AY512" s="34"/>
      <c r="AZ512" s="34"/>
      <c r="BA512" s="34"/>
      <c r="BB512" s="34"/>
      <c r="BC512" s="34"/>
      <c r="BD512" s="44">
        <v>131133</v>
      </c>
      <c r="BE512" s="34" t="s">
        <v>3441</v>
      </c>
      <c r="BF512" s="43" t="s">
        <v>426</v>
      </c>
      <c r="BG512" s="34" t="s">
        <v>621</v>
      </c>
      <c r="BH512" s="34" t="s">
        <v>408</v>
      </c>
      <c r="BI512" s="34" t="s">
        <v>3441</v>
      </c>
      <c r="BJ512" s="44" t="s">
        <v>428</v>
      </c>
      <c r="BK512" s="44" t="s">
        <v>5741</v>
      </c>
      <c r="BL512" s="34"/>
      <c r="BM512" s="34"/>
      <c r="BN512" s="34"/>
      <c r="BO512" s="20"/>
      <c r="BP512" s="20"/>
      <c r="BQ512" s="20"/>
      <c r="BR512" s="20"/>
      <c r="BS512" s="27"/>
      <c r="BT512" s="20"/>
      <c r="BU512" s="20"/>
      <c r="BV512" s="20"/>
      <c r="BW512" s="20"/>
      <c r="BX512" s="20"/>
      <c r="BY512" s="20"/>
      <c r="BZ512" s="20"/>
      <c r="CA512" s="20"/>
      <c r="CB512" s="20"/>
      <c r="CC512" s="27"/>
      <c r="CD512" s="20"/>
      <c r="CE512" s="20"/>
      <c r="CF512" s="28"/>
      <c r="CG512" s="28"/>
      <c r="CH512" s="28"/>
      <c r="CI512" s="28"/>
      <c r="CJ512" s="28"/>
      <c r="CK512" s="28"/>
      <c r="CL512" s="28"/>
      <c r="CM512" s="28"/>
      <c r="CN512" s="28"/>
      <c r="CO512" s="28"/>
      <c r="CP512" s="28"/>
      <c r="CQ512" s="28"/>
      <c r="CR512" s="28"/>
      <c r="CS512" s="28"/>
      <c r="CT512" s="28"/>
      <c r="CU512" s="28"/>
      <c r="CV512" s="28"/>
      <c r="CW512" s="28"/>
      <c r="CX512" s="20"/>
      <c r="ML512" s="87"/>
      <c r="MM512" s="87"/>
      <c r="MN512" s="87"/>
      <c r="MO512" s="87"/>
      <c r="MP512" s="87"/>
      <c r="MQ512" s="87"/>
      <c r="MR512" s="87"/>
      <c r="MS512" s="87"/>
      <c r="MT512" s="87"/>
      <c r="MU512" s="87"/>
      <c r="MV512" s="87"/>
      <c r="MW512" s="87"/>
      <c r="MX512" s="87"/>
      <c r="MY512" s="87"/>
      <c r="MZ512" s="87"/>
      <c r="NA512" s="87"/>
      <c r="NB512" s="87"/>
      <c r="NC512" s="87"/>
      <c r="ND512" s="87"/>
      <c r="NE512" s="87"/>
      <c r="NF512" s="87"/>
      <c r="NG512" s="87"/>
      <c r="NH512" s="87"/>
      <c r="NI512" s="87"/>
      <c r="NJ512" s="87"/>
      <c r="NK512" s="87"/>
      <c r="NL512" s="87"/>
      <c r="NM512" s="87"/>
      <c r="NN512" s="87"/>
      <c r="NO512" s="87"/>
      <c r="NP512" s="87"/>
      <c r="NR512" s="20"/>
      <c r="NS512" s="246" t="s">
        <v>6066</v>
      </c>
    </row>
    <row r="513" spans="22:383">
      <c r="V513" s="43">
        <v>108</v>
      </c>
      <c r="W513" s="34" t="s">
        <v>2210</v>
      </c>
      <c r="X513" s="44">
        <v>131129</v>
      </c>
      <c r="Y513" s="34" t="s">
        <v>1362</v>
      </c>
      <c r="Z513" s="43" t="s">
        <v>426</v>
      </c>
      <c r="AA513" s="34" t="s">
        <v>621</v>
      </c>
      <c r="AB513" s="34" t="s">
        <v>408</v>
      </c>
      <c r="AC513" s="34" t="s">
        <v>1362</v>
      </c>
      <c r="AD513" s="44" t="s">
        <v>428</v>
      </c>
      <c r="AE513" s="44" t="s">
        <v>5741</v>
      </c>
      <c r="AF513" s="43">
        <v>108</v>
      </c>
      <c r="AG513" s="34" t="s">
        <v>2210</v>
      </c>
      <c r="AH513" s="34" t="s">
        <v>2209</v>
      </c>
      <c r="AI513" s="43" t="s">
        <v>2211</v>
      </c>
      <c r="AJ513" s="44" t="s">
        <v>2212</v>
      </c>
      <c r="AK513" s="295">
        <v>4560480</v>
      </c>
      <c r="AL513" s="44" t="s">
        <v>621</v>
      </c>
      <c r="AM513" s="44" t="s">
        <v>2216</v>
      </c>
      <c r="AN513" s="296">
        <v>255131460</v>
      </c>
      <c r="AO513" s="34"/>
      <c r="AP513" s="34"/>
      <c r="AQ513" s="34"/>
      <c r="AR513" s="34"/>
      <c r="AS513" s="34"/>
      <c r="AT513" s="44" t="s">
        <v>434</v>
      </c>
      <c r="AU513" s="44"/>
      <c r="AV513" s="751" t="str" cm="1">
        <f t="array" ref="AV5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3" s="34"/>
      <c r="AX513" s="34"/>
      <c r="AY513" s="34"/>
      <c r="AZ513" s="34"/>
      <c r="BA513" s="34"/>
      <c r="BB513" s="34"/>
      <c r="BC513" s="34"/>
      <c r="BD513" s="44">
        <v>131129</v>
      </c>
      <c r="BE513" s="34" t="s">
        <v>1362</v>
      </c>
      <c r="BF513" s="43" t="s">
        <v>426</v>
      </c>
      <c r="BG513" s="34" t="s">
        <v>621</v>
      </c>
      <c r="BH513" s="34" t="s">
        <v>408</v>
      </c>
      <c r="BI513" s="34" t="s">
        <v>1362</v>
      </c>
      <c r="BJ513" s="44" t="s">
        <v>428</v>
      </c>
      <c r="BK513" s="44" t="s">
        <v>5741</v>
      </c>
      <c r="BL513" s="34"/>
      <c r="BM513" s="34"/>
      <c r="BN513" s="34"/>
      <c r="BO513" s="20"/>
      <c r="BP513" s="20"/>
      <c r="BQ513" s="20"/>
      <c r="BR513" s="20"/>
      <c r="BS513" s="27"/>
      <c r="BT513" s="20"/>
      <c r="BU513" s="20"/>
      <c r="BV513" s="20"/>
      <c r="BW513" s="20"/>
      <c r="BX513" s="20"/>
      <c r="BY513" s="20"/>
      <c r="BZ513" s="20"/>
      <c r="CA513" s="20"/>
      <c r="CB513" s="20"/>
      <c r="CC513" s="27"/>
      <c r="CD513" s="20"/>
      <c r="CE513" s="20"/>
      <c r="CF513" s="28"/>
      <c r="CG513" s="28"/>
      <c r="CH513" s="28"/>
      <c r="CI513" s="28"/>
      <c r="CJ513" s="28"/>
      <c r="CK513" s="28"/>
      <c r="CL513" s="28"/>
      <c r="CM513" s="28"/>
      <c r="CN513" s="28"/>
      <c r="CO513" s="28"/>
      <c r="CP513" s="28"/>
      <c r="CQ513" s="28"/>
      <c r="CR513" s="28"/>
      <c r="CS513" s="28"/>
      <c r="CT513" s="28"/>
      <c r="CU513" s="28"/>
      <c r="CV513" s="28"/>
      <c r="CW513" s="28"/>
      <c r="CX513" s="20"/>
      <c r="ML513" s="87"/>
      <c r="MM513" s="87"/>
      <c r="MN513" s="87"/>
      <c r="MO513" s="87"/>
      <c r="MP513" s="87"/>
      <c r="MQ513" s="87"/>
      <c r="MR513" s="87"/>
      <c r="MS513" s="87"/>
      <c r="MT513" s="87"/>
      <c r="MU513" s="87"/>
      <c r="MV513" s="87"/>
      <c r="MW513" s="87"/>
      <c r="MX513" s="87"/>
      <c r="MY513" s="87"/>
      <c r="MZ513" s="87"/>
      <c r="NA513" s="87"/>
      <c r="NB513" s="87"/>
      <c r="NC513" s="87"/>
      <c r="ND513" s="87"/>
      <c r="NE513" s="87"/>
      <c r="NF513" s="87"/>
      <c r="NG513" s="87"/>
      <c r="NH513" s="87"/>
      <c r="NI513" s="87"/>
      <c r="NJ513" s="87"/>
      <c r="NK513" s="87"/>
      <c r="NL513" s="87"/>
      <c r="NM513" s="87"/>
      <c r="NN513" s="87"/>
      <c r="NO513" s="87"/>
      <c r="NP513" s="87"/>
      <c r="NR513" s="20"/>
      <c r="NS513" s="246" t="s">
        <v>6067</v>
      </c>
    </row>
    <row r="514" spans="22:383">
      <c r="V514" s="43">
        <v>108</v>
      </c>
      <c r="W514" s="34" t="s">
        <v>2210</v>
      </c>
      <c r="X514" s="44">
        <v>131138</v>
      </c>
      <c r="Y514" s="34" t="s">
        <v>1804</v>
      </c>
      <c r="Z514" s="43" t="s">
        <v>426</v>
      </c>
      <c r="AA514" s="34" t="s">
        <v>621</v>
      </c>
      <c r="AB514" s="34" t="s">
        <v>408</v>
      </c>
      <c r="AC514" s="34" t="s">
        <v>1804</v>
      </c>
      <c r="AD514" s="44" t="s">
        <v>428</v>
      </c>
      <c r="AE514" s="44" t="s">
        <v>5741</v>
      </c>
      <c r="AF514" s="43">
        <v>108</v>
      </c>
      <c r="AG514" s="34" t="s">
        <v>2210</v>
      </c>
      <c r="AH514" s="34" t="s">
        <v>2209</v>
      </c>
      <c r="AI514" s="43" t="s">
        <v>2211</v>
      </c>
      <c r="AJ514" s="44" t="s">
        <v>2212</v>
      </c>
      <c r="AK514" s="295">
        <v>4560480</v>
      </c>
      <c r="AL514" s="44" t="s">
        <v>621</v>
      </c>
      <c r="AM514" s="44" t="s">
        <v>2216</v>
      </c>
      <c r="AN514" s="296">
        <v>255131460</v>
      </c>
      <c r="AO514" s="34"/>
      <c r="AP514" s="34"/>
      <c r="AQ514" s="34"/>
      <c r="AR514" s="34"/>
      <c r="AS514" s="34"/>
      <c r="AT514" s="44" t="s">
        <v>434</v>
      </c>
      <c r="AU514" s="44"/>
      <c r="AV514" s="751" t="str" cm="1">
        <f t="array" ref="AV5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4" s="34"/>
      <c r="AX514" s="34"/>
      <c r="AY514" s="34"/>
      <c r="AZ514" s="34"/>
      <c r="BA514" s="34"/>
      <c r="BB514" s="34"/>
      <c r="BC514" s="34"/>
      <c r="BD514" s="44">
        <v>131138</v>
      </c>
      <c r="BE514" s="34" t="s">
        <v>1804</v>
      </c>
      <c r="BF514" s="43" t="s">
        <v>426</v>
      </c>
      <c r="BG514" s="34" t="s">
        <v>621</v>
      </c>
      <c r="BH514" s="34" t="s">
        <v>408</v>
      </c>
      <c r="BI514" s="34" t="s">
        <v>1804</v>
      </c>
      <c r="BJ514" s="44" t="s">
        <v>428</v>
      </c>
      <c r="BK514" s="44" t="s">
        <v>5741</v>
      </c>
      <c r="BL514" s="34"/>
      <c r="BM514" s="34"/>
      <c r="BN514" s="34"/>
      <c r="BO514" s="20"/>
      <c r="BP514" s="20"/>
      <c r="BQ514" s="20"/>
      <c r="BR514" s="20"/>
      <c r="BS514" s="27"/>
      <c r="BT514" s="20"/>
      <c r="BU514" s="20"/>
      <c r="BV514" s="20"/>
      <c r="BW514" s="20"/>
      <c r="BX514" s="20"/>
      <c r="BY514" s="20"/>
      <c r="BZ514" s="20"/>
      <c r="CA514" s="20"/>
      <c r="CB514" s="20"/>
      <c r="CC514" s="27"/>
      <c r="CD514" s="20"/>
      <c r="CE514" s="20"/>
      <c r="CF514" s="28"/>
      <c r="CG514" s="28"/>
      <c r="CH514" s="28"/>
      <c r="CI514" s="28"/>
      <c r="CJ514" s="28"/>
      <c r="CK514" s="28"/>
      <c r="CL514" s="28"/>
      <c r="CM514" s="28"/>
      <c r="CN514" s="28"/>
      <c r="CO514" s="28"/>
      <c r="CP514" s="28"/>
      <c r="CQ514" s="28"/>
      <c r="CR514" s="28"/>
      <c r="CS514" s="28"/>
      <c r="CT514" s="28"/>
      <c r="CU514" s="28"/>
      <c r="CV514" s="28"/>
      <c r="CW514" s="28"/>
      <c r="CX514" s="20"/>
      <c r="ML514" s="87"/>
      <c r="MM514" s="87"/>
      <c r="MN514" s="87"/>
      <c r="MO514" s="87"/>
      <c r="MP514" s="87"/>
      <c r="MQ514" s="87"/>
      <c r="MR514" s="87"/>
      <c r="MS514" s="87"/>
      <c r="MT514" s="87"/>
      <c r="MU514" s="87"/>
      <c r="MV514" s="87"/>
      <c r="MW514" s="87"/>
      <c r="MX514" s="87"/>
      <c r="MY514" s="87"/>
      <c r="MZ514" s="87"/>
      <c r="NA514" s="87"/>
      <c r="NB514" s="87"/>
      <c r="NC514" s="87"/>
      <c r="ND514" s="87"/>
      <c r="NE514" s="87"/>
      <c r="NF514" s="87"/>
      <c r="NG514" s="87"/>
      <c r="NH514" s="87"/>
      <c r="NI514" s="87"/>
      <c r="NJ514" s="87"/>
      <c r="NK514" s="87"/>
      <c r="NL514" s="87"/>
      <c r="NM514" s="87"/>
      <c r="NN514" s="87"/>
      <c r="NO514" s="87"/>
      <c r="NP514" s="87"/>
      <c r="NR514" s="20"/>
      <c r="NS514" s="246" t="s">
        <v>6068</v>
      </c>
    </row>
    <row r="515" spans="22:383">
      <c r="V515" s="43">
        <v>108</v>
      </c>
      <c r="W515" s="34" t="s">
        <v>2210</v>
      </c>
      <c r="X515" s="44">
        <v>131134</v>
      </c>
      <c r="Y515" s="34" t="s">
        <v>3489</v>
      </c>
      <c r="Z515" s="43" t="s">
        <v>426</v>
      </c>
      <c r="AA515" s="34" t="s">
        <v>621</v>
      </c>
      <c r="AB515" s="34" t="s">
        <v>408</v>
      </c>
      <c r="AC515" s="34" t="s">
        <v>3489</v>
      </c>
      <c r="AD515" s="44" t="s">
        <v>428</v>
      </c>
      <c r="AE515" s="44" t="s">
        <v>5741</v>
      </c>
      <c r="AF515" s="43">
        <v>108</v>
      </c>
      <c r="AG515" s="34" t="s">
        <v>2210</v>
      </c>
      <c r="AH515" s="34" t="s">
        <v>2209</v>
      </c>
      <c r="AI515" s="43" t="s">
        <v>2211</v>
      </c>
      <c r="AJ515" s="44" t="s">
        <v>2212</v>
      </c>
      <c r="AK515" s="295">
        <v>4560480</v>
      </c>
      <c r="AL515" s="44" t="s">
        <v>621</v>
      </c>
      <c r="AM515" s="44" t="s">
        <v>2216</v>
      </c>
      <c r="AN515" s="296">
        <v>255131460</v>
      </c>
      <c r="AO515" s="34"/>
      <c r="AP515" s="34"/>
      <c r="AQ515" s="34"/>
      <c r="AR515" s="34"/>
      <c r="AS515" s="34"/>
      <c r="AT515" s="44" t="s">
        <v>434</v>
      </c>
      <c r="AU515" s="44"/>
      <c r="AV515" s="751" t="str" cm="1">
        <f t="array" ref="AV5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5" s="34"/>
      <c r="AX515" s="34"/>
      <c r="AY515" s="34"/>
      <c r="AZ515" s="34"/>
      <c r="BA515" s="34"/>
      <c r="BB515" s="34"/>
      <c r="BC515" s="34"/>
      <c r="BD515" s="44">
        <v>131134</v>
      </c>
      <c r="BE515" s="34" t="s">
        <v>3489</v>
      </c>
      <c r="BF515" s="43" t="s">
        <v>426</v>
      </c>
      <c r="BG515" s="34" t="s">
        <v>621</v>
      </c>
      <c r="BH515" s="34" t="s">
        <v>408</v>
      </c>
      <c r="BI515" s="34" t="s">
        <v>3489</v>
      </c>
      <c r="BJ515" s="44" t="s">
        <v>428</v>
      </c>
      <c r="BK515" s="44" t="s">
        <v>5741</v>
      </c>
      <c r="BL515" s="34"/>
      <c r="BM515" s="34"/>
      <c r="BN515" s="34"/>
      <c r="BO515" s="20"/>
      <c r="BP515" s="20"/>
      <c r="BQ515" s="20"/>
      <c r="BR515" s="20"/>
      <c r="BS515" s="27"/>
      <c r="BT515" s="20"/>
      <c r="BU515" s="20"/>
      <c r="BV515" s="20"/>
      <c r="BW515" s="20"/>
      <c r="BX515" s="20"/>
      <c r="BY515" s="20"/>
      <c r="BZ515" s="20"/>
      <c r="CA515" s="20"/>
      <c r="CB515" s="20"/>
      <c r="CC515" s="27"/>
      <c r="CD515" s="20"/>
      <c r="CE515" s="20"/>
      <c r="CF515" s="28"/>
      <c r="CG515" s="28"/>
      <c r="CH515" s="28"/>
      <c r="CI515" s="28"/>
      <c r="CJ515" s="28"/>
      <c r="CK515" s="28"/>
      <c r="CL515" s="28"/>
      <c r="CM515" s="28"/>
      <c r="CN515" s="28"/>
      <c r="CO515" s="28"/>
      <c r="CP515" s="28"/>
      <c r="CQ515" s="28"/>
      <c r="CR515" s="28"/>
      <c r="CS515" s="28"/>
      <c r="CT515" s="28"/>
      <c r="CU515" s="28"/>
      <c r="CV515" s="28"/>
      <c r="CW515" s="28"/>
      <c r="CX515" s="20"/>
      <c r="ML515" s="87"/>
      <c r="MM515" s="87"/>
      <c r="MN515" s="87"/>
      <c r="MO515" s="87"/>
      <c r="MP515" s="87"/>
      <c r="MQ515" s="87"/>
      <c r="MR515" s="87"/>
      <c r="MS515" s="87"/>
      <c r="MT515" s="87"/>
      <c r="MU515" s="87"/>
      <c r="MV515" s="87"/>
      <c r="MW515" s="87"/>
      <c r="MX515" s="87"/>
      <c r="MY515" s="87"/>
      <c r="MZ515" s="87"/>
      <c r="NA515" s="87"/>
      <c r="NB515" s="87"/>
      <c r="NC515" s="87"/>
      <c r="ND515" s="87"/>
      <c r="NE515" s="87"/>
      <c r="NF515" s="87"/>
      <c r="NG515" s="87"/>
      <c r="NH515" s="87"/>
      <c r="NI515" s="87"/>
      <c r="NJ515" s="87"/>
      <c r="NK515" s="87"/>
      <c r="NL515" s="87"/>
      <c r="NM515" s="87"/>
      <c r="NN515" s="87"/>
      <c r="NO515" s="87"/>
      <c r="NP515" s="87"/>
      <c r="NR515" s="20"/>
      <c r="NS515" s="246" t="s">
        <v>6069</v>
      </c>
    </row>
    <row r="516" spans="22:383">
      <c r="V516" s="43">
        <v>108</v>
      </c>
      <c r="W516" s="34" t="s">
        <v>2210</v>
      </c>
      <c r="X516" s="44">
        <v>131143</v>
      </c>
      <c r="Y516" s="34" t="s">
        <v>3744</v>
      </c>
      <c r="Z516" s="43" t="s">
        <v>426</v>
      </c>
      <c r="AA516" s="34" t="s">
        <v>621</v>
      </c>
      <c r="AB516" s="34" t="s">
        <v>408</v>
      </c>
      <c r="AC516" s="34" t="s">
        <v>3744</v>
      </c>
      <c r="AD516" s="44" t="s">
        <v>428</v>
      </c>
      <c r="AE516" s="44" t="s">
        <v>5741</v>
      </c>
      <c r="AF516" s="43">
        <v>108</v>
      </c>
      <c r="AG516" s="34" t="s">
        <v>2210</v>
      </c>
      <c r="AH516" s="34" t="s">
        <v>2209</v>
      </c>
      <c r="AI516" s="43" t="s">
        <v>2211</v>
      </c>
      <c r="AJ516" s="44" t="s">
        <v>2212</v>
      </c>
      <c r="AK516" s="295">
        <v>4560480</v>
      </c>
      <c r="AL516" s="44" t="s">
        <v>621</v>
      </c>
      <c r="AM516" s="44" t="s">
        <v>2216</v>
      </c>
      <c r="AN516" s="296">
        <v>255131460</v>
      </c>
      <c r="AO516" s="34"/>
      <c r="AP516" s="34"/>
      <c r="AQ516" s="34"/>
      <c r="AR516" s="34"/>
      <c r="AS516" s="34"/>
      <c r="AT516" s="44" t="s">
        <v>434</v>
      </c>
      <c r="AU516" s="44"/>
      <c r="AV516" s="751" t="str" cm="1">
        <f t="array" ref="AV5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6" s="34"/>
      <c r="AX516" s="34"/>
      <c r="AY516" s="34"/>
      <c r="AZ516" s="34"/>
      <c r="BA516" s="34"/>
      <c r="BB516" s="34"/>
      <c r="BC516" s="34"/>
      <c r="BD516" s="44">
        <v>131143</v>
      </c>
      <c r="BE516" s="34" t="s">
        <v>3744</v>
      </c>
      <c r="BF516" s="43" t="s">
        <v>426</v>
      </c>
      <c r="BG516" s="34" t="s">
        <v>621</v>
      </c>
      <c r="BH516" s="34" t="s">
        <v>408</v>
      </c>
      <c r="BI516" s="34" t="s">
        <v>3744</v>
      </c>
      <c r="BJ516" s="44" t="s">
        <v>428</v>
      </c>
      <c r="BK516" s="44" t="s">
        <v>5741</v>
      </c>
      <c r="BL516" s="34"/>
      <c r="BM516" s="34"/>
      <c r="BN516" s="34"/>
      <c r="BO516" s="20"/>
      <c r="BP516" s="20"/>
      <c r="BQ516" s="20"/>
      <c r="BR516" s="20"/>
      <c r="BS516" s="27"/>
      <c r="BT516" s="20"/>
      <c r="BU516" s="20"/>
      <c r="BV516" s="20"/>
      <c r="BW516" s="20"/>
      <c r="BX516" s="20"/>
      <c r="BY516" s="20"/>
      <c r="BZ516" s="20"/>
      <c r="CA516" s="20"/>
      <c r="CB516" s="20"/>
      <c r="CC516" s="27"/>
      <c r="CD516" s="20"/>
      <c r="CE516" s="20"/>
      <c r="CF516" s="28"/>
      <c r="CG516" s="28"/>
      <c r="CH516" s="28"/>
      <c r="CI516" s="28"/>
      <c r="CJ516" s="28"/>
      <c r="CK516" s="28"/>
      <c r="CL516" s="28"/>
      <c r="CM516" s="28"/>
      <c r="CN516" s="28"/>
      <c r="CO516" s="28"/>
      <c r="CP516" s="28"/>
      <c r="CQ516" s="28"/>
      <c r="CR516" s="28"/>
      <c r="CS516" s="28"/>
      <c r="CT516" s="28"/>
      <c r="CU516" s="28"/>
      <c r="CV516" s="28"/>
      <c r="CW516" s="28"/>
      <c r="CX516" s="20"/>
      <c r="ML516" s="87"/>
      <c r="MM516" s="87"/>
      <c r="MN516" s="87"/>
      <c r="MO516" s="87"/>
      <c r="MP516" s="87"/>
      <c r="MQ516" s="87"/>
      <c r="MR516" s="87"/>
      <c r="MS516" s="87"/>
      <c r="MT516" s="87"/>
      <c r="MU516" s="87"/>
      <c r="MV516" s="87"/>
      <c r="MW516" s="87"/>
      <c r="MX516" s="87"/>
      <c r="MY516" s="87"/>
      <c r="MZ516" s="87"/>
      <c r="NA516" s="87"/>
      <c r="NB516" s="87"/>
      <c r="NC516" s="87"/>
      <c r="ND516" s="87"/>
      <c r="NE516" s="87"/>
      <c r="NF516" s="87"/>
      <c r="NG516" s="87"/>
      <c r="NH516" s="87"/>
      <c r="NI516" s="87"/>
      <c r="NJ516" s="87"/>
      <c r="NK516" s="87"/>
      <c r="NL516" s="87"/>
      <c r="NM516" s="87"/>
      <c r="NN516" s="87"/>
      <c r="NO516" s="87"/>
      <c r="NP516" s="87"/>
      <c r="NR516" s="20"/>
      <c r="NS516" s="246" t="s">
        <v>6070</v>
      </c>
    </row>
    <row r="517" spans="22:383">
      <c r="V517" s="43">
        <v>108</v>
      </c>
      <c r="W517" s="34" t="s">
        <v>2210</v>
      </c>
      <c r="X517" s="44">
        <v>131136</v>
      </c>
      <c r="Y517" s="34" t="s">
        <v>3533</v>
      </c>
      <c r="Z517" s="43" t="s">
        <v>426</v>
      </c>
      <c r="AA517" s="34" t="s">
        <v>621</v>
      </c>
      <c r="AB517" s="34" t="s">
        <v>408</v>
      </c>
      <c r="AC517" s="34" t="s">
        <v>3533</v>
      </c>
      <c r="AD517" s="44" t="s">
        <v>428</v>
      </c>
      <c r="AE517" s="44" t="s">
        <v>5741</v>
      </c>
      <c r="AF517" s="43">
        <v>108</v>
      </c>
      <c r="AG517" s="34" t="s">
        <v>2210</v>
      </c>
      <c r="AH517" s="34" t="s">
        <v>2209</v>
      </c>
      <c r="AI517" s="43" t="s">
        <v>2211</v>
      </c>
      <c r="AJ517" s="44" t="s">
        <v>2212</v>
      </c>
      <c r="AK517" s="295">
        <v>4560480</v>
      </c>
      <c r="AL517" s="44" t="s">
        <v>621</v>
      </c>
      <c r="AM517" s="44" t="s">
        <v>2216</v>
      </c>
      <c r="AN517" s="296">
        <v>255131460</v>
      </c>
      <c r="AO517" s="34"/>
      <c r="AP517" s="34"/>
      <c r="AQ517" s="34"/>
      <c r="AR517" s="34"/>
      <c r="AS517" s="34"/>
      <c r="AT517" s="44" t="s">
        <v>434</v>
      </c>
      <c r="AU517" s="44"/>
      <c r="AV517" s="751" t="str" cm="1">
        <f t="array" ref="AV5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7" s="34"/>
      <c r="AX517" s="34"/>
      <c r="AY517" s="34"/>
      <c r="AZ517" s="34"/>
      <c r="BA517" s="34"/>
      <c r="BB517" s="34"/>
      <c r="BC517" s="34"/>
      <c r="BD517" s="44">
        <v>131136</v>
      </c>
      <c r="BE517" s="34" t="s">
        <v>3533</v>
      </c>
      <c r="BF517" s="43" t="s">
        <v>426</v>
      </c>
      <c r="BG517" s="34" t="s">
        <v>621</v>
      </c>
      <c r="BH517" s="34" t="s">
        <v>408</v>
      </c>
      <c r="BI517" s="34" t="s">
        <v>3533</v>
      </c>
      <c r="BJ517" s="44" t="s">
        <v>428</v>
      </c>
      <c r="BK517" s="44" t="s">
        <v>5741</v>
      </c>
      <c r="BL517" s="34"/>
      <c r="BM517" s="34"/>
      <c r="BN517" s="34"/>
      <c r="BO517" s="20"/>
      <c r="BP517" s="20"/>
      <c r="BQ517" s="20"/>
      <c r="BR517" s="20"/>
      <c r="BS517" s="27"/>
      <c r="BT517" s="20"/>
      <c r="BU517" s="20"/>
      <c r="BV517" s="20"/>
      <c r="BW517" s="20"/>
      <c r="BX517" s="20"/>
      <c r="BY517" s="20"/>
      <c r="BZ517" s="20"/>
      <c r="CA517" s="20"/>
      <c r="CB517" s="20"/>
      <c r="CC517" s="27"/>
      <c r="CD517" s="20"/>
      <c r="CE517" s="20"/>
      <c r="CF517" s="28"/>
      <c r="CG517" s="28"/>
      <c r="CH517" s="28"/>
      <c r="CI517" s="28"/>
      <c r="CJ517" s="28"/>
      <c r="CK517" s="28"/>
      <c r="CL517" s="28"/>
      <c r="CM517" s="28"/>
      <c r="CN517" s="28"/>
      <c r="CO517" s="28"/>
      <c r="CP517" s="28"/>
      <c r="CQ517" s="28"/>
      <c r="CR517" s="28"/>
      <c r="CS517" s="28"/>
      <c r="CT517" s="28"/>
      <c r="CU517" s="28"/>
      <c r="CV517" s="28"/>
      <c r="CW517" s="28"/>
      <c r="CX517" s="20"/>
      <c r="ML517" s="87"/>
      <c r="MM517" s="87"/>
      <c r="MN517" s="87"/>
      <c r="MO517" s="87"/>
      <c r="MP517" s="87"/>
      <c r="MQ517" s="87"/>
      <c r="MR517" s="87"/>
      <c r="MS517" s="87"/>
      <c r="MT517" s="87"/>
      <c r="MU517" s="87"/>
      <c r="MV517" s="87"/>
      <c r="MW517" s="87"/>
      <c r="MX517" s="87"/>
      <c r="MY517" s="87"/>
      <c r="MZ517" s="87"/>
      <c r="NA517" s="87"/>
      <c r="NB517" s="87"/>
      <c r="NC517" s="87"/>
      <c r="ND517" s="87"/>
      <c r="NE517" s="87"/>
      <c r="NF517" s="87"/>
      <c r="NG517" s="87"/>
      <c r="NH517" s="87"/>
      <c r="NI517" s="87"/>
      <c r="NJ517" s="87"/>
      <c r="NK517" s="87"/>
      <c r="NL517" s="87"/>
      <c r="NM517" s="87"/>
      <c r="NN517" s="87"/>
      <c r="NO517" s="87"/>
      <c r="NP517" s="87"/>
      <c r="NR517" s="20"/>
      <c r="NS517" s="246" t="s">
        <v>6071</v>
      </c>
    </row>
    <row r="518" spans="22:383">
      <c r="V518" s="43">
        <v>109</v>
      </c>
      <c r="W518" s="34" t="s">
        <v>2371</v>
      </c>
      <c r="X518" s="44">
        <v>131202</v>
      </c>
      <c r="Y518" s="34" t="s">
        <v>890</v>
      </c>
      <c r="Z518" s="43" t="s">
        <v>426</v>
      </c>
      <c r="AA518" s="34" t="s">
        <v>408</v>
      </c>
      <c r="AB518" s="34" t="s">
        <v>408</v>
      </c>
      <c r="AC518" s="34" t="s">
        <v>890</v>
      </c>
      <c r="AD518" s="44" t="s">
        <v>428</v>
      </c>
      <c r="AE518" s="44" t="s">
        <v>5947</v>
      </c>
      <c r="AF518" s="43">
        <v>109</v>
      </c>
      <c r="AG518" s="34" t="s">
        <v>2371</v>
      </c>
      <c r="AH518" s="34" t="s">
        <v>6072</v>
      </c>
      <c r="AI518" s="43" t="s">
        <v>2372</v>
      </c>
      <c r="AJ518" s="44" t="s">
        <v>2373</v>
      </c>
      <c r="AK518" s="295">
        <v>4049008</v>
      </c>
      <c r="AL518" s="44" t="s">
        <v>408</v>
      </c>
      <c r="AM518" s="44" t="s">
        <v>2377</v>
      </c>
      <c r="AN518" s="296">
        <v>220989280</v>
      </c>
      <c r="AO518" s="34"/>
      <c r="AP518" s="34"/>
      <c r="AQ518" s="34"/>
      <c r="AR518" s="34"/>
      <c r="AS518" s="34"/>
      <c r="AT518" s="44" t="s">
        <v>434</v>
      </c>
      <c r="AU518" s="44"/>
      <c r="AV518" s="751" t="str" cm="1">
        <f t="array" ref="AV5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8" s="34"/>
      <c r="AX518" s="34"/>
      <c r="AY518" s="34"/>
      <c r="AZ518" s="34"/>
      <c r="BA518" s="34"/>
      <c r="BB518" s="34"/>
      <c r="BC518" s="34"/>
      <c r="BD518" s="44">
        <v>131202</v>
      </c>
      <c r="BE518" s="34" t="s">
        <v>890</v>
      </c>
      <c r="BF518" s="43" t="s">
        <v>426</v>
      </c>
      <c r="BG518" s="34" t="s">
        <v>408</v>
      </c>
      <c r="BH518" s="34" t="s">
        <v>408</v>
      </c>
      <c r="BI518" s="34" t="s">
        <v>890</v>
      </c>
      <c r="BJ518" s="44" t="s">
        <v>428</v>
      </c>
      <c r="BK518" s="44" t="s">
        <v>5947</v>
      </c>
      <c r="BL518" s="34"/>
      <c r="BM518" s="34"/>
      <c r="BN518" s="34"/>
      <c r="BO518" s="20"/>
      <c r="BP518" s="20"/>
      <c r="BQ518" s="20"/>
      <c r="BR518" s="20"/>
      <c r="BS518" s="27"/>
      <c r="BT518" s="20"/>
      <c r="BU518" s="20"/>
      <c r="BV518" s="20"/>
      <c r="BW518" s="20"/>
      <c r="BX518" s="20"/>
      <c r="BY518" s="20"/>
      <c r="BZ518" s="20"/>
      <c r="CA518" s="20"/>
      <c r="CB518" s="20"/>
      <c r="CC518" s="27"/>
      <c r="CD518" s="20"/>
      <c r="CE518" s="20"/>
      <c r="CF518" s="28"/>
      <c r="CG518" s="28"/>
      <c r="CH518" s="28"/>
      <c r="CI518" s="28"/>
      <c r="CJ518" s="28"/>
      <c r="CK518" s="28"/>
      <c r="CL518" s="28"/>
      <c r="CM518" s="28"/>
      <c r="CN518" s="28"/>
      <c r="CO518" s="28"/>
      <c r="CP518" s="28"/>
      <c r="CQ518" s="28"/>
      <c r="CR518" s="28"/>
      <c r="CS518" s="28"/>
      <c r="CT518" s="28"/>
      <c r="CU518" s="28"/>
      <c r="CV518" s="28"/>
      <c r="CW518" s="28"/>
      <c r="CX518" s="20"/>
      <c r="ML518" s="87"/>
      <c r="MM518" s="87"/>
      <c r="MN518" s="87"/>
      <c r="MO518" s="87"/>
      <c r="MP518" s="87"/>
      <c r="MQ518" s="87"/>
      <c r="MR518" s="87"/>
      <c r="MS518" s="87"/>
      <c r="MT518" s="87"/>
      <c r="MU518" s="87"/>
      <c r="MV518" s="87"/>
      <c r="MW518" s="87"/>
      <c r="MX518" s="87"/>
      <c r="MY518" s="87"/>
      <c r="MZ518" s="87"/>
      <c r="NA518" s="87"/>
      <c r="NB518" s="87"/>
      <c r="NC518" s="87"/>
      <c r="ND518" s="87"/>
      <c r="NE518" s="87"/>
      <c r="NF518" s="87"/>
      <c r="NG518" s="87"/>
      <c r="NH518" s="87"/>
      <c r="NI518" s="87"/>
      <c r="NJ518" s="87"/>
      <c r="NK518" s="87"/>
      <c r="NL518" s="87"/>
      <c r="NM518" s="87"/>
      <c r="NN518" s="87"/>
      <c r="NO518" s="87"/>
      <c r="NP518" s="87"/>
      <c r="NR518" s="20"/>
      <c r="NS518" s="246" t="s">
        <v>6073</v>
      </c>
    </row>
    <row r="519" spans="22:383">
      <c r="V519" s="43">
        <v>109</v>
      </c>
      <c r="W519" s="34" t="s">
        <v>2371</v>
      </c>
      <c r="X519" s="44">
        <v>131203</v>
      </c>
      <c r="Y519" s="34" t="s">
        <v>1151</v>
      </c>
      <c r="Z519" s="43" t="s">
        <v>426</v>
      </c>
      <c r="AA519" s="34" t="s">
        <v>408</v>
      </c>
      <c r="AB519" s="34" t="s">
        <v>408</v>
      </c>
      <c r="AC519" s="34" t="s">
        <v>1151</v>
      </c>
      <c r="AD519" s="44" t="s">
        <v>428</v>
      </c>
      <c r="AE519" s="44" t="s">
        <v>5947</v>
      </c>
      <c r="AF519" s="43">
        <v>109</v>
      </c>
      <c r="AG519" s="34" t="s">
        <v>2371</v>
      </c>
      <c r="AH519" s="34" t="s">
        <v>6072</v>
      </c>
      <c r="AI519" s="43" t="s">
        <v>2372</v>
      </c>
      <c r="AJ519" s="44" t="s">
        <v>2373</v>
      </c>
      <c r="AK519" s="295">
        <v>4049008</v>
      </c>
      <c r="AL519" s="44" t="s">
        <v>408</v>
      </c>
      <c r="AM519" s="44" t="s">
        <v>2377</v>
      </c>
      <c r="AN519" s="296">
        <v>220989280</v>
      </c>
      <c r="AO519" s="34"/>
      <c r="AP519" s="34"/>
      <c r="AQ519" s="34"/>
      <c r="AR519" s="34"/>
      <c r="AS519" s="34"/>
      <c r="AT519" s="44" t="s">
        <v>434</v>
      </c>
      <c r="AU519" s="44"/>
      <c r="AV519" s="751" t="str" cm="1">
        <f t="array" ref="AV5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19" s="34"/>
      <c r="AX519" s="34"/>
      <c r="AY519" s="34"/>
      <c r="AZ519" s="34"/>
      <c r="BA519" s="34"/>
      <c r="BB519" s="34"/>
      <c r="BC519" s="34"/>
      <c r="BD519" s="44">
        <v>131203</v>
      </c>
      <c r="BE519" s="34" t="s">
        <v>1151</v>
      </c>
      <c r="BF519" s="43" t="s">
        <v>426</v>
      </c>
      <c r="BG519" s="34" t="s">
        <v>408</v>
      </c>
      <c r="BH519" s="34" t="s">
        <v>408</v>
      </c>
      <c r="BI519" s="34" t="s">
        <v>1151</v>
      </c>
      <c r="BJ519" s="44" t="s">
        <v>428</v>
      </c>
      <c r="BK519" s="44" t="s">
        <v>5947</v>
      </c>
      <c r="BL519" s="34"/>
      <c r="BM519" s="34"/>
      <c r="BN519" s="34"/>
      <c r="BO519" s="20"/>
      <c r="BP519" s="20"/>
      <c r="BQ519" s="20"/>
      <c r="BR519" s="20"/>
      <c r="BS519" s="27"/>
      <c r="BT519" s="20"/>
      <c r="BU519" s="20"/>
      <c r="BV519" s="20"/>
      <c r="BW519" s="20"/>
      <c r="BX519" s="20"/>
      <c r="BY519" s="20"/>
      <c r="BZ519" s="20"/>
      <c r="CA519" s="20"/>
      <c r="CB519" s="20"/>
      <c r="CC519" s="27"/>
      <c r="CD519" s="20"/>
      <c r="CE519" s="20"/>
      <c r="CF519" s="28"/>
      <c r="CG519" s="28"/>
      <c r="CH519" s="28"/>
      <c r="CI519" s="28"/>
      <c r="CJ519" s="28"/>
      <c r="CK519" s="28"/>
      <c r="CL519" s="28"/>
      <c r="CM519" s="28"/>
      <c r="CN519" s="28"/>
      <c r="CO519" s="28"/>
      <c r="CP519" s="28"/>
      <c r="CQ519" s="28"/>
      <c r="CR519" s="28"/>
      <c r="CS519" s="28"/>
      <c r="CT519" s="28"/>
      <c r="CU519" s="28"/>
      <c r="CV519" s="28"/>
      <c r="CW519" s="28"/>
      <c r="CX519" s="20"/>
      <c r="ML519" s="87"/>
      <c r="MM519" s="87"/>
      <c r="MN519" s="87"/>
      <c r="MO519" s="87"/>
      <c r="MP519" s="87"/>
      <c r="MQ519" s="87"/>
      <c r="MR519" s="87"/>
      <c r="MS519" s="87"/>
      <c r="MT519" s="87"/>
      <c r="MU519" s="87"/>
      <c r="MV519" s="87"/>
      <c r="MW519" s="87"/>
      <c r="MX519" s="87"/>
      <c r="MY519" s="87"/>
      <c r="MZ519" s="87"/>
      <c r="NA519" s="87"/>
      <c r="NB519" s="87"/>
      <c r="NC519" s="87"/>
      <c r="ND519" s="87"/>
      <c r="NE519" s="87"/>
      <c r="NF519" s="87"/>
      <c r="NG519" s="87"/>
      <c r="NH519" s="87"/>
      <c r="NI519" s="87"/>
      <c r="NJ519" s="87"/>
      <c r="NK519" s="87"/>
      <c r="NL519" s="87"/>
      <c r="NM519" s="87"/>
      <c r="NN519" s="87"/>
      <c r="NO519" s="87"/>
      <c r="NP519" s="87"/>
      <c r="NR519" s="20"/>
      <c r="NS519" s="246" t="s">
        <v>6074</v>
      </c>
    </row>
    <row r="520" spans="22:383">
      <c r="V520" s="43">
        <v>109</v>
      </c>
      <c r="W520" s="34" t="s">
        <v>2371</v>
      </c>
      <c r="X520" s="44">
        <v>131210</v>
      </c>
      <c r="Y520" s="34" t="s">
        <v>1444</v>
      </c>
      <c r="Z520" s="43" t="s">
        <v>426</v>
      </c>
      <c r="AA520" s="34" t="s">
        <v>408</v>
      </c>
      <c r="AB520" s="34" t="s">
        <v>408</v>
      </c>
      <c r="AC520" s="34" t="s">
        <v>1444</v>
      </c>
      <c r="AD520" s="44" t="s">
        <v>428</v>
      </c>
      <c r="AE520" s="44" t="s">
        <v>5947</v>
      </c>
      <c r="AF520" s="43">
        <v>109</v>
      </c>
      <c r="AG520" s="34" t="s">
        <v>2371</v>
      </c>
      <c r="AH520" s="34" t="s">
        <v>6072</v>
      </c>
      <c r="AI520" s="43" t="s">
        <v>2372</v>
      </c>
      <c r="AJ520" s="44" t="s">
        <v>2373</v>
      </c>
      <c r="AK520" s="295">
        <v>4049008</v>
      </c>
      <c r="AL520" s="44" t="s">
        <v>408</v>
      </c>
      <c r="AM520" s="44" t="s">
        <v>2377</v>
      </c>
      <c r="AN520" s="296">
        <v>220989280</v>
      </c>
      <c r="AO520" s="34"/>
      <c r="AP520" s="34"/>
      <c r="AQ520" s="34"/>
      <c r="AR520" s="34"/>
      <c r="AS520" s="34"/>
      <c r="AT520" s="44" t="s">
        <v>434</v>
      </c>
      <c r="AU520" s="44"/>
      <c r="AV520" s="751" t="str" cm="1">
        <f t="array" ref="AV5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0" s="34"/>
      <c r="AX520" s="34"/>
      <c r="AY520" s="34"/>
      <c r="AZ520" s="34"/>
      <c r="BA520" s="34"/>
      <c r="BB520" s="34"/>
      <c r="BC520" s="34"/>
      <c r="BD520" s="44">
        <v>131210</v>
      </c>
      <c r="BE520" s="34" t="s">
        <v>1444</v>
      </c>
      <c r="BF520" s="43" t="s">
        <v>426</v>
      </c>
      <c r="BG520" s="34" t="s">
        <v>408</v>
      </c>
      <c r="BH520" s="34" t="s">
        <v>408</v>
      </c>
      <c r="BI520" s="34" t="s">
        <v>1444</v>
      </c>
      <c r="BJ520" s="44" t="s">
        <v>428</v>
      </c>
      <c r="BK520" s="44" t="s">
        <v>5947</v>
      </c>
      <c r="BL520" s="34"/>
      <c r="BM520" s="34"/>
      <c r="BN520" s="34"/>
      <c r="BO520" s="20"/>
      <c r="BP520" s="20"/>
      <c r="BQ520" s="20"/>
      <c r="BR520" s="20"/>
      <c r="BS520" s="27"/>
      <c r="BT520" s="20"/>
      <c r="BU520" s="20"/>
      <c r="BV520" s="20"/>
      <c r="BW520" s="20"/>
      <c r="BX520" s="20"/>
      <c r="BY520" s="20"/>
      <c r="BZ520" s="20"/>
      <c r="CA520" s="20"/>
      <c r="CB520" s="20"/>
      <c r="CC520" s="27"/>
      <c r="CD520" s="20"/>
      <c r="CE520" s="20"/>
      <c r="CF520" s="28"/>
      <c r="CG520" s="28"/>
      <c r="CH520" s="28"/>
      <c r="CI520" s="28"/>
      <c r="CJ520" s="28"/>
      <c r="CK520" s="28"/>
      <c r="CL520" s="28"/>
      <c r="CM520" s="28"/>
      <c r="CN520" s="28"/>
      <c r="CO520" s="28"/>
      <c r="CP520" s="28"/>
      <c r="CQ520" s="28"/>
      <c r="CR520" s="28"/>
      <c r="CS520" s="28"/>
      <c r="CT520" s="28"/>
      <c r="CU520" s="28"/>
      <c r="CV520" s="28"/>
      <c r="CW520" s="28"/>
      <c r="CX520" s="20"/>
      <c r="ML520" s="87"/>
      <c r="MM520" s="87"/>
      <c r="MN520" s="87"/>
      <c r="MO520" s="87"/>
      <c r="MP520" s="87"/>
      <c r="MQ520" s="87"/>
      <c r="MR520" s="87"/>
      <c r="MS520" s="87"/>
      <c r="MT520" s="87"/>
      <c r="MU520" s="87"/>
      <c r="MV520" s="87"/>
      <c r="MW520" s="87"/>
      <c r="MX520" s="87"/>
      <c r="MY520" s="87"/>
      <c r="MZ520" s="87"/>
      <c r="NA520" s="87"/>
      <c r="NB520" s="87"/>
      <c r="NC520" s="87"/>
      <c r="ND520" s="87"/>
      <c r="NE520" s="87"/>
      <c r="NF520" s="87"/>
      <c r="NG520" s="87"/>
      <c r="NH520" s="87"/>
      <c r="NI520" s="87"/>
      <c r="NJ520" s="87"/>
      <c r="NK520" s="87"/>
      <c r="NL520" s="87"/>
      <c r="NM520" s="87"/>
      <c r="NN520" s="87"/>
      <c r="NO520" s="87"/>
      <c r="NP520" s="87"/>
      <c r="NR520" s="20"/>
      <c r="NS520" s="246" t="s">
        <v>6075</v>
      </c>
    </row>
    <row r="521" spans="22:383">
      <c r="V521" s="43">
        <v>109</v>
      </c>
      <c r="W521" s="34" t="s">
        <v>2371</v>
      </c>
      <c r="X521" s="44">
        <v>131200</v>
      </c>
      <c r="Y521" s="34" t="s">
        <v>6076</v>
      </c>
      <c r="Z521" s="43" t="s">
        <v>426</v>
      </c>
      <c r="AA521" s="34" t="s">
        <v>408</v>
      </c>
      <c r="AB521" s="34" t="s">
        <v>408</v>
      </c>
      <c r="AC521" s="34" t="s">
        <v>6077</v>
      </c>
      <c r="AD521" s="44" t="s">
        <v>428</v>
      </c>
      <c r="AE521" s="44" t="s">
        <v>5947</v>
      </c>
      <c r="AF521" s="43">
        <v>109</v>
      </c>
      <c r="AG521" s="34" t="s">
        <v>2371</v>
      </c>
      <c r="AH521" s="34" t="s">
        <v>6072</v>
      </c>
      <c r="AI521" s="43" t="s">
        <v>2372</v>
      </c>
      <c r="AJ521" s="44" t="s">
        <v>2373</v>
      </c>
      <c r="AK521" s="295">
        <v>4049008</v>
      </c>
      <c r="AL521" s="44" t="s">
        <v>408</v>
      </c>
      <c r="AM521" s="44" t="s">
        <v>2377</v>
      </c>
      <c r="AN521" s="296">
        <v>220989280</v>
      </c>
      <c r="AO521" s="34"/>
      <c r="AP521" s="34"/>
      <c r="AQ521" s="34"/>
      <c r="AR521" s="34"/>
      <c r="AS521" s="34"/>
      <c r="AT521" s="44" t="s">
        <v>434</v>
      </c>
      <c r="AU521" s="44"/>
      <c r="AV521" s="751" t="str" cm="1">
        <f t="array" ref="AV5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1" s="34"/>
      <c r="AX521" s="34"/>
      <c r="AY521" s="34"/>
      <c r="AZ521" s="34"/>
      <c r="BA521" s="34"/>
      <c r="BB521" s="34"/>
      <c r="BC521" s="34"/>
      <c r="BD521" s="44">
        <v>131200</v>
      </c>
      <c r="BE521" s="34" t="s">
        <v>6076</v>
      </c>
      <c r="BF521" s="43" t="s">
        <v>426</v>
      </c>
      <c r="BG521" s="34" t="s">
        <v>408</v>
      </c>
      <c r="BH521" s="34" t="s">
        <v>408</v>
      </c>
      <c r="BI521" s="34" t="s">
        <v>6077</v>
      </c>
      <c r="BJ521" s="44" t="s">
        <v>428</v>
      </c>
      <c r="BK521" s="44" t="s">
        <v>5947</v>
      </c>
      <c r="BL521" s="34"/>
      <c r="BM521" s="34"/>
      <c r="BN521" s="34"/>
      <c r="BO521" s="20"/>
      <c r="BP521" s="20"/>
      <c r="BQ521" s="20"/>
      <c r="BR521" s="20"/>
      <c r="BS521" s="27"/>
      <c r="BT521" s="20"/>
      <c r="BU521" s="20"/>
      <c r="BV521" s="20"/>
      <c r="BW521" s="20"/>
      <c r="BX521" s="20"/>
      <c r="BY521" s="20"/>
      <c r="BZ521" s="20"/>
      <c r="CA521" s="20"/>
      <c r="CB521" s="20"/>
      <c r="CC521" s="27"/>
      <c r="CD521" s="20"/>
      <c r="CE521" s="20"/>
      <c r="CF521" s="28"/>
      <c r="CG521" s="28"/>
      <c r="CH521" s="28"/>
      <c r="CI521" s="28"/>
      <c r="CJ521" s="28"/>
      <c r="CK521" s="28"/>
      <c r="CL521" s="28"/>
      <c r="CM521" s="28"/>
      <c r="CN521" s="28"/>
      <c r="CO521" s="28"/>
      <c r="CP521" s="28"/>
      <c r="CQ521" s="28"/>
      <c r="CR521" s="28"/>
      <c r="CS521" s="28"/>
      <c r="CT521" s="28"/>
      <c r="CU521" s="28"/>
      <c r="CV521" s="28"/>
      <c r="CW521" s="28"/>
      <c r="CX521" s="20"/>
      <c r="ML521" s="87"/>
      <c r="MM521" s="87"/>
      <c r="MN521" s="87"/>
      <c r="MO521" s="87"/>
      <c r="MP521" s="87"/>
      <c r="MQ521" s="87"/>
      <c r="MR521" s="87"/>
      <c r="MS521" s="87"/>
      <c r="MT521" s="87"/>
      <c r="MU521" s="87"/>
      <c r="MV521" s="87"/>
      <c r="MW521" s="87"/>
      <c r="MX521" s="87"/>
      <c r="MY521" s="87"/>
      <c r="MZ521" s="87"/>
      <c r="NA521" s="87"/>
      <c r="NB521" s="87"/>
      <c r="NC521" s="87"/>
      <c r="ND521" s="87"/>
      <c r="NE521" s="87"/>
      <c r="NF521" s="87"/>
      <c r="NG521" s="87"/>
      <c r="NH521" s="87"/>
      <c r="NI521" s="87"/>
      <c r="NJ521" s="87"/>
      <c r="NK521" s="87"/>
      <c r="NL521" s="87"/>
      <c r="NM521" s="87"/>
      <c r="NN521" s="87"/>
      <c r="NO521" s="87"/>
      <c r="NP521" s="87"/>
      <c r="NR521" s="20"/>
      <c r="NS521" s="246" t="s">
        <v>6078</v>
      </c>
    </row>
    <row r="522" spans="22:383">
      <c r="V522" s="43">
        <v>109</v>
      </c>
      <c r="W522" s="34" t="s">
        <v>2371</v>
      </c>
      <c r="X522" s="44">
        <v>131211</v>
      </c>
      <c r="Y522" s="34" t="s">
        <v>1718</v>
      </c>
      <c r="Z522" s="43" t="s">
        <v>426</v>
      </c>
      <c r="AA522" s="34" t="s">
        <v>408</v>
      </c>
      <c r="AB522" s="34" t="s">
        <v>408</v>
      </c>
      <c r="AC522" s="34" t="s">
        <v>1718</v>
      </c>
      <c r="AD522" s="44" t="s">
        <v>428</v>
      </c>
      <c r="AE522" s="44" t="s">
        <v>5947</v>
      </c>
      <c r="AF522" s="43">
        <v>109</v>
      </c>
      <c r="AG522" s="34" t="s">
        <v>2371</v>
      </c>
      <c r="AH522" s="34" t="s">
        <v>6072</v>
      </c>
      <c r="AI522" s="43" t="s">
        <v>2372</v>
      </c>
      <c r="AJ522" s="44" t="s">
        <v>2373</v>
      </c>
      <c r="AK522" s="295">
        <v>4049008</v>
      </c>
      <c r="AL522" s="44" t="s">
        <v>408</v>
      </c>
      <c r="AM522" s="44" t="s">
        <v>2377</v>
      </c>
      <c r="AN522" s="296">
        <v>220989280</v>
      </c>
      <c r="AO522" s="34"/>
      <c r="AP522" s="34"/>
      <c r="AQ522" s="34"/>
      <c r="AR522" s="34"/>
      <c r="AS522" s="34"/>
      <c r="AT522" s="44" t="s">
        <v>434</v>
      </c>
      <c r="AU522" s="44"/>
      <c r="AV522" s="751" t="str" cm="1">
        <f t="array" ref="AV5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2" s="34"/>
      <c r="AX522" s="34"/>
      <c r="AY522" s="34"/>
      <c r="AZ522" s="34"/>
      <c r="BA522" s="34"/>
      <c r="BB522" s="34"/>
      <c r="BC522" s="34"/>
      <c r="BD522" s="44">
        <v>131211</v>
      </c>
      <c r="BE522" s="34" t="s">
        <v>1718</v>
      </c>
      <c r="BF522" s="43" t="s">
        <v>426</v>
      </c>
      <c r="BG522" s="34" t="s">
        <v>408</v>
      </c>
      <c r="BH522" s="34" t="s">
        <v>408</v>
      </c>
      <c r="BI522" s="34" t="s">
        <v>1718</v>
      </c>
      <c r="BJ522" s="44" t="s">
        <v>428</v>
      </c>
      <c r="BK522" s="44" t="s">
        <v>5947</v>
      </c>
      <c r="BL522" s="34"/>
      <c r="BM522" s="34"/>
      <c r="BN522" s="34"/>
      <c r="BO522" s="20"/>
      <c r="BP522" s="20"/>
      <c r="BQ522" s="20"/>
      <c r="BR522" s="20"/>
      <c r="BS522" s="27"/>
      <c r="BT522" s="20"/>
      <c r="BU522" s="20"/>
      <c r="BV522" s="20"/>
      <c r="BW522" s="20"/>
      <c r="BX522" s="20"/>
      <c r="BY522" s="20"/>
      <c r="BZ522" s="20"/>
      <c r="CA522" s="20"/>
      <c r="CB522" s="20"/>
      <c r="CC522" s="27"/>
      <c r="CD522" s="20"/>
      <c r="CE522" s="20"/>
      <c r="CF522" s="28"/>
      <c r="CG522" s="28"/>
      <c r="CH522" s="28"/>
      <c r="CI522" s="28"/>
      <c r="CJ522" s="28"/>
      <c r="CK522" s="28"/>
      <c r="CL522" s="28"/>
      <c r="CM522" s="28"/>
      <c r="CN522" s="28"/>
      <c r="CO522" s="28"/>
      <c r="CP522" s="28"/>
      <c r="CQ522" s="28"/>
      <c r="CR522" s="28"/>
      <c r="CS522" s="28"/>
      <c r="CT522" s="28"/>
      <c r="CU522" s="28"/>
      <c r="CV522" s="28"/>
      <c r="CW522" s="28"/>
      <c r="CX522" s="20"/>
      <c r="ML522" s="87"/>
      <c r="MM522" s="87"/>
      <c r="MN522" s="87"/>
      <c r="MO522" s="87"/>
      <c r="MP522" s="87"/>
      <c r="MQ522" s="87"/>
      <c r="MR522" s="87"/>
      <c r="MS522" s="87"/>
      <c r="MT522" s="87"/>
      <c r="MU522" s="87"/>
      <c r="MV522" s="87"/>
      <c r="MW522" s="87"/>
      <c r="MX522" s="87"/>
      <c r="MY522" s="87"/>
      <c r="MZ522" s="87"/>
      <c r="NA522" s="87"/>
      <c r="NB522" s="87"/>
      <c r="NC522" s="87"/>
      <c r="ND522" s="87"/>
      <c r="NE522" s="87"/>
      <c r="NF522" s="87"/>
      <c r="NG522" s="87"/>
      <c r="NH522" s="87"/>
      <c r="NI522" s="87"/>
      <c r="NJ522" s="87"/>
      <c r="NK522" s="87"/>
      <c r="NL522" s="87"/>
      <c r="NM522" s="87"/>
      <c r="NN522" s="87"/>
      <c r="NO522" s="87"/>
      <c r="NP522" s="87"/>
      <c r="NR522" s="20"/>
      <c r="NS522" s="246" t="s">
        <v>6079</v>
      </c>
    </row>
    <row r="523" spans="22:383">
      <c r="V523" s="43">
        <v>109</v>
      </c>
      <c r="W523" s="34" t="s">
        <v>2371</v>
      </c>
      <c r="X523" s="44">
        <v>131217</v>
      </c>
      <c r="Y523" s="34" t="s">
        <v>2121</v>
      </c>
      <c r="Z523" s="43" t="s">
        <v>426</v>
      </c>
      <c r="AA523" s="34" t="s">
        <v>408</v>
      </c>
      <c r="AB523" s="34" t="s">
        <v>408</v>
      </c>
      <c r="AC523" s="34" t="s">
        <v>6077</v>
      </c>
      <c r="AD523" s="44" t="s">
        <v>428</v>
      </c>
      <c r="AE523" s="44" t="s">
        <v>5947</v>
      </c>
      <c r="AF523" s="43">
        <v>109</v>
      </c>
      <c r="AG523" s="34" t="s">
        <v>2371</v>
      </c>
      <c r="AH523" s="34" t="s">
        <v>6072</v>
      </c>
      <c r="AI523" s="43" t="s">
        <v>2372</v>
      </c>
      <c r="AJ523" s="44" t="s">
        <v>2373</v>
      </c>
      <c r="AK523" s="295">
        <v>4049008</v>
      </c>
      <c r="AL523" s="44" t="s">
        <v>408</v>
      </c>
      <c r="AM523" s="44" t="s">
        <v>2377</v>
      </c>
      <c r="AN523" s="296">
        <v>220989280</v>
      </c>
      <c r="AO523" s="34"/>
      <c r="AP523" s="34"/>
      <c r="AQ523" s="34"/>
      <c r="AR523" s="34"/>
      <c r="AS523" s="34"/>
      <c r="AT523" s="44" t="s">
        <v>434</v>
      </c>
      <c r="AU523" s="44"/>
      <c r="AV523" s="751" t="str" cm="1">
        <f t="array" ref="AV5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3" s="34"/>
      <c r="AX523" s="34"/>
      <c r="AY523" s="34"/>
      <c r="AZ523" s="34"/>
      <c r="BA523" s="34"/>
      <c r="BB523" s="34"/>
      <c r="BC523" s="34"/>
      <c r="BD523" s="44">
        <v>131217</v>
      </c>
      <c r="BE523" s="34" t="s">
        <v>2121</v>
      </c>
      <c r="BF523" s="43" t="s">
        <v>426</v>
      </c>
      <c r="BG523" s="34" t="s">
        <v>408</v>
      </c>
      <c r="BH523" s="34" t="s">
        <v>408</v>
      </c>
      <c r="BI523" s="34" t="s">
        <v>6077</v>
      </c>
      <c r="BJ523" s="44" t="s">
        <v>428</v>
      </c>
      <c r="BK523" s="44" t="s">
        <v>5947</v>
      </c>
      <c r="BL523" s="34"/>
      <c r="BM523" s="34"/>
      <c r="BN523" s="34"/>
      <c r="BO523" s="20"/>
      <c r="BP523" s="20"/>
      <c r="BQ523" s="20"/>
      <c r="BR523" s="20"/>
      <c r="BS523" s="27"/>
      <c r="BT523" s="20"/>
      <c r="BU523" s="20"/>
      <c r="BV523" s="20"/>
      <c r="BW523" s="20"/>
      <c r="BX523" s="20"/>
      <c r="BY523" s="20"/>
      <c r="BZ523" s="20"/>
      <c r="CA523" s="20"/>
      <c r="CB523" s="20"/>
      <c r="CC523" s="27"/>
      <c r="CD523" s="20"/>
      <c r="CE523" s="20"/>
      <c r="CF523" s="28"/>
      <c r="CG523" s="28"/>
      <c r="CH523" s="28"/>
      <c r="CI523" s="28"/>
      <c r="CJ523" s="28"/>
      <c r="CK523" s="28"/>
      <c r="CL523" s="28"/>
      <c r="CM523" s="28"/>
      <c r="CN523" s="28"/>
      <c r="CO523" s="28"/>
      <c r="CP523" s="28"/>
      <c r="CQ523" s="28"/>
      <c r="CR523" s="28"/>
      <c r="CS523" s="28"/>
      <c r="CT523" s="28"/>
      <c r="CU523" s="28"/>
      <c r="CV523" s="28"/>
      <c r="CW523" s="28"/>
      <c r="CX523" s="20"/>
      <c r="ML523" s="87"/>
      <c r="MM523" s="87"/>
      <c r="MN523" s="87"/>
      <c r="MO523" s="87"/>
      <c r="MP523" s="87"/>
      <c r="MQ523" s="87"/>
      <c r="MR523" s="87"/>
      <c r="MS523" s="87"/>
      <c r="MT523" s="87"/>
      <c r="MU523" s="87"/>
      <c r="MV523" s="87"/>
      <c r="MW523" s="87"/>
      <c r="MX523" s="87"/>
      <c r="MY523" s="87"/>
      <c r="MZ523" s="87"/>
      <c r="NA523" s="87"/>
      <c r="NB523" s="87"/>
      <c r="NC523" s="87"/>
      <c r="ND523" s="87"/>
      <c r="NE523" s="87"/>
      <c r="NF523" s="87"/>
      <c r="NG523" s="87"/>
      <c r="NH523" s="87"/>
      <c r="NI523" s="87"/>
      <c r="NJ523" s="87"/>
      <c r="NK523" s="87"/>
      <c r="NL523" s="87"/>
      <c r="NM523" s="87"/>
      <c r="NN523" s="87"/>
      <c r="NO523" s="87"/>
      <c r="NP523" s="87"/>
      <c r="NR523" s="20"/>
      <c r="NS523" s="246" t="s">
        <v>6080</v>
      </c>
    </row>
    <row r="524" spans="22:383">
      <c r="V524" s="43">
        <v>109</v>
      </c>
      <c r="W524" s="34" t="s">
        <v>2371</v>
      </c>
      <c r="X524" s="44">
        <v>131216</v>
      </c>
      <c r="Y524" s="34" t="s">
        <v>1938</v>
      </c>
      <c r="Z524" s="43" t="s">
        <v>426</v>
      </c>
      <c r="AA524" s="34" t="s">
        <v>408</v>
      </c>
      <c r="AB524" s="34" t="s">
        <v>408</v>
      </c>
      <c r="AC524" s="34" t="s">
        <v>6081</v>
      </c>
      <c r="AD524" s="44" t="s">
        <v>428</v>
      </c>
      <c r="AE524" s="44" t="s">
        <v>5947</v>
      </c>
      <c r="AF524" s="43">
        <v>109</v>
      </c>
      <c r="AG524" s="34" t="s">
        <v>2371</v>
      </c>
      <c r="AH524" s="34" t="s">
        <v>6072</v>
      </c>
      <c r="AI524" s="43" t="s">
        <v>2372</v>
      </c>
      <c r="AJ524" s="44" t="s">
        <v>2373</v>
      </c>
      <c r="AK524" s="295">
        <v>4049008</v>
      </c>
      <c r="AL524" s="44" t="s">
        <v>408</v>
      </c>
      <c r="AM524" s="44" t="s">
        <v>2377</v>
      </c>
      <c r="AN524" s="296">
        <v>220989280</v>
      </c>
      <c r="AO524" s="34"/>
      <c r="AP524" s="34"/>
      <c r="AQ524" s="34"/>
      <c r="AR524" s="34"/>
      <c r="AS524" s="34"/>
      <c r="AT524" s="44" t="s">
        <v>434</v>
      </c>
      <c r="AU524" s="44"/>
      <c r="AV524" s="751" t="str" cm="1">
        <f t="array" ref="AV5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4" s="34"/>
      <c r="AX524" s="34"/>
      <c r="AY524" s="34"/>
      <c r="AZ524" s="34"/>
      <c r="BA524" s="34"/>
      <c r="BB524" s="34"/>
      <c r="BC524" s="34"/>
      <c r="BD524" s="44">
        <v>131216</v>
      </c>
      <c r="BE524" s="34" t="s">
        <v>1938</v>
      </c>
      <c r="BF524" s="43" t="s">
        <v>426</v>
      </c>
      <c r="BG524" s="34" t="s">
        <v>408</v>
      </c>
      <c r="BH524" s="34" t="s">
        <v>408</v>
      </c>
      <c r="BI524" s="34" t="s">
        <v>6081</v>
      </c>
      <c r="BJ524" s="44" t="s">
        <v>428</v>
      </c>
      <c r="BK524" s="44" t="s">
        <v>5947</v>
      </c>
      <c r="BL524" s="34"/>
      <c r="BM524" s="34"/>
      <c r="BN524" s="34"/>
      <c r="BO524" s="20"/>
      <c r="BP524" s="20"/>
      <c r="BQ524" s="20"/>
      <c r="BR524" s="20"/>
      <c r="BS524" s="27"/>
      <c r="BT524" s="20"/>
      <c r="BU524" s="20"/>
      <c r="BV524" s="20"/>
      <c r="BW524" s="20"/>
      <c r="BX524" s="20"/>
      <c r="BY524" s="20"/>
      <c r="BZ524" s="20"/>
      <c r="CA524" s="20"/>
      <c r="CB524" s="20"/>
      <c r="CC524" s="27"/>
      <c r="CD524" s="20"/>
      <c r="CE524" s="20"/>
      <c r="CF524" s="28"/>
      <c r="CG524" s="28"/>
      <c r="CH524" s="28"/>
      <c r="CI524" s="28"/>
      <c r="CJ524" s="28"/>
      <c r="CK524" s="28"/>
      <c r="CL524" s="28"/>
      <c r="CM524" s="28"/>
      <c r="CN524" s="28"/>
      <c r="CO524" s="28"/>
      <c r="CP524" s="28"/>
      <c r="CQ524" s="28"/>
      <c r="CR524" s="28"/>
      <c r="CS524" s="28"/>
      <c r="CT524" s="28"/>
      <c r="CU524" s="28"/>
      <c r="CV524" s="28"/>
      <c r="CW524" s="28"/>
      <c r="CX524" s="20"/>
      <c r="ML524" s="87"/>
      <c r="MM524" s="87"/>
      <c r="MN524" s="87"/>
      <c r="MO524" s="87"/>
      <c r="MP524" s="87"/>
      <c r="MQ524" s="87"/>
      <c r="MR524" s="87"/>
      <c r="MS524" s="87"/>
      <c r="MT524" s="87"/>
      <c r="MU524" s="87"/>
      <c r="MV524" s="87"/>
      <c r="MW524" s="87"/>
      <c r="MX524" s="87"/>
      <c r="MY524" s="87"/>
      <c r="MZ524" s="87"/>
      <c r="NA524" s="87"/>
      <c r="NB524" s="87"/>
      <c r="NC524" s="87"/>
      <c r="ND524" s="87"/>
      <c r="NE524" s="87"/>
      <c r="NF524" s="87"/>
      <c r="NG524" s="87"/>
      <c r="NH524" s="87"/>
      <c r="NI524" s="87"/>
      <c r="NJ524" s="87"/>
      <c r="NK524" s="87"/>
      <c r="NL524" s="87"/>
      <c r="NM524" s="87"/>
      <c r="NN524" s="87"/>
      <c r="NO524" s="87"/>
      <c r="NP524" s="87"/>
      <c r="NR524" s="20"/>
      <c r="NS524" s="246" t="s">
        <v>6082</v>
      </c>
    </row>
    <row r="525" spans="22:383">
      <c r="V525" s="43">
        <v>109</v>
      </c>
      <c r="W525" s="34" t="s">
        <v>2371</v>
      </c>
      <c r="X525" s="44">
        <v>131218</v>
      </c>
      <c r="Y525" s="34" t="s">
        <v>2292</v>
      </c>
      <c r="Z525" s="43" t="s">
        <v>426</v>
      </c>
      <c r="AA525" s="34" t="s">
        <v>408</v>
      </c>
      <c r="AB525" s="34" t="s">
        <v>408</v>
      </c>
      <c r="AC525" s="34" t="s">
        <v>6083</v>
      </c>
      <c r="AD525" s="44" t="s">
        <v>428</v>
      </c>
      <c r="AE525" s="44" t="s">
        <v>5947</v>
      </c>
      <c r="AF525" s="43">
        <v>109</v>
      </c>
      <c r="AG525" s="34" t="s">
        <v>2371</v>
      </c>
      <c r="AH525" s="34" t="s">
        <v>6084</v>
      </c>
      <c r="AI525" s="43" t="s">
        <v>2372</v>
      </c>
      <c r="AJ525" s="44" t="s">
        <v>2373</v>
      </c>
      <c r="AK525" s="295">
        <v>4049008</v>
      </c>
      <c r="AL525" s="44" t="s">
        <v>408</v>
      </c>
      <c r="AM525" s="44" t="s">
        <v>2377</v>
      </c>
      <c r="AN525" s="296">
        <v>220989280</v>
      </c>
      <c r="AO525" s="34"/>
      <c r="AP525" s="34"/>
      <c r="AQ525" s="34"/>
      <c r="AR525" s="34"/>
      <c r="AS525" s="34"/>
      <c r="AT525" s="44" t="s">
        <v>434</v>
      </c>
      <c r="AU525" s="44"/>
      <c r="AV525" s="751" t="str" cm="1">
        <f t="array" ref="AV5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5" s="34"/>
      <c r="AX525" s="34"/>
      <c r="AY525" s="34"/>
      <c r="AZ525" s="34"/>
      <c r="BA525" s="34"/>
      <c r="BB525" s="34"/>
      <c r="BC525" s="34"/>
      <c r="BD525" s="44">
        <v>131218</v>
      </c>
      <c r="BE525" s="34" t="s">
        <v>2292</v>
      </c>
      <c r="BF525" s="43" t="s">
        <v>426</v>
      </c>
      <c r="BG525" s="34" t="s">
        <v>408</v>
      </c>
      <c r="BH525" s="34" t="s">
        <v>408</v>
      </c>
      <c r="BI525" s="34" t="s">
        <v>6083</v>
      </c>
      <c r="BJ525" s="44" t="s">
        <v>428</v>
      </c>
      <c r="BK525" s="44" t="s">
        <v>5947</v>
      </c>
      <c r="BL525" s="34"/>
      <c r="BM525" s="34"/>
      <c r="BN525" s="34"/>
      <c r="BO525" s="20"/>
      <c r="BP525" s="20"/>
      <c r="BQ525" s="20"/>
      <c r="BR525" s="20"/>
      <c r="BS525" s="27"/>
      <c r="BT525" s="20"/>
      <c r="BU525" s="20"/>
      <c r="BV525" s="20"/>
      <c r="BW525" s="20"/>
      <c r="BX525" s="20"/>
      <c r="BY525" s="20"/>
      <c r="BZ525" s="20"/>
      <c r="CA525" s="20"/>
      <c r="CB525" s="20"/>
      <c r="CC525" s="27"/>
      <c r="CD525" s="20"/>
      <c r="CE525" s="20"/>
      <c r="CF525" s="28"/>
      <c r="CG525" s="28"/>
      <c r="CH525" s="28"/>
      <c r="CI525" s="28"/>
      <c r="CJ525" s="28"/>
      <c r="CK525" s="28"/>
      <c r="CL525" s="28"/>
      <c r="CM525" s="28"/>
      <c r="CN525" s="28"/>
      <c r="CO525" s="28"/>
      <c r="CP525" s="28"/>
      <c r="CQ525" s="28"/>
      <c r="CR525" s="28"/>
      <c r="CS525" s="28"/>
      <c r="CT525" s="28"/>
      <c r="CU525" s="28"/>
      <c r="CV525" s="28"/>
      <c r="CW525" s="28"/>
      <c r="CX525" s="20"/>
      <c r="ML525" s="87"/>
      <c r="MM525" s="87"/>
      <c r="MN525" s="87"/>
      <c r="MO525" s="87"/>
      <c r="MP525" s="87"/>
      <c r="MQ525" s="87"/>
      <c r="MR525" s="87"/>
      <c r="MS525" s="87"/>
      <c r="MT525" s="87"/>
      <c r="MU525" s="87"/>
      <c r="MV525" s="87"/>
      <c r="MW525" s="87"/>
      <c r="MX525" s="87"/>
      <c r="MY525" s="87"/>
      <c r="MZ525" s="87"/>
      <c r="NA525" s="87"/>
      <c r="NB525" s="87"/>
      <c r="NC525" s="87"/>
      <c r="ND525" s="87"/>
      <c r="NE525" s="87"/>
      <c r="NF525" s="87"/>
      <c r="NG525" s="87"/>
      <c r="NH525" s="87"/>
      <c r="NI525" s="87"/>
      <c r="NJ525" s="87"/>
      <c r="NK525" s="87"/>
      <c r="NL525" s="87"/>
      <c r="NM525" s="87"/>
      <c r="NN525" s="87"/>
      <c r="NO525" s="87"/>
      <c r="NP525" s="87"/>
      <c r="NR525" s="20"/>
      <c r="NS525" s="246" t="s">
        <v>6085</v>
      </c>
    </row>
    <row r="526" spans="22:383">
      <c r="V526" s="43">
        <v>110</v>
      </c>
      <c r="W526" s="34" t="s">
        <v>2510</v>
      </c>
      <c r="X526" s="44">
        <v>131305</v>
      </c>
      <c r="Y526" s="34" t="s">
        <v>891</v>
      </c>
      <c r="Z526" s="43" t="s">
        <v>426</v>
      </c>
      <c r="AA526" s="34" t="s">
        <v>622</v>
      </c>
      <c r="AB526" s="34" t="s">
        <v>408</v>
      </c>
      <c r="AC526" s="34" t="s">
        <v>891</v>
      </c>
      <c r="AD526" s="44" t="s">
        <v>428</v>
      </c>
      <c r="AE526" s="44" t="s">
        <v>5947</v>
      </c>
      <c r="AF526" s="43">
        <v>110</v>
      </c>
      <c r="AG526" s="34" t="s">
        <v>2510</v>
      </c>
      <c r="AH526" s="34" t="s">
        <v>6086</v>
      </c>
      <c r="AI526" s="43" t="s">
        <v>2511</v>
      </c>
      <c r="AJ526" s="44" t="s">
        <v>2512</v>
      </c>
      <c r="AK526" s="295">
        <v>4490410</v>
      </c>
      <c r="AL526" s="44" t="s">
        <v>622</v>
      </c>
      <c r="AM526" s="44" t="s">
        <v>2516</v>
      </c>
      <c r="AN526" s="296">
        <v>252219600</v>
      </c>
      <c r="AO526" s="34"/>
      <c r="AP526" s="34"/>
      <c r="AQ526" s="34"/>
      <c r="AR526" s="34"/>
      <c r="AS526" s="34"/>
      <c r="AT526" s="44" t="s">
        <v>434</v>
      </c>
      <c r="AU526" s="44"/>
      <c r="AV526" s="751" t="str" cm="1">
        <f t="array" ref="AV5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6" s="34"/>
      <c r="AX526" s="34"/>
      <c r="AY526" s="34"/>
      <c r="AZ526" s="34"/>
      <c r="BA526" s="34"/>
      <c r="BB526" s="34"/>
      <c r="BC526" s="34"/>
      <c r="BD526" s="44">
        <v>131305</v>
      </c>
      <c r="BE526" s="34" t="s">
        <v>891</v>
      </c>
      <c r="BF526" s="43" t="s">
        <v>426</v>
      </c>
      <c r="BG526" s="34" t="s">
        <v>622</v>
      </c>
      <c r="BH526" s="34" t="s">
        <v>408</v>
      </c>
      <c r="BI526" s="34" t="s">
        <v>891</v>
      </c>
      <c r="BJ526" s="44" t="s">
        <v>428</v>
      </c>
      <c r="BK526" s="44" t="s">
        <v>5947</v>
      </c>
      <c r="BL526" s="34"/>
      <c r="BM526" s="34"/>
      <c r="BN526" s="34"/>
      <c r="BO526" s="20"/>
      <c r="BP526" s="20"/>
      <c r="BQ526" s="20"/>
      <c r="BR526" s="20"/>
      <c r="BS526" s="27"/>
      <c r="BT526" s="20"/>
      <c r="BU526" s="20"/>
      <c r="BV526" s="20"/>
      <c r="BW526" s="20"/>
      <c r="BX526" s="20"/>
      <c r="BY526" s="20"/>
      <c r="BZ526" s="20"/>
      <c r="CA526" s="20"/>
      <c r="CB526" s="20"/>
      <c r="CC526" s="27"/>
      <c r="CD526" s="20"/>
      <c r="CE526" s="20"/>
      <c r="CF526" s="28"/>
      <c r="CG526" s="28"/>
      <c r="CH526" s="28"/>
      <c r="CI526" s="28"/>
      <c r="CJ526" s="28"/>
      <c r="CK526" s="28"/>
      <c r="CL526" s="28"/>
      <c r="CM526" s="28"/>
      <c r="CN526" s="28"/>
      <c r="CO526" s="28"/>
      <c r="CP526" s="28"/>
      <c r="CQ526" s="28"/>
      <c r="CR526" s="28"/>
      <c r="CS526" s="28"/>
      <c r="CT526" s="28"/>
      <c r="CU526" s="28"/>
      <c r="CV526" s="28"/>
      <c r="CW526" s="28"/>
      <c r="CX526" s="20"/>
      <c r="ML526" s="87"/>
      <c r="MM526" s="87"/>
      <c r="MN526" s="87"/>
      <c r="MO526" s="87"/>
      <c r="MP526" s="87"/>
      <c r="MQ526" s="87"/>
      <c r="MR526" s="87"/>
      <c r="MS526" s="87"/>
      <c r="MT526" s="87"/>
      <c r="MU526" s="87"/>
      <c r="MV526" s="87"/>
      <c r="MW526" s="87"/>
      <c r="MX526" s="87"/>
      <c r="MY526" s="87"/>
      <c r="MZ526" s="87"/>
      <c r="NA526" s="87"/>
      <c r="NB526" s="87"/>
      <c r="NC526" s="87"/>
      <c r="ND526" s="87"/>
      <c r="NE526" s="87"/>
      <c r="NF526" s="87"/>
      <c r="NG526" s="87"/>
      <c r="NH526" s="87"/>
      <c r="NI526" s="87"/>
      <c r="NJ526" s="87"/>
      <c r="NK526" s="87"/>
      <c r="NL526" s="87"/>
      <c r="NM526" s="87"/>
      <c r="NN526" s="87"/>
      <c r="NO526" s="87"/>
      <c r="NP526" s="87"/>
      <c r="NR526" s="20"/>
      <c r="NS526" s="246" t="s">
        <v>6087</v>
      </c>
    </row>
    <row r="527" spans="22:383">
      <c r="V527" s="43">
        <v>110</v>
      </c>
      <c r="W527" s="34" t="s">
        <v>2510</v>
      </c>
      <c r="X527" s="44">
        <v>131307</v>
      </c>
      <c r="Y527" s="34" t="s">
        <v>1152</v>
      </c>
      <c r="Z527" s="43" t="s">
        <v>426</v>
      </c>
      <c r="AA527" s="34" t="s">
        <v>622</v>
      </c>
      <c r="AB527" s="34" t="s">
        <v>408</v>
      </c>
      <c r="AC527" s="34" t="s">
        <v>1152</v>
      </c>
      <c r="AD527" s="44" t="s">
        <v>428</v>
      </c>
      <c r="AE527" s="44" t="s">
        <v>5947</v>
      </c>
      <c r="AF527" s="43">
        <v>110</v>
      </c>
      <c r="AG527" s="34" t="s">
        <v>2510</v>
      </c>
      <c r="AH527" s="34" t="s">
        <v>6086</v>
      </c>
      <c r="AI527" s="43" t="s">
        <v>2511</v>
      </c>
      <c r="AJ527" s="44" t="s">
        <v>2512</v>
      </c>
      <c r="AK527" s="295">
        <v>4490410</v>
      </c>
      <c r="AL527" s="44" t="s">
        <v>622</v>
      </c>
      <c r="AM527" s="44" t="s">
        <v>2516</v>
      </c>
      <c r="AN527" s="296">
        <v>252219600</v>
      </c>
      <c r="AO527" s="34"/>
      <c r="AP527" s="34"/>
      <c r="AQ527" s="34"/>
      <c r="AR527" s="34"/>
      <c r="AS527" s="34"/>
      <c r="AT527" s="44" t="s">
        <v>434</v>
      </c>
      <c r="AU527" s="44"/>
      <c r="AV527" s="751" t="str" cm="1">
        <f t="array" ref="AV5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7" s="34"/>
      <c r="AX527" s="34"/>
      <c r="AY527" s="34"/>
      <c r="AZ527" s="34"/>
      <c r="BA527" s="34"/>
      <c r="BB527" s="34"/>
      <c r="BC527" s="34"/>
      <c r="BD527" s="44">
        <v>131307</v>
      </c>
      <c r="BE527" s="34" t="s">
        <v>1152</v>
      </c>
      <c r="BF527" s="43" t="s">
        <v>426</v>
      </c>
      <c r="BG527" s="34" t="s">
        <v>622</v>
      </c>
      <c r="BH527" s="34" t="s">
        <v>408</v>
      </c>
      <c r="BI527" s="34" t="s">
        <v>1152</v>
      </c>
      <c r="BJ527" s="44" t="s">
        <v>428</v>
      </c>
      <c r="BK527" s="44" t="s">
        <v>5947</v>
      </c>
      <c r="BL527" s="34"/>
      <c r="BM527" s="34"/>
      <c r="BN527" s="34"/>
      <c r="BO527" s="20"/>
      <c r="BP527" s="20"/>
      <c r="BQ527" s="20"/>
      <c r="BR527" s="20"/>
      <c r="BS527" s="27"/>
      <c r="BT527" s="20"/>
      <c r="BU527" s="20"/>
      <c r="BV527" s="20"/>
      <c r="BW527" s="20"/>
      <c r="BX527" s="20"/>
      <c r="BY527" s="20"/>
      <c r="BZ527" s="20"/>
      <c r="CA527" s="20"/>
      <c r="CB527" s="20"/>
      <c r="CC527" s="27"/>
      <c r="CD527" s="20"/>
      <c r="CE527" s="20"/>
      <c r="CF527" s="28"/>
      <c r="CG527" s="28"/>
      <c r="CH527" s="28"/>
      <c r="CI527" s="28"/>
      <c r="CJ527" s="28"/>
      <c r="CK527" s="28"/>
      <c r="CL527" s="28"/>
      <c r="CM527" s="28"/>
      <c r="CN527" s="28"/>
      <c r="CO527" s="28"/>
      <c r="CP527" s="28"/>
      <c r="CQ527" s="28"/>
      <c r="CR527" s="28"/>
      <c r="CS527" s="28"/>
      <c r="CT527" s="28"/>
      <c r="CU527" s="28"/>
      <c r="CV527" s="28"/>
      <c r="CW527" s="28"/>
      <c r="CX527" s="20"/>
      <c r="ML527" s="87"/>
      <c r="MM527" s="87"/>
      <c r="MN527" s="87"/>
      <c r="MO527" s="87"/>
      <c r="MP527" s="87"/>
      <c r="MQ527" s="87"/>
      <c r="MR527" s="87"/>
      <c r="MS527" s="87"/>
      <c r="MT527" s="87"/>
      <c r="MU527" s="87"/>
      <c r="MV527" s="87"/>
      <c r="MW527" s="87"/>
      <c r="MX527" s="87"/>
      <c r="MY527" s="87"/>
      <c r="MZ527" s="87"/>
      <c r="NA527" s="87"/>
      <c r="NB527" s="87"/>
      <c r="NC527" s="87"/>
      <c r="ND527" s="87"/>
      <c r="NE527" s="87"/>
      <c r="NF527" s="87"/>
      <c r="NG527" s="87"/>
      <c r="NH527" s="87"/>
      <c r="NI527" s="87"/>
      <c r="NJ527" s="87"/>
      <c r="NK527" s="87"/>
      <c r="NL527" s="87"/>
      <c r="NM527" s="87"/>
      <c r="NN527" s="87"/>
      <c r="NO527" s="87"/>
      <c r="NP527" s="87"/>
      <c r="NR527" s="20"/>
      <c r="NS527" s="246" t="s">
        <v>6088</v>
      </c>
    </row>
    <row r="528" spans="22:383">
      <c r="V528" s="43">
        <v>110</v>
      </c>
      <c r="W528" s="34" t="s">
        <v>2510</v>
      </c>
      <c r="X528" s="44">
        <v>131308</v>
      </c>
      <c r="Y528" s="34" t="s">
        <v>1445</v>
      </c>
      <c r="Z528" s="43" t="s">
        <v>426</v>
      </c>
      <c r="AA528" s="34" t="s">
        <v>622</v>
      </c>
      <c r="AB528" s="34" t="s">
        <v>408</v>
      </c>
      <c r="AC528" s="34" t="s">
        <v>1445</v>
      </c>
      <c r="AD528" s="44" t="s">
        <v>428</v>
      </c>
      <c r="AE528" s="44" t="s">
        <v>5947</v>
      </c>
      <c r="AF528" s="43">
        <v>110</v>
      </c>
      <c r="AG528" s="34" t="s">
        <v>2510</v>
      </c>
      <c r="AH528" s="34" t="s">
        <v>6086</v>
      </c>
      <c r="AI528" s="43" t="s">
        <v>2511</v>
      </c>
      <c r="AJ528" s="44" t="s">
        <v>2512</v>
      </c>
      <c r="AK528" s="295">
        <v>4490410</v>
      </c>
      <c r="AL528" s="44" t="s">
        <v>622</v>
      </c>
      <c r="AM528" s="44" t="s">
        <v>2516</v>
      </c>
      <c r="AN528" s="296">
        <v>252219600</v>
      </c>
      <c r="AO528" s="34"/>
      <c r="AP528" s="34"/>
      <c r="AQ528" s="34"/>
      <c r="AR528" s="34"/>
      <c r="AS528" s="34"/>
      <c r="AT528" s="44" t="s">
        <v>434</v>
      </c>
      <c r="AU528" s="44"/>
      <c r="AV528" s="751" t="str" cm="1">
        <f t="array" ref="AV5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8" s="34"/>
      <c r="AX528" s="34"/>
      <c r="AY528" s="34"/>
      <c r="AZ528" s="34"/>
      <c r="BA528" s="34"/>
      <c r="BB528" s="34"/>
      <c r="BC528" s="34"/>
      <c r="BD528" s="44">
        <v>131308</v>
      </c>
      <c r="BE528" s="34" t="s">
        <v>1445</v>
      </c>
      <c r="BF528" s="43" t="s">
        <v>426</v>
      </c>
      <c r="BG528" s="34" t="s">
        <v>622</v>
      </c>
      <c r="BH528" s="34" t="s">
        <v>408</v>
      </c>
      <c r="BI528" s="34" t="s">
        <v>1445</v>
      </c>
      <c r="BJ528" s="44" t="s">
        <v>428</v>
      </c>
      <c r="BK528" s="44" t="s">
        <v>5947</v>
      </c>
      <c r="BL528" s="34"/>
      <c r="BM528" s="34"/>
      <c r="BN528" s="34"/>
      <c r="BO528" s="20"/>
      <c r="BP528" s="20"/>
      <c r="BQ528" s="20"/>
      <c r="BR528" s="20"/>
      <c r="BS528" s="27"/>
      <c r="BT528" s="20"/>
      <c r="BU528" s="20"/>
      <c r="BV528" s="20"/>
      <c r="BW528" s="20"/>
      <c r="BX528" s="20"/>
      <c r="BY528" s="20"/>
      <c r="BZ528" s="20"/>
      <c r="CA528" s="20"/>
      <c r="CB528" s="20"/>
      <c r="CC528" s="27"/>
      <c r="CD528" s="20"/>
      <c r="CE528" s="20"/>
      <c r="CF528" s="28"/>
      <c r="CG528" s="28"/>
      <c r="CH528" s="28"/>
      <c r="CI528" s="28"/>
      <c r="CJ528" s="28"/>
      <c r="CK528" s="28"/>
      <c r="CL528" s="28"/>
      <c r="CM528" s="28"/>
      <c r="CN528" s="28"/>
      <c r="CO528" s="28"/>
      <c r="CP528" s="28"/>
      <c r="CQ528" s="28"/>
      <c r="CR528" s="28"/>
      <c r="CS528" s="28"/>
      <c r="CT528" s="28"/>
      <c r="CU528" s="28"/>
      <c r="CV528" s="28"/>
      <c r="CW528" s="28"/>
      <c r="CX528" s="20"/>
      <c r="ML528" s="87"/>
      <c r="MM528" s="87"/>
      <c r="MN528" s="87"/>
      <c r="MO528" s="87"/>
      <c r="MP528" s="87"/>
      <c r="MQ528" s="87"/>
      <c r="MR528" s="87"/>
      <c r="MS528" s="87"/>
      <c r="MT528" s="87"/>
      <c r="MU528" s="87"/>
      <c r="MV528" s="87"/>
      <c r="MW528" s="87"/>
      <c r="MX528" s="87"/>
      <c r="MY528" s="87"/>
      <c r="MZ528" s="87"/>
      <c r="NA528" s="87"/>
      <c r="NB528" s="87"/>
      <c r="NC528" s="87"/>
      <c r="ND528" s="87"/>
      <c r="NE528" s="87"/>
      <c r="NF528" s="87"/>
      <c r="NG528" s="87"/>
      <c r="NH528" s="87"/>
      <c r="NI528" s="87"/>
      <c r="NJ528" s="87"/>
      <c r="NK528" s="87"/>
      <c r="NL528" s="87"/>
      <c r="NM528" s="87"/>
      <c r="NN528" s="87"/>
      <c r="NO528" s="87"/>
      <c r="NP528" s="87"/>
      <c r="NR528" s="20"/>
      <c r="NS528" s="246" t="s">
        <v>6089</v>
      </c>
    </row>
    <row r="529" spans="22:383">
      <c r="V529" s="43">
        <v>110</v>
      </c>
      <c r="W529" s="34" t="s">
        <v>2510</v>
      </c>
      <c r="X529" s="44">
        <v>131300</v>
      </c>
      <c r="Y529" s="34" t="s">
        <v>6090</v>
      </c>
      <c r="Z529" s="43" t="s">
        <v>426</v>
      </c>
      <c r="AA529" s="34" t="s">
        <v>622</v>
      </c>
      <c r="AB529" s="34" t="s">
        <v>408</v>
      </c>
      <c r="AC529" s="34" t="s">
        <v>6091</v>
      </c>
      <c r="AD529" s="44" t="s">
        <v>428</v>
      </c>
      <c r="AE529" s="44" t="s">
        <v>5947</v>
      </c>
      <c r="AF529" s="43">
        <v>110</v>
      </c>
      <c r="AG529" s="34" t="s">
        <v>2510</v>
      </c>
      <c r="AH529" s="34" t="s">
        <v>6086</v>
      </c>
      <c r="AI529" s="43" t="s">
        <v>2511</v>
      </c>
      <c r="AJ529" s="44" t="s">
        <v>2512</v>
      </c>
      <c r="AK529" s="295">
        <v>4490410</v>
      </c>
      <c r="AL529" s="44" t="s">
        <v>622</v>
      </c>
      <c r="AM529" s="44" t="s">
        <v>2516</v>
      </c>
      <c r="AN529" s="296">
        <v>252219600</v>
      </c>
      <c r="AO529" s="34"/>
      <c r="AP529" s="34"/>
      <c r="AQ529" s="34"/>
      <c r="AR529" s="34"/>
      <c r="AS529" s="34"/>
      <c r="AT529" s="44" t="s">
        <v>434</v>
      </c>
      <c r="AU529" s="44"/>
      <c r="AV529" s="751" t="str" cm="1">
        <f t="array" ref="AV5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29" s="34"/>
      <c r="AX529" s="34"/>
      <c r="AY529" s="34"/>
      <c r="AZ529" s="34"/>
      <c r="BA529" s="34"/>
      <c r="BB529" s="34"/>
      <c r="BC529" s="34"/>
      <c r="BD529" s="44">
        <v>131300</v>
      </c>
      <c r="BE529" s="34" t="s">
        <v>6090</v>
      </c>
      <c r="BF529" s="43" t="s">
        <v>426</v>
      </c>
      <c r="BG529" s="34" t="s">
        <v>622</v>
      </c>
      <c r="BH529" s="34" t="s">
        <v>408</v>
      </c>
      <c r="BI529" s="34" t="s">
        <v>6091</v>
      </c>
      <c r="BJ529" s="44" t="s">
        <v>428</v>
      </c>
      <c r="BK529" s="44" t="s">
        <v>5947</v>
      </c>
      <c r="BL529" s="34"/>
      <c r="BM529" s="34"/>
      <c r="BN529" s="34"/>
      <c r="BO529" s="20"/>
      <c r="BP529" s="20"/>
      <c r="BQ529" s="20"/>
      <c r="BR529" s="20"/>
      <c r="BS529" s="27"/>
      <c r="BT529" s="20"/>
      <c r="BU529" s="20"/>
      <c r="BV529" s="20"/>
      <c r="BW529" s="20"/>
      <c r="BX529" s="20"/>
      <c r="BY529" s="20"/>
      <c r="BZ529" s="20"/>
      <c r="CA529" s="20"/>
      <c r="CB529" s="20"/>
      <c r="CC529" s="27"/>
      <c r="CD529" s="20"/>
      <c r="CE529" s="20"/>
      <c r="CF529" s="28"/>
      <c r="CG529" s="28"/>
      <c r="CH529" s="28"/>
      <c r="CI529" s="28"/>
      <c r="CJ529" s="28"/>
      <c r="CK529" s="28"/>
      <c r="CL529" s="28"/>
      <c r="CM529" s="28"/>
      <c r="CN529" s="28"/>
      <c r="CO529" s="28"/>
      <c r="CP529" s="28"/>
      <c r="CQ529" s="28"/>
      <c r="CR529" s="28"/>
      <c r="CS529" s="28"/>
      <c r="CT529" s="28"/>
      <c r="CU529" s="28"/>
      <c r="CV529" s="28"/>
      <c r="CW529" s="28"/>
      <c r="CX529" s="20"/>
      <c r="ML529" s="87"/>
      <c r="MM529" s="87"/>
      <c r="MN529" s="87"/>
      <c r="MO529" s="87"/>
      <c r="MP529" s="87"/>
      <c r="MQ529" s="87"/>
      <c r="MR529" s="87"/>
      <c r="MS529" s="87"/>
      <c r="MT529" s="87"/>
      <c r="MU529" s="87"/>
      <c r="MV529" s="87"/>
      <c r="MW529" s="87"/>
      <c r="MX529" s="87"/>
      <c r="MY529" s="87"/>
      <c r="MZ529" s="87"/>
      <c r="NA529" s="87"/>
      <c r="NB529" s="87"/>
      <c r="NC529" s="87"/>
      <c r="ND529" s="87"/>
      <c r="NE529" s="87"/>
      <c r="NF529" s="87"/>
      <c r="NG529" s="87"/>
      <c r="NH529" s="87"/>
      <c r="NI529" s="87"/>
      <c r="NJ529" s="87"/>
      <c r="NK529" s="87"/>
      <c r="NL529" s="87"/>
      <c r="NM529" s="87"/>
      <c r="NN529" s="87"/>
      <c r="NO529" s="87"/>
      <c r="NP529" s="87"/>
      <c r="NR529" s="20"/>
      <c r="NS529" s="246" t="s">
        <v>6092</v>
      </c>
    </row>
    <row r="530" spans="22:383">
      <c r="V530" s="43">
        <v>110</v>
      </c>
      <c r="W530" s="34" t="s">
        <v>2510</v>
      </c>
      <c r="X530" s="44">
        <v>131311</v>
      </c>
      <c r="Y530" s="34" t="s">
        <v>1719</v>
      </c>
      <c r="Z530" s="43" t="s">
        <v>426</v>
      </c>
      <c r="AA530" s="34" t="s">
        <v>622</v>
      </c>
      <c r="AB530" s="34" t="s">
        <v>408</v>
      </c>
      <c r="AC530" s="34" t="s">
        <v>1719</v>
      </c>
      <c r="AD530" s="44" t="s">
        <v>428</v>
      </c>
      <c r="AE530" s="44" t="s">
        <v>5947</v>
      </c>
      <c r="AF530" s="43">
        <v>110</v>
      </c>
      <c r="AG530" s="34" t="s">
        <v>2510</v>
      </c>
      <c r="AH530" s="34" t="s">
        <v>6086</v>
      </c>
      <c r="AI530" s="43" t="s">
        <v>2511</v>
      </c>
      <c r="AJ530" s="44" t="s">
        <v>2512</v>
      </c>
      <c r="AK530" s="295">
        <v>4490410</v>
      </c>
      <c r="AL530" s="44" t="s">
        <v>622</v>
      </c>
      <c r="AM530" s="44" t="s">
        <v>2516</v>
      </c>
      <c r="AN530" s="296">
        <v>252219600</v>
      </c>
      <c r="AO530" s="34"/>
      <c r="AP530" s="34"/>
      <c r="AQ530" s="34"/>
      <c r="AR530" s="34"/>
      <c r="AS530" s="34"/>
      <c r="AT530" s="44" t="s">
        <v>434</v>
      </c>
      <c r="AU530" s="44"/>
      <c r="AV530" s="751" t="str" cm="1">
        <f t="array" ref="AV5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0" s="34"/>
      <c r="AX530" s="34"/>
      <c r="AY530" s="34"/>
      <c r="AZ530" s="34"/>
      <c r="BA530" s="34"/>
      <c r="BB530" s="34"/>
      <c r="BC530" s="34"/>
      <c r="BD530" s="44">
        <v>131311</v>
      </c>
      <c r="BE530" s="34" t="s">
        <v>1719</v>
      </c>
      <c r="BF530" s="43" t="s">
        <v>426</v>
      </c>
      <c r="BG530" s="34" t="s">
        <v>622</v>
      </c>
      <c r="BH530" s="34" t="s">
        <v>408</v>
      </c>
      <c r="BI530" s="34" t="s">
        <v>1719</v>
      </c>
      <c r="BJ530" s="44" t="s">
        <v>428</v>
      </c>
      <c r="BK530" s="44" t="s">
        <v>5947</v>
      </c>
      <c r="BL530" s="34"/>
      <c r="BM530" s="34"/>
      <c r="BN530" s="34"/>
      <c r="BO530" s="20"/>
      <c r="BP530" s="20"/>
      <c r="BQ530" s="20"/>
      <c r="BR530" s="20"/>
      <c r="BS530" s="27"/>
      <c r="BT530" s="20"/>
      <c r="BU530" s="20"/>
      <c r="BV530" s="20"/>
      <c r="BW530" s="20"/>
      <c r="BX530" s="20"/>
      <c r="BY530" s="20"/>
      <c r="BZ530" s="20"/>
      <c r="CA530" s="20"/>
      <c r="CB530" s="20"/>
      <c r="CC530" s="27"/>
      <c r="CD530" s="20"/>
      <c r="CE530" s="20"/>
      <c r="CF530" s="28"/>
      <c r="CG530" s="28"/>
      <c r="CH530" s="28"/>
      <c r="CI530" s="28"/>
      <c r="CJ530" s="28"/>
      <c r="CK530" s="28"/>
      <c r="CL530" s="28"/>
      <c r="CM530" s="28"/>
      <c r="CN530" s="28"/>
      <c r="CO530" s="28"/>
      <c r="CP530" s="28"/>
      <c r="CQ530" s="28"/>
      <c r="CR530" s="28"/>
      <c r="CS530" s="28"/>
      <c r="CT530" s="28"/>
      <c r="CU530" s="28"/>
      <c r="CV530" s="28"/>
      <c r="CW530" s="28"/>
      <c r="CX530" s="20"/>
      <c r="ML530" s="87"/>
      <c r="MM530" s="87"/>
      <c r="MN530" s="87"/>
      <c r="MO530" s="87"/>
      <c r="MP530" s="87"/>
      <c r="MQ530" s="87"/>
      <c r="MR530" s="87"/>
      <c r="MS530" s="87"/>
      <c r="MT530" s="87"/>
      <c r="MU530" s="87"/>
      <c r="MV530" s="87"/>
      <c r="MW530" s="87"/>
      <c r="MX530" s="87"/>
      <c r="MY530" s="87"/>
      <c r="MZ530" s="87"/>
      <c r="NA530" s="87"/>
      <c r="NB530" s="87"/>
      <c r="NC530" s="87"/>
      <c r="ND530" s="87"/>
      <c r="NE530" s="87"/>
      <c r="NF530" s="87"/>
      <c r="NG530" s="87"/>
      <c r="NH530" s="87"/>
      <c r="NI530" s="87"/>
      <c r="NJ530" s="87"/>
      <c r="NK530" s="87"/>
      <c r="NL530" s="87"/>
      <c r="NM530" s="87"/>
      <c r="NN530" s="87"/>
      <c r="NO530" s="87"/>
      <c r="NP530" s="87"/>
      <c r="NR530" s="20"/>
      <c r="NS530" s="246" t="s">
        <v>6093</v>
      </c>
    </row>
    <row r="531" spans="22:383">
      <c r="V531" s="43">
        <v>110</v>
      </c>
      <c r="W531" s="34" t="s">
        <v>2510</v>
      </c>
      <c r="X531" s="44">
        <v>131315</v>
      </c>
      <c r="Y531" s="34" t="s">
        <v>2293</v>
      </c>
      <c r="Z531" s="43" t="s">
        <v>426</v>
      </c>
      <c r="AA531" s="34" t="s">
        <v>622</v>
      </c>
      <c r="AB531" s="34" t="s">
        <v>408</v>
      </c>
      <c r="AC531" s="34" t="s">
        <v>6091</v>
      </c>
      <c r="AD531" s="44" t="s">
        <v>428</v>
      </c>
      <c r="AE531" s="44" t="s">
        <v>5947</v>
      </c>
      <c r="AF531" s="43">
        <v>110</v>
      </c>
      <c r="AG531" s="34" t="s">
        <v>2510</v>
      </c>
      <c r="AH531" s="34" t="s">
        <v>6086</v>
      </c>
      <c r="AI531" s="43" t="s">
        <v>2511</v>
      </c>
      <c r="AJ531" s="44" t="s">
        <v>2512</v>
      </c>
      <c r="AK531" s="295">
        <v>4490410</v>
      </c>
      <c r="AL531" s="44" t="s">
        <v>622</v>
      </c>
      <c r="AM531" s="44" t="s">
        <v>2516</v>
      </c>
      <c r="AN531" s="296">
        <v>252219600</v>
      </c>
      <c r="AO531" s="34"/>
      <c r="AP531" s="34"/>
      <c r="AQ531" s="34"/>
      <c r="AR531" s="34"/>
      <c r="AS531" s="34"/>
      <c r="AT531" s="44" t="s">
        <v>434</v>
      </c>
      <c r="AU531" s="44"/>
      <c r="AV531" s="751" t="str" cm="1">
        <f t="array" ref="AV5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1" s="34"/>
      <c r="AX531" s="34"/>
      <c r="AY531" s="34"/>
      <c r="AZ531" s="34"/>
      <c r="BA531" s="34"/>
      <c r="BB531" s="34"/>
      <c r="BC531" s="34"/>
      <c r="BD531" s="44">
        <v>131315</v>
      </c>
      <c r="BE531" s="34" t="s">
        <v>2293</v>
      </c>
      <c r="BF531" s="43" t="s">
        <v>426</v>
      </c>
      <c r="BG531" s="34" t="s">
        <v>622</v>
      </c>
      <c r="BH531" s="34" t="s">
        <v>408</v>
      </c>
      <c r="BI531" s="34" t="s">
        <v>6091</v>
      </c>
      <c r="BJ531" s="44" t="s">
        <v>428</v>
      </c>
      <c r="BK531" s="44" t="s">
        <v>5947</v>
      </c>
      <c r="BL531" s="34"/>
      <c r="BM531" s="34"/>
      <c r="BN531" s="34"/>
      <c r="BO531" s="20"/>
      <c r="BP531" s="20"/>
      <c r="BQ531" s="20"/>
      <c r="BR531" s="20"/>
      <c r="BS531" s="27"/>
      <c r="BT531" s="20"/>
      <c r="BU531" s="20"/>
      <c r="BV531" s="20"/>
      <c r="BW531" s="20"/>
      <c r="BX531" s="20"/>
      <c r="BY531" s="20"/>
      <c r="BZ531" s="20"/>
      <c r="CA531" s="20"/>
      <c r="CB531" s="20"/>
      <c r="CC531" s="27"/>
      <c r="CD531" s="20"/>
      <c r="CE531" s="20"/>
      <c r="CF531" s="28"/>
      <c r="CG531" s="28"/>
      <c r="CH531" s="28"/>
      <c r="CI531" s="28"/>
      <c r="CJ531" s="28"/>
      <c r="CK531" s="28"/>
      <c r="CL531" s="28"/>
      <c r="CM531" s="28"/>
      <c r="CN531" s="28"/>
      <c r="CO531" s="28"/>
      <c r="CP531" s="28"/>
      <c r="CQ531" s="28"/>
      <c r="CR531" s="28"/>
      <c r="CS531" s="28"/>
      <c r="CT531" s="28"/>
      <c r="CU531" s="28"/>
      <c r="CV531" s="28"/>
      <c r="CW531" s="28"/>
      <c r="CX531" s="20"/>
      <c r="ML531" s="87"/>
      <c r="MM531" s="87"/>
      <c r="MN531" s="87"/>
      <c r="MO531" s="87"/>
      <c r="MP531" s="87"/>
      <c r="MQ531" s="87"/>
      <c r="MR531" s="87"/>
      <c r="MS531" s="87"/>
      <c r="MT531" s="87"/>
      <c r="MU531" s="87"/>
      <c r="MV531" s="87"/>
      <c r="MW531" s="87"/>
      <c r="MX531" s="87"/>
      <c r="MY531" s="87"/>
      <c r="MZ531" s="87"/>
      <c r="NA531" s="87"/>
      <c r="NB531" s="87"/>
      <c r="NC531" s="87"/>
      <c r="ND531" s="87"/>
      <c r="NE531" s="87"/>
      <c r="NF531" s="87"/>
      <c r="NG531" s="87"/>
      <c r="NH531" s="87"/>
      <c r="NI531" s="87"/>
      <c r="NJ531" s="87"/>
      <c r="NK531" s="87"/>
      <c r="NL531" s="87"/>
      <c r="NM531" s="87"/>
      <c r="NN531" s="87"/>
      <c r="NO531" s="87"/>
      <c r="NP531" s="87"/>
      <c r="NR531" s="20"/>
      <c r="NS531" s="246" t="s">
        <v>6094</v>
      </c>
    </row>
    <row r="532" spans="22:383">
      <c r="V532" s="43">
        <v>110</v>
      </c>
      <c r="W532" s="34" t="s">
        <v>2510</v>
      </c>
      <c r="X532" s="44">
        <v>131314</v>
      </c>
      <c r="Y532" s="34" t="s">
        <v>2122</v>
      </c>
      <c r="Z532" s="43" t="s">
        <v>426</v>
      </c>
      <c r="AA532" s="34" t="s">
        <v>622</v>
      </c>
      <c r="AB532" s="34" t="s">
        <v>408</v>
      </c>
      <c r="AC532" s="34" t="s">
        <v>6095</v>
      </c>
      <c r="AD532" s="44" t="s">
        <v>428</v>
      </c>
      <c r="AE532" s="44" t="s">
        <v>5947</v>
      </c>
      <c r="AF532" s="43">
        <v>110</v>
      </c>
      <c r="AG532" s="34" t="s">
        <v>2510</v>
      </c>
      <c r="AH532" s="34" t="s">
        <v>6086</v>
      </c>
      <c r="AI532" s="43" t="s">
        <v>2511</v>
      </c>
      <c r="AJ532" s="44" t="s">
        <v>2512</v>
      </c>
      <c r="AK532" s="295">
        <v>4490410</v>
      </c>
      <c r="AL532" s="44" t="s">
        <v>622</v>
      </c>
      <c r="AM532" s="44" t="s">
        <v>2516</v>
      </c>
      <c r="AN532" s="296">
        <v>252219600</v>
      </c>
      <c r="AO532" s="34"/>
      <c r="AP532" s="34"/>
      <c r="AQ532" s="34"/>
      <c r="AR532" s="34"/>
      <c r="AS532" s="34"/>
      <c r="AT532" s="44" t="s">
        <v>434</v>
      </c>
      <c r="AU532" s="44"/>
      <c r="AV532" s="751" t="str" cm="1">
        <f t="array" ref="AV5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2" s="34"/>
      <c r="AX532" s="34"/>
      <c r="AY532" s="34"/>
      <c r="AZ532" s="34"/>
      <c r="BA532" s="34"/>
      <c r="BB532" s="34"/>
      <c r="BC532" s="34"/>
      <c r="BD532" s="44">
        <v>131314</v>
      </c>
      <c r="BE532" s="34" t="s">
        <v>2122</v>
      </c>
      <c r="BF532" s="43" t="s">
        <v>426</v>
      </c>
      <c r="BG532" s="34" t="s">
        <v>622</v>
      </c>
      <c r="BH532" s="34" t="s">
        <v>408</v>
      </c>
      <c r="BI532" s="34" t="s">
        <v>6095</v>
      </c>
      <c r="BJ532" s="44" t="s">
        <v>428</v>
      </c>
      <c r="BK532" s="44" t="s">
        <v>5947</v>
      </c>
      <c r="BL532" s="34"/>
      <c r="BM532" s="34"/>
      <c r="BN532" s="34"/>
      <c r="BO532" s="20"/>
      <c r="BP532" s="20"/>
      <c r="BQ532" s="20"/>
      <c r="BR532" s="20"/>
      <c r="BS532" s="27"/>
      <c r="BT532" s="20"/>
      <c r="BU532" s="20"/>
      <c r="BV532" s="20"/>
      <c r="BW532" s="20"/>
      <c r="BX532" s="20"/>
      <c r="BY532" s="20"/>
      <c r="BZ532" s="20"/>
      <c r="CA532" s="20"/>
      <c r="CB532" s="20"/>
      <c r="CC532" s="27"/>
      <c r="CD532" s="20"/>
      <c r="CE532" s="20"/>
      <c r="CF532" s="28"/>
      <c r="CG532" s="28"/>
      <c r="CH532" s="28"/>
      <c r="CI532" s="28"/>
      <c r="CJ532" s="28"/>
      <c r="CK532" s="28"/>
      <c r="CL532" s="28"/>
      <c r="CM532" s="28"/>
      <c r="CN532" s="28"/>
      <c r="CO532" s="28"/>
      <c r="CP532" s="28"/>
      <c r="CQ532" s="28"/>
      <c r="CR532" s="28"/>
      <c r="CS532" s="28"/>
      <c r="CT532" s="28"/>
      <c r="CU532" s="28"/>
      <c r="CV532" s="28"/>
      <c r="CW532" s="28"/>
      <c r="CX532" s="20"/>
      <c r="ML532" s="87"/>
      <c r="MM532" s="87"/>
      <c r="MN532" s="87"/>
      <c r="MO532" s="87"/>
      <c r="MP532" s="87"/>
      <c r="MQ532" s="87"/>
      <c r="MR532" s="87"/>
      <c r="MS532" s="87"/>
      <c r="MT532" s="87"/>
      <c r="MU532" s="87"/>
      <c r="MV532" s="87"/>
      <c r="MW532" s="87"/>
      <c r="MX532" s="87"/>
      <c r="MY532" s="87"/>
      <c r="MZ532" s="87"/>
      <c r="NA532" s="87"/>
      <c r="NB532" s="87"/>
      <c r="NC532" s="87"/>
      <c r="ND532" s="87"/>
      <c r="NE532" s="87"/>
      <c r="NF532" s="87"/>
      <c r="NG532" s="87"/>
      <c r="NH532" s="87"/>
      <c r="NI532" s="87"/>
      <c r="NJ532" s="87"/>
      <c r="NK532" s="87"/>
      <c r="NL532" s="87"/>
      <c r="NM532" s="87"/>
      <c r="NN532" s="87"/>
      <c r="NO532" s="87"/>
      <c r="NP532" s="87"/>
      <c r="NR532" s="20"/>
      <c r="NS532" s="246" t="s">
        <v>6096</v>
      </c>
    </row>
    <row r="533" spans="22:383">
      <c r="V533" s="43">
        <v>110</v>
      </c>
      <c r="W533" s="34" t="s">
        <v>2510</v>
      </c>
      <c r="X533" s="44">
        <v>131313</v>
      </c>
      <c r="Y533" s="34" t="s">
        <v>1939</v>
      </c>
      <c r="Z533" s="43" t="s">
        <v>426</v>
      </c>
      <c r="AA533" s="34" t="s">
        <v>622</v>
      </c>
      <c r="AB533" s="34" t="s">
        <v>408</v>
      </c>
      <c r="AC533" s="34" t="s">
        <v>6097</v>
      </c>
      <c r="AD533" s="44" t="s">
        <v>428</v>
      </c>
      <c r="AE533" s="44" t="s">
        <v>5947</v>
      </c>
      <c r="AF533" s="43">
        <v>110</v>
      </c>
      <c r="AG533" s="34" t="s">
        <v>2510</v>
      </c>
      <c r="AH533" s="34" t="s">
        <v>6086</v>
      </c>
      <c r="AI533" s="43" t="s">
        <v>2511</v>
      </c>
      <c r="AJ533" s="44" t="s">
        <v>2512</v>
      </c>
      <c r="AK533" s="295">
        <v>4490410</v>
      </c>
      <c r="AL533" s="44" t="s">
        <v>622</v>
      </c>
      <c r="AM533" s="44" t="s">
        <v>2516</v>
      </c>
      <c r="AN533" s="296">
        <v>252219600</v>
      </c>
      <c r="AO533" s="34"/>
      <c r="AP533" s="34"/>
      <c r="AQ533" s="34"/>
      <c r="AR533" s="34"/>
      <c r="AS533" s="34"/>
      <c r="AT533" s="44" t="s">
        <v>434</v>
      </c>
      <c r="AU533" s="44"/>
      <c r="AV533" s="751" t="str" cm="1">
        <f t="array" ref="AV5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3" s="34"/>
      <c r="AX533" s="34"/>
      <c r="AY533" s="34"/>
      <c r="AZ533" s="34"/>
      <c r="BA533" s="34"/>
      <c r="BB533" s="34"/>
      <c r="BC533" s="34"/>
      <c r="BD533" s="44">
        <v>131313</v>
      </c>
      <c r="BE533" s="34" t="s">
        <v>1939</v>
      </c>
      <c r="BF533" s="43" t="s">
        <v>426</v>
      </c>
      <c r="BG533" s="34" t="s">
        <v>622</v>
      </c>
      <c r="BH533" s="34" t="s">
        <v>408</v>
      </c>
      <c r="BI533" s="34" t="s">
        <v>6097</v>
      </c>
      <c r="BJ533" s="44" t="s">
        <v>428</v>
      </c>
      <c r="BK533" s="44" t="s">
        <v>5947</v>
      </c>
      <c r="BL533" s="34"/>
      <c r="BM533" s="34"/>
      <c r="BN533" s="34"/>
      <c r="BO533" s="20"/>
      <c r="BP533" s="20"/>
      <c r="BQ533" s="20"/>
      <c r="BR533" s="20"/>
      <c r="BS533" s="27"/>
      <c r="BT533" s="20"/>
      <c r="BU533" s="20"/>
      <c r="BV533" s="20"/>
      <c r="BW533" s="20"/>
      <c r="BX533" s="20"/>
      <c r="BY533" s="20"/>
      <c r="BZ533" s="20"/>
      <c r="CA533" s="20"/>
      <c r="CB533" s="20"/>
      <c r="CC533" s="27"/>
      <c r="CD533" s="20"/>
      <c r="CE533" s="20"/>
      <c r="CF533" s="28"/>
      <c r="CG533" s="28"/>
      <c r="CH533" s="28"/>
      <c r="CI533" s="28"/>
      <c r="CJ533" s="28"/>
      <c r="CK533" s="28"/>
      <c r="CL533" s="28"/>
      <c r="CM533" s="28"/>
      <c r="CN533" s="28"/>
      <c r="CO533" s="28"/>
      <c r="CP533" s="28"/>
      <c r="CQ533" s="28"/>
      <c r="CR533" s="28"/>
      <c r="CS533" s="28"/>
      <c r="CT533" s="28"/>
      <c r="CU533" s="28"/>
      <c r="CV533" s="28"/>
      <c r="CW533" s="28"/>
      <c r="CX533" s="20"/>
      <c r="ML533" s="87"/>
      <c r="MM533" s="87"/>
      <c r="MN533" s="87"/>
      <c r="MO533" s="87"/>
      <c r="MP533" s="87"/>
      <c r="MQ533" s="87"/>
      <c r="MR533" s="87"/>
      <c r="MS533" s="87"/>
      <c r="MT533" s="87"/>
      <c r="MU533" s="87"/>
      <c r="MV533" s="87"/>
      <c r="MW533" s="87"/>
      <c r="MX533" s="87"/>
      <c r="MY533" s="87"/>
      <c r="MZ533" s="87"/>
      <c r="NA533" s="87"/>
      <c r="NB533" s="87"/>
      <c r="NC533" s="87"/>
      <c r="ND533" s="87"/>
      <c r="NE533" s="87"/>
      <c r="NF533" s="87"/>
      <c r="NG533" s="87"/>
      <c r="NH533" s="87"/>
      <c r="NI533" s="87"/>
      <c r="NJ533" s="87"/>
      <c r="NK533" s="87"/>
      <c r="NL533" s="87"/>
      <c r="NM533" s="87"/>
      <c r="NN533" s="87"/>
      <c r="NO533" s="87"/>
      <c r="NP533" s="87"/>
      <c r="NR533" s="20"/>
      <c r="NS533" s="246" t="s">
        <v>6098</v>
      </c>
    </row>
    <row r="534" spans="22:383">
      <c r="V534" s="43">
        <v>110</v>
      </c>
      <c r="W534" s="34" t="s">
        <v>2510</v>
      </c>
      <c r="X534" s="44">
        <v>131602</v>
      </c>
      <c r="Y534" s="34" t="s">
        <v>894</v>
      </c>
      <c r="Z534" s="43" t="s">
        <v>426</v>
      </c>
      <c r="AA534" s="34" t="s">
        <v>625</v>
      </c>
      <c r="AB534" s="34" t="s">
        <v>408</v>
      </c>
      <c r="AC534" s="34" t="s">
        <v>894</v>
      </c>
      <c r="AD534" s="44" t="s">
        <v>428</v>
      </c>
      <c r="AE534" s="44" t="s">
        <v>5947</v>
      </c>
      <c r="AF534" s="43">
        <v>110</v>
      </c>
      <c r="AG534" s="34" t="s">
        <v>2510</v>
      </c>
      <c r="AH534" s="34" t="s">
        <v>6086</v>
      </c>
      <c r="AI534" s="43" t="s">
        <v>2511</v>
      </c>
      <c r="AJ534" s="44" t="s">
        <v>2512</v>
      </c>
      <c r="AK534" s="295">
        <v>4490410</v>
      </c>
      <c r="AL534" s="44" t="s">
        <v>622</v>
      </c>
      <c r="AM534" s="44" t="s">
        <v>2516</v>
      </c>
      <c r="AN534" s="296">
        <v>252219600</v>
      </c>
      <c r="AO534" s="34"/>
      <c r="AP534" s="34"/>
      <c r="AQ534" s="34"/>
      <c r="AR534" s="34"/>
      <c r="AS534" s="34"/>
      <c r="AT534" s="44" t="s">
        <v>434</v>
      </c>
      <c r="AU534" s="44"/>
      <c r="AV534" s="751" t="str" cm="1">
        <f t="array" ref="AV5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4" s="34"/>
      <c r="AX534" s="34"/>
      <c r="AY534" s="34"/>
      <c r="AZ534" s="34"/>
      <c r="BA534" s="34"/>
      <c r="BB534" s="34"/>
      <c r="BC534" s="34"/>
      <c r="BD534" s="44">
        <v>131602</v>
      </c>
      <c r="BE534" s="34" t="s">
        <v>894</v>
      </c>
      <c r="BF534" s="43" t="s">
        <v>426</v>
      </c>
      <c r="BG534" s="34" t="s">
        <v>625</v>
      </c>
      <c r="BH534" s="34" t="s">
        <v>408</v>
      </c>
      <c r="BI534" s="34" t="s">
        <v>894</v>
      </c>
      <c r="BJ534" s="44" t="s">
        <v>428</v>
      </c>
      <c r="BK534" s="44" t="s">
        <v>5947</v>
      </c>
      <c r="BL534" s="34"/>
      <c r="BM534" s="34"/>
      <c r="BN534" s="34"/>
      <c r="BO534" s="20"/>
      <c r="BP534" s="20"/>
      <c r="BQ534" s="20"/>
      <c r="BR534" s="20"/>
      <c r="BS534" s="27"/>
      <c r="BT534" s="20"/>
      <c r="BU534" s="20"/>
      <c r="BV534" s="20"/>
      <c r="BW534" s="20"/>
      <c r="BX534" s="20"/>
      <c r="BY534" s="20"/>
      <c r="BZ534" s="20"/>
      <c r="CA534" s="20"/>
      <c r="CB534" s="20"/>
      <c r="CC534" s="27"/>
      <c r="CD534" s="20"/>
      <c r="CE534" s="20"/>
      <c r="CF534" s="28"/>
      <c r="CG534" s="28"/>
      <c r="CH534" s="28"/>
      <c r="CI534" s="28"/>
      <c r="CJ534" s="28"/>
      <c r="CK534" s="28"/>
      <c r="CL534" s="28"/>
      <c r="CM534" s="28"/>
      <c r="CN534" s="28"/>
      <c r="CO534" s="28"/>
      <c r="CP534" s="28"/>
      <c r="CQ534" s="28"/>
      <c r="CR534" s="28"/>
      <c r="CS534" s="28"/>
      <c r="CT534" s="28"/>
      <c r="CU534" s="28"/>
      <c r="CV534" s="28"/>
      <c r="CW534" s="28"/>
      <c r="CX534" s="20"/>
      <c r="ML534" s="87"/>
      <c r="MM534" s="87"/>
      <c r="MN534" s="87"/>
      <c r="MO534" s="87"/>
      <c r="MP534" s="87"/>
      <c r="MQ534" s="87"/>
      <c r="MR534" s="87"/>
      <c r="MS534" s="87"/>
      <c r="MT534" s="87"/>
      <c r="MU534" s="87"/>
      <c r="MV534" s="87"/>
      <c r="MW534" s="87"/>
      <c r="MX534" s="87"/>
      <c r="MY534" s="87"/>
      <c r="MZ534" s="87"/>
      <c r="NA534" s="87"/>
      <c r="NB534" s="87"/>
      <c r="NC534" s="87"/>
      <c r="ND534" s="87"/>
      <c r="NE534" s="87"/>
      <c r="NF534" s="87"/>
      <c r="NG534" s="87"/>
      <c r="NH534" s="87"/>
      <c r="NI534" s="87"/>
      <c r="NJ534" s="87"/>
      <c r="NK534" s="87"/>
      <c r="NL534" s="87"/>
      <c r="NM534" s="87"/>
      <c r="NN534" s="87"/>
      <c r="NO534" s="87"/>
      <c r="NP534" s="87"/>
      <c r="NR534" s="20"/>
      <c r="NS534" s="246" t="s">
        <v>6099</v>
      </c>
    </row>
    <row r="535" spans="22:383">
      <c r="V535" s="43">
        <v>110</v>
      </c>
      <c r="W535" s="34" t="s">
        <v>2510</v>
      </c>
      <c r="X535" s="44">
        <v>131603</v>
      </c>
      <c r="Y535" s="34" t="s">
        <v>883</v>
      </c>
      <c r="Z535" s="43" t="s">
        <v>426</v>
      </c>
      <c r="AA535" s="34" t="s">
        <v>625</v>
      </c>
      <c r="AB535" s="34" t="s">
        <v>408</v>
      </c>
      <c r="AC535" s="34" t="s">
        <v>883</v>
      </c>
      <c r="AD535" s="44" t="s">
        <v>428</v>
      </c>
      <c r="AE535" s="44" t="s">
        <v>5947</v>
      </c>
      <c r="AF535" s="43">
        <v>110</v>
      </c>
      <c r="AG535" s="34" t="s">
        <v>2510</v>
      </c>
      <c r="AH535" s="34" t="s">
        <v>6086</v>
      </c>
      <c r="AI535" s="43" t="s">
        <v>2511</v>
      </c>
      <c r="AJ535" s="44" t="s">
        <v>2512</v>
      </c>
      <c r="AK535" s="295">
        <v>4490410</v>
      </c>
      <c r="AL535" s="44" t="s">
        <v>622</v>
      </c>
      <c r="AM535" s="44" t="s">
        <v>2516</v>
      </c>
      <c r="AN535" s="296">
        <v>252219600</v>
      </c>
      <c r="AO535" s="34"/>
      <c r="AP535" s="34"/>
      <c r="AQ535" s="34"/>
      <c r="AR535" s="34"/>
      <c r="AS535" s="34"/>
      <c r="AT535" s="44" t="s">
        <v>434</v>
      </c>
      <c r="AU535" s="44"/>
      <c r="AV535" s="751" t="str" cm="1">
        <f t="array" ref="AV5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5" s="34"/>
      <c r="AX535" s="34"/>
      <c r="AY535" s="34"/>
      <c r="AZ535" s="34"/>
      <c r="BA535" s="34"/>
      <c r="BB535" s="34"/>
      <c r="BC535" s="34"/>
      <c r="BD535" s="44">
        <v>131603</v>
      </c>
      <c r="BE535" s="34" t="s">
        <v>883</v>
      </c>
      <c r="BF535" s="43" t="s">
        <v>426</v>
      </c>
      <c r="BG535" s="34" t="s">
        <v>625</v>
      </c>
      <c r="BH535" s="34" t="s">
        <v>408</v>
      </c>
      <c r="BI535" s="34" t="s">
        <v>883</v>
      </c>
      <c r="BJ535" s="44" t="s">
        <v>428</v>
      </c>
      <c r="BK535" s="44" t="s">
        <v>5947</v>
      </c>
      <c r="BL535" s="34"/>
      <c r="BM535" s="34"/>
      <c r="BN535" s="34"/>
      <c r="BO535" s="20"/>
      <c r="BP535" s="20"/>
      <c r="BQ535" s="20"/>
      <c r="BR535" s="20"/>
      <c r="BS535" s="27"/>
      <c r="BT535" s="20"/>
      <c r="BU535" s="20"/>
      <c r="BV535" s="20"/>
      <c r="BW535" s="20"/>
      <c r="BX535" s="20"/>
      <c r="BY535" s="20"/>
      <c r="BZ535" s="20"/>
      <c r="CA535" s="20"/>
      <c r="CB535" s="20"/>
      <c r="CC535" s="27"/>
      <c r="CD535" s="20"/>
      <c r="CE535" s="20"/>
      <c r="CF535" s="28"/>
      <c r="CG535" s="28"/>
      <c r="CH535" s="28"/>
      <c r="CI535" s="28"/>
      <c r="CJ535" s="28"/>
      <c r="CK535" s="28"/>
      <c r="CL535" s="28"/>
      <c r="CM535" s="28"/>
      <c r="CN535" s="28"/>
      <c r="CO535" s="28"/>
      <c r="CP535" s="28"/>
      <c r="CQ535" s="28"/>
      <c r="CR535" s="28"/>
      <c r="CS535" s="28"/>
      <c r="CT535" s="28"/>
      <c r="CU535" s="28"/>
      <c r="CV535" s="28"/>
      <c r="CW535" s="28"/>
      <c r="CX535" s="20"/>
      <c r="ML535" s="87"/>
      <c r="MM535" s="87"/>
      <c r="MN535" s="87"/>
      <c r="MO535" s="87"/>
      <c r="MP535" s="87"/>
      <c r="MQ535" s="87"/>
      <c r="MR535" s="87"/>
      <c r="MS535" s="87"/>
      <c r="MT535" s="87"/>
      <c r="MU535" s="87"/>
      <c r="MV535" s="87"/>
      <c r="MW535" s="87"/>
      <c r="MX535" s="87"/>
      <c r="MY535" s="87"/>
      <c r="MZ535" s="87"/>
      <c r="NA535" s="87"/>
      <c r="NB535" s="87"/>
      <c r="NC535" s="87"/>
      <c r="ND535" s="87"/>
      <c r="NE535" s="87"/>
      <c r="NF535" s="87"/>
      <c r="NG535" s="87"/>
      <c r="NH535" s="87"/>
      <c r="NI535" s="87"/>
      <c r="NJ535" s="87"/>
      <c r="NK535" s="87"/>
      <c r="NL535" s="87"/>
      <c r="NM535" s="87"/>
      <c r="NN535" s="87"/>
      <c r="NO535" s="87"/>
      <c r="NP535" s="87"/>
      <c r="NR535" s="20"/>
      <c r="NS535" s="246" t="s">
        <v>6100</v>
      </c>
    </row>
    <row r="536" spans="22:383">
      <c r="V536" s="43">
        <v>110</v>
      </c>
      <c r="W536" s="34" t="s">
        <v>2510</v>
      </c>
      <c r="X536" s="44">
        <v>131604</v>
      </c>
      <c r="Y536" s="34" t="s">
        <v>1447</v>
      </c>
      <c r="Z536" s="43" t="s">
        <v>426</v>
      </c>
      <c r="AA536" s="34" t="s">
        <v>625</v>
      </c>
      <c r="AB536" s="34" t="s">
        <v>408</v>
      </c>
      <c r="AC536" s="34" t="s">
        <v>1447</v>
      </c>
      <c r="AD536" s="44" t="s">
        <v>428</v>
      </c>
      <c r="AE536" s="44" t="s">
        <v>5947</v>
      </c>
      <c r="AF536" s="43">
        <v>110</v>
      </c>
      <c r="AG536" s="34" t="s">
        <v>2510</v>
      </c>
      <c r="AH536" s="34" t="s">
        <v>6086</v>
      </c>
      <c r="AI536" s="43" t="s">
        <v>2511</v>
      </c>
      <c r="AJ536" s="44" t="s">
        <v>2512</v>
      </c>
      <c r="AK536" s="295">
        <v>4490410</v>
      </c>
      <c r="AL536" s="44" t="s">
        <v>622</v>
      </c>
      <c r="AM536" s="44" t="s">
        <v>2516</v>
      </c>
      <c r="AN536" s="296">
        <v>252219600</v>
      </c>
      <c r="AO536" s="34"/>
      <c r="AP536" s="34"/>
      <c r="AQ536" s="34"/>
      <c r="AR536" s="34"/>
      <c r="AS536" s="34"/>
      <c r="AT536" s="44" t="s">
        <v>434</v>
      </c>
      <c r="AU536" s="44"/>
      <c r="AV536" s="751" t="str" cm="1">
        <f t="array" ref="AV5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6" s="34"/>
      <c r="AX536" s="34"/>
      <c r="AY536" s="34"/>
      <c r="AZ536" s="34"/>
      <c r="BA536" s="34"/>
      <c r="BB536" s="34"/>
      <c r="BC536" s="34"/>
      <c r="BD536" s="44">
        <v>131604</v>
      </c>
      <c r="BE536" s="34" t="s">
        <v>1447</v>
      </c>
      <c r="BF536" s="43" t="s">
        <v>426</v>
      </c>
      <c r="BG536" s="34" t="s">
        <v>625</v>
      </c>
      <c r="BH536" s="34" t="s">
        <v>408</v>
      </c>
      <c r="BI536" s="34" t="s">
        <v>1447</v>
      </c>
      <c r="BJ536" s="44" t="s">
        <v>428</v>
      </c>
      <c r="BK536" s="44" t="s">
        <v>5947</v>
      </c>
      <c r="BL536" s="34"/>
      <c r="BM536" s="34"/>
      <c r="BN536" s="34"/>
      <c r="BO536" s="20"/>
      <c r="BP536" s="20"/>
      <c r="BQ536" s="20"/>
      <c r="BR536" s="20"/>
      <c r="BS536" s="27"/>
      <c r="BT536" s="20"/>
      <c r="BU536" s="20"/>
      <c r="BV536" s="20"/>
      <c r="BW536" s="20"/>
      <c r="BX536" s="20"/>
      <c r="BY536" s="20"/>
      <c r="BZ536" s="20"/>
      <c r="CA536" s="20"/>
      <c r="CB536" s="20"/>
      <c r="CC536" s="27"/>
      <c r="CD536" s="20"/>
      <c r="CE536" s="20"/>
      <c r="CF536" s="28"/>
      <c r="CG536" s="28"/>
      <c r="CH536" s="28"/>
      <c r="CI536" s="28"/>
      <c r="CJ536" s="28"/>
      <c r="CK536" s="28"/>
      <c r="CL536" s="28"/>
      <c r="CM536" s="28"/>
      <c r="CN536" s="28"/>
      <c r="CO536" s="28"/>
      <c r="CP536" s="28"/>
      <c r="CQ536" s="28"/>
      <c r="CR536" s="28"/>
      <c r="CS536" s="28"/>
      <c r="CT536" s="28"/>
      <c r="CU536" s="28"/>
      <c r="CV536" s="28"/>
      <c r="CW536" s="28"/>
      <c r="CX536" s="20"/>
      <c r="ML536" s="87"/>
      <c r="MM536" s="87"/>
      <c r="MN536" s="87"/>
      <c r="MO536" s="87"/>
      <c r="MP536" s="87"/>
      <c r="MQ536" s="87"/>
      <c r="MR536" s="87"/>
      <c r="MS536" s="87"/>
      <c r="MT536" s="87"/>
      <c r="MU536" s="87"/>
      <c r="MV536" s="87"/>
      <c r="MW536" s="87"/>
      <c r="MX536" s="87"/>
      <c r="MY536" s="87"/>
      <c r="MZ536" s="87"/>
      <c r="NA536" s="87"/>
      <c r="NB536" s="87"/>
      <c r="NC536" s="87"/>
      <c r="ND536" s="87"/>
      <c r="NE536" s="87"/>
      <c r="NF536" s="87"/>
      <c r="NG536" s="87"/>
      <c r="NH536" s="87"/>
      <c r="NI536" s="87"/>
      <c r="NJ536" s="87"/>
      <c r="NK536" s="87"/>
      <c r="NL536" s="87"/>
      <c r="NM536" s="87"/>
      <c r="NN536" s="87"/>
      <c r="NO536" s="87"/>
      <c r="NP536" s="87"/>
      <c r="NR536" s="20"/>
      <c r="NS536" s="246" t="s">
        <v>6101</v>
      </c>
    </row>
    <row r="537" spans="22:383">
      <c r="V537" s="43">
        <v>110</v>
      </c>
      <c r="W537" s="34" t="s">
        <v>2510</v>
      </c>
      <c r="X537" s="44">
        <v>131607</v>
      </c>
      <c r="Y537" s="34" t="s">
        <v>1722</v>
      </c>
      <c r="Z537" s="43" t="s">
        <v>426</v>
      </c>
      <c r="AA537" s="34" t="s">
        <v>625</v>
      </c>
      <c r="AB537" s="34" t="s">
        <v>408</v>
      </c>
      <c r="AC537" s="34" t="s">
        <v>1722</v>
      </c>
      <c r="AD537" s="44" t="s">
        <v>428</v>
      </c>
      <c r="AE537" s="44" t="s">
        <v>5947</v>
      </c>
      <c r="AF537" s="43">
        <v>110</v>
      </c>
      <c r="AG537" s="34" t="s">
        <v>2510</v>
      </c>
      <c r="AH537" s="34" t="s">
        <v>6086</v>
      </c>
      <c r="AI537" s="43" t="s">
        <v>2511</v>
      </c>
      <c r="AJ537" s="44" t="s">
        <v>2512</v>
      </c>
      <c r="AK537" s="295">
        <v>4490410</v>
      </c>
      <c r="AL537" s="44" t="s">
        <v>622</v>
      </c>
      <c r="AM537" s="44" t="s">
        <v>2516</v>
      </c>
      <c r="AN537" s="296">
        <v>252219600</v>
      </c>
      <c r="AO537" s="34"/>
      <c r="AP537" s="34"/>
      <c r="AQ537" s="34"/>
      <c r="AR537" s="34"/>
      <c r="AS537" s="34"/>
      <c r="AT537" s="44" t="s">
        <v>434</v>
      </c>
      <c r="AU537" s="44"/>
      <c r="AV537" s="751" t="str" cm="1">
        <f t="array" ref="AV5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7" s="34"/>
      <c r="AX537" s="34"/>
      <c r="AY537" s="34"/>
      <c r="AZ537" s="34"/>
      <c r="BA537" s="34"/>
      <c r="BB537" s="34"/>
      <c r="BC537" s="34"/>
      <c r="BD537" s="44">
        <v>131607</v>
      </c>
      <c r="BE537" s="34" t="s">
        <v>1722</v>
      </c>
      <c r="BF537" s="43" t="s">
        <v>426</v>
      </c>
      <c r="BG537" s="34" t="s">
        <v>625</v>
      </c>
      <c r="BH537" s="34" t="s">
        <v>408</v>
      </c>
      <c r="BI537" s="34" t="s">
        <v>1722</v>
      </c>
      <c r="BJ537" s="44" t="s">
        <v>428</v>
      </c>
      <c r="BK537" s="44" t="s">
        <v>5947</v>
      </c>
      <c r="BL537" s="34"/>
      <c r="BM537" s="34"/>
      <c r="BN537" s="34"/>
      <c r="BO537" s="20"/>
      <c r="BP537" s="20"/>
      <c r="BQ537" s="20"/>
      <c r="BR537" s="20"/>
      <c r="BS537" s="27"/>
      <c r="BT537" s="20"/>
      <c r="BU537" s="20"/>
      <c r="BV537" s="20"/>
      <c r="BW537" s="20"/>
      <c r="BX537" s="20"/>
      <c r="BY537" s="20"/>
      <c r="BZ537" s="20"/>
      <c r="CA537" s="20"/>
      <c r="CB537" s="20"/>
      <c r="CC537" s="27"/>
      <c r="CD537" s="20"/>
      <c r="CE537" s="20"/>
      <c r="CF537" s="28"/>
      <c r="CG537" s="28"/>
      <c r="CH537" s="28"/>
      <c r="CI537" s="28"/>
      <c r="CJ537" s="28"/>
      <c r="CK537" s="28"/>
      <c r="CL537" s="28"/>
      <c r="CM537" s="28"/>
      <c r="CN537" s="28"/>
      <c r="CO537" s="28"/>
      <c r="CP537" s="28"/>
      <c r="CQ537" s="28"/>
      <c r="CR537" s="28"/>
      <c r="CS537" s="28"/>
      <c r="CT537" s="28"/>
      <c r="CU537" s="28"/>
      <c r="CV537" s="28"/>
      <c r="CW537" s="28"/>
      <c r="CX537" s="20"/>
      <c r="ML537" s="87"/>
      <c r="MM537" s="87"/>
      <c r="MN537" s="87"/>
      <c r="MO537" s="87"/>
      <c r="MP537" s="87"/>
      <c r="MQ537" s="87"/>
      <c r="MR537" s="87"/>
      <c r="MS537" s="87"/>
      <c r="MT537" s="87"/>
      <c r="MU537" s="87"/>
      <c r="MV537" s="87"/>
      <c r="MW537" s="87"/>
      <c r="MX537" s="87"/>
      <c r="MY537" s="87"/>
      <c r="MZ537" s="87"/>
      <c r="NA537" s="87"/>
      <c r="NB537" s="87"/>
      <c r="NC537" s="87"/>
      <c r="ND537" s="87"/>
      <c r="NE537" s="87"/>
      <c r="NF537" s="87"/>
      <c r="NG537" s="87"/>
      <c r="NH537" s="87"/>
      <c r="NI537" s="87"/>
      <c r="NJ537" s="87"/>
      <c r="NK537" s="87"/>
      <c r="NL537" s="87"/>
      <c r="NM537" s="87"/>
      <c r="NN537" s="87"/>
      <c r="NO537" s="87"/>
      <c r="NP537" s="87"/>
      <c r="NR537" s="20"/>
      <c r="NS537" s="246" t="s">
        <v>6102</v>
      </c>
    </row>
    <row r="538" spans="22:383">
      <c r="V538" s="43">
        <v>110</v>
      </c>
      <c r="W538" s="34" t="s">
        <v>2510</v>
      </c>
      <c r="X538" s="44">
        <v>131610</v>
      </c>
      <c r="Y538" s="34" t="s">
        <v>1941</v>
      </c>
      <c r="Z538" s="43" t="s">
        <v>426</v>
      </c>
      <c r="AA538" s="34" t="s">
        <v>625</v>
      </c>
      <c r="AB538" s="34" t="s">
        <v>408</v>
      </c>
      <c r="AC538" s="34" t="s">
        <v>1941</v>
      </c>
      <c r="AD538" s="44" t="s">
        <v>428</v>
      </c>
      <c r="AE538" s="44" t="s">
        <v>5947</v>
      </c>
      <c r="AF538" s="43">
        <v>110</v>
      </c>
      <c r="AG538" s="34" t="s">
        <v>2510</v>
      </c>
      <c r="AH538" s="34" t="s">
        <v>6086</v>
      </c>
      <c r="AI538" s="43" t="s">
        <v>2511</v>
      </c>
      <c r="AJ538" s="44" t="s">
        <v>2512</v>
      </c>
      <c r="AK538" s="295">
        <v>4490410</v>
      </c>
      <c r="AL538" s="44" t="s">
        <v>622</v>
      </c>
      <c r="AM538" s="44" t="s">
        <v>2516</v>
      </c>
      <c r="AN538" s="296">
        <v>252219600</v>
      </c>
      <c r="AO538" s="34"/>
      <c r="AP538" s="34"/>
      <c r="AQ538" s="34"/>
      <c r="AR538" s="34"/>
      <c r="AS538" s="34"/>
      <c r="AT538" s="44" t="s">
        <v>434</v>
      </c>
      <c r="AU538" s="44"/>
      <c r="AV538" s="751" t="str" cm="1">
        <f t="array" ref="AV5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8" s="34"/>
      <c r="AX538" s="34"/>
      <c r="AY538" s="34"/>
      <c r="AZ538" s="34"/>
      <c r="BA538" s="34"/>
      <c r="BB538" s="34"/>
      <c r="BC538" s="34"/>
      <c r="BD538" s="44">
        <v>131610</v>
      </c>
      <c r="BE538" s="34" t="s">
        <v>1941</v>
      </c>
      <c r="BF538" s="43" t="s">
        <v>426</v>
      </c>
      <c r="BG538" s="34" t="s">
        <v>625</v>
      </c>
      <c r="BH538" s="34" t="s">
        <v>408</v>
      </c>
      <c r="BI538" s="34" t="s">
        <v>1941</v>
      </c>
      <c r="BJ538" s="44" t="s">
        <v>428</v>
      </c>
      <c r="BK538" s="44" t="s">
        <v>5947</v>
      </c>
      <c r="BL538" s="34"/>
      <c r="BM538" s="34"/>
      <c r="BN538" s="34"/>
      <c r="BO538" s="20"/>
      <c r="BP538" s="20"/>
      <c r="BQ538" s="20"/>
      <c r="BR538" s="20"/>
      <c r="BS538" s="27"/>
      <c r="BT538" s="20"/>
      <c r="BU538" s="20"/>
      <c r="BV538" s="20"/>
      <c r="BW538" s="20"/>
      <c r="BX538" s="20"/>
      <c r="BY538" s="20"/>
      <c r="BZ538" s="20"/>
      <c r="CA538" s="20"/>
      <c r="CB538" s="20"/>
      <c r="CC538" s="27"/>
      <c r="CD538" s="20"/>
      <c r="CE538" s="20"/>
      <c r="CF538" s="28"/>
      <c r="CG538" s="28"/>
      <c r="CH538" s="28"/>
      <c r="CI538" s="28"/>
      <c r="CJ538" s="28"/>
      <c r="CK538" s="28"/>
      <c r="CL538" s="28"/>
      <c r="CM538" s="28"/>
      <c r="CN538" s="28"/>
      <c r="CO538" s="28"/>
      <c r="CP538" s="28"/>
      <c r="CQ538" s="28"/>
      <c r="CR538" s="28"/>
      <c r="CS538" s="28"/>
      <c r="CT538" s="28"/>
      <c r="CU538" s="28"/>
      <c r="CV538" s="28"/>
      <c r="CW538" s="28"/>
      <c r="CX538" s="20"/>
      <c r="ML538" s="87"/>
      <c r="MM538" s="87"/>
      <c r="MN538" s="87"/>
      <c r="MO538" s="87"/>
      <c r="MP538" s="87"/>
      <c r="MQ538" s="87"/>
      <c r="MR538" s="87"/>
      <c r="MS538" s="87"/>
      <c r="MT538" s="87"/>
      <c r="MU538" s="87"/>
      <c r="MV538" s="87"/>
      <c r="MW538" s="87"/>
      <c r="MX538" s="87"/>
      <c r="MY538" s="87"/>
      <c r="MZ538" s="87"/>
      <c r="NA538" s="87"/>
      <c r="NB538" s="87"/>
      <c r="NC538" s="87"/>
      <c r="ND538" s="87"/>
      <c r="NE538" s="87"/>
      <c r="NF538" s="87"/>
      <c r="NG538" s="87"/>
      <c r="NH538" s="87"/>
      <c r="NI538" s="87"/>
      <c r="NJ538" s="87"/>
      <c r="NK538" s="87"/>
      <c r="NL538" s="87"/>
      <c r="NM538" s="87"/>
      <c r="NN538" s="87"/>
      <c r="NO538" s="87"/>
      <c r="NP538" s="87"/>
      <c r="NR538" s="20"/>
      <c r="NS538" s="246" t="s">
        <v>6103</v>
      </c>
    </row>
    <row r="539" spans="22:383">
      <c r="V539" s="43">
        <v>110</v>
      </c>
      <c r="W539" s="34" t="s">
        <v>2510</v>
      </c>
      <c r="X539" s="44">
        <v>131611</v>
      </c>
      <c r="Y539" s="34" t="s">
        <v>2124</v>
      </c>
      <c r="Z539" s="43" t="s">
        <v>426</v>
      </c>
      <c r="AA539" s="34" t="s">
        <v>625</v>
      </c>
      <c r="AB539" s="34" t="s">
        <v>408</v>
      </c>
      <c r="AC539" s="34" t="s">
        <v>2124</v>
      </c>
      <c r="AD539" s="44" t="s">
        <v>428</v>
      </c>
      <c r="AE539" s="44" t="s">
        <v>5947</v>
      </c>
      <c r="AF539" s="43">
        <v>110</v>
      </c>
      <c r="AG539" s="34" t="s">
        <v>2510</v>
      </c>
      <c r="AH539" s="34" t="s">
        <v>6086</v>
      </c>
      <c r="AI539" s="43" t="s">
        <v>2511</v>
      </c>
      <c r="AJ539" s="44" t="s">
        <v>2512</v>
      </c>
      <c r="AK539" s="295">
        <v>4490410</v>
      </c>
      <c r="AL539" s="44" t="s">
        <v>622</v>
      </c>
      <c r="AM539" s="44" t="s">
        <v>2516</v>
      </c>
      <c r="AN539" s="296">
        <v>252219600</v>
      </c>
      <c r="AO539" s="34"/>
      <c r="AP539" s="34"/>
      <c r="AQ539" s="34"/>
      <c r="AR539" s="34"/>
      <c r="AS539" s="34"/>
      <c r="AT539" s="44" t="s">
        <v>434</v>
      </c>
      <c r="AU539" s="44"/>
      <c r="AV539" s="751" t="str" cm="1">
        <f t="array" ref="AV5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39" s="34"/>
      <c r="AX539" s="34"/>
      <c r="AY539" s="34"/>
      <c r="AZ539" s="34"/>
      <c r="BA539" s="34"/>
      <c r="BB539" s="34"/>
      <c r="BC539" s="34"/>
      <c r="BD539" s="44">
        <v>131611</v>
      </c>
      <c r="BE539" s="34" t="s">
        <v>2124</v>
      </c>
      <c r="BF539" s="43" t="s">
        <v>426</v>
      </c>
      <c r="BG539" s="34" t="s">
        <v>625</v>
      </c>
      <c r="BH539" s="34" t="s">
        <v>408</v>
      </c>
      <c r="BI539" s="34" t="s">
        <v>2124</v>
      </c>
      <c r="BJ539" s="44" t="s">
        <v>428</v>
      </c>
      <c r="BK539" s="44" t="s">
        <v>5947</v>
      </c>
      <c r="BL539" s="34"/>
      <c r="BM539" s="34"/>
      <c r="BN539" s="34"/>
      <c r="BO539" s="20"/>
      <c r="BP539" s="20"/>
      <c r="BQ539" s="20"/>
      <c r="BR539" s="20"/>
      <c r="BS539" s="27"/>
      <c r="BT539" s="20"/>
      <c r="BU539" s="20"/>
      <c r="BV539" s="20"/>
      <c r="BW539" s="20"/>
      <c r="BX539" s="20"/>
      <c r="BY539" s="20"/>
      <c r="BZ539" s="20"/>
      <c r="CA539" s="20"/>
      <c r="CB539" s="20"/>
      <c r="CC539" s="27"/>
      <c r="CD539" s="20"/>
      <c r="CE539" s="20"/>
      <c r="CF539" s="28"/>
      <c r="CG539" s="28"/>
      <c r="CH539" s="28"/>
      <c r="CI539" s="28"/>
      <c r="CJ539" s="28"/>
      <c r="CK539" s="28"/>
      <c r="CL539" s="28"/>
      <c r="CM539" s="28"/>
      <c r="CN539" s="28"/>
      <c r="CO539" s="28"/>
      <c r="CP539" s="28"/>
      <c r="CQ539" s="28"/>
      <c r="CR539" s="28"/>
      <c r="CS539" s="28"/>
      <c r="CT539" s="28"/>
      <c r="CU539" s="28"/>
      <c r="CV539" s="28"/>
      <c r="CW539" s="28"/>
      <c r="CX539" s="20"/>
      <c r="ML539" s="87"/>
      <c r="MM539" s="87"/>
      <c r="MN539" s="87"/>
      <c r="MO539" s="87"/>
      <c r="MP539" s="87"/>
      <c r="MQ539" s="87"/>
      <c r="MR539" s="87"/>
      <c r="MS539" s="87"/>
      <c r="MT539" s="87"/>
      <c r="MU539" s="87"/>
      <c r="MV539" s="87"/>
      <c r="MW539" s="87"/>
      <c r="MX539" s="87"/>
      <c r="MY539" s="87"/>
      <c r="MZ539" s="87"/>
      <c r="NA539" s="87"/>
      <c r="NB539" s="87"/>
      <c r="NC539" s="87"/>
      <c r="ND539" s="87"/>
      <c r="NE539" s="87"/>
      <c r="NF539" s="87"/>
      <c r="NG539" s="87"/>
      <c r="NH539" s="87"/>
      <c r="NI539" s="87"/>
      <c r="NJ539" s="87"/>
      <c r="NK539" s="87"/>
      <c r="NL539" s="87"/>
      <c r="NM539" s="87"/>
      <c r="NN539" s="87"/>
      <c r="NO539" s="87"/>
      <c r="NP539" s="87"/>
      <c r="NR539" s="20"/>
      <c r="NS539" s="246" t="s">
        <v>6104</v>
      </c>
    </row>
    <row r="540" spans="22:383">
      <c r="V540" s="43">
        <v>110</v>
      </c>
      <c r="W540" s="34" t="s">
        <v>2510</v>
      </c>
      <c r="X540" s="44">
        <v>131612</v>
      </c>
      <c r="Y540" s="34" t="s">
        <v>1595</v>
      </c>
      <c r="Z540" s="43" t="s">
        <v>426</v>
      </c>
      <c r="AA540" s="34" t="s">
        <v>625</v>
      </c>
      <c r="AB540" s="34" t="s">
        <v>408</v>
      </c>
      <c r="AC540" s="34" t="s">
        <v>1595</v>
      </c>
      <c r="AD540" s="44" t="s">
        <v>428</v>
      </c>
      <c r="AE540" s="44" t="s">
        <v>5947</v>
      </c>
      <c r="AF540" s="43">
        <v>110</v>
      </c>
      <c r="AG540" s="34" t="s">
        <v>2510</v>
      </c>
      <c r="AH540" s="34" t="s">
        <v>6086</v>
      </c>
      <c r="AI540" s="43" t="s">
        <v>2511</v>
      </c>
      <c r="AJ540" s="44" t="s">
        <v>2512</v>
      </c>
      <c r="AK540" s="295">
        <v>4490410</v>
      </c>
      <c r="AL540" s="44" t="s">
        <v>622</v>
      </c>
      <c r="AM540" s="44" t="s">
        <v>2516</v>
      </c>
      <c r="AN540" s="296">
        <v>252219600</v>
      </c>
      <c r="AO540" s="34"/>
      <c r="AP540" s="34"/>
      <c r="AQ540" s="34"/>
      <c r="AR540" s="34"/>
      <c r="AS540" s="34"/>
      <c r="AT540" s="44" t="s">
        <v>434</v>
      </c>
      <c r="AU540" s="44"/>
      <c r="AV540" s="751" t="str" cm="1">
        <f t="array" ref="AV5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0" s="34"/>
      <c r="AX540" s="34"/>
      <c r="AY540" s="34"/>
      <c r="AZ540" s="34"/>
      <c r="BA540" s="34"/>
      <c r="BB540" s="34"/>
      <c r="BC540" s="34"/>
      <c r="BD540" s="44">
        <v>131612</v>
      </c>
      <c r="BE540" s="34" t="s">
        <v>1595</v>
      </c>
      <c r="BF540" s="43" t="s">
        <v>426</v>
      </c>
      <c r="BG540" s="34" t="s">
        <v>625</v>
      </c>
      <c r="BH540" s="34" t="s">
        <v>408</v>
      </c>
      <c r="BI540" s="34" t="s">
        <v>1595</v>
      </c>
      <c r="BJ540" s="44" t="s">
        <v>428</v>
      </c>
      <c r="BK540" s="44" t="s">
        <v>5947</v>
      </c>
      <c r="BL540" s="34"/>
      <c r="BM540" s="34"/>
      <c r="BN540" s="34"/>
      <c r="BO540" s="20"/>
      <c r="BP540" s="20"/>
      <c r="BQ540" s="20"/>
      <c r="BR540" s="20"/>
      <c r="BS540" s="27"/>
      <c r="BT540" s="20"/>
      <c r="BU540" s="20"/>
      <c r="BV540" s="20"/>
      <c r="BW540" s="20"/>
      <c r="BX540" s="20"/>
      <c r="BY540" s="20"/>
      <c r="BZ540" s="20"/>
      <c r="CA540" s="20"/>
      <c r="CB540" s="20"/>
      <c r="CC540" s="27"/>
      <c r="CD540" s="20"/>
      <c r="CE540" s="20"/>
      <c r="CF540" s="28"/>
      <c r="CG540" s="28"/>
      <c r="CH540" s="28"/>
      <c r="CI540" s="28"/>
      <c r="CJ540" s="28"/>
      <c r="CK540" s="28"/>
      <c r="CL540" s="28"/>
      <c r="CM540" s="28"/>
      <c r="CN540" s="28"/>
      <c r="CO540" s="28"/>
      <c r="CP540" s="28"/>
      <c r="CQ540" s="28"/>
      <c r="CR540" s="28"/>
      <c r="CS540" s="28"/>
      <c r="CT540" s="28"/>
      <c r="CU540" s="28"/>
      <c r="CV540" s="28"/>
      <c r="CW540" s="28"/>
      <c r="CX540" s="20"/>
      <c r="ML540" s="87"/>
      <c r="MM540" s="87"/>
      <c r="MN540" s="87"/>
      <c r="MO540" s="87"/>
      <c r="MP540" s="87"/>
      <c r="MQ540" s="87"/>
      <c r="MR540" s="87"/>
      <c r="MS540" s="87"/>
      <c r="MT540" s="87"/>
      <c r="MU540" s="87"/>
      <c r="MV540" s="87"/>
      <c r="MW540" s="87"/>
      <c r="MX540" s="87"/>
      <c r="MY540" s="87"/>
      <c r="MZ540" s="87"/>
      <c r="NA540" s="87"/>
      <c r="NB540" s="87"/>
      <c r="NC540" s="87"/>
      <c r="ND540" s="87"/>
      <c r="NE540" s="87"/>
      <c r="NF540" s="87"/>
      <c r="NG540" s="87"/>
      <c r="NH540" s="87"/>
      <c r="NI540" s="87"/>
      <c r="NJ540" s="87"/>
      <c r="NK540" s="87"/>
      <c r="NL540" s="87"/>
      <c r="NM540" s="87"/>
      <c r="NN540" s="87"/>
      <c r="NO540" s="87"/>
      <c r="NP540" s="87"/>
      <c r="NR540" s="20"/>
      <c r="NS540" s="246" t="s">
        <v>6105</v>
      </c>
    </row>
    <row r="541" spans="22:383">
      <c r="V541" s="43">
        <v>110</v>
      </c>
      <c r="W541" s="34" t="s">
        <v>2510</v>
      </c>
      <c r="X541" s="44">
        <v>131613</v>
      </c>
      <c r="Y541" s="34" t="s">
        <v>2444</v>
      </c>
      <c r="Z541" s="43" t="s">
        <v>426</v>
      </c>
      <c r="AA541" s="34" t="s">
        <v>625</v>
      </c>
      <c r="AB541" s="34" t="s">
        <v>408</v>
      </c>
      <c r="AC541" s="34" t="s">
        <v>2444</v>
      </c>
      <c r="AD541" s="44" t="s">
        <v>428</v>
      </c>
      <c r="AE541" s="44" t="s">
        <v>5947</v>
      </c>
      <c r="AF541" s="43">
        <v>110</v>
      </c>
      <c r="AG541" s="34" t="s">
        <v>2510</v>
      </c>
      <c r="AH541" s="34" t="s">
        <v>6086</v>
      </c>
      <c r="AI541" s="43" t="s">
        <v>2511</v>
      </c>
      <c r="AJ541" s="44" t="s">
        <v>2512</v>
      </c>
      <c r="AK541" s="295">
        <v>4490410</v>
      </c>
      <c r="AL541" s="44" t="s">
        <v>622</v>
      </c>
      <c r="AM541" s="44" t="s">
        <v>2516</v>
      </c>
      <c r="AN541" s="296">
        <v>252219600</v>
      </c>
      <c r="AO541" s="34"/>
      <c r="AP541" s="34"/>
      <c r="AQ541" s="34"/>
      <c r="AR541" s="34"/>
      <c r="AS541" s="34"/>
      <c r="AT541" s="44" t="s">
        <v>434</v>
      </c>
      <c r="AU541" s="44"/>
      <c r="AV541" s="751" t="str" cm="1">
        <f t="array" ref="AV5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1" s="34"/>
      <c r="AX541" s="34"/>
      <c r="AY541" s="34"/>
      <c r="AZ541" s="34"/>
      <c r="BA541" s="34"/>
      <c r="BB541" s="34"/>
      <c r="BC541" s="34"/>
      <c r="BD541" s="44">
        <v>131613</v>
      </c>
      <c r="BE541" s="34" t="s">
        <v>2444</v>
      </c>
      <c r="BF541" s="43" t="s">
        <v>426</v>
      </c>
      <c r="BG541" s="34" t="s">
        <v>625</v>
      </c>
      <c r="BH541" s="34" t="s">
        <v>408</v>
      </c>
      <c r="BI541" s="34" t="s">
        <v>2444</v>
      </c>
      <c r="BJ541" s="44" t="s">
        <v>428</v>
      </c>
      <c r="BK541" s="44" t="s">
        <v>5947</v>
      </c>
      <c r="BL541" s="34"/>
      <c r="BM541" s="34"/>
      <c r="BN541" s="34"/>
      <c r="BO541" s="20"/>
      <c r="BP541" s="20"/>
      <c r="BQ541" s="20"/>
      <c r="BR541" s="20"/>
      <c r="BS541" s="27"/>
      <c r="BT541" s="20"/>
      <c r="BU541" s="20"/>
      <c r="BV541" s="20"/>
      <c r="BW541" s="20"/>
      <c r="BX541" s="20"/>
      <c r="BY541" s="20"/>
      <c r="BZ541" s="20"/>
      <c r="CA541" s="20"/>
      <c r="CB541" s="20"/>
      <c r="CC541" s="27"/>
      <c r="CD541" s="20"/>
      <c r="CE541" s="20"/>
      <c r="CF541" s="28"/>
      <c r="CG541" s="28"/>
      <c r="CH541" s="28"/>
      <c r="CI541" s="28"/>
      <c r="CJ541" s="28"/>
      <c r="CK541" s="28"/>
      <c r="CL541" s="28"/>
      <c r="CM541" s="28"/>
      <c r="CN541" s="28"/>
      <c r="CO541" s="28"/>
      <c r="CP541" s="28"/>
      <c r="CQ541" s="28"/>
      <c r="CR541" s="28"/>
      <c r="CS541" s="28"/>
      <c r="CT541" s="28"/>
      <c r="CU541" s="28"/>
      <c r="CV541" s="28"/>
      <c r="CW541" s="28"/>
      <c r="CX541" s="20"/>
      <c r="ML541" s="87"/>
      <c r="MM541" s="87"/>
      <c r="MN541" s="87"/>
      <c r="MO541" s="87"/>
      <c r="MP541" s="87"/>
      <c r="MQ541" s="87"/>
      <c r="MR541" s="87"/>
      <c r="MS541" s="87"/>
      <c r="MT541" s="87"/>
      <c r="MU541" s="87"/>
      <c r="MV541" s="87"/>
      <c r="MW541" s="87"/>
      <c r="MX541" s="87"/>
      <c r="MY541" s="87"/>
      <c r="MZ541" s="87"/>
      <c r="NA541" s="87"/>
      <c r="NB541" s="87"/>
      <c r="NC541" s="87"/>
      <c r="ND541" s="87"/>
      <c r="NE541" s="87"/>
      <c r="NF541" s="87"/>
      <c r="NG541" s="87"/>
      <c r="NH541" s="87"/>
      <c r="NI541" s="87"/>
      <c r="NJ541" s="87"/>
      <c r="NK541" s="87"/>
      <c r="NL541" s="87"/>
      <c r="NM541" s="87"/>
      <c r="NN541" s="87"/>
      <c r="NO541" s="87"/>
      <c r="NP541" s="87"/>
      <c r="NR541" s="20"/>
      <c r="NS541" s="246" t="s">
        <v>6106</v>
      </c>
    </row>
    <row r="542" spans="22:383">
      <c r="V542" s="43">
        <v>110</v>
      </c>
      <c r="W542" s="34" t="s">
        <v>2510</v>
      </c>
      <c r="X542" s="44">
        <v>131614</v>
      </c>
      <c r="Y542" s="34" t="s">
        <v>2582</v>
      </c>
      <c r="Z542" s="43" t="s">
        <v>426</v>
      </c>
      <c r="AA542" s="34" t="s">
        <v>625</v>
      </c>
      <c r="AB542" s="34" t="s">
        <v>408</v>
      </c>
      <c r="AC542" s="34" t="s">
        <v>2582</v>
      </c>
      <c r="AD542" s="44" t="s">
        <v>428</v>
      </c>
      <c r="AE542" s="44" t="s">
        <v>5947</v>
      </c>
      <c r="AF542" s="43">
        <v>110</v>
      </c>
      <c r="AG542" s="34" t="s">
        <v>2510</v>
      </c>
      <c r="AH542" s="34" t="s">
        <v>6086</v>
      </c>
      <c r="AI542" s="43" t="s">
        <v>2511</v>
      </c>
      <c r="AJ542" s="44" t="s">
        <v>2512</v>
      </c>
      <c r="AK542" s="295">
        <v>4490410</v>
      </c>
      <c r="AL542" s="44" t="s">
        <v>622</v>
      </c>
      <c r="AM542" s="44" t="s">
        <v>2516</v>
      </c>
      <c r="AN542" s="296">
        <v>252219600</v>
      </c>
      <c r="AO542" s="34"/>
      <c r="AP542" s="34"/>
      <c r="AQ542" s="34"/>
      <c r="AR542" s="34"/>
      <c r="AS542" s="34"/>
      <c r="AT542" s="44" t="s">
        <v>434</v>
      </c>
      <c r="AU542" s="44"/>
      <c r="AV542" s="751" t="str" cm="1">
        <f t="array" ref="AV5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2" s="34"/>
      <c r="AX542" s="34"/>
      <c r="AY542" s="34"/>
      <c r="AZ542" s="34"/>
      <c r="BA542" s="34"/>
      <c r="BB542" s="34"/>
      <c r="BC542" s="34"/>
      <c r="BD542" s="44">
        <v>131614</v>
      </c>
      <c r="BE542" s="34" t="s">
        <v>2582</v>
      </c>
      <c r="BF542" s="43" t="s">
        <v>426</v>
      </c>
      <c r="BG542" s="34" t="s">
        <v>625</v>
      </c>
      <c r="BH542" s="34" t="s">
        <v>408</v>
      </c>
      <c r="BI542" s="34" t="s">
        <v>2582</v>
      </c>
      <c r="BJ542" s="44" t="s">
        <v>428</v>
      </c>
      <c r="BK542" s="44" t="s">
        <v>5947</v>
      </c>
      <c r="BL542" s="34"/>
      <c r="BM542" s="34"/>
      <c r="BN542" s="34"/>
      <c r="BO542" s="20"/>
      <c r="BP542" s="20"/>
      <c r="BQ542" s="20"/>
      <c r="BR542" s="20"/>
      <c r="BS542" s="27"/>
      <c r="BT542" s="20"/>
      <c r="BU542" s="20"/>
      <c r="BV542" s="20"/>
      <c r="BW542" s="20"/>
      <c r="BX542" s="20"/>
      <c r="BY542" s="20"/>
      <c r="BZ542" s="20"/>
      <c r="CA542" s="20"/>
      <c r="CB542" s="20"/>
      <c r="CC542" s="27"/>
      <c r="CD542" s="20"/>
      <c r="CE542" s="20"/>
      <c r="CF542" s="28"/>
      <c r="CG542" s="28"/>
      <c r="CH542" s="28"/>
      <c r="CI542" s="28"/>
      <c r="CJ542" s="28"/>
      <c r="CK542" s="28"/>
      <c r="CL542" s="28"/>
      <c r="CM542" s="28"/>
      <c r="CN542" s="28"/>
      <c r="CO542" s="28"/>
      <c r="CP542" s="28"/>
      <c r="CQ542" s="28"/>
      <c r="CR542" s="28"/>
      <c r="CS542" s="28"/>
      <c r="CT542" s="28"/>
      <c r="CU542" s="28"/>
      <c r="CV542" s="28"/>
      <c r="CW542" s="28"/>
      <c r="CX542" s="20"/>
      <c r="ML542" s="87"/>
      <c r="MM542" s="87"/>
      <c r="MN542" s="87"/>
      <c r="MO542" s="87"/>
      <c r="MP542" s="87"/>
      <c r="MQ542" s="87"/>
      <c r="MR542" s="87"/>
      <c r="MS542" s="87"/>
      <c r="MT542" s="87"/>
      <c r="MU542" s="87"/>
      <c r="MV542" s="87"/>
      <c r="MW542" s="87"/>
      <c r="MX542" s="87"/>
      <c r="MY542" s="87"/>
      <c r="MZ542" s="87"/>
      <c r="NA542" s="87"/>
      <c r="NB542" s="87"/>
      <c r="NC542" s="87"/>
      <c r="ND542" s="87"/>
      <c r="NE542" s="87"/>
      <c r="NF542" s="87"/>
      <c r="NG542" s="87"/>
      <c r="NH542" s="87"/>
      <c r="NI542" s="87"/>
      <c r="NJ542" s="87"/>
      <c r="NK542" s="87"/>
      <c r="NL542" s="87"/>
      <c r="NM542" s="87"/>
      <c r="NN542" s="87"/>
      <c r="NO542" s="87"/>
      <c r="NP542" s="87"/>
      <c r="NR542" s="20"/>
      <c r="NS542" s="246" t="s">
        <v>6107</v>
      </c>
    </row>
    <row r="543" spans="22:383">
      <c r="V543" s="43">
        <v>110</v>
      </c>
      <c r="W543" s="34" t="s">
        <v>2510</v>
      </c>
      <c r="X543" s="44">
        <v>131616</v>
      </c>
      <c r="Y543" s="34" t="s">
        <v>2714</v>
      </c>
      <c r="Z543" s="43" t="s">
        <v>426</v>
      </c>
      <c r="AA543" s="34" t="s">
        <v>625</v>
      </c>
      <c r="AB543" s="34" t="s">
        <v>408</v>
      </c>
      <c r="AC543" s="34" t="s">
        <v>2714</v>
      </c>
      <c r="AD543" s="44" t="s">
        <v>428</v>
      </c>
      <c r="AE543" s="44" t="s">
        <v>5947</v>
      </c>
      <c r="AF543" s="43">
        <v>110</v>
      </c>
      <c r="AG543" s="34" t="s">
        <v>2510</v>
      </c>
      <c r="AH543" s="34" t="s">
        <v>6086</v>
      </c>
      <c r="AI543" s="43" t="s">
        <v>2511</v>
      </c>
      <c r="AJ543" s="44" t="s">
        <v>2512</v>
      </c>
      <c r="AK543" s="295">
        <v>4490410</v>
      </c>
      <c r="AL543" s="44" t="s">
        <v>622</v>
      </c>
      <c r="AM543" s="44" t="s">
        <v>2516</v>
      </c>
      <c r="AN543" s="296">
        <v>252219600</v>
      </c>
      <c r="AO543" s="34"/>
      <c r="AP543" s="34"/>
      <c r="AQ543" s="34"/>
      <c r="AR543" s="34"/>
      <c r="AS543" s="34"/>
      <c r="AT543" s="44" t="s">
        <v>434</v>
      </c>
      <c r="AU543" s="44"/>
      <c r="AV543" s="751" t="str" cm="1">
        <f t="array" ref="AV5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3" s="34"/>
      <c r="AX543" s="34"/>
      <c r="AY543" s="34"/>
      <c r="AZ543" s="34"/>
      <c r="BA543" s="34"/>
      <c r="BB543" s="34"/>
      <c r="BC543" s="34"/>
      <c r="BD543" s="44">
        <v>131616</v>
      </c>
      <c r="BE543" s="34" t="s">
        <v>2714</v>
      </c>
      <c r="BF543" s="43" t="s">
        <v>426</v>
      </c>
      <c r="BG543" s="34" t="s">
        <v>625</v>
      </c>
      <c r="BH543" s="34" t="s">
        <v>408</v>
      </c>
      <c r="BI543" s="34" t="s">
        <v>2714</v>
      </c>
      <c r="BJ543" s="44" t="s">
        <v>428</v>
      </c>
      <c r="BK543" s="44" t="s">
        <v>5947</v>
      </c>
      <c r="BL543" s="34"/>
      <c r="BM543" s="34"/>
      <c r="BN543" s="34"/>
      <c r="BO543" s="20"/>
      <c r="BP543" s="20"/>
      <c r="BQ543" s="20"/>
      <c r="BR543" s="20"/>
      <c r="BS543" s="27"/>
      <c r="BT543" s="20"/>
      <c r="BU543" s="20"/>
      <c r="BV543" s="20"/>
      <c r="BW543" s="20"/>
      <c r="BX543" s="20"/>
      <c r="BY543" s="20"/>
      <c r="BZ543" s="20"/>
      <c r="CA543" s="20"/>
      <c r="CB543" s="20"/>
      <c r="CC543" s="27"/>
      <c r="CD543" s="20"/>
      <c r="CE543" s="20"/>
      <c r="CF543" s="28"/>
      <c r="CG543" s="28"/>
      <c r="CH543" s="28"/>
      <c r="CI543" s="28"/>
      <c r="CJ543" s="28"/>
      <c r="CK543" s="28"/>
      <c r="CL543" s="28"/>
      <c r="CM543" s="28"/>
      <c r="CN543" s="28"/>
      <c r="CO543" s="28"/>
      <c r="CP543" s="28"/>
      <c r="CQ543" s="28"/>
      <c r="CR543" s="28"/>
      <c r="CS543" s="28"/>
      <c r="CT543" s="28"/>
      <c r="CU543" s="28"/>
      <c r="CV543" s="28"/>
      <c r="CW543" s="28"/>
      <c r="CX543" s="20"/>
      <c r="ML543" s="87"/>
      <c r="MM543" s="87"/>
      <c r="MN543" s="87"/>
      <c r="MO543" s="87"/>
      <c r="MP543" s="87"/>
      <c r="MQ543" s="87"/>
      <c r="MR543" s="87"/>
      <c r="MS543" s="87"/>
      <c r="MT543" s="87"/>
      <c r="MU543" s="87"/>
      <c r="MV543" s="87"/>
      <c r="MW543" s="87"/>
      <c r="MX543" s="87"/>
      <c r="MY543" s="87"/>
      <c r="MZ543" s="87"/>
      <c r="NA543" s="87"/>
      <c r="NB543" s="87"/>
      <c r="NC543" s="87"/>
      <c r="ND543" s="87"/>
      <c r="NE543" s="87"/>
      <c r="NF543" s="87"/>
      <c r="NG543" s="87"/>
      <c r="NH543" s="87"/>
      <c r="NI543" s="87"/>
      <c r="NJ543" s="87"/>
      <c r="NK543" s="87"/>
      <c r="NL543" s="87"/>
      <c r="NM543" s="87"/>
      <c r="NN543" s="87"/>
      <c r="NO543" s="87"/>
      <c r="NP543" s="87"/>
      <c r="NR543" s="20"/>
      <c r="NS543" s="246" t="s">
        <v>6108</v>
      </c>
    </row>
    <row r="544" spans="22:383">
      <c r="V544" s="43">
        <v>110</v>
      </c>
      <c r="W544" s="34" t="s">
        <v>2510</v>
      </c>
      <c r="X544" s="44">
        <v>131617</v>
      </c>
      <c r="Y544" s="34" t="s">
        <v>2830</v>
      </c>
      <c r="Z544" s="43" t="s">
        <v>426</v>
      </c>
      <c r="AA544" s="34" t="s">
        <v>625</v>
      </c>
      <c r="AB544" s="34" t="s">
        <v>408</v>
      </c>
      <c r="AC544" s="34" t="s">
        <v>2830</v>
      </c>
      <c r="AD544" s="44" t="s">
        <v>428</v>
      </c>
      <c r="AE544" s="44" t="s">
        <v>5947</v>
      </c>
      <c r="AF544" s="43">
        <v>110</v>
      </c>
      <c r="AG544" s="34" t="s">
        <v>2510</v>
      </c>
      <c r="AH544" s="34" t="s">
        <v>6086</v>
      </c>
      <c r="AI544" s="43" t="s">
        <v>2511</v>
      </c>
      <c r="AJ544" s="44" t="s">
        <v>2512</v>
      </c>
      <c r="AK544" s="295">
        <v>4490410</v>
      </c>
      <c r="AL544" s="44" t="s">
        <v>622</v>
      </c>
      <c r="AM544" s="44" t="s">
        <v>2516</v>
      </c>
      <c r="AN544" s="296">
        <v>252219600</v>
      </c>
      <c r="AO544" s="34"/>
      <c r="AP544" s="34"/>
      <c r="AQ544" s="34"/>
      <c r="AR544" s="34"/>
      <c r="AS544" s="34"/>
      <c r="AT544" s="44" t="s">
        <v>434</v>
      </c>
      <c r="AU544" s="44"/>
      <c r="AV544" s="751" t="str" cm="1">
        <f t="array" ref="AV5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4" s="34"/>
      <c r="AX544" s="34"/>
      <c r="AY544" s="34"/>
      <c r="AZ544" s="34"/>
      <c r="BA544" s="34"/>
      <c r="BB544" s="34"/>
      <c r="BC544" s="34"/>
      <c r="BD544" s="44">
        <v>131617</v>
      </c>
      <c r="BE544" s="34" t="s">
        <v>2830</v>
      </c>
      <c r="BF544" s="43" t="s">
        <v>426</v>
      </c>
      <c r="BG544" s="34" t="s">
        <v>625</v>
      </c>
      <c r="BH544" s="34" t="s">
        <v>408</v>
      </c>
      <c r="BI544" s="34" t="s">
        <v>2830</v>
      </c>
      <c r="BJ544" s="44" t="s">
        <v>428</v>
      </c>
      <c r="BK544" s="44" t="s">
        <v>5947</v>
      </c>
      <c r="BL544" s="34"/>
      <c r="BM544" s="34"/>
      <c r="BN544" s="34"/>
      <c r="BO544" s="20"/>
      <c r="BP544" s="20"/>
      <c r="BQ544" s="20"/>
      <c r="BR544" s="20"/>
      <c r="BS544" s="27"/>
      <c r="BT544" s="20"/>
      <c r="BU544" s="20"/>
      <c r="BV544" s="20"/>
      <c r="BW544" s="20"/>
      <c r="BX544" s="20"/>
      <c r="BY544" s="20"/>
      <c r="BZ544" s="20"/>
      <c r="CA544" s="20"/>
      <c r="CB544" s="20"/>
      <c r="CC544" s="27"/>
      <c r="CD544" s="20"/>
      <c r="CE544" s="20"/>
      <c r="CF544" s="28"/>
      <c r="CG544" s="28"/>
      <c r="CH544" s="28"/>
      <c r="CI544" s="28"/>
      <c r="CJ544" s="28"/>
      <c r="CK544" s="28"/>
      <c r="CL544" s="28"/>
      <c r="CM544" s="28"/>
      <c r="CN544" s="28"/>
      <c r="CO544" s="28"/>
      <c r="CP544" s="28"/>
      <c r="CQ544" s="28"/>
      <c r="CR544" s="28"/>
      <c r="CS544" s="28"/>
      <c r="CT544" s="28"/>
      <c r="CU544" s="28"/>
      <c r="CV544" s="28"/>
      <c r="CW544" s="28"/>
      <c r="CX544" s="20"/>
      <c r="ML544" s="87"/>
      <c r="MM544" s="87"/>
      <c r="MN544" s="87"/>
      <c r="MO544" s="87"/>
      <c r="MP544" s="87"/>
      <c r="MQ544" s="87"/>
      <c r="MR544" s="87"/>
      <c r="MS544" s="87"/>
      <c r="MT544" s="87"/>
      <c r="MU544" s="87"/>
      <c r="MV544" s="87"/>
      <c r="MW544" s="87"/>
      <c r="MX544" s="87"/>
      <c r="MY544" s="87"/>
      <c r="MZ544" s="87"/>
      <c r="NA544" s="87"/>
      <c r="NB544" s="87"/>
      <c r="NC544" s="87"/>
      <c r="ND544" s="87"/>
      <c r="NE544" s="87"/>
      <c r="NF544" s="87"/>
      <c r="NG544" s="87"/>
      <c r="NH544" s="87"/>
      <c r="NI544" s="87"/>
      <c r="NJ544" s="87"/>
      <c r="NK544" s="87"/>
      <c r="NL544" s="87"/>
      <c r="NM544" s="87"/>
      <c r="NN544" s="87"/>
      <c r="NO544" s="87"/>
      <c r="NP544" s="87"/>
      <c r="NR544" s="20"/>
      <c r="NS544" s="246" t="s">
        <v>6109</v>
      </c>
    </row>
    <row r="545" spans="22:383">
      <c r="V545" s="43">
        <v>110</v>
      </c>
      <c r="W545" s="34" t="s">
        <v>2510</v>
      </c>
      <c r="X545" s="44">
        <v>131631</v>
      </c>
      <c r="Y545" s="34" t="s">
        <v>3167</v>
      </c>
      <c r="Z545" s="43" t="s">
        <v>426</v>
      </c>
      <c r="AA545" s="34" t="s">
        <v>625</v>
      </c>
      <c r="AB545" s="34" t="s">
        <v>408</v>
      </c>
      <c r="AC545" s="34" t="s">
        <v>6110</v>
      </c>
      <c r="AD545" s="44" t="s">
        <v>428</v>
      </c>
      <c r="AE545" s="44" t="s">
        <v>5947</v>
      </c>
      <c r="AF545" s="43">
        <v>110</v>
      </c>
      <c r="AG545" s="34" t="s">
        <v>2510</v>
      </c>
      <c r="AH545" s="34" t="s">
        <v>6086</v>
      </c>
      <c r="AI545" s="43" t="s">
        <v>2511</v>
      </c>
      <c r="AJ545" s="44" t="s">
        <v>2512</v>
      </c>
      <c r="AK545" s="295">
        <v>4490410</v>
      </c>
      <c r="AL545" s="44" t="s">
        <v>622</v>
      </c>
      <c r="AM545" s="44" t="s">
        <v>2516</v>
      </c>
      <c r="AN545" s="296">
        <v>252219600</v>
      </c>
      <c r="AO545" s="34"/>
      <c r="AP545" s="34"/>
      <c r="AQ545" s="34"/>
      <c r="AR545" s="34"/>
      <c r="AS545" s="34"/>
      <c r="AT545" s="44" t="s">
        <v>434</v>
      </c>
      <c r="AU545" s="44"/>
      <c r="AV545" s="751" t="str" cm="1">
        <f t="array" ref="AV5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5" s="34"/>
      <c r="AX545" s="34"/>
      <c r="AY545" s="34"/>
      <c r="AZ545" s="34"/>
      <c r="BA545" s="34"/>
      <c r="BB545" s="34"/>
      <c r="BC545" s="34"/>
      <c r="BD545" s="44">
        <v>131631</v>
      </c>
      <c r="BE545" s="34" t="s">
        <v>3167</v>
      </c>
      <c r="BF545" s="43" t="s">
        <v>426</v>
      </c>
      <c r="BG545" s="34" t="s">
        <v>625</v>
      </c>
      <c r="BH545" s="34" t="s">
        <v>408</v>
      </c>
      <c r="BI545" s="34" t="s">
        <v>6110</v>
      </c>
      <c r="BJ545" s="44" t="s">
        <v>428</v>
      </c>
      <c r="BK545" s="44" t="s">
        <v>5947</v>
      </c>
      <c r="BL545" s="34"/>
      <c r="BM545" s="34"/>
      <c r="BN545" s="34"/>
      <c r="BO545" s="20"/>
      <c r="BP545" s="20"/>
      <c r="BQ545" s="20"/>
      <c r="BR545" s="20"/>
      <c r="BS545" s="27"/>
      <c r="BT545" s="20"/>
      <c r="BU545" s="20"/>
      <c r="BV545" s="20"/>
      <c r="BW545" s="20"/>
      <c r="BX545" s="20"/>
      <c r="BY545" s="20"/>
      <c r="BZ545" s="20"/>
      <c r="CA545" s="20"/>
      <c r="CB545" s="20"/>
      <c r="CC545" s="27"/>
      <c r="CD545" s="20"/>
      <c r="CE545" s="20"/>
      <c r="CF545" s="28"/>
      <c r="CG545" s="28"/>
      <c r="CH545" s="28"/>
      <c r="CI545" s="28"/>
      <c r="CJ545" s="28"/>
      <c r="CK545" s="28"/>
      <c r="CL545" s="28"/>
      <c r="CM545" s="28"/>
      <c r="CN545" s="28"/>
      <c r="CO545" s="28"/>
      <c r="CP545" s="28"/>
      <c r="CQ545" s="28"/>
      <c r="CR545" s="28"/>
      <c r="CS545" s="28"/>
      <c r="CT545" s="28"/>
      <c r="CU545" s="28"/>
      <c r="CV545" s="28"/>
      <c r="CW545" s="28"/>
      <c r="CX545" s="20"/>
      <c r="ML545" s="87"/>
      <c r="MM545" s="87"/>
      <c r="MN545" s="87"/>
      <c r="MO545" s="87"/>
      <c r="MP545" s="87"/>
      <c r="MQ545" s="87"/>
      <c r="MR545" s="87"/>
      <c r="MS545" s="87"/>
      <c r="MT545" s="87"/>
      <c r="MU545" s="87"/>
      <c r="MV545" s="87"/>
      <c r="MW545" s="87"/>
      <c r="MX545" s="87"/>
      <c r="MY545" s="87"/>
      <c r="MZ545" s="87"/>
      <c r="NA545" s="87"/>
      <c r="NB545" s="87"/>
      <c r="NC545" s="87"/>
      <c r="ND545" s="87"/>
      <c r="NE545" s="87"/>
      <c r="NF545" s="87"/>
      <c r="NG545" s="87"/>
      <c r="NH545" s="87"/>
      <c r="NI545" s="87"/>
      <c r="NJ545" s="87"/>
      <c r="NK545" s="87"/>
      <c r="NL545" s="87"/>
      <c r="NM545" s="87"/>
      <c r="NN545" s="87"/>
      <c r="NO545" s="87"/>
      <c r="NP545" s="87"/>
      <c r="NR545" s="20"/>
      <c r="NS545" s="246" t="s">
        <v>6111</v>
      </c>
    </row>
    <row r="546" spans="22:383">
      <c r="V546" s="43">
        <v>110</v>
      </c>
      <c r="W546" s="34" t="s">
        <v>2510</v>
      </c>
      <c r="X546" s="44">
        <v>131632</v>
      </c>
      <c r="Y546" s="34" t="s">
        <v>3232</v>
      </c>
      <c r="Z546" s="43" t="s">
        <v>426</v>
      </c>
      <c r="AA546" s="34" t="s">
        <v>625</v>
      </c>
      <c r="AB546" s="34" t="s">
        <v>408</v>
      </c>
      <c r="AC546" s="34" t="s">
        <v>6112</v>
      </c>
      <c r="AD546" s="44" t="s">
        <v>428</v>
      </c>
      <c r="AE546" s="44" t="s">
        <v>5947</v>
      </c>
      <c r="AF546" s="43">
        <v>110</v>
      </c>
      <c r="AG546" s="34" t="s">
        <v>2510</v>
      </c>
      <c r="AH546" s="34" t="s">
        <v>6086</v>
      </c>
      <c r="AI546" s="43" t="s">
        <v>2511</v>
      </c>
      <c r="AJ546" s="44" t="s">
        <v>2512</v>
      </c>
      <c r="AK546" s="295">
        <v>4490410</v>
      </c>
      <c r="AL546" s="44" t="s">
        <v>622</v>
      </c>
      <c r="AM546" s="44" t="s">
        <v>2516</v>
      </c>
      <c r="AN546" s="296">
        <v>252219600</v>
      </c>
      <c r="AO546" s="34"/>
      <c r="AP546" s="34"/>
      <c r="AQ546" s="34"/>
      <c r="AR546" s="34"/>
      <c r="AS546" s="34"/>
      <c r="AT546" s="44" t="s">
        <v>434</v>
      </c>
      <c r="AU546" s="44"/>
      <c r="AV546" s="751" t="str" cm="1">
        <f t="array" ref="AV5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6" s="34"/>
      <c r="AX546" s="34"/>
      <c r="AY546" s="34"/>
      <c r="AZ546" s="34"/>
      <c r="BA546" s="34"/>
      <c r="BB546" s="34"/>
      <c r="BC546" s="34"/>
      <c r="BD546" s="44">
        <v>131632</v>
      </c>
      <c r="BE546" s="34" t="s">
        <v>3232</v>
      </c>
      <c r="BF546" s="43" t="s">
        <v>426</v>
      </c>
      <c r="BG546" s="34" t="s">
        <v>625</v>
      </c>
      <c r="BH546" s="34" t="s">
        <v>408</v>
      </c>
      <c r="BI546" s="34" t="s">
        <v>6112</v>
      </c>
      <c r="BJ546" s="44" t="s">
        <v>428</v>
      </c>
      <c r="BK546" s="44" t="s">
        <v>5947</v>
      </c>
      <c r="BL546" s="34"/>
      <c r="BM546" s="34"/>
      <c r="BN546" s="34"/>
      <c r="BO546" s="20"/>
      <c r="BP546" s="20"/>
      <c r="BQ546" s="20"/>
      <c r="BR546" s="20"/>
      <c r="BS546" s="27"/>
      <c r="BT546" s="20"/>
      <c r="BU546" s="20"/>
      <c r="BV546" s="20"/>
      <c r="BW546" s="20"/>
      <c r="BX546" s="20"/>
      <c r="BY546" s="20"/>
      <c r="BZ546" s="20"/>
      <c r="CA546" s="20"/>
      <c r="CB546" s="20"/>
      <c r="CC546" s="27"/>
      <c r="CD546" s="20"/>
      <c r="CE546" s="20"/>
      <c r="CF546" s="28"/>
      <c r="CG546" s="28"/>
      <c r="CH546" s="28"/>
      <c r="CI546" s="28"/>
      <c r="CJ546" s="28"/>
      <c r="CK546" s="28"/>
      <c r="CL546" s="28"/>
      <c r="CM546" s="28"/>
      <c r="CN546" s="28"/>
      <c r="CO546" s="28"/>
      <c r="CP546" s="28"/>
      <c r="CQ546" s="28"/>
      <c r="CR546" s="28"/>
      <c r="CS546" s="28"/>
      <c r="CT546" s="28"/>
      <c r="CU546" s="28"/>
      <c r="CV546" s="28"/>
      <c r="CW546" s="28"/>
      <c r="CX546" s="20"/>
      <c r="ML546" s="87"/>
      <c r="MM546" s="87"/>
      <c r="MN546" s="87"/>
      <c r="MO546" s="87"/>
      <c r="MP546" s="87"/>
      <c r="MQ546" s="87"/>
      <c r="MR546" s="87"/>
      <c r="MS546" s="87"/>
      <c r="MT546" s="87"/>
      <c r="MU546" s="87"/>
      <c r="MV546" s="87"/>
      <c r="MW546" s="87"/>
      <c r="MX546" s="87"/>
      <c r="MY546" s="87"/>
      <c r="MZ546" s="87"/>
      <c r="NA546" s="87"/>
      <c r="NB546" s="87"/>
      <c r="NC546" s="87"/>
      <c r="ND546" s="87"/>
      <c r="NE546" s="87"/>
      <c r="NF546" s="87"/>
      <c r="NG546" s="87"/>
      <c r="NH546" s="87"/>
      <c r="NI546" s="87"/>
      <c r="NJ546" s="87"/>
      <c r="NK546" s="87"/>
      <c r="NL546" s="87"/>
      <c r="NM546" s="87"/>
      <c r="NN546" s="87"/>
      <c r="NO546" s="87"/>
      <c r="NP546" s="87"/>
      <c r="NR546" s="20"/>
      <c r="NS546" s="246" t="s">
        <v>6113</v>
      </c>
    </row>
    <row r="547" spans="22:383">
      <c r="V547" s="43">
        <v>110</v>
      </c>
      <c r="W547" s="34" t="s">
        <v>2510</v>
      </c>
      <c r="X547" s="44">
        <v>131633</v>
      </c>
      <c r="Y547" s="34" t="s">
        <v>3287</v>
      </c>
      <c r="Z547" s="43" t="s">
        <v>426</v>
      </c>
      <c r="AA547" s="34" t="s">
        <v>625</v>
      </c>
      <c r="AB547" s="34" t="s">
        <v>408</v>
      </c>
      <c r="AC547" s="34" t="s">
        <v>6114</v>
      </c>
      <c r="AD547" s="44" t="s">
        <v>428</v>
      </c>
      <c r="AE547" s="44" t="s">
        <v>5947</v>
      </c>
      <c r="AF547" s="43">
        <v>110</v>
      </c>
      <c r="AG547" s="34" t="s">
        <v>2510</v>
      </c>
      <c r="AH547" s="34" t="s">
        <v>6086</v>
      </c>
      <c r="AI547" s="43" t="s">
        <v>2511</v>
      </c>
      <c r="AJ547" s="44" t="s">
        <v>2512</v>
      </c>
      <c r="AK547" s="295">
        <v>4490410</v>
      </c>
      <c r="AL547" s="44" t="s">
        <v>622</v>
      </c>
      <c r="AM547" s="44" t="s">
        <v>2516</v>
      </c>
      <c r="AN547" s="296">
        <v>252219600</v>
      </c>
      <c r="AO547" s="34"/>
      <c r="AP547" s="34"/>
      <c r="AQ547" s="34"/>
      <c r="AR547" s="34"/>
      <c r="AS547" s="34"/>
      <c r="AT547" s="44" t="s">
        <v>434</v>
      </c>
      <c r="AU547" s="44"/>
      <c r="AV547" s="751" t="str" cm="1">
        <f t="array" ref="AV5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7" s="34"/>
      <c r="AX547" s="34"/>
      <c r="AY547" s="34"/>
      <c r="AZ547" s="34"/>
      <c r="BA547" s="34"/>
      <c r="BB547" s="34"/>
      <c r="BC547" s="34"/>
      <c r="BD547" s="44">
        <v>131633</v>
      </c>
      <c r="BE547" s="34" t="s">
        <v>3287</v>
      </c>
      <c r="BF547" s="43" t="s">
        <v>426</v>
      </c>
      <c r="BG547" s="34" t="s">
        <v>625</v>
      </c>
      <c r="BH547" s="34" t="s">
        <v>408</v>
      </c>
      <c r="BI547" s="34" t="s">
        <v>6114</v>
      </c>
      <c r="BJ547" s="44" t="s">
        <v>428</v>
      </c>
      <c r="BK547" s="44" t="s">
        <v>5947</v>
      </c>
      <c r="BL547" s="34"/>
      <c r="BM547" s="34"/>
      <c r="BN547" s="34"/>
      <c r="BO547" s="20"/>
      <c r="BP547" s="20"/>
      <c r="BQ547" s="20"/>
      <c r="BR547" s="20"/>
      <c r="BS547" s="27"/>
      <c r="BT547" s="20"/>
      <c r="BU547" s="20"/>
      <c r="BV547" s="20"/>
      <c r="BW547" s="20"/>
      <c r="BX547" s="20"/>
      <c r="BY547" s="20"/>
      <c r="BZ547" s="20"/>
      <c r="CA547" s="20"/>
      <c r="CB547" s="20"/>
      <c r="CC547" s="27"/>
      <c r="CD547" s="20"/>
      <c r="CE547" s="20"/>
      <c r="CF547" s="28"/>
      <c r="CG547" s="28"/>
      <c r="CH547" s="28"/>
      <c r="CI547" s="28"/>
      <c r="CJ547" s="28"/>
      <c r="CK547" s="28"/>
      <c r="CL547" s="28"/>
      <c r="CM547" s="28"/>
      <c r="CN547" s="28"/>
      <c r="CO547" s="28"/>
      <c r="CP547" s="28"/>
      <c r="CQ547" s="28"/>
      <c r="CR547" s="28"/>
      <c r="CS547" s="28"/>
      <c r="CT547" s="28"/>
      <c r="CU547" s="28"/>
      <c r="CV547" s="28"/>
      <c r="CW547" s="28"/>
      <c r="CX547" s="20"/>
      <c r="ML547" s="87"/>
      <c r="MM547" s="87"/>
      <c r="MN547" s="87"/>
      <c r="MO547" s="87"/>
      <c r="MP547" s="87"/>
      <c r="MQ547" s="87"/>
      <c r="MR547" s="87"/>
      <c r="MS547" s="87"/>
      <c r="MT547" s="87"/>
      <c r="MU547" s="87"/>
      <c r="MV547" s="87"/>
      <c r="MW547" s="87"/>
      <c r="MX547" s="87"/>
      <c r="MY547" s="87"/>
      <c r="MZ547" s="87"/>
      <c r="NA547" s="87"/>
      <c r="NB547" s="87"/>
      <c r="NC547" s="87"/>
      <c r="ND547" s="87"/>
      <c r="NE547" s="87"/>
      <c r="NF547" s="87"/>
      <c r="NG547" s="87"/>
      <c r="NH547" s="87"/>
      <c r="NI547" s="87"/>
      <c r="NJ547" s="87"/>
      <c r="NK547" s="87"/>
      <c r="NL547" s="87"/>
      <c r="NM547" s="87"/>
      <c r="NN547" s="87"/>
      <c r="NO547" s="87"/>
      <c r="NP547" s="87"/>
      <c r="NR547" s="20"/>
      <c r="NS547" s="246" t="s">
        <v>6115</v>
      </c>
    </row>
    <row r="548" spans="22:383">
      <c r="V548" s="43">
        <v>110</v>
      </c>
      <c r="W548" s="34" t="s">
        <v>2510</v>
      </c>
      <c r="X548" s="44">
        <v>131634</v>
      </c>
      <c r="Y548" s="34" t="s">
        <v>3341</v>
      </c>
      <c r="Z548" s="43" t="s">
        <v>426</v>
      </c>
      <c r="AA548" s="34" t="s">
        <v>625</v>
      </c>
      <c r="AB548" s="34" t="s">
        <v>408</v>
      </c>
      <c r="AC548" s="34" t="s">
        <v>6116</v>
      </c>
      <c r="AD548" s="44" t="s">
        <v>428</v>
      </c>
      <c r="AE548" s="44" t="s">
        <v>5947</v>
      </c>
      <c r="AF548" s="43">
        <v>110</v>
      </c>
      <c r="AG548" s="34" t="s">
        <v>2510</v>
      </c>
      <c r="AH548" s="34" t="s">
        <v>6086</v>
      </c>
      <c r="AI548" s="43" t="s">
        <v>2511</v>
      </c>
      <c r="AJ548" s="44" t="s">
        <v>2512</v>
      </c>
      <c r="AK548" s="295">
        <v>4490410</v>
      </c>
      <c r="AL548" s="44" t="s">
        <v>622</v>
      </c>
      <c r="AM548" s="44" t="s">
        <v>2516</v>
      </c>
      <c r="AN548" s="296">
        <v>252219600</v>
      </c>
      <c r="AO548" s="34"/>
      <c r="AP548" s="34"/>
      <c r="AQ548" s="34"/>
      <c r="AR548" s="34"/>
      <c r="AS548" s="34"/>
      <c r="AT548" s="44" t="s">
        <v>434</v>
      </c>
      <c r="AU548" s="44"/>
      <c r="AV548" s="751" t="str" cm="1">
        <f t="array" ref="AV5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8" s="34"/>
      <c r="AX548" s="34"/>
      <c r="AY548" s="34"/>
      <c r="AZ548" s="34"/>
      <c r="BA548" s="34"/>
      <c r="BB548" s="34"/>
      <c r="BC548" s="34"/>
      <c r="BD548" s="44">
        <v>131634</v>
      </c>
      <c r="BE548" s="34" t="s">
        <v>3341</v>
      </c>
      <c r="BF548" s="43" t="s">
        <v>426</v>
      </c>
      <c r="BG548" s="34" t="s">
        <v>625</v>
      </c>
      <c r="BH548" s="34" t="s">
        <v>408</v>
      </c>
      <c r="BI548" s="34" t="s">
        <v>6116</v>
      </c>
      <c r="BJ548" s="44" t="s">
        <v>428</v>
      </c>
      <c r="BK548" s="44" t="s">
        <v>5947</v>
      </c>
      <c r="BL548" s="34"/>
      <c r="BM548" s="34"/>
      <c r="BN548" s="34"/>
      <c r="BO548" s="20"/>
      <c r="BP548" s="20"/>
      <c r="BQ548" s="20"/>
      <c r="BR548" s="20"/>
      <c r="BS548" s="27"/>
      <c r="BT548" s="20"/>
      <c r="BU548" s="20"/>
      <c r="BV548" s="20"/>
      <c r="BW548" s="20"/>
      <c r="BX548" s="20"/>
      <c r="BY548" s="20"/>
      <c r="BZ548" s="20"/>
      <c r="CA548" s="20"/>
      <c r="CB548" s="20"/>
      <c r="CC548" s="27"/>
      <c r="CD548" s="20"/>
      <c r="CE548" s="20"/>
      <c r="CF548" s="28"/>
      <c r="CG548" s="28"/>
      <c r="CH548" s="28"/>
      <c r="CI548" s="28"/>
      <c r="CJ548" s="28"/>
      <c r="CK548" s="28"/>
      <c r="CL548" s="28"/>
      <c r="CM548" s="28"/>
      <c r="CN548" s="28"/>
      <c r="CO548" s="28"/>
      <c r="CP548" s="28"/>
      <c r="CQ548" s="28"/>
      <c r="CR548" s="28"/>
      <c r="CS548" s="28"/>
      <c r="CT548" s="28"/>
      <c r="CU548" s="28"/>
      <c r="CV548" s="28"/>
      <c r="CW548" s="28"/>
      <c r="CX548" s="20"/>
      <c r="ML548" s="87"/>
      <c r="MM548" s="87"/>
      <c r="MN548" s="87"/>
      <c r="MO548" s="87"/>
      <c r="MP548" s="87"/>
      <c r="MQ548" s="87"/>
      <c r="MR548" s="87"/>
      <c r="MS548" s="87"/>
      <c r="MT548" s="87"/>
      <c r="MU548" s="87"/>
      <c r="MV548" s="87"/>
      <c r="MW548" s="87"/>
      <c r="MX548" s="87"/>
      <c r="MY548" s="87"/>
      <c r="MZ548" s="87"/>
      <c r="NA548" s="87"/>
      <c r="NB548" s="87"/>
      <c r="NC548" s="87"/>
      <c r="ND548" s="87"/>
      <c r="NE548" s="87"/>
      <c r="NF548" s="87"/>
      <c r="NG548" s="87"/>
      <c r="NH548" s="87"/>
      <c r="NI548" s="87"/>
      <c r="NJ548" s="87"/>
      <c r="NK548" s="87"/>
      <c r="NL548" s="87"/>
      <c r="NM548" s="87"/>
      <c r="NN548" s="87"/>
      <c r="NO548" s="87"/>
      <c r="NP548" s="87"/>
      <c r="NR548" s="20"/>
      <c r="NS548" s="246" t="s">
        <v>6117</v>
      </c>
    </row>
    <row r="549" spans="22:383">
      <c r="V549" s="43">
        <v>110</v>
      </c>
      <c r="W549" s="34" t="s">
        <v>2510</v>
      </c>
      <c r="X549" s="44">
        <v>131635</v>
      </c>
      <c r="Y549" s="34" t="s">
        <v>3392</v>
      </c>
      <c r="Z549" s="43" t="s">
        <v>426</v>
      </c>
      <c r="AA549" s="34" t="s">
        <v>625</v>
      </c>
      <c r="AB549" s="34" t="s">
        <v>408</v>
      </c>
      <c r="AC549" s="34" t="s">
        <v>6118</v>
      </c>
      <c r="AD549" s="44" t="s">
        <v>428</v>
      </c>
      <c r="AE549" s="44" t="s">
        <v>5947</v>
      </c>
      <c r="AF549" s="43">
        <v>110</v>
      </c>
      <c r="AG549" s="34" t="s">
        <v>2510</v>
      </c>
      <c r="AH549" s="34" t="s">
        <v>6086</v>
      </c>
      <c r="AI549" s="43" t="s">
        <v>2511</v>
      </c>
      <c r="AJ549" s="44" t="s">
        <v>2512</v>
      </c>
      <c r="AK549" s="295">
        <v>4490410</v>
      </c>
      <c r="AL549" s="44" t="s">
        <v>622</v>
      </c>
      <c r="AM549" s="44" t="s">
        <v>2516</v>
      </c>
      <c r="AN549" s="296">
        <v>252219600</v>
      </c>
      <c r="AO549" s="34"/>
      <c r="AP549" s="34"/>
      <c r="AQ549" s="34"/>
      <c r="AR549" s="34"/>
      <c r="AS549" s="34"/>
      <c r="AT549" s="44" t="s">
        <v>434</v>
      </c>
      <c r="AU549" s="44"/>
      <c r="AV549" s="751" t="str" cm="1">
        <f t="array" ref="AV5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49" s="34"/>
      <c r="AX549" s="34"/>
      <c r="AY549" s="34"/>
      <c r="AZ549" s="34"/>
      <c r="BA549" s="34"/>
      <c r="BB549" s="34"/>
      <c r="BC549" s="34"/>
      <c r="BD549" s="44">
        <v>131635</v>
      </c>
      <c r="BE549" s="34" t="s">
        <v>3392</v>
      </c>
      <c r="BF549" s="43" t="s">
        <v>426</v>
      </c>
      <c r="BG549" s="34" t="s">
        <v>625</v>
      </c>
      <c r="BH549" s="34" t="s">
        <v>408</v>
      </c>
      <c r="BI549" s="34" t="s">
        <v>6118</v>
      </c>
      <c r="BJ549" s="44" t="s">
        <v>428</v>
      </c>
      <c r="BK549" s="44" t="s">
        <v>5947</v>
      </c>
      <c r="BL549" s="34"/>
      <c r="BM549" s="34"/>
      <c r="BN549" s="34"/>
      <c r="BO549" s="20"/>
      <c r="BP549" s="20"/>
      <c r="BQ549" s="20"/>
      <c r="BR549" s="20"/>
      <c r="BS549" s="27"/>
      <c r="BT549" s="20"/>
      <c r="BU549" s="20"/>
      <c r="BV549" s="20"/>
      <c r="BW549" s="20"/>
      <c r="BX549" s="20"/>
      <c r="BY549" s="20"/>
      <c r="BZ549" s="20"/>
      <c r="CA549" s="20"/>
      <c r="CB549" s="20"/>
      <c r="CC549" s="27"/>
      <c r="CD549" s="20"/>
      <c r="CE549" s="20"/>
      <c r="CF549" s="28"/>
      <c r="CG549" s="28"/>
      <c r="CH549" s="28"/>
      <c r="CI549" s="28"/>
      <c r="CJ549" s="28"/>
      <c r="CK549" s="28"/>
      <c r="CL549" s="28"/>
      <c r="CM549" s="28"/>
      <c r="CN549" s="28"/>
      <c r="CO549" s="28"/>
      <c r="CP549" s="28"/>
      <c r="CQ549" s="28"/>
      <c r="CR549" s="28"/>
      <c r="CS549" s="28"/>
      <c r="CT549" s="28"/>
      <c r="CU549" s="28"/>
      <c r="CV549" s="28"/>
      <c r="CW549" s="28"/>
      <c r="CX549" s="20"/>
      <c r="ML549" s="87"/>
      <c r="MM549" s="87"/>
      <c r="MN549" s="87"/>
      <c r="MO549" s="87"/>
      <c r="MP549" s="87"/>
      <c r="MQ549" s="87"/>
      <c r="MR549" s="87"/>
      <c r="MS549" s="87"/>
      <c r="MT549" s="87"/>
      <c r="MU549" s="87"/>
      <c r="MV549" s="87"/>
      <c r="MW549" s="87"/>
      <c r="MX549" s="87"/>
      <c r="MY549" s="87"/>
      <c r="MZ549" s="87"/>
      <c r="NA549" s="87"/>
      <c r="NB549" s="87"/>
      <c r="NC549" s="87"/>
      <c r="ND549" s="87"/>
      <c r="NE549" s="87"/>
      <c r="NF549" s="87"/>
      <c r="NG549" s="87"/>
      <c r="NH549" s="87"/>
      <c r="NI549" s="87"/>
      <c r="NJ549" s="87"/>
      <c r="NK549" s="87"/>
      <c r="NL549" s="87"/>
      <c r="NM549" s="87"/>
      <c r="NN549" s="87"/>
      <c r="NO549" s="87"/>
      <c r="NP549" s="87"/>
      <c r="NR549" s="20"/>
      <c r="NS549" s="246" t="s">
        <v>6119</v>
      </c>
    </row>
    <row r="550" spans="22:383">
      <c r="V550" s="43">
        <v>110</v>
      </c>
      <c r="W550" s="34" t="s">
        <v>2510</v>
      </c>
      <c r="X550" s="44">
        <v>131636</v>
      </c>
      <c r="Y550" s="34" t="s">
        <v>3442</v>
      </c>
      <c r="Z550" s="43" t="s">
        <v>426</v>
      </c>
      <c r="AA550" s="34" t="s">
        <v>625</v>
      </c>
      <c r="AB550" s="34" t="s">
        <v>408</v>
      </c>
      <c r="AC550" s="34" t="s">
        <v>6120</v>
      </c>
      <c r="AD550" s="44" t="s">
        <v>428</v>
      </c>
      <c r="AE550" s="44" t="s">
        <v>5947</v>
      </c>
      <c r="AF550" s="43">
        <v>110</v>
      </c>
      <c r="AG550" s="34" t="s">
        <v>2510</v>
      </c>
      <c r="AH550" s="34" t="s">
        <v>6086</v>
      </c>
      <c r="AI550" s="43" t="s">
        <v>2511</v>
      </c>
      <c r="AJ550" s="44" t="s">
        <v>2512</v>
      </c>
      <c r="AK550" s="295">
        <v>4490410</v>
      </c>
      <c r="AL550" s="44" t="s">
        <v>622</v>
      </c>
      <c r="AM550" s="44" t="s">
        <v>2516</v>
      </c>
      <c r="AN550" s="296">
        <v>252219600</v>
      </c>
      <c r="AO550" s="34"/>
      <c r="AP550" s="34"/>
      <c r="AQ550" s="34"/>
      <c r="AR550" s="34"/>
      <c r="AS550" s="34"/>
      <c r="AT550" s="44" t="s">
        <v>434</v>
      </c>
      <c r="AU550" s="44"/>
      <c r="AV550" s="751" t="str" cm="1">
        <f t="array" ref="AV5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0" s="34"/>
      <c r="AX550" s="34"/>
      <c r="AY550" s="34"/>
      <c r="AZ550" s="34"/>
      <c r="BA550" s="34"/>
      <c r="BB550" s="34"/>
      <c r="BC550" s="34"/>
      <c r="BD550" s="44">
        <v>131636</v>
      </c>
      <c r="BE550" s="34" t="s">
        <v>3442</v>
      </c>
      <c r="BF550" s="43" t="s">
        <v>426</v>
      </c>
      <c r="BG550" s="34" t="s">
        <v>625</v>
      </c>
      <c r="BH550" s="34" t="s">
        <v>408</v>
      </c>
      <c r="BI550" s="34" t="s">
        <v>6120</v>
      </c>
      <c r="BJ550" s="44" t="s">
        <v>428</v>
      </c>
      <c r="BK550" s="44" t="s">
        <v>5947</v>
      </c>
      <c r="BL550" s="34"/>
      <c r="BM550" s="34"/>
      <c r="BN550" s="34"/>
      <c r="BO550" s="20"/>
      <c r="BP550" s="20"/>
      <c r="BQ550" s="20"/>
      <c r="BR550" s="20"/>
      <c r="BS550" s="27"/>
      <c r="BT550" s="20"/>
      <c r="BU550" s="20"/>
      <c r="BV550" s="20"/>
      <c r="BW550" s="20"/>
      <c r="BX550" s="20"/>
      <c r="BY550" s="20"/>
      <c r="BZ550" s="20"/>
      <c r="CA550" s="20"/>
      <c r="CB550" s="20"/>
      <c r="CC550" s="27"/>
      <c r="CD550" s="20"/>
      <c r="CE550" s="20"/>
      <c r="CF550" s="28"/>
      <c r="CG550" s="28"/>
      <c r="CH550" s="28"/>
      <c r="CI550" s="28"/>
      <c r="CJ550" s="28"/>
      <c r="CK550" s="28"/>
      <c r="CL550" s="28"/>
      <c r="CM550" s="28"/>
      <c r="CN550" s="28"/>
      <c r="CO550" s="28"/>
      <c r="CP550" s="28"/>
      <c r="CQ550" s="28"/>
      <c r="CR550" s="28"/>
      <c r="CS550" s="28"/>
      <c r="CT550" s="28"/>
      <c r="CU550" s="28"/>
      <c r="CV550" s="28"/>
      <c r="CW550" s="28"/>
      <c r="CX550" s="20"/>
      <c r="ML550" s="87"/>
      <c r="MM550" s="87"/>
      <c r="MN550" s="87"/>
      <c r="MO550" s="87"/>
      <c r="MP550" s="87"/>
      <c r="MQ550" s="87"/>
      <c r="MR550" s="87"/>
      <c r="MS550" s="87"/>
      <c r="MT550" s="87"/>
      <c r="MU550" s="87"/>
      <c r="MV550" s="87"/>
      <c r="MW550" s="87"/>
      <c r="MX550" s="87"/>
      <c r="MY550" s="87"/>
      <c r="MZ550" s="87"/>
      <c r="NA550" s="87"/>
      <c r="NB550" s="87"/>
      <c r="NC550" s="87"/>
      <c r="ND550" s="87"/>
      <c r="NE550" s="87"/>
      <c r="NF550" s="87"/>
      <c r="NG550" s="87"/>
      <c r="NH550" s="87"/>
      <c r="NI550" s="87"/>
      <c r="NJ550" s="87"/>
      <c r="NK550" s="87"/>
      <c r="NL550" s="87"/>
      <c r="NM550" s="87"/>
      <c r="NN550" s="87"/>
      <c r="NO550" s="87"/>
      <c r="NP550" s="87"/>
      <c r="NR550" s="20"/>
      <c r="NS550" s="246" t="s">
        <v>6121</v>
      </c>
    </row>
    <row r="551" spans="22:383">
      <c r="V551" s="43">
        <v>110</v>
      </c>
      <c r="W551" s="34" t="s">
        <v>2510</v>
      </c>
      <c r="X551" s="44">
        <v>131637</v>
      </c>
      <c r="Y551" s="34" t="s">
        <v>3490</v>
      </c>
      <c r="Z551" s="43" t="s">
        <v>426</v>
      </c>
      <c r="AA551" s="34" t="s">
        <v>625</v>
      </c>
      <c r="AB551" s="34" t="s">
        <v>408</v>
      </c>
      <c r="AC551" s="34" t="s">
        <v>6122</v>
      </c>
      <c r="AD551" s="44" t="s">
        <v>428</v>
      </c>
      <c r="AE551" s="44" t="s">
        <v>5947</v>
      </c>
      <c r="AF551" s="43">
        <v>110</v>
      </c>
      <c r="AG551" s="34" t="s">
        <v>2510</v>
      </c>
      <c r="AH551" s="34" t="s">
        <v>6086</v>
      </c>
      <c r="AI551" s="43" t="s">
        <v>2511</v>
      </c>
      <c r="AJ551" s="44" t="s">
        <v>2512</v>
      </c>
      <c r="AK551" s="295">
        <v>4490410</v>
      </c>
      <c r="AL551" s="44" t="s">
        <v>622</v>
      </c>
      <c r="AM551" s="44" t="s">
        <v>2516</v>
      </c>
      <c r="AN551" s="296">
        <v>252219600</v>
      </c>
      <c r="AO551" s="34"/>
      <c r="AP551" s="34"/>
      <c r="AQ551" s="34"/>
      <c r="AR551" s="34"/>
      <c r="AS551" s="34"/>
      <c r="AT551" s="44" t="s">
        <v>434</v>
      </c>
      <c r="AU551" s="44"/>
      <c r="AV551" s="751" t="str" cm="1">
        <f t="array" ref="AV5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1" s="34"/>
      <c r="AX551" s="34"/>
      <c r="AY551" s="34"/>
      <c r="AZ551" s="34"/>
      <c r="BA551" s="34"/>
      <c r="BB551" s="34"/>
      <c r="BC551" s="34"/>
      <c r="BD551" s="44">
        <v>131637</v>
      </c>
      <c r="BE551" s="34" t="s">
        <v>3490</v>
      </c>
      <c r="BF551" s="43" t="s">
        <v>426</v>
      </c>
      <c r="BG551" s="34" t="s">
        <v>625</v>
      </c>
      <c r="BH551" s="34" t="s">
        <v>408</v>
      </c>
      <c r="BI551" s="34" t="s">
        <v>6122</v>
      </c>
      <c r="BJ551" s="44" t="s">
        <v>428</v>
      </c>
      <c r="BK551" s="44" t="s">
        <v>5947</v>
      </c>
      <c r="BL551" s="34"/>
      <c r="BM551" s="34"/>
      <c r="BN551" s="34"/>
      <c r="BO551" s="20"/>
      <c r="BP551" s="20"/>
      <c r="BQ551" s="20"/>
      <c r="BR551" s="20"/>
      <c r="BS551" s="27"/>
      <c r="BT551" s="20"/>
      <c r="BU551" s="20"/>
      <c r="BV551" s="20"/>
      <c r="BW551" s="20"/>
      <c r="BX551" s="20"/>
      <c r="BY551" s="20"/>
      <c r="BZ551" s="20"/>
      <c r="CA551" s="20"/>
      <c r="CB551" s="20"/>
      <c r="CC551" s="27"/>
      <c r="CD551" s="20"/>
      <c r="CE551" s="20"/>
      <c r="CF551" s="28"/>
      <c r="CG551" s="28"/>
      <c r="CH551" s="28"/>
      <c r="CI551" s="28"/>
      <c r="CJ551" s="28"/>
      <c r="CK551" s="28"/>
      <c r="CL551" s="28"/>
      <c r="CM551" s="28"/>
      <c r="CN551" s="28"/>
      <c r="CO551" s="28"/>
      <c r="CP551" s="28"/>
      <c r="CQ551" s="28"/>
      <c r="CR551" s="28"/>
      <c r="CS551" s="28"/>
      <c r="CT551" s="28"/>
      <c r="CU551" s="28"/>
      <c r="CV551" s="28"/>
      <c r="CW551" s="28"/>
      <c r="CX551" s="20"/>
      <c r="ML551" s="87"/>
      <c r="MM551" s="87"/>
      <c r="MN551" s="87"/>
      <c r="MO551" s="87"/>
      <c r="MP551" s="87"/>
      <c r="MQ551" s="87"/>
      <c r="MR551" s="87"/>
      <c r="MS551" s="87"/>
      <c r="MT551" s="87"/>
      <c r="MU551" s="87"/>
      <c r="MV551" s="87"/>
      <c r="MW551" s="87"/>
      <c r="MX551" s="87"/>
      <c r="MY551" s="87"/>
      <c r="MZ551" s="87"/>
      <c r="NA551" s="87"/>
      <c r="NB551" s="87"/>
      <c r="NC551" s="87"/>
      <c r="ND551" s="87"/>
      <c r="NE551" s="87"/>
      <c r="NF551" s="87"/>
      <c r="NG551" s="87"/>
      <c r="NH551" s="87"/>
      <c r="NI551" s="87"/>
      <c r="NJ551" s="87"/>
      <c r="NK551" s="87"/>
      <c r="NL551" s="87"/>
      <c r="NM551" s="87"/>
      <c r="NN551" s="87"/>
      <c r="NO551" s="87"/>
      <c r="NP551" s="87"/>
      <c r="NR551" s="20"/>
      <c r="NS551" s="246" t="s">
        <v>6123</v>
      </c>
    </row>
    <row r="552" spans="22:383">
      <c r="V552" s="43">
        <v>110</v>
      </c>
      <c r="W552" s="34" t="s">
        <v>2510</v>
      </c>
      <c r="X552" s="44">
        <v>131627</v>
      </c>
      <c r="Y552" s="34" t="s">
        <v>1608</v>
      </c>
      <c r="Z552" s="43" t="s">
        <v>426</v>
      </c>
      <c r="AA552" s="34" t="s">
        <v>625</v>
      </c>
      <c r="AB552" s="34" t="s">
        <v>408</v>
      </c>
      <c r="AC552" s="34" t="s">
        <v>1608</v>
      </c>
      <c r="AD552" s="44" t="s">
        <v>428</v>
      </c>
      <c r="AE552" s="44" t="s">
        <v>5947</v>
      </c>
      <c r="AF552" s="43">
        <v>110</v>
      </c>
      <c r="AG552" s="34" t="s">
        <v>2510</v>
      </c>
      <c r="AH552" s="34" t="s">
        <v>6086</v>
      </c>
      <c r="AI552" s="43" t="s">
        <v>2511</v>
      </c>
      <c r="AJ552" s="44" t="s">
        <v>2512</v>
      </c>
      <c r="AK552" s="295">
        <v>4490410</v>
      </c>
      <c r="AL552" s="44" t="s">
        <v>622</v>
      </c>
      <c r="AM552" s="44" t="s">
        <v>2516</v>
      </c>
      <c r="AN552" s="296">
        <v>252219600</v>
      </c>
      <c r="AO552" s="34"/>
      <c r="AP552" s="34"/>
      <c r="AQ552" s="34"/>
      <c r="AR552" s="34"/>
      <c r="AS552" s="34"/>
      <c r="AT552" s="44" t="s">
        <v>434</v>
      </c>
      <c r="AU552" s="44"/>
      <c r="AV552" s="751" t="str" cm="1">
        <f t="array" ref="AV5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2" s="34"/>
      <c r="AX552" s="34"/>
      <c r="AY552" s="34"/>
      <c r="AZ552" s="34"/>
      <c r="BA552" s="34"/>
      <c r="BB552" s="34"/>
      <c r="BC552" s="34"/>
      <c r="BD552" s="44">
        <v>131627</v>
      </c>
      <c r="BE552" s="34" t="s">
        <v>1608</v>
      </c>
      <c r="BF552" s="43" t="s">
        <v>426</v>
      </c>
      <c r="BG552" s="34" t="s">
        <v>625</v>
      </c>
      <c r="BH552" s="34" t="s">
        <v>408</v>
      </c>
      <c r="BI552" s="34" t="s">
        <v>1608</v>
      </c>
      <c r="BJ552" s="44" t="s">
        <v>428</v>
      </c>
      <c r="BK552" s="44" t="s">
        <v>5947</v>
      </c>
      <c r="BL552" s="34"/>
      <c r="BM552" s="34"/>
      <c r="BN552" s="34"/>
      <c r="BO552" s="20"/>
      <c r="BP552" s="20"/>
      <c r="BQ552" s="20"/>
      <c r="BR552" s="20"/>
      <c r="BS552" s="27"/>
      <c r="BT552" s="20"/>
      <c r="BU552" s="20"/>
      <c r="BV552" s="20"/>
      <c r="BW552" s="20"/>
      <c r="BX552" s="20"/>
      <c r="BY552" s="20"/>
      <c r="BZ552" s="20"/>
      <c r="CA552" s="20"/>
      <c r="CB552" s="20"/>
      <c r="CC552" s="27"/>
      <c r="CD552" s="20"/>
      <c r="CE552" s="20"/>
      <c r="CF552" s="28"/>
      <c r="CG552" s="28"/>
      <c r="CH552" s="28"/>
      <c r="CI552" s="28"/>
      <c r="CJ552" s="28"/>
      <c r="CK552" s="28"/>
      <c r="CL552" s="28"/>
      <c r="CM552" s="28"/>
      <c r="CN552" s="28"/>
      <c r="CO552" s="28"/>
      <c r="CP552" s="28"/>
      <c r="CQ552" s="28"/>
      <c r="CR552" s="28"/>
      <c r="CS552" s="28"/>
      <c r="CT552" s="28"/>
      <c r="CU552" s="28"/>
      <c r="CV552" s="28"/>
      <c r="CW552" s="28"/>
      <c r="CX552" s="20"/>
      <c r="ML552" s="87"/>
      <c r="MM552" s="87"/>
      <c r="MN552" s="87"/>
      <c r="MO552" s="87"/>
      <c r="MP552" s="87"/>
      <c r="MQ552" s="87"/>
      <c r="MR552" s="87"/>
      <c r="MS552" s="87"/>
      <c r="MT552" s="87"/>
      <c r="MU552" s="87"/>
      <c r="MV552" s="87"/>
      <c r="MW552" s="87"/>
      <c r="MX552" s="87"/>
      <c r="MY552" s="87"/>
      <c r="MZ552" s="87"/>
      <c r="NA552" s="87"/>
      <c r="NB552" s="87"/>
      <c r="NC552" s="87"/>
      <c r="ND552" s="87"/>
      <c r="NE552" s="87"/>
      <c r="NF552" s="87"/>
      <c r="NG552" s="87"/>
      <c r="NH552" s="87"/>
      <c r="NI552" s="87"/>
      <c r="NJ552" s="87"/>
      <c r="NK552" s="87"/>
      <c r="NL552" s="87"/>
      <c r="NM552" s="87"/>
      <c r="NN552" s="87"/>
      <c r="NO552" s="87"/>
      <c r="NP552" s="87"/>
      <c r="NR552" s="20"/>
      <c r="NS552" s="246" t="s">
        <v>6124</v>
      </c>
    </row>
    <row r="553" spans="22:383">
      <c r="V553" s="43">
        <v>110</v>
      </c>
      <c r="W553" s="34" t="s">
        <v>2510</v>
      </c>
      <c r="X553" s="44">
        <v>131628</v>
      </c>
      <c r="Y553" s="34" t="s">
        <v>625</v>
      </c>
      <c r="Z553" s="43" t="s">
        <v>426</v>
      </c>
      <c r="AA553" s="34" t="s">
        <v>625</v>
      </c>
      <c r="AB553" s="34" t="s">
        <v>408</v>
      </c>
      <c r="AC553" s="34" t="s">
        <v>625</v>
      </c>
      <c r="AD553" s="44" t="s">
        <v>428</v>
      </c>
      <c r="AE553" s="44" t="s">
        <v>5947</v>
      </c>
      <c r="AF553" s="43">
        <v>110</v>
      </c>
      <c r="AG553" s="34" t="s">
        <v>2510</v>
      </c>
      <c r="AH553" s="34" t="s">
        <v>6086</v>
      </c>
      <c r="AI553" s="43" t="s">
        <v>2511</v>
      </c>
      <c r="AJ553" s="44" t="s">
        <v>2512</v>
      </c>
      <c r="AK553" s="295">
        <v>4490410</v>
      </c>
      <c r="AL553" s="44" t="s">
        <v>622</v>
      </c>
      <c r="AM553" s="44" t="s">
        <v>2516</v>
      </c>
      <c r="AN553" s="296">
        <v>252219600</v>
      </c>
      <c r="AO553" s="34"/>
      <c r="AP553" s="34"/>
      <c r="AQ553" s="34"/>
      <c r="AR553" s="34"/>
      <c r="AS553" s="34"/>
      <c r="AT553" s="44" t="s">
        <v>434</v>
      </c>
      <c r="AU553" s="44"/>
      <c r="AV553" s="751" t="str" cm="1">
        <f t="array" ref="AV5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3" s="34"/>
      <c r="AX553" s="34"/>
      <c r="AY553" s="34"/>
      <c r="AZ553" s="34"/>
      <c r="BA553" s="34"/>
      <c r="BB553" s="34"/>
      <c r="BC553" s="34"/>
      <c r="BD553" s="44">
        <v>131628</v>
      </c>
      <c r="BE553" s="34" t="s">
        <v>625</v>
      </c>
      <c r="BF553" s="43" t="s">
        <v>426</v>
      </c>
      <c r="BG553" s="34" t="s">
        <v>625</v>
      </c>
      <c r="BH553" s="34" t="s">
        <v>408</v>
      </c>
      <c r="BI553" s="34" t="s">
        <v>625</v>
      </c>
      <c r="BJ553" s="44" t="s">
        <v>428</v>
      </c>
      <c r="BK553" s="44" t="s">
        <v>5947</v>
      </c>
      <c r="BL553" s="34"/>
      <c r="BM553" s="34"/>
      <c r="BN553" s="34"/>
      <c r="BO553" s="20"/>
      <c r="BP553" s="20"/>
      <c r="BQ553" s="20"/>
      <c r="BR553" s="20"/>
      <c r="BS553" s="27"/>
      <c r="BT553" s="20"/>
      <c r="BU553" s="20"/>
      <c r="BV553" s="20"/>
      <c r="BW553" s="20"/>
      <c r="BX553" s="20"/>
      <c r="BY553" s="20"/>
      <c r="BZ553" s="20"/>
      <c r="CA553" s="20"/>
      <c r="CB553" s="20"/>
      <c r="CC553" s="27"/>
      <c r="CD553" s="20"/>
      <c r="CE553" s="20"/>
      <c r="CF553" s="28"/>
      <c r="CG553" s="28"/>
      <c r="CH553" s="28"/>
      <c r="CI553" s="28"/>
      <c r="CJ553" s="28"/>
      <c r="CK553" s="28"/>
      <c r="CL553" s="28"/>
      <c r="CM553" s="28"/>
      <c r="CN553" s="28"/>
      <c r="CO553" s="28"/>
      <c r="CP553" s="28"/>
      <c r="CQ553" s="28"/>
      <c r="CR553" s="28"/>
      <c r="CS553" s="28"/>
      <c r="CT553" s="28"/>
      <c r="CU553" s="28"/>
      <c r="CV553" s="28"/>
      <c r="CW553" s="28"/>
      <c r="CX553" s="20"/>
      <c r="ML553" s="87"/>
      <c r="MM553" s="87"/>
      <c r="MN553" s="87"/>
      <c r="MO553" s="87"/>
      <c r="MP553" s="87"/>
      <c r="MQ553" s="87"/>
      <c r="MR553" s="87"/>
      <c r="MS553" s="87"/>
      <c r="MT553" s="87"/>
      <c r="MU553" s="87"/>
      <c r="MV553" s="87"/>
      <c r="MW553" s="87"/>
      <c r="MX553" s="87"/>
      <c r="MY553" s="87"/>
      <c r="MZ553" s="87"/>
      <c r="NA553" s="87"/>
      <c r="NB553" s="87"/>
      <c r="NC553" s="87"/>
      <c r="ND553" s="87"/>
      <c r="NE553" s="87"/>
      <c r="NF553" s="87"/>
      <c r="NG553" s="87"/>
      <c r="NH553" s="87"/>
      <c r="NI553" s="87"/>
      <c r="NJ553" s="87"/>
      <c r="NK553" s="87"/>
      <c r="NL553" s="87"/>
      <c r="NM553" s="87"/>
      <c r="NN553" s="87"/>
      <c r="NO553" s="87"/>
      <c r="NP553" s="87"/>
      <c r="NR553" s="20"/>
      <c r="NS553" s="246" t="s">
        <v>6125</v>
      </c>
    </row>
    <row r="554" spans="22:383">
      <c r="V554" s="43">
        <v>110</v>
      </c>
      <c r="W554" s="34" t="s">
        <v>2510</v>
      </c>
      <c r="X554" s="44">
        <v>131600</v>
      </c>
      <c r="Y554" s="34" t="s">
        <v>6126</v>
      </c>
      <c r="Z554" s="43" t="s">
        <v>426</v>
      </c>
      <c r="AA554" s="34" t="s">
        <v>625</v>
      </c>
      <c r="AB554" s="34" t="s">
        <v>408</v>
      </c>
      <c r="AC554" s="34" t="s">
        <v>625</v>
      </c>
      <c r="AD554" s="44" t="s">
        <v>428</v>
      </c>
      <c r="AE554" s="44" t="s">
        <v>5947</v>
      </c>
      <c r="AF554" s="43">
        <v>110</v>
      </c>
      <c r="AG554" s="34" t="s">
        <v>2510</v>
      </c>
      <c r="AH554" s="34" t="s">
        <v>6086</v>
      </c>
      <c r="AI554" s="43" t="s">
        <v>2511</v>
      </c>
      <c r="AJ554" s="44" t="s">
        <v>2512</v>
      </c>
      <c r="AK554" s="295">
        <v>4490410</v>
      </c>
      <c r="AL554" s="44" t="s">
        <v>622</v>
      </c>
      <c r="AM554" s="44" t="s">
        <v>2516</v>
      </c>
      <c r="AN554" s="296">
        <v>252219600</v>
      </c>
      <c r="AO554" s="34"/>
      <c r="AP554" s="34"/>
      <c r="AQ554" s="34"/>
      <c r="AR554" s="34"/>
      <c r="AS554" s="34"/>
      <c r="AT554" s="44" t="s">
        <v>434</v>
      </c>
      <c r="AU554" s="44"/>
      <c r="AV554" s="751" t="str" cm="1">
        <f t="array" ref="AV5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4" s="34"/>
      <c r="AX554" s="34"/>
      <c r="AY554" s="34"/>
      <c r="AZ554" s="34"/>
      <c r="BA554" s="34"/>
      <c r="BB554" s="34"/>
      <c r="BC554" s="34"/>
      <c r="BD554" s="44">
        <v>131600</v>
      </c>
      <c r="BE554" s="34" t="s">
        <v>6126</v>
      </c>
      <c r="BF554" s="43" t="s">
        <v>426</v>
      </c>
      <c r="BG554" s="34" t="s">
        <v>625</v>
      </c>
      <c r="BH554" s="34" t="s">
        <v>408</v>
      </c>
      <c r="BI554" s="34" t="s">
        <v>625</v>
      </c>
      <c r="BJ554" s="44" t="s">
        <v>428</v>
      </c>
      <c r="BK554" s="44" t="s">
        <v>5947</v>
      </c>
      <c r="BL554" s="34"/>
      <c r="BM554" s="34"/>
      <c r="BN554" s="34"/>
      <c r="BO554" s="20"/>
      <c r="BP554" s="20"/>
      <c r="BQ554" s="20"/>
      <c r="BR554" s="20"/>
      <c r="BS554" s="27"/>
      <c r="BT554" s="20"/>
      <c r="BU554" s="20"/>
      <c r="BV554" s="20"/>
      <c r="BW554" s="20"/>
      <c r="BX554" s="20"/>
      <c r="BY554" s="20"/>
      <c r="BZ554" s="20"/>
      <c r="CA554" s="20"/>
      <c r="CB554" s="20"/>
      <c r="CC554" s="27"/>
      <c r="CD554" s="20"/>
      <c r="CE554" s="20"/>
      <c r="CF554" s="28"/>
      <c r="CG554" s="28"/>
      <c r="CH554" s="28"/>
      <c r="CI554" s="28"/>
      <c r="CJ554" s="28"/>
      <c r="CK554" s="28"/>
      <c r="CL554" s="28"/>
      <c r="CM554" s="28"/>
      <c r="CN554" s="28"/>
      <c r="CO554" s="28"/>
      <c r="CP554" s="28"/>
      <c r="CQ554" s="28"/>
      <c r="CR554" s="28"/>
      <c r="CS554" s="28"/>
      <c r="CT554" s="28"/>
      <c r="CU554" s="28"/>
      <c r="CV554" s="28"/>
      <c r="CW554" s="28"/>
      <c r="CX554" s="20"/>
      <c r="ML554" s="87"/>
      <c r="MM554" s="87"/>
      <c r="MN554" s="87"/>
      <c r="MO554" s="87"/>
      <c r="MP554" s="87"/>
      <c r="MQ554" s="87"/>
      <c r="MR554" s="87"/>
      <c r="MS554" s="87"/>
      <c r="MT554" s="87"/>
      <c r="MU554" s="87"/>
      <c r="MV554" s="87"/>
      <c r="MW554" s="87"/>
      <c r="MX554" s="87"/>
      <c r="MY554" s="87"/>
      <c r="MZ554" s="87"/>
      <c r="NA554" s="87"/>
      <c r="NB554" s="87"/>
      <c r="NC554" s="87"/>
      <c r="ND554" s="87"/>
      <c r="NE554" s="87"/>
      <c r="NF554" s="87"/>
      <c r="NG554" s="87"/>
      <c r="NH554" s="87"/>
      <c r="NI554" s="87"/>
      <c r="NJ554" s="87"/>
      <c r="NK554" s="87"/>
      <c r="NL554" s="87"/>
      <c r="NM554" s="87"/>
      <c r="NN554" s="87"/>
      <c r="NO554" s="87"/>
      <c r="NP554" s="87"/>
      <c r="NR554" s="20"/>
      <c r="NS554" s="246" t="s">
        <v>6127</v>
      </c>
    </row>
    <row r="555" spans="22:383">
      <c r="V555" s="43">
        <v>110</v>
      </c>
      <c r="W555" s="34" t="s">
        <v>2510</v>
      </c>
      <c r="X555" s="44">
        <v>131630</v>
      </c>
      <c r="Y555" s="34" t="s">
        <v>3103</v>
      </c>
      <c r="Z555" s="43" t="s">
        <v>426</v>
      </c>
      <c r="AA555" s="34" t="s">
        <v>625</v>
      </c>
      <c r="AB555" s="34" t="s">
        <v>408</v>
      </c>
      <c r="AC555" s="34" t="s">
        <v>3103</v>
      </c>
      <c r="AD555" s="44" t="s">
        <v>428</v>
      </c>
      <c r="AE555" s="44" t="s">
        <v>5947</v>
      </c>
      <c r="AF555" s="43">
        <v>110</v>
      </c>
      <c r="AG555" s="34" t="s">
        <v>2510</v>
      </c>
      <c r="AH555" s="34" t="s">
        <v>6086</v>
      </c>
      <c r="AI555" s="43" t="s">
        <v>2511</v>
      </c>
      <c r="AJ555" s="44" t="s">
        <v>2512</v>
      </c>
      <c r="AK555" s="295">
        <v>4490410</v>
      </c>
      <c r="AL555" s="44" t="s">
        <v>622</v>
      </c>
      <c r="AM555" s="44" t="s">
        <v>2516</v>
      </c>
      <c r="AN555" s="296">
        <v>252219600</v>
      </c>
      <c r="AO555" s="34"/>
      <c r="AP555" s="34"/>
      <c r="AQ555" s="34"/>
      <c r="AR555" s="34"/>
      <c r="AS555" s="34"/>
      <c r="AT555" s="44" t="s">
        <v>434</v>
      </c>
      <c r="AU555" s="44"/>
      <c r="AV555" s="751" t="str" cm="1">
        <f t="array" ref="AV5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5" s="34"/>
      <c r="AX555" s="34"/>
      <c r="AY555" s="34"/>
      <c r="AZ555" s="34"/>
      <c r="BA555" s="34"/>
      <c r="BB555" s="34"/>
      <c r="BC555" s="34"/>
      <c r="BD555" s="44">
        <v>131630</v>
      </c>
      <c r="BE555" s="34" t="s">
        <v>3103</v>
      </c>
      <c r="BF555" s="43" t="s">
        <v>426</v>
      </c>
      <c r="BG555" s="34" t="s">
        <v>625</v>
      </c>
      <c r="BH555" s="34" t="s">
        <v>408</v>
      </c>
      <c r="BI555" s="34" t="s">
        <v>3103</v>
      </c>
      <c r="BJ555" s="44" t="s">
        <v>428</v>
      </c>
      <c r="BK555" s="44" t="s">
        <v>5947</v>
      </c>
      <c r="BL555" s="34"/>
      <c r="BM555" s="34"/>
      <c r="BN555" s="34"/>
      <c r="BO555" s="20"/>
      <c r="BP555" s="20"/>
      <c r="BQ555" s="20"/>
      <c r="BR555" s="20"/>
      <c r="BS555" s="27"/>
      <c r="BT555" s="20"/>
      <c r="BU555" s="20"/>
      <c r="BV555" s="20"/>
      <c r="BW555" s="20"/>
      <c r="BX555" s="20"/>
      <c r="BY555" s="20"/>
      <c r="BZ555" s="20"/>
      <c r="CA555" s="20"/>
      <c r="CB555" s="20"/>
      <c r="CC555" s="27"/>
      <c r="CD555" s="20"/>
      <c r="CE555" s="20"/>
      <c r="CF555" s="28"/>
      <c r="CG555" s="28"/>
      <c r="CH555" s="28"/>
      <c r="CI555" s="28"/>
      <c r="CJ555" s="28"/>
      <c r="CK555" s="28"/>
      <c r="CL555" s="28"/>
      <c r="CM555" s="28"/>
      <c r="CN555" s="28"/>
      <c r="CO555" s="28"/>
      <c r="CP555" s="28"/>
      <c r="CQ555" s="28"/>
      <c r="CR555" s="28"/>
      <c r="CS555" s="28"/>
      <c r="CT555" s="28"/>
      <c r="CU555" s="28"/>
      <c r="CV555" s="28"/>
      <c r="CW555" s="28"/>
      <c r="CX555" s="20"/>
      <c r="ML555" s="87"/>
      <c r="MM555" s="87"/>
      <c r="MN555" s="87"/>
      <c r="MO555" s="87"/>
      <c r="MP555" s="87"/>
      <c r="MQ555" s="87"/>
      <c r="MR555" s="87"/>
      <c r="MS555" s="87"/>
      <c r="MT555" s="87"/>
      <c r="MU555" s="87"/>
      <c r="MV555" s="87"/>
      <c r="MW555" s="87"/>
      <c r="MX555" s="87"/>
      <c r="MY555" s="87"/>
      <c r="MZ555" s="87"/>
      <c r="NA555" s="87"/>
      <c r="NB555" s="87"/>
      <c r="NC555" s="87"/>
      <c r="ND555" s="87"/>
      <c r="NE555" s="87"/>
      <c r="NF555" s="87"/>
      <c r="NG555" s="87"/>
      <c r="NH555" s="87"/>
      <c r="NI555" s="87"/>
      <c r="NJ555" s="87"/>
      <c r="NK555" s="87"/>
      <c r="NL555" s="87"/>
      <c r="NM555" s="87"/>
      <c r="NN555" s="87"/>
      <c r="NO555" s="87"/>
      <c r="NP555" s="87"/>
      <c r="NR555" s="20"/>
      <c r="NS555" s="246" t="s">
        <v>6128</v>
      </c>
    </row>
    <row r="556" spans="22:383">
      <c r="V556" s="43">
        <v>111</v>
      </c>
      <c r="W556" s="34" t="s">
        <v>2637</v>
      </c>
      <c r="X556" s="44">
        <v>131401</v>
      </c>
      <c r="Y556" s="34" t="s">
        <v>892</v>
      </c>
      <c r="Z556" s="43" t="s">
        <v>426</v>
      </c>
      <c r="AA556" s="34" t="s">
        <v>623</v>
      </c>
      <c r="AB556" s="34" t="s">
        <v>408</v>
      </c>
      <c r="AC556" s="34" t="s">
        <v>892</v>
      </c>
      <c r="AD556" s="44" t="s">
        <v>428</v>
      </c>
      <c r="AE556" s="44" t="s">
        <v>5947</v>
      </c>
      <c r="AF556" s="43">
        <v>111</v>
      </c>
      <c r="AG556" s="34" t="s">
        <v>2637</v>
      </c>
      <c r="AH556" s="34" t="s">
        <v>2636</v>
      </c>
      <c r="AI556" s="43" t="s">
        <v>2638</v>
      </c>
      <c r="AJ556" s="44" t="s">
        <v>2639</v>
      </c>
      <c r="AK556" s="295">
        <v>4780364</v>
      </c>
      <c r="AL556" s="44" t="s">
        <v>623</v>
      </c>
      <c r="AM556" s="44" t="s">
        <v>2643</v>
      </c>
      <c r="AN556" s="296">
        <v>252219690</v>
      </c>
      <c r="AO556" s="34"/>
      <c r="AP556" s="34"/>
      <c r="AQ556" s="34"/>
      <c r="AR556" s="34"/>
      <c r="AS556" s="34"/>
      <c r="AT556" s="44" t="s">
        <v>434</v>
      </c>
      <c r="AU556" s="44"/>
      <c r="AV556" s="751" t="str" cm="1">
        <f t="array" ref="AV5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6" s="34"/>
      <c r="AX556" s="34"/>
      <c r="AY556" s="34"/>
      <c r="AZ556" s="34"/>
      <c r="BA556" s="34"/>
      <c r="BB556" s="34"/>
      <c r="BC556" s="34"/>
      <c r="BD556" s="44">
        <v>131401</v>
      </c>
      <c r="BE556" s="34" t="s">
        <v>892</v>
      </c>
      <c r="BF556" s="43" t="s">
        <v>426</v>
      </c>
      <c r="BG556" s="34" t="s">
        <v>623</v>
      </c>
      <c r="BH556" s="34" t="s">
        <v>408</v>
      </c>
      <c r="BI556" s="34" t="s">
        <v>892</v>
      </c>
      <c r="BJ556" s="44" t="s">
        <v>428</v>
      </c>
      <c r="BK556" s="44" t="s">
        <v>5947</v>
      </c>
      <c r="BL556" s="34"/>
      <c r="BM556" s="34"/>
      <c r="BN556" s="34"/>
      <c r="BO556" s="20"/>
      <c r="BP556" s="20"/>
      <c r="BQ556" s="20"/>
      <c r="BR556" s="20"/>
      <c r="BS556" s="27"/>
      <c r="BT556" s="20"/>
      <c r="BU556" s="20"/>
      <c r="BV556" s="20"/>
      <c r="BW556" s="20"/>
      <c r="BX556" s="20"/>
      <c r="BY556" s="20"/>
      <c r="BZ556" s="20"/>
      <c r="CA556" s="20"/>
      <c r="CB556" s="20"/>
      <c r="CC556" s="27"/>
      <c r="CD556" s="20"/>
      <c r="CE556" s="20"/>
      <c r="CF556" s="28"/>
      <c r="CG556" s="28"/>
      <c r="CH556" s="28"/>
      <c r="CI556" s="28"/>
      <c r="CJ556" s="28"/>
      <c r="CK556" s="28"/>
      <c r="CL556" s="28"/>
      <c r="CM556" s="28"/>
      <c r="CN556" s="28"/>
      <c r="CO556" s="28"/>
      <c r="CP556" s="28"/>
      <c r="CQ556" s="28"/>
      <c r="CR556" s="28"/>
      <c r="CS556" s="28"/>
      <c r="CT556" s="28"/>
      <c r="CU556" s="28"/>
      <c r="CV556" s="28"/>
      <c r="CW556" s="28"/>
      <c r="CX556" s="20"/>
      <c r="ML556" s="87"/>
      <c r="MM556" s="87"/>
      <c r="MN556" s="87"/>
      <c r="MO556" s="87"/>
      <c r="MP556" s="87"/>
      <c r="MQ556" s="87"/>
      <c r="MR556" s="87"/>
      <c r="MS556" s="87"/>
      <c r="MT556" s="87"/>
      <c r="MU556" s="87"/>
      <c r="MV556" s="87"/>
      <c r="MW556" s="87"/>
      <c r="MX556" s="87"/>
      <c r="MY556" s="87"/>
      <c r="MZ556" s="87"/>
      <c r="NA556" s="87"/>
      <c r="NB556" s="87"/>
      <c r="NC556" s="87"/>
      <c r="ND556" s="87"/>
      <c r="NE556" s="87"/>
      <c r="NF556" s="87"/>
      <c r="NG556" s="87"/>
      <c r="NH556" s="87"/>
      <c r="NI556" s="87"/>
      <c r="NJ556" s="87"/>
      <c r="NK556" s="87"/>
      <c r="NL556" s="87"/>
      <c r="NM556" s="87"/>
      <c r="NN556" s="87"/>
      <c r="NO556" s="87"/>
      <c r="NP556" s="87"/>
      <c r="NR556" s="20"/>
      <c r="NS556" s="246" t="s">
        <v>6129</v>
      </c>
    </row>
    <row r="557" spans="22:383">
      <c r="V557" s="43">
        <v>111</v>
      </c>
      <c r="W557" s="34" t="s">
        <v>2637</v>
      </c>
      <c r="X557" s="44">
        <v>131402</v>
      </c>
      <c r="Y557" s="34" t="s">
        <v>1153</v>
      </c>
      <c r="Z557" s="43" t="s">
        <v>426</v>
      </c>
      <c r="AA557" s="34" t="s">
        <v>623</v>
      </c>
      <c r="AB557" s="34" t="s">
        <v>408</v>
      </c>
      <c r="AC557" s="34" t="s">
        <v>1153</v>
      </c>
      <c r="AD557" s="44" t="s">
        <v>428</v>
      </c>
      <c r="AE557" s="44" t="s">
        <v>5947</v>
      </c>
      <c r="AF557" s="43">
        <v>111</v>
      </c>
      <c r="AG557" s="34" t="s">
        <v>2637</v>
      </c>
      <c r="AH557" s="34" t="s">
        <v>2636</v>
      </c>
      <c r="AI557" s="43" t="s">
        <v>2638</v>
      </c>
      <c r="AJ557" s="44" t="s">
        <v>2639</v>
      </c>
      <c r="AK557" s="295">
        <v>4780364</v>
      </c>
      <c r="AL557" s="44" t="s">
        <v>623</v>
      </c>
      <c r="AM557" s="44" t="s">
        <v>2643</v>
      </c>
      <c r="AN557" s="296">
        <v>252219690</v>
      </c>
      <c r="AO557" s="34"/>
      <c r="AP557" s="34"/>
      <c r="AQ557" s="34"/>
      <c r="AR557" s="34"/>
      <c r="AS557" s="34"/>
      <c r="AT557" s="44" t="s">
        <v>434</v>
      </c>
      <c r="AU557" s="44"/>
      <c r="AV557" s="751" t="str" cm="1">
        <f t="array" ref="AV5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7" s="34"/>
      <c r="AX557" s="34"/>
      <c r="AY557" s="34"/>
      <c r="AZ557" s="34"/>
      <c r="BA557" s="34"/>
      <c r="BB557" s="34"/>
      <c r="BC557" s="34"/>
      <c r="BD557" s="44">
        <v>131402</v>
      </c>
      <c r="BE557" s="34" t="s">
        <v>1153</v>
      </c>
      <c r="BF557" s="43" t="s">
        <v>426</v>
      </c>
      <c r="BG557" s="34" t="s">
        <v>623</v>
      </c>
      <c r="BH557" s="34" t="s">
        <v>408</v>
      </c>
      <c r="BI557" s="34" t="s">
        <v>1153</v>
      </c>
      <c r="BJ557" s="44" t="s">
        <v>428</v>
      </c>
      <c r="BK557" s="44" t="s">
        <v>5947</v>
      </c>
      <c r="BL557" s="34"/>
      <c r="BM557" s="34"/>
      <c r="BN557" s="34"/>
      <c r="BO557" s="20"/>
      <c r="BP557" s="20"/>
      <c r="BQ557" s="20"/>
      <c r="BR557" s="20"/>
      <c r="BS557" s="27"/>
      <c r="BT557" s="20"/>
      <c r="BU557" s="20"/>
      <c r="BV557" s="20"/>
      <c r="BW557" s="20"/>
      <c r="BX557" s="20"/>
      <c r="BY557" s="20"/>
      <c r="BZ557" s="20"/>
      <c r="CA557" s="20"/>
      <c r="CB557" s="20"/>
      <c r="CC557" s="27"/>
      <c r="CD557" s="20"/>
      <c r="CE557" s="20"/>
      <c r="CF557" s="28"/>
      <c r="CG557" s="28"/>
      <c r="CH557" s="28"/>
      <c r="CI557" s="28"/>
      <c r="CJ557" s="28"/>
      <c r="CK557" s="28"/>
      <c r="CL557" s="28"/>
      <c r="CM557" s="28"/>
      <c r="CN557" s="28"/>
      <c r="CO557" s="28"/>
      <c r="CP557" s="28"/>
      <c r="CQ557" s="28"/>
      <c r="CR557" s="28"/>
      <c r="CS557" s="28"/>
      <c r="CT557" s="28"/>
      <c r="CU557" s="28"/>
      <c r="CV557" s="28"/>
      <c r="CW557" s="28"/>
      <c r="CX557" s="20"/>
      <c r="ML557" s="87"/>
      <c r="MM557" s="87"/>
      <c r="MN557" s="87"/>
      <c r="MO557" s="87"/>
      <c r="MP557" s="87"/>
      <c r="MQ557" s="87"/>
      <c r="MR557" s="87"/>
      <c r="MS557" s="87"/>
      <c r="MT557" s="87"/>
      <c r="MU557" s="87"/>
      <c r="MV557" s="87"/>
      <c r="MW557" s="87"/>
      <c r="MX557" s="87"/>
      <c r="MY557" s="87"/>
      <c r="MZ557" s="87"/>
      <c r="NA557" s="87"/>
      <c r="NB557" s="87"/>
      <c r="NC557" s="87"/>
      <c r="ND557" s="87"/>
      <c r="NE557" s="87"/>
      <c r="NF557" s="87"/>
      <c r="NG557" s="87"/>
      <c r="NH557" s="87"/>
      <c r="NI557" s="87"/>
      <c r="NJ557" s="87"/>
      <c r="NK557" s="87"/>
      <c r="NL557" s="87"/>
      <c r="NM557" s="87"/>
      <c r="NN557" s="87"/>
      <c r="NO557" s="87"/>
      <c r="NP557" s="87"/>
      <c r="NR557" s="20"/>
      <c r="NS557" s="246" t="s">
        <v>6130</v>
      </c>
    </row>
    <row r="558" spans="22:383">
      <c r="V558" s="43">
        <v>111</v>
      </c>
      <c r="W558" s="34" t="s">
        <v>2637</v>
      </c>
      <c r="X558" s="44">
        <v>131405</v>
      </c>
      <c r="Y558" s="34" t="s">
        <v>1446</v>
      </c>
      <c r="Z558" s="43" t="s">
        <v>426</v>
      </c>
      <c r="AA558" s="34" t="s">
        <v>623</v>
      </c>
      <c r="AB558" s="34" t="s">
        <v>408</v>
      </c>
      <c r="AC558" s="34" t="s">
        <v>1446</v>
      </c>
      <c r="AD558" s="44" t="s">
        <v>428</v>
      </c>
      <c r="AE558" s="44" t="s">
        <v>5947</v>
      </c>
      <c r="AF558" s="43">
        <v>111</v>
      </c>
      <c r="AG558" s="34" t="s">
        <v>2637</v>
      </c>
      <c r="AH558" s="34" t="s">
        <v>2636</v>
      </c>
      <c r="AI558" s="43" t="s">
        <v>2638</v>
      </c>
      <c r="AJ558" s="44" t="s">
        <v>2639</v>
      </c>
      <c r="AK558" s="295">
        <v>4780364</v>
      </c>
      <c r="AL558" s="44" t="s">
        <v>623</v>
      </c>
      <c r="AM558" s="44" t="s">
        <v>2643</v>
      </c>
      <c r="AN558" s="296">
        <v>252219690</v>
      </c>
      <c r="AO558" s="34"/>
      <c r="AP558" s="34"/>
      <c r="AQ558" s="34"/>
      <c r="AR558" s="34"/>
      <c r="AS558" s="34"/>
      <c r="AT558" s="44" t="s">
        <v>434</v>
      </c>
      <c r="AU558" s="44"/>
      <c r="AV558" s="751" t="str" cm="1">
        <f t="array" ref="AV5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8" s="34"/>
      <c r="AX558" s="34"/>
      <c r="AY558" s="34"/>
      <c r="AZ558" s="34"/>
      <c r="BA558" s="34"/>
      <c r="BB558" s="34"/>
      <c r="BC558" s="34"/>
      <c r="BD558" s="44">
        <v>131405</v>
      </c>
      <c r="BE558" s="34" t="s">
        <v>1446</v>
      </c>
      <c r="BF558" s="43" t="s">
        <v>426</v>
      </c>
      <c r="BG558" s="34" t="s">
        <v>623</v>
      </c>
      <c r="BH558" s="34" t="s">
        <v>408</v>
      </c>
      <c r="BI558" s="34" t="s">
        <v>1446</v>
      </c>
      <c r="BJ558" s="44" t="s">
        <v>428</v>
      </c>
      <c r="BK558" s="44" t="s">
        <v>5947</v>
      </c>
      <c r="BL558" s="34"/>
      <c r="BM558" s="34"/>
      <c r="BN558" s="34"/>
      <c r="BO558" s="20"/>
      <c r="BP558" s="20"/>
      <c r="BQ558" s="20"/>
      <c r="BR558" s="20"/>
      <c r="BS558" s="27"/>
      <c r="BT558" s="20"/>
      <c r="BU558" s="20"/>
      <c r="BV558" s="20"/>
      <c r="BW558" s="20"/>
      <c r="BX558" s="20"/>
      <c r="BY558" s="20"/>
      <c r="BZ558" s="20"/>
      <c r="CA558" s="20"/>
      <c r="CB558" s="20"/>
      <c r="CC558" s="27"/>
      <c r="CD558" s="20"/>
      <c r="CE558" s="20"/>
      <c r="CF558" s="28"/>
      <c r="CG558" s="28"/>
      <c r="CH558" s="28"/>
      <c r="CI558" s="28"/>
      <c r="CJ558" s="28"/>
      <c r="CK558" s="28"/>
      <c r="CL558" s="28"/>
      <c r="CM558" s="28"/>
      <c r="CN558" s="28"/>
      <c r="CO558" s="28"/>
      <c r="CP558" s="28"/>
      <c r="CQ558" s="28"/>
      <c r="CR558" s="28"/>
      <c r="CS558" s="28"/>
      <c r="CT558" s="28"/>
      <c r="CU558" s="28"/>
      <c r="CV558" s="28"/>
      <c r="CW558" s="28"/>
      <c r="CX558" s="20"/>
      <c r="ML558" s="87"/>
      <c r="MM558" s="87"/>
      <c r="MN558" s="87"/>
      <c r="MO558" s="87"/>
      <c r="MP558" s="87"/>
      <c r="MQ558" s="87"/>
      <c r="MR558" s="87"/>
      <c r="MS558" s="87"/>
      <c r="MT558" s="87"/>
      <c r="MU558" s="87"/>
      <c r="MV558" s="87"/>
      <c r="MW558" s="87"/>
      <c r="MX558" s="87"/>
      <c r="MY558" s="87"/>
      <c r="MZ558" s="87"/>
      <c r="NA558" s="87"/>
      <c r="NB558" s="87"/>
      <c r="NC558" s="87"/>
      <c r="ND558" s="87"/>
      <c r="NE558" s="87"/>
      <c r="NF558" s="87"/>
      <c r="NG558" s="87"/>
      <c r="NH558" s="87"/>
      <c r="NI558" s="87"/>
      <c r="NJ558" s="87"/>
      <c r="NK558" s="87"/>
      <c r="NL558" s="87"/>
      <c r="NM558" s="87"/>
      <c r="NN558" s="87"/>
      <c r="NO558" s="87"/>
      <c r="NP558" s="87"/>
      <c r="NR558" s="20"/>
      <c r="NS558" s="246" t="s">
        <v>6131</v>
      </c>
    </row>
    <row r="559" spans="22:383">
      <c r="V559" s="43">
        <v>111</v>
      </c>
      <c r="W559" s="34" t="s">
        <v>2637</v>
      </c>
      <c r="X559" s="44">
        <v>131413</v>
      </c>
      <c r="Y559" s="34" t="s">
        <v>1720</v>
      </c>
      <c r="Z559" s="43" t="s">
        <v>426</v>
      </c>
      <c r="AA559" s="34" t="s">
        <v>623</v>
      </c>
      <c r="AB559" s="34" t="s">
        <v>408</v>
      </c>
      <c r="AC559" s="34" t="s">
        <v>1720</v>
      </c>
      <c r="AD559" s="44" t="s">
        <v>428</v>
      </c>
      <c r="AE559" s="44" t="s">
        <v>5947</v>
      </c>
      <c r="AF559" s="43">
        <v>111</v>
      </c>
      <c r="AG559" s="34" t="s">
        <v>2637</v>
      </c>
      <c r="AH559" s="34" t="s">
        <v>2636</v>
      </c>
      <c r="AI559" s="43" t="s">
        <v>2638</v>
      </c>
      <c r="AJ559" s="44" t="s">
        <v>2639</v>
      </c>
      <c r="AK559" s="295">
        <v>4780364</v>
      </c>
      <c r="AL559" s="44" t="s">
        <v>623</v>
      </c>
      <c r="AM559" s="44" t="s">
        <v>2643</v>
      </c>
      <c r="AN559" s="296">
        <v>252219690</v>
      </c>
      <c r="AO559" s="34"/>
      <c r="AP559" s="34"/>
      <c r="AQ559" s="34"/>
      <c r="AR559" s="34"/>
      <c r="AS559" s="34"/>
      <c r="AT559" s="44" t="s">
        <v>434</v>
      </c>
      <c r="AU559" s="44"/>
      <c r="AV559" s="751" t="str" cm="1">
        <f t="array" ref="AV5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59" s="34"/>
      <c r="AX559" s="34"/>
      <c r="AY559" s="34"/>
      <c r="AZ559" s="34"/>
      <c r="BA559" s="34"/>
      <c r="BB559" s="34"/>
      <c r="BC559" s="34"/>
      <c r="BD559" s="44">
        <v>131413</v>
      </c>
      <c r="BE559" s="34" t="s">
        <v>1720</v>
      </c>
      <c r="BF559" s="43" t="s">
        <v>426</v>
      </c>
      <c r="BG559" s="34" t="s">
        <v>623</v>
      </c>
      <c r="BH559" s="34" t="s">
        <v>408</v>
      </c>
      <c r="BI559" s="34" t="s">
        <v>1720</v>
      </c>
      <c r="BJ559" s="44" t="s">
        <v>428</v>
      </c>
      <c r="BK559" s="44" t="s">
        <v>5947</v>
      </c>
      <c r="BL559" s="34"/>
      <c r="BM559" s="34"/>
      <c r="BN559" s="34"/>
      <c r="BO559" s="20"/>
      <c r="BP559" s="20"/>
      <c r="BQ559" s="20"/>
      <c r="BR559" s="20"/>
      <c r="BS559" s="27"/>
      <c r="BT559" s="20"/>
      <c r="BU559" s="20"/>
      <c r="BV559" s="20"/>
      <c r="BW559" s="20"/>
      <c r="BX559" s="20"/>
      <c r="BY559" s="20"/>
      <c r="BZ559" s="20"/>
      <c r="CA559" s="20"/>
      <c r="CB559" s="20"/>
      <c r="CC559" s="27"/>
      <c r="CD559" s="20"/>
      <c r="CE559" s="20"/>
      <c r="CF559" s="28"/>
      <c r="CG559" s="28"/>
      <c r="CH559" s="28"/>
      <c r="CI559" s="28"/>
      <c r="CJ559" s="28"/>
      <c r="CK559" s="28"/>
      <c r="CL559" s="28"/>
      <c r="CM559" s="28"/>
      <c r="CN559" s="28"/>
      <c r="CO559" s="28"/>
      <c r="CP559" s="28"/>
      <c r="CQ559" s="28"/>
      <c r="CR559" s="28"/>
      <c r="CS559" s="28"/>
      <c r="CT559" s="28"/>
      <c r="CU559" s="28"/>
      <c r="CV559" s="28"/>
      <c r="CW559" s="28"/>
      <c r="CX559" s="20"/>
      <c r="ML559" s="87"/>
      <c r="MM559" s="87"/>
      <c r="MN559" s="87"/>
      <c r="MO559" s="87"/>
      <c r="MP559" s="87"/>
      <c r="MQ559" s="87"/>
      <c r="MR559" s="87"/>
      <c r="MS559" s="87"/>
      <c r="MT559" s="87"/>
      <c r="MU559" s="87"/>
      <c r="MV559" s="87"/>
      <c r="MW559" s="87"/>
      <c r="MX559" s="87"/>
      <c r="MY559" s="87"/>
      <c r="MZ559" s="87"/>
      <c r="NA559" s="87"/>
      <c r="NB559" s="87"/>
      <c r="NC559" s="87"/>
      <c r="ND559" s="87"/>
      <c r="NE559" s="87"/>
      <c r="NF559" s="87"/>
      <c r="NG559" s="87"/>
      <c r="NH559" s="87"/>
      <c r="NI559" s="87"/>
      <c r="NJ559" s="87"/>
      <c r="NK559" s="87"/>
      <c r="NL559" s="87"/>
      <c r="NM559" s="87"/>
      <c r="NN559" s="87"/>
      <c r="NO559" s="87"/>
      <c r="NP559" s="87"/>
      <c r="NR559" s="20"/>
      <c r="NS559" s="246" t="s">
        <v>6132</v>
      </c>
    </row>
    <row r="560" spans="22:383">
      <c r="V560" s="43">
        <v>111</v>
      </c>
      <c r="W560" s="34" t="s">
        <v>2637</v>
      </c>
      <c r="X560" s="44">
        <v>131430</v>
      </c>
      <c r="Y560" s="34" t="s">
        <v>2443</v>
      </c>
      <c r="Z560" s="43" t="s">
        <v>426</v>
      </c>
      <c r="AA560" s="34" t="s">
        <v>623</v>
      </c>
      <c r="AB560" s="34" t="s">
        <v>408</v>
      </c>
      <c r="AC560" s="34" t="s">
        <v>2443</v>
      </c>
      <c r="AD560" s="44" t="s">
        <v>428</v>
      </c>
      <c r="AE560" s="44" t="s">
        <v>5947</v>
      </c>
      <c r="AF560" s="43">
        <v>111</v>
      </c>
      <c r="AG560" s="34" t="s">
        <v>2637</v>
      </c>
      <c r="AH560" s="34" t="s">
        <v>2636</v>
      </c>
      <c r="AI560" s="43" t="s">
        <v>2638</v>
      </c>
      <c r="AJ560" s="44" t="s">
        <v>2639</v>
      </c>
      <c r="AK560" s="295">
        <v>4780364</v>
      </c>
      <c r="AL560" s="44" t="s">
        <v>623</v>
      </c>
      <c r="AM560" s="44" t="s">
        <v>2643</v>
      </c>
      <c r="AN560" s="296">
        <v>252219690</v>
      </c>
      <c r="AO560" s="34"/>
      <c r="AP560" s="34"/>
      <c r="AQ560" s="34"/>
      <c r="AR560" s="34"/>
      <c r="AS560" s="34"/>
      <c r="AT560" s="44" t="s">
        <v>434</v>
      </c>
      <c r="AU560" s="44"/>
      <c r="AV560" s="751" t="str" cm="1">
        <f t="array" ref="AV5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0" s="34"/>
      <c r="AX560" s="34"/>
      <c r="AY560" s="34"/>
      <c r="AZ560" s="34"/>
      <c r="BA560" s="34"/>
      <c r="BB560" s="34"/>
      <c r="BC560" s="34"/>
      <c r="BD560" s="44">
        <v>131430</v>
      </c>
      <c r="BE560" s="34" t="s">
        <v>2443</v>
      </c>
      <c r="BF560" s="43" t="s">
        <v>426</v>
      </c>
      <c r="BG560" s="34" t="s">
        <v>623</v>
      </c>
      <c r="BH560" s="34" t="s">
        <v>408</v>
      </c>
      <c r="BI560" s="34" t="s">
        <v>2443</v>
      </c>
      <c r="BJ560" s="44" t="s">
        <v>428</v>
      </c>
      <c r="BK560" s="44" t="s">
        <v>5947</v>
      </c>
      <c r="BL560" s="34"/>
      <c r="BM560" s="34"/>
      <c r="BN560" s="34"/>
      <c r="BO560" s="20"/>
      <c r="BP560" s="20"/>
      <c r="BQ560" s="20"/>
      <c r="BR560" s="20"/>
      <c r="BS560" s="27"/>
      <c r="BT560" s="20"/>
      <c r="BU560" s="20"/>
      <c r="BV560" s="20"/>
      <c r="BW560" s="20"/>
      <c r="BX560" s="20"/>
      <c r="BY560" s="20"/>
      <c r="BZ560" s="20"/>
      <c r="CA560" s="20"/>
      <c r="CB560" s="20"/>
      <c r="CC560" s="27"/>
      <c r="CD560" s="20"/>
      <c r="CE560" s="20"/>
      <c r="CF560" s="28"/>
      <c r="CG560" s="28"/>
      <c r="CH560" s="28"/>
      <c r="CI560" s="28"/>
      <c r="CJ560" s="28"/>
      <c r="CK560" s="28"/>
      <c r="CL560" s="28"/>
      <c r="CM560" s="28"/>
      <c r="CN560" s="28"/>
      <c r="CO560" s="28"/>
      <c r="CP560" s="28"/>
      <c r="CQ560" s="28"/>
      <c r="CR560" s="28"/>
      <c r="CS560" s="28"/>
      <c r="CT560" s="28"/>
      <c r="CU560" s="28"/>
      <c r="CV560" s="28"/>
      <c r="CW560" s="28"/>
      <c r="CX560" s="20"/>
      <c r="ML560" s="87"/>
      <c r="MM560" s="87"/>
      <c r="MN560" s="87"/>
      <c r="MO560" s="87"/>
      <c r="MP560" s="87"/>
      <c r="MQ560" s="87"/>
      <c r="MR560" s="87"/>
      <c r="MS560" s="87"/>
      <c r="MT560" s="87"/>
      <c r="MU560" s="87"/>
      <c r="MV560" s="87"/>
      <c r="MW560" s="87"/>
      <c r="MX560" s="87"/>
      <c r="MY560" s="87"/>
      <c r="MZ560" s="87"/>
      <c r="NA560" s="87"/>
      <c r="NB560" s="87"/>
      <c r="NC560" s="87"/>
      <c r="ND560" s="87"/>
      <c r="NE560" s="87"/>
      <c r="NF560" s="87"/>
      <c r="NG560" s="87"/>
      <c r="NH560" s="87"/>
      <c r="NI560" s="87"/>
      <c r="NJ560" s="87"/>
      <c r="NK560" s="87"/>
      <c r="NL560" s="87"/>
      <c r="NM560" s="87"/>
      <c r="NN560" s="87"/>
      <c r="NO560" s="87"/>
      <c r="NP560" s="87"/>
      <c r="NR560" s="20"/>
      <c r="NS560" s="246" t="s">
        <v>6133</v>
      </c>
    </row>
    <row r="561" spans="22:383">
      <c r="V561" s="43">
        <v>111</v>
      </c>
      <c r="W561" s="34" t="s">
        <v>2637</v>
      </c>
      <c r="X561" s="44">
        <v>131416</v>
      </c>
      <c r="Y561" s="34" t="s">
        <v>1940</v>
      </c>
      <c r="Z561" s="43" t="s">
        <v>426</v>
      </c>
      <c r="AA561" s="34" t="s">
        <v>623</v>
      </c>
      <c r="AB561" s="34" t="s">
        <v>408</v>
      </c>
      <c r="AC561" s="34" t="s">
        <v>1940</v>
      </c>
      <c r="AD561" s="44" t="s">
        <v>428</v>
      </c>
      <c r="AE561" s="44" t="s">
        <v>5947</v>
      </c>
      <c r="AF561" s="43">
        <v>111</v>
      </c>
      <c r="AG561" s="34" t="s">
        <v>2637</v>
      </c>
      <c r="AH561" s="34" t="s">
        <v>2636</v>
      </c>
      <c r="AI561" s="43" t="s">
        <v>2638</v>
      </c>
      <c r="AJ561" s="44" t="s">
        <v>2639</v>
      </c>
      <c r="AK561" s="295">
        <v>4780364</v>
      </c>
      <c r="AL561" s="44" t="s">
        <v>623</v>
      </c>
      <c r="AM561" s="44" t="s">
        <v>2643</v>
      </c>
      <c r="AN561" s="296">
        <v>252219690</v>
      </c>
      <c r="AO561" s="34"/>
      <c r="AP561" s="34"/>
      <c r="AQ561" s="34"/>
      <c r="AR561" s="34"/>
      <c r="AS561" s="34"/>
      <c r="AT561" s="44" t="s">
        <v>434</v>
      </c>
      <c r="AU561" s="44"/>
      <c r="AV561" s="751" t="str" cm="1">
        <f t="array" ref="AV5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1" s="34"/>
      <c r="AX561" s="34"/>
      <c r="AY561" s="34"/>
      <c r="AZ561" s="34"/>
      <c r="BA561" s="34"/>
      <c r="BB561" s="34"/>
      <c r="BC561" s="34"/>
      <c r="BD561" s="44">
        <v>131416</v>
      </c>
      <c r="BE561" s="34" t="s">
        <v>1940</v>
      </c>
      <c r="BF561" s="43" t="s">
        <v>426</v>
      </c>
      <c r="BG561" s="34" t="s">
        <v>623</v>
      </c>
      <c r="BH561" s="34" t="s">
        <v>408</v>
      </c>
      <c r="BI561" s="34" t="s">
        <v>1940</v>
      </c>
      <c r="BJ561" s="44" t="s">
        <v>428</v>
      </c>
      <c r="BK561" s="44" t="s">
        <v>5947</v>
      </c>
      <c r="BL561" s="34"/>
      <c r="BM561" s="34"/>
      <c r="BN561" s="34"/>
      <c r="BO561" s="20"/>
      <c r="BP561" s="20"/>
      <c r="BQ561" s="20"/>
      <c r="BR561" s="20"/>
      <c r="BS561" s="27"/>
      <c r="BT561" s="20"/>
      <c r="BU561" s="20"/>
      <c r="BV561" s="20"/>
      <c r="BW561" s="20"/>
      <c r="BX561" s="20"/>
      <c r="BY561" s="20"/>
      <c r="BZ561" s="20"/>
      <c r="CA561" s="20"/>
      <c r="CB561" s="20"/>
      <c r="CC561" s="27"/>
      <c r="CD561" s="20"/>
      <c r="CE561" s="20"/>
      <c r="CF561" s="28"/>
      <c r="CG561" s="28"/>
      <c r="CH561" s="28"/>
      <c r="CI561" s="28"/>
      <c r="CJ561" s="28"/>
      <c r="CK561" s="28"/>
      <c r="CL561" s="28"/>
      <c r="CM561" s="28"/>
      <c r="CN561" s="28"/>
      <c r="CO561" s="28"/>
      <c r="CP561" s="28"/>
      <c r="CQ561" s="28"/>
      <c r="CR561" s="28"/>
      <c r="CS561" s="28"/>
      <c r="CT561" s="28"/>
      <c r="CU561" s="28"/>
      <c r="CV561" s="28"/>
      <c r="CW561" s="28"/>
      <c r="CX561" s="20"/>
      <c r="ML561" s="87"/>
      <c r="MM561" s="87"/>
      <c r="MN561" s="87"/>
      <c r="MO561" s="87"/>
      <c r="MP561" s="87"/>
      <c r="MQ561" s="87"/>
      <c r="MR561" s="87"/>
      <c r="MS561" s="87"/>
      <c r="MT561" s="87"/>
      <c r="MU561" s="87"/>
      <c r="MV561" s="87"/>
      <c r="MW561" s="87"/>
      <c r="MX561" s="87"/>
      <c r="MY561" s="87"/>
      <c r="MZ561" s="87"/>
      <c r="NA561" s="87"/>
      <c r="NB561" s="87"/>
      <c r="NC561" s="87"/>
      <c r="ND561" s="87"/>
      <c r="NE561" s="87"/>
      <c r="NF561" s="87"/>
      <c r="NG561" s="87"/>
      <c r="NH561" s="87"/>
      <c r="NI561" s="87"/>
      <c r="NJ561" s="87"/>
      <c r="NK561" s="87"/>
      <c r="NL561" s="87"/>
      <c r="NM561" s="87"/>
      <c r="NN561" s="87"/>
      <c r="NO561" s="87"/>
      <c r="NP561" s="87"/>
      <c r="NR561" s="20"/>
      <c r="NS561" s="246" t="s">
        <v>6134</v>
      </c>
    </row>
    <row r="562" spans="22:383">
      <c r="V562" s="43">
        <v>111</v>
      </c>
      <c r="W562" s="34" t="s">
        <v>2637</v>
      </c>
      <c r="X562" s="44">
        <v>131418</v>
      </c>
      <c r="Y562" s="34" t="s">
        <v>2123</v>
      </c>
      <c r="Z562" s="43" t="s">
        <v>426</v>
      </c>
      <c r="AA562" s="34" t="s">
        <v>623</v>
      </c>
      <c r="AB562" s="34" t="s">
        <v>408</v>
      </c>
      <c r="AC562" s="34" t="s">
        <v>2123</v>
      </c>
      <c r="AD562" s="44" t="s">
        <v>428</v>
      </c>
      <c r="AE562" s="44" t="s">
        <v>5947</v>
      </c>
      <c r="AF562" s="43">
        <v>111</v>
      </c>
      <c r="AG562" s="34" t="s">
        <v>2637</v>
      </c>
      <c r="AH562" s="34" t="s">
        <v>2636</v>
      </c>
      <c r="AI562" s="43" t="s">
        <v>2638</v>
      </c>
      <c r="AJ562" s="44" t="s">
        <v>2639</v>
      </c>
      <c r="AK562" s="295">
        <v>4780364</v>
      </c>
      <c r="AL562" s="44" t="s">
        <v>623</v>
      </c>
      <c r="AM562" s="44" t="s">
        <v>2643</v>
      </c>
      <c r="AN562" s="296">
        <v>252219690</v>
      </c>
      <c r="AO562" s="34"/>
      <c r="AP562" s="34"/>
      <c r="AQ562" s="34"/>
      <c r="AR562" s="34"/>
      <c r="AS562" s="34"/>
      <c r="AT562" s="44" t="s">
        <v>434</v>
      </c>
      <c r="AU562" s="44"/>
      <c r="AV562" s="751" t="str" cm="1">
        <f t="array" ref="AV5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2" s="34"/>
      <c r="AX562" s="34"/>
      <c r="AY562" s="34"/>
      <c r="AZ562" s="34"/>
      <c r="BA562" s="34"/>
      <c r="BB562" s="34"/>
      <c r="BC562" s="34"/>
      <c r="BD562" s="44">
        <v>131418</v>
      </c>
      <c r="BE562" s="34" t="s">
        <v>2123</v>
      </c>
      <c r="BF562" s="43" t="s">
        <v>426</v>
      </c>
      <c r="BG562" s="34" t="s">
        <v>623</v>
      </c>
      <c r="BH562" s="34" t="s">
        <v>408</v>
      </c>
      <c r="BI562" s="34" t="s">
        <v>2123</v>
      </c>
      <c r="BJ562" s="44" t="s">
        <v>428</v>
      </c>
      <c r="BK562" s="44" t="s">
        <v>5947</v>
      </c>
      <c r="BL562" s="34"/>
      <c r="BM562" s="34"/>
      <c r="BN562" s="34"/>
      <c r="BO562" s="20"/>
      <c r="BP562" s="20"/>
      <c r="BQ562" s="20"/>
      <c r="BR562" s="20"/>
      <c r="BS562" s="27"/>
      <c r="BT562" s="20"/>
      <c r="BU562" s="20"/>
      <c r="BV562" s="20"/>
      <c r="BW562" s="20"/>
      <c r="BX562" s="20"/>
      <c r="BY562" s="20"/>
      <c r="BZ562" s="20"/>
      <c r="CA562" s="20"/>
      <c r="CB562" s="20"/>
      <c r="CC562" s="27"/>
      <c r="CD562" s="20"/>
      <c r="CE562" s="20"/>
      <c r="CF562" s="28"/>
      <c r="CG562" s="28"/>
      <c r="CH562" s="28"/>
      <c r="CI562" s="28"/>
      <c r="CJ562" s="28"/>
      <c r="CK562" s="28"/>
      <c r="CL562" s="28"/>
      <c r="CM562" s="28"/>
      <c r="CN562" s="28"/>
      <c r="CO562" s="28"/>
      <c r="CP562" s="28"/>
      <c r="CQ562" s="28"/>
      <c r="CR562" s="28"/>
      <c r="CS562" s="28"/>
      <c r="CT562" s="28"/>
      <c r="CU562" s="28"/>
      <c r="CV562" s="28"/>
      <c r="CW562" s="28"/>
      <c r="CX562" s="20"/>
      <c r="ML562" s="87"/>
      <c r="MM562" s="87"/>
      <c r="MN562" s="87"/>
      <c r="MO562" s="87"/>
      <c r="MP562" s="87"/>
      <c r="MQ562" s="87"/>
      <c r="MR562" s="87"/>
      <c r="MS562" s="87"/>
      <c r="MT562" s="87"/>
      <c r="MU562" s="87"/>
      <c r="MV562" s="87"/>
      <c r="MW562" s="87"/>
      <c r="MX562" s="87"/>
      <c r="MY562" s="87"/>
      <c r="MZ562" s="87"/>
      <c r="NA562" s="87"/>
      <c r="NB562" s="87"/>
      <c r="NC562" s="87"/>
      <c r="ND562" s="87"/>
      <c r="NE562" s="87"/>
      <c r="NF562" s="87"/>
      <c r="NG562" s="87"/>
      <c r="NH562" s="87"/>
      <c r="NI562" s="87"/>
      <c r="NJ562" s="87"/>
      <c r="NK562" s="87"/>
      <c r="NL562" s="87"/>
      <c r="NM562" s="87"/>
      <c r="NN562" s="87"/>
      <c r="NO562" s="87"/>
      <c r="NP562" s="87"/>
      <c r="NR562" s="20"/>
      <c r="NS562" s="246" t="s">
        <v>6135</v>
      </c>
    </row>
    <row r="563" spans="22:383">
      <c r="V563" s="43">
        <v>111</v>
      </c>
      <c r="W563" s="34" t="s">
        <v>2637</v>
      </c>
      <c r="X563" s="44">
        <v>131419</v>
      </c>
      <c r="Y563" s="34" t="s">
        <v>2294</v>
      </c>
      <c r="Z563" s="43" t="s">
        <v>426</v>
      </c>
      <c r="AA563" s="34" t="s">
        <v>623</v>
      </c>
      <c r="AB563" s="34" t="s">
        <v>408</v>
      </c>
      <c r="AC563" s="34" t="s">
        <v>2294</v>
      </c>
      <c r="AD563" s="44" t="s">
        <v>428</v>
      </c>
      <c r="AE563" s="44" t="s">
        <v>5947</v>
      </c>
      <c r="AF563" s="43">
        <v>111</v>
      </c>
      <c r="AG563" s="34" t="s">
        <v>2637</v>
      </c>
      <c r="AH563" s="34" t="s">
        <v>2636</v>
      </c>
      <c r="AI563" s="43" t="s">
        <v>2638</v>
      </c>
      <c r="AJ563" s="44" t="s">
        <v>2639</v>
      </c>
      <c r="AK563" s="295">
        <v>4780364</v>
      </c>
      <c r="AL563" s="44" t="s">
        <v>623</v>
      </c>
      <c r="AM563" s="44" t="s">
        <v>2643</v>
      </c>
      <c r="AN563" s="296">
        <v>252219690</v>
      </c>
      <c r="AO563" s="34"/>
      <c r="AP563" s="34"/>
      <c r="AQ563" s="34"/>
      <c r="AR563" s="34"/>
      <c r="AS563" s="34"/>
      <c r="AT563" s="44" t="s">
        <v>434</v>
      </c>
      <c r="AU563" s="44"/>
      <c r="AV563" s="751" t="str" cm="1">
        <f t="array" ref="AV5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3" s="34"/>
      <c r="AX563" s="34"/>
      <c r="AY563" s="34"/>
      <c r="AZ563" s="34"/>
      <c r="BA563" s="34"/>
      <c r="BB563" s="34"/>
      <c r="BC563" s="34"/>
      <c r="BD563" s="44">
        <v>131419</v>
      </c>
      <c r="BE563" s="34" t="s">
        <v>2294</v>
      </c>
      <c r="BF563" s="43" t="s">
        <v>426</v>
      </c>
      <c r="BG563" s="34" t="s">
        <v>623</v>
      </c>
      <c r="BH563" s="34" t="s">
        <v>408</v>
      </c>
      <c r="BI563" s="34" t="s">
        <v>2294</v>
      </c>
      <c r="BJ563" s="44" t="s">
        <v>428</v>
      </c>
      <c r="BK563" s="44" t="s">
        <v>5947</v>
      </c>
      <c r="BL563" s="34"/>
      <c r="BM563" s="34"/>
      <c r="BN563" s="34"/>
      <c r="BO563" s="20"/>
      <c r="BP563" s="20"/>
      <c r="BQ563" s="20"/>
      <c r="BR563" s="20"/>
      <c r="BS563" s="27"/>
      <c r="BT563" s="20"/>
      <c r="BU563" s="20"/>
      <c r="BV563" s="20"/>
      <c r="BW563" s="20"/>
      <c r="BX563" s="20"/>
      <c r="BY563" s="20"/>
      <c r="BZ563" s="20"/>
      <c r="CA563" s="20"/>
      <c r="CB563" s="20"/>
      <c r="CC563" s="27"/>
      <c r="CD563" s="20"/>
      <c r="CE563" s="20"/>
      <c r="CF563" s="28"/>
      <c r="CG563" s="28"/>
      <c r="CH563" s="28"/>
      <c r="CI563" s="28"/>
      <c r="CJ563" s="28"/>
      <c r="CK563" s="28"/>
      <c r="CL563" s="28"/>
      <c r="CM563" s="28"/>
      <c r="CN563" s="28"/>
      <c r="CO563" s="28"/>
      <c r="CP563" s="28"/>
      <c r="CQ563" s="28"/>
      <c r="CR563" s="28"/>
      <c r="CS563" s="28"/>
      <c r="CT563" s="28"/>
      <c r="CU563" s="28"/>
      <c r="CV563" s="28"/>
      <c r="CW563" s="28"/>
      <c r="CX563" s="20"/>
      <c r="ML563" s="87"/>
      <c r="MM563" s="87"/>
      <c r="MN563" s="87"/>
      <c r="MO563" s="87"/>
      <c r="MP563" s="87"/>
      <c r="MQ563" s="87"/>
      <c r="MR563" s="87"/>
      <c r="MS563" s="87"/>
      <c r="MT563" s="87"/>
      <c r="MU563" s="87"/>
      <c r="MV563" s="87"/>
      <c r="MW563" s="87"/>
      <c r="MX563" s="87"/>
      <c r="MY563" s="87"/>
      <c r="MZ563" s="87"/>
      <c r="NA563" s="87"/>
      <c r="NB563" s="87"/>
      <c r="NC563" s="87"/>
      <c r="ND563" s="87"/>
      <c r="NE563" s="87"/>
      <c r="NF563" s="87"/>
      <c r="NG563" s="87"/>
      <c r="NH563" s="87"/>
      <c r="NI563" s="87"/>
      <c r="NJ563" s="87"/>
      <c r="NK563" s="87"/>
      <c r="NL563" s="87"/>
      <c r="NM563" s="87"/>
      <c r="NN563" s="87"/>
      <c r="NO563" s="87"/>
      <c r="NP563" s="87"/>
      <c r="NR563" s="20"/>
      <c r="NS563" s="246" t="s">
        <v>6136</v>
      </c>
    </row>
    <row r="564" spans="22:383">
      <c r="V564" s="43">
        <v>111</v>
      </c>
      <c r="W564" s="34" t="s">
        <v>2637</v>
      </c>
      <c r="X564" s="44">
        <v>131400</v>
      </c>
      <c r="Y564" s="34" t="s">
        <v>6137</v>
      </c>
      <c r="Z564" s="43" t="s">
        <v>426</v>
      </c>
      <c r="AA564" s="34" t="s">
        <v>623</v>
      </c>
      <c r="AB564" s="34" t="s">
        <v>408</v>
      </c>
      <c r="AC564" s="34" t="s">
        <v>6138</v>
      </c>
      <c r="AD564" s="44" t="s">
        <v>428</v>
      </c>
      <c r="AE564" s="44" t="s">
        <v>5947</v>
      </c>
      <c r="AF564" s="43">
        <v>111</v>
      </c>
      <c r="AG564" s="34" t="s">
        <v>2637</v>
      </c>
      <c r="AH564" s="34" t="s">
        <v>2636</v>
      </c>
      <c r="AI564" s="43" t="s">
        <v>2638</v>
      </c>
      <c r="AJ564" s="44" t="s">
        <v>2639</v>
      </c>
      <c r="AK564" s="295">
        <v>4780364</v>
      </c>
      <c r="AL564" s="44" t="s">
        <v>623</v>
      </c>
      <c r="AM564" s="44" t="s">
        <v>2643</v>
      </c>
      <c r="AN564" s="296">
        <v>252219690</v>
      </c>
      <c r="AO564" s="34"/>
      <c r="AP564" s="34"/>
      <c r="AQ564" s="34"/>
      <c r="AR564" s="34"/>
      <c r="AS564" s="34"/>
      <c r="AT564" s="44" t="s">
        <v>434</v>
      </c>
      <c r="AU564" s="44"/>
      <c r="AV564" s="751" t="str" cm="1">
        <f t="array" ref="AV5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4" s="34"/>
      <c r="AX564" s="34"/>
      <c r="AY564" s="34"/>
      <c r="AZ564" s="34"/>
      <c r="BA564" s="34"/>
      <c r="BB564" s="34"/>
      <c r="BC564" s="34"/>
      <c r="BD564" s="44">
        <v>131400</v>
      </c>
      <c r="BE564" s="34" t="s">
        <v>6137</v>
      </c>
      <c r="BF564" s="43" t="s">
        <v>426</v>
      </c>
      <c r="BG564" s="34" t="s">
        <v>623</v>
      </c>
      <c r="BH564" s="34" t="s">
        <v>408</v>
      </c>
      <c r="BI564" s="34" t="s">
        <v>6138</v>
      </c>
      <c r="BJ564" s="44" t="s">
        <v>428</v>
      </c>
      <c r="BK564" s="44" t="s">
        <v>5947</v>
      </c>
      <c r="BL564" s="34"/>
      <c r="BM564" s="34"/>
      <c r="BN564" s="34"/>
      <c r="BO564" s="20"/>
      <c r="BP564" s="20"/>
      <c r="BQ564" s="20"/>
      <c r="BR564" s="20"/>
      <c r="BS564" s="27"/>
      <c r="BT564" s="20"/>
      <c r="BU564" s="20"/>
      <c r="BV564" s="20"/>
      <c r="BW564" s="20"/>
      <c r="BX564" s="20"/>
      <c r="BY564" s="20"/>
      <c r="BZ564" s="20"/>
      <c r="CA564" s="20"/>
      <c r="CB564" s="20"/>
      <c r="CC564" s="27"/>
      <c r="CD564" s="20"/>
      <c r="CE564" s="20"/>
      <c r="CF564" s="28"/>
      <c r="CG564" s="28"/>
      <c r="CH564" s="28"/>
      <c r="CI564" s="28"/>
      <c r="CJ564" s="28"/>
      <c r="CK564" s="28"/>
      <c r="CL564" s="28"/>
      <c r="CM564" s="28"/>
      <c r="CN564" s="28"/>
      <c r="CO564" s="28"/>
      <c r="CP564" s="28"/>
      <c r="CQ564" s="28"/>
      <c r="CR564" s="28"/>
      <c r="CS564" s="28"/>
      <c r="CT564" s="28"/>
      <c r="CU564" s="28"/>
      <c r="CV564" s="28"/>
      <c r="CW564" s="28"/>
      <c r="CX564" s="20"/>
      <c r="ML564" s="87"/>
      <c r="MM564" s="87"/>
      <c r="MN564" s="87"/>
      <c r="MO564" s="87"/>
      <c r="MP564" s="87"/>
      <c r="MQ564" s="87"/>
      <c r="MR564" s="87"/>
      <c r="MS564" s="87"/>
      <c r="MT564" s="87"/>
      <c r="MU564" s="87"/>
      <c r="MV564" s="87"/>
      <c r="MW564" s="87"/>
      <c r="MX564" s="87"/>
      <c r="MY564" s="87"/>
      <c r="MZ564" s="87"/>
      <c r="NA564" s="87"/>
      <c r="NB564" s="87"/>
      <c r="NC564" s="87"/>
      <c r="ND564" s="87"/>
      <c r="NE564" s="87"/>
      <c r="NF564" s="87"/>
      <c r="NG564" s="87"/>
      <c r="NH564" s="87"/>
      <c r="NI564" s="87"/>
      <c r="NJ564" s="87"/>
      <c r="NK564" s="87"/>
      <c r="NL564" s="87"/>
      <c r="NM564" s="87"/>
      <c r="NN564" s="87"/>
      <c r="NO564" s="87"/>
      <c r="NP564" s="87"/>
      <c r="NR564" s="20"/>
      <c r="NS564" s="246" t="s">
        <v>6139</v>
      </c>
    </row>
    <row r="565" spans="22:383">
      <c r="V565" s="43">
        <v>111</v>
      </c>
      <c r="W565" s="34" t="s">
        <v>2637</v>
      </c>
      <c r="X565" s="44">
        <v>131433</v>
      </c>
      <c r="Y565" s="34" t="s">
        <v>2713</v>
      </c>
      <c r="Z565" s="43" t="s">
        <v>426</v>
      </c>
      <c r="AA565" s="34" t="s">
        <v>623</v>
      </c>
      <c r="AB565" s="34" t="s">
        <v>408</v>
      </c>
      <c r="AC565" s="34" t="s">
        <v>6140</v>
      </c>
      <c r="AD565" s="44" t="s">
        <v>428</v>
      </c>
      <c r="AE565" s="44" t="s">
        <v>5947</v>
      </c>
      <c r="AF565" s="43">
        <v>111</v>
      </c>
      <c r="AG565" s="34" t="s">
        <v>2637</v>
      </c>
      <c r="AH565" s="34" t="s">
        <v>2636</v>
      </c>
      <c r="AI565" s="43" t="s">
        <v>2638</v>
      </c>
      <c r="AJ565" s="44" t="s">
        <v>2639</v>
      </c>
      <c r="AK565" s="295">
        <v>4780364</v>
      </c>
      <c r="AL565" s="44" t="s">
        <v>623</v>
      </c>
      <c r="AM565" s="44" t="s">
        <v>2643</v>
      </c>
      <c r="AN565" s="296">
        <v>252219690</v>
      </c>
      <c r="AO565" s="34"/>
      <c r="AP565" s="34"/>
      <c r="AQ565" s="34"/>
      <c r="AR565" s="34"/>
      <c r="AS565" s="34"/>
      <c r="AT565" s="44" t="s">
        <v>434</v>
      </c>
      <c r="AU565" s="44"/>
      <c r="AV565" s="751" t="str" cm="1">
        <f t="array" ref="AV5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5" s="34"/>
      <c r="AX565" s="34"/>
      <c r="AY565" s="34"/>
      <c r="AZ565" s="34"/>
      <c r="BA565" s="34"/>
      <c r="BB565" s="34"/>
      <c r="BC565" s="34"/>
      <c r="BD565" s="44">
        <v>131433</v>
      </c>
      <c r="BE565" s="34" t="s">
        <v>2713</v>
      </c>
      <c r="BF565" s="43" t="s">
        <v>426</v>
      </c>
      <c r="BG565" s="34" t="s">
        <v>623</v>
      </c>
      <c r="BH565" s="34" t="s">
        <v>408</v>
      </c>
      <c r="BI565" s="34" t="s">
        <v>6140</v>
      </c>
      <c r="BJ565" s="44" t="s">
        <v>428</v>
      </c>
      <c r="BK565" s="44" t="s">
        <v>5947</v>
      </c>
      <c r="BL565" s="34"/>
      <c r="BM565" s="34"/>
      <c r="BN565" s="34"/>
      <c r="BO565" s="20"/>
      <c r="BP565" s="20"/>
      <c r="BQ565" s="20"/>
      <c r="BR565" s="20"/>
      <c r="BS565" s="27"/>
      <c r="BT565" s="20"/>
      <c r="BU565" s="20"/>
      <c r="BV565" s="20"/>
      <c r="BW565" s="20"/>
      <c r="BX565" s="20"/>
      <c r="BY565" s="20"/>
      <c r="BZ565" s="20"/>
      <c r="CA565" s="20"/>
      <c r="CB565" s="20"/>
      <c r="CC565" s="27"/>
      <c r="CD565" s="20"/>
      <c r="CE565" s="20"/>
      <c r="CF565" s="28"/>
      <c r="CG565" s="28"/>
      <c r="CH565" s="28"/>
      <c r="CI565" s="28"/>
      <c r="CJ565" s="28"/>
      <c r="CK565" s="28"/>
      <c r="CL565" s="28"/>
      <c r="CM565" s="28"/>
      <c r="CN565" s="28"/>
      <c r="CO565" s="28"/>
      <c r="CP565" s="28"/>
      <c r="CQ565" s="28"/>
      <c r="CR565" s="28"/>
      <c r="CS565" s="28"/>
      <c r="CT565" s="28"/>
      <c r="CU565" s="28"/>
      <c r="CV565" s="28"/>
      <c r="CW565" s="28"/>
      <c r="CX565" s="20"/>
      <c r="ML565" s="87"/>
      <c r="MM565" s="87"/>
      <c r="MN565" s="87"/>
      <c r="MO565" s="87"/>
      <c r="MP565" s="87"/>
      <c r="MQ565" s="87"/>
      <c r="MR565" s="87"/>
      <c r="MS565" s="87"/>
      <c r="MT565" s="87"/>
      <c r="MU565" s="87"/>
      <c r="MV565" s="87"/>
      <c r="MW565" s="87"/>
      <c r="MX565" s="87"/>
      <c r="MY565" s="87"/>
      <c r="MZ565" s="87"/>
      <c r="NA565" s="87"/>
      <c r="NB565" s="87"/>
      <c r="NC565" s="87"/>
      <c r="ND565" s="87"/>
      <c r="NE565" s="87"/>
      <c r="NF565" s="87"/>
      <c r="NG565" s="87"/>
      <c r="NH565" s="87"/>
      <c r="NI565" s="87"/>
      <c r="NJ565" s="87"/>
      <c r="NK565" s="87"/>
      <c r="NL565" s="87"/>
      <c r="NM565" s="87"/>
      <c r="NN565" s="87"/>
      <c r="NO565" s="87"/>
      <c r="NP565" s="87"/>
      <c r="NR565" s="20"/>
      <c r="NS565" s="246" t="s">
        <v>6141</v>
      </c>
    </row>
    <row r="566" spans="22:383">
      <c r="V566" s="43">
        <v>111</v>
      </c>
      <c r="W566" s="34" t="s">
        <v>2637</v>
      </c>
      <c r="X566" s="44">
        <v>131434</v>
      </c>
      <c r="Y566" s="34" t="s">
        <v>6142</v>
      </c>
      <c r="Z566" s="43" t="s">
        <v>426</v>
      </c>
      <c r="AA566" s="34" t="s">
        <v>623</v>
      </c>
      <c r="AB566" s="34" t="s">
        <v>408</v>
      </c>
      <c r="AC566" s="34" t="s">
        <v>6143</v>
      </c>
      <c r="AD566" s="44" t="s">
        <v>428</v>
      </c>
      <c r="AE566" s="44" t="s">
        <v>5947</v>
      </c>
      <c r="AF566" s="43">
        <v>111</v>
      </c>
      <c r="AG566" s="34" t="s">
        <v>2637</v>
      </c>
      <c r="AH566" s="34" t="s">
        <v>2636</v>
      </c>
      <c r="AI566" s="43" t="s">
        <v>2638</v>
      </c>
      <c r="AJ566" s="44" t="s">
        <v>2639</v>
      </c>
      <c r="AK566" s="295">
        <v>4780364</v>
      </c>
      <c r="AL566" s="44" t="s">
        <v>623</v>
      </c>
      <c r="AM566" s="44" t="s">
        <v>2643</v>
      </c>
      <c r="AN566" s="296">
        <v>252219690</v>
      </c>
      <c r="AO566" s="34"/>
      <c r="AP566" s="34"/>
      <c r="AQ566" s="34"/>
      <c r="AR566" s="34"/>
      <c r="AS566" s="34"/>
      <c r="AT566" s="44" t="s">
        <v>434</v>
      </c>
      <c r="AU566" s="44"/>
      <c r="AV566" s="751" t="str" cm="1">
        <f t="array" ref="AV5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6" s="34"/>
      <c r="AX566" s="34"/>
      <c r="AY566" s="34"/>
      <c r="AZ566" s="34"/>
      <c r="BA566" s="34"/>
      <c r="BB566" s="34"/>
      <c r="BC566" s="34"/>
      <c r="BD566" s="44">
        <v>131434</v>
      </c>
      <c r="BE566" s="34" t="s">
        <v>6142</v>
      </c>
      <c r="BF566" s="43" t="s">
        <v>426</v>
      </c>
      <c r="BG566" s="34" t="s">
        <v>623</v>
      </c>
      <c r="BH566" s="34" t="s">
        <v>408</v>
      </c>
      <c r="BI566" s="34" t="s">
        <v>6143</v>
      </c>
      <c r="BJ566" s="44" t="s">
        <v>428</v>
      </c>
      <c r="BK566" s="44" t="s">
        <v>5947</v>
      </c>
      <c r="BL566" s="34"/>
      <c r="BM566" s="34"/>
      <c r="BN566" s="34"/>
      <c r="BO566" s="20"/>
      <c r="BP566" s="20"/>
      <c r="BQ566" s="20"/>
      <c r="BR566" s="20"/>
      <c r="BS566" s="27"/>
      <c r="BT566" s="20"/>
      <c r="BU566" s="20"/>
      <c r="BV566" s="20"/>
      <c r="BW566" s="20"/>
      <c r="BX566" s="20"/>
      <c r="BY566" s="20"/>
      <c r="BZ566" s="20"/>
      <c r="CA566" s="20"/>
      <c r="CB566" s="20"/>
      <c r="CC566" s="27"/>
      <c r="CD566" s="20"/>
      <c r="CE566" s="20"/>
      <c r="CF566" s="28"/>
      <c r="CG566" s="28"/>
      <c r="CH566" s="28"/>
      <c r="CI566" s="28"/>
      <c r="CJ566" s="28"/>
      <c r="CK566" s="28"/>
      <c r="CL566" s="28"/>
      <c r="CM566" s="28"/>
      <c r="CN566" s="28"/>
      <c r="CO566" s="28"/>
      <c r="CP566" s="28"/>
      <c r="CQ566" s="28"/>
      <c r="CR566" s="28"/>
      <c r="CS566" s="28"/>
      <c r="CT566" s="28"/>
      <c r="CU566" s="28"/>
      <c r="CV566" s="28"/>
      <c r="CW566" s="28"/>
      <c r="CX566" s="20"/>
      <c r="ML566" s="87"/>
      <c r="MM566" s="87"/>
      <c r="MN566" s="87"/>
      <c r="MO566" s="87"/>
      <c r="MP566" s="87"/>
      <c r="MQ566" s="87"/>
      <c r="MR566" s="87"/>
      <c r="MS566" s="87"/>
      <c r="MT566" s="87"/>
      <c r="MU566" s="87"/>
      <c r="MV566" s="87"/>
      <c r="MW566" s="87"/>
      <c r="MX566" s="87"/>
      <c r="MY566" s="87"/>
      <c r="MZ566" s="87"/>
      <c r="NA566" s="87"/>
      <c r="NB566" s="87"/>
      <c r="NC566" s="87"/>
      <c r="ND566" s="87"/>
      <c r="NE566" s="87"/>
      <c r="NF566" s="87"/>
      <c r="NG566" s="87"/>
      <c r="NH566" s="87"/>
      <c r="NI566" s="87"/>
      <c r="NJ566" s="87"/>
      <c r="NK566" s="87"/>
      <c r="NL566" s="87"/>
      <c r="NM566" s="87"/>
      <c r="NN566" s="87"/>
      <c r="NO566" s="87"/>
      <c r="NP566" s="87"/>
      <c r="NR566" s="20"/>
      <c r="NS566" s="246" t="s">
        <v>6144</v>
      </c>
    </row>
    <row r="567" spans="22:383">
      <c r="V567" s="43">
        <v>111</v>
      </c>
      <c r="W567" s="34" t="s">
        <v>2637</v>
      </c>
      <c r="X567" s="44">
        <v>131435</v>
      </c>
      <c r="Y567" s="34" t="s">
        <v>2930</v>
      </c>
      <c r="Z567" s="43" t="s">
        <v>426</v>
      </c>
      <c r="AA567" s="34" t="s">
        <v>623</v>
      </c>
      <c r="AB567" s="34" t="s">
        <v>408</v>
      </c>
      <c r="AC567" s="34" t="s">
        <v>6145</v>
      </c>
      <c r="AD567" s="44" t="s">
        <v>428</v>
      </c>
      <c r="AE567" s="44" t="s">
        <v>5947</v>
      </c>
      <c r="AF567" s="43">
        <v>111</v>
      </c>
      <c r="AG567" s="34" t="s">
        <v>2637</v>
      </c>
      <c r="AH567" s="34" t="s">
        <v>2636</v>
      </c>
      <c r="AI567" s="43" t="s">
        <v>2638</v>
      </c>
      <c r="AJ567" s="44" t="s">
        <v>2639</v>
      </c>
      <c r="AK567" s="295">
        <v>4780364</v>
      </c>
      <c r="AL567" s="44" t="s">
        <v>623</v>
      </c>
      <c r="AM567" s="44" t="s">
        <v>2643</v>
      </c>
      <c r="AN567" s="296">
        <v>252219690</v>
      </c>
      <c r="AO567" s="34"/>
      <c r="AP567" s="34"/>
      <c r="AQ567" s="34"/>
      <c r="AR567" s="34"/>
      <c r="AS567" s="34"/>
      <c r="AT567" s="44" t="s">
        <v>434</v>
      </c>
      <c r="AU567" s="44"/>
      <c r="AV567" s="751" t="str" cm="1">
        <f t="array" ref="AV5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7" s="34"/>
      <c r="AX567" s="34"/>
      <c r="AY567" s="34"/>
      <c r="AZ567" s="34"/>
      <c r="BA567" s="34"/>
      <c r="BB567" s="34"/>
      <c r="BC567" s="34"/>
      <c r="BD567" s="44">
        <v>131435</v>
      </c>
      <c r="BE567" s="34" t="s">
        <v>2930</v>
      </c>
      <c r="BF567" s="43" t="s">
        <v>426</v>
      </c>
      <c r="BG567" s="34" t="s">
        <v>623</v>
      </c>
      <c r="BH567" s="34" t="s">
        <v>408</v>
      </c>
      <c r="BI567" s="34" t="s">
        <v>6145</v>
      </c>
      <c r="BJ567" s="44" t="s">
        <v>428</v>
      </c>
      <c r="BK567" s="44" t="s">
        <v>5947</v>
      </c>
      <c r="BL567" s="34"/>
      <c r="BM567" s="34"/>
      <c r="BN567" s="34"/>
      <c r="BO567" s="20"/>
      <c r="BP567" s="20"/>
      <c r="BQ567" s="20"/>
      <c r="BR567" s="20"/>
      <c r="BS567" s="27"/>
      <c r="BT567" s="20"/>
      <c r="BU567" s="20"/>
      <c r="BV567" s="20"/>
      <c r="BW567" s="20"/>
      <c r="BX567" s="20"/>
      <c r="BY567" s="20"/>
      <c r="BZ567" s="20"/>
      <c r="CA567" s="20"/>
      <c r="CB567" s="20"/>
      <c r="CC567" s="27"/>
      <c r="CD567" s="20"/>
      <c r="CE567" s="20"/>
      <c r="CF567" s="28"/>
      <c r="CG567" s="28"/>
      <c r="CH567" s="28"/>
      <c r="CI567" s="28"/>
      <c r="CJ567" s="28"/>
      <c r="CK567" s="28"/>
      <c r="CL567" s="28"/>
      <c r="CM567" s="28"/>
      <c r="CN567" s="28"/>
      <c r="CO567" s="28"/>
      <c r="CP567" s="28"/>
      <c r="CQ567" s="28"/>
      <c r="CR567" s="28"/>
      <c r="CS567" s="28"/>
      <c r="CT567" s="28"/>
      <c r="CU567" s="28"/>
      <c r="CV567" s="28"/>
      <c r="CW567" s="28"/>
      <c r="CX567" s="20"/>
      <c r="ML567" s="87"/>
      <c r="MM567" s="87"/>
      <c r="MN567" s="87"/>
      <c r="MO567" s="87"/>
      <c r="MP567" s="87"/>
      <c r="MQ567" s="87"/>
      <c r="MR567" s="87"/>
      <c r="MS567" s="87"/>
      <c r="MT567" s="87"/>
      <c r="MU567" s="87"/>
      <c r="MV567" s="87"/>
      <c r="MW567" s="87"/>
      <c r="MX567" s="87"/>
      <c r="MY567" s="87"/>
      <c r="MZ567" s="87"/>
      <c r="NA567" s="87"/>
      <c r="NB567" s="87"/>
      <c r="NC567" s="87"/>
      <c r="ND567" s="87"/>
      <c r="NE567" s="87"/>
      <c r="NF567" s="87"/>
      <c r="NG567" s="87"/>
      <c r="NH567" s="87"/>
      <c r="NI567" s="87"/>
      <c r="NJ567" s="87"/>
      <c r="NK567" s="87"/>
      <c r="NL567" s="87"/>
      <c r="NM567" s="87"/>
      <c r="NN567" s="87"/>
      <c r="NO567" s="87"/>
      <c r="NP567" s="87"/>
      <c r="NR567" s="20"/>
      <c r="NS567" s="246" t="s">
        <v>6146</v>
      </c>
    </row>
    <row r="568" spans="22:383">
      <c r="V568" s="43">
        <v>111</v>
      </c>
      <c r="W568" s="34" t="s">
        <v>2637</v>
      </c>
      <c r="X568" s="44">
        <v>131436</v>
      </c>
      <c r="Y568" s="34" t="s">
        <v>3026</v>
      </c>
      <c r="Z568" s="43" t="s">
        <v>426</v>
      </c>
      <c r="AA568" s="34" t="s">
        <v>623</v>
      </c>
      <c r="AB568" s="34" t="s">
        <v>408</v>
      </c>
      <c r="AC568" s="34" t="s">
        <v>6147</v>
      </c>
      <c r="AD568" s="44" t="s">
        <v>428</v>
      </c>
      <c r="AE568" s="44" t="s">
        <v>5947</v>
      </c>
      <c r="AF568" s="43">
        <v>111</v>
      </c>
      <c r="AG568" s="34" t="s">
        <v>2637</v>
      </c>
      <c r="AH568" s="34" t="s">
        <v>2636</v>
      </c>
      <c r="AI568" s="43" t="s">
        <v>2638</v>
      </c>
      <c r="AJ568" s="44" t="s">
        <v>2639</v>
      </c>
      <c r="AK568" s="295">
        <v>4780364</v>
      </c>
      <c r="AL568" s="44" t="s">
        <v>623</v>
      </c>
      <c r="AM568" s="44" t="s">
        <v>2643</v>
      </c>
      <c r="AN568" s="296">
        <v>252219690</v>
      </c>
      <c r="AO568" s="34"/>
      <c r="AP568" s="34"/>
      <c r="AQ568" s="34"/>
      <c r="AR568" s="34"/>
      <c r="AS568" s="34"/>
      <c r="AT568" s="44" t="s">
        <v>434</v>
      </c>
      <c r="AU568" s="44"/>
      <c r="AV568" s="751" t="str" cm="1">
        <f t="array" ref="AV5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8" s="34"/>
      <c r="AX568" s="34"/>
      <c r="AY568" s="34"/>
      <c r="AZ568" s="34"/>
      <c r="BA568" s="34"/>
      <c r="BB568" s="34"/>
      <c r="BC568" s="34"/>
      <c r="BD568" s="44">
        <v>131436</v>
      </c>
      <c r="BE568" s="34" t="s">
        <v>3026</v>
      </c>
      <c r="BF568" s="43" t="s">
        <v>426</v>
      </c>
      <c r="BG568" s="34" t="s">
        <v>623</v>
      </c>
      <c r="BH568" s="34" t="s">
        <v>408</v>
      </c>
      <c r="BI568" s="34" t="s">
        <v>6147</v>
      </c>
      <c r="BJ568" s="44" t="s">
        <v>428</v>
      </c>
      <c r="BK568" s="44" t="s">
        <v>5947</v>
      </c>
      <c r="BL568" s="34"/>
      <c r="BM568" s="34"/>
      <c r="BN568" s="34"/>
      <c r="BO568" s="20"/>
      <c r="BP568" s="20"/>
      <c r="BQ568" s="20"/>
      <c r="BR568" s="20"/>
      <c r="BS568" s="27"/>
      <c r="BT568" s="20"/>
      <c r="BU568" s="20"/>
      <c r="BV568" s="20"/>
      <c r="BW568" s="20"/>
      <c r="BX568" s="20"/>
      <c r="BY568" s="20"/>
      <c r="BZ568" s="20"/>
      <c r="CA568" s="20"/>
      <c r="CB568" s="20"/>
      <c r="CC568" s="27"/>
      <c r="CD568" s="20"/>
      <c r="CE568" s="20"/>
      <c r="CF568" s="28"/>
      <c r="CG568" s="28"/>
      <c r="CH568" s="28"/>
      <c r="CI568" s="28"/>
      <c r="CJ568" s="28"/>
      <c r="CK568" s="28"/>
      <c r="CL568" s="28"/>
      <c r="CM568" s="28"/>
      <c r="CN568" s="28"/>
      <c r="CO568" s="28"/>
      <c r="CP568" s="28"/>
      <c r="CQ568" s="28"/>
      <c r="CR568" s="28"/>
      <c r="CS568" s="28"/>
      <c r="CT568" s="28"/>
      <c r="CU568" s="28"/>
      <c r="CV568" s="28"/>
      <c r="CW568" s="28"/>
      <c r="CX568" s="20"/>
      <c r="ML568" s="87"/>
      <c r="MM568" s="87"/>
      <c r="MN568" s="87"/>
      <c r="MO568" s="87"/>
      <c r="MP568" s="87"/>
      <c r="MQ568" s="87"/>
      <c r="MR568" s="87"/>
      <c r="MS568" s="87"/>
      <c r="MT568" s="87"/>
      <c r="MU568" s="87"/>
      <c r="MV568" s="87"/>
      <c r="MW568" s="87"/>
      <c r="MX568" s="87"/>
      <c r="MY568" s="87"/>
      <c r="MZ568" s="87"/>
      <c r="NA568" s="87"/>
      <c r="NB568" s="87"/>
      <c r="NC568" s="87"/>
      <c r="ND568" s="87"/>
      <c r="NE568" s="87"/>
      <c r="NF568" s="87"/>
      <c r="NG568" s="87"/>
      <c r="NH568" s="87"/>
      <c r="NI568" s="87"/>
      <c r="NJ568" s="87"/>
      <c r="NK568" s="87"/>
      <c r="NL568" s="87"/>
      <c r="NM568" s="87"/>
      <c r="NN568" s="87"/>
      <c r="NO568" s="87"/>
      <c r="NP568" s="87"/>
      <c r="NR568" s="20"/>
      <c r="NS568" s="246" t="s">
        <v>6148</v>
      </c>
    </row>
    <row r="569" spans="22:383">
      <c r="V569" s="43">
        <v>111</v>
      </c>
      <c r="W569" s="34" t="s">
        <v>2637</v>
      </c>
      <c r="X569" s="44">
        <v>131437</v>
      </c>
      <c r="Y569" s="34" t="s">
        <v>3102</v>
      </c>
      <c r="Z569" s="43" t="s">
        <v>426</v>
      </c>
      <c r="AA569" s="34" t="s">
        <v>623</v>
      </c>
      <c r="AB569" s="34" t="s">
        <v>408</v>
      </c>
      <c r="AC569" s="34" t="s">
        <v>6138</v>
      </c>
      <c r="AD569" s="44" t="s">
        <v>428</v>
      </c>
      <c r="AE569" s="44" t="s">
        <v>5947</v>
      </c>
      <c r="AF569" s="43">
        <v>111</v>
      </c>
      <c r="AG569" s="34" t="s">
        <v>2637</v>
      </c>
      <c r="AH569" s="34" t="s">
        <v>2636</v>
      </c>
      <c r="AI569" s="43" t="s">
        <v>2638</v>
      </c>
      <c r="AJ569" s="44" t="s">
        <v>2639</v>
      </c>
      <c r="AK569" s="295">
        <v>4780364</v>
      </c>
      <c r="AL569" s="44" t="s">
        <v>623</v>
      </c>
      <c r="AM569" s="44" t="s">
        <v>2643</v>
      </c>
      <c r="AN569" s="296">
        <v>252219690</v>
      </c>
      <c r="AO569" s="34"/>
      <c r="AP569" s="34"/>
      <c r="AQ569" s="34"/>
      <c r="AR569" s="34"/>
      <c r="AS569" s="34"/>
      <c r="AT569" s="44" t="s">
        <v>434</v>
      </c>
      <c r="AU569" s="44"/>
      <c r="AV569" s="751" t="str" cm="1">
        <f t="array" ref="AV5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69" s="34"/>
      <c r="AX569" s="34"/>
      <c r="AY569" s="34"/>
      <c r="AZ569" s="34"/>
      <c r="BA569" s="34"/>
      <c r="BB569" s="34"/>
      <c r="BC569" s="34"/>
      <c r="BD569" s="44">
        <v>131437</v>
      </c>
      <c r="BE569" s="34" t="s">
        <v>3102</v>
      </c>
      <c r="BF569" s="43" t="s">
        <v>426</v>
      </c>
      <c r="BG569" s="34" t="s">
        <v>623</v>
      </c>
      <c r="BH569" s="34" t="s">
        <v>408</v>
      </c>
      <c r="BI569" s="34" t="s">
        <v>6138</v>
      </c>
      <c r="BJ569" s="44" t="s">
        <v>428</v>
      </c>
      <c r="BK569" s="44" t="s">
        <v>5947</v>
      </c>
      <c r="BL569" s="34"/>
      <c r="BM569" s="34"/>
      <c r="BN569" s="34"/>
      <c r="BO569" s="20"/>
      <c r="BP569" s="20"/>
      <c r="BQ569" s="20"/>
      <c r="BR569" s="20"/>
      <c r="BS569" s="27"/>
      <c r="BT569" s="20"/>
      <c r="BU569" s="20"/>
      <c r="BV569" s="20"/>
      <c r="BW569" s="20"/>
      <c r="BX569" s="20"/>
      <c r="BY569" s="20"/>
      <c r="BZ569" s="20"/>
      <c r="CA569" s="20"/>
      <c r="CB569" s="20"/>
      <c r="CC569" s="27"/>
      <c r="CD569" s="20"/>
      <c r="CE569" s="20"/>
      <c r="CF569" s="28"/>
      <c r="CG569" s="28"/>
      <c r="CH569" s="28"/>
      <c r="CI569" s="28"/>
      <c r="CJ569" s="28"/>
      <c r="CK569" s="28"/>
      <c r="CL569" s="28"/>
      <c r="CM569" s="28"/>
      <c r="CN569" s="28"/>
      <c r="CO569" s="28"/>
      <c r="CP569" s="28"/>
      <c r="CQ569" s="28"/>
      <c r="CR569" s="28"/>
      <c r="CS569" s="28"/>
      <c r="CT569" s="28"/>
      <c r="CU569" s="28"/>
      <c r="CV569" s="28"/>
      <c r="CW569" s="28"/>
      <c r="CX569" s="20"/>
      <c r="ML569" s="87"/>
      <c r="MM569" s="87"/>
      <c r="MN569" s="87"/>
      <c r="MO569" s="87"/>
      <c r="MP569" s="87"/>
      <c r="MQ569" s="87"/>
      <c r="MR569" s="87"/>
      <c r="MS569" s="87"/>
      <c r="MT569" s="87"/>
      <c r="MU569" s="87"/>
      <c r="MV569" s="87"/>
      <c r="MW569" s="87"/>
      <c r="MX569" s="87"/>
      <c r="MY569" s="87"/>
      <c r="MZ569" s="87"/>
      <c r="NA569" s="87"/>
      <c r="NB569" s="87"/>
      <c r="NC569" s="87"/>
      <c r="ND569" s="87"/>
      <c r="NE569" s="87"/>
      <c r="NF569" s="87"/>
      <c r="NG569" s="87"/>
      <c r="NH569" s="87"/>
      <c r="NI569" s="87"/>
      <c r="NJ569" s="87"/>
      <c r="NK569" s="87"/>
      <c r="NL569" s="87"/>
      <c r="NM569" s="87"/>
      <c r="NN569" s="87"/>
      <c r="NO569" s="87"/>
      <c r="NP569" s="87"/>
      <c r="NR569" s="20"/>
      <c r="NS569" s="246" t="s">
        <v>6149</v>
      </c>
    </row>
    <row r="570" spans="22:383">
      <c r="V570" s="43">
        <v>111</v>
      </c>
      <c r="W570" s="34" t="s">
        <v>2637</v>
      </c>
      <c r="X570" s="44">
        <v>131432</v>
      </c>
      <c r="Y570" s="34" t="s">
        <v>2581</v>
      </c>
      <c r="Z570" s="43" t="s">
        <v>426</v>
      </c>
      <c r="AA570" s="34" t="s">
        <v>623</v>
      </c>
      <c r="AB570" s="34" t="s">
        <v>408</v>
      </c>
      <c r="AC570" s="34" t="s">
        <v>2581</v>
      </c>
      <c r="AD570" s="44" t="s">
        <v>428</v>
      </c>
      <c r="AE570" s="44" t="s">
        <v>5947</v>
      </c>
      <c r="AF570" s="43">
        <v>111</v>
      </c>
      <c r="AG570" s="34" t="s">
        <v>2637</v>
      </c>
      <c r="AH570" s="34" t="s">
        <v>2636</v>
      </c>
      <c r="AI570" s="43" t="s">
        <v>2638</v>
      </c>
      <c r="AJ570" s="44" t="s">
        <v>2639</v>
      </c>
      <c r="AK570" s="295">
        <v>4780364</v>
      </c>
      <c r="AL570" s="44" t="s">
        <v>623</v>
      </c>
      <c r="AM570" s="44" t="s">
        <v>2643</v>
      </c>
      <c r="AN570" s="296">
        <v>252219690</v>
      </c>
      <c r="AO570" s="34"/>
      <c r="AP570" s="34"/>
      <c r="AQ570" s="34"/>
      <c r="AR570" s="34"/>
      <c r="AS570" s="34"/>
      <c r="AT570" s="44" t="s">
        <v>434</v>
      </c>
      <c r="AU570" s="44"/>
      <c r="AV570" s="751" t="str" cm="1">
        <f t="array" ref="AV5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0" s="34"/>
      <c r="AX570" s="34"/>
      <c r="AY570" s="34"/>
      <c r="AZ570" s="34"/>
      <c r="BA570" s="34"/>
      <c r="BB570" s="34"/>
      <c r="BC570" s="34"/>
      <c r="BD570" s="44">
        <v>131432</v>
      </c>
      <c r="BE570" s="34" t="s">
        <v>2581</v>
      </c>
      <c r="BF570" s="43" t="s">
        <v>426</v>
      </c>
      <c r="BG570" s="34" t="s">
        <v>623</v>
      </c>
      <c r="BH570" s="34" t="s">
        <v>408</v>
      </c>
      <c r="BI570" s="34" t="s">
        <v>2581</v>
      </c>
      <c r="BJ570" s="44" t="s">
        <v>428</v>
      </c>
      <c r="BK570" s="44" t="s">
        <v>5947</v>
      </c>
      <c r="BL570" s="34"/>
      <c r="BM570" s="34"/>
      <c r="BN570" s="34"/>
      <c r="BO570" s="20"/>
      <c r="BP570" s="20"/>
      <c r="BQ570" s="20"/>
      <c r="BR570" s="20"/>
      <c r="BS570" s="27"/>
      <c r="BT570" s="20"/>
      <c r="BU570" s="20"/>
      <c r="BV570" s="20"/>
      <c r="BW570" s="20"/>
      <c r="BX570" s="20"/>
      <c r="BY570" s="20"/>
      <c r="BZ570" s="20"/>
      <c r="CA570" s="20"/>
      <c r="CB570" s="20"/>
      <c r="CC570" s="27"/>
      <c r="CD570" s="20"/>
      <c r="CE570" s="20"/>
      <c r="CF570" s="28"/>
      <c r="CG570" s="28"/>
      <c r="CH570" s="28"/>
      <c r="CI570" s="28"/>
      <c r="CJ570" s="28"/>
      <c r="CK570" s="28"/>
      <c r="CL570" s="28"/>
      <c r="CM570" s="28"/>
      <c r="CN570" s="28"/>
      <c r="CO570" s="28"/>
      <c r="CP570" s="28"/>
      <c r="CQ570" s="28"/>
      <c r="CR570" s="28"/>
      <c r="CS570" s="28"/>
      <c r="CT570" s="28"/>
      <c r="CU570" s="28"/>
      <c r="CV570" s="28"/>
      <c r="CW570" s="28"/>
      <c r="CX570" s="20"/>
      <c r="ML570" s="87"/>
      <c r="MM570" s="87"/>
      <c r="MN570" s="87"/>
      <c r="MO570" s="87"/>
      <c r="MP570" s="87"/>
      <c r="MQ570" s="87"/>
      <c r="MR570" s="87"/>
      <c r="MS570" s="87"/>
      <c r="MT570" s="87"/>
      <c r="MU570" s="87"/>
      <c r="MV570" s="87"/>
      <c r="MW570" s="87"/>
      <c r="MX570" s="87"/>
      <c r="MY570" s="87"/>
      <c r="MZ570" s="87"/>
      <c r="NA570" s="87"/>
      <c r="NB570" s="87"/>
      <c r="NC570" s="87"/>
      <c r="ND570" s="87"/>
      <c r="NE570" s="87"/>
      <c r="NF570" s="87"/>
      <c r="NG570" s="87"/>
      <c r="NH570" s="87"/>
      <c r="NI570" s="87"/>
      <c r="NJ570" s="87"/>
      <c r="NK570" s="87"/>
      <c r="NL570" s="87"/>
      <c r="NM570" s="87"/>
      <c r="NN570" s="87"/>
      <c r="NO570" s="87"/>
      <c r="NP570" s="87"/>
      <c r="NR570" s="20"/>
      <c r="NS570" s="246" t="s">
        <v>6150</v>
      </c>
    </row>
    <row r="571" spans="22:383">
      <c r="V571" s="43">
        <v>111</v>
      </c>
      <c r="W571" s="34" t="s">
        <v>2637</v>
      </c>
      <c r="X571" s="44">
        <v>131806</v>
      </c>
      <c r="Y571" s="34" t="s">
        <v>756</v>
      </c>
      <c r="Z571" s="43" t="s">
        <v>426</v>
      </c>
      <c r="AA571" s="34" t="s">
        <v>627</v>
      </c>
      <c r="AB571" s="34" t="s">
        <v>408</v>
      </c>
      <c r="AC571" s="34" t="s">
        <v>756</v>
      </c>
      <c r="AD571" s="44" t="s">
        <v>428</v>
      </c>
      <c r="AE571" s="44" t="s">
        <v>5947</v>
      </c>
      <c r="AF571" s="43">
        <v>111</v>
      </c>
      <c r="AG571" s="34" t="s">
        <v>2637</v>
      </c>
      <c r="AH571" s="34" t="s">
        <v>2636</v>
      </c>
      <c r="AI571" s="43" t="s">
        <v>2638</v>
      </c>
      <c r="AJ571" s="44" t="s">
        <v>2639</v>
      </c>
      <c r="AK571" s="295">
        <v>4780364</v>
      </c>
      <c r="AL571" s="44" t="s">
        <v>623</v>
      </c>
      <c r="AM571" s="44" t="s">
        <v>2643</v>
      </c>
      <c r="AN571" s="296">
        <v>252219690</v>
      </c>
      <c r="AO571" s="34"/>
      <c r="AP571" s="34"/>
      <c r="AQ571" s="34"/>
      <c r="AR571" s="34"/>
      <c r="AS571" s="34"/>
      <c r="AT571" s="44" t="s">
        <v>434</v>
      </c>
      <c r="AU571" s="44"/>
      <c r="AV571" s="751" t="str" cm="1">
        <f t="array" ref="AV5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1" s="34"/>
      <c r="AX571" s="34"/>
      <c r="AY571" s="34"/>
      <c r="AZ571" s="34"/>
      <c r="BA571" s="34"/>
      <c r="BB571" s="34"/>
      <c r="BC571" s="34"/>
      <c r="BD571" s="44">
        <v>131806</v>
      </c>
      <c r="BE571" s="34" t="s">
        <v>756</v>
      </c>
      <c r="BF571" s="43" t="s">
        <v>426</v>
      </c>
      <c r="BG571" s="34" t="s">
        <v>627</v>
      </c>
      <c r="BH571" s="34" t="s">
        <v>408</v>
      </c>
      <c r="BI571" s="34" t="s">
        <v>756</v>
      </c>
      <c r="BJ571" s="44" t="s">
        <v>428</v>
      </c>
      <c r="BK571" s="44" t="s">
        <v>5947</v>
      </c>
      <c r="BL571" s="34"/>
      <c r="BM571" s="34"/>
      <c r="BN571" s="34"/>
      <c r="BO571" s="20"/>
      <c r="BP571" s="20"/>
      <c r="BQ571" s="20"/>
      <c r="BR571" s="20"/>
      <c r="BS571" s="27"/>
      <c r="BT571" s="20"/>
      <c r="BU571" s="20"/>
      <c r="BV571" s="20"/>
      <c r="BW571" s="20"/>
      <c r="BX571" s="20"/>
      <c r="BY571" s="20"/>
      <c r="BZ571" s="20"/>
      <c r="CA571" s="20"/>
      <c r="CB571" s="20"/>
      <c r="CC571" s="27"/>
      <c r="CD571" s="20"/>
      <c r="CE571" s="20"/>
      <c r="CF571" s="28"/>
      <c r="CG571" s="28"/>
      <c r="CH571" s="28"/>
      <c r="CI571" s="28"/>
      <c r="CJ571" s="28"/>
      <c r="CK571" s="28"/>
      <c r="CL571" s="28"/>
      <c r="CM571" s="28"/>
      <c r="CN571" s="28"/>
      <c r="CO571" s="28"/>
      <c r="CP571" s="28"/>
      <c r="CQ571" s="28"/>
      <c r="CR571" s="28"/>
      <c r="CS571" s="28"/>
      <c r="CT571" s="28"/>
      <c r="CU571" s="28"/>
      <c r="CV571" s="28"/>
      <c r="CW571" s="28"/>
      <c r="CX571" s="20"/>
      <c r="ML571" s="87"/>
      <c r="MM571" s="87"/>
      <c r="MN571" s="87"/>
      <c r="MO571" s="87"/>
      <c r="MP571" s="87"/>
      <c r="MQ571" s="87"/>
      <c r="MR571" s="87"/>
      <c r="MS571" s="87"/>
      <c r="MT571" s="87"/>
      <c r="MU571" s="87"/>
      <c r="MV571" s="87"/>
      <c r="MW571" s="87"/>
      <c r="MX571" s="87"/>
      <c r="MY571" s="87"/>
      <c r="MZ571" s="87"/>
      <c r="NA571" s="87"/>
      <c r="NB571" s="87"/>
      <c r="NC571" s="87"/>
      <c r="ND571" s="87"/>
      <c r="NE571" s="87"/>
      <c r="NF571" s="87"/>
      <c r="NG571" s="87"/>
      <c r="NH571" s="87"/>
      <c r="NI571" s="87"/>
      <c r="NJ571" s="87"/>
      <c r="NK571" s="87"/>
      <c r="NL571" s="87"/>
      <c r="NM571" s="87"/>
      <c r="NN571" s="87"/>
      <c r="NO571" s="87"/>
      <c r="NP571" s="87"/>
      <c r="NR571" s="20"/>
      <c r="NS571" s="246" t="s">
        <v>6151</v>
      </c>
    </row>
    <row r="572" spans="22:383">
      <c r="V572" s="43">
        <v>111</v>
      </c>
      <c r="W572" s="34" t="s">
        <v>2637</v>
      </c>
      <c r="X572" s="44">
        <v>131808</v>
      </c>
      <c r="Y572" s="34" t="s">
        <v>1156</v>
      </c>
      <c r="Z572" s="43" t="s">
        <v>426</v>
      </c>
      <c r="AA572" s="34" t="s">
        <v>627</v>
      </c>
      <c r="AB572" s="34" t="s">
        <v>408</v>
      </c>
      <c r="AC572" s="34" t="s">
        <v>1156</v>
      </c>
      <c r="AD572" s="44" t="s">
        <v>428</v>
      </c>
      <c r="AE572" s="44" t="s">
        <v>5947</v>
      </c>
      <c r="AF572" s="43">
        <v>111</v>
      </c>
      <c r="AG572" s="34" t="s">
        <v>2637</v>
      </c>
      <c r="AH572" s="34" t="s">
        <v>2636</v>
      </c>
      <c r="AI572" s="43" t="s">
        <v>2638</v>
      </c>
      <c r="AJ572" s="44" t="s">
        <v>2639</v>
      </c>
      <c r="AK572" s="295">
        <v>4780364</v>
      </c>
      <c r="AL572" s="44" t="s">
        <v>623</v>
      </c>
      <c r="AM572" s="44" t="s">
        <v>2643</v>
      </c>
      <c r="AN572" s="296">
        <v>252219690</v>
      </c>
      <c r="AO572" s="34"/>
      <c r="AP572" s="34"/>
      <c r="AQ572" s="34"/>
      <c r="AR572" s="34"/>
      <c r="AS572" s="34"/>
      <c r="AT572" s="44" t="s">
        <v>434</v>
      </c>
      <c r="AU572" s="44"/>
      <c r="AV572" s="751" t="str" cm="1">
        <f t="array" ref="AV5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2" s="34"/>
      <c r="AX572" s="34"/>
      <c r="AY572" s="34"/>
      <c r="AZ572" s="34"/>
      <c r="BA572" s="34"/>
      <c r="BB572" s="34"/>
      <c r="BC572" s="34"/>
      <c r="BD572" s="44">
        <v>131808</v>
      </c>
      <c r="BE572" s="34" t="s">
        <v>1156</v>
      </c>
      <c r="BF572" s="43" t="s">
        <v>426</v>
      </c>
      <c r="BG572" s="34" t="s">
        <v>627</v>
      </c>
      <c r="BH572" s="34" t="s">
        <v>408</v>
      </c>
      <c r="BI572" s="34" t="s">
        <v>1156</v>
      </c>
      <c r="BJ572" s="44" t="s">
        <v>428</v>
      </c>
      <c r="BK572" s="44" t="s">
        <v>5947</v>
      </c>
      <c r="BL572" s="34"/>
      <c r="BM572" s="34"/>
      <c r="BN572" s="34"/>
      <c r="BO572" s="20"/>
      <c r="BP572" s="20"/>
      <c r="BQ572" s="20"/>
      <c r="BR572" s="20"/>
      <c r="BS572" s="27"/>
      <c r="BT572" s="20"/>
      <c r="BU572" s="20"/>
      <c r="BV572" s="20"/>
      <c r="BW572" s="20"/>
      <c r="BX572" s="20"/>
      <c r="BY572" s="20"/>
      <c r="BZ572" s="20"/>
      <c r="CA572" s="20"/>
      <c r="CB572" s="20"/>
      <c r="CC572" s="27"/>
      <c r="CD572" s="20"/>
      <c r="CE572" s="20"/>
      <c r="CF572" s="28"/>
      <c r="CG572" s="28"/>
      <c r="CH572" s="28"/>
      <c r="CI572" s="28"/>
      <c r="CJ572" s="28"/>
      <c r="CK572" s="28"/>
      <c r="CL572" s="28"/>
      <c r="CM572" s="28"/>
      <c r="CN572" s="28"/>
      <c r="CO572" s="28"/>
      <c r="CP572" s="28"/>
      <c r="CQ572" s="28"/>
      <c r="CR572" s="28"/>
      <c r="CS572" s="28"/>
      <c r="CT572" s="28"/>
      <c r="CU572" s="28"/>
      <c r="CV572" s="28"/>
      <c r="CW572" s="28"/>
      <c r="CX572" s="20"/>
      <c r="ML572" s="87"/>
      <c r="MM572" s="87"/>
      <c r="MN572" s="87"/>
      <c r="MO572" s="87"/>
      <c r="MP572" s="87"/>
      <c r="MQ572" s="87"/>
      <c r="MR572" s="87"/>
      <c r="MS572" s="87"/>
      <c r="MT572" s="87"/>
      <c r="MU572" s="87"/>
      <c r="MV572" s="87"/>
      <c r="MW572" s="87"/>
      <c r="MX572" s="87"/>
      <c r="MY572" s="87"/>
      <c r="MZ572" s="87"/>
      <c r="NA572" s="87"/>
      <c r="NB572" s="87"/>
      <c r="NC572" s="87"/>
      <c r="ND572" s="87"/>
      <c r="NE572" s="87"/>
      <c r="NF572" s="87"/>
      <c r="NG572" s="87"/>
      <c r="NH572" s="87"/>
      <c r="NI572" s="87"/>
      <c r="NJ572" s="87"/>
      <c r="NK572" s="87"/>
      <c r="NL572" s="87"/>
      <c r="NM572" s="87"/>
      <c r="NN572" s="87"/>
      <c r="NO572" s="87"/>
      <c r="NP572" s="87"/>
      <c r="NR572" s="20"/>
      <c r="NS572" s="246" t="s">
        <v>6152</v>
      </c>
    </row>
    <row r="573" spans="22:383">
      <c r="V573" s="43">
        <v>111</v>
      </c>
      <c r="W573" s="34" t="s">
        <v>2637</v>
      </c>
      <c r="X573" s="44">
        <v>131800</v>
      </c>
      <c r="Y573" s="34" t="s">
        <v>6153</v>
      </c>
      <c r="Z573" s="43" t="s">
        <v>426</v>
      </c>
      <c r="AA573" s="34" t="s">
        <v>627</v>
      </c>
      <c r="AB573" s="34" t="s">
        <v>408</v>
      </c>
      <c r="AC573" s="34" t="s">
        <v>6154</v>
      </c>
      <c r="AD573" s="44" t="s">
        <v>428</v>
      </c>
      <c r="AE573" s="44" t="s">
        <v>5947</v>
      </c>
      <c r="AF573" s="43">
        <v>111</v>
      </c>
      <c r="AG573" s="34" t="s">
        <v>2637</v>
      </c>
      <c r="AH573" s="34" t="s">
        <v>2636</v>
      </c>
      <c r="AI573" s="43" t="s">
        <v>2638</v>
      </c>
      <c r="AJ573" s="44" t="s">
        <v>2639</v>
      </c>
      <c r="AK573" s="295">
        <v>4780364</v>
      </c>
      <c r="AL573" s="44" t="s">
        <v>623</v>
      </c>
      <c r="AM573" s="44" t="s">
        <v>2643</v>
      </c>
      <c r="AN573" s="296">
        <v>252219690</v>
      </c>
      <c r="AO573" s="34"/>
      <c r="AP573" s="34"/>
      <c r="AQ573" s="34"/>
      <c r="AR573" s="34"/>
      <c r="AS573" s="34"/>
      <c r="AT573" s="44" t="s">
        <v>434</v>
      </c>
      <c r="AU573" s="44"/>
      <c r="AV573" s="751" t="str" cm="1">
        <f t="array" ref="AV5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3" s="34"/>
      <c r="AX573" s="34"/>
      <c r="AY573" s="34"/>
      <c r="AZ573" s="34"/>
      <c r="BA573" s="34"/>
      <c r="BB573" s="34"/>
      <c r="BC573" s="34"/>
      <c r="BD573" s="44">
        <v>131800</v>
      </c>
      <c r="BE573" s="34" t="s">
        <v>6153</v>
      </c>
      <c r="BF573" s="43" t="s">
        <v>426</v>
      </c>
      <c r="BG573" s="34" t="s">
        <v>627</v>
      </c>
      <c r="BH573" s="34" t="s">
        <v>408</v>
      </c>
      <c r="BI573" s="34" t="s">
        <v>6154</v>
      </c>
      <c r="BJ573" s="44" t="s">
        <v>428</v>
      </c>
      <c r="BK573" s="44" t="s">
        <v>5947</v>
      </c>
      <c r="BL573" s="34"/>
      <c r="BM573" s="34"/>
      <c r="BN573" s="34"/>
      <c r="BO573" s="20"/>
      <c r="BP573" s="20"/>
      <c r="BQ573" s="20"/>
      <c r="BR573" s="20"/>
      <c r="BS573" s="27"/>
      <c r="BT573" s="20"/>
      <c r="BU573" s="20"/>
      <c r="BV573" s="20"/>
      <c r="BW573" s="20"/>
      <c r="BX573" s="20"/>
      <c r="BY573" s="20"/>
      <c r="BZ573" s="20"/>
      <c r="CA573" s="20"/>
      <c r="CB573" s="20"/>
      <c r="CC573" s="27"/>
      <c r="CD573" s="20"/>
      <c r="CE573" s="20"/>
      <c r="CF573" s="28"/>
      <c r="CG573" s="28"/>
      <c r="CH573" s="28"/>
      <c r="CI573" s="28"/>
      <c r="CJ573" s="28"/>
      <c r="CK573" s="28"/>
      <c r="CL573" s="28"/>
      <c r="CM573" s="28"/>
      <c r="CN573" s="28"/>
      <c r="CO573" s="28"/>
      <c r="CP573" s="28"/>
      <c r="CQ573" s="28"/>
      <c r="CR573" s="28"/>
      <c r="CS573" s="28"/>
      <c r="CT573" s="28"/>
      <c r="CU573" s="28"/>
      <c r="CV573" s="28"/>
      <c r="CW573" s="28"/>
      <c r="CX573" s="20"/>
      <c r="ML573" s="87"/>
      <c r="MM573" s="87"/>
      <c r="MN573" s="87"/>
      <c r="MO573" s="87"/>
      <c r="MP573" s="87"/>
      <c r="MQ573" s="87"/>
      <c r="MR573" s="87"/>
      <c r="MS573" s="87"/>
      <c r="MT573" s="87"/>
      <c r="MU573" s="87"/>
      <c r="MV573" s="87"/>
      <c r="MW573" s="87"/>
      <c r="MX573" s="87"/>
      <c r="MY573" s="87"/>
      <c r="MZ573" s="87"/>
      <c r="NA573" s="87"/>
      <c r="NB573" s="87"/>
      <c r="NC573" s="87"/>
      <c r="ND573" s="87"/>
      <c r="NE573" s="87"/>
      <c r="NF573" s="87"/>
      <c r="NG573" s="87"/>
      <c r="NH573" s="87"/>
      <c r="NI573" s="87"/>
      <c r="NJ573" s="87"/>
      <c r="NK573" s="87"/>
      <c r="NL573" s="87"/>
      <c r="NM573" s="87"/>
      <c r="NN573" s="87"/>
      <c r="NO573" s="87"/>
      <c r="NP573" s="87"/>
      <c r="NR573" s="20"/>
      <c r="NS573" s="246" t="s">
        <v>6155</v>
      </c>
    </row>
    <row r="574" spans="22:383">
      <c r="V574" s="43">
        <v>111</v>
      </c>
      <c r="W574" s="34" t="s">
        <v>2637</v>
      </c>
      <c r="X574" s="44">
        <v>131809</v>
      </c>
      <c r="Y574" s="34" t="s">
        <v>1448</v>
      </c>
      <c r="Z574" s="43" t="s">
        <v>426</v>
      </c>
      <c r="AA574" s="34" t="s">
        <v>627</v>
      </c>
      <c r="AB574" s="34" t="s">
        <v>408</v>
      </c>
      <c r="AC574" s="34" t="s">
        <v>6156</v>
      </c>
      <c r="AD574" s="44" t="s">
        <v>428</v>
      </c>
      <c r="AE574" s="44" t="s">
        <v>5947</v>
      </c>
      <c r="AF574" s="43">
        <v>111</v>
      </c>
      <c r="AG574" s="34" t="s">
        <v>2637</v>
      </c>
      <c r="AH574" s="34" t="s">
        <v>2636</v>
      </c>
      <c r="AI574" s="43" t="s">
        <v>2638</v>
      </c>
      <c r="AJ574" s="44" t="s">
        <v>2639</v>
      </c>
      <c r="AK574" s="295">
        <v>4780364</v>
      </c>
      <c r="AL574" s="44" t="s">
        <v>623</v>
      </c>
      <c r="AM574" s="44" t="s">
        <v>2643</v>
      </c>
      <c r="AN574" s="296">
        <v>252219690</v>
      </c>
      <c r="AO574" s="34"/>
      <c r="AP574" s="34"/>
      <c r="AQ574" s="34"/>
      <c r="AR574" s="34"/>
      <c r="AS574" s="34"/>
      <c r="AT574" s="44" t="s">
        <v>434</v>
      </c>
      <c r="AU574" s="44"/>
      <c r="AV574" s="751" t="str" cm="1">
        <f t="array" ref="AV5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4" s="34"/>
      <c r="AX574" s="34"/>
      <c r="AY574" s="34"/>
      <c r="AZ574" s="34"/>
      <c r="BA574" s="34"/>
      <c r="BB574" s="34"/>
      <c r="BC574" s="34"/>
      <c r="BD574" s="44">
        <v>131809</v>
      </c>
      <c r="BE574" s="34" t="s">
        <v>1448</v>
      </c>
      <c r="BF574" s="43" t="s">
        <v>426</v>
      </c>
      <c r="BG574" s="34" t="s">
        <v>627</v>
      </c>
      <c r="BH574" s="34" t="s">
        <v>408</v>
      </c>
      <c r="BI574" s="34" t="s">
        <v>6156</v>
      </c>
      <c r="BJ574" s="44" t="s">
        <v>428</v>
      </c>
      <c r="BK574" s="44" t="s">
        <v>5947</v>
      </c>
      <c r="BL574" s="34"/>
      <c r="BM574" s="34"/>
      <c r="BN574" s="34"/>
      <c r="BO574" s="20"/>
      <c r="BP574" s="20"/>
      <c r="BQ574" s="20"/>
      <c r="BR574" s="20"/>
      <c r="BS574" s="27"/>
      <c r="BT574" s="20"/>
      <c r="BU574" s="20"/>
      <c r="BV574" s="20"/>
      <c r="BW574" s="20"/>
      <c r="BX574" s="20"/>
      <c r="BY574" s="20"/>
      <c r="BZ574" s="20"/>
      <c r="CA574" s="20"/>
      <c r="CB574" s="20"/>
      <c r="CC574" s="27"/>
      <c r="CD574" s="20"/>
      <c r="CE574" s="20"/>
      <c r="CF574" s="28"/>
      <c r="CG574" s="28"/>
      <c r="CH574" s="28"/>
      <c r="CI574" s="28"/>
      <c r="CJ574" s="28"/>
      <c r="CK574" s="28"/>
      <c r="CL574" s="28"/>
      <c r="CM574" s="28"/>
      <c r="CN574" s="28"/>
      <c r="CO574" s="28"/>
      <c r="CP574" s="28"/>
      <c r="CQ574" s="28"/>
      <c r="CR574" s="28"/>
      <c r="CS574" s="28"/>
      <c r="CT574" s="28"/>
      <c r="CU574" s="28"/>
      <c r="CV574" s="28"/>
      <c r="CW574" s="28"/>
      <c r="CX574" s="20"/>
      <c r="ML574" s="87"/>
      <c r="MM574" s="87"/>
      <c r="MN574" s="87"/>
      <c r="MO574" s="87"/>
      <c r="MP574" s="87"/>
      <c r="MQ574" s="87"/>
      <c r="MR574" s="87"/>
      <c r="MS574" s="87"/>
      <c r="MT574" s="87"/>
      <c r="MU574" s="87"/>
      <c r="MV574" s="87"/>
      <c r="MW574" s="87"/>
      <c r="MX574" s="87"/>
      <c r="MY574" s="87"/>
      <c r="MZ574" s="87"/>
      <c r="NA574" s="87"/>
      <c r="NB574" s="87"/>
      <c r="NC574" s="87"/>
      <c r="ND574" s="87"/>
      <c r="NE574" s="87"/>
      <c r="NF574" s="87"/>
      <c r="NG574" s="87"/>
      <c r="NH574" s="87"/>
      <c r="NI574" s="87"/>
      <c r="NJ574" s="87"/>
      <c r="NK574" s="87"/>
      <c r="NL574" s="87"/>
      <c r="NM574" s="87"/>
      <c r="NN574" s="87"/>
      <c r="NO574" s="87"/>
      <c r="NP574" s="87"/>
      <c r="NR574" s="20"/>
      <c r="NS574" s="246" t="s">
        <v>6157</v>
      </c>
    </row>
    <row r="575" spans="22:383">
      <c r="V575" s="43">
        <v>111</v>
      </c>
      <c r="W575" s="34" t="s">
        <v>2637</v>
      </c>
      <c r="X575" s="44">
        <v>131810</v>
      </c>
      <c r="Y575" s="34" t="s">
        <v>1724</v>
      </c>
      <c r="Z575" s="43" t="s">
        <v>426</v>
      </c>
      <c r="AA575" s="34" t="s">
        <v>627</v>
      </c>
      <c r="AB575" s="34" t="s">
        <v>408</v>
      </c>
      <c r="AC575" s="34" t="s">
        <v>6158</v>
      </c>
      <c r="AD575" s="44" t="s">
        <v>428</v>
      </c>
      <c r="AE575" s="44" t="s">
        <v>5947</v>
      </c>
      <c r="AF575" s="43">
        <v>111</v>
      </c>
      <c r="AG575" s="34" t="s">
        <v>2637</v>
      </c>
      <c r="AH575" s="34" t="s">
        <v>2636</v>
      </c>
      <c r="AI575" s="43" t="s">
        <v>2638</v>
      </c>
      <c r="AJ575" s="44" t="s">
        <v>2639</v>
      </c>
      <c r="AK575" s="295">
        <v>4780364</v>
      </c>
      <c r="AL575" s="44" t="s">
        <v>623</v>
      </c>
      <c r="AM575" s="44" t="s">
        <v>2643</v>
      </c>
      <c r="AN575" s="296">
        <v>252219690</v>
      </c>
      <c r="AO575" s="34"/>
      <c r="AP575" s="34"/>
      <c r="AQ575" s="34"/>
      <c r="AR575" s="34"/>
      <c r="AS575" s="34"/>
      <c r="AT575" s="44" t="s">
        <v>434</v>
      </c>
      <c r="AU575" s="44"/>
      <c r="AV575" s="751" t="str" cm="1">
        <f t="array" ref="AV5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5" s="34"/>
      <c r="AX575" s="34"/>
      <c r="AY575" s="34"/>
      <c r="AZ575" s="34"/>
      <c r="BA575" s="34"/>
      <c r="BB575" s="34"/>
      <c r="BC575" s="34"/>
      <c r="BD575" s="44">
        <v>131810</v>
      </c>
      <c r="BE575" s="34" t="s">
        <v>1724</v>
      </c>
      <c r="BF575" s="43" t="s">
        <v>426</v>
      </c>
      <c r="BG575" s="34" t="s">
        <v>627</v>
      </c>
      <c r="BH575" s="34" t="s">
        <v>408</v>
      </c>
      <c r="BI575" s="34" t="s">
        <v>6158</v>
      </c>
      <c r="BJ575" s="44" t="s">
        <v>428</v>
      </c>
      <c r="BK575" s="44" t="s">
        <v>5947</v>
      </c>
      <c r="BL575" s="34"/>
      <c r="BM575" s="34"/>
      <c r="BN575" s="34"/>
      <c r="BO575" s="20"/>
      <c r="BP575" s="20"/>
      <c r="BQ575" s="20"/>
      <c r="BR575" s="20"/>
      <c r="BS575" s="27"/>
      <c r="BT575" s="20"/>
      <c r="BU575" s="20"/>
      <c r="BV575" s="20"/>
      <c r="BW575" s="20"/>
      <c r="BX575" s="20"/>
      <c r="BY575" s="20"/>
      <c r="BZ575" s="20"/>
      <c r="CA575" s="20"/>
      <c r="CB575" s="20"/>
      <c r="CC575" s="27"/>
      <c r="CD575" s="20"/>
      <c r="CE575" s="20"/>
      <c r="CF575" s="28"/>
      <c r="CG575" s="28"/>
      <c r="CH575" s="28"/>
      <c r="CI575" s="28"/>
      <c r="CJ575" s="28"/>
      <c r="CK575" s="28"/>
      <c r="CL575" s="28"/>
      <c r="CM575" s="28"/>
      <c r="CN575" s="28"/>
      <c r="CO575" s="28"/>
      <c r="CP575" s="28"/>
      <c r="CQ575" s="28"/>
      <c r="CR575" s="28"/>
      <c r="CS575" s="28"/>
      <c r="CT575" s="28"/>
      <c r="CU575" s="28"/>
      <c r="CV575" s="28"/>
      <c r="CW575" s="28"/>
      <c r="CX575" s="20"/>
      <c r="ML575" s="87"/>
      <c r="MM575" s="87"/>
      <c r="MN575" s="87"/>
      <c r="MO575" s="87"/>
      <c r="MP575" s="87"/>
      <c r="MQ575" s="87"/>
      <c r="MR575" s="87"/>
      <c r="MS575" s="87"/>
      <c r="MT575" s="87"/>
      <c r="MU575" s="87"/>
      <c r="MV575" s="87"/>
      <c r="MW575" s="87"/>
      <c r="MX575" s="87"/>
      <c r="MY575" s="87"/>
      <c r="MZ575" s="87"/>
      <c r="NA575" s="87"/>
      <c r="NB575" s="87"/>
      <c r="NC575" s="87"/>
      <c r="ND575" s="87"/>
      <c r="NE575" s="87"/>
      <c r="NF575" s="87"/>
      <c r="NG575" s="87"/>
      <c r="NH575" s="87"/>
      <c r="NI575" s="87"/>
      <c r="NJ575" s="87"/>
      <c r="NK575" s="87"/>
      <c r="NL575" s="87"/>
      <c r="NM575" s="87"/>
      <c r="NN575" s="87"/>
      <c r="NO575" s="87"/>
      <c r="NP575" s="87"/>
      <c r="NR575" s="20"/>
      <c r="NS575" s="246" t="s">
        <v>6159</v>
      </c>
    </row>
    <row r="576" spans="22:383">
      <c r="V576" s="43">
        <v>111</v>
      </c>
      <c r="W576" s="34" t="s">
        <v>2637</v>
      </c>
      <c r="X576" s="44">
        <v>131811</v>
      </c>
      <c r="Y576" s="34" t="s">
        <v>1943</v>
      </c>
      <c r="Z576" s="43" t="s">
        <v>426</v>
      </c>
      <c r="AA576" s="34" t="s">
        <v>627</v>
      </c>
      <c r="AB576" s="34" t="s">
        <v>408</v>
      </c>
      <c r="AC576" s="34" t="s">
        <v>6154</v>
      </c>
      <c r="AD576" s="44" t="s">
        <v>428</v>
      </c>
      <c r="AE576" s="44" t="s">
        <v>5947</v>
      </c>
      <c r="AF576" s="43">
        <v>111</v>
      </c>
      <c r="AG576" s="34" t="s">
        <v>2637</v>
      </c>
      <c r="AH576" s="34" t="s">
        <v>2636</v>
      </c>
      <c r="AI576" s="43" t="s">
        <v>2638</v>
      </c>
      <c r="AJ576" s="44" t="s">
        <v>2639</v>
      </c>
      <c r="AK576" s="295">
        <v>4780364</v>
      </c>
      <c r="AL576" s="44" t="s">
        <v>623</v>
      </c>
      <c r="AM576" s="44" t="s">
        <v>2643</v>
      </c>
      <c r="AN576" s="296">
        <v>252219690</v>
      </c>
      <c r="AO576" s="34"/>
      <c r="AP576" s="34"/>
      <c r="AQ576" s="34"/>
      <c r="AR576" s="34"/>
      <c r="AS576" s="34"/>
      <c r="AT576" s="44" t="s">
        <v>434</v>
      </c>
      <c r="AU576" s="44"/>
      <c r="AV576" s="751" t="str" cm="1">
        <f t="array" ref="AV5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6" s="34"/>
      <c r="AX576" s="34"/>
      <c r="AY576" s="34"/>
      <c r="AZ576" s="34"/>
      <c r="BA576" s="34"/>
      <c r="BB576" s="34"/>
      <c r="BC576" s="34"/>
      <c r="BD576" s="44">
        <v>131811</v>
      </c>
      <c r="BE576" s="34" t="s">
        <v>1943</v>
      </c>
      <c r="BF576" s="43" t="s">
        <v>426</v>
      </c>
      <c r="BG576" s="34" t="s">
        <v>627</v>
      </c>
      <c r="BH576" s="34" t="s">
        <v>408</v>
      </c>
      <c r="BI576" s="34" t="s">
        <v>6154</v>
      </c>
      <c r="BJ576" s="44" t="s">
        <v>428</v>
      </c>
      <c r="BK576" s="44" t="s">
        <v>5947</v>
      </c>
      <c r="BL576" s="34"/>
      <c r="BM576" s="34"/>
      <c r="BN576" s="34"/>
      <c r="BO576" s="20"/>
      <c r="BP576" s="20"/>
      <c r="BQ576" s="20"/>
      <c r="BR576" s="20"/>
      <c r="BS576" s="27"/>
      <c r="BT576" s="20"/>
      <c r="BU576" s="20"/>
      <c r="BV576" s="20"/>
      <c r="BW576" s="20"/>
      <c r="BX576" s="20"/>
      <c r="BY576" s="20"/>
      <c r="BZ576" s="20"/>
      <c r="CA576" s="20"/>
      <c r="CB576" s="20"/>
      <c r="CC576" s="27"/>
      <c r="CD576" s="20"/>
      <c r="CE576" s="20"/>
      <c r="CF576" s="28"/>
      <c r="CG576" s="28"/>
      <c r="CH576" s="28"/>
      <c r="CI576" s="28"/>
      <c r="CJ576" s="28"/>
      <c r="CK576" s="28"/>
      <c r="CL576" s="28"/>
      <c r="CM576" s="28"/>
      <c r="CN576" s="28"/>
      <c r="CO576" s="28"/>
      <c r="CP576" s="28"/>
      <c r="CQ576" s="28"/>
      <c r="CR576" s="28"/>
      <c r="CS576" s="28"/>
      <c r="CT576" s="28"/>
      <c r="CU576" s="28"/>
      <c r="CV576" s="28"/>
      <c r="CW576" s="28"/>
      <c r="CX576" s="20"/>
      <c r="ML576" s="87"/>
      <c r="MM576" s="87"/>
      <c r="MN576" s="87"/>
      <c r="MO576" s="87"/>
      <c r="MP576" s="87"/>
      <c r="MQ576" s="87"/>
      <c r="MR576" s="87"/>
      <c r="MS576" s="87"/>
      <c r="MT576" s="87"/>
      <c r="MU576" s="87"/>
      <c r="MV576" s="87"/>
      <c r="MW576" s="87"/>
      <c r="MX576" s="87"/>
      <c r="MY576" s="87"/>
      <c r="MZ576" s="87"/>
      <c r="NA576" s="87"/>
      <c r="NB576" s="87"/>
      <c r="NC576" s="87"/>
      <c r="ND576" s="87"/>
      <c r="NE576" s="87"/>
      <c r="NF576" s="87"/>
      <c r="NG576" s="87"/>
      <c r="NH576" s="87"/>
      <c r="NI576" s="87"/>
      <c r="NJ576" s="87"/>
      <c r="NK576" s="87"/>
      <c r="NL576" s="87"/>
      <c r="NM576" s="87"/>
      <c r="NN576" s="87"/>
      <c r="NO576" s="87"/>
      <c r="NP576" s="87"/>
      <c r="NR576" s="20"/>
      <c r="NS576" s="246" t="s">
        <v>6160</v>
      </c>
    </row>
    <row r="577" spans="22:383">
      <c r="V577" s="43">
        <v>112</v>
      </c>
      <c r="W577" s="34" t="s">
        <v>2770</v>
      </c>
      <c r="X577" s="44">
        <v>10702</v>
      </c>
      <c r="Y577" s="34" t="s">
        <v>461</v>
      </c>
      <c r="Z577" s="43" t="s">
        <v>426</v>
      </c>
      <c r="AA577" s="34" t="s">
        <v>461</v>
      </c>
      <c r="AB577" s="34" t="s">
        <v>396</v>
      </c>
      <c r="AC577" s="34" t="s">
        <v>461</v>
      </c>
      <c r="AD577" s="44" t="s">
        <v>428</v>
      </c>
      <c r="AE577" s="44" t="s">
        <v>5947</v>
      </c>
      <c r="AF577" s="43">
        <v>112</v>
      </c>
      <c r="AG577" s="34" t="s">
        <v>2770</v>
      </c>
      <c r="AH577" s="34" t="s">
        <v>6161</v>
      </c>
      <c r="AI577" s="43" t="s">
        <v>2771</v>
      </c>
      <c r="AJ577" s="44" t="s">
        <v>2772</v>
      </c>
      <c r="AK577" s="295">
        <v>4430194</v>
      </c>
      <c r="AL577" s="44" t="s">
        <v>626</v>
      </c>
      <c r="AM577" s="44" t="s">
        <v>2776</v>
      </c>
      <c r="AN577" s="296">
        <v>220989480</v>
      </c>
      <c r="AO577" s="34"/>
      <c r="AP577" s="34"/>
      <c r="AQ577" s="34"/>
      <c r="AR577" s="34"/>
      <c r="AS577" s="34"/>
      <c r="AT577" s="44" t="s">
        <v>434</v>
      </c>
      <c r="AU577" s="44"/>
      <c r="AV577" s="751" t="str" cm="1">
        <f t="array" ref="AV5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7" s="34"/>
      <c r="AX577" s="34"/>
      <c r="AY577" s="34"/>
      <c r="AZ577" s="34"/>
      <c r="BA577" s="34"/>
      <c r="BB577" s="34"/>
      <c r="BC577" s="34"/>
      <c r="BD577" s="44">
        <v>10702</v>
      </c>
      <c r="BE577" s="34" t="s">
        <v>461</v>
      </c>
      <c r="BF577" s="43" t="s">
        <v>426</v>
      </c>
      <c r="BG577" s="34" t="s">
        <v>461</v>
      </c>
      <c r="BH577" s="34" t="s">
        <v>396</v>
      </c>
      <c r="BI577" s="34" t="s">
        <v>461</v>
      </c>
      <c r="BJ577" s="44" t="s">
        <v>428</v>
      </c>
      <c r="BK577" s="44" t="s">
        <v>5947</v>
      </c>
      <c r="BL577" s="34"/>
      <c r="BM577" s="34"/>
      <c r="BN577" s="34"/>
      <c r="BO577" s="20"/>
      <c r="BP577" s="20"/>
      <c r="BQ577" s="20"/>
      <c r="BR577" s="20"/>
      <c r="BS577" s="27"/>
      <c r="BT577" s="20"/>
      <c r="BU577" s="20"/>
      <c r="BV577" s="20"/>
      <c r="BW577" s="20"/>
      <c r="BX577" s="20"/>
      <c r="BY577" s="20"/>
      <c r="BZ577" s="20"/>
      <c r="CA577" s="20"/>
      <c r="CB577" s="20"/>
      <c r="CC577" s="27"/>
      <c r="CD577" s="20"/>
      <c r="CE577" s="20"/>
      <c r="CF577" s="28"/>
      <c r="CG577" s="28"/>
      <c r="CH577" s="28"/>
      <c r="CI577" s="28"/>
      <c r="CJ577" s="28"/>
      <c r="CK577" s="28"/>
      <c r="CL577" s="28"/>
      <c r="CM577" s="28"/>
      <c r="CN577" s="28"/>
      <c r="CO577" s="28"/>
      <c r="CP577" s="28"/>
      <c r="CQ577" s="28"/>
      <c r="CR577" s="28"/>
      <c r="CS577" s="28"/>
      <c r="CT577" s="28"/>
      <c r="CU577" s="28"/>
      <c r="CV577" s="28"/>
      <c r="CW577" s="28"/>
      <c r="CX577" s="20"/>
      <c r="ML577" s="87"/>
      <c r="MM577" s="87"/>
      <c r="MN577" s="87"/>
      <c r="MO577" s="87"/>
      <c r="MP577" s="87"/>
      <c r="MQ577" s="87"/>
      <c r="MR577" s="87"/>
      <c r="MS577" s="87"/>
      <c r="MT577" s="87"/>
      <c r="MU577" s="87"/>
      <c r="MV577" s="87"/>
      <c r="MW577" s="87"/>
      <c r="MX577" s="87"/>
      <c r="MY577" s="87"/>
      <c r="MZ577" s="87"/>
      <c r="NA577" s="87"/>
      <c r="NB577" s="87"/>
      <c r="NC577" s="87"/>
      <c r="ND577" s="87"/>
      <c r="NE577" s="87"/>
      <c r="NF577" s="87"/>
      <c r="NG577" s="87"/>
      <c r="NH577" s="87"/>
      <c r="NI577" s="87"/>
      <c r="NJ577" s="87"/>
      <c r="NK577" s="87"/>
      <c r="NL577" s="87"/>
      <c r="NM577" s="87"/>
      <c r="NN577" s="87"/>
      <c r="NO577" s="87"/>
      <c r="NP577" s="87"/>
      <c r="NR577" s="20"/>
      <c r="NS577" s="246" t="s">
        <v>6162</v>
      </c>
    </row>
    <row r="578" spans="22:383">
      <c r="V578" s="43">
        <v>112</v>
      </c>
      <c r="W578" s="34" t="s">
        <v>2770</v>
      </c>
      <c r="X578" s="44">
        <v>10700</v>
      </c>
      <c r="Y578" s="34" t="s">
        <v>6163</v>
      </c>
      <c r="Z578" s="43" t="s">
        <v>426</v>
      </c>
      <c r="AA578" s="34" t="s">
        <v>461</v>
      </c>
      <c r="AB578" s="34" t="s">
        <v>396</v>
      </c>
      <c r="AC578" s="34" t="s">
        <v>461</v>
      </c>
      <c r="AD578" s="44" t="s">
        <v>428</v>
      </c>
      <c r="AE578" s="44" t="s">
        <v>5947</v>
      </c>
      <c r="AF578" s="43">
        <v>112</v>
      </c>
      <c r="AG578" s="34" t="s">
        <v>2770</v>
      </c>
      <c r="AH578" s="34" t="s">
        <v>6161</v>
      </c>
      <c r="AI578" s="43" t="s">
        <v>2771</v>
      </c>
      <c r="AJ578" s="44" t="s">
        <v>2772</v>
      </c>
      <c r="AK578" s="295">
        <v>4430194</v>
      </c>
      <c r="AL578" s="44" t="s">
        <v>626</v>
      </c>
      <c r="AM578" s="44" t="s">
        <v>2776</v>
      </c>
      <c r="AN578" s="296">
        <v>220989480</v>
      </c>
      <c r="AO578" s="34"/>
      <c r="AP578" s="34"/>
      <c r="AQ578" s="34"/>
      <c r="AR578" s="34"/>
      <c r="AS578" s="34"/>
      <c r="AT578" s="44" t="s">
        <v>434</v>
      </c>
      <c r="AU578" s="44"/>
      <c r="AV578" s="751" t="str" cm="1">
        <f t="array" ref="AV5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8" s="34"/>
      <c r="AX578" s="34"/>
      <c r="AY578" s="34"/>
      <c r="AZ578" s="34"/>
      <c r="BA578" s="34"/>
      <c r="BB578" s="34"/>
      <c r="BC578" s="34"/>
      <c r="BD578" s="44">
        <v>10700</v>
      </c>
      <c r="BE578" s="34" t="s">
        <v>6163</v>
      </c>
      <c r="BF578" s="43" t="s">
        <v>426</v>
      </c>
      <c r="BG578" s="34" t="s">
        <v>461</v>
      </c>
      <c r="BH578" s="34" t="s">
        <v>396</v>
      </c>
      <c r="BI578" s="34" t="s">
        <v>461</v>
      </c>
      <c r="BJ578" s="44" t="s">
        <v>428</v>
      </c>
      <c r="BK578" s="44" t="s">
        <v>5947</v>
      </c>
      <c r="BL578" s="34"/>
      <c r="BM578" s="34"/>
      <c r="BN578" s="34"/>
      <c r="BO578" s="20"/>
      <c r="BP578" s="20"/>
      <c r="BQ578" s="20"/>
      <c r="BR578" s="20"/>
      <c r="BS578" s="27"/>
      <c r="BT578" s="20"/>
      <c r="BU578" s="20"/>
      <c r="BV578" s="20"/>
      <c r="BW578" s="20"/>
      <c r="BX578" s="20"/>
      <c r="BY578" s="20"/>
      <c r="BZ578" s="20"/>
      <c r="CA578" s="20"/>
      <c r="CB578" s="20"/>
      <c r="CC578" s="27"/>
      <c r="CD578" s="20"/>
      <c r="CE578" s="20"/>
      <c r="CF578" s="28"/>
      <c r="CG578" s="28"/>
      <c r="CH578" s="28"/>
      <c r="CI578" s="28"/>
      <c r="CJ578" s="28"/>
      <c r="CK578" s="28"/>
      <c r="CL578" s="28"/>
      <c r="CM578" s="28"/>
      <c r="CN578" s="28"/>
      <c r="CO578" s="28"/>
      <c r="CP578" s="28"/>
      <c r="CQ578" s="28"/>
      <c r="CR578" s="28"/>
      <c r="CS578" s="28"/>
      <c r="CT578" s="28"/>
      <c r="CU578" s="28"/>
      <c r="CV578" s="28"/>
      <c r="CW578" s="28"/>
      <c r="CX578" s="20"/>
      <c r="ML578" s="87"/>
      <c r="MM578" s="87"/>
      <c r="MN578" s="87"/>
      <c r="MO578" s="87"/>
      <c r="MP578" s="87"/>
      <c r="MQ578" s="87"/>
      <c r="MR578" s="87"/>
      <c r="MS578" s="87"/>
      <c r="MT578" s="87"/>
      <c r="MU578" s="87"/>
      <c r="MV578" s="87"/>
      <c r="MW578" s="87"/>
      <c r="MX578" s="87"/>
      <c r="MY578" s="87"/>
      <c r="MZ578" s="87"/>
      <c r="NA578" s="87"/>
      <c r="NB578" s="87"/>
      <c r="NC578" s="87"/>
      <c r="ND578" s="87"/>
      <c r="NE578" s="87"/>
      <c r="NF578" s="87"/>
      <c r="NG578" s="87"/>
      <c r="NH578" s="87"/>
      <c r="NI578" s="87"/>
      <c r="NJ578" s="87"/>
      <c r="NK578" s="87"/>
      <c r="NL578" s="87"/>
      <c r="NM578" s="87"/>
      <c r="NN578" s="87"/>
      <c r="NO578" s="87"/>
      <c r="NP578" s="87"/>
      <c r="NR578" s="20"/>
      <c r="NS578" s="246" t="s">
        <v>6164</v>
      </c>
    </row>
    <row r="579" spans="22:383">
      <c r="V579" s="43">
        <v>112</v>
      </c>
      <c r="W579" s="34" t="s">
        <v>2770</v>
      </c>
      <c r="X579" s="44">
        <v>10704</v>
      </c>
      <c r="Y579" s="34" t="s">
        <v>995</v>
      </c>
      <c r="Z579" s="43" t="s">
        <v>426</v>
      </c>
      <c r="AA579" s="34" t="s">
        <v>461</v>
      </c>
      <c r="AB579" s="34" t="s">
        <v>396</v>
      </c>
      <c r="AC579" s="34" t="s">
        <v>995</v>
      </c>
      <c r="AD579" s="44" t="s">
        <v>428</v>
      </c>
      <c r="AE579" s="44" t="s">
        <v>5947</v>
      </c>
      <c r="AF579" s="43">
        <v>112</v>
      </c>
      <c r="AG579" s="34" t="s">
        <v>2770</v>
      </c>
      <c r="AH579" s="34" t="s">
        <v>6161</v>
      </c>
      <c r="AI579" s="43" t="s">
        <v>2771</v>
      </c>
      <c r="AJ579" s="44" t="s">
        <v>2772</v>
      </c>
      <c r="AK579" s="295">
        <v>4430194</v>
      </c>
      <c r="AL579" s="44" t="s">
        <v>626</v>
      </c>
      <c r="AM579" s="44" t="s">
        <v>2776</v>
      </c>
      <c r="AN579" s="296">
        <v>220989480</v>
      </c>
      <c r="AO579" s="34"/>
      <c r="AP579" s="34"/>
      <c r="AQ579" s="34"/>
      <c r="AR579" s="34"/>
      <c r="AS579" s="34"/>
      <c r="AT579" s="44" t="s">
        <v>434</v>
      </c>
      <c r="AU579" s="44"/>
      <c r="AV579" s="751" t="str" cm="1">
        <f t="array" ref="AV5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79" s="34"/>
      <c r="AX579" s="34"/>
      <c r="AY579" s="34"/>
      <c r="AZ579" s="34"/>
      <c r="BA579" s="34"/>
      <c r="BB579" s="34"/>
      <c r="BC579" s="34"/>
      <c r="BD579" s="44">
        <v>10704</v>
      </c>
      <c r="BE579" s="34" t="s">
        <v>995</v>
      </c>
      <c r="BF579" s="43" t="s">
        <v>426</v>
      </c>
      <c r="BG579" s="34" t="s">
        <v>461</v>
      </c>
      <c r="BH579" s="34" t="s">
        <v>396</v>
      </c>
      <c r="BI579" s="34" t="s">
        <v>995</v>
      </c>
      <c r="BJ579" s="44" t="s">
        <v>428</v>
      </c>
      <c r="BK579" s="44" t="s">
        <v>5947</v>
      </c>
      <c r="BL579" s="34"/>
      <c r="BM579" s="34"/>
      <c r="BN579" s="34"/>
      <c r="BO579" s="20"/>
      <c r="BP579" s="20"/>
      <c r="BQ579" s="20"/>
      <c r="BR579" s="20"/>
      <c r="BS579" s="27"/>
      <c r="BT579" s="20"/>
      <c r="BU579" s="20"/>
      <c r="BV579" s="20"/>
      <c r="BW579" s="20"/>
      <c r="BX579" s="20"/>
      <c r="BY579" s="20"/>
      <c r="BZ579" s="20"/>
      <c r="CA579" s="20"/>
      <c r="CB579" s="20"/>
      <c r="CC579" s="27"/>
      <c r="CD579" s="20"/>
      <c r="CE579" s="20"/>
      <c r="CF579" s="28"/>
      <c r="CG579" s="28"/>
      <c r="CH579" s="28"/>
      <c r="CI579" s="28"/>
      <c r="CJ579" s="28"/>
      <c r="CK579" s="28"/>
      <c r="CL579" s="28"/>
      <c r="CM579" s="28"/>
      <c r="CN579" s="28"/>
      <c r="CO579" s="28"/>
      <c r="CP579" s="28"/>
      <c r="CQ579" s="28"/>
      <c r="CR579" s="28"/>
      <c r="CS579" s="28"/>
      <c r="CT579" s="28"/>
      <c r="CU579" s="28"/>
      <c r="CV579" s="28"/>
      <c r="CW579" s="28"/>
      <c r="CX579" s="20"/>
      <c r="ML579" s="87"/>
      <c r="MM579" s="87"/>
      <c r="MN579" s="87"/>
      <c r="MO579" s="87"/>
      <c r="MP579" s="87"/>
      <c r="MQ579" s="87"/>
      <c r="MR579" s="87"/>
      <c r="MS579" s="87"/>
      <c r="MT579" s="87"/>
      <c r="MU579" s="87"/>
      <c r="MV579" s="87"/>
      <c r="MW579" s="87"/>
      <c r="MX579" s="87"/>
      <c r="MY579" s="87"/>
      <c r="MZ579" s="87"/>
      <c r="NA579" s="87"/>
      <c r="NB579" s="87"/>
      <c r="NC579" s="87"/>
      <c r="ND579" s="87"/>
      <c r="NE579" s="87"/>
      <c r="NF579" s="87"/>
      <c r="NG579" s="87"/>
      <c r="NH579" s="87"/>
      <c r="NI579" s="87"/>
      <c r="NJ579" s="87"/>
      <c r="NK579" s="87"/>
      <c r="NL579" s="87"/>
      <c r="NM579" s="87"/>
      <c r="NN579" s="87"/>
      <c r="NO579" s="87"/>
      <c r="NP579" s="87"/>
      <c r="NR579" s="20"/>
      <c r="NS579" s="246" t="s">
        <v>6165</v>
      </c>
    </row>
    <row r="580" spans="22:383">
      <c r="V580" s="43">
        <v>112</v>
      </c>
      <c r="W580" s="34" t="s">
        <v>2770</v>
      </c>
      <c r="X580" s="44">
        <v>10705</v>
      </c>
      <c r="Y580" s="34" t="s">
        <v>1290</v>
      </c>
      <c r="Z580" s="43" t="s">
        <v>426</v>
      </c>
      <c r="AA580" s="34" t="s">
        <v>461</v>
      </c>
      <c r="AB580" s="34" t="s">
        <v>396</v>
      </c>
      <c r="AC580" s="34" t="s">
        <v>1290</v>
      </c>
      <c r="AD580" s="44" t="s">
        <v>428</v>
      </c>
      <c r="AE580" s="44" t="s">
        <v>5947</v>
      </c>
      <c r="AF580" s="43">
        <v>112</v>
      </c>
      <c r="AG580" s="34" t="s">
        <v>2770</v>
      </c>
      <c r="AH580" s="34" t="s">
        <v>6161</v>
      </c>
      <c r="AI580" s="43" t="s">
        <v>2771</v>
      </c>
      <c r="AJ580" s="44" t="s">
        <v>2772</v>
      </c>
      <c r="AK580" s="295">
        <v>4430194</v>
      </c>
      <c r="AL580" s="44" t="s">
        <v>626</v>
      </c>
      <c r="AM580" s="44" t="s">
        <v>2776</v>
      </c>
      <c r="AN580" s="296">
        <v>220989480</v>
      </c>
      <c r="AO580" s="34"/>
      <c r="AP580" s="34"/>
      <c r="AQ580" s="34"/>
      <c r="AR580" s="34"/>
      <c r="AS580" s="34"/>
      <c r="AT580" s="44" t="s">
        <v>434</v>
      </c>
      <c r="AU580" s="44"/>
      <c r="AV580" s="751" t="str" cm="1">
        <f t="array" ref="AV5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0" s="34"/>
      <c r="AX580" s="34"/>
      <c r="AY580" s="34"/>
      <c r="AZ580" s="34"/>
      <c r="BA580" s="34"/>
      <c r="BB580" s="34"/>
      <c r="BC580" s="34"/>
      <c r="BD580" s="44">
        <v>10705</v>
      </c>
      <c r="BE580" s="34" t="s">
        <v>1290</v>
      </c>
      <c r="BF580" s="43" t="s">
        <v>426</v>
      </c>
      <c r="BG580" s="34" t="s">
        <v>461</v>
      </c>
      <c r="BH580" s="34" t="s">
        <v>396</v>
      </c>
      <c r="BI580" s="34" t="s">
        <v>1290</v>
      </c>
      <c r="BJ580" s="44" t="s">
        <v>428</v>
      </c>
      <c r="BK580" s="44" t="s">
        <v>5947</v>
      </c>
      <c r="BL580" s="34"/>
      <c r="BM580" s="34"/>
      <c r="BN580" s="34"/>
      <c r="BO580" s="20"/>
      <c r="BP580" s="20"/>
      <c r="BQ580" s="20"/>
      <c r="BR580" s="20"/>
      <c r="BS580" s="27"/>
      <c r="BT580" s="20"/>
      <c r="BU580" s="20"/>
      <c r="BV580" s="20"/>
      <c r="BW580" s="20"/>
      <c r="BX580" s="20"/>
      <c r="BY580" s="20"/>
      <c r="BZ580" s="20"/>
      <c r="CA580" s="20"/>
      <c r="CB580" s="20"/>
      <c r="CC580" s="27"/>
      <c r="CD580" s="20"/>
      <c r="CE580" s="20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0"/>
      <c r="ML580" s="87"/>
      <c r="MM580" s="87"/>
      <c r="MN580" s="87"/>
      <c r="MO580" s="87"/>
      <c r="MP580" s="87"/>
      <c r="MQ580" s="87"/>
      <c r="MR580" s="87"/>
      <c r="MS580" s="87"/>
      <c r="MT580" s="87"/>
      <c r="MU580" s="87"/>
      <c r="MV580" s="87"/>
      <c r="MW580" s="87"/>
      <c r="MX580" s="87"/>
      <c r="MY580" s="87"/>
      <c r="MZ580" s="87"/>
      <c r="NA580" s="87"/>
      <c r="NB580" s="87"/>
      <c r="NC580" s="87"/>
      <c r="ND580" s="87"/>
      <c r="NE580" s="87"/>
      <c r="NF580" s="87"/>
      <c r="NG580" s="87"/>
      <c r="NH580" s="87"/>
      <c r="NI580" s="87"/>
      <c r="NJ580" s="87"/>
      <c r="NK580" s="87"/>
      <c r="NL580" s="87"/>
      <c r="NM580" s="87"/>
      <c r="NN580" s="87"/>
      <c r="NO580" s="87"/>
      <c r="NP580" s="87"/>
      <c r="NR580" s="20"/>
      <c r="NS580" s="246" t="s">
        <v>6166</v>
      </c>
    </row>
    <row r="581" spans="22:383">
      <c r="V581" s="43">
        <v>112</v>
      </c>
      <c r="W581" s="34" t="s">
        <v>2770</v>
      </c>
      <c r="X581" s="44">
        <v>10706</v>
      </c>
      <c r="Y581" s="34" t="s">
        <v>1586</v>
      </c>
      <c r="Z581" s="43" t="s">
        <v>426</v>
      </c>
      <c r="AA581" s="34" t="s">
        <v>461</v>
      </c>
      <c r="AB581" s="34" t="s">
        <v>396</v>
      </c>
      <c r="AC581" s="34" t="s">
        <v>6167</v>
      </c>
      <c r="AD581" s="44" t="s">
        <v>428</v>
      </c>
      <c r="AE581" s="44" t="s">
        <v>5947</v>
      </c>
      <c r="AF581" s="43">
        <v>112</v>
      </c>
      <c r="AG581" s="34" t="s">
        <v>2770</v>
      </c>
      <c r="AH581" s="34" t="s">
        <v>6161</v>
      </c>
      <c r="AI581" s="43" t="s">
        <v>2771</v>
      </c>
      <c r="AJ581" s="44" t="s">
        <v>2772</v>
      </c>
      <c r="AK581" s="295">
        <v>4430194</v>
      </c>
      <c r="AL581" s="44" t="s">
        <v>626</v>
      </c>
      <c r="AM581" s="44" t="s">
        <v>2776</v>
      </c>
      <c r="AN581" s="296">
        <v>220989480</v>
      </c>
      <c r="AO581" s="34"/>
      <c r="AP581" s="34"/>
      <c r="AQ581" s="34"/>
      <c r="AR581" s="34"/>
      <c r="AS581" s="34"/>
      <c r="AT581" s="44" t="s">
        <v>434</v>
      </c>
      <c r="AU581" s="44"/>
      <c r="AV581" s="751" t="str" cm="1">
        <f t="array" ref="AV5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1" s="34"/>
      <c r="AX581" s="34"/>
      <c r="AY581" s="34"/>
      <c r="AZ581" s="34"/>
      <c r="BA581" s="34"/>
      <c r="BB581" s="34"/>
      <c r="BC581" s="34"/>
      <c r="BD581" s="44">
        <v>10706</v>
      </c>
      <c r="BE581" s="34" t="s">
        <v>1586</v>
      </c>
      <c r="BF581" s="43" t="s">
        <v>426</v>
      </c>
      <c r="BG581" s="34" t="s">
        <v>461</v>
      </c>
      <c r="BH581" s="34" t="s">
        <v>396</v>
      </c>
      <c r="BI581" s="34" t="s">
        <v>6167</v>
      </c>
      <c r="BJ581" s="44" t="s">
        <v>428</v>
      </c>
      <c r="BK581" s="44" t="s">
        <v>5947</v>
      </c>
      <c r="BL581" s="34"/>
      <c r="BM581" s="34"/>
      <c r="BN581" s="34"/>
      <c r="BO581" s="20"/>
      <c r="BP581" s="20"/>
      <c r="BQ581" s="20"/>
      <c r="BR581" s="20"/>
      <c r="BS581" s="27"/>
      <c r="BT581" s="20"/>
      <c r="BU581" s="20"/>
      <c r="BV581" s="20"/>
      <c r="BW581" s="20"/>
      <c r="BX581" s="20"/>
      <c r="BY581" s="20"/>
      <c r="BZ581" s="20"/>
      <c r="CA581" s="20"/>
      <c r="CB581" s="20"/>
      <c r="CC581" s="27"/>
      <c r="CD581" s="20"/>
      <c r="CE581" s="20"/>
      <c r="CF581" s="28"/>
      <c r="CG581" s="28"/>
      <c r="CH581" s="28"/>
      <c r="CI581" s="28"/>
      <c r="CJ581" s="28"/>
      <c r="CK581" s="28"/>
      <c r="CL581" s="28"/>
      <c r="CM581" s="28"/>
      <c r="CN581" s="28"/>
      <c r="CO581" s="28"/>
      <c r="CP581" s="28"/>
      <c r="CQ581" s="28"/>
      <c r="CR581" s="28"/>
      <c r="CS581" s="28"/>
      <c r="CT581" s="28"/>
      <c r="CU581" s="28"/>
      <c r="CV581" s="28"/>
      <c r="CW581" s="28"/>
      <c r="CX581" s="20"/>
      <c r="ML581" s="87"/>
      <c r="MM581" s="87"/>
      <c r="MN581" s="87"/>
      <c r="MO581" s="87"/>
      <c r="MP581" s="87"/>
      <c r="MQ581" s="87"/>
      <c r="MR581" s="87"/>
      <c r="MS581" s="87"/>
      <c r="MT581" s="87"/>
      <c r="MU581" s="87"/>
      <c r="MV581" s="87"/>
      <c r="MW581" s="87"/>
      <c r="MX581" s="87"/>
      <c r="MY581" s="87"/>
      <c r="MZ581" s="87"/>
      <c r="NA581" s="87"/>
      <c r="NB581" s="87"/>
      <c r="NC581" s="87"/>
      <c r="ND581" s="87"/>
      <c r="NE581" s="87"/>
      <c r="NF581" s="87"/>
      <c r="NG581" s="87"/>
      <c r="NH581" s="87"/>
      <c r="NI581" s="87"/>
      <c r="NJ581" s="87"/>
      <c r="NK581" s="87"/>
      <c r="NL581" s="87"/>
      <c r="NM581" s="87"/>
      <c r="NN581" s="87"/>
      <c r="NO581" s="87"/>
      <c r="NP581" s="87"/>
      <c r="NR581" s="20"/>
      <c r="NS581" s="246" t="s">
        <v>6168</v>
      </c>
    </row>
    <row r="582" spans="22:383">
      <c r="V582" s="43">
        <v>112</v>
      </c>
      <c r="W582" s="34" t="s">
        <v>2770</v>
      </c>
      <c r="X582" s="44">
        <v>131701</v>
      </c>
      <c r="Y582" s="34" t="s">
        <v>827</v>
      </c>
      <c r="Z582" s="43" t="s">
        <v>426</v>
      </c>
      <c r="AA582" s="34" t="s">
        <v>626</v>
      </c>
      <c r="AB582" s="34" t="s">
        <v>408</v>
      </c>
      <c r="AC582" s="34" t="s">
        <v>827</v>
      </c>
      <c r="AD582" s="44" t="s">
        <v>428</v>
      </c>
      <c r="AE582" s="44" t="s">
        <v>5947</v>
      </c>
      <c r="AF582" s="43">
        <v>112</v>
      </c>
      <c r="AG582" s="34" t="s">
        <v>2770</v>
      </c>
      <c r="AH582" s="34" t="s">
        <v>6161</v>
      </c>
      <c r="AI582" s="43" t="s">
        <v>2771</v>
      </c>
      <c r="AJ582" s="44" t="s">
        <v>2772</v>
      </c>
      <c r="AK582" s="295">
        <v>4430194</v>
      </c>
      <c r="AL582" s="44" t="s">
        <v>626</v>
      </c>
      <c r="AM582" s="44" t="s">
        <v>2776</v>
      </c>
      <c r="AN582" s="296">
        <v>220989480</v>
      </c>
      <c r="AO582" s="34"/>
      <c r="AP582" s="34"/>
      <c r="AQ582" s="34"/>
      <c r="AR582" s="34"/>
      <c r="AS582" s="34"/>
      <c r="AT582" s="44" t="s">
        <v>434</v>
      </c>
      <c r="AU582" s="44"/>
      <c r="AV582" s="751" t="str" cm="1">
        <f t="array" ref="AV5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2" s="34"/>
      <c r="AX582" s="34"/>
      <c r="AY582" s="34"/>
      <c r="AZ582" s="34"/>
      <c r="BA582" s="34"/>
      <c r="BB582" s="34"/>
      <c r="BC582" s="34"/>
      <c r="BD582" s="44">
        <v>131701</v>
      </c>
      <c r="BE582" s="34" t="s">
        <v>827</v>
      </c>
      <c r="BF582" s="43" t="s">
        <v>426</v>
      </c>
      <c r="BG582" s="34" t="s">
        <v>626</v>
      </c>
      <c r="BH582" s="34" t="s">
        <v>408</v>
      </c>
      <c r="BI582" s="34" t="s">
        <v>827</v>
      </c>
      <c r="BJ582" s="44" t="s">
        <v>428</v>
      </c>
      <c r="BK582" s="44" t="s">
        <v>5947</v>
      </c>
      <c r="BL582" s="34"/>
      <c r="BM582" s="34"/>
      <c r="BN582" s="34"/>
      <c r="BO582" s="20"/>
      <c r="BP582" s="20"/>
      <c r="BQ582" s="20"/>
      <c r="BR582" s="20"/>
      <c r="BS582" s="27"/>
      <c r="BT582" s="20"/>
      <c r="BU582" s="20"/>
      <c r="BV582" s="20"/>
      <c r="BW582" s="20"/>
      <c r="BX582" s="20"/>
      <c r="BY582" s="20"/>
      <c r="BZ582" s="20"/>
      <c r="CA582" s="20"/>
      <c r="CB582" s="20"/>
      <c r="CC582" s="27"/>
      <c r="CD582" s="20"/>
      <c r="CE582" s="20"/>
      <c r="CF582" s="28"/>
      <c r="CG582" s="28"/>
      <c r="CH582" s="28"/>
      <c r="CI582" s="28"/>
      <c r="CJ582" s="28"/>
      <c r="CK582" s="28"/>
      <c r="CL582" s="28"/>
      <c r="CM582" s="28"/>
      <c r="CN582" s="28"/>
      <c r="CO582" s="28"/>
      <c r="CP582" s="28"/>
      <c r="CQ582" s="28"/>
      <c r="CR582" s="28"/>
      <c r="CS582" s="28"/>
      <c r="CT582" s="28"/>
      <c r="CU582" s="28"/>
      <c r="CV582" s="28"/>
      <c r="CW582" s="28"/>
      <c r="CX582" s="20"/>
      <c r="ML582" s="87"/>
      <c r="MM582" s="87"/>
      <c r="MN582" s="87"/>
      <c r="MO582" s="87"/>
      <c r="MP582" s="87"/>
      <c r="MQ582" s="87"/>
      <c r="MR582" s="87"/>
      <c r="MS582" s="87"/>
      <c r="MT582" s="87"/>
      <c r="MU582" s="87"/>
      <c r="MV582" s="87"/>
      <c r="MW582" s="87"/>
      <c r="MX582" s="87"/>
      <c r="MY582" s="87"/>
      <c r="MZ582" s="87"/>
      <c r="NA582" s="87"/>
      <c r="NB582" s="87"/>
      <c r="NC582" s="87"/>
      <c r="ND582" s="87"/>
      <c r="NE582" s="87"/>
      <c r="NF582" s="87"/>
      <c r="NG582" s="87"/>
      <c r="NH582" s="87"/>
      <c r="NI582" s="87"/>
      <c r="NJ582" s="87"/>
      <c r="NK582" s="87"/>
      <c r="NL582" s="87"/>
      <c r="NM582" s="87"/>
      <c r="NN582" s="87"/>
      <c r="NO582" s="87"/>
      <c r="NP582" s="87"/>
      <c r="NR582" s="20"/>
      <c r="NS582" s="246" t="s">
        <v>6169</v>
      </c>
    </row>
    <row r="583" spans="22:383">
      <c r="V583" s="43">
        <v>112</v>
      </c>
      <c r="W583" s="34" t="s">
        <v>2770</v>
      </c>
      <c r="X583" s="44">
        <v>131702</v>
      </c>
      <c r="Y583" s="34" t="s">
        <v>1155</v>
      </c>
      <c r="Z583" s="43" t="s">
        <v>426</v>
      </c>
      <c r="AA583" s="34" t="s">
        <v>626</v>
      </c>
      <c r="AB583" s="34" t="s">
        <v>408</v>
      </c>
      <c r="AC583" s="34" t="s">
        <v>1155</v>
      </c>
      <c r="AD583" s="44" t="s">
        <v>428</v>
      </c>
      <c r="AE583" s="44" t="s">
        <v>5947</v>
      </c>
      <c r="AF583" s="43">
        <v>112</v>
      </c>
      <c r="AG583" s="34" t="s">
        <v>2770</v>
      </c>
      <c r="AH583" s="34" t="s">
        <v>6161</v>
      </c>
      <c r="AI583" s="43" t="s">
        <v>2771</v>
      </c>
      <c r="AJ583" s="44" t="s">
        <v>2772</v>
      </c>
      <c r="AK583" s="295">
        <v>4430194</v>
      </c>
      <c r="AL583" s="44" t="s">
        <v>626</v>
      </c>
      <c r="AM583" s="44" t="s">
        <v>2776</v>
      </c>
      <c r="AN583" s="296">
        <v>220989480</v>
      </c>
      <c r="AO583" s="34"/>
      <c r="AP583" s="34"/>
      <c r="AQ583" s="34"/>
      <c r="AR583" s="34"/>
      <c r="AS583" s="34"/>
      <c r="AT583" s="44" t="s">
        <v>434</v>
      </c>
      <c r="AU583" s="44"/>
      <c r="AV583" s="751" t="str" cm="1">
        <f t="array" ref="AV5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3" s="34"/>
      <c r="AX583" s="34"/>
      <c r="AY583" s="34"/>
      <c r="AZ583" s="34"/>
      <c r="BA583" s="34"/>
      <c r="BB583" s="34"/>
      <c r="BC583" s="34"/>
      <c r="BD583" s="44">
        <v>131702</v>
      </c>
      <c r="BE583" s="34" t="s">
        <v>1155</v>
      </c>
      <c r="BF583" s="43" t="s">
        <v>426</v>
      </c>
      <c r="BG583" s="34" t="s">
        <v>626</v>
      </c>
      <c r="BH583" s="34" t="s">
        <v>408</v>
      </c>
      <c r="BI583" s="34" t="s">
        <v>1155</v>
      </c>
      <c r="BJ583" s="44" t="s">
        <v>428</v>
      </c>
      <c r="BK583" s="44" t="s">
        <v>5947</v>
      </c>
      <c r="BL583" s="34"/>
      <c r="BM583" s="34"/>
      <c r="BN583" s="34"/>
      <c r="BO583" s="20"/>
      <c r="BP583" s="20"/>
      <c r="BQ583" s="20"/>
      <c r="BR583" s="20"/>
      <c r="BS583" s="27"/>
      <c r="BT583" s="20"/>
      <c r="BU583" s="20"/>
      <c r="BV583" s="20"/>
      <c r="BW583" s="20"/>
      <c r="BX583" s="20"/>
      <c r="BY583" s="20"/>
      <c r="BZ583" s="20"/>
      <c r="CA583" s="20"/>
      <c r="CB583" s="20"/>
      <c r="CC583" s="27"/>
      <c r="CD583" s="20"/>
      <c r="CE583" s="20"/>
      <c r="CF583" s="28"/>
      <c r="CG583" s="28"/>
      <c r="CH583" s="28"/>
      <c r="CI583" s="28"/>
      <c r="CJ583" s="28"/>
      <c r="CK583" s="28"/>
      <c r="CL583" s="28"/>
      <c r="CM583" s="28"/>
      <c r="CN583" s="28"/>
      <c r="CO583" s="28"/>
      <c r="CP583" s="28"/>
      <c r="CQ583" s="28"/>
      <c r="CR583" s="28"/>
      <c r="CS583" s="28"/>
      <c r="CT583" s="28"/>
      <c r="CU583" s="28"/>
      <c r="CV583" s="28"/>
      <c r="CW583" s="28"/>
      <c r="CX583" s="20"/>
      <c r="ML583" s="87"/>
      <c r="MM583" s="87"/>
      <c r="MN583" s="87"/>
      <c r="MO583" s="87"/>
      <c r="MP583" s="87"/>
      <c r="MQ583" s="87"/>
      <c r="MR583" s="87"/>
      <c r="MS583" s="87"/>
      <c r="MT583" s="87"/>
      <c r="MU583" s="87"/>
      <c r="MV583" s="87"/>
      <c r="MW583" s="87"/>
      <c r="MX583" s="87"/>
      <c r="MY583" s="87"/>
      <c r="MZ583" s="87"/>
      <c r="NA583" s="87"/>
      <c r="NB583" s="87"/>
      <c r="NC583" s="87"/>
      <c r="ND583" s="87"/>
      <c r="NE583" s="87"/>
      <c r="NF583" s="87"/>
      <c r="NG583" s="87"/>
      <c r="NH583" s="87"/>
      <c r="NI583" s="87"/>
      <c r="NJ583" s="87"/>
      <c r="NK583" s="87"/>
      <c r="NL583" s="87"/>
      <c r="NM583" s="87"/>
      <c r="NN583" s="87"/>
      <c r="NO583" s="87"/>
      <c r="NP583" s="87"/>
      <c r="NR583" s="20"/>
      <c r="NS583" s="246" t="s">
        <v>6170</v>
      </c>
    </row>
    <row r="584" spans="22:383">
      <c r="V584" s="43">
        <v>112</v>
      </c>
      <c r="W584" s="34" t="s">
        <v>2770</v>
      </c>
      <c r="X584" s="44">
        <v>131703</v>
      </c>
      <c r="Y584" s="34" t="s">
        <v>1248</v>
      </c>
      <c r="Z584" s="43" t="s">
        <v>426</v>
      </c>
      <c r="AA584" s="34" t="s">
        <v>626</v>
      </c>
      <c r="AB584" s="34" t="s">
        <v>408</v>
      </c>
      <c r="AC584" s="34" t="s">
        <v>1248</v>
      </c>
      <c r="AD584" s="44" t="s">
        <v>428</v>
      </c>
      <c r="AE584" s="44" t="s">
        <v>5947</v>
      </c>
      <c r="AF584" s="43">
        <v>112</v>
      </c>
      <c r="AG584" s="34" t="s">
        <v>2770</v>
      </c>
      <c r="AH584" s="34" t="s">
        <v>6161</v>
      </c>
      <c r="AI584" s="43" t="s">
        <v>2771</v>
      </c>
      <c r="AJ584" s="44" t="s">
        <v>2772</v>
      </c>
      <c r="AK584" s="295">
        <v>4430194</v>
      </c>
      <c r="AL584" s="44" t="s">
        <v>626</v>
      </c>
      <c r="AM584" s="44" t="s">
        <v>2776</v>
      </c>
      <c r="AN584" s="296">
        <v>220989480</v>
      </c>
      <c r="AO584" s="34"/>
      <c r="AP584" s="34"/>
      <c r="AQ584" s="34"/>
      <c r="AR584" s="34"/>
      <c r="AS584" s="34"/>
      <c r="AT584" s="44" t="s">
        <v>434</v>
      </c>
      <c r="AU584" s="44"/>
      <c r="AV584" s="751" t="str" cm="1">
        <f t="array" ref="AV5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4" s="34"/>
      <c r="AX584" s="34"/>
      <c r="AY584" s="34"/>
      <c r="AZ584" s="34"/>
      <c r="BA584" s="34"/>
      <c r="BB584" s="34"/>
      <c r="BC584" s="34"/>
      <c r="BD584" s="44">
        <v>131703</v>
      </c>
      <c r="BE584" s="34" t="s">
        <v>1248</v>
      </c>
      <c r="BF584" s="43" t="s">
        <v>426</v>
      </c>
      <c r="BG584" s="34" t="s">
        <v>626</v>
      </c>
      <c r="BH584" s="34" t="s">
        <v>408</v>
      </c>
      <c r="BI584" s="34" t="s">
        <v>1248</v>
      </c>
      <c r="BJ584" s="44" t="s">
        <v>428</v>
      </c>
      <c r="BK584" s="44" t="s">
        <v>5947</v>
      </c>
      <c r="BL584" s="34"/>
      <c r="BM584" s="34"/>
      <c r="BN584" s="34"/>
      <c r="BO584" s="20"/>
      <c r="BP584" s="20"/>
      <c r="BQ584" s="20"/>
      <c r="BR584" s="20"/>
      <c r="BS584" s="27"/>
      <c r="BT584" s="20"/>
      <c r="BU584" s="20"/>
      <c r="BV584" s="20"/>
      <c r="BW584" s="20"/>
      <c r="BX584" s="20"/>
      <c r="BY584" s="20"/>
      <c r="BZ584" s="20"/>
      <c r="CA584" s="20"/>
      <c r="CB584" s="20"/>
      <c r="CC584" s="27"/>
      <c r="CD584" s="20"/>
      <c r="CE584" s="20"/>
      <c r="CF584" s="28"/>
      <c r="CG584" s="28"/>
      <c r="CH584" s="28"/>
      <c r="CI584" s="28"/>
      <c r="CJ584" s="28"/>
      <c r="CK584" s="28"/>
      <c r="CL584" s="28"/>
      <c r="CM584" s="28"/>
      <c r="CN584" s="28"/>
      <c r="CO584" s="28"/>
      <c r="CP584" s="28"/>
      <c r="CQ584" s="28"/>
      <c r="CR584" s="28"/>
      <c r="CS584" s="28"/>
      <c r="CT584" s="28"/>
      <c r="CU584" s="28"/>
      <c r="CV584" s="28"/>
      <c r="CW584" s="28"/>
      <c r="CX584" s="20"/>
      <c r="ML584" s="87"/>
      <c r="MM584" s="87"/>
      <c r="MN584" s="87"/>
      <c r="MO584" s="87"/>
      <c r="MP584" s="87"/>
      <c r="MQ584" s="87"/>
      <c r="MR584" s="87"/>
      <c r="MS584" s="87"/>
      <c r="MT584" s="87"/>
      <c r="MU584" s="87"/>
      <c r="MV584" s="87"/>
      <c r="MW584" s="87"/>
      <c r="MX584" s="87"/>
      <c r="MY584" s="87"/>
      <c r="MZ584" s="87"/>
      <c r="NA584" s="87"/>
      <c r="NB584" s="87"/>
      <c r="NC584" s="87"/>
      <c r="ND584" s="87"/>
      <c r="NE584" s="87"/>
      <c r="NF584" s="87"/>
      <c r="NG584" s="87"/>
      <c r="NH584" s="87"/>
      <c r="NI584" s="87"/>
      <c r="NJ584" s="87"/>
      <c r="NK584" s="87"/>
      <c r="NL584" s="87"/>
      <c r="NM584" s="87"/>
      <c r="NN584" s="87"/>
      <c r="NO584" s="87"/>
      <c r="NP584" s="87"/>
      <c r="NR584" s="20"/>
      <c r="NS584" s="246" t="s">
        <v>6171</v>
      </c>
    </row>
    <row r="585" spans="22:383">
      <c r="V585" s="43">
        <v>112</v>
      </c>
      <c r="W585" s="34" t="s">
        <v>2770</v>
      </c>
      <c r="X585" s="44">
        <v>131704</v>
      </c>
      <c r="Y585" s="34" t="s">
        <v>1723</v>
      </c>
      <c r="Z585" s="43" t="s">
        <v>426</v>
      </c>
      <c r="AA585" s="34" t="s">
        <v>626</v>
      </c>
      <c r="AB585" s="34" t="s">
        <v>408</v>
      </c>
      <c r="AC585" s="34" t="s">
        <v>1723</v>
      </c>
      <c r="AD585" s="44" t="s">
        <v>428</v>
      </c>
      <c r="AE585" s="44" t="s">
        <v>5947</v>
      </c>
      <c r="AF585" s="43">
        <v>112</v>
      </c>
      <c r="AG585" s="34" t="s">
        <v>2770</v>
      </c>
      <c r="AH585" s="34" t="s">
        <v>6161</v>
      </c>
      <c r="AI585" s="43" t="s">
        <v>2771</v>
      </c>
      <c r="AJ585" s="44" t="s">
        <v>2772</v>
      </c>
      <c r="AK585" s="295">
        <v>4430194</v>
      </c>
      <c r="AL585" s="44" t="s">
        <v>626</v>
      </c>
      <c r="AM585" s="44" t="s">
        <v>2776</v>
      </c>
      <c r="AN585" s="296">
        <v>220989480</v>
      </c>
      <c r="AO585" s="34"/>
      <c r="AP585" s="34"/>
      <c r="AQ585" s="34"/>
      <c r="AR585" s="34"/>
      <c r="AS585" s="34"/>
      <c r="AT585" s="44" t="s">
        <v>434</v>
      </c>
      <c r="AU585" s="44"/>
      <c r="AV585" s="751" t="str" cm="1">
        <f t="array" ref="AV5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5" s="34"/>
      <c r="AX585" s="34"/>
      <c r="AY585" s="34"/>
      <c r="AZ585" s="34"/>
      <c r="BA585" s="34"/>
      <c r="BB585" s="34"/>
      <c r="BC585" s="34"/>
      <c r="BD585" s="44">
        <v>131704</v>
      </c>
      <c r="BE585" s="34" t="s">
        <v>1723</v>
      </c>
      <c r="BF585" s="43" t="s">
        <v>426</v>
      </c>
      <c r="BG585" s="34" t="s">
        <v>626</v>
      </c>
      <c r="BH585" s="34" t="s">
        <v>408</v>
      </c>
      <c r="BI585" s="34" t="s">
        <v>1723</v>
      </c>
      <c r="BJ585" s="44" t="s">
        <v>428</v>
      </c>
      <c r="BK585" s="44" t="s">
        <v>5947</v>
      </c>
      <c r="BL585" s="34"/>
      <c r="BM585" s="34"/>
      <c r="BN585" s="34"/>
      <c r="BO585" s="20"/>
      <c r="BP585" s="20"/>
      <c r="BQ585" s="20"/>
      <c r="BR585" s="20"/>
      <c r="BS585" s="27"/>
      <c r="BT585" s="20"/>
      <c r="BU585" s="20"/>
      <c r="BV585" s="20"/>
      <c r="BW585" s="20"/>
      <c r="BX585" s="20"/>
      <c r="BY585" s="20"/>
      <c r="BZ585" s="20"/>
      <c r="CA585" s="20"/>
      <c r="CB585" s="20"/>
      <c r="CC585" s="27"/>
      <c r="CD585" s="20"/>
      <c r="CE585" s="20"/>
      <c r="CF585" s="28"/>
      <c r="CG585" s="28"/>
      <c r="CH585" s="28"/>
      <c r="CI585" s="28"/>
      <c r="CJ585" s="28"/>
      <c r="CK585" s="28"/>
      <c r="CL585" s="28"/>
      <c r="CM585" s="28"/>
      <c r="CN585" s="28"/>
      <c r="CO585" s="28"/>
      <c r="CP585" s="28"/>
      <c r="CQ585" s="28"/>
      <c r="CR585" s="28"/>
      <c r="CS585" s="28"/>
      <c r="CT585" s="28"/>
      <c r="CU585" s="28"/>
      <c r="CV585" s="28"/>
      <c r="CW585" s="28"/>
      <c r="CX585" s="20"/>
      <c r="ML585" s="87"/>
      <c r="MM585" s="87"/>
      <c r="MN585" s="87"/>
      <c r="MO585" s="87"/>
      <c r="MP585" s="87"/>
      <c r="MQ585" s="87"/>
      <c r="MR585" s="87"/>
      <c r="MS585" s="87"/>
      <c r="MT585" s="87"/>
      <c r="MU585" s="87"/>
      <c r="MV585" s="87"/>
      <c r="MW585" s="87"/>
      <c r="MX585" s="87"/>
      <c r="MY585" s="87"/>
      <c r="MZ585" s="87"/>
      <c r="NA585" s="87"/>
      <c r="NB585" s="87"/>
      <c r="NC585" s="87"/>
      <c r="ND585" s="87"/>
      <c r="NE585" s="87"/>
      <c r="NF585" s="87"/>
      <c r="NG585" s="87"/>
      <c r="NH585" s="87"/>
      <c r="NI585" s="87"/>
      <c r="NJ585" s="87"/>
      <c r="NK585" s="87"/>
      <c r="NL585" s="87"/>
      <c r="NM585" s="87"/>
      <c r="NN585" s="87"/>
      <c r="NO585" s="87"/>
      <c r="NP585" s="87"/>
      <c r="NR585" s="20"/>
      <c r="NS585" s="246" t="s">
        <v>6172</v>
      </c>
    </row>
    <row r="586" spans="22:383">
      <c r="V586" s="43">
        <v>112</v>
      </c>
      <c r="W586" s="34" t="s">
        <v>2770</v>
      </c>
      <c r="X586" s="44">
        <v>131709</v>
      </c>
      <c r="Y586" s="34" t="s">
        <v>1942</v>
      </c>
      <c r="Z586" s="43" t="s">
        <v>426</v>
      </c>
      <c r="AA586" s="34" t="s">
        <v>626</v>
      </c>
      <c r="AB586" s="34" t="s">
        <v>408</v>
      </c>
      <c r="AC586" s="34" t="s">
        <v>1942</v>
      </c>
      <c r="AD586" s="44" t="s">
        <v>428</v>
      </c>
      <c r="AE586" s="44" t="s">
        <v>5947</v>
      </c>
      <c r="AF586" s="43">
        <v>112</v>
      </c>
      <c r="AG586" s="34" t="s">
        <v>2770</v>
      </c>
      <c r="AH586" s="34" t="s">
        <v>6161</v>
      </c>
      <c r="AI586" s="43" t="s">
        <v>2771</v>
      </c>
      <c r="AJ586" s="44" t="s">
        <v>2772</v>
      </c>
      <c r="AK586" s="295">
        <v>4430194</v>
      </c>
      <c r="AL586" s="44" t="s">
        <v>626</v>
      </c>
      <c r="AM586" s="44" t="s">
        <v>2776</v>
      </c>
      <c r="AN586" s="296">
        <v>220989480</v>
      </c>
      <c r="AO586" s="34"/>
      <c r="AP586" s="34"/>
      <c r="AQ586" s="34"/>
      <c r="AR586" s="34"/>
      <c r="AS586" s="34"/>
      <c r="AT586" s="44" t="s">
        <v>434</v>
      </c>
      <c r="AU586" s="44"/>
      <c r="AV586" s="751" t="str" cm="1">
        <f t="array" ref="AV5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6" s="34"/>
      <c r="AX586" s="34"/>
      <c r="AY586" s="34"/>
      <c r="AZ586" s="34"/>
      <c r="BA586" s="34"/>
      <c r="BB586" s="34"/>
      <c r="BC586" s="34"/>
      <c r="BD586" s="44">
        <v>131709</v>
      </c>
      <c r="BE586" s="34" t="s">
        <v>1942</v>
      </c>
      <c r="BF586" s="43" t="s">
        <v>426</v>
      </c>
      <c r="BG586" s="34" t="s">
        <v>626</v>
      </c>
      <c r="BH586" s="34" t="s">
        <v>408</v>
      </c>
      <c r="BI586" s="34" t="s">
        <v>1942</v>
      </c>
      <c r="BJ586" s="44" t="s">
        <v>428</v>
      </c>
      <c r="BK586" s="44" t="s">
        <v>5947</v>
      </c>
      <c r="BL586" s="34"/>
      <c r="BM586" s="34"/>
      <c r="BN586" s="34"/>
      <c r="BO586" s="20"/>
      <c r="BP586" s="20"/>
      <c r="BQ586" s="20"/>
      <c r="BR586" s="20"/>
      <c r="BS586" s="27"/>
      <c r="BT586" s="20"/>
      <c r="BU586" s="20"/>
      <c r="BV586" s="20"/>
      <c r="BW586" s="20"/>
      <c r="BX586" s="20"/>
      <c r="BY586" s="20"/>
      <c r="BZ586" s="20"/>
      <c r="CA586" s="20"/>
      <c r="CB586" s="20"/>
      <c r="CC586" s="27"/>
      <c r="CD586" s="20"/>
      <c r="CE586" s="20"/>
      <c r="CF586" s="28"/>
      <c r="CG586" s="28"/>
      <c r="CH586" s="28"/>
      <c r="CI586" s="28"/>
      <c r="CJ586" s="28"/>
      <c r="CK586" s="28"/>
      <c r="CL586" s="28"/>
      <c r="CM586" s="28"/>
      <c r="CN586" s="28"/>
      <c r="CO586" s="28"/>
      <c r="CP586" s="28"/>
      <c r="CQ586" s="28"/>
      <c r="CR586" s="28"/>
      <c r="CS586" s="28"/>
      <c r="CT586" s="28"/>
      <c r="CU586" s="28"/>
      <c r="CV586" s="28"/>
      <c r="CW586" s="28"/>
      <c r="CX586" s="20"/>
      <c r="ML586" s="87"/>
      <c r="MM586" s="87"/>
      <c r="MN586" s="87"/>
      <c r="MO586" s="87"/>
      <c r="MP586" s="87"/>
      <c r="MQ586" s="87"/>
      <c r="MR586" s="87"/>
      <c r="MS586" s="87"/>
      <c r="MT586" s="87"/>
      <c r="MU586" s="87"/>
      <c r="MV586" s="87"/>
      <c r="MW586" s="87"/>
      <c r="MX586" s="87"/>
      <c r="MY586" s="87"/>
      <c r="MZ586" s="87"/>
      <c r="NA586" s="87"/>
      <c r="NB586" s="87"/>
      <c r="NC586" s="87"/>
      <c r="ND586" s="87"/>
      <c r="NE586" s="87"/>
      <c r="NF586" s="87"/>
      <c r="NG586" s="87"/>
      <c r="NH586" s="87"/>
      <c r="NI586" s="87"/>
      <c r="NJ586" s="87"/>
      <c r="NK586" s="87"/>
      <c r="NL586" s="87"/>
      <c r="NM586" s="87"/>
      <c r="NN586" s="87"/>
      <c r="NO586" s="87"/>
      <c r="NP586" s="87"/>
      <c r="NR586" s="20"/>
      <c r="NS586" s="246" t="s">
        <v>6173</v>
      </c>
    </row>
    <row r="587" spans="22:383">
      <c r="V587" s="43">
        <v>112</v>
      </c>
      <c r="W587" s="34" t="s">
        <v>2770</v>
      </c>
      <c r="X587" s="44">
        <v>131712</v>
      </c>
      <c r="Y587" s="34" t="s">
        <v>2125</v>
      </c>
      <c r="Z587" s="43" t="s">
        <v>426</v>
      </c>
      <c r="AA587" s="34" t="s">
        <v>626</v>
      </c>
      <c r="AB587" s="34" t="s">
        <v>408</v>
      </c>
      <c r="AC587" s="34" t="s">
        <v>2125</v>
      </c>
      <c r="AD587" s="44" t="s">
        <v>428</v>
      </c>
      <c r="AE587" s="44" t="s">
        <v>5947</v>
      </c>
      <c r="AF587" s="43">
        <v>112</v>
      </c>
      <c r="AG587" s="34" t="s">
        <v>2770</v>
      </c>
      <c r="AH587" s="34" t="s">
        <v>6161</v>
      </c>
      <c r="AI587" s="43" t="s">
        <v>2771</v>
      </c>
      <c r="AJ587" s="44" t="s">
        <v>2772</v>
      </c>
      <c r="AK587" s="295">
        <v>4430194</v>
      </c>
      <c r="AL587" s="44" t="s">
        <v>626</v>
      </c>
      <c r="AM587" s="44" t="s">
        <v>2776</v>
      </c>
      <c r="AN587" s="296">
        <v>220989480</v>
      </c>
      <c r="AO587" s="34"/>
      <c r="AP587" s="34"/>
      <c r="AQ587" s="34"/>
      <c r="AR587" s="34"/>
      <c r="AS587" s="34"/>
      <c r="AT587" s="44" t="s">
        <v>434</v>
      </c>
      <c r="AU587" s="44"/>
      <c r="AV587" s="751" t="str" cm="1">
        <f t="array" ref="AV5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7" s="34"/>
      <c r="AX587" s="34"/>
      <c r="AY587" s="34"/>
      <c r="AZ587" s="34"/>
      <c r="BA587" s="34"/>
      <c r="BB587" s="34"/>
      <c r="BC587" s="34"/>
      <c r="BD587" s="44">
        <v>131712</v>
      </c>
      <c r="BE587" s="34" t="s">
        <v>2125</v>
      </c>
      <c r="BF587" s="43" t="s">
        <v>426</v>
      </c>
      <c r="BG587" s="34" t="s">
        <v>626</v>
      </c>
      <c r="BH587" s="34" t="s">
        <v>408</v>
      </c>
      <c r="BI587" s="34" t="s">
        <v>2125</v>
      </c>
      <c r="BJ587" s="44" t="s">
        <v>428</v>
      </c>
      <c r="BK587" s="44" t="s">
        <v>5947</v>
      </c>
      <c r="BL587" s="34"/>
      <c r="BM587" s="34"/>
      <c r="BN587" s="34"/>
      <c r="BO587" s="20"/>
      <c r="BP587" s="20"/>
      <c r="BQ587" s="20"/>
      <c r="BR587" s="20"/>
      <c r="BS587" s="27"/>
      <c r="BT587" s="20"/>
      <c r="BU587" s="20"/>
      <c r="BV587" s="20"/>
      <c r="BW587" s="20"/>
      <c r="BX587" s="20"/>
      <c r="BY587" s="20"/>
      <c r="BZ587" s="20"/>
      <c r="CA587" s="20"/>
      <c r="CB587" s="20"/>
      <c r="CC587" s="27"/>
      <c r="CD587" s="20"/>
      <c r="CE587" s="20"/>
      <c r="CF587" s="28"/>
      <c r="CG587" s="28"/>
      <c r="CH587" s="28"/>
      <c r="CI587" s="28"/>
      <c r="CJ587" s="28"/>
      <c r="CK587" s="28"/>
      <c r="CL587" s="28"/>
      <c r="CM587" s="28"/>
      <c r="CN587" s="28"/>
      <c r="CO587" s="28"/>
      <c r="CP587" s="28"/>
      <c r="CQ587" s="28"/>
      <c r="CR587" s="28"/>
      <c r="CS587" s="28"/>
      <c r="CT587" s="28"/>
      <c r="CU587" s="28"/>
      <c r="CV587" s="28"/>
      <c r="CW587" s="28"/>
      <c r="CX587" s="20"/>
      <c r="ML587" s="87"/>
      <c r="MM587" s="87"/>
      <c r="MN587" s="87"/>
      <c r="MO587" s="87"/>
      <c r="MP587" s="87"/>
      <c r="MQ587" s="87"/>
      <c r="MR587" s="87"/>
      <c r="MS587" s="87"/>
      <c r="MT587" s="87"/>
      <c r="MU587" s="87"/>
      <c r="MV587" s="87"/>
      <c r="MW587" s="87"/>
      <c r="MX587" s="87"/>
      <c r="MY587" s="87"/>
      <c r="MZ587" s="87"/>
      <c r="NA587" s="87"/>
      <c r="NB587" s="87"/>
      <c r="NC587" s="87"/>
      <c r="ND587" s="87"/>
      <c r="NE587" s="87"/>
      <c r="NF587" s="87"/>
      <c r="NG587" s="87"/>
      <c r="NH587" s="87"/>
      <c r="NI587" s="87"/>
      <c r="NJ587" s="87"/>
      <c r="NK587" s="87"/>
      <c r="NL587" s="87"/>
      <c r="NM587" s="87"/>
      <c r="NN587" s="87"/>
      <c r="NO587" s="87"/>
      <c r="NP587" s="87"/>
      <c r="NR587" s="20"/>
      <c r="NS587" s="246" t="s">
        <v>6174</v>
      </c>
    </row>
    <row r="588" spans="22:383">
      <c r="V588" s="43">
        <v>112</v>
      </c>
      <c r="W588" s="34" t="s">
        <v>2770</v>
      </c>
      <c r="X588" s="44">
        <v>131717</v>
      </c>
      <c r="Y588" s="34" t="s">
        <v>2295</v>
      </c>
      <c r="Z588" s="43" t="s">
        <v>426</v>
      </c>
      <c r="AA588" s="34" t="s">
        <v>626</v>
      </c>
      <c r="AB588" s="34" t="s">
        <v>408</v>
      </c>
      <c r="AC588" s="34" t="s">
        <v>2295</v>
      </c>
      <c r="AD588" s="44" t="s">
        <v>428</v>
      </c>
      <c r="AE588" s="44" t="s">
        <v>5947</v>
      </c>
      <c r="AF588" s="43">
        <v>112</v>
      </c>
      <c r="AG588" s="34" t="s">
        <v>2770</v>
      </c>
      <c r="AH588" s="34" t="s">
        <v>6161</v>
      </c>
      <c r="AI588" s="43" t="s">
        <v>2771</v>
      </c>
      <c r="AJ588" s="44" t="s">
        <v>2772</v>
      </c>
      <c r="AK588" s="295">
        <v>4430194</v>
      </c>
      <c r="AL588" s="44" t="s">
        <v>626</v>
      </c>
      <c r="AM588" s="44" t="s">
        <v>2776</v>
      </c>
      <c r="AN588" s="296">
        <v>220989480</v>
      </c>
      <c r="AO588" s="34"/>
      <c r="AP588" s="34"/>
      <c r="AQ588" s="34"/>
      <c r="AR588" s="34"/>
      <c r="AS588" s="34"/>
      <c r="AT588" s="44" t="s">
        <v>434</v>
      </c>
      <c r="AU588" s="44"/>
      <c r="AV588" s="751" t="str" cm="1">
        <f t="array" ref="AV5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8" s="34"/>
      <c r="AX588" s="34"/>
      <c r="AY588" s="34"/>
      <c r="AZ588" s="34"/>
      <c r="BA588" s="34"/>
      <c r="BB588" s="34"/>
      <c r="BC588" s="34"/>
      <c r="BD588" s="44">
        <v>131717</v>
      </c>
      <c r="BE588" s="34" t="s">
        <v>2295</v>
      </c>
      <c r="BF588" s="43" t="s">
        <v>426</v>
      </c>
      <c r="BG588" s="34" t="s">
        <v>626</v>
      </c>
      <c r="BH588" s="34" t="s">
        <v>408</v>
      </c>
      <c r="BI588" s="34" t="s">
        <v>2295</v>
      </c>
      <c r="BJ588" s="44" t="s">
        <v>428</v>
      </c>
      <c r="BK588" s="44" t="s">
        <v>5947</v>
      </c>
      <c r="BL588" s="34"/>
      <c r="BM588" s="34"/>
      <c r="BN588" s="34"/>
      <c r="BO588" s="20"/>
      <c r="BP588" s="20"/>
      <c r="BQ588" s="20"/>
      <c r="BR588" s="20"/>
      <c r="BS588" s="27"/>
      <c r="BT588" s="20"/>
      <c r="BU588" s="20"/>
      <c r="BV588" s="20"/>
      <c r="BW588" s="20"/>
      <c r="BX588" s="20"/>
      <c r="BY588" s="20"/>
      <c r="BZ588" s="20"/>
      <c r="CA588" s="20"/>
      <c r="CB588" s="20"/>
      <c r="CC588" s="27"/>
      <c r="CD588" s="20"/>
      <c r="CE588" s="20"/>
      <c r="CF588" s="28"/>
      <c r="CG588" s="28"/>
      <c r="CH588" s="28"/>
      <c r="CI588" s="28"/>
      <c r="CJ588" s="28"/>
      <c r="CK588" s="28"/>
      <c r="CL588" s="28"/>
      <c r="CM588" s="28"/>
      <c r="CN588" s="28"/>
      <c r="CO588" s="28"/>
      <c r="CP588" s="28"/>
      <c r="CQ588" s="28"/>
      <c r="CR588" s="28"/>
      <c r="CS588" s="28"/>
      <c r="CT588" s="28"/>
      <c r="CU588" s="28"/>
      <c r="CV588" s="28"/>
      <c r="CW588" s="28"/>
      <c r="CX588" s="20"/>
      <c r="ML588" s="87"/>
      <c r="MM588" s="87"/>
      <c r="MN588" s="87"/>
      <c r="MO588" s="87"/>
      <c r="MP588" s="87"/>
      <c r="MQ588" s="87"/>
      <c r="MR588" s="87"/>
      <c r="MS588" s="87"/>
      <c r="MT588" s="87"/>
      <c r="MU588" s="87"/>
      <c r="MV588" s="87"/>
      <c r="MW588" s="87"/>
      <c r="MX588" s="87"/>
      <c r="MY588" s="87"/>
      <c r="MZ588" s="87"/>
      <c r="NA588" s="87"/>
      <c r="NB588" s="87"/>
      <c r="NC588" s="87"/>
      <c r="ND588" s="87"/>
      <c r="NE588" s="87"/>
      <c r="NF588" s="87"/>
      <c r="NG588" s="87"/>
      <c r="NH588" s="87"/>
      <c r="NI588" s="87"/>
      <c r="NJ588" s="87"/>
      <c r="NK588" s="87"/>
      <c r="NL588" s="87"/>
      <c r="NM588" s="87"/>
      <c r="NN588" s="87"/>
      <c r="NO588" s="87"/>
      <c r="NP588" s="87"/>
      <c r="NR588" s="20"/>
      <c r="NS588" s="246" t="s">
        <v>6175</v>
      </c>
    </row>
    <row r="589" spans="22:383">
      <c r="V589" s="43">
        <v>112</v>
      </c>
      <c r="W589" s="34" t="s">
        <v>2770</v>
      </c>
      <c r="X589" s="44">
        <v>131725</v>
      </c>
      <c r="Y589" s="34" t="s">
        <v>2583</v>
      </c>
      <c r="Z589" s="43" t="s">
        <v>426</v>
      </c>
      <c r="AA589" s="34" t="s">
        <v>626</v>
      </c>
      <c r="AB589" s="34" t="s">
        <v>408</v>
      </c>
      <c r="AC589" s="34" t="s">
        <v>6176</v>
      </c>
      <c r="AD589" s="44" t="s">
        <v>428</v>
      </c>
      <c r="AE589" s="44" t="s">
        <v>5947</v>
      </c>
      <c r="AF589" s="43">
        <v>112</v>
      </c>
      <c r="AG589" s="34" t="s">
        <v>2770</v>
      </c>
      <c r="AH589" s="34" t="s">
        <v>6161</v>
      </c>
      <c r="AI589" s="43" t="s">
        <v>2771</v>
      </c>
      <c r="AJ589" s="44" t="s">
        <v>2772</v>
      </c>
      <c r="AK589" s="295">
        <v>4430194</v>
      </c>
      <c r="AL589" s="44" t="s">
        <v>626</v>
      </c>
      <c r="AM589" s="44" t="s">
        <v>2776</v>
      </c>
      <c r="AN589" s="296">
        <v>220989480</v>
      </c>
      <c r="AO589" s="34"/>
      <c r="AP589" s="34"/>
      <c r="AQ589" s="34"/>
      <c r="AR589" s="34"/>
      <c r="AS589" s="34"/>
      <c r="AT589" s="44" t="s">
        <v>434</v>
      </c>
      <c r="AU589" s="44"/>
      <c r="AV589" s="751" t="str" cm="1">
        <f t="array" ref="AV5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89" s="34"/>
      <c r="AX589" s="34"/>
      <c r="AY589" s="34"/>
      <c r="AZ589" s="34"/>
      <c r="BA589" s="34"/>
      <c r="BB589" s="34"/>
      <c r="BC589" s="34"/>
      <c r="BD589" s="44">
        <v>131725</v>
      </c>
      <c r="BE589" s="34" t="s">
        <v>2583</v>
      </c>
      <c r="BF589" s="43" t="s">
        <v>426</v>
      </c>
      <c r="BG589" s="34" t="s">
        <v>626</v>
      </c>
      <c r="BH589" s="34" t="s">
        <v>408</v>
      </c>
      <c r="BI589" s="34" t="s">
        <v>6176</v>
      </c>
      <c r="BJ589" s="44" t="s">
        <v>428</v>
      </c>
      <c r="BK589" s="44" t="s">
        <v>5947</v>
      </c>
      <c r="BL589" s="34"/>
      <c r="BM589" s="34"/>
      <c r="BN589" s="34"/>
      <c r="BO589" s="20"/>
      <c r="BP589" s="20"/>
      <c r="BQ589" s="20"/>
      <c r="BR589" s="20"/>
      <c r="BS589" s="27"/>
      <c r="BT589" s="20"/>
      <c r="BU589" s="20"/>
      <c r="BV589" s="20"/>
      <c r="BW589" s="20"/>
      <c r="BX589" s="20"/>
      <c r="BY589" s="20"/>
      <c r="BZ589" s="20"/>
      <c r="CA589" s="20"/>
      <c r="CB589" s="20"/>
      <c r="CC589" s="27"/>
      <c r="CD589" s="20"/>
      <c r="CE589" s="20"/>
      <c r="CF589" s="28"/>
      <c r="CG589" s="28"/>
      <c r="CH589" s="28"/>
      <c r="CI589" s="28"/>
      <c r="CJ589" s="28"/>
      <c r="CK589" s="28"/>
      <c r="CL589" s="28"/>
      <c r="CM589" s="28"/>
      <c r="CN589" s="28"/>
      <c r="CO589" s="28"/>
      <c r="CP589" s="28"/>
      <c r="CQ589" s="28"/>
      <c r="CR589" s="28"/>
      <c r="CS589" s="28"/>
      <c r="CT589" s="28"/>
      <c r="CU589" s="28"/>
      <c r="CV589" s="28"/>
      <c r="CW589" s="28"/>
      <c r="CX589" s="20"/>
      <c r="ML589" s="87"/>
      <c r="MM589" s="87"/>
      <c r="MN589" s="87"/>
      <c r="MO589" s="87"/>
      <c r="MP589" s="87"/>
      <c r="MQ589" s="87"/>
      <c r="MR589" s="87"/>
      <c r="MS589" s="87"/>
      <c r="MT589" s="87"/>
      <c r="MU589" s="87"/>
      <c r="MV589" s="87"/>
      <c r="MW589" s="87"/>
      <c r="MX589" s="87"/>
      <c r="MY589" s="87"/>
      <c r="MZ589" s="87"/>
      <c r="NA589" s="87"/>
      <c r="NB589" s="87"/>
      <c r="NC589" s="87"/>
      <c r="ND589" s="87"/>
      <c r="NE589" s="87"/>
      <c r="NF589" s="87"/>
      <c r="NG589" s="87"/>
      <c r="NH589" s="87"/>
      <c r="NI589" s="87"/>
      <c r="NJ589" s="87"/>
      <c r="NK589" s="87"/>
      <c r="NL589" s="87"/>
      <c r="NM589" s="87"/>
      <c r="NN589" s="87"/>
      <c r="NO589" s="87"/>
      <c r="NP589" s="87"/>
      <c r="NR589" s="20"/>
      <c r="NS589" s="246" t="s">
        <v>6177</v>
      </c>
    </row>
    <row r="590" spans="22:383">
      <c r="V590" s="43">
        <v>112</v>
      </c>
      <c r="W590" s="34" t="s">
        <v>2770</v>
      </c>
      <c r="X590" s="44">
        <v>131726</v>
      </c>
      <c r="Y590" s="34" t="s">
        <v>2715</v>
      </c>
      <c r="Z590" s="43" t="s">
        <v>426</v>
      </c>
      <c r="AA590" s="34" t="s">
        <v>626</v>
      </c>
      <c r="AB590" s="34" t="s">
        <v>408</v>
      </c>
      <c r="AC590" s="34" t="s">
        <v>6178</v>
      </c>
      <c r="AD590" s="44" t="s">
        <v>428</v>
      </c>
      <c r="AE590" s="44" t="s">
        <v>5947</v>
      </c>
      <c r="AF590" s="43">
        <v>112</v>
      </c>
      <c r="AG590" s="34" t="s">
        <v>2770</v>
      </c>
      <c r="AH590" s="34" t="s">
        <v>6161</v>
      </c>
      <c r="AI590" s="43" t="s">
        <v>2771</v>
      </c>
      <c r="AJ590" s="44" t="s">
        <v>2772</v>
      </c>
      <c r="AK590" s="295">
        <v>4430194</v>
      </c>
      <c r="AL590" s="44" t="s">
        <v>626</v>
      </c>
      <c r="AM590" s="44" t="s">
        <v>2776</v>
      </c>
      <c r="AN590" s="296">
        <v>220989480</v>
      </c>
      <c r="AO590" s="34"/>
      <c r="AP590" s="34"/>
      <c r="AQ590" s="34"/>
      <c r="AR590" s="34"/>
      <c r="AS590" s="34"/>
      <c r="AT590" s="44" t="s">
        <v>434</v>
      </c>
      <c r="AU590" s="44"/>
      <c r="AV590" s="751" t="str" cm="1">
        <f t="array" ref="AV5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0" s="34"/>
      <c r="AX590" s="34"/>
      <c r="AY590" s="34"/>
      <c r="AZ590" s="34"/>
      <c r="BA590" s="34"/>
      <c r="BB590" s="34"/>
      <c r="BC590" s="34"/>
      <c r="BD590" s="44">
        <v>131726</v>
      </c>
      <c r="BE590" s="34" t="s">
        <v>2715</v>
      </c>
      <c r="BF590" s="43" t="s">
        <v>426</v>
      </c>
      <c r="BG590" s="34" t="s">
        <v>626</v>
      </c>
      <c r="BH590" s="34" t="s">
        <v>408</v>
      </c>
      <c r="BI590" s="34" t="s">
        <v>6178</v>
      </c>
      <c r="BJ590" s="44" t="s">
        <v>428</v>
      </c>
      <c r="BK590" s="44" t="s">
        <v>5947</v>
      </c>
      <c r="BL590" s="34"/>
      <c r="BM590" s="34"/>
      <c r="BN590" s="34"/>
      <c r="BO590" s="20"/>
      <c r="BP590" s="20"/>
      <c r="BQ590" s="20"/>
      <c r="BR590" s="20"/>
      <c r="BS590" s="27"/>
      <c r="BT590" s="20"/>
      <c r="BU590" s="20"/>
      <c r="BV590" s="20"/>
      <c r="BW590" s="20"/>
      <c r="BX590" s="20"/>
      <c r="BY590" s="20"/>
      <c r="BZ590" s="20"/>
      <c r="CA590" s="20"/>
      <c r="CB590" s="20"/>
      <c r="CC590" s="27"/>
      <c r="CD590" s="20"/>
      <c r="CE590" s="20"/>
      <c r="CF590" s="28"/>
      <c r="CG590" s="28"/>
      <c r="CH590" s="28"/>
      <c r="CI590" s="28"/>
      <c r="CJ590" s="28"/>
      <c r="CK590" s="28"/>
      <c r="CL590" s="28"/>
      <c r="CM590" s="28"/>
      <c r="CN590" s="28"/>
      <c r="CO590" s="28"/>
      <c r="CP590" s="28"/>
      <c r="CQ590" s="28"/>
      <c r="CR590" s="28"/>
      <c r="CS590" s="28"/>
      <c r="CT590" s="28"/>
      <c r="CU590" s="28"/>
      <c r="CV590" s="28"/>
      <c r="CW590" s="28"/>
      <c r="CX590" s="20"/>
      <c r="ML590" s="87"/>
      <c r="MM590" s="87"/>
      <c r="MN590" s="87"/>
      <c r="MO590" s="87"/>
      <c r="MP590" s="87"/>
      <c r="MQ590" s="87"/>
      <c r="MR590" s="87"/>
      <c r="MS590" s="87"/>
      <c r="MT590" s="87"/>
      <c r="MU590" s="87"/>
      <c r="MV590" s="87"/>
      <c r="MW590" s="87"/>
      <c r="MX590" s="87"/>
      <c r="MY590" s="87"/>
      <c r="MZ590" s="87"/>
      <c r="NA590" s="87"/>
      <c r="NB590" s="87"/>
      <c r="NC590" s="87"/>
      <c r="ND590" s="87"/>
      <c r="NE590" s="87"/>
      <c r="NF590" s="87"/>
      <c r="NG590" s="87"/>
      <c r="NH590" s="87"/>
      <c r="NI590" s="87"/>
      <c r="NJ590" s="87"/>
      <c r="NK590" s="87"/>
      <c r="NL590" s="87"/>
      <c r="NM590" s="87"/>
      <c r="NN590" s="87"/>
      <c r="NO590" s="87"/>
      <c r="NP590" s="87"/>
      <c r="NR590" s="20"/>
      <c r="NS590" s="246" t="s">
        <v>6179</v>
      </c>
    </row>
    <row r="591" spans="22:383">
      <c r="V591" s="43">
        <v>112</v>
      </c>
      <c r="W591" s="34" t="s">
        <v>2770</v>
      </c>
      <c r="X591" s="44">
        <v>131727</v>
      </c>
      <c r="Y591" s="34" t="s">
        <v>2831</v>
      </c>
      <c r="Z591" s="43" t="s">
        <v>426</v>
      </c>
      <c r="AA591" s="34" t="s">
        <v>626</v>
      </c>
      <c r="AB591" s="34" t="s">
        <v>408</v>
      </c>
      <c r="AC591" s="34" t="s">
        <v>6180</v>
      </c>
      <c r="AD591" s="44" t="s">
        <v>428</v>
      </c>
      <c r="AE591" s="44" t="s">
        <v>5947</v>
      </c>
      <c r="AF591" s="43">
        <v>112</v>
      </c>
      <c r="AG591" s="34" t="s">
        <v>2770</v>
      </c>
      <c r="AH591" s="34" t="s">
        <v>6161</v>
      </c>
      <c r="AI591" s="43" t="s">
        <v>2771</v>
      </c>
      <c r="AJ591" s="44" t="s">
        <v>2772</v>
      </c>
      <c r="AK591" s="295">
        <v>4430194</v>
      </c>
      <c r="AL591" s="44" t="s">
        <v>626</v>
      </c>
      <c r="AM591" s="44" t="s">
        <v>2776</v>
      </c>
      <c r="AN591" s="296">
        <v>220989480</v>
      </c>
      <c r="AO591" s="34"/>
      <c r="AP591" s="34"/>
      <c r="AQ591" s="34"/>
      <c r="AR591" s="34"/>
      <c r="AS591" s="34"/>
      <c r="AT591" s="44" t="s">
        <v>434</v>
      </c>
      <c r="AU591" s="44"/>
      <c r="AV591" s="751" t="str" cm="1">
        <f t="array" ref="AV5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1" s="34"/>
      <c r="AX591" s="34"/>
      <c r="AY591" s="34"/>
      <c r="AZ591" s="34"/>
      <c r="BA591" s="34"/>
      <c r="BB591" s="34"/>
      <c r="BC591" s="34"/>
      <c r="BD591" s="44">
        <v>131727</v>
      </c>
      <c r="BE591" s="34" t="s">
        <v>2831</v>
      </c>
      <c r="BF591" s="43" t="s">
        <v>426</v>
      </c>
      <c r="BG591" s="34" t="s">
        <v>626</v>
      </c>
      <c r="BH591" s="34" t="s">
        <v>408</v>
      </c>
      <c r="BI591" s="34" t="s">
        <v>6180</v>
      </c>
      <c r="BJ591" s="44" t="s">
        <v>428</v>
      </c>
      <c r="BK591" s="44" t="s">
        <v>5947</v>
      </c>
      <c r="BL591" s="34"/>
      <c r="BM591" s="34"/>
      <c r="BN591" s="34"/>
      <c r="BO591" s="20"/>
      <c r="BP591" s="20"/>
      <c r="BQ591" s="20"/>
      <c r="BR591" s="20"/>
      <c r="BS591" s="27"/>
      <c r="BT591" s="20"/>
      <c r="BU591" s="20"/>
      <c r="BV591" s="20"/>
      <c r="BW591" s="20"/>
      <c r="BX591" s="20"/>
      <c r="BY591" s="20"/>
      <c r="BZ591" s="20"/>
      <c r="CA591" s="20"/>
      <c r="CB591" s="20"/>
      <c r="CC591" s="27"/>
      <c r="CD591" s="20"/>
      <c r="CE591" s="20"/>
      <c r="CF591" s="28"/>
      <c r="CG591" s="28"/>
      <c r="CH591" s="28"/>
      <c r="CI591" s="28"/>
      <c r="CJ591" s="28"/>
      <c r="CK591" s="28"/>
      <c r="CL591" s="28"/>
      <c r="CM591" s="28"/>
      <c r="CN591" s="28"/>
      <c r="CO591" s="28"/>
      <c r="CP591" s="28"/>
      <c r="CQ591" s="28"/>
      <c r="CR591" s="28"/>
      <c r="CS591" s="28"/>
      <c r="CT591" s="28"/>
      <c r="CU591" s="28"/>
      <c r="CV591" s="28"/>
      <c r="CW591" s="28"/>
      <c r="CX591" s="20"/>
      <c r="ML591" s="87"/>
      <c r="MM591" s="87"/>
      <c r="MN591" s="87"/>
      <c r="MO591" s="87"/>
      <c r="MP591" s="87"/>
      <c r="MQ591" s="87"/>
      <c r="MR591" s="87"/>
      <c r="MS591" s="87"/>
      <c r="MT591" s="87"/>
      <c r="MU591" s="87"/>
      <c r="MV591" s="87"/>
      <c r="MW591" s="87"/>
      <c r="MX591" s="87"/>
      <c r="MY591" s="87"/>
      <c r="MZ591" s="87"/>
      <c r="NA591" s="87"/>
      <c r="NB591" s="87"/>
      <c r="NC591" s="87"/>
      <c r="ND591" s="87"/>
      <c r="NE591" s="87"/>
      <c r="NF591" s="87"/>
      <c r="NG591" s="87"/>
      <c r="NH591" s="87"/>
      <c r="NI591" s="87"/>
      <c r="NJ591" s="87"/>
      <c r="NK591" s="87"/>
      <c r="NL591" s="87"/>
      <c r="NM591" s="87"/>
      <c r="NN591" s="87"/>
      <c r="NO591" s="87"/>
      <c r="NP591" s="87"/>
      <c r="NR591" s="20"/>
      <c r="NS591" s="246" t="s">
        <v>6181</v>
      </c>
    </row>
    <row r="592" spans="22:383">
      <c r="V592" s="43">
        <v>112</v>
      </c>
      <c r="W592" s="34" t="s">
        <v>2770</v>
      </c>
      <c r="X592" s="44">
        <v>131728</v>
      </c>
      <c r="Y592" s="34" t="s">
        <v>2931</v>
      </c>
      <c r="Z592" s="43" t="s">
        <v>426</v>
      </c>
      <c r="AA592" s="34" t="s">
        <v>626</v>
      </c>
      <c r="AB592" s="34" t="s">
        <v>408</v>
      </c>
      <c r="AC592" s="34" t="s">
        <v>6182</v>
      </c>
      <c r="AD592" s="44" t="s">
        <v>428</v>
      </c>
      <c r="AE592" s="44" t="s">
        <v>5947</v>
      </c>
      <c r="AF592" s="43">
        <v>112</v>
      </c>
      <c r="AG592" s="34" t="s">
        <v>2770</v>
      </c>
      <c r="AH592" s="34" t="s">
        <v>6161</v>
      </c>
      <c r="AI592" s="43" t="s">
        <v>2771</v>
      </c>
      <c r="AJ592" s="44" t="s">
        <v>2772</v>
      </c>
      <c r="AK592" s="295">
        <v>4430194</v>
      </c>
      <c r="AL592" s="44" t="s">
        <v>626</v>
      </c>
      <c r="AM592" s="44" t="s">
        <v>2776</v>
      </c>
      <c r="AN592" s="296">
        <v>220989480</v>
      </c>
      <c r="AO592" s="34"/>
      <c r="AP592" s="34"/>
      <c r="AQ592" s="34"/>
      <c r="AR592" s="34"/>
      <c r="AS592" s="34"/>
      <c r="AT592" s="44" t="s">
        <v>434</v>
      </c>
      <c r="AU592" s="44"/>
      <c r="AV592" s="751" t="str" cm="1">
        <f t="array" ref="AV5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2" s="34"/>
      <c r="AX592" s="34"/>
      <c r="AY592" s="34"/>
      <c r="AZ592" s="34"/>
      <c r="BA592" s="34"/>
      <c r="BB592" s="34"/>
      <c r="BC592" s="34"/>
      <c r="BD592" s="44">
        <v>131728</v>
      </c>
      <c r="BE592" s="34" t="s">
        <v>2931</v>
      </c>
      <c r="BF592" s="43" t="s">
        <v>426</v>
      </c>
      <c r="BG592" s="34" t="s">
        <v>626</v>
      </c>
      <c r="BH592" s="34" t="s">
        <v>408</v>
      </c>
      <c r="BI592" s="34" t="s">
        <v>6182</v>
      </c>
      <c r="BJ592" s="44" t="s">
        <v>428</v>
      </c>
      <c r="BK592" s="44" t="s">
        <v>5947</v>
      </c>
      <c r="BL592" s="34"/>
      <c r="BM592" s="34"/>
      <c r="BN592" s="34"/>
      <c r="BO592" s="20"/>
      <c r="BP592" s="20"/>
      <c r="BQ592" s="20"/>
      <c r="BR592" s="20"/>
      <c r="BS592" s="27"/>
      <c r="BT592" s="20"/>
      <c r="BU592" s="20"/>
      <c r="BV592" s="20"/>
      <c r="BW592" s="20"/>
      <c r="BX592" s="20"/>
      <c r="BY592" s="20"/>
      <c r="BZ592" s="20"/>
      <c r="CA592" s="20"/>
      <c r="CB592" s="20"/>
      <c r="CC592" s="27"/>
      <c r="CD592" s="20"/>
      <c r="CE592" s="20"/>
      <c r="CF592" s="28"/>
      <c r="CG592" s="28"/>
      <c r="CH592" s="28"/>
      <c r="CI592" s="28"/>
      <c r="CJ592" s="28"/>
      <c r="CK592" s="28"/>
      <c r="CL592" s="28"/>
      <c r="CM592" s="28"/>
      <c r="CN592" s="28"/>
      <c r="CO592" s="28"/>
      <c r="CP592" s="28"/>
      <c r="CQ592" s="28"/>
      <c r="CR592" s="28"/>
      <c r="CS592" s="28"/>
      <c r="CT592" s="28"/>
      <c r="CU592" s="28"/>
      <c r="CV592" s="28"/>
      <c r="CW592" s="28"/>
      <c r="CX592" s="20"/>
      <c r="ML592" s="87"/>
      <c r="MM592" s="87"/>
      <c r="MN592" s="87"/>
      <c r="MO592" s="87"/>
      <c r="MP592" s="87"/>
      <c r="MQ592" s="87"/>
      <c r="MR592" s="87"/>
      <c r="MS592" s="87"/>
      <c r="MT592" s="87"/>
      <c r="MU592" s="87"/>
      <c r="MV592" s="87"/>
      <c r="MW592" s="87"/>
      <c r="MX592" s="87"/>
      <c r="MY592" s="87"/>
      <c r="MZ592" s="87"/>
      <c r="NA592" s="87"/>
      <c r="NB592" s="87"/>
      <c r="NC592" s="87"/>
      <c r="ND592" s="87"/>
      <c r="NE592" s="87"/>
      <c r="NF592" s="87"/>
      <c r="NG592" s="87"/>
      <c r="NH592" s="87"/>
      <c r="NI592" s="87"/>
      <c r="NJ592" s="87"/>
      <c r="NK592" s="87"/>
      <c r="NL592" s="87"/>
      <c r="NM592" s="87"/>
      <c r="NN592" s="87"/>
      <c r="NO592" s="87"/>
      <c r="NP592" s="87"/>
      <c r="NR592" s="20"/>
      <c r="NS592" s="246" t="s">
        <v>6183</v>
      </c>
    </row>
    <row r="593" spans="22:383">
      <c r="V593" s="43">
        <v>112</v>
      </c>
      <c r="W593" s="34" t="s">
        <v>2770</v>
      </c>
      <c r="X593" s="44">
        <v>131729</v>
      </c>
      <c r="Y593" s="34" t="s">
        <v>3027</v>
      </c>
      <c r="Z593" s="43" t="s">
        <v>426</v>
      </c>
      <c r="AA593" s="34" t="s">
        <v>626</v>
      </c>
      <c r="AB593" s="34" t="s">
        <v>408</v>
      </c>
      <c r="AC593" s="34" t="s">
        <v>6184</v>
      </c>
      <c r="AD593" s="44" t="s">
        <v>428</v>
      </c>
      <c r="AE593" s="44" t="s">
        <v>5947</v>
      </c>
      <c r="AF593" s="43">
        <v>112</v>
      </c>
      <c r="AG593" s="34" t="s">
        <v>2770</v>
      </c>
      <c r="AH593" s="34" t="s">
        <v>6161</v>
      </c>
      <c r="AI593" s="43" t="s">
        <v>2771</v>
      </c>
      <c r="AJ593" s="44" t="s">
        <v>2772</v>
      </c>
      <c r="AK593" s="295">
        <v>4430194</v>
      </c>
      <c r="AL593" s="44" t="s">
        <v>626</v>
      </c>
      <c r="AM593" s="44" t="s">
        <v>2776</v>
      </c>
      <c r="AN593" s="296">
        <v>220989480</v>
      </c>
      <c r="AO593" s="34"/>
      <c r="AP593" s="34"/>
      <c r="AQ593" s="34"/>
      <c r="AR593" s="34"/>
      <c r="AS593" s="34"/>
      <c r="AT593" s="44" t="s">
        <v>434</v>
      </c>
      <c r="AU593" s="44"/>
      <c r="AV593" s="751" t="str" cm="1">
        <f t="array" ref="AV5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3" s="34"/>
      <c r="AX593" s="34"/>
      <c r="AY593" s="34"/>
      <c r="AZ593" s="34"/>
      <c r="BA593" s="34"/>
      <c r="BB593" s="34"/>
      <c r="BC593" s="34"/>
      <c r="BD593" s="44">
        <v>131729</v>
      </c>
      <c r="BE593" s="34" t="s">
        <v>3027</v>
      </c>
      <c r="BF593" s="43" t="s">
        <v>426</v>
      </c>
      <c r="BG593" s="34" t="s">
        <v>626</v>
      </c>
      <c r="BH593" s="34" t="s">
        <v>408</v>
      </c>
      <c r="BI593" s="34" t="s">
        <v>6184</v>
      </c>
      <c r="BJ593" s="44" t="s">
        <v>428</v>
      </c>
      <c r="BK593" s="44" t="s">
        <v>5947</v>
      </c>
      <c r="BL593" s="34"/>
      <c r="BM593" s="34"/>
      <c r="BN593" s="34"/>
      <c r="BO593" s="20"/>
      <c r="BP593" s="20"/>
      <c r="BQ593" s="20"/>
      <c r="BR593" s="20"/>
      <c r="BS593" s="27"/>
      <c r="BT593" s="20"/>
      <c r="BU593" s="20"/>
      <c r="BV593" s="20"/>
      <c r="BW593" s="20"/>
      <c r="BX593" s="20"/>
      <c r="BY593" s="20"/>
      <c r="BZ593" s="20"/>
      <c r="CA593" s="20"/>
      <c r="CB593" s="20"/>
      <c r="CC593" s="27"/>
      <c r="CD593" s="20"/>
      <c r="CE593" s="20"/>
      <c r="CF593" s="28"/>
      <c r="CG593" s="28"/>
      <c r="CH593" s="28"/>
      <c r="CI593" s="28"/>
      <c r="CJ593" s="28"/>
      <c r="CK593" s="28"/>
      <c r="CL593" s="28"/>
      <c r="CM593" s="28"/>
      <c r="CN593" s="28"/>
      <c r="CO593" s="28"/>
      <c r="CP593" s="28"/>
      <c r="CQ593" s="28"/>
      <c r="CR593" s="28"/>
      <c r="CS593" s="28"/>
      <c r="CT593" s="28"/>
      <c r="CU593" s="28"/>
      <c r="CV593" s="28"/>
      <c r="CW593" s="28"/>
      <c r="CX593" s="20"/>
      <c r="ML593" s="87"/>
      <c r="MM593" s="87"/>
      <c r="MN593" s="87"/>
      <c r="MO593" s="87"/>
      <c r="MP593" s="87"/>
      <c r="MQ593" s="87"/>
      <c r="MR593" s="87"/>
      <c r="MS593" s="87"/>
      <c r="MT593" s="87"/>
      <c r="MU593" s="87"/>
      <c r="MV593" s="87"/>
      <c r="MW593" s="87"/>
      <c r="MX593" s="87"/>
      <c r="MY593" s="87"/>
      <c r="MZ593" s="87"/>
      <c r="NA593" s="87"/>
      <c r="NB593" s="87"/>
      <c r="NC593" s="87"/>
      <c r="ND593" s="87"/>
      <c r="NE593" s="87"/>
      <c r="NF593" s="87"/>
      <c r="NG593" s="87"/>
      <c r="NH593" s="87"/>
      <c r="NI593" s="87"/>
      <c r="NJ593" s="87"/>
      <c r="NK593" s="87"/>
      <c r="NL593" s="87"/>
      <c r="NM593" s="87"/>
      <c r="NN593" s="87"/>
      <c r="NO593" s="87"/>
      <c r="NP593" s="87"/>
      <c r="NR593" s="20"/>
      <c r="NS593" s="246" t="s">
        <v>6185</v>
      </c>
    </row>
    <row r="594" spans="22:383">
      <c r="V594" s="43">
        <v>112</v>
      </c>
      <c r="W594" s="34" t="s">
        <v>2770</v>
      </c>
      <c r="X594" s="44">
        <v>131730</v>
      </c>
      <c r="Y594" s="34" t="s">
        <v>3104</v>
      </c>
      <c r="Z594" s="43" t="s">
        <v>426</v>
      </c>
      <c r="AA594" s="34" t="s">
        <v>626</v>
      </c>
      <c r="AB594" s="34" t="s">
        <v>408</v>
      </c>
      <c r="AC594" s="34" t="s">
        <v>6186</v>
      </c>
      <c r="AD594" s="44" t="s">
        <v>428</v>
      </c>
      <c r="AE594" s="44" t="s">
        <v>5947</v>
      </c>
      <c r="AF594" s="43">
        <v>112</v>
      </c>
      <c r="AG594" s="34" t="s">
        <v>2770</v>
      </c>
      <c r="AH594" s="34" t="s">
        <v>6161</v>
      </c>
      <c r="AI594" s="43" t="s">
        <v>2771</v>
      </c>
      <c r="AJ594" s="44" t="s">
        <v>2772</v>
      </c>
      <c r="AK594" s="295">
        <v>4430194</v>
      </c>
      <c r="AL594" s="44" t="s">
        <v>626</v>
      </c>
      <c r="AM594" s="44" t="s">
        <v>2776</v>
      </c>
      <c r="AN594" s="296">
        <v>220989480</v>
      </c>
      <c r="AO594" s="34"/>
      <c r="AP594" s="34"/>
      <c r="AQ594" s="34"/>
      <c r="AR594" s="34"/>
      <c r="AS594" s="34"/>
      <c r="AT594" s="44" t="s">
        <v>434</v>
      </c>
      <c r="AU594" s="44"/>
      <c r="AV594" s="751" t="str" cm="1">
        <f t="array" ref="AV5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4" s="34"/>
      <c r="AX594" s="34"/>
      <c r="AY594" s="34"/>
      <c r="AZ594" s="34"/>
      <c r="BA594" s="34"/>
      <c r="BB594" s="34"/>
      <c r="BC594" s="34"/>
      <c r="BD594" s="44">
        <v>131730</v>
      </c>
      <c r="BE594" s="34" t="s">
        <v>3104</v>
      </c>
      <c r="BF594" s="43" t="s">
        <v>426</v>
      </c>
      <c r="BG594" s="34" t="s">
        <v>626</v>
      </c>
      <c r="BH594" s="34" t="s">
        <v>408</v>
      </c>
      <c r="BI594" s="34" t="s">
        <v>6186</v>
      </c>
      <c r="BJ594" s="44" t="s">
        <v>428</v>
      </c>
      <c r="BK594" s="44" t="s">
        <v>5947</v>
      </c>
      <c r="BL594" s="34"/>
      <c r="BM594" s="34"/>
      <c r="BN594" s="34"/>
      <c r="BO594" s="20"/>
      <c r="BP594" s="20"/>
      <c r="BQ594" s="20"/>
      <c r="BR594" s="20"/>
      <c r="BS594" s="27"/>
      <c r="BT594" s="20"/>
      <c r="BU594" s="20"/>
      <c r="BV594" s="20"/>
      <c r="BW594" s="20"/>
      <c r="BX594" s="20"/>
      <c r="BY594" s="20"/>
      <c r="BZ594" s="20"/>
      <c r="CA594" s="20"/>
      <c r="CB594" s="20"/>
      <c r="CC594" s="27"/>
      <c r="CD594" s="20"/>
      <c r="CE594" s="20"/>
      <c r="CF594" s="28"/>
      <c r="CG594" s="28"/>
      <c r="CH594" s="28"/>
      <c r="CI594" s="28"/>
      <c r="CJ594" s="28"/>
      <c r="CK594" s="28"/>
      <c r="CL594" s="28"/>
      <c r="CM594" s="28"/>
      <c r="CN594" s="28"/>
      <c r="CO594" s="28"/>
      <c r="CP594" s="28"/>
      <c r="CQ594" s="28"/>
      <c r="CR594" s="28"/>
      <c r="CS594" s="28"/>
      <c r="CT594" s="28"/>
      <c r="CU594" s="28"/>
      <c r="CV594" s="28"/>
      <c r="CW594" s="28"/>
      <c r="CX594" s="20"/>
      <c r="ML594" s="87"/>
      <c r="MM594" s="87"/>
      <c r="MN594" s="87"/>
      <c r="MO594" s="87"/>
      <c r="MP594" s="87"/>
      <c r="MQ594" s="87"/>
      <c r="MR594" s="87"/>
      <c r="MS594" s="87"/>
      <c r="MT594" s="87"/>
      <c r="MU594" s="87"/>
      <c r="MV594" s="87"/>
      <c r="MW594" s="87"/>
      <c r="MX594" s="87"/>
      <c r="MY594" s="87"/>
      <c r="MZ594" s="87"/>
      <c r="NA594" s="87"/>
      <c r="NB594" s="87"/>
      <c r="NC594" s="87"/>
      <c r="ND594" s="87"/>
      <c r="NE594" s="87"/>
      <c r="NF594" s="87"/>
      <c r="NG594" s="87"/>
      <c r="NH594" s="87"/>
      <c r="NI594" s="87"/>
      <c r="NJ594" s="87"/>
      <c r="NK594" s="87"/>
      <c r="NL594" s="87"/>
      <c r="NM594" s="87"/>
      <c r="NN594" s="87"/>
      <c r="NO594" s="87"/>
      <c r="NP594" s="87"/>
      <c r="NR594" s="20"/>
      <c r="NS594" s="246" t="s">
        <v>6187</v>
      </c>
    </row>
    <row r="595" spans="22:383">
      <c r="V595" s="43">
        <v>112</v>
      </c>
      <c r="W595" s="34" t="s">
        <v>2770</v>
      </c>
      <c r="X595" s="44">
        <v>131731</v>
      </c>
      <c r="Y595" s="34" t="s">
        <v>3168</v>
      </c>
      <c r="Z595" s="43" t="s">
        <v>426</v>
      </c>
      <c r="AA595" s="34" t="s">
        <v>626</v>
      </c>
      <c r="AB595" s="34" t="s">
        <v>408</v>
      </c>
      <c r="AC595" s="34" t="s">
        <v>6188</v>
      </c>
      <c r="AD595" s="44" t="s">
        <v>428</v>
      </c>
      <c r="AE595" s="44" t="s">
        <v>5947</v>
      </c>
      <c r="AF595" s="43">
        <v>112</v>
      </c>
      <c r="AG595" s="34" t="s">
        <v>2770</v>
      </c>
      <c r="AH595" s="34" t="s">
        <v>6161</v>
      </c>
      <c r="AI595" s="43" t="s">
        <v>2771</v>
      </c>
      <c r="AJ595" s="44" t="s">
        <v>2772</v>
      </c>
      <c r="AK595" s="295">
        <v>4430194</v>
      </c>
      <c r="AL595" s="44" t="s">
        <v>626</v>
      </c>
      <c r="AM595" s="44" t="s">
        <v>2776</v>
      </c>
      <c r="AN595" s="296">
        <v>220989480</v>
      </c>
      <c r="AO595" s="34"/>
      <c r="AP595" s="34"/>
      <c r="AQ595" s="34"/>
      <c r="AR595" s="34"/>
      <c r="AS595" s="34"/>
      <c r="AT595" s="44" t="s">
        <v>434</v>
      </c>
      <c r="AU595" s="44"/>
      <c r="AV595" s="751" t="str" cm="1">
        <f t="array" ref="AV5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5" s="34"/>
      <c r="AX595" s="34"/>
      <c r="AY595" s="34"/>
      <c r="AZ595" s="34"/>
      <c r="BA595" s="34"/>
      <c r="BB595" s="34"/>
      <c r="BC595" s="34"/>
      <c r="BD595" s="44">
        <v>131731</v>
      </c>
      <c r="BE595" s="34" t="s">
        <v>3168</v>
      </c>
      <c r="BF595" s="43" t="s">
        <v>426</v>
      </c>
      <c r="BG595" s="34" t="s">
        <v>626</v>
      </c>
      <c r="BH595" s="34" t="s">
        <v>408</v>
      </c>
      <c r="BI595" s="34" t="s">
        <v>6188</v>
      </c>
      <c r="BJ595" s="44" t="s">
        <v>428</v>
      </c>
      <c r="BK595" s="44" t="s">
        <v>5947</v>
      </c>
      <c r="BL595" s="34"/>
      <c r="BM595" s="34"/>
      <c r="BN595" s="34"/>
      <c r="BO595" s="20"/>
      <c r="BP595" s="20"/>
      <c r="BQ595" s="20"/>
      <c r="BR595" s="20"/>
      <c r="BS595" s="27"/>
      <c r="BT595" s="20"/>
      <c r="BU595" s="20"/>
      <c r="BV595" s="20"/>
      <c r="BW595" s="20"/>
      <c r="BX595" s="20"/>
      <c r="BY595" s="20"/>
      <c r="BZ595" s="20"/>
      <c r="CA595" s="20"/>
      <c r="CB595" s="20"/>
      <c r="CC595" s="27"/>
      <c r="CD595" s="20"/>
      <c r="CE595" s="20"/>
      <c r="CF595" s="28"/>
      <c r="CG595" s="28"/>
      <c r="CH595" s="28"/>
      <c r="CI595" s="28"/>
      <c r="CJ595" s="28"/>
      <c r="CK595" s="28"/>
      <c r="CL595" s="28"/>
      <c r="CM595" s="28"/>
      <c r="CN595" s="28"/>
      <c r="CO595" s="28"/>
      <c r="CP595" s="28"/>
      <c r="CQ595" s="28"/>
      <c r="CR595" s="28"/>
      <c r="CS595" s="28"/>
      <c r="CT595" s="28"/>
      <c r="CU595" s="28"/>
      <c r="CV595" s="28"/>
      <c r="CW595" s="28"/>
      <c r="CX595" s="20"/>
      <c r="ML595" s="87"/>
      <c r="MM595" s="87"/>
      <c r="MN595" s="87"/>
      <c r="MO595" s="87"/>
      <c r="MP595" s="87"/>
      <c r="MQ595" s="87"/>
      <c r="MR595" s="87"/>
      <c r="MS595" s="87"/>
      <c r="MT595" s="87"/>
      <c r="MU595" s="87"/>
      <c r="MV595" s="87"/>
      <c r="MW595" s="87"/>
      <c r="MX595" s="87"/>
      <c r="MY595" s="87"/>
      <c r="MZ595" s="87"/>
      <c r="NA595" s="87"/>
      <c r="NB595" s="87"/>
      <c r="NC595" s="87"/>
      <c r="ND595" s="87"/>
      <c r="NE595" s="87"/>
      <c r="NF595" s="87"/>
      <c r="NG595" s="87"/>
      <c r="NH595" s="87"/>
      <c r="NI595" s="87"/>
      <c r="NJ595" s="87"/>
      <c r="NK595" s="87"/>
      <c r="NL595" s="87"/>
      <c r="NM595" s="87"/>
      <c r="NN595" s="87"/>
      <c r="NO595" s="87"/>
      <c r="NP595" s="87"/>
      <c r="NR595" s="20"/>
      <c r="NS595" s="246" t="s">
        <v>6189</v>
      </c>
    </row>
    <row r="596" spans="22:383">
      <c r="V596" s="43">
        <v>112</v>
      </c>
      <c r="W596" s="34" t="s">
        <v>2770</v>
      </c>
      <c r="X596" s="44">
        <v>131700</v>
      </c>
      <c r="Y596" s="34" t="s">
        <v>6190</v>
      </c>
      <c r="Z596" s="43" t="s">
        <v>426</v>
      </c>
      <c r="AA596" s="34" t="s">
        <v>626</v>
      </c>
      <c r="AB596" s="34" t="s">
        <v>408</v>
      </c>
      <c r="AC596" s="34" t="s">
        <v>6184</v>
      </c>
      <c r="AD596" s="44" t="s">
        <v>428</v>
      </c>
      <c r="AE596" s="44" t="s">
        <v>5947</v>
      </c>
      <c r="AF596" s="43">
        <v>112</v>
      </c>
      <c r="AG596" s="34" t="s">
        <v>2770</v>
      </c>
      <c r="AH596" s="34" t="s">
        <v>6161</v>
      </c>
      <c r="AI596" s="43" t="s">
        <v>2771</v>
      </c>
      <c r="AJ596" s="44" t="s">
        <v>2772</v>
      </c>
      <c r="AK596" s="295">
        <v>4430194</v>
      </c>
      <c r="AL596" s="44" t="s">
        <v>626</v>
      </c>
      <c r="AM596" s="44" t="s">
        <v>2776</v>
      </c>
      <c r="AN596" s="296">
        <v>220989480</v>
      </c>
      <c r="AO596" s="34"/>
      <c r="AP596" s="34"/>
      <c r="AQ596" s="34"/>
      <c r="AR596" s="34"/>
      <c r="AS596" s="34"/>
      <c r="AT596" s="44" t="s">
        <v>434</v>
      </c>
      <c r="AU596" s="44"/>
      <c r="AV596" s="751" t="str" cm="1">
        <f t="array" ref="AV5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6" s="34"/>
      <c r="AX596" s="34"/>
      <c r="AY596" s="34"/>
      <c r="AZ596" s="34"/>
      <c r="BA596" s="34"/>
      <c r="BB596" s="34"/>
      <c r="BC596" s="34"/>
      <c r="BD596" s="44">
        <v>131700</v>
      </c>
      <c r="BE596" s="34" t="s">
        <v>6190</v>
      </c>
      <c r="BF596" s="43" t="s">
        <v>426</v>
      </c>
      <c r="BG596" s="34" t="s">
        <v>626</v>
      </c>
      <c r="BH596" s="34" t="s">
        <v>408</v>
      </c>
      <c r="BI596" s="34" t="s">
        <v>6184</v>
      </c>
      <c r="BJ596" s="44" t="s">
        <v>428</v>
      </c>
      <c r="BK596" s="44" t="s">
        <v>5947</v>
      </c>
      <c r="BL596" s="34"/>
      <c r="BM596" s="34"/>
      <c r="BN596" s="34"/>
      <c r="BO596" s="20"/>
      <c r="BP596" s="20"/>
      <c r="BQ596" s="20"/>
      <c r="BR596" s="20"/>
      <c r="BS596" s="27"/>
      <c r="BT596" s="20"/>
      <c r="BU596" s="20"/>
      <c r="BV596" s="20"/>
      <c r="BW596" s="20"/>
      <c r="BX596" s="20"/>
      <c r="BY596" s="20"/>
      <c r="BZ596" s="20"/>
      <c r="CA596" s="20"/>
      <c r="CB596" s="20"/>
      <c r="CC596" s="27"/>
      <c r="CD596" s="20"/>
      <c r="CE596" s="20"/>
      <c r="CF596" s="28"/>
      <c r="CG596" s="28"/>
      <c r="CH596" s="28"/>
      <c r="CI596" s="28"/>
      <c r="CJ596" s="28"/>
      <c r="CK596" s="28"/>
      <c r="CL596" s="28"/>
      <c r="CM596" s="28"/>
      <c r="CN596" s="28"/>
      <c r="CO596" s="28"/>
      <c r="CP596" s="28"/>
      <c r="CQ596" s="28"/>
      <c r="CR596" s="28"/>
      <c r="CS596" s="28"/>
      <c r="CT596" s="28"/>
      <c r="CU596" s="28"/>
      <c r="CV596" s="28"/>
      <c r="CW596" s="28"/>
      <c r="CX596" s="20"/>
      <c r="ML596" s="87"/>
      <c r="MM596" s="87"/>
      <c r="MN596" s="87"/>
      <c r="MO596" s="87"/>
      <c r="MP596" s="87"/>
      <c r="MQ596" s="87"/>
      <c r="MR596" s="87"/>
      <c r="MS596" s="87"/>
      <c r="MT596" s="87"/>
      <c r="MU596" s="87"/>
      <c r="MV596" s="87"/>
      <c r="MW596" s="87"/>
      <c r="MX596" s="87"/>
      <c r="MY596" s="87"/>
      <c r="MZ596" s="87"/>
      <c r="NA596" s="87"/>
      <c r="NB596" s="87"/>
      <c r="NC596" s="87"/>
      <c r="ND596" s="87"/>
      <c r="NE596" s="87"/>
      <c r="NF596" s="87"/>
      <c r="NG596" s="87"/>
      <c r="NH596" s="87"/>
      <c r="NI596" s="87"/>
      <c r="NJ596" s="87"/>
      <c r="NK596" s="87"/>
      <c r="NL596" s="87"/>
      <c r="NM596" s="87"/>
      <c r="NN596" s="87"/>
      <c r="NO596" s="87"/>
      <c r="NP596" s="87"/>
      <c r="NR596" s="20"/>
      <c r="NS596" s="246" t="s">
        <v>6191</v>
      </c>
    </row>
    <row r="597" spans="22:383">
      <c r="V597" s="43">
        <v>112</v>
      </c>
      <c r="W597" s="34" t="s">
        <v>2770</v>
      </c>
      <c r="X597" s="44">
        <v>131723</v>
      </c>
      <c r="Y597" s="34" t="s">
        <v>2445</v>
      </c>
      <c r="Z597" s="43" t="s">
        <v>426</v>
      </c>
      <c r="AA597" s="34" t="s">
        <v>626</v>
      </c>
      <c r="AB597" s="34" t="s">
        <v>408</v>
      </c>
      <c r="AC597" s="34" t="s">
        <v>2445</v>
      </c>
      <c r="AD597" s="44" t="s">
        <v>428</v>
      </c>
      <c r="AE597" s="44" t="s">
        <v>5947</v>
      </c>
      <c r="AF597" s="43">
        <v>112</v>
      </c>
      <c r="AG597" s="34" t="s">
        <v>2770</v>
      </c>
      <c r="AH597" s="34" t="s">
        <v>6161</v>
      </c>
      <c r="AI597" s="43" t="s">
        <v>2771</v>
      </c>
      <c r="AJ597" s="44" t="s">
        <v>2772</v>
      </c>
      <c r="AK597" s="295">
        <v>4430194</v>
      </c>
      <c r="AL597" s="44" t="s">
        <v>626</v>
      </c>
      <c r="AM597" s="44" t="s">
        <v>2776</v>
      </c>
      <c r="AN597" s="296">
        <v>220989480</v>
      </c>
      <c r="AO597" s="34"/>
      <c r="AP597" s="34"/>
      <c r="AQ597" s="34"/>
      <c r="AR597" s="34"/>
      <c r="AS597" s="34"/>
      <c r="AT597" s="44" t="s">
        <v>434</v>
      </c>
      <c r="AU597" s="44"/>
      <c r="AV597" s="751" t="str" cm="1">
        <f t="array" ref="AV5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7" s="34"/>
      <c r="AX597" s="34"/>
      <c r="AY597" s="34"/>
      <c r="AZ597" s="34"/>
      <c r="BA597" s="34"/>
      <c r="BB597" s="34"/>
      <c r="BC597" s="34"/>
      <c r="BD597" s="44">
        <v>131723</v>
      </c>
      <c r="BE597" s="34" t="s">
        <v>2445</v>
      </c>
      <c r="BF597" s="43" t="s">
        <v>426</v>
      </c>
      <c r="BG597" s="34" t="s">
        <v>626</v>
      </c>
      <c r="BH597" s="34" t="s">
        <v>408</v>
      </c>
      <c r="BI597" s="34" t="s">
        <v>2445</v>
      </c>
      <c r="BJ597" s="44" t="s">
        <v>428</v>
      </c>
      <c r="BK597" s="44" t="s">
        <v>5947</v>
      </c>
      <c r="BL597" s="34"/>
      <c r="BM597" s="34"/>
      <c r="BN597" s="34"/>
      <c r="BO597" s="20"/>
      <c r="BP597" s="20"/>
      <c r="BQ597" s="20"/>
      <c r="BR597" s="20"/>
      <c r="BS597" s="27"/>
      <c r="BT597" s="20"/>
      <c r="BU597" s="20"/>
      <c r="BV597" s="20"/>
      <c r="BW597" s="20"/>
      <c r="BX597" s="20"/>
      <c r="BY597" s="20"/>
      <c r="BZ597" s="20"/>
      <c r="CA597" s="20"/>
      <c r="CB597" s="20"/>
      <c r="CC597" s="27"/>
      <c r="CD597" s="20"/>
      <c r="CE597" s="20"/>
      <c r="CF597" s="28"/>
      <c r="CG597" s="28"/>
      <c r="CH597" s="28"/>
      <c r="CI597" s="28"/>
      <c r="CJ597" s="28"/>
      <c r="CK597" s="28"/>
      <c r="CL597" s="28"/>
      <c r="CM597" s="28"/>
      <c r="CN597" s="28"/>
      <c r="CO597" s="28"/>
      <c r="CP597" s="28"/>
      <c r="CQ597" s="28"/>
      <c r="CR597" s="28"/>
      <c r="CS597" s="28"/>
      <c r="CT597" s="28"/>
      <c r="CU597" s="28"/>
      <c r="CV597" s="28"/>
      <c r="CW597" s="28"/>
      <c r="CX597" s="20"/>
      <c r="ML597" s="87"/>
      <c r="MM597" s="87"/>
      <c r="MN597" s="87"/>
      <c r="MO597" s="87"/>
      <c r="MP597" s="87"/>
      <c r="MQ597" s="87"/>
      <c r="MR597" s="87"/>
      <c r="MS597" s="87"/>
      <c r="MT597" s="87"/>
      <c r="MU597" s="87"/>
      <c r="MV597" s="87"/>
      <c r="MW597" s="87"/>
      <c r="MX597" s="87"/>
      <c r="MY597" s="87"/>
      <c r="MZ597" s="87"/>
      <c r="NA597" s="87"/>
      <c r="NB597" s="87"/>
      <c r="NC597" s="87"/>
      <c r="ND597" s="87"/>
      <c r="NE597" s="87"/>
      <c r="NF597" s="87"/>
      <c r="NG597" s="87"/>
      <c r="NH597" s="87"/>
      <c r="NI597" s="87"/>
      <c r="NJ597" s="87"/>
      <c r="NK597" s="87"/>
      <c r="NL597" s="87"/>
      <c r="NM597" s="87"/>
      <c r="NN597" s="87"/>
      <c r="NO597" s="87"/>
      <c r="NP597" s="87"/>
      <c r="NR597" s="20"/>
      <c r="NS597" s="246" t="s">
        <v>6192</v>
      </c>
    </row>
    <row r="598" spans="22:383">
      <c r="V598" s="43">
        <v>113</v>
      </c>
      <c r="W598" s="34" t="s">
        <v>2876</v>
      </c>
      <c r="X598" s="44">
        <v>170101</v>
      </c>
      <c r="Y598" s="34" t="s">
        <v>455</v>
      </c>
      <c r="Z598" s="43" t="s">
        <v>1277</v>
      </c>
      <c r="AA598" s="34" t="s">
        <v>455</v>
      </c>
      <c r="AB598" s="34" t="s">
        <v>412</v>
      </c>
      <c r="AC598" s="34" t="s">
        <v>455</v>
      </c>
      <c r="AD598" s="44" t="s">
        <v>428</v>
      </c>
      <c r="AE598" s="44" t="s">
        <v>3189</v>
      </c>
      <c r="AF598" s="43">
        <v>113</v>
      </c>
      <c r="AG598" s="34" t="s">
        <v>2876</v>
      </c>
      <c r="AH598" s="34" t="s">
        <v>2875</v>
      </c>
      <c r="AI598" s="43" t="s">
        <v>2877</v>
      </c>
      <c r="AJ598" s="44" t="s">
        <v>2878</v>
      </c>
      <c r="AK598" s="295">
        <v>5000669</v>
      </c>
      <c r="AL598" s="44" t="s">
        <v>412</v>
      </c>
      <c r="AM598" s="44" t="s">
        <v>2882</v>
      </c>
      <c r="AN598" s="296">
        <v>259096700</v>
      </c>
      <c r="AO598" s="34"/>
      <c r="AP598" s="34"/>
      <c r="AQ598" s="34"/>
      <c r="AR598" s="34"/>
      <c r="AS598" s="34"/>
      <c r="AT598" s="44" t="s">
        <v>434</v>
      </c>
      <c r="AU598" s="44"/>
      <c r="AV598" s="751" t="str" cm="1">
        <f t="array" ref="AV5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8" s="34"/>
      <c r="AX598" s="34"/>
      <c r="AY598" s="34"/>
      <c r="AZ598" s="34"/>
      <c r="BA598" s="34"/>
      <c r="BB598" s="34"/>
      <c r="BC598" s="34"/>
      <c r="BD598" s="44">
        <v>170101</v>
      </c>
      <c r="BE598" s="34" t="s">
        <v>455</v>
      </c>
      <c r="BF598" s="43" t="s">
        <v>1277</v>
      </c>
      <c r="BG598" s="34" t="s">
        <v>455</v>
      </c>
      <c r="BH598" s="34" t="s">
        <v>412</v>
      </c>
      <c r="BI598" s="34" t="s">
        <v>455</v>
      </c>
      <c r="BJ598" s="44" t="s">
        <v>428</v>
      </c>
      <c r="BK598" s="44" t="s">
        <v>3189</v>
      </c>
      <c r="BL598" s="34"/>
      <c r="BM598" s="34"/>
      <c r="BN598" s="34"/>
      <c r="BO598" s="20"/>
      <c r="BP598" s="20"/>
      <c r="BQ598" s="20"/>
      <c r="BR598" s="20"/>
      <c r="BS598" s="27"/>
      <c r="BT598" s="20"/>
      <c r="BU598" s="20"/>
      <c r="BV598" s="20"/>
      <c r="BW598" s="20"/>
      <c r="BX598" s="20"/>
      <c r="BY598" s="20"/>
      <c r="BZ598" s="20"/>
      <c r="CA598" s="20"/>
      <c r="CB598" s="20"/>
      <c r="CC598" s="27"/>
      <c r="CD598" s="20"/>
      <c r="CE598" s="20"/>
      <c r="CF598" s="28"/>
      <c r="CG598" s="28"/>
      <c r="CH598" s="28"/>
      <c r="CI598" s="28"/>
      <c r="CJ598" s="28"/>
      <c r="CK598" s="28"/>
      <c r="CL598" s="28"/>
      <c r="CM598" s="28"/>
      <c r="CN598" s="28"/>
      <c r="CO598" s="28"/>
      <c r="CP598" s="28"/>
      <c r="CQ598" s="28"/>
      <c r="CR598" s="28"/>
      <c r="CS598" s="28"/>
      <c r="CT598" s="28"/>
      <c r="CU598" s="28"/>
      <c r="CV598" s="28"/>
      <c r="CW598" s="28"/>
      <c r="CX598" s="20"/>
      <c r="ML598" s="87"/>
      <c r="MM598" s="87"/>
      <c r="MN598" s="87"/>
      <c r="MO598" s="87"/>
      <c r="MP598" s="87"/>
      <c r="MQ598" s="87"/>
      <c r="MR598" s="87"/>
      <c r="MS598" s="87"/>
      <c r="MT598" s="87"/>
      <c r="MU598" s="87"/>
      <c r="MV598" s="87"/>
      <c r="MW598" s="87"/>
      <c r="MX598" s="87"/>
      <c r="MY598" s="87"/>
      <c r="MZ598" s="87"/>
      <c r="NA598" s="87"/>
      <c r="NB598" s="87"/>
      <c r="NC598" s="87"/>
      <c r="ND598" s="87"/>
      <c r="NE598" s="87"/>
      <c r="NF598" s="87"/>
      <c r="NG598" s="87"/>
      <c r="NH598" s="87"/>
      <c r="NI598" s="87"/>
      <c r="NJ598" s="87"/>
      <c r="NK598" s="87"/>
      <c r="NL598" s="87"/>
      <c r="NM598" s="87"/>
      <c r="NN598" s="87"/>
      <c r="NO598" s="87"/>
      <c r="NP598" s="87"/>
      <c r="NR598" s="20"/>
      <c r="NS598" s="246" t="s">
        <v>6193</v>
      </c>
    </row>
    <row r="599" spans="22:383">
      <c r="V599" s="43">
        <v>113</v>
      </c>
      <c r="W599" s="34" t="s">
        <v>2876</v>
      </c>
      <c r="X599" s="44">
        <v>170100</v>
      </c>
      <c r="Y599" s="34" t="s">
        <v>6194</v>
      </c>
      <c r="Z599" s="43" t="s">
        <v>1277</v>
      </c>
      <c r="AA599" s="34" t="s">
        <v>455</v>
      </c>
      <c r="AB599" s="34" t="s">
        <v>412</v>
      </c>
      <c r="AC599" s="34" t="s">
        <v>455</v>
      </c>
      <c r="AD599" s="44" t="s">
        <v>428</v>
      </c>
      <c r="AE599" s="44" t="s">
        <v>3189</v>
      </c>
      <c r="AF599" s="43">
        <v>113</v>
      </c>
      <c r="AG599" s="34" t="s">
        <v>2876</v>
      </c>
      <c r="AH599" s="34" t="s">
        <v>2875</v>
      </c>
      <c r="AI599" s="43" t="s">
        <v>2877</v>
      </c>
      <c r="AJ599" s="44" t="s">
        <v>2878</v>
      </c>
      <c r="AK599" s="295">
        <v>5000669</v>
      </c>
      <c r="AL599" s="44" t="s">
        <v>412</v>
      </c>
      <c r="AM599" s="44" t="s">
        <v>2882</v>
      </c>
      <c r="AN599" s="296">
        <v>259096700</v>
      </c>
      <c r="AO599" s="34"/>
      <c r="AP599" s="34"/>
      <c r="AQ599" s="34"/>
      <c r="AR599" s="34"/>
      <c r="AS599" s="34"/>
      <c r="AT599" s="44" t="s">
        <v>434</v>
      </c>
      <c r="AU599" s="44"/>
      <c r="AV599" s="751" t="str" cm="1">
        <f t="array" ref="AV5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599" s="34"/>
      <c r="AX599" s="34"/>
      <c r="AY599" s="34"/>
      <c r="AZ599" s="34"/>
      <c r="BA599" s="34"/>
      <c r="BB599" s="34"/>
      <c r="BC599" s="34"/>
      <c r="BD599" s="44">
        <v>170100</v>
      </c>
      <c r="BE599" s="34" t="s">
        <v>6194</v>
      </c>
      <c r="BF599" s="43" t="s">
        <v>1277</v>
      </c>
      <c r="BG599" s="34" t="s">
        <v>455</v>
      </c>
      <c r="BH599" s="34" t="s">
        <v>412</v>
      </c>
      <c r="BI599" s="34" t="s">
        <v>455</v>
      </c>
      <c r="BJ599" s="44" t="s">
        <v>428</v>
      </c>
      <c r="BK599" s="44" t="s">
        <v>3189</v>
      </c>
      <c r="BL599" s="34"/>
      <c r="BM599" s="34"/>
      <c r="BN599" s="34"/>
      <c r="BO599" s="20"/>
      <c r="BP599" s="20"/>
      <c r="BQ599" s="20"/>
      <c r="BR599" s="20"/>
      <c r="BS599" s="27"/>
      <c r="BT599" s="20"/>
      <c r="BU599" s="20"/>
      <c r="BV599" s="20"/>
      <c r="BW599" s="20"/>
      <c r="BX599" s="20"/>
      <c r="BY599" s="20"/>
      <c r="BZ599" s="20"/>
      <c r="CA599" s="20"/>
      <c r="CB599" s="20"/>
      <c r="CC599" s="27"/>
      <c r="CD599" s="20"/>
      <c r="CE599" s="20"/>
      <c r="CF599" s="28"/>
      <c r="CG599" s="28"/>
      <c r="CH599" s="28"/>
      <c r="CI599" s="28"/>
      <c r="CJ599" s="28"/>
      <c r="CK599" s="28"/>
      <c r="CL599" s="28"/>
      <c r="CM599" s="28"/>
      <c r="CN599" s="28"/>
      <c r="CO599" s="28"/>
      <c r="CP599" s="28"/>
      <c r="CQ599" s="28"/>
      <c r="CR599" s="28"/>
      <c r="CS599" s="28"/>
      <c r="CT599" s="28"/>
      <c r="CU599" s="28"/>
      <c r="CV599" s="28"/>
      <c r="CW599" s="28"/>
      <c r="CX599" s="20"/>
      <c r="ML599" s="87"/>
      <c r="MM599" s="87"/>
      <c r="MN599" s="87"/>
      <c r="MO599" s="87"/>
      <c r="MP599" s="87"/>
      <c r="MQ599" s="87"/>
      <c r="MR599" s="87"/>
      <c r="MS599" s="87"/>
      <c r="MT599" s="87"/>
      <c r="MU599" s="87"/>
      <c r="MV599" s="87"/>
      <c r="MW599" s="87"/>
      <c r="MX599" s="87"/>
      <c r="MY599" s="87"/>
      <c r="MZ599" s="87"/>
      <c r="NA599" s="87"/>
      <c r="NB599" s="87"/>
      <c r="NC599" s="87"/>
      <c r="ND599" s="87"/>
      <c r="NE599" s="87"/>
      <c r="NF599" s="87"/>
      <c r="NG599" s="87"/>
      <c r="NH599" s="87"/>
      <c r="NI599" s="87"/>
      <c r="NJ599" s="87"/>
      <c r="NK599" s="87"/>
      <c r="NL599" s="87"/>
      <c r="NM599" s="87"/>
      <c r="NN599" s="87"/>
      <c r="NO599" s="87"/>
      <c r="NP599" s="87"/>
      <c r="NR599" s="20"/>
      <c r="NS599" s="246" t="s">
        <v>6195</v>
      </c>
    </row>
    <row r="600" spans="22:383">
      <c r="V600" s="43">
        <v>113</v>
      </c>
      <c r="W600" s="34" t="s">
        <v>2876</v>
      </c>
      <c r="X600" s="44">
        <v>170107</v>
      </c>
      <c r="Y600" s="34" t="s">
        <v>1195</v>
      </c>
      <c r="Z600" s="43" t="s">
        <v>1277</v>
      </c>
      <c r="AA600" s="34" t="s">
        <v>455</v>
      </c>
      <c r="AB600" s="34" t="s">
        <v>412</v>
      </c>
      <c r="AC600" s="34" t="s">
        <v>1195</v>
      </c>
      <c r="AD600" s="44" t="s">
        <v>428</v>
      </c>
      <c r="AE600" s="44" t="s">
        <v>3189</v>
      </c>
      <c r="AF600" s="43">
        <v>113</v>
      </c>
      <c r="AG600" s="34" t="s">
        <v>2876</v>
      </c>
      <c r="AH600" s="34" t="s">
        <v>2875</v>
      </c>
      <c r="AI600" s="43" t="s">
        <v>2877</v>
      </c>
      <c r="AJ600" s="44" t="s">
        <v>2878</v>
      </c>
      <c r="AK600" s="295">
        <v>5000669</v>
      </c>
      <c r="AL600" s="44" t="s">
        <v>412</v>
      </c>
      <c r="AM600" s="44" t="s">
        <v>2882</v>
      </c>
      <c r="AN600" s="296">
        <v>259096700</v>
      </c>
      <c r="AO600" s="34"/>
      <c r="AP600" s="34"/>
      <c r="AQ600" s="34"/>
      <c r="AR600" s="34"/>
      <c r="AS600" s="34"/>
      <c r="AT600" s="44" t="s">
        <v>434</v>
      </c>
      <c r="AU600" s="44"/>
      <c r="AV600" s="751" t="str" cm="1">
        <f t="array" ref="AV6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0" s="34"/>
      <c r="AX600" s="34"/>
      <c r="AY600" s="34"/>
      <c r="AZ600" s="34"/>
      <c r="BA600" s="34"/>
      <c r="BB600" s="34"/>
      <c r="BC600" s="34"/>
      <c r="BD600" s="44">
        <v>170107</v>
      </c>
      <c r="BE600" s="34" t="s">
        <v>1195</v>
      </c>
      <c r="BF600" s="43" t="s">
        <v>1277</v>
      </c>
      <c r="BG600" s="34" t="s">
        <v>455</v>
      </c>
      <c r="BH600" s="34" t="s">
        <v>412</v>
      </c>
      <c r="BI600" s="34" t="s">
        <v>1195</v>
      </c>
      <c r="BJ600" s="44" t="s">
        <v>428</v>
      </c>
      <c r="BK600" s="44" t="s">
        <v>3189</v>
      </c>
      <c r="BL600" s="34"/>
      <c r="BM600" s="34"/>
      <c r="BN600" s="34"/>
      <c r="BO600" s="20"/>
      <c r="BP600" s="20"/>
      <c r="BQ600" s="20"/>
      <c r="BR600" s="20"/>
      <c r="BS600" s="27"/>
      <c r="BT600" s="20"/>
      <c r="BU600" s="20"/>
      <c r="BV600" s="20"/>
      <c r="BW600" s="20"/>
      <c r="BX600" s="20"/>
      <c r="BY600" s="20"/>
      <c r="BZ600" s="20"/>
      <c r="CA600" s="20"/>
      <c r="CB600" s="20"/>
      <c r="CC600" s="27"/>
      <c r="CD600" s="20"/>
      <c r="CE600" s="20"/>
      <c r="CF600" s="28"/>
      <c r="CG600" s="28"/>
      <c r="CH600" s="28"/>
      <c r="CI600" s="28"/>
      <c r="CJ600" s="28"/>
      <c r="CK600" s="28"/>
      <c r="CL600" s="28"/>
      <c r="CM600" s="28"/>
      <c r="CN600" s="28"/>
      <c r="CO600" s="28"/>
      <c r="CP600" s="28"/>
      <c r="CQ600" s="28"/>
      <c r="CR600" s="28"/>
      <c r="CS600" s="28"/>
      <c r="CT600" s="28"/>
      <c r="CU600" s="28"/>
      <c r="CV600" s="28"/>
      <c r="CW600" s="28"/>
      <c r="CX600" s="20"/>
      <c r="ML600" s="87"/>
      <c r="MM600" s="87"/>
      <c r="MN600" s="87"/>
      <c r="MO600" s="87"/>
      <c r="MP600" s="87"/>
      <c r="MQ600" s="87"/>
      <c r="MR600" s="87"/>
      <c r="MS600" s="87"/>
      <c r="MT600" s="87"/>
      <c r="MU600" s="87"/>
      <c r="MV600" s="87"/>
      <c r="MW600" s="87"/>
      <c r="MX600" s="87"/>
      <c r="MY600" s="87"/>
      <c r="MZ600" s="87"/>
      <c r="NA600" s="87"/>
      <c r="NB600" s="87"/>
      <c r="NC600" s="87"/>
      <c r="ND600" s="87"/>
      <c r="NE600" s="87"/>
      <c r="NF600" s="87"/>
      <c r="NG600" s="87"/>
      <c r="NH600" s="87"/>
      <c r="NI600" s="87"/>
      <c r="NJ600" s="87"/>
      <c r="NK600" s="87"/>
      <c r="NL600" s="87"/>
      <c r="NM600" s="87"/>
      <c r="NN600" s="87"/>
      <c r="NO600" s="87"/>
      <c r="NP600" s="87"/>
      <c r="NR600" s="20"/>
      <c r="NS600" s="246" t="s">
        <v>6196</v>
      </c>
    </row>
    <row r="601" spans="22:383">
      <c r="V601" s="43">
        <v>113</v>
      </c>
      <c r="W601" s="34" t="s">
        <v>2876</v>
      </c>
      <c r="X601" s="44">
        <v>170108</v>
      </c>
      <c r="Y601" s="34" t="s">
        <v>1484</v>
      </c>
      <c r="Z601" s="43" t="s">
        <v>1277</v>
      </c>
      <c r="AA601" s="34" t="s">
        <v>455</v>
      </c>
      <c r="AB601" s="34" t="s">
        <v>412</v>
      </c>
      <c r="AC601" s="34" t="s">
        <v>1484</v>
      </c>
      <c r="AD601" s="44" t="s">
        <v>428</v>
      </c>
      <c r="AE601" s="44" t="s">
        <v>3189</v>
      </c>
      <c r="AF601" s="43">
        <v>113</v>
      </c>
      <c r="AG601" s="34" t="s">
        <v>2876</v>
      </c>
      <c r="AH601" s="34" t="s">
        <v>2875</v>
      </c>
      <c r="AI601" s="43" t="s">
        <v>2877</v>
      </c>
      <c r="AJ601" s="44" t="s">
        <v>2878</v>
      </c>
      <c r="AK601" s="295">
        <v>5000669</v>
      </c>
      <c r="AL601" s="44" t="s">
        <v>412</v>
      </c>
      <c r="AM601" s="44" t="s">
        <v>2882</v>
      </c>
      <c r="AN601" s="296">
        <v>259096700</v>
      </c>
      <c r="AO601" s="34"/>
      <c r="AP601" s="34"/>
      <c r="AQ601" s="34"/>
      <c r="AR601" s="34"/>
      <c r="AS601" s="34"/>
      <c r="AT601" s="44" t="s">
        <v>434</v>
      </c>
      <c r="AU601" s="44"/>
      <c r="AV601" s="751" t="str" cm="1">
        <f t="array" ref="AV6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1" s="34"/>
      <c r="AX601" s="34"/>
      <c r="AY601" s="34"/>
      <c r="AZ601" s="34"/>
      <c r="BA601" s="34"/>
      <c r="BB601" s="34"/>
      <c r="BC601" s="34"/>
      <c r="BD601" s="44">
        <v>170108</v>
      </c>
      <c r="BE601" s="34" t="s">
        <v>1484</v>
      </c>
      <c r="BF601" s="43" t="s">
        <v>1277</v>
      </c>
      <c r="BG601" s="34" t="s">
        <v>455</v>
      </c>
      <c r="BH601" s="34" t="s">
        <v>412</v>
      </c>
      <c r="BI601" s="34" t="s">
        <v>1484</v>
      </c>
      <c r="BJ601" s="44" t="s">
        <v>428</v>
      </c>
      <c r="BK601" s="44" t="s">
        <v>3189</v>
      </c>
      <c r="BL601" s="34"/>
      <c r="BM601" s="34"/>
      <c r="BN601" s="34"/>
      <c r="BO601" s="20"/>
      <c r="BP601" s="20"/>
      <c r="BQ601" s="20"/>
      <c r="BR601" s="20"/>
      <c r="BS601" s="27"/>
      <c r="BT601" s="20"/>
      <c r="BU601" s="20"/>
      <c r="BV601" s="20"/>
      <c r="BW601" s="20"/>
      <c r="BX601" s="20"/>
      <c r="BY601" s="20"/>
      <c r="BZ601" s="20"/>
      <c r="CA601" s="20"/>
      <c r="CB601" s="20"/>
      <c r="CC601" s="27"/>
      <c r="CD601" s="20"/>
      <c r="CE601" s="20"/>
      <c r="CF601" s="28"/>
      <c r="CG601" s="28"/>
      <c r="CH601" s="28"/>
      <c r="CI601" s="28"/>
      <c r="CJ601" s="28"/>
      <c r="CK601" s="28"/>
      <c r="CL601" s="28"/>
      <c r="CM601" s="28"/>
      <c r="CN601" s="28"/>
      <c r="CO601" s="28"/>
      <c r="CP601" s="28"/>
      <c r="CQ601" s="28"/>
      <c r="CR601" s="28"/>
      <c r="CS601" s="28"/>
      <c r="CT601" s="28"/>
      <c r="CU601" s="28"/>
      <c r="CV601" s="28"/>
      <c r="CW601" s="28"/>
      <c r="CX601" s="20"/>
      <c r="ML601" s="87"/>
      <c r="MM601" s="87"/>
      <c r="MN601" s="87"/>
      <c r="MO601" s="87"/>
      <c r="MP601" s="87"/>
      <c r="MQ601" s="87"/>
      <c r="MR601" s="87"/>
      <c r="MS601" s="87"/>
      <c r="MT601" s="87"/>
      <c r="MU601" s="87"/>
      <c r="MV601" s="87"/>
      <c r="MW601" s="87"/>
      <c r="MX601" s="87"/>
      <c r="MY601" s="87"/>
      <c r="MZ601" s="87"/>
      <c r="NA601" s="87"/>
      <c r="NB601" s="87"/>
      <c r="NC601" s="87"/>
      <c r="ND601" s="87"/>
      <c r="NE601" s="87"/>
      <c r="NF601" s="87"/>
      <c r="NG601" s="87"/>
      <c r="NH601" s="87"/>
      <c r="NI601" s="87"/>
      <c r="NJ601" s="87"/>
      <c r="NK601" s="87"/>
      <c r="NL601" s="87"/>
      <c r="NM601" s="87"/>
      <c r="NN601" s="87"/>
      <c r="NO601" s="87"/>
      <c r="NP601" s="87"/>
      <c r="NR601" s="20"/>
      <c r="NS601" s="246" t="s">
        <v>6197</v>
      </c>
    </row>
    <row r="602" spans="22:383">
      <c r="V602" s="43">
        <v>113</v>
      </c>
      <c r="W602" s="34" t="s">
        <v>2876</v>
      </c>
      <c r="X602" s="44">
        <v>170109</v>
      </c>
      <c r="Y602" s="34" t="s">
        <v>1753</v>
      </c>
      <c r="Z602" s="43" t="s">
        <v>1277</v>
      </c>
      <c r="AA602" s="34" t="s">
        <v>455</v>
      </c>
      <c r="AB602" s="34" t="s">
        <v>412</v>
      </c>
      <c r="AC602" s="34" t="s">
        <v>1753</v>
      </c>
      <c r="AD602" s="44" t="s">
        <v>428</v>
      </c>
      <c r="AE602" s="44" t="s">
        <v>3189</v>
      </c>
      <c r="AF602" s="43">
        <v>113</v>
      </c>
      <c r="AG602" s="34" t="s">
        <v>2876</v>
      </c>
      <c r="AH602" s="34" t="s">
        <v>2875</v>
      </c>
      <c r="AI602" s="43" t="s">
        <v>2877</v>
      </c>
      <c r="AJ602" s="44" t="s">
        <v>2878</v>
      </c>
      <c r="AK602" s="295">
        <v>5000669</v>
      </c>
      <c r="AL602" s="44" t="s">
        <v>412</v>
      </c>
      <c r="AM602" s="44" t="s">
        <v>2882</v>
      </c>
      <c r="AN602" s="296">
        <v>259096700</v>
      </c>
      <c r="AO602" s="34"/>
      <c r="AP602" s="34"/>
      <c r="AQ602" s="34"/>
      <c r="AR602" s="34"/>
      <c r="AS602" s="34"/>
      <c r="AT602" s="44" t="s">
        <v>434</v>
      </c>
      <c r="AU602" s="44"/>
      <c r="AV602" s="751" t="str" cm="1">
        <f t="array" ref="AV6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2" s="34"/>
      <c r="AX602" s="34"/>
      <c r="AY602" s="34"/>
      <c r="AZ602" s="34"/>
      <c r="BA602" s="34"/>
      <c r="BB602" s="34"/>
      <c r="BC602" s="34"/>
      <c r="BD602" s="44">
        <v>170109</v>
      </c>
      <c r="BE602" s="34" t="s">
        <v>1753</v>
      </c>
      <c r="BF602" s="43" t="s">
        <v>1277</v>
      </c>
      <c r="BG602" s="34" t="s">
        <v>455</v>
      </c>
      <c r="BH602" s="34" t="s">
        <v>412</v>
      </c>
      <c r="BI602" s="34" t="s">
        <v>1753</v>
      </c>
      <c r="BJ602" s="44" t="s">
        <v>428</v>
      </c>
      <c r="BK602" s="44" t="s">
        <v>3189</v>
      </c>
      <c r="BL602" s="34"/>
      <c r="BM602" s="34"/>
      <c r="BN602" s="34"/>
      <c r="BO602" s="20"/>
      <c r="BP602" s="20"/>
      <c r="BQ602" s="20"/>
      <c r="BR602" s="20"/>
      <c r="BS602" s="27"/>
      <c r="BT602" s="20"/>
      <c r="BU602" s="20"/>
      <c r="BV602" s="20"/>
      <c r="BW602" s="20"/>
      <c r="BX602" s="20"/>
      <c r="BY602" s="20"/>
      <c r="BZ602" s="20"/>
      <c r="CA602" s="20"/>
      <c r="CB602" s="20"/>
      <c r="CC602" s="27"/>
      <c r="CD602" s="20"/>
      <c r="CE602" s="20"/>
      <c r="CF602" s="28"/>
      <c r="CG602" s="28"/>
      <c r="CH602" s="28"/>
      <c r="CI602" s="28"/>
      <c r="CJ602" s="28"/>
      <c r="CK602" s="28"/>
      <c r="CL602" s="28"/>
      <c r="CM602" s="28"/>
      <c r="CN602" s="28"/>
      <c r="CO602" s="28"/>
      <c r="CP602" s="28"/>
      <c r="CQ602" s="28"/>
      <c r="CR602" s="28"/>
      <c r="CS602" s="28"/>
      <c r="CT602" s="28"/>
      <c r="CU602" s="28"/>
      <c r="CV602" s="28"/>
      <c r="CW602" s="28"/>
      <c r="CX602" s="20"/>
      <c r="ML602" s="87"/>
      <c r="MM602" s="87"/>
      <c r="MN602" s="87"/>
      <c r="MO602" s="87"/>
      <c r="MP602" s="87"/>
      <c r="MQ602" s="87"/>
      <c r="MR602" s="87"/>
      <c r="MS602" s="87"/>
      <c r="MT602" s="87"/>
      <c r="MU602" s="87"/>
      <c r="MV602" s="87"/>
      <c r="MW602" s="87"/>
      <c r="MX602" s="87"/>
      <c r="MY602" s="87"/>
      <c r="MZ602" s="87"/>
      <c r="NA602" s="87"/>
      <c r="NB602" s="87"/>
      <c r="NC602" s="87"/>
      <c r="ND602" s="87"/>
      <c r="NE602" s="87"/>
      <c r="NF602" s="87"/>
      <c r="NG602" s="87"/>
      <c r="NH602" s="87"/>
      <c r="NI602" s="87"/>
      <c r="NJ602" s="87"/>
      <c r="NK602" s="87"/>
      <c r="NL602" s="87"/>
      <c r="NM602" s="87"/>
      <c r="NN602" s="87"/>
      <c r="NO602" s="87"/>
      <c r="NP602" s="87"/>
      <c r="NR602" s="20"/>
      <c r="NS602" s="246" t="s">
        <v>6198</v>
      </c>
    </row>
    <row r="603" spans="22:383">
      <c r="V603" s="43">
        <v>113</v>
      </c>
      <c r="W603" s="34" t="s">
        <v>2876</v>
      </c>
      <c r="X603" s="44">
        <v>170112</v>
      </c>
      <c r="Y603" s="34" t="s">
        <v>1965</v>
      </c>
      <c r="Z603" s="43" t="s">
        <v>1277</v>
      </c>
      <c r="AA603" s="34" t="s">
        <v>455</v>
      </c>
      <c r="AB603" s="34" t="s">
        <v>412</v>
      </c>
      <c r="AC603" s="34" t="s">
        <v>1965</v>
      </c>
      <c r="AD603" s="44" t="s">
        <v>428</v>
      </c>
      <c r="AE603" s="44" t="s">
        <v>3189</v>
      </c>
      <c r="AF603" s="43">
        <v>113</v>
      </c>
      <c r="AG603" s="34" t="s">
        <v>2876</v>
      </c>
      <c r="AH603" s="34" t="s">
        <v>2875</v>
      </c>
      <c r="AI603" s="43" t="s">
        <v>2877</v>
      </c>
      <c r="AJ603" s="44" t="s">
        <v>2878</v>
      </c>
      <c r="AK603" s="295">
        <v>5000669</v>
      </c>
      <c r="AL603" s="44" t="s">
        <v>412</v>
      </c>
      <c r="AM603" s="44" t="s">
        <v>2882</v>
      </c>
      <c r="AN603" s="296">
        <v>259096700</v>
      </c>
      <c r="AO603" s="34"/>
      <c r="AP603" s="34"/>
      <c r="AQ603" s="34"/>
      <c r="AR603" s="34"/>
      <c r="AS603" s="34"/>
      <c r="AT603" s="44" t="s">
        <v>434</v>
      </c>
      <c r="AU603" s="44"/>
      <c r="AV603" s="751" t="str" cm="1">
        <f t="array" ref="AV6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3" s="34"/>
      <c r="AX603" s="34"/>
      <c r="AY603" s="34"/>
      <c r="AZ603" s="34"/>
      <c r="BA603" s="34"/>
      <c r="BB603" s="34"/>
      <c r="BC603" s="34"/>
      <c r="BD603" s="44">
        <v>170112</v>
      </c>
      <c r="BE603" s="34" t="s">
        <v>1965</v>
      </c>
      <c r="BF603" s="43" t="s">
        <v>1277</v>
      </c>
      <c r="BG603" s="34" t="s">
        <v>455</v>
      </c>
      <c r="BH603" s="34" t="s">
        <v>412</v>
      </c>
      <c r="BI603" s="34" t="s">
        <v>1965</v>
      </c>
      <c r="BJ603" s="44" t="s">
        <v>428</v>
      </c>
      <c r="BK603" s="44" t="s">
        <v>3189</v>
      </c>
      <c r="BL603" s="34"/>
      <c r="BM603" s="34"/>
      <c r="BN603" s="34"/>
      <c r="BO603" s="20"/>
      <c r="BP603" s="20"/>
      <c r="BQ603" s="20"/>
      <c r="BR603" s="20"/>
      <c r="BS603" s="27"/>
      <c r="BT603" s="20"/>
      <c r="BU603" s="20"/>
      <c r="BV603" s="20"/>
      <c r="BW603" s="20"/>
      <c r="BX603" s="20"/>
      <c r="BY603" s="20"/>
      <c r="BZ603" s="20"/>
      <c r="CA603" s="20"/>
      <c r="CB603" s="20"/>
      <c r="CC603" s="27"/>
      <c r="CD603" s="20"/>
      <c r="CE603" s="20"/>
      <c r="CF603" s="28"/>
      <c r="CG603" s="28"/>
      <c r="CH603" s="28"/>
      <c r="CI603" s="28"/>
      <c r="CJ603" s="28"/>
      <c r="CK603" s="28"/>
      <c r="CL603" s="28"/>
      <c r="CM603" s="28"/>
      <c r="CN603" s="28"/>
      <c r="CO603" s="28"/>
      <c r="CP603" s="28"/>
      <c r="CQ603" s="28"/>
      <c r="CR603" s="28"/>
      <c r="CS603" s="28"/>
      <c r="CT603" s="28"/>
      <c r="CU603" s="28"/>
      <c r="CV603" s="28"/>
      <c r="CW603" s="28"/>
      <c r="CX603" s="20"/>
      <c r="ML603" s="87"/>
      <c r="MM603" s="87"/>
      <c r="MN603" s="87"/>
      <c r="MO603" s="87"/>
      <c r="MP603" s="87"/>
      <c r="MQ603" s="87"/>
      <c r="MR603" s="87"/>
      <c r="MS603" s="87"/>
      <c r="MT603" s="87"/>
      <c r="MU603" s="87"/>
      <c r="MV603" s="87"/>
      <c r="MW603" s="87"/>
      <c r="MX603" s="87"/>
      <c r="MY603" s="87"/>
      <c r="MZ603" s="87"/>
      <c r="NA603" s="87"/>
      <c r="NB603" s="87"/>
      <c r="NC603" s="87"/>
      <c r="ND603" s="87"/>
      <c r="NE603" s="87"/>
      <c r="NF603" s="87"/>
      <c r="NG603" s="87"/>
      <c r="NH603" s="87"/>
      <c r="NI603" s="87"/>
      <c r="NJ603" s="87"/>
      <c r="NK603" s="87"/>
      <c r="NL603" s="87"/>
      <c r="NM603" s="87"/>
      <c r="NN603" s="87"/>
      <c r="NO603" s="87"/>
      <c r="NP603" s="87"/>
      <c r="NR603" s="20"/>
      <c r="NS603" s="246" t="s">
        <v>6199</v>
      </c>
    </row>
    <row r="604" spans="22:383">
      <c r="V604" s="43">
        <v>113</v>
      </c>
      <c r="W604" s="34" t="s">
        <v>2876</v>
      </c>
      <c r="X604" s="44">
        <v>170113</v>
      </c>
      <c r="Y604" s="34" t="s">
        <v>2146</v>
      </c>
      <c r="Z604" s="43" t="s">
        <v>1277</v>
      </c>
      <c r="AA604" s="34" t="s">
        <v>455</v>
      </c>
      <c r="AB604" s="34" t="s">
        <v>412</v>
      </c>
      <c r="AC604" s="34" t="s">
        <v>2146</v>
      </c>
      <c r="AD604" s="44" t="s">
        <v>428</v>
      </c>
      <c r="AE604" s="44" t="s">
        <v>3189</v>
      </c>
      <c r="AF604" s="43">
        <v>113</v>
      </c>
      <c r="AG604" s="34" t="s">
        <v>2876</v>
      </c>
      <c r="AH604" s="34" t="s">
        <v>2875</v>
      </c>
      <c r="AI604" s="43" t="s">
        <v>2877</v>
      </c>
      <c r="AJ604" s="44" t="s">
        <v>2878</v>
      </c>
      <c r="AK604" s="295">
        <v>5000669</v>
      </c>
      <c r="AL604" s="44" t="s">
        <v>412</v>
      </c>
      <c r="AM604" s="44" t="s">
        <v>2882</v>
      </c>
      <c r="AN604" s="296">
        <v>259096700</v>
      </c>
      <c r="AO604" s="34"/>
      <c r="AP604" s="34"/>
      <c r="AQ604" s="34"/>
      <c r="AR604" s="34"/>
      <c r="AS604" s="34"/>
      <c r="AT604" s="44" t="s">
        <v>434</v>
      </c>
      <c r="AU604" s="44"/>
      <c r="AV604" s="751" t="str" cm="1">
        <f t="array" ref="AV6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4" s="34"/>
      <c r="AX604" s="34"/>
      <c r="AY604" s="34"/>
      <c r="AZ604" s="34"/>
      <c r="BA604" s="34"/>
      <c r="BB604" s="34"/>
      <c r="BC604" s="34"/>
      <c r="BD604" s="44">
        <v>170113</v>
      </c>
      <c r="BE604" s="34" t="s">
        <v>2146</v>
      </c>
      <c r="BF604" s="43" t="s">
        <v>1277</v>
      </c>
      <c r="BG604" s="34" t="s">
        <v>455</v>
      </c>
      <c r="BH604" s="34" t="s">
        <v>412</v>
      </c>
      <c r="BI604" s="34" t="s">
        <v>2146</v>
      </c>
      <c r="BJ604" s="44" t="s">
        <v>428</v>
      </c>
      <c r="BK604" s="44" t="s">
        <v>3189</v>
      </c>
      <c r="BL604" s="34"/>
      <c r="BM604" s="34"/>
      <c r="BN604" s="34"/>
      <c r="BO604" s="20"/>
      <c r="BP604" s="20"/>
      <c r="BQ604" s="20"/>
      <c r="BR604" s="20"/>
      <c r="BS604" s="27"/>
      <c r="BT604" s="20"/>
      <c r="BU604" s="20"/>
      <c r="BV604" s="20"/>
      <c r="BW604" s="20"/>
      <c r="BX604" s="20"/>
      <c r="BY604" s="20"/>
      <c r="BZ604" s="20"/>
      <c r="CA604" s="20"/>
      <c r="CB604" s="20"/>
      <c r="CC604" s="27"/>
      <c r="CD604" s="20"/>
      <c r="CE604" s="20"/>
      <c r="CF604" s="28"/>
      <c r="CG604" s="28"/>
      <c r="CH604" s="28"/>
      <c r="CI604" s="28"/>
      <c r="CJ604" s="28"/>
      <c r="CK604" s="28"/>
      <c r="CL604" s="28"/>
      <c r="CM604" s="28"/>
      <c r="CN604" s="28"/>
      <c r="CO604" s="28"/>
      <c r="CP604" s="28"/>
      <c r="CQ604" s="28"/>
      <c r="CR604" s="28"/>
      <c r="CS604" s="28"/>
      <c r="CT604" s="28"/>
      <c r="CU604" s="28"/>
      <c r="CV604" s="28"/>
      <c r="CW604" s="28"/>
      <c r="CX604" s="20"/>
      <c r="ML604" s="87"/>
      <c r="MM604" s="87"/>
      <c r="MN604" s="87"/>
      <c r="MO604" s="87"/>
      <c r="MP604" s="87"/>
      <c r="MQ604" s="87"/>
      <c r="MR604" s="87"/>
      <c r="MS604" s="87"/>
      <c r="MT604" s="87"/>
      <c r="MU604" s="87"/>
      <c r="MV604" s="87"/>
      <c r="MW604" s="87"/>
      <c r="MX604" s="87"/>
      <c r="MY604" s="87"/>
      <c r="MZ604" s="87"/>
      <c r="NA604" s="87"/>
      <c r="NB604" s="87"/>
      <c r="NC604" s="87"/>
      <c r="ND604" s="87"/>
      <c r="NE604" s="87"/>
      <c r="NF604" s="87"/>
      <c r="NG604" s="87"/>
      <c r="NH604" s="87"/>
      <c r="NI604" s="87"/>
      <c r="NJ604" s="87"/>
      <c r="NK604" s="87"/>
      <c r="NL604" s="87"/>
      <c r="NM604" s="87"/>
      <c r="NN604" s="87"/>
      <c r="NO604" s="87"/>
      <c r="NP604" s="87"/>
      <c r="NR604" s="20"/>
      <c r="NS604" s="246" t="s">
        <v>6200</v>
      </c>
    </row>
    <row r="605" spans="22:383">
      <c r="V605" s="43">
        <v>113</v>
      </c>
      <c r="W605" s="34" t="s">
        <v>2876</v>
      </c>
      <c r="X605" s="44">
        <v>170114</v>
      </c>
      <c r="Y605" s="34" t="s">
        <v>2313</v>
      </c>
      <c r="Z605" s="43" t="s">
        <v>1277</v>
      </c>
      <c r="AA605" s="34" t="s">
        <v>455</v>
      </c>
      <c r="AB605" s="34" t="s">
        <v>412</v>
      </c>
      <c r="AC605" s="34" t="s">
        <v>2313</v>
      </c>
      <c r="AD605" s="44" t="s">
        <v>428</v>
      </c>
      <c r="AE605" s="44" t="s">
        <v>3189</v>
      </c>
      <c r="AF605" s="43">
        <v>113</v>
      </c>
      <c r="AG605" s="34" t="s">
        <v>2876</v>
      </c>
      <c r="AH605" s="34" t="s">
        <v>2875</v>
      </c>
      <c r="AI605" s="43" t="s">
        <v>2877</v>
      </c>
      <c r="AJ605" s="44" t="s">
        <v>2878</v>
      </c>
      <c r="AK605" s="295">
        <v>5000669</v>
      </c>
      <c r="AL605" s="44" t="s">
        <v>412</v>
      </c>
      <c r="AM605" s="44" t="s">
        <v>2882</v>
      </c>
      <c r="AN605" s="296">
        <v>259096700</v>
      </c>
      <c r="AO605" s="34"/>
      <c r="AP605" s="34"/>
      <c r="AQ605" s="34"/>
      <c r="AR605" s="34"/>
      <c r="AS605" s="34"/>
      <c r="AT605" s="44" t="s">
        <v>434</v>
      </c>
      <c r="AU605" s="44"/>
      <c r="AV605" s="751" t="str" cm="1">
        <f t="array" ref="AV6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5" s="34"/>
      <c r="AX605" s="34"/>
      <c r="AY605" s="34"/>
      <c r="AZ605" s="34"/>
      <c r="BA605" s="34"/>
      <c r="BB605" s="34"/>
      <c r="BC605" s="34"/>
      <c r="BD605" s="44">
        <v>170114</v>
      </c>
      <c r="BE605" s="34" t="s">
        <v>2313</v>
      </c>
      <c r="BF605" s="43" t="s">
        <v>1277</v>
      </c>
      <c r="BG605" s="34" t="s">
        <v>455</v>
      </c>
      <c r="BH605" s="34" t="s">
        <v>412</v>
      </c>
      <c r="BI605" s="34" t="s">
        <v>2313</v>
      </c>
      <c r="BJ605" s="44" t="s">
        <v>428</v>
      </c>
      <c r="BK605" s="44" t="s">
        <v>3189</v>
      </c>
      <c r="BL605" s="34"/>
      <c r="BM605" s="34"/>
      <c r="BN605" s="34"/>
      <c r="BO605" s="20"/>
      <c r="BP605" s="20"/>
      <c r="BQ605" s="20"/>
      <c r="BR605" s="20"/>
      <c r="BS605" s="27"/>
      <c r="BT605" s="20"/>
      <c r="BU605" s="20"/>
      <c r="BV605" s="20"/>
      <c r="BW605" s="20"/>
      <c r="BX605" s="20"/>
      <c r="BY605" s="20"/>
      <c r="BZ605" s="20"/>
      <c r="CA605" s="20"/>
      <c r="CB605" s="20"/>
      <c r="CC605" s="27"/>
      <c r="CD605" s="20"/>
      <c r="CE605" s="20"/>
      <c r="CF605" s="28"/>
      <c r="CG605" s="28"/>
      <c r="CH605" s="28"/>
      <c r="CI605" s="28"/>
      <c r="CJ605" s="28"/>
      <c r="CK605" s="28"/>
      <c r="CL605" s="28"/>
      <c r="CM605" s="28"/>
      <c r="CN605" s="28"/>
      <c r="CO605" s="28"/>
      <c r="CP605" s="28"/>
      <c r="CQ605" s="28"/>
      <c r="CR605" s="28"/>
      <c r="CS605" s="28"/>
      <c r="CT605" s="28"/>
      <c r="CU605" s="28"/>
      <c r="CV605" s="28"/>
      <c r="CW605" s="28"/>
      <c r="CX605" s="20"/>
      <c r="ML605" s="87"/>
      <c r="MM605" s="87"/>
      <c r="MN605" s="87"/>
      <c r="MO605" s="87"/>
      <c r="MP605" s="87"/>
      <c r="MQ605" s="87"/>
      <c r="MR605" s="87"/>
      <c r="MS605" s="87"/>
      <c r="MT605" s="87"/>
      <c r="MU605" s="87"/>
      <c r="MV605" s="87"/>
      <c r="MW605" s="87"/>
      <c r="MX605" s="87"/>
      <c r="MY605" s="87"/>
      <c r="MZ605" s="87"/>
      <c r="NA605" s="87"/>
      <c r="NB605" s="87"/>
      <c r="NC605" s="87"/>
      <c r="ND605" s="87"/>
      <c r="NE605" s="87"/>
      <c r="NF605" s="87"/>
      <c r="NG605" s="87"/>
      <c r="NH605" s="87"/>
      <c r="NI605" s="87"/>
      <c r="NJ605" s="87"/>
      <c r="NK605" s="87"/>
      <c r="NL605" s="87"/>
      <c r="NM605" s="87"/>
      <c r="NN605" s="87"/>
      <c r="NO605" s="87"/>
      <c r="NP605" s="87"/>
      <c r="NR605" s="20"/>
      <c r="NS605" s="246" t="s">
        <v>6201</v>
      </c>
    </row>
    <row r="606" spans="22:383">
      <c r="V606" s="43">
        <v>113</v>
      </c>
      <c r="W606" s="34" t="s">
        <v>2876</v>
      </c>
      <c r="X606" s="44">
        <v>170120</v>
      </c>
      <c r="Y606" s="34" t="s">
        <v>2844</v>
      </c>
      <c r="Z606" s="43" t="s">
        <v>1277</v>
      </c>
      <c r="AA606" s="34" t="s">
        <v>455</v>
      </c>
      <c r="AB606" s="34" t="s">
        <v>412</v>
      </c>
      <c r="AC606" s="34" t="s">
        <v>6202</v>
      </c>
      <c r="AD606" s="44" t="s">
        <v>428</v>
      </c>
      <c r="AE606" s="44" t="s">
        <v>3189</v>
      </c>
      <c r="AF606" s="43">
        <v>113</v>
      </c>
      <c r="AG606" s="34" t="s">
        <v>2876</v>
      </c>
      <c r="AH606" s="34" t="s">
        <v>2875</v>
      </c>
      <c r="AI606" s="43" t="s">
        <v>2877</v>
      </c>
      <c r="AJ606" s="44" t="s">
        <v>2878</v>
      </c>
      <c r="AK606" s="295">
        <v>5000669</v>
      </c>
      <c r="AL606" s="44" t="s">
        <v>412</v>
      </c>
      <c r="AM606" s="44" t="s">
        <v>2882</v>
      </c>
      <c r="AN606" s="296">
        <v>259096700</v>
      </c>
      <c r="AO606" s="34"/>
      <c r="AP606" s="34"/>
      <c r="AQ606" s="34"/>
      <c r="AR606" s="34"/>
      <c r="AS606" s="34"/>
      <c r="AT606" s="44" t="s">
        <v>434</v>
      </c>
      <c r="AU606" s="44"/>
      <c r="AV606" s="751" t="str" cm="1">
        <f t="array" ref="AV6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6" s="34"/>
      <c r="AX606" s="34"/>
      <c r="AY606" s="34"/>
      <c r="AZ606" s="34"/>
      <c r="BA606" s="34"/>
      <c r="BB606" s="34"/>
      <c r="BC606" s="34"/>
      <c r="BD606" s="44">
        <v>170120</v>
      </c>
      <c r="BE606" s="34" t="s">
        <v>2844</v>
      </c>
      <c r="BF606" s="43" t="s">
        <v>1277</v>
      </c>
      <c r="BG606" s="34" t="s">
        <v>455</v>
      </c>
      <c r="BH606" s="34" t="s">
        <v>412</v>
      </c>
      <c r="BI606" s="34" t="s">
        <v>6202</v>
      </c>
      <c r="BJ606" s="44" t="s">
        <v>428</v>
      </c>
      <c r="BK606" s="44" t="s">
        <v>3189</v>
      </c>
      <c r="BL606" s="34"/>
      <c r="BM606" s="34"/>
      <c r="BN606" s="34"/>
      <c r="BO606" s="20"/>
      <c r="BP606" s="20"/>
      <c r="BQ606" s="20"/>
      <c r="BR606" s="20"/>
      <c r="BS606" s="27"/>
      <c r="BT606" s="20"/>
      <c r="BU606" s="20"/>
      <c r="BV606" s="20"/>
      <c r="BW606" s="20"/>
      <c r="BX606" s="20"/>
      <c r="BY606" s="20"/>
      <c r="BZ606" s="20"/>
      <c r="CA606" s="20"/>
      <c r="CB606" s="20"/>
      <c r="CC606" s="27"/>
      <c r="CD606" s="20"/>
      <c r="CE606" s="20"/>
      <c r="CF606" s="28"/>
      <c r="CG606" s="28"/>
      <c r="CH606" s="28"/>
      <c r="CI606" s="28"/>
      <c r="CJ606" s="28"/>
      <c r="CK606" s="28"/>
      <c r="CL606" s="28"/>
      <c r="CM606" s="28"/>
      <c r="CN606" s="28"/>
      <c r="CO606" s="28"/>
      <c r="CP606" s="28"/>
      <c r="CQ606" s="28"/>
      <c r="CR606" s="28"/>
      <c r="CS606" s="28"/>
      <c r="CT606" s="28"/>
      <c r="CU606" s="28"/>
      <c r="CV606" s="28"/>
      <c r="CW606" s="28"/>
      <c r="CX606" s="20"/>
      <c r="ML606" s="87"/>
      <c r="MM606" s="87"/>
      <c r="MN606" s="87"/>
      <c r="MO606" s="87"/>
      <c r="MP606" s="87"/>
      <c r="MQ606" s="87"/>
      <c r="MR606" s="87"/>
      <c r="MS606" s="87"/>
      <c r="MT606" s="87"/>
      <c r="MU606" s="87"/>
      <c r="MV606" s="87"/>
      <c r="MW606" s="87"/>
      <c r="MX606" s="87"/>
      <c r="MY606" s="87"/>
      <c r="MZ606" s="87"/>
      <c r="NA606" s="87"/>
      <c r="NB606" s="87"/>
      <c r="NC606" s="87"/>
      <c r="ND606" s="87"/>
      <c r="NE606" s="87"/>
      <c r="NF606" s="87"/>
      <c r="NG606" s="87"/>
      <c r="NH606" s="87"/>
      <c r="NI606" s="87"/>
      <c r="NJ606" s="87"/>
      <c r="NK606" s="87"/>
      <c r="NL606" s="87"/>
      <c r="NM606" s="87"/>
      <c r="NN606" s="87"/>
      <c r="NO606" s="87"/>
      <c r="NP606" s="87"/>
      <c r="NR606" s="20"/>
      <c r="NS606" s="246" t="s">
        <v>6203</v>
      </c>
    </row>
    <row r="607" spans="22:383">
      <c r="V607" s="43">
        <v>113</v>
      </c>
      <c r="W607" s="34" t="s">
        <v>2876</v>
      </c>
      <c r="X607" s="44">
        <v>170121</v>
      </c>
      <c r="Y607" s="34" t="s">
        <v>2941</v>
      </c>
      <c r="Z607" s="43" t="s">
        <v>1277</v>
      </c>
      <c r="AA607" s="34" t="s">
        <v>455</v>
      </c>
      <c r="AB607" s="34" t="s">
        <v>412</v>
      </c>
      <c r="AC607" s="34" t="s">
        <v>6204</v>
      </c>
      <c r="AD607" s="44" t="s">
        <v>428</v>
      </c>
      <c r="AE607" s="44" t="s">
        <v>3189</v>
      </c>
      <c r="AF607" s="43">
        <v>113</v>
      </c>
      <c r="AG607" s="34" t="s">
        <v>2876</v>
      </c>
      <c r="AH607" s="34" t="s">
        <v>2875</v>
      </c>
      <c r="AI607" s="43" t="s">
        <v>2877</v>
      </c>
      <c r="AJ607" s="44" t="s">
        <v>2878</v>
      </c>
      <c r="AK607" s="295">
        <v>5000669</v>
      </c>
      <c r="AL607" s="44" t="s">
        <v>412</v>
      </c>
      <c r="AM607" s="44" t="s">
        <v>2882</v>
      </c>
      <c r="AN607" s="296">
        <v>259096700</v>
      </c>
      <c r="AO607" s="34"/>
      <c r="AP607" s="34"/>
      <c r="AQ607" s="34"/>
      <c r="AR607" s="34"/>
      <c r="AS607" s="34"/>
      <c r="AT607" s="44" t="s">
        <v>434</v>
      </c>
      <c r="AU607" s="44"/>
      <c r="AV607" s="751" t="str" cm="1">
        <f t="array" ref="AV6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7" s="34"/>
      <c r="AX607" s="34"/>
      <c r="AY607" s="34"/>
      <c r="AZ607" s="34"/>
      <c r="BA607" s="34"/>
      <c r="BB607" s="34"/>
      <c r="BC607" s="34"/>
      <c r="BD607" s="44">
        <v>170121</v>
      </c>
      <c r="BE607" s="34" t="s">
        <v>2941</v>
      </c>
      <c r="BF607" s="43" t="s">
        <v>1277</v>
      </c>
      <c r="BG607" s="34" t="s">
        <v>455</v>
      </c>
      <c r="BH607" s="34" t="s">
        <v>412</v>
      </c>
      <c r="BI607" s="34" t="s">
        <v>6204</v>
      </c>
      <c r="BJ607" s="44" t="s">
        <v>428</v>
      </c>
      <c r="BK607" s="44" t="s">
        <v>3189</v>
      </c>
      <c r="BL607" s="34"/>
      <c r="BM607" s="34"/>
      <c r="BN607" s="34"/>
      <c r="BO607" s="20"/>
      <c r="BP607" s="20"/>
      <c r="BQ607" s="20"/>
      <c r="BR607" s="20"/>
      <c r="BS607" s="27"/>
      <c r="BT607" s="20"/>
      <c r="BU607" s="20"/>
      <c r="BV607" s="20"/>
      <c r="BW607" s="20"/>
      <c r="BX607" s="20"/>
      <c r="BY607" s="20"/>
      <c r="BZ607" s="20"/>
      <c r="CA607" s="20"/>
      <c r="CB607" s="20"/>
      <c r="CC607" s="27"/>
      <c r="CD607" s="20"/>
      <c r="CE607" s="20"/>
      <c r="CF607" s="28"/>
      <c r="CG607" s="28"/>
      <c r="CH607" s="28"/>
      <c r="CI607" s="28"/>
      <c r="CJ607" s="28"/>
      <c r="CK607" s="28"/>
      <c r="CL607" s="28"/>
      <c r="CM607" s="28"/>
      <c r="CN607" s="28"/>
      <c r="CO607" s="28"/>
      <c r="CP607" s="28"/>
      <c r="CQ607" s="28"/>
      <c r="CR607" s="28"/>
      <c r="CS607" s="28"/>
      <c r="CT607" s="28"/>
      <c r="CU607" s="28"/>
      <c r="CV607" s="28"/>
      <c r="CW607" s="28"/>
      <c r="CX607" s="20"/>
      <c r="ML607" s="87"/>
      <c r="MM607" s="87"/>
      <c r="MN607" s="87"/>
      <c r="MO607" s="87"/>
      <c r="MP607" s="87"/>
      <c r="MQ607" s="87"/>
      <c r="MR607" s="87"/>
      <c r="MS607" s="87"/>
      <c r="MT607" s="87"/>
      <c r="MU607" s="87"/>
      <c r="MV607" s="87"/>
      <c r="MW607" s="87"/>
      <c r="MX607" s="87"/>
      <c r="MY607" s="87"/>
      <c r="MZ607" s="87"/>
      <c r="NA607" s="87"/>
      <c r="NB607" s="87"/>
      <c r="NC607" s="87"/>
      <c r="ND607" s="87"/>
      <c r="NE607" s="87"/>
      <c r="NF607" s="87"/>
      <c r="NG607" s="87"/>
      <c r="NH607" s="87"/>
      <c r="NI607" s="87"/>
      <c r="NJ607" s="87"/>
      <c r="NK607" s="87"/>
      <c r="NL607" s="87"/>
      <c r="NM607" s="87"/>
      <c r="NN607" s="87"/>
      <c r="NO607" s="87"/>
      <c r="NP607" s="87"/>
      <c r="NR607" s="20"/>
      <c r="NS607" s="246" t="s">
        <v>6205</v>
      </c>
    </row>
    <row r="608" spans="22:383">
      <c r="V608" s="43">
        <v>113</v>
      </c>
      <c r="W608" s="34" t="s">
        <v>2876</v>
      </c>
      <c r="X608" s="44">
        <v>170122</v>
      </c>
      <c r="Y608" s="34" t="s">
        <v>3036</v>
      </c>
      <c r="Z608" s="43" t="s">
        <v>1277</v>
      </c>
      <c r="AA608" s="34" t="s">
        <v>455</v>
      </c>
      <c r="AB608" s="34" t="s">
        <v>412</v>
      </c>
      <c r="AC608" s="34" t="s">
        <v>6206</v>
      </c>
      <c r="AD608" s="44" t="s">
        <v>428</v>
      </c>
      <c r="AE608" s="44" t="s">
        <v>3189</v>
      </c>
      <c r="AF608" s="43">
        <v>113</v>
      </c>
      <c r="AG608" s="34" t="s">
        <v>2876</v>
      </c>
      <c r="AH608" s="34" t="s">
        <v>2875</v>
      </c>
      <c r="AI608" s="43" t="s">
        <v>2877</v>
      </c>
      <c r="AJ608" s="44" t="s">
        <v>2878</v>
      </c>
      <c r="AK608" s="295">
        <v>5000669</v>
      </c>
      <c r="AL608" s="44" t="s">
        <v>412</v>
      </c>
      <c r="AM608" s="44" t="s">
        <v>2882</v>
      </c>
      <c r="AN608" s="296">
        <v>259096700</v>
      </c>
      <c r="AO608" s="34"/>
      <c r="AP608" s="34"/>
      <c r="AQ608" s="34"/>
      <c r="AR608" s="34"/>
      <c r="AS608" s="34"/>
      <c r="AT608" s="44" t="s">
        <v>434</v>
      </c>
      <c r="AU608" s="44"/>
      <c r="AV608" s="751" t="str" cm="1">
        <f t="array" ref="AV6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8" s="34"/>
      <c r="AX608" s="34"/>
      <c r="AY608" s="34"/>
      <c r="AZ608" s="34"/>
      <c r="BA608" s="34"/>
      <c r="BB608" s="34"/>
      <c r="BC608" s="34"/>
      <c r="BD608" s="44">
        <v>170122</v>
      </c>
      <c r="BE608" s="34" t="s">
        <v>3036</v>
      </c>
      <c r="BF608" s="43" t="s">
        <v>1277</v>
      </c>
      <c r="BG608" s="34" t="s">
        <v>455</v>
      </c>
      <c r="BH608" s="34" t="s">
        <v>412</v>
      </c>
      <c r="BI608" s="34" t="s">
        <v>6206</v>
      </c>
      <c r="BJ608" s="44" t="s">
        <v>428</v>
      </c>
      <c r="BK608" s="44" t="s">
        <v>3189</v>
      </c>
      <c r="BL608" s="34"/>
      <c r="BM608" s="34"/>
      <c r="BN608" s="34"/>
      <c r="BO608" s="20"/>
      <c r="BP608" s="20"/>
      <c r="BQ608" s="20"/>
      <c r="BR608" s="20"/>
      <c r="BS608" s="27"/>
      <c r="BT608" s="20"/>
      <c r="BU608" s="20"/>
      <c r="BV608" s="20"/>
      <c r="BW608" s="20"/>
      <c r="BX608" s="20"/>
      <c r="BY608" s="20"/>
      <c r="BZ608" s="20"/>
      <c r="CA608" s="20"/>
      <c r="CB608" s="20"/>
      <c r="CC608" s="27"/>
      <c r="CD608" s="20"/>
      <c r="CE608" s="20"/>
      <c r="CF608" s="28"/>
      <c r="CG608" s="28"/>
      <c r="CH608" s="28"/>
      <c r="CI608" s="28"/>
      <c r="CJ608" s="28"/>
      <c r="CK608" s="28"/>
      <c r="CL608" s="28"/>
      <c r="CM608" s="28"/>
      <c r="CN608" s="28"/>
      <c r="CO608" s="28"/>
      <c r="CP608" s="28"/>
      <c r="CQ608" s="28"/>
      <c r="CR608" s="28"/>
      <c r="CS608" s="28"/>
      <c r="CT608" s="28"/>
      <c r="CU608" s="28"/>
      <c r="CV608" s="28"/>
      <c r="CW608" s="28"/>
      <c r="CX608" s="20"/>
      <c r="ML608" s="87"/>
      <c r="MM608" s="87"/>
      <c r="MN608" s="87"/>
      <c r="MO608" s="87"/>
      <c r="MP608" s="87"/>
      <c r="MQ608" s="87"/>
      <c r="MR608" s="87"/>
      <c r="MS608" s="87"/>
      <c r="MT608" s="87"/>
      <c r="MU608" s="87"/>
      <c r="MV608" s="87"/>
      <c r="MW608" s="87"/>
      <c r="MX608" s="87"/>
      <c r="MY608" s="87"/>
      <c r="MZ608" s="87"/>
      <c r="NA608" s="87"/>
      <c r="NB608" s="87"/>
      <c r="NC608" s="87"/>
      <c r="ND608" s="87"/>
      <c r="NE608" s="87"/>
      <c r="NF608" s="87"/>
      <c r="NG608" s="87"/>
      <c r="NH608" s="87"/>
      <c r="NI608" s="87"/>
      <c r="NJ608" s="87"/>
      <c r="NK608" s="87"/>
      <c r="NL608" s="87"/>
      <c r="NM608" s="87"/>
      <c r="NN608" s="87"/>
      <c r="NO608" s="87"/>
      <c r="NP608" s="87"/>
      <c r="NR608" s="20"/>
      <c r="NS608" s="246" t="s">
        <v>6207</v>
      </c>
    </row>
    <row r="609" spans="22:383">
      <c r="V609" s="43">
        <v>113</v>
      </c>
      <c r="W609" s="34" t="s">
        <v>2876</v>
      </c>
      <c r="X609" s="44">
        <v>170123</v>
      </c>
      <c r="Y609" s="34" t="s">
        <v>3110</v>
      </c>
      <c r="Z609" s="43" t="s">
        <v>1277</v>
      </c>
      <c r="AA609" s="34" t="s">
        <v>455</v>
      </c>
      <c r="AB609" s="34" t="s">
        <v>412</v>
      </c>
      <c r="AC609" s="34" t="s">
        <v>6208</v>
      </c>
      <c r="AD609" s="44" t="s">
        <v>428</v>
      </c>
      <c r="AE609" s="44" t="s">
        <v>3189</v>
      </c>
      <c r="AF609" s="43">
        <v>113</v>
      </c>
      <c r="AG609" s="34" t="s">
        <v>2876</v>
      </c>
      <c r="AH609" s="34" t="s">
        <v>2875</v>
      </c>
      <c r="AI609" s="43" t="s">
        <v>2877</v>
      </c>
      <c r="AJ609" s="44" t="s">
        <v>2878</v>
      </c>
      <c r="AK609" s="295">
        <v>5000669</v>
      </c>
      <c r="AL609" s="44" t="s">
        <v>412</v>
      </c>
      <c r="AM609" s="44" t="s">
        <v>2882</v>
      </c>
      <c r="AN609" s="296">
        <v>259096700</v>
      </c>
      <c r="AO609" s="34"/>
      <c r="AP609" s="34"/>
      <c r="AQ609" s="34"/>
      <c r="AR609" s="34"/>
      <c r="AS609" s="34"/>
      <c r="AT609" s="44" t="s">
        <v>434</v>
      </c>
      <c r="AU609" s="44"/>
      <c r="AV609" s="751" t="str" cm="1">
        <f t="array" ref="AV6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09" s="34"/>
      <c r="AX609" s="34"/>
      <c r="AY609" s="34"/>
      <c r="AZ609" s="34"/>
      <c r="BA609" s="34"/>
      <c r="BB609" s="34"/>
      <c r="BC609" s="34"/>
      <c r="BD609" s="44">
        <v>170123</v>
      </c>
      <c r="BE609" s="34" t="s">
        <v>3110</v>
      </c>
      <c r="BF609" s="43" t="s">
        <v>1277</v>
      </c>
      <c r="BG609" s="34" t="s">
        <v>455</v>
      </c>
      <c r="BH609" s="34" t="s">
        <v>412</v>
      </c>
      <c r="BI609" s="34" t="s">
        <v>6208</v>
      </c>
      <c r="BJ609" s="44" t="s">
        <v>428</v>
      </c>
      <c r="BK609" s="44" t="s">
        <v>3189</v>
      </c>
      <c r="BL609" s="34"/>
      <c r="BM609" s="34"/>
      <c r="BN609" s="34"/>
      <c r="BO609" s="20"/>
      <c r="BP609" s="20"/>
      <c r="BQ609" s="20"/>
      <c r="BR609" s="20"/>
      <c r="BS609" s="27"/>
      <c r="BT609" s="20"/>
      <c r="BU609" s="20"/>
      <c r="BV609" s="20"/>
      <c r="BW609" s="20"/>
      <c r="BX609" s="20"/>
      <c r="BY609" s="20"/>
      <c r="BZ609" s="20"/>
      <c r="CA609" s="20"/>
      <c r="CB609" s="20"/>
      <c r="CC609" s="27"/>
      <c r="CD609" s="20"/>
      <c r="CE609" s="20"/>
      <c r="CF609" s="28"/>
      <c r="CG609" s="28"/>
      <c r="CH609" s="28"/>
      <c r="CI609" s="28"/>
      <c r="CJ609" s="28"/>
      <c r="CK609" s="28"/>
      <c r="CL609" s="28"/>
      <c r="CM609" s="28"/>
      <c r="CN609" s="28"/>
      <c r="CO609" s="28"/>
      <c r="CP609" s="28"/>
      <c r="CQ609" s="28"/>
      <c r="CR609" s="28"/>
      <c r="CS609" s="28"/>
      <c r="CT609" s="28"/>
      <c r="CU609" s="28"/>
      <c r="CV609" s="28"/>
      <c r="CW609" s="28"/>
      <c r="CX609" s="20"/>
      <c r="ML609" s="87"/>
      <c r="MM609" s="87"/>
      <c r="MN609" s="87"/>
      <c r="MO609" s="87"/>
      <c r="MP609" s="87"/>
      <c r="MQ609" s="87"/>
      <c r="MR609" s="87"/>
      <c r="MS609" s="87"/>
      <c r="MT609" s="87"/>
      <c r="MU609" s="87"/>
      <c r="MV609" s="87"/>
      <c r="MW609" s="87"/>
      <c r="MX609" s="87"/>
      <c r="MY609" s="87"/>
      <c r="MZ609" s="87"/>
      <c r="NA609" s="87"/>
      <c r="NB609" s="87"/>
      <c r="NC609" s="87"/>
      <c r="ND609" s="87"/>
      <c r="NE609" s="87"/>
      <c r="NF609" s="87"/>
      <c r="NG609" s="87"/>
      <c r="NH609" s="87"/>
      <c r="NI609" s="87"/>
      <c r="NJ609" s="87"/>
      <c r="NK609" s="87"/>
      <c r="NL609" s="87"/>
      <c r="NM609" s="87"/>
      <c r="NN609" s="87"/>
      <c r="NO609" s="87"/>
      <c r="NP609" s="87"/>
      <c r="NR609" s="20"/>
      <c r="NS609" s="246" t="s">
        <v>6209</v>
      </c>
    </row>
    <row r="610" spans="22:383">
      <c r="V610" s="43">
        <v>113</v>
      </c>
      <c r="W610" s="34" t="s">
        <v>2876</v>
      </c>
      <c r="X610" s="44">
        <v>170116</v>
      </c>
      <c r="Y610" s="34" t="s">
        <v>1608</v>
      </c>
      <c r="Z610" s="43" t="s">
        <v>1277</v>
      </c>
      <c r="AA610" s="34" t="s">
        <v>455</v>
      </c>
      <c r="AB610" s="34" t="s">
        <v>412</v>
      </c>
      <c r="AC610" s="34" t="s">
        <v>1608</v>
      </c>
      <c r="AD610" s="44" t="s">
        <v>428</v>
      </c>
      <c r="AE610" s="44" t="s">
        <v>3189</v>
      </c>
      <c r="AF610" s="43">
        <v>113</v>
      </c>
      <c r="AG610" s="34" t="s">
        <v>2876</v>
      </c>
      <c r="AH610" s="34" t="s">
        <v>2875</v>
      </c>
      <c r="AI610" s="43" t="s">
        <v>2877</v>
      </c>
      <c r="AJ610" s="44" t="s">
        <v>2878</v>
      </c>
      <c r="AK610" s="295">
        <v>5000669</v>
      </c>
      <c r="AL610" s="44" t="s">
        <v>412</v>
      </c>
      <c r="AM610" s="44" t="s">
        <v>2882</v>
      </c>
      <c r="AN610" s="296">
        <v>259096700</v>
      </c>
      <c r="AO610" s="34"/>
      <c r="AP610" s="34"/>
      <c r="AQ610" s="34"/>
      <c r="AR610" s="34"/>
      <c r="AS610" s="34"/>
      <c r="AT610" s="44" t="s">
        <v>434</v>
      </c>
      <c r="AU610" s="44"/>
      <c r="AV610" s="751" t="str" cm="1">
        <f t="array" ref="AV6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0" s="34"/>
      <c r="AX610" s="34"/>
      <c r="AY610" s="34"/>
      <c r="AZ610" s="34"/>
      <c r="BA610" s="34"/>
      <c r="BB610" s="34"/>
      <c r="BC610" s="34"/>
      <c r="BD610" s="44">
        <v>170116</v>
      </c>
      <c r="BE610" s="34" t="s">
        <v>1608</v>
      </c>
      <c r="BF610" s="43" t="s">
        <v>1277</v>
      </c>
      <c r="BG610" s="34" t="s">
        <v>455</v>
      </c>
      <c r="BH610" s="34" t="s">
        <v>412</v>
      </c>
      <c r="BI610" s="34" t="s">
        <v>1608</v>
      </c>
      <c r="BJ610" s="44" t="s">
        <v>428</v>
      </c>
      <c r="BK610" s="44" t="s">
        <v>3189</v>
      </c>
      <c r="BL610" s="34"/>
      <c r="BM610" s="34"/>
      <c r="BN610" s="34"/>
      <c r="BO610" s="20"/>
      <c r="BP610" s="20"/>
      <c r="BQ610" s="20"/>
      <c r="BR610" s="20"/>
      <c r="BS610" s="27"/>
      <c r="BT610" s="20"/>
      <c r="BU610" s="20"/>
      <c r="BV610" s="20"/>
      <c r="BW610" s="20"/>
      <c r="BX610" s="20"/>
      <c r="BY610" s="20"/>
      <c r="BZ610" s="20"/>
      <c r="CA610" s="20"/>
      <c r="CB610" s="20"/>
      <c r="CC610" s="27"/>
      <c r="CD610" s="20"/>
      <c r="CE610" s="20"/>
      <c r="CF610" s="28"/>
      <c r="CG610" s="28"/>
      <c r="CH610" s="28"/>
      <c r="CI610" s="28"/>
      <c r="CJ610" s="28"/>
      <c r="CK610" s="28"/>
      <c r="CL610" s="28"/>
      <c r="CM610" s="28"/>
      <c r="CN610" s="28"/>
      <c r="CO610" s="28"/>
      <c r="CP610" s="28"/>
      <c r="CQ610" s="28"/>
      <c r="CR610" s="28"/>
      <c r="CS610" s="28"/>
      <c r="CT610" s="28"/>
      <c r="CU610" s="28"/>
      <c r="CV610" s="28"/>
      <c r="CW610" s="28"/>
      <c r="CX610" s="20"/>
      <c r="ML610" s="87"/>
      <c r="MM610" s="87"/>
      <c r="MN610" s="87"/>
      <c r="MO610" s="87"/>
      <c r="MP610" s="87"/>
      <c r="MQ610" s="87"/>
      <c r="MR610" s="87"/>
      <c r="MS610" s="87"/>
      <c r="MT610" s="87"/>
      <c r="MU610" s="87"/>
      <c r="MV610" s="87"/>
      <c r="MW610" s="87"/>
      <c r="MX610" s="87"/>
      <c r="MY610" s="87"/>
      <c r="MZ610" s="87"/>
      <c r="NA610" s="87"/>
      <c r="NB610" s="87"/>
      <c r="NC610" s="87"/>
      <c r="ND610" s="87"/>
      <c r="NE610" s="87"/>
      <c r="NF610" s="87"/>
      <c r="NG610" s="87"/>
      <c r="NH610" s="87"/>
      <c r="NI610" s="87"/>
      <c r="NJ610" s="87"/>
      <c r="NK610" s="87"/>
      <c r="NL610" s="87"/>
      <c r="NM610" s="87"/>
      <c r="NN610" s="87"/>
      <c r="NO610" s="87"/>
      <c r="NP610" s="87"/>
      <c r="NR610" s="20"/>
      <c r="NS610" s="246" t="s">
        <v>6210</v>
      </c>
    </row>
    <row r="611" spans="22:383">
      <c r="V611" s="43">
        <v>113</v>
      </c>
      <c r="W611" s="34" t="s">
        <v>2876</v>
      </c>
      <c r="X611" s="44">
        <v>170117</v>
      </c>
      <c r="Y611" s="34" t="s">
        <v>496</v>
      </c>
      <c r="Z611" s="43" t="s">
        <v>1277</v>
      </c>
      <c r="AA611" s="34" t="s">
        <v>455</v>
      </c>
      <c r="AB611" s="34" t="s">
        <v>412</v>
      </c>
      <c r="AC611" s="34" t="s">
        <v>496</v>
      </c>
      <c r="AD611" s="44" t="s">
        <v>428</v>
      </c>
      <c r="AE611" s="44" t="s">
        <v>3189</v>
      </c>
      <c r="AF611" s="43">
        <v>113</v>
      </c>
      <c r="AG611" s="34" t="s">
        <v>2876</v>
      </c>
      <c r="AH611" s="34" t="s">
        <v>2875</v>
      </c>
      <c r="AI611" s="43" t="s">
        <v>2877</v>
      </c>
      <c r="AJ611" s="44" t="s">
        <v>2878</v>
      </c>
      <c r="AK611" s="295">
        <v>5000669</v>
      </c>
      <c r="AL611" s="44" t="s">
        <v>412</v>
      </c>
      <c r="AM611" s="44" t="s">
        <v>2882</v>
      </c>
      <c r="AN611" s="296">
        <v>259096700</v>
      </c>
      <c r="AO611" s="34"/>
      <c r="AP611" s="34"/>
      <c r="AQ611" s="34"/>
      <c r="AR611" s="34"/>
      <c r="AS611" s="34"/>
      <c r="AT611" s="44" t="s">
        <v>434</v>
      </c>
      <c r="AU611" s="44"/>
      <c r="AV611" s="751" t="str" cm="1">
        <f t="array" ref="AV6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1" s="34"/>
      <c r="AX611" s="34"/>
      <c r="AY611" s="34"/>
      <c r="AZ611" s="34"/>
      <c r="BA611" s="34"/>
      <c r="BB611" s="34"/>
      <c r="BC611" s="34"/>
      <c r="BD611" s="44">
        <v>170117</v>
      </c>
      <c r="BE611" s="34" t="s">
        <v>496</v>
      </c>
      <c r="BF611" s="43" t="s">
        <v>1277</v>
      </c>
      <c r="BG611" s="34" t="s">
        <v>455</v>
      </c>
      <c r="BH611" s="34" t="s">
        <v>412</v>
      </c>
      <c r="BI611" s="34" t="s">
        <v>496</v>
      </c>
      <c r="BJ611" s="44" t="s">
        <v>428</v>
      </c>
      <c r="BK611" s="44" t="s">
        <v>3189</v>
      </c>
      <c r="BL611" s="34"/>
      <c r="BM611" s="34"/>
      <c r="BN611" s="34"/>
      <c r="BO611" s="20"/>
      <c r="BP611" s="20"/>
      <c r="BQ611" s="20"/>
      <c r="BR611" s="20"/>
      <c r="BS611" s="27"/>
      <c r="BT611" s="20"/>
      <c r="BU611" s="20"/>
      <c r="BV611" s="20"/>
      <c r="BW611" s="20"/>
      <c r="BX611" s="20"/>
      <c r="BY611" s="20"/>
      <c r="BZ611" s="20"/>
      <c r="CA611" s="20"/>
      <c r="CB611" s="20"/>
      <c r="CC611" s="27"/>
      <c r="CD611" s="20"/>
      <c r="CE611" s="20"/>
      <c r="CF611" s="28"/>
      <c r="CG611" s="28"/>
      <c r="CH611" s="28"/>
      <c r="CI611" s="28"/>
      <c r="CJ611" s="28"/>
      <c r="CK611" s="28"/>
      <c r="CL611" s="28"/>
      <c r="CM611" s="28"/>
      <c r="CN611" s="28"/>
      <c r="CO611" s="28"/>
      <c r="CP611" s="28"/>
      <c r="CQ611" s="28"/>
      <c r="CR611" s="28"/>
      <c r="CS611" s="28"/>
      <c r="CT611" s="28"/>
      <c r="CU611" s="28"/>
      <c r="CV611" s="28"/>
      <c r="CW611" s="28"/>
      <c r="CX611" s="20"/>
      <c r="ML611" s="87"/>
      <c r="MM611" s="87"/>
      <c r="MN611" s="87"/>
      <c r="MO611" s="87"/>
      <c r="MP611" s="87"/>
      <c r="MQ611" s="87"/>
      <c r="MR611" s="87"/>
      <c r="MS611" s="87"/>
      <c r="MT611" s="87"/>
      <c r="MU611" s="87"/>
      <c r="MV611" s="87"/>
      <c r="MW611" s="87"/>
      <c r="MX611" s="87"/>
      <c r="MY611" s="87"/>
      <c r="MZ611" s="87"/>
      <c r="NA611" s="87"/>
      <c r="NB611" s="87"/>
      <c r="NC611" s="87"/>
      <c r="ND611" s="87"/>
      <c r="NE611" s="87"/>
      <c r="NF611" s="87"/>
      <c r="NG611" s="87"/>
      <c r="NH611" s="87"/>
      <c r="NI611" s="87"/>
      <c r="NJ611" s="87"/>
      <c r="NK611" s="87"/>
      <c r="NL611" s="87"/>
      <c r="NM611" s="87"/>
      <c r="NN611" s="87"/>
      <c r="NO611" s="87"/>
      <c r="NP611" s="87"/>
      <c r="NR611" s="20"/>
      <c r="NS611" s="246" t="s">
        <v>6211</v>
      </c>
    </row>
    <row r="612" spans="22:383">
      <c r="V612" s="43">
        <v>113</v>
      </c>
      <c r="W612" s="34" t="s">
        <v>2876</v>
      </c>
      <c r="X612" s="44">
        <v>170118</v>
      </c>
      <c r="Y612" s="34" t="s">
        <v>2729</v>
      </c>
      <c r="Z612" s="43" t="s">
        <v>1277</v>
      </c>
      <c r="AA612" s="34" t="s">
        <v>455</v>
      </c>
      <c r="AB612" s="34" t="s">
        <v>412</v>
      </c>
      <c r="AC612" s="34" t="s">
        <v>2729</v>
      </c>
      <c r="AD612" s="44" t="s">
        <v>428</v>
      </c>
      <c r="AE612" s="44" t="s">
        <v>3189</v>
      </c>
      <c r="AF612" s="43">
        <v>113</v>
      </c>
      <c r="AG612" s="34" t="s">
        <v>2876</v>
      </c>
      <c r="AH612" s="34" t="s">
        <v>2875</v>
      </c>
      <c r="AI612" s="43" t="s">
        <v>2877</v>
      </c>
      <c r="AJ612" s="44" t="s">
        <v>2878</v>
      </c>
      <c r="AK612" s="295">
        <v>5000669</v>
      </c>
      <c r="AL612" s="44" t="s">
        <v>412</v>
      </c>
      <c r="AM612" s="44" t="s">
        <v>2882</v>
      </c>
      <c r="AN612" s="296">
        <v>259096700</v>
      </c>
      <c r="AO612" s="34"/>
      <c r="AP612" s="34"/>
      <c r="AQ612" s="34"/>
      <c r="AR612" s="34"/>
      <c r="AS612" s="34"/>
      <c r="AT612" s="44" t="s">
        <v>434</v>
      </c>
      <c r="AU612" s="44"/>
      <c r="AV612" s="751" t="str" cm="1">
        <f t="array" ref="AV6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2" s="34"/>
      <c r="AX612" s="34"/>
      <c r="AY612" s="34"/>
      <c r="AZ612" s="34"/>
      <c r="BA612" s="34"/>
      <c r="BB612" s="34"/>
      <c r="BC612" s="34"/>
      <c r="BD612" s="44">
        <v>170118</v>
      </c>
      <c r="BE612" s="34" t="s">
        <v>2729</v>
      </c>
      <c r="BF612" s="43" t="s">
        <v>1277</v>
      </c>
      <c r="BG612" s="34" t="s">
        <v>455</v>
      </c>
      <c r="BH612" s="34" t="s">
        <v>412</v>
      </c>
      <c r="BI612" s="34" t="s">
        <v>2729</v>
      </c>
      <c r="BJ612" s="44" t="s">
        <v>428</v>
      </c>
      <c r="BK612" s="44" t="s">
        <v>3189</v>
      </c>
      <c r="BL612" s="34"/>
      <c r="BM612" s="34"/>
      <c r="BN612" s="34"/>
      <c r="BO612" s="20"/>
      <c r="BP612" s="20"/>
      <c r="BQ612" s="20"/>
      <c r="BR612" s="20"/>
      <c r="BS612" s="27"/>
      <c r="BT612" s="20"/>
      <c r="BU612" s="20"/>
      <c r="BV612" s="20"/>
      <c r="BW612" s="20"/>
      <c r="BX612" s="20"/>
      <c r="BY612" s="20"/>
      <c r="BZ612" s="20"/>
      <c r="CA612" s="20"/>
      <c r="CB612" s="20"/>
      <c r="CC612" s="27"/>
      <c r="CD612" s="20"/>
      <c r="CE612" s="20"/>
      <c r="CF612" s="28"/>
      <c r="CG612" s="28"/>
      <c r="CH612" s="28"/>
      <c r="CI612" s="28"/>
      <c r="CJ612" s="28"/>
      <c r="CK612" s="28"/>
      <c r="CL612" s="28"/>
      <c r="CM612" s="28"/>
      <c r="CN612" s="28"/>
      <c r="CO612" s="28"/>
      <c r="CP612" s="28"/>
      <c r="CQ612" s="28"/>
      <c r="CR612" s="28"/>
      <c r="CS612" s="28"/>
      <c r="CT612" s="28"/>
      <c r="CU612" s="28"/>
      <c r="CV612" s="28"/>
      <c r="CW612" s="28"/>
      <c r="CX612" s="20"/>
      <c r="ML612" s="87"/>
      <c r="MM612" s="87"/>
      <c r="MN612" s="87"/>
      <c r="MO612" s="87"/>
      <c r="MP612" s="87"/>
      <c r="MQ612" s="87"/>
      <c r="MR612" s="87"/>
      <c r="MS612" s="87"/>
      <c r="MT612" s="87"/>
      <c r="MU612" s="87"/>
      <c r="MV612" s="87"/>
      <c r="MW612" s="87"/>
      <c r="MX612" s="87"/>
      <c r="MY612" s="87"/>
      <c r="MZ612" s="87"/>
      <c r="NA612" s="87"/>
      <c r="NB612" s="87"/>
      <c r="NC612" s="87"/>
      <c r="ND612" s="87"/>
      <c r="NE612" s="87"/>
      <c r="NF612" s="87"/>
      <c r="NG612" s="87"/>
      <c r="NH612" s="87"/>
      <c r="NI612" s="87"/>
      <c r="NJ612" s="87"/>
      <c r="NK612" s="87"/>
      <c r="NL612" s="87"/>
      <c r="NM612" s="87"/>
      <c r="NN612" s="87"/>
      <c r="NO612" s="87"/>
      <c r="NP612" s="87"/>
      <c r="NR612" s="20"/>
      <c r="NS612" s="246" t="s">
        <v>6212</v>
      </c>
    </row>
    <row r="613" spans="22:383">
      <c r="V613" s="43">
        <v>113</v>
      </c>
      <c r="W613" s="34" t="s">
        <v>2876</v>
      </c>
      <c r="X613" s="44">
        <v>40304</v>
      </c>
      <c r="Y613" s="34" t="s">
        <v>499</v>
      </c>
      <c r="Z613" s="43" t="s">
        <v>1277</v>
      </c>
      <c r="AA613" s="34" t="s">
        <v>499</v>
      </c>
      <c r="AB613" s="34" t="s">
        <v>498</v>
      </c>
      <c r="AC613" s="34" t="s">
        <v>499</v>
      </c>
      <c r="AD613" s="44" t="s">
        <v>428</v>
      </c>
      <c r="AE613" s="44" t="s">
        <v>3189</v>
      </c>
      <c r="AF613" s="43">
        <v>113</v>
      </c>
      <c r="AG613" s="34" t="s">
        <v>2876</v>
      </c>
      <c r="AH613" s="34" t="s">
        <v>2875</v>
      </c>
      <c r="AI613" s="43" t="s">
        <v>2877</v>
      </c>
      <c r="AJ613" s="44" t="s">
        <v>2878</v>
      </c>
      <c r="AK613" s="295">
        <v>5000669</v>
      </c>
      <c r="AL613" s="44" t="s">
        <v>412</v>
      </c>
      <c r="AM613" s="44" t="s">
        <v>2882</v>
      </c>
      <c r="AN613" s="296">
        <v>259096700</v>
      </c>
      <c r="AO613" s="34"/>
      <c r="AP613" s="34"/>
      <c r="AQ613" s="34"/>
      <c r="AR613" s="34"/>
      <c r="AS613" s="34"/>
      <c r="AT613" s="44" t="s">
        <v>434</v>
      </c>
      <c r="AU613" s="44"/>
      <c r="AV613" s="751" t="str" cm="1">
        <f t="array" ref="AV6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3" s="34"/>
      <c r="AX613" s="34"/>
      <c r="AY613" s="34"/>
      <c r="AZ613" s="34"/>
      <c r="BA613" s="34"/>
      <c r="BB613" s="34"/>
      <c r="BC613" s="34"/>
      <c r="BD613" s="44">
        <v>40304</v>
      </c>
      <c r="BE613" s="34" t="s">
        <v>499</v>
      </c>
      <c r="BF613" s="43" t="s">
        <v>1277</v>
      </c>
      <c r="BG613" s="34" t="s">
        <v>499</v>
      </c>
      <c r="BH613" s="34" t="s">
        <v>498</v>
      </c>
      <c r="BI613" s="34" t="s">
        <v>499</v>
      </c>
      <c r="BJ613" s="44" t="s">
        <v>428</v>
      </c>
      <c r="BK613" s="44" t="s">
        <v>3189</v>
      </c>
      <c r="BL613" s="34"/>
      <c r="BM613" s="34"/>
      <c r="BN613" s="34"/>
      <c r="BO613" s="20"/>
      <c r="BP613" s="20"/>
      <c r="BQ613" s="20"/>
      <c r="BR613" s="20"/>
      <c r="BS613" s="27"/>
      <c r="BT613" s="20"/>
      <c r="BU613" s="20"/>
      <c r="BV613" s="20"/>
      <c r="BW613" s="20"/>
      <c r="BX613" s="20"/>
      <c r="BY613" s="20"/>
      <c r="BZ613" s="20"/>
      <c r="CA613" s="20"/>
      <c r="CB613" s="20"/>
      <c r="CC613" s="27"/>
      <c r="CD613" s="20"/>
      <c r="CE613" s="20"/>
      <c r="CF613" s="28"/>
      <c r="CG613" s="28"/>
      <c r="CH613" s="28"/>
      <c r="CI613" s="28"/>
      <c r="CJ613" s="28"/>
      <c r="CK613" s="28"/>
      <c r="CL613" s="28"/>
      <c r="CM613" s="28"/>
      <c r="CN613" s="28"/>
      <c r="CO613" s="28"/>
      <c r="CP613" s="28"/>
      <c r="CQ613" s="28"/>
      <c r="CR613" s="28"/>
      <c r="CS613" s="28"/>
      <c r="CT613" s="28"/>
      <c r="CU613" s="28"/>
      <c r="CV613" s="28"/>
      <c r="CW613" s="28"/>
      <c r="CX613" s="20"/>
      <c r="ML613" s="87"/>
      <c r="MM613" s="87"/>
      <c r="MN613" s="87"/>
      <c r="MO613" s="87"/>
      <c r="MP613" s="87"/>
      <c r="MQ613" s="87"/>
      <c r="MR613" s="87"/>
      <c r="MS613" s="87"/>
      <c r="MT613" s="87"/>
      <c r="MU613" s="87"/>
      <c r="MV613" s="87"/>
      <c r="MW613" s="87"/>
      <c r="MX613" s="87"/>
      <c r="MY613" s="87"/>
      <c r="MZ613" s="87"/>
      <c r="NA613" s="87"/>
      <c r="NB613" s="87"/>
      <c r="NC613" s="87"/>
      <c r="ND613" s="87"/>
      <c r="NE613" s="87"/>
      <c r="NF613" s="87"/>
      <c r="NG613" s="87"/>
      <c r="NH613" s="87"/>
      <c r="NI613" s="87"/>
      <c r="NJ613" s="87"/>
      <c r="NK613" s="87"/>
      <c r="NL613" s="87"/>
      <c r="NM613" s="87"/>
      <c r="NN613" s="87"/>
      <c r="NO613" s="87"/>
      <c r="NP613" s="87"/>
      <c r="NR613" s="20"/>
      <c r="NS613" s="246" t="s">
        <v>6213</v>
      </c>
    </row>
    <row r="614" spans="22:383">
      <c r="V614" s="43">
        <v>113</v>
      </c>
      <c r="W614" s="34" t="s">
        <v>2876</v>
      </c>
      <c r="X614" s="44">
        <v>40300</v>
      </c>
      <c r="Y614" s="34" t="s">
        <v>6214</v>
      </c>
      <c r="Z614" s="43" t="s">
        <v>1277</v>
      </c>
      <c r="AA614" s="34" t="s">
        <v>499</v>
      </c>
      <c r="AB614" s="34" t="s">
        <v>498</v>
      </c>
      <c r="AC614" s="34" t="s">
        <v>499</v>
      </c>
      <c r="AD614" s="44" t="s">
        <v>428</v>
      </c>
      <c r="AE614" s="44" t="s">
        <v>3189</v>
      </c>
      <c r="AF614" s="43">
        <v>113</v>
      </c>
      <c r="AG614" s="34" t="s">
        <v>2876</v>
      </c>
      <c r="AH614" s="34" t="s">
        <v>2875</v>
      </c>
      <c r="AI614" s="43" t="s">
        <v>2877</v>
      </c>
      <c r="AJ614" s="44" t="s">
        <v>2878</v>
      </c>
      <c r="AK614" s="295">
        <v>5000669</v>
      </c>
      <c r="AL614" s="44" t="s">
        <v>412</v>
      </c>
      <c r="AM614" s="44" t="s">
        <v>2882</v>
      </c>
      <c r="AN614" s="296">
        <v>259096700</v>
      </c>
      <c r="AO614" s="34"/>
      <c r="AP614" s="34"/>
      <c r="AQ614" s="34"/>
      <c r="AR614" s="34"/>
      <c r="AS614" s="34"/>
      <c r="AT614" s="44" t="s">
        <v>434</v>
      </c>
      <c r="AU614" s="44"/>
      <c r="AV614" s="751" t="str" cm="1">
        <f t="array" ref="AV6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4" s="34"/>
      <c r="AX614" s="34"/>
      <c r="AY614" s="34"/>
      <c r="AZ614" s="34"/>
      <c r="BA614" s="34"/>
      <c r="BB614" s="34"/>
      <c r="BC614" s="34"/>
      <c r="BD614" s="44">
        <v>40300</v>
      </c>
      <c r="BE614" s="34" t="s">
        <v>6214</v>
      </c>
      <c r="BF614" s="43" t="s">
        <v>1277</v>
      </c>
      <c r="BG614" s="34" t="s">
        <v>499</v>
      </c>
      <c r="BH614" s="34" t="s">
        <v>498</v>
      </c>
      <c r="BI614" s="34" t="s">
        <v>499</v>
      </c>
      <c r="BJ614" s="44" t="s">
        <v>428</v>
      </c>
      <c r="BK614" s="44" t="s">
        <v>3189</v>
      </c>
      <c r="BL614" s="34"/>
      <c r="BM614" s="34"/>
      <c r="BN614" s="34"/>
      <c r="BO614" s="20"/>
      <c r="BP614" s="20"/>
      <c r="BQ614" s="20"/>
      <c r="BR614" s="20"/>
      <c r="BS614" s="27"/>
      <c r="BT614" s="20"/>
      <c r="BU614" s="20"/>
      <c r="BV614" s="20"/>
      <c r="BW614" s="20"/>
      <c r="BX614" s="20"/>
      <c r="BY614" s="20"/>
      <c r="BZ614" s="20"/>
      <c r="CA614" s="20"/>
      <c r="CB614" s="20"/>
      <c r="CC614" s="27"/>
      <c r="CD614" s="20"/>
      <c r="CE614" s="20"/>
      <c r="CF614" s="28"/>
      <c r="CG614" s="28"/>
      <c r="CH614" s="28"/>
      <c r="CI614" s="28"/>
      <c r="CJ614" s="28"/>
      <c r="CK614" s="28"/>
      <c r="CL614" s="28"/>
      <c r="CM614" s="28"/>
      <c r="CN614" s="28"/>
      <c r="CO614" s="28"/>
      <c r="CP614" s="28"/>
      <c r="CQ614" s="28"/>
      <c r="CR614" s="28"/>
      <c r="CS614" s="28"/>
      <c r="CT614" s="28"/>
      <c r="CU614" s="28"/>
      <c r="CV614" s="28"/>
      <c r="CW614" s="28"/>
      <c r="CX614" s="20"/>
      <c r="ML614" s="87"/>
      <c r="MM614" s="87"/>
      <c r="MN614" s="87"/>
      <c r="MO614" s="87"/>
      <c r="MP614" s="87"/>
      <c r="MQ614" s="87"/>
      <c r="MR614" s="87"/>
      <c r="MS614" s="87"/>
      <c r="MT614" s="87"/>
      <c r="MU614" s="87"/>
      <c r="MV614" s="87"/>
      <c r="MW614" s="87"/>
      <c r="MX614" s="87"/>
      <c r="MY614" s="87"/>
      <c r="MZ614" s="87"/>
      <c r="NA614" s="87"/>
      <c r="NB614" s="87"/>
      <c r="NC614" s="87"/>
      <c r="ND614" s="87"/>
      <c r="NE614" s="87"/>
      <c r="NF614" s="87"/>
      <c r="NG614" s="87"/>
      <c r="NH614" s="87"/>
      <c r="NI614" s="87"/>
      <c r="NJ614" s="87"/>
      <c r="NK614" s="87"/>
      <c r="NL614" s="87"/>
      <c r="NM614" s="87"/>
      <c r="NN614" s="87"/>
      <c r="NO614" s="87"/>
      <c r="NP614" s="87"/>
      <c r="NR614" s="20"/>
      <c r="NS614" s="246" t="s">
        <v>6215</v>
      </c>
    </row>
    <row r="615" spans="22:383">
      <c r="V615" s="43">
        <v>113</v>
      </c>
      <c r="W615" s="34" t="s">
        <v>2876</v>
      </c>
      <c r="X615" s="44">
        <v>40306</v>
      </c>
      <c r="Y615" s="34" t="s">
        <v>1032</v>
      </c>
      <c r="Z615" s="43" t="s">
        <v>1277</v>
      </c>
      <c r="AA615" s="34" t="s">
        <v>499</v>
      </c>
      <c r="AB615" s="34" t="s">
        <v>498</v>
      </c>
      <c r="AC615" s="34" t="s">
        <v>1032</v>
      </c>
      <c r="AD615" s="44" t="s">
        <v>428</v>
      </c>
      <c r="AE615" s="44" t="s">
        <v>3189</v>
      </c>
      <c r="AF615" s="43">
        <v>113</v>
      </c>
      <c r="AG615" s="34" t="s">
        <v>2876</v>
      </c>
      <c r="AH615" s="34" t="s">
        <v>2875</v>
      </c>
      <c r="AI615" s="43" t="s">
        <v>2877</v>
      </c>
      <c r="AJ615" s="44" t="s">
        <v>2878</v>
      </c>
      <c r="AK615" s="295">
        <v>5000669</v>
      </c>
      <c r="AL615" s="44" t="s">
        <v>412</v>
      </c>
      <c r="AM615" s="44" t="s">
        <v>2882</v>
      </c>
      <c r="AN615" s="296">
        <v>259096700</v>
      </c>
      <c r="AO615" s="34"/>
      <c r="AP615" s="34"/>
      <c r="AQ615" s="34"/>
      <c r="AR615" s="34"/>
      <c r="AS615" s="34"/>
      <c r="AT615" s="44" t="s">
        <v>434</v>
      </c>
      <c r="AU615" s="44"/>
      <c r="AV615" s="751" t="str" cm="1">
        <f t="array" ref="AV6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5" s="34"/>
      <c r="AX615" s="34"/>
      <c r="AY615" s="34"/>
      <c r="AZ615" s="34"/>
      <c r="BA615" s="34"/>
      <c r="BB615" s="34"/>
      <c r="BC615" s="34"/>
      <c r="BD615" s="44">
        <v>40306</v>
      </c>
      <c r="BE615" s="34" t="s">
        <v>1032</v>
      </c>
      <c r="BF615" s="43" t="s">
        <v>1277</v>
      </c>
      <c r="BG615" s="34" t="s">
        <v>499</v>
      </c>
      <c r="BH615" s="34" t="s">
        <v>498</v>
      </c>
      <c r="BI615" s="34" t="s">
        <v>1032</v>
      </c>
      <c r="BJ615" s="44" t="s">
        <v>428</v>
      </c>
      <c r="BK615" s="44" t="s">
        <v>3189</v>
      </c>
      <c r="BL615" s="34"/>
      <c r="BM615" s="34"/>
      <c r="BN615" s="34"/>
      <c r="BO615" s="20"/>
      <c r="BP615" s="20"/>
      <c r="BQ615" s="20"/>
      <c r="BR615" s="20"/>
      <c r="BS615" s="27"/>
      <c r="BT615" s="20"/>
      <c r="BU615" s="20"/>
      <c r="BV615" s="20"/>
      <c r="BW615" s="20"/>
      <c r="BX615" s="20"/>
      <c r="BY615" s="20"/>
      <c r="BZ615" s="20"/>
      <c r="CA615" s="20"/>
      <c r="CB615" s="20"/>
      <c r="CC615" s="27"/>
      <c r="CD615" s="20"/>
      <c r="CE615" s="20"/>
      <c r="CF615" s="28"/>
      <c r="CG615" s="28"/>
      <c r="CH615" s="28"/>
      <c r="CI615" s="28"/>
      <c r="CJ615" s="28"/>
      <c r="CK615" s="28"/>
      <c r="CL615" s="28"/>
      <c r="CM615" s="28"/>
      <c r="CN615" s="28"/>
      <c r="CO615" s="28"/>
      <c r="CP615" s="28"/>
      <c r="CQ615" s="28"/>
      <c r="CR615" s="28"/>
      <c r="CS615" s="28"/>
      <c r="CT615" s="28"/>
      <c r="CU615" s="28"/>
      <c r="CV615" s="28"/>
      <c r="CW615" s="28"/>
      <c r="CX615" s="20"/>
      <c r="ML615" s="87"/>
      <c r="MM615" s="87"/>
      <c r="MN615" s="87"/>
      <c r="MO615" s="87"/>
      <c r="MP615" s="87"/>
      <c r="MQ615" s="87"/>
      <c r="MR615" s="87"/>
      <c r="MS615" s="87"/>
      <c r="MT615" s="87"/>
      <c r="MU615" s="87"/>
      <c r="MV615" s="87"/>
      <c r="MW615" s="87"/>
      <c r="MX615" s="87"/>
      <c r="MY615" s="87"/>
      <c r="MZ615" s="87"/>
      <c r="NA615" s="87"/>
      <c r="NB615" s="87"/>
      <c r="NC615" s="87"/>
      <c r="ND615" s="87"/>
      <c r="NE615" s="87"/>
      <c r="NF615" s="87"/>
      <c r="NG615" s="87"/>
      <c r="NH615" s="87"/>
      <c r="NI615" s="87"/>
      <c r="NJ615" s="87"/>
      <c r="NK615" s="87"/>
      <c r="NL615" s="87"/>
      <c r="NM615" s="87"/>
      <c r="NN615" s="87"/>
      <c r="NO615" s="87"/>
      <c r="NP615" s="87"/>
      <c r="NR615" s="20"/>
      <c r="NS615" s="246" t="s">
        <v>6216</v>
      </c>
    </row>
    <row r="616" spans="22:383">
      <c r="V616" s="43">
        <v>113</v>
      </c>
      <c r="W616" s="34" t="s">
        <v>2876</v>
      </c>
      <c r="X616" s="44">
        <v>40308</v>
      </c>
      <c r="Y616" s="34" t="s">
        <v>1326</v>
      </c>
      <c r="Z616" s="43" t="s">
        <v>1277</v>
      </c>
      <c r="AA616" s="34" t="s">
        <v>499</v>
      </c>
      <c r="AB616" s="34" t="s">
        <v>498</v>
      </c>
      <c r="AC616" s="34" t="s">
        <v>1326</v>
      </c>
      <c r="AD616" s="44" t="s">
        <v>428</v>
      </c>
      <c r="AE616" s="44" t="s">
        <v>3189</v>
      </c>
      <c r="AF616" s="43">
        <v>113</v>
      </c>
      <c r="AG616" s="34" t="s">
        <v>2876</v>
      </c>
      <c r="AH616" s="34" t="s">
        <v>2875</v>
      </c>
      <c r="AI616" s="43" t="s">
        <v>2877</v>
      </c>
      <c r="AJ616" s="44" t="s">
        <v>2878</v>
      </c>
      <c r="AK616" s="295">
        <v>5000669</v>
      </c>
      <c r="AL616" s="44" t="s">
        <v>412</v>
      </c>
      <c r="AM616" s="44" t="s">
        <v>2882</v>
      </c>
      <c r="AN616" s="296">
        <v>259096700</v>
      </c>
      <c r="AO616" s="34"/>
      <c r="AP616" s="34"/>
      <c r="AQ616" s="34"/>
      <c r="AR616" s="34"/>
      <c r="AS616" s="34"/>
      <c r="AT616" s="44" t="s">
        <v>434</v>
      </c>
      <c r="AU616" s="44"/>
      <c r="AV616" s="751" t="str" cm="1">
        <f t="array" ref="AV6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6" s="34"/>
      <c r="AX616" s="34"/>
      <c r="AY616" s="34"/>
      <c r="AZ616" s="34"/>
      <c r="BA616" s="34"/>
      <c r="BB616" s="34"/>
      <c r="BC616" s="34"/>
      <c r="BD616" s="44">
        <v>40308</v>
      </c>
      <c r="BE616" s="34" t="s">
        <v>1326</v>
      </c>
      <c r="BF616" s="43" t="s">
        <v>1277</v>
      </c>
      <c r="BG616" s="34" t="s">
        <v>499</v>
      </c>
      <c r="BH616" s="34" t="s">
        <v>498</v>
      </c>
      <c r="BI616" s="34" t="s">
        <v>1326</v>
      </c>
      <c r="BJ616" s="44" t="s">
        <v>428</v>
      </c>
      <c r="BK616" s="44" t="s">
        <v>3189</v>
      </c>
      <c r="BL616" s="34"/>
      <c r="BM616" s="34"/>
      <c r="BN616" s="34"/>
      <c r="BO616" s="20"/>
      <c r="BP616" s="20"/>
      <c r="BQ616" s="20"/>
      <c r="BR616" s="20"/>
      <c r="BS616" s="27"/>
      <c r="BT616" s="20"/>
      <c r="BU616" s="20"/>
      <c r="BV616" s="20"/>
      <c r="BW616" s="20"/>
      <c r="BX616" s="20"/>
      <c r="BY616" s="20"/>
      <c r="BZ616" s="20"/>
      <c r="CA616" s="20"/>
      <c r="CB616" s="20"/>
      <c r="CC616" s="27"/>
      <c r="CD616" s="20"/>
      <c r="CE616" s="20"/>
      <c r="CF616" s="28"/>
      <c r="CG616" s="28"/>
      <c r="CH616" s="28"/>
      <c r="CI616" s="28"/>
      <c r="CJ616" s="28"/>
      <c r="CK616" s="28"/>
      <c r="CL616" s="28"/>
      <c r="CM616" s="28"/>
      <c r="CN616" s="28"/>
      <c r="CO616" s="28"/>
      <c r="CP616" s="28"/>
      <c r="CQ616" s="28"/>
      <c r="CR616" s="28"/>
      <c r="CS616" s="28"/>
      <c r="CT616" s="28"/>
      <c r="CU616" s="28"/>
      <c r="CV616" s="28"/>
      <c r="CW616" s="28"/>
      <c r="CX616" s="20"/>
      <c r="ML616" s="87"/>
      <c r="MM616" s="87"/>
      <c r="MN616" s="87"/>
      <c r="MO616" s="87"/>
      <c r="MP616" s="87"/>
      <c r="MQ616" s="87"/>
      <c r="MR616" s="87"/>
      <c r="MS616" s="87"/>
      <c r="MT616" s="87"/>
      <c r="MU616" s="87"/>
      <c r="MV616" s="87"/>
      <c r="MW616" s="87"/>
      <c r="MX616" s="87"/>
      <c r="MY616" s="87"/>
      <c r="MZ616" s="87"/>
      <c r="NA616" s="87"/>
      <c r="NB616" s="87"/>
      <c r="NC616" s="87"/>
      <c r="ND616" s="87"/>
      <c r="NE616" s="87"/>
      <c r="NF616" s="87"/>
      <c r="NG616" s="87"/>
      <c r="NH616" s="87"/>
      <c r="NI616" s="87"/>
      <c r="NJ616" s="87"/>
      <c r="NK616" s="87"/>
      <c r="NL616" s="87"/>
      <c r="NM616" s="87"/>
      <c r="NN616" s="87"/>
      <c r="NO616" s="87"/>
      <c r="NP616" s="87"/>
      <c r="NR616" s="20"/>
      <c r="NS616" s="246" t="s">
        <v>6217</v>
      </c>
    </row>
    <row r="617" spans="22:383">
      <c r="V617" s="43">
        <v>113</v>
      </c>
      <c r="W617" s="34" t="s">
        <v>2876</v>
      </c>
      <c r="X617" s="44">
        <v>40309</v>
      </c>
      <c r="Y617" s="34" t="s">
        <v>1618</v>
      </c>
      <c r="Z617" s="43" t="s">
        <v>1277</v>
      </c>
      <c r="AA617" s="34" t="s">
        <v>499</v>
      </c>
      <c r="AB617" s="34" t="s">
        <v>498</v>
      </c>
      <c r="AC617" s="34" t="s">
        <v>1618</v>
      </c>
      <c r="AD617" s="44" t="s">
        <v>428</v>
      </c>
      <c r="AE617" s="44" t="s">
        <v>3189</v>
      </c>
      <c r="AF617" s="43">
        <v>113</v>
      </c>
      <c r="AG617" s="34" t="s">
        <v>2876</v>
      </c>
      <c r="AH617" s="34" t="s">
        <v>2875</v>
      </c>
      <c r="AI617" s="43" t="s">
        <v>2877</v>
      </c>
      <c r="AJ617" s="44" t="s">
        <v>2878</v>
      </c>
      <c r="AK617" s="295">
        <v>5000669</v>
      </c>
      <c r="AL617" s="44" t="s">
        <v>412</v>
      </c>
      <c r="AM617" s="44" t="s">
        <v>2882</v>
      </c>
      <c r="AN617" s="296">
        <v>259096700</v>
      </c>
      <c r="AO617" s="34"/>
      <c r="AP617" s="34"/>
      <c r="AQ617" s="34"/>
      <c r="AR617" s="34"/>
      <c r="AS617" s="34"/>
      <c r="AT617" s="44" t="s">
        <v>434</v>
      </c>
      <c r="AU617" s="44"/>
      <c r="AV617" s="751" t="str" cm="1">
        <f t="array" ref="AV6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7" s="34"/>
      <c r="AX617" s="34"/>
      <c r="AY617" s="34"/>
      <c r="AZ617" s="34"/>
      <c r="BA617" s="34"/>
      <c r="BB617" s="34"/>
      <c r="BC617" s="34"/>
      <c r="BD617" s="44">
        <v>40309</v>
      </c>
      <c r="BE617" s="34" t="s">
        <v>1618</v>
      </c>
      <c r="BF617" s="43" t="s">
        <v>1277</v>
      </c>
      <c r="BG617" s="34" t="s">
        <v>499</v>
      </c>
      <c r="BH617" s="34" t="s">
        <v>498</v>
      </c>
      <c r="BI617" s="34" t="s">
        <v>1618</v>
      </c>
      <c r="BJ617" s="44" t="s">
        <v>428</v>
      </c>
      <c r="BK617" s="44" t="s">
        <v>3189</v>
      </c>
      <c r="BL617" s="34"/>
      <c r="BM617" s="34"/>
      <c r="BN617" s="34"/>
      <c r="BO617" s="20"/>
      <c r="BP617" s="20"/>
      <c r="BQ617" s="20"/>
      <c r="BR617" s="20"/>
      <c r="BS617" s="27"/>
      <c r="BT617" s="20"/>
      <c r="BU617" s="20"/>
      <c r="BV617" s="20"/>
      <c r="BW617" s="20"/>
      <c r="BX617" s="20"/>
      <c r="BY617" s="20"/>
      <c r="BZ617" s="20"/>
      <c r="CA617" s="20"/>
      <c r="CB617" s="20"/>
      <c r="CC617" s="27"/>
      <c r="CD617" s="20"/>
      <c r="CE617" s="20"/>
      <c r="CF617" s="28"/>
      <c r="CG617" s="28"/>
      <c r="CH617" s="28"/>
      <c r="CI617" s="28"/>
      <c r="CJ617" s="28"/>
      <c r="CK617" s="28"/>
      <c r="CL617" s="28"/>
      <c r="CM617" s="28"/>
      <c r="CN617" s="28"/>
      <c r="CO617" s="28"/>
      <c r="CP617" s="28"/>
      <c r="CQ617" s="28"/>
      <c r="CR617" s="28"/>
      <c r="CS617" s="28"/>
      <c r="CT617" s="28"/>
      <c r="CU617" s="28"/>
      <c r="CV617" s="28"/>
      <c r="CW617" s="28"/>
      <c r="CX617" s="20"/>
      <c r="ML617" s="87"/>
      <c r="MM617" s="87"/>
      <c r="MN617" s="87"/>
      <c r="MO617" s="87"/>
      <c r="MP617" s="87"/>
      <c r="MQ617" s="87"/>
      <c r="MR617" s="87"/>
      <c r="MS617" s="87"/>
      <c r="MT617" s="87"/>
      <c r="MU617" s="87"/>
      <c r="MV617" s="87"/>
      <c r="MW617" s="87"/>
      <c r="MX617" s="87"/>
      <c r="MY617" s="87"/>
      <c r="MZ617" s="87"/>
      <c r="NA617" s="87"/>
      <c r="NB617" s="87"/>
      <c r="NC617" s="87"/>
      <c r="ND617" s="87"/>
      <c r="NE617" s="87"/>
      <c r="NF617" s="87"/>
      <c r="NG617" s="87"/>
      <c r="NH617" s="87"/>
      <c r="NI617" s="87"/>
      <c r="NJ617" s="87"/>
      <c r="NK617" s="87"/>
      <c r="NL617" s="87"/>
      <c r="NM617" s="87"/>
      <c r="NN617" s="87"/>
      <c r="NO617" s="87"/>
      <c r="NP617" s="87"/>
      <c r="NR617" s="20"/>
      <c r="NS617" s="246" t="s">
        <v>6218</v>
      </c>
    </row>
    <row r="618" spans="22:383">
      <c r="V618" s="43">
        <v>113</v>
      </c>
      <c r="W618" s="34" t="s">
        <v>2876</v>
      </c>
      <c r="X618" s="44">
        <v>40311</v>
      </c>
      <c r="Y618" s="34" t="s">
        <v>1869</v>
      </c>
      <c r="Z618" s="43" t="s">
        <v>1277</v>
      </c>
      <c r="AA618" s="34" t="s">
        <v>499</v>
      </c>
      <c r="AB618" s="34" t="s">
        <v>498</v>
      </c>
      <c r="AC618" s="34" t="s">
        <v>1869</v>
      </c>
      <c r="AD618" s="44" t="s">
        <v>428</v>
      </c>
      <c r="AE618" s="44" t="s">
        <v>3189</v>
      </c>
      <c r="AF618" s="43">
        <v>113</v>
      </c>
      <c r="AG618" s="34" t="s">
        <v>2876</v>
      </c>
      <c r="AH618" s="34" t="s">
        <v>2875</v>
      </c>
      <c r="AI618" s="43" t="s">
        <v>2877</v>
      </c>
      <c r="AJ618" s="44" t="s">
        <v>2878</v>
      </c>
      <c r="AK618" s="295">
        <v>5000669</v>
      </c>
      <c r="AL618" s="44" t="s">
        <v>412</v>
      </c>
      <c r="AM618" s="44" t="s">
        <v>2882</v>
      </c>
      <c r="AN618" s="296">
        <v>259096700</v>
      </c>
      <c r="AO618" s="34"/>
      <c r="AP618" s="34"/>
      <c r="AQ618" s="34"/>
      <c r="AR618" s="34"/>
      <c r="AS618" s="34"/>
      <c r="AT618" s="44" t="s">
        <v>434</v>
      </c>
      <c r="AU618" s="44"/>
      <c r="AV618" s="751" t="str" cm="1">
        <f t="array" ref="AV6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8" s="34"/>
      <c r="AX618" s="34"/>
      <c r="AY618" s="34"/>
      <c r="AZ618" s="34"/>
      <c r="BA618" s="34"/>
      <c r="BB618" s="34"/>
      <c r="BC618" s="34"/>
      <c r="BD618" s="44">
        <v>40311</v>
      </c>
      <c r="BE618" s="34" t="s">
        <v>1869</v>
      </c>
      <c r="BF618" s="43" t="s">
        <v>1277</v>
      </c>
      <c r="BG618" s="34" t="s">
        <v>499</v>
      </c>
      <c r="BH618" s="34" t="s">
        <v>498</v>
      </c>
      <c r="BI618" s="34" t="s">
        <v>1869</v>
      </c>
      <c r="BJ618" s="44" t="s">
        <v>428</v>
      </c>
      <c r="BK618" s="44" t="s">
        <v>3189</v>
      </c>
      <c r="BL618" s="34"/>
      <c r="BM618" s="34"/>
      <c r="BN618" s="34"/>
      <c r="BO618" s="20"/>
      <c r="BP618" s="20"/>
      <c r="BQ618" s="20"/>
      <c r="BR618" s="20"/>
      <c r="BS618" s="27"/>
      <c r="BT618" s="20"/>
      <c r="BU618" s="20"/>
      <c r="BV618" s="20"/>
      <c r="BW618" s="20"/>
      <c r="BX618" s="20"/>
      <c r="BY618" s="20"/>
      <c r="BZ618" s="20"/>
      <c r="CA618" s="20"/>
      <c r="CB618" s="20"/>
      <c r="CC618" s="27"/>
      <c r="CD618" s="20"/>
      <c r="CE618" s="20"/>
      <c r="CF618" s="28"/>
      <c r="CG618" s="28"/>
      <c r="CH618" s="28"/>
      <c r="CI618" s="28"/>
      <c r="CJ618" s="28"/>
      <c r="CK618" s="28"/>
      <c r="CL618" s="28"/>
      <c r="CM618" s="28"/>
      <c r="CN618" s="28"/>
      <c r="CO618" s="28"/>
      <c r="CP618" s="28"/>
      <c r="CQ618" s="28"/>
      <c r="CR618" s="28"/>
      <c r="CS618" s="28"/>
      <c r="CT618" s="28"/>
      <c r="CU618" s="28"/>
      <c r="CV618" s="28"/>
      <c r="CW618" s="28"/>
      <c r="CX618" s="20"/>
      <c r="ML618" s="87"/>
      <c r="MM618" s="87"/>
      <c r="MN618" s="87"/>
      <c r="MO618" s="87"/>
      <c r="MP618" s="87"/>
      <c r="MQ618" s="87"/>
      <c r="MR618" s="87"/>
      <c r="MS618" s="87"/>
      <c r="MT618" s="87"/>
      <c r="MU618" s="87"/>
      <c r="MV618" s="87"/>
      <c r="MW618" s="87"/>
      <c r="MX618" s="87"/>
      <c r="MY618" s="87"/>
      <c r="MZ618" s="87"/>
      <c r="NA618" s="87"/>
      <c r="NB618" s="87"/>
      <c r="NC618" s="87"/>
      <c r="ND618" s="87"/>
      <c r="NE618" s="87"/>
      <c r="NF618" s="87"/>
      <c r="NG618" s="87"/>
      <c r="NH618" s="87"/>
      <c r="NI618" s="87"/>
      <c r="NJ618" s="87"/>
      <c r="NK618" s="87"/>
      <c r="NL618" s="87"/>
      <c r="NM618" s="87"/>
      <c r="NN618" s="87"/>
      <c r="NO618" s="87"/>
      <c r="NP618" s="87"/>
      <c r="NR618" s="20"/>
      <c r="NS618" s="246" t="s">
        <v>6219</v>
      </c>
    </row>
    <row r="619" spans="22:383">
      <c r="V619" s="43">
        <v>113</v>
      </c>
      <c r="W619" s="34" t="s">
        <v>2876</v>
      </c>
      <c r="X619" s="44">
        <v>40312</v>
      </c>
      <c r="Y619" s="34" t="s">
        <v>2065</v>
      </c>
      <c r="Z619" s="43" t="s">
        <v>1277</v>
      </c>
      <c r="AA619" s="34" t="s">
        <v>499</v>
      </c>
      <c r="AB619" s="34" t="s">
        <v>498</v>
      </c>
      <c r="AC619" s="34" t="s">
        <v>2065</v>
      </c>
      <c r="AD619" s="44" t="s">
        <v>428</v>
      </c>
      <c r="AE619" s="44" t="s">
        <v>3189</v>
      </c>
      <c r="AF619" s="43">
        <v>113</v>
      </c>
      <c r="AG619" s="34" t="s">
        <v>2876</v>
      </c>
      <c r="AH619" s="34" t="s">
        <v>2875</v>
      </c>
      <c r="AI619" s="43" t="s">
        <v>2877</v>
      </c>
      <c r="AJ619" s="44" t="s">
        <v>2878</v>
      </c>
      <c r="AK619" s="295">
        <v>5000669</v>
      </c>
      <c r="AL619" s="44" t="s">
        <v>412</v>
      </c>
      <c r="AM619" s="44" t="s">
        <v>2882</v>
      </c>
      <c r="AN619" s="296">
        <v>259096700</v>
      </c>
      <c r="AO619" s="34"/>
      <c r="AP619" s="34"/>
      <c r="AQ619" s="34"/>
      <c r="AR619" s="34"/>
      <c r="AS619" s="34"/>
      <c r="AT619" s="44" t="s">
        <v>434</v>
      </c>
      <c r="AU619" s="44"/>
      <c r="AV619" s="751" t="str" cm="1">
        <f t="array" ref="AV6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19" s="34"/>
      <c r="AX619" s="34"/>
      <c r="AY619" s="34"/>
      <c r="AZ619" s="34"/>
      <c r="BA619" s="34"/>
      <c r="BB619" s="34"/>
      <c r="BC619" s="34"/>
      <c r="BD619" s="44">
        <v>40312</v>
      </c>
      <c r="BE619" s="34" t="s">
        <v>2065</v>
      </c>
      <c r="BF619" s="43" t="s">
        <v>1277</v>
      </c>
      <c r="BG619" s="34" t="s">
        <v>499</v>
      </c>
      <c r="BH619" s="34" t="s">
        <v>498</v>
      </c>
      <c r="BI619" s="34" t="s">
        <v>2065</v>
      </c>
      <c r="BJ619" s="44" t="s">
        <v>428</v>
      </c>
      <c r="BK619" s="44" t="s">
        <v>3189</v>
      </c>
      <c r="BL619" s="34"/>
      <c r="BM619" s="34"/>
      <c r="BN619" s="34"/>
      <c r="BO619" s="20"/>
      <c r="BP619" s="20"/>
      <c r="BQ619" s="20"/>
      <c r="BR619" s="20"/>
      <c r="BS619" s="27"/>
      <c r="BT619" s="20"/>
      <c r="BU619" s="20"/>
      <c r="BV619" s="20"/>
      <c r="BW619" s="20"/>
      <c r="BX619" s="20"/>
      <c r="BY619" s="20"/>
      <c r="BZ619" s="20"/>
      <c r="CA619" s="20"/>
      <c r="CB619" s="20"/>
      <c r="CC619" s="27"/>
      <c r="CD619" s="20"/>
      <c r="CE619" s="20"/>
      <c r="CF619" s="28"/>
      <c r="CG619" s="28"/>
      <c r="CH619" s="28"/>
      <c r="CI619" s="28"/>
      <c r="CJ619" s="28"/>
      <c r="CK619" s="28"/>
      <c r="CL619" s="28"/>
      <c r="CM619" s="28"/>
      <c r="CN619" s="28"/>
      <c r="CO619" s="28"/>
      <c r="CP619" s="28"/>
      <c r="CQ619" s="28"/>
      <c r="CR619" s="28"/>
      <c r="CS619" s="28"/>
      <c r="CT619" s="28"/>
      <c r="CU619" s="28"/>
      <c r="CV619" s="28"/>
      <c r="CW619" s="28"/>
      <c r="CX619" s="20"/>
      <c r="ML619" s="87"/>
      <c r="MM619" s="87"/>
      <c r="MN619" s="87"/>
      <c r="MO619" s="87"/>
      <c r="MP619" s="87"/>
      <c r="MQ619" s="87"/>
      <c r="MR619" s="87"/>
      <c r="MS619" s="87"/>
      <c r="MT619" s="87"/>
      <c r="MU619" s="87"/>
      <c r="MV619" s="87"/>
      <c r="MW619" s="87"/>
      <c r="MX619" s="87"/>
      <c r="MY619" s="87"/>
      <c r="MZ619" s="87"/>
      <c r="NA619" s="87"/>
      <c r="NB619" s="87"/>
      <c r="NC619" s="87"/>
      <c r="ND619" s="87"/>
      <c r="NE619" s="87"/>
      <c r="NF619" s="87"/>
      <c r="NG619" s="87"/>
      <c r="NH619" s="87"/>
      <c r="NI619" s="87"/>
      <c r="NJ619" s="87"/>
      <c r="NK619" s="87"/>
      <c r="NL619" s="87"/>
      <c r="NM619" s="87"/>
      <c r="NN619" s="87"/>
      <c r="NO619" s="87"/>
      <c r="NP619" s="87"/>
      <c r="NR619" s="20"/>
      <c r="NS619" s="246" t="s">
        <v>6220</v>
      </c>
    </row>
    <row r="620" spans="22:383">
      <c r="V620" s="43">
        <v>113</v>
      </c>
      <c r="W620" s="34" t="s">
        <v>2876</v>
      </c>
      <c r="X620" s="44">
        <v>40313</v>
      </c>
      <c r="Y620" s="34" t="s">
        <v>2242</v>
      </c>
      <c r="Z620" s="43" t="s">
        <v>1277</v>
      </c>
      <c r="AA620" s="34" t="s">
        <v>499</v>
      </c>
      <c r="AB620" s="34" t="s">
        <v>498</v>
      </c>
      <c r="AC620" s="34" t="s">
        <v>2242</v>
      </c>
      <c r="AD620" s="44" t="s">
        <v>428</v>
      </c>
      <c r="AE620" s="44" t="s">
        <v>3189</v>
      </c>
      <c r="AF620" s="43">
        <v>113</v>
      </c>
      <c r="AG620" s="34" t="s">
        <v>2876</v>
      </c>
      <c r="AH620" s="34" t="s">
        <v>2875</v>
      </c>
      <c r="AI620" s="43" t="s">
        <v>2877</v>
      </c>
      <c r="AJ620" s="44" t="s">
        <v>2878</v>
      </c>
      <c r="AK620" s="295">
        <v>5000669</v>
      </c>
      <c r="AL620" s="44" t="s">
        <v>412</v>
      </c>
      <c r="AM620" s="44" t="s">
        <v>2882</v>
      </c>
      <c r="AN620" s="296">
        <v>259096700</v>
      </c>
      <c r="AO620" s="34"/>
      <c r="AP620" s="34"/>
      <c r="AQ620" s="34"/>
      <c r="AR620" s="34"/>
      <c r="AS620" s="34"/>
      <c r="AT620" s="44" t="s">
        <v>434</v>
      </c>
      <c r="AU620" s="44"/>
      <c r="AV620" s="751" t="str" cm="1">
        <f t="array" ref="AV6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0" s="34"/>
      <c r="AX620" s="34"/>
      <c r="AY620" s="34"/>
      <c r="AZ620" s="34"/>
      <c r="BA620" s="34"/>
      <c r="BB620" s="34"/>
      <c r="BC620" s="34"/>
      <c r="BD620" s="44">
        <v>40313</v>
      </c>
      <c r="BE620" s="34" t="s">
        <v>2242</v>
      </c>
      <c r="BF620" s="43" t="s">
        <v>1277</v>
      </c>
      <c r="BG620" s="34" t="s">
        <v>499</v>
      </c>
      <c r="BH620" s="34" t="s">
        <v>498</v>
      </c>
      <c r="BI620" s="34" t="s">
        <v>2242</v>
      </c>
      <c r="BJ620" s="44" t="s">
        <v>428</v>
      </c>
      <c r="BK620" s="44" t="s">
        <v>3189</v>
      </c>
      <c r="BL620" s="34"/>
      <c r="BM620" s="34"/>
      <c r="BN620" s="34"/>
      <c r="BO620" s="20"/>
      <c r="BP620" s="20"/>
      <c r="BQ620" s="20"/>
      <c r="BR620" s="20"/>
      <c r="BS620" s="27"/>
      <c r="BT620" s="20"/>
      <c r="BU620" s="20"/>
      <c r="BV620" s="20"/>
      <c r="BW620" s="20"/>
      <c r="BX620" s="20"/>
      <c r="BY620" s="20"/>
      <c r="BZ620" s="20"/>
      <c r="CA620" s="20"/>
      <c r="CB620" s="20"/>
      <c r="CC620" s="27"/>
      <c r="CD620" s="20"/>
      <c r="CE620" s="20"/>
      <c r="CF620" s="28"/>
      <c r="CG620" s="28"/>
      <c r="CH620" s="28"/>
      <c r="CI620" s="28"/>
      <c r="CJ620" s="28"/>
      <c r="CK620" s="28"/>
      <c r="CL620" s="28"/>
      <c r="CM620" s="28"/>
      <c r="CN620" s="28"/>
      <c r="CO620" s="28"/>
      <c r="CP620" s="28"/>
      <c r="CQ620" s="28"/>
      <c r="CR620" s="28"/>
      <c r="CS620" s="28"/>
      <c r="CT620" s="28"/>
      <c r="CU620" s="28"/>
      <c r="CV620" s="28"/>
      <c r="CW620" s="28"/>
      <c r="CX620" s="20"/>
      <c r="ML620" s="87"/>
      <c r="MM620" s="87"/>
      <c r="MN620" s="87"/>
      <c r="MO620" s="87"/>
      <c r="MP620" s="87"/>
      <c r="MQ620" s="87"/>
      <c r="MR620" s="87"/>
      <c r="MS620" s="87"/>
      <c r="MT620" s="87"/>
      <c r="MU620" s="87"/>
      <c r="MV620" s="87"/>
      <c r="MW620" s="87"/>
      <c r="MX620" s="87"/>
      <c r="MY620" s="87"/>
      <c r="MZ620" s="87"/>
      <c r="NA620" s="87"/>
      <c r="NB620" s="87"/>
      <c r="NC620" s="87"/>
      <c r="ND620" s="87"/>
      <c r="NE620" s="87"/>
      <c r="NF620" s="87"/>
      <c r="NG620" s="87"/>
      <c r="NH620" s="87"/>
      <c r="NI620" s="87"/>
      <c r="NJ620" s="87"/>
      <c r="NK620" s="87"/>
      <c r="NL620" s="87"/>
      <c r="NM620" s="87"/>
      <c r="NN620" s="87"/>
      <c r="NO620" s="87"/>
      <c r="NP620" s="87"/>
      <c r="NR620" s="20"/>
      <c r="NS620" s="246" t="s">
        <v>6221</v>
      </c>
    </row>
    <row r="621" spans="22:383">
      <c r="V621" s="43">
        <v>113</v>
      </c>
      <c r="W621" s="34" t="s">
        <v>2876</v>
      </c>
      <c r="X621" s="44">
        <v>40314</v>
      </c>
      <c r="Y621" s="34" t="s">
        <v>583</v>
      </c>
      <c r="Z621" s="43" t="s">
        <v>1277</v>
      </c>
      <c r="AA621" s="34" t="s">
        <v>499</v>
      </c>
      <c r="AB621" s="34" t="s">
        <v>498</v>
      </c>
      <c r="AC621" s="34" t="s">
        <v>583</v>
      </c>
      <c r="AD621" s="44" t="s">
        <v>428</v>
      </c>
      <c r="AE621" s="44" t="s">
        <v>3189</v>
      </c>
      <c r="AF621" s="43">
        <v>113</v>
      </c>
      <c r="AG621" s="34" t="s">
        <v>2876</v>
      </c>
      <c r="AH621" s="34" t="s">
        <v>2875</v>
      </c>
      <c r="AI621" s="43" t="s">
        <v>2877</v>
      </c>
      <c r="AJ621" s="44" t="s">
        <v>2878</v>
      </c>
      <c r="AK621" s="295">
        <v>5000669</v>
      </c>
      <c r="AL621" s="44" t="s">
        <v>412</v>
      </c>
      <c r="AM621" s="44" t="s">
        <v>2882</v>
      </c>
      <c r="AN621" s="296">
        <v>259096700</v>
      </c>
      <c r="AO621" s="34"/>
      <c r="AP621" s="34"/>
      <c r="AQ621" s="34"/>
      <c r="AR621" s="34"/>
      <c r="AS621" s="34"/>
      <c r="AT621" s="44" t="s">
        <v>434</v>
      </c>
      <c r="AU621" s="44"/>
      <c r="AV621" s="751" t="str" cm="1">
        <f t="array" ref="AV6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1" s="34"/>
      <c r="AX621" s="34"/>
      <c r="AY621" s="34"/>
      <c r="AZ621" s="34"/>
      <c r="BA621" s="34"/>
      <c r="BB621" s="34"/>
      <c r="BC621" s="34"/>
      <c r="BD621" s="44">
        <v>40314</v>
      </c>
      <c r="BE621" s="34" t="s">
        <v>583</v>
      </c>
      <c r="BF621" s="43" t="s">
        <v>1277</v>
      </c>
      <c r="BG621" s="34" t="s">
        <v>499</v>
      </c>
      <c r="BH621" s="34" t="s">
        <v>498</v>
      </c>
      <c r="BI621" s="34" t="s">
        <v>583</v>
      </c>
      <c r="BJ621" s="44" t="s">
        <v>428</v>
      </c>
      <c r="BK621" s="44" t="s">
        <v>3189</v>
      </c>
      <c r="BL621" s="34"/>
      <c r="BM621" s="34"/>
      <c r="BN621" s="34"/>
      <c r="BO621" s="20"/>
      <c r="BP621" s="20"/>
      <c r="BQ621" s="20"/>
      <c r="BR621" s="20"/>
      <c r="BS621" s="27"/>
      <c r="BT621" s="20"/>
      <c r="BU621" s="20"/>
      <c r="BV621" s="20"/>
      <c r="BW621" s="20"/>
      <c r="BX621" s="20"/>
      <c r="BY621" s="20"/>
      <c r="BZ621" s="20"/>
      <c r="CA621" s="20"/>
      <c r="CB621" s="20"/>
      <c r="CC621" s="27"/>
      <c r="CD621" s="20"/>
      <c r="CE621" s="20"/>
      <c r="CF621" s="28"/>
      <c r="CG621" s="28"/>
      <c r="CH621" s="28"/>
      <c r="CI621" s="28"/>
      <c r="CJ621" s="28"/>
      <c r="CK621" s="28"/>
      <c r="CL621" s="28"/>
      <c r="CM621" s="28"/>
      <c r="CN621" s="28"/>
      <c r="CO621" s="28"/>
      <c r="CP621" s="28"/>
      <c r="CQ621" s="28"/>
      <c r="CR621" s="28"/>
      <c r="CS621" s="28"/>
      <c r="CT621" s="28"/>
      <c r="CU621" s="28"/>
      <c r="CV621" s="28"/>
      <c r="CW621" s="28"/>
      <c r="CX621" s="20"/>
      <c r="ML621" s="87"/>
      <c r="MM621" s="87"/>
      <c r="MN621" s="87"/>
      <c r="MO621" s="87"/>
      <c r="MP621" s="87"/>
      <c r="MQ621" s="87"/>
      <c r="MR621" s="87"/>
      <c r="MS621" s="87"/>
      <c r="MT621" s="87"/>
      <c r="MU621" s="87"/>
      <c r="MV621" s="87"/>
      <c r="MW621" s="87"/>
      <c r="MX621" s="87"/>
      <c r="MY621" s="87"/>
      <c r="MZ621" s="87"/>
      <c r="NA621" s="87"/>
      <c r="NB621" s="87"/>
      <c r="NC621" s="87"/>
      <c r="ND621" s="87"/>
      <c r="NE621" s="87"/>
      <c r="NF621" s="87"/>
      <c r="NG621" s="87"/>
      <c r="NH621" s="87"/>
      <c r="NI621" s="87"/>
      <c r="NJ621" s="87"/>
      <c r="NK621" s="87"/>
      <c r="NL621" s="87"/>
      <c r="NM621" s="87"/>
      <c r="NN621" s="87"/>
      <c r="NO621" s="87"/>
      <c r="NP621" s="87"/>
      <c r="NR621" s="20"/>
      <c r="NS621" s="246" t="s">
        <v>6222</v>
      </c>
    </row>
    <row r="622" spans="22:383">
      <c r="V622" s="43">
        <v>113</v>
      </c>
      <c r="W622" s="34" t="s">
        <v>2876</v>
      </c>
      <c r="X622" s="44">
        <v>40316</v>
      </c>
      <c r="Y622" s="34" t="s">
        <v>1520</v>
      </c>
      <c r="Z622" s="43" t="s">
        <v>1277</v>
      </c>
      <c r="AA622" s="34" t="s">
        <v>499</v>
      </c>
      <c r="AB622" s="34" t="s">
        <v>498</v>
      </c>
      <c r="AC622" s="34" t="s">
        <v>1520</v>
      </c>
      <c r="AD622" s="44" t="s">
        <v>428</v>
      </c>
      <c r="AE622" s="44" t="s">
        <v>3189</v>
      </c>
      <c r="AF622" s="43">
        <v>113</v>
      </c>
      <c r="AG622" s="34" t="s">
        <v>2876</v>
      </c>
      <c r="AH622" s="34" t="s">
        <v>2875</v>
      </c>
      <c r="AI622" s="43" t="s">
        <v>2877</v>
      </c>
      <c r="AJ622" s="44" t="s">
        <v>2878</v>
      </c>
      <c r="AK622" s="295">
        <v>5000669</v>
      </c>
      <c r="AL622" s="44" t="s">
        <v>412</v>
      </c>
      <c r="AM622" s="44" t="s">
        <v>2882</v>
      </c>
      <c r="AN622" s="296">
        <v>259096700</v>
      </c>
      <c r="AO622" s="34"/>
      <c r="AP622" s="34"/>
      <c r="AQ622" s="34"/>
      <c r="AR622" s="34"/>
      <c r="AS622" s="34"/>
      <c r="AT622" s="44" t="s">
        <v>434</v>
      </c>
      <c r="AU622" s="44"/>
      <c r="AV622" s="751" t="str" cm="1">
        <f t="array" ref="AV6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2" s="34"/>
      <c r="AX622" s="34"/>
      <c r="AY622" s="34"/>
      <c r="AZ622" s="34"/>
      <c r="BA622" s="34"/>
      <c r="BB622" s="34"/>
      <c r="BC622" s="34"/>
      <c r="BD622" s="44">
        <v>40316</v>
      </c>
      <c r="BE622" s="34" t="s">
        <v>1520</v>
      </c>
      <c r="BF622" s="43" t="s">
        <v>1277</v>
      </c>
      <c r="BG622" s="34" t="s">
        <v>499</v>
      </c>
      <c r="BH622" s="34" t="s">
        <v>498</v>
      </c>
      <c r="BI622" s="34" t="s">
        <v>1520</v>
      </c>
      <c r="BJ622" s="44" t="s">
        <v>428</v>
      </c>
      <c r="BK622" s="44" t="s">
        <v>3189</v>
      </c>
      <c r="BL622" s="34"/>
      <c r="BM622" s="34"/>
      <c r="BN622" s="34"/>
      <c r="BO622" s="20"/>
      <c r="BP622" s="20"/>
      <c r="BQ622" s="20"/>
      <c r="BR622" s="20"/>
      <c r="BS622" s="27"/>
      <c r="BT622" s="20"/>
      <c r="BU622" s="20"/>
      <c r="BV622" s="20"/>
      <c r="BW622" s="20"/>
      <c r="BX622" s="20"/>
      <c r="BY622" s="20"/>
      <c r="BZ622" s="20"/>
      <c r="CA622" s="20"/>
      <c r="CB622" s="20"/>
      <c r="CC622" s="27"/>
      <c r="CD622" s="20"/>
      <c r="CE622" s="20"/>
      <c r="CF622" s="28"/>
      <c r="CG622" s="28"/>
      <c r="CH622" s="28"/>
      <c r="CI622" s="28"/>
      <c r="CJ622" s="28"/>
      <c r="CK622" s="28"/>
      <c r="CL622" s="28"/>
      <c r="CM622" s="28"/>
      <c r="CN622" s="28"/>
      <c r="CO622" s="28"/>
      <c r="CP622" s="28"/>
      <c r="CQ622" s="28"/>
      <c r="CR622" s="28"/>
      <c r="CS622" s="28"/>
      <c r="CT622" s="28"/>
      <c r="CU622" s="28"/>
      <c r="CV622" s="28"/>
      <c r="CW622" s="28"/>
      <c r="CX622" s="20"/>
      <c r="ML622" s="87"/>
      <c r="MM622" s="87"/>
      <c r="MN622" s="87"/>
      <c r="MO622" s="87"/>
      <c r="MP622" s="87"/>
      <c r="MQ622" s="87"/>
      <c r="MR622" s="87"/>
      <c r="MS622" s="87"/>
      <c r="MT622" s="87"/>
      <c r="MU622" s="87"/>
      <c r="MV622" s="87"/>
      <c r="MW622" s="87"/>
      <c r="MX622" s="87"/>
      <c r="MY622" s="87"/>
      <c r="MZ622" s="87"/>
      <c r="NA622" s="87"/>
      <c r="NB622" s="87"/>
      <c r="NC622" s="87"/>
      <c r="ND622" s="87"/>
      <c r="NE622" s="87"/>
      <c r="NF622" s="87"/>
      <c r="NG622" s="87"/>
      <c r="NH622" s="87"/>
      <c r="NI622" s="87"/>
      <c r="NJ622" s="87"/>
      <c r="NK622" s="87"/>
      <c r="NL622" s="87"/>
      <c r="NM622" s="87"/>
      <c r="NN622" s="87"/>
      <c r="NO622" s="87"/>
      <c r="NP622" s="87"/>
      <c r="NR622" s="20"/>
      <c r="NS622" s="246" t="s">
        <v>6223</v>
      </c>
    </row>
    <row r="623" spans="22:383">
      <c r="V623" s="43">
        <v>113</v>
      </c>
      <c r="W623" s="34" t="s">
        <v>2876</v>
      </c>
      <c r="X623" s="44">
        <v>40320</v>
      </c>
      <c r="Y623" s="34" t="s">
        <v>2793</v>
      </c>
      <c r="Z623" s="43" t="s">
        <v>1277</v>
      </c>
      <c r="AA623" s="34" t="s">
        <v>499</v>
      </c>
      <c r="AB623" s="34" t="s">
        <v>498</v>
      </c>
      <c r="AC623" s="34" t="s">
        <v>6224</v>
      </c>
      <c r="AD623" s="44" t="s">
        <v>428</v>
      </c>
      <c r="AE623" s="44" t="s">
        <v>3189</v>
      </c>
      <c r="AF623" s="43">
        <v>113</v>
      </c>
      <c r="AG623" s="34" t="s">
        <v>2876</v>
      </c>
      <c r="AH623" s="34" t="s">
        <v>2875</v>
      </c>
      <c r="AI623" s="43" t="s">
        <v>2877</v>
      </c>
      <c r="AJ623" s="44" t="s">
        <v>2878</v>
      </c>
      <c r="AK623" s="295">
        <v>5000669</v>
      </c>
      <c r="AL623" s="44" t="s">
        <v>412</v>
      </c>
      <c r="AM623" s="44" t="s">
        <v>2882</v>
      </c>
      <c r="AN623" s="296">
        <v>259096700</v>
      </c>
      <c r="AO623" s="34"/>
      <c r="AP623" s="34"/>
      <c r="AQ623" s="34"/>
      <c r="AR623" s="34"/>
      <c r="AS623" s="34"/>
      <c r="AT623" s="44" t="s">
        <v>434</v>
      </c>
      <c r="AU623" s="44"/>
      <c r="AV623" s="751" t="str" cm="1">
        <f t="array" ref="AV6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3" s="34"/>
      <c r="AX623" s="34"/>
      <c r="AY623" s="34"/>
      <c r="AZ623" s="34"/>
      <c r="BA623" s="34"/>
      <c r="BB623" s="34"/>
      <c r="BC623" s="34"/>
      <c r="BD623" s="44">
        <v>40320</v>
      </c>
      <c r="BE623" s="34" t="s">
        <v>2793</v>
      </c>
      <c r="BF623" s="43" t="s">
        <v>1277</v>
      </c>
      <c r="BG623" s="34" t="s">
        <v>499</v>
      </c>
      <c r="BH623" s="34" t="s">
        <v>498</v>
      </c>
      <c r="BI623" s="34" t="s">
        <v>6224</v>
      </c>
      <c r="BJ623" s="44" t="s">
        <v>428</v>
      </c>
      <c r="BK623" s="44" t="s">
        <v>3189</v>
      </c>
      <c r="BL623" s="34"/>
      <c r="BM623" s="34"/>
      <c r="BN623" s="34"/>
      <c r="BO623" s="20"/>
      <c r="BP623" s="20"/>
      <c r="BQ623" s="20"/>
      <c r="BR623" s="20"/>
      <c r="BS623" s="27"/>
      <c r="BT623" s="20"/>
      <c r="BU623" s="20"/>
      <c r="BV623" s="20"/>
      <c r="BW623" s="20"/>
      <c r="BX623" s="20"/>
      <c r="BY623" s="20"/>
      <c r="BZ623" s="20"/>
      <c r="CA623" s="20"/>
      <c r="CB623" s="20"/>
      <c r="CC623" s="27"/>
      <c r="CD623" s="20"/>
      <c r="CE623" s="20"/>
      <c r="CF623" s="28"/>
      <c r="CG623" s="28"/>
      <c r="CH623" s="28"/>
      <c r="CI623" s="28"/>
      <c r="CJ623" s="28"/>
      <c r="CK623" s="28"/>
      <c r="CL623" s="28"/>
      <c r="CM623" s="28"/>
      <c r="CN623" s="28"/>
      <c r="CO623" s="28"/>
      <c r="CP623" s="28"/>
      <c r="CQ623" s="28"/>
      <c r="CR623" s="28"/>
      <c r="CS623" s="28"/>
      <c r="CT623" s="28"/>
      <c r="CU623" s="28"/>
      <c r="CV623" s="28"/>
      <c r="CW623" s="28"/>
      <c r="CX623" s="20"/>
      <c r="ML623" s="87"/>
      <c r="MM623" s="87"/>
      <c r="MN623" s="87"/>
      <c r="MO623" s="87"/>
      <c r="MP623" s="87"/>
      <c r="MQ623" s="87"/>
      <c r="MR623" s="87"/>
      <c r="MS623" s="87"/>
      <c r="MT623" s="87"/>
      <c r="MU623" s="87"/>
      <c r="MV623" s="87"/>
      <c r="MW623" s="87"/>
      <c r="MX623" s="87"/>
      <c r="MY623" s="87"/>
      <c r="MZ623" s="87"/>
      <c r="NA623" s="87"/>
      <c r="NB623" s="87"/>
      <c r="NC623" s="87"/>
      <c r="ND623" s="87"/>
      <c r="NE623" s="87"/>
      <c r="NF623" s="87"/>
      <c r="NG623" s="87"/>
      <c r="NH623" s="87"/>
      <c r="NI623" s="87"/>
      <c r="NJ623" s="87"/>
      <c r="NK623" s="87"/>
      <c r="NL623" s="87"/>
      <c r="NM623" s="87"/>
      <c r="NN623" s="87"/>
      <c r="NO623" s="87"/>
      <c r="NP623" s="87"/>
      <c r="NR623" s="20"/>
      <c r="NS623" s="246" t="s">
        <v>6225</v>
      </c>
    </row>
    <row r="624" spans="22:383">
      <c r="V624" s="43">
        <v>113</v>
      </c>
      <c r="W624" s="34" t="s">
        <v>2876</v>
      </c>
      <c r="X624" s="44">
        <v>40321</v>
      </c>
      <c r="Y624" s="34" t="s">
        <v>2898</v>
      </c>
      <c r="Z624" s="43" t="s">
        <v>1277</v>
      </c>
      <c r="AA624" s="34" t="s">
        <v>499</v>
      </c>
      <c r="AB624" s="34" t="s">
        <v>498</v>
      </c>
      <c r="AC624" s="34" t="s">
        <v>6226</v>
      </c>
      <c r="AD624" s="44" t="s">
        <v>428</v>
      </c>
      <c r="AE624" s="44" t="s">
        <v>3189</v>
      </c>
      <c r="AF624" s="43">
        <v>113</v>
      </c>
      <c r="AG624" s="34" t="s">
        <v>2876</v>
      </c>
      <c r="AH624" s="34" t="s">
        <v>2875</v>
      </c>
      <c r="AI624" s="43" t="s">
        <v>2877</v>
      </c>
      <c r="AJ624" s="44" t="s">
        <v>2878</v>
      </c>
      <c r="AK624" s="295">
        <v>5000669</v>
      </c>
      <c r="AL624" s="44" t="s">
        <v>412</v>
      </c>
      <c r="AM624" s="44" t="s">
        <v>2882</v>
      </c>
      <c r="AN624" s="296">
        <v>259096700</v>
      </c>
      <c r="AO624" s="34"/>
      <c r="AP624" s="34"/>
      <c r="AQ624" s="34"/>
      <c r="AR624" s="34"/>
      <c r="AS624" s="34"/>
      <c r="AT624" s="44" t="s">
        <v>434</v>
      </c>
      <c r="AU624" s="44"/>
      <c r="AV624" s="751" t="str" cm="1">
        <f t="array" ref="AV6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4" s="34"/>
      <c r="AX624" s="34"/>
      <c r="AY624" s="34"/>
      <c r="AZ624" s="34"/>
      <c r="BA624" s="34"/>
      <c r="BB624" s="34"/>
      <c r="BC624" s="34"/>
      <c r="BD624" s="44">
        <v>40321</v>
      </c>
      <c r="BE624" s="34" t="s">
        <v>2898</v>
      </c>
      <c r="BF624" s="43" t="s">
        <v>1277</v>
      </c>
      <c r="BG624" s="34" t="s">
        <v>499</v>
      </c>
      <c r="BH624" s="34" t="s">
        <v>498</v>
      </c>
      <c r="BI624" s="34" t="s">
        <v>6226</v>
      </c>
      <c r="BJ624" s="44" t="s">
        <v>428</v>
      </c>
      <c r="BK624" s="44" t="s">
        <v>3189</v>
      </c>
      <c r="BL624" s="34"/>
      <c r="BM624" s="34"/>
      <c r="BN624" s="34"/>
      <c r="BO624" s="20"/>
      <c r="BP624" s="20"/>
      <c r="BQ624" s="20"/>
      <c r="BR624" s="20"/>
      <c r="BS624" s="27"/>
      <c r="BT624" s="20"/>
      <c r="BU624" s="20"/>
      <c r="BV624" s="20"/>
      <c r="BW624" s="20"/>
      <c r="BX624" s="20"/>
      <c r="BY624" s="20"/>
      <c r="BZ624" s="20"/>
      <c r="CA624" s="20"/>
      <c r="CB624" s="20"/>
      <c r="CC624" s="27"/>
      <c r="CD624" s="20"/>
      <c r="CE624" s="20"/>
      <c r="CF624" s="28"/>
      <c r="CG624" s="28"/>
      <c r="CH624" s="28"/>
      <c r="CI624" s="28"/>
      <c r="CJ624" s="28"/>
      <c r="CK624" s="28"/>
      <c r="CL624" s="28"/>
      <c r="CM624" s="28"/>
      <c r="CN624" s="28"/>
      <c r="CO624" s="28"/>
      <c r="CP624" s="28"/>
      <c r="CQ624" s="28"/>
      <c r="CR624" s="28"/>
      <c r="CS624" s="28"/>
      <c r="CT624" s="28"/>
      <c r="CU624" s="28"/>
      <c r="CV624" s="28"/>
      <c r="CW624" s="28"/>
      <c r="CX624" s="20"/>
      <c r="ML624" s="87"/>
      <c r="MM624" s="87"/>
      <c r="MN624" s="87"/>
      <c r="MO624" s="87"/>
      <c r="MP624" s="87"/>
      <c r="MQ624" s="87"/>
      <c r="MR624" s="87"/>
      <c r="MS624" s="87"/>
      <c r="MT624" s="87"/>
      <c r="MU624" s="87"/>
      <c r="MV624" s="87"/>
      <c r="MW624" s="87"/>
      <c r="MX624" s="87"/>
      <c r="MY624" s="87"/>
      <c r="MZ624" s="87"/>
      <c r="NA624" s="87"/>
      <c r="NB624" s="87"/>
      <c r="NC624" s="87"/>
      <c r="ND624" s="87"/>
      <c r="NE624" s="87"/>
      <c r="NF624" s="87"/>
      <c r="NG624" s="87"/>
      <c r="NH624" s="87"/>
      <c r="NI624" s="87"/>
      <c r="NJ624" s="87"/>
      <c r="NK624" s="87"/>
      <c r="NL624" s="87"/>
      <c r="NM624" s="87"/>
      <c r="NN624" s="87"/>
      <c r="NO624" s="87"/>
      <c r="NP624" s="87"/>
      <c r="NR624" s="20"/>
      <c r="NS624" s="246" t="s">
        <v>6227</v>
      </c>
    </row>
    <row r="625" spans="22:383">
      <c r="V625" s="43">
        <v>113</v>
      </c>
      <c r="W625" s="34" t="s">
        <v>2876</v>
      </c>
      <c r="X625" s="44">
        <v>40322</v>
      </c>
      <c r="Y625" s="34" t="s">
        <v>2994</v>
      </c>
      <c r="Z625" s="43" t="s">
        <v>1277</v>
      </c>
      <c r="AA625" s="34" t="s">
        <v>499</v>
      </c>
      <c r="AB625" s="34" t="s">
        <v>498</v>
      </c>
      <c r="AC625" s="34" t="s">
        <v>6228</v>
      </c>
      <c r="AD625" s="44" t="s">
        <v>428</v>
      </c>
      <c r="AE625" s="44" t="s">
        <v>3189</v>
      </c>
      <c r="AF625" s="43">
        <v>113</v>
      </c>
      <c r="AG625" s="34" t="s">
        <v>2876</v>
      </c>
      <c r="AH625" s="34" t="s">
        <v>2875</v>
      </c>
      <c r="AI625" s="43" t="s">
        <v>2877</v>
      </c>
      <c r="AJ625" s="44" t="s">
        <v>2878</v>
      </c>
      <c r="AK625" s="295">
        <v>5000669</v>
      </c>
      <c r="AL625" s="44" t="s">
        <v>412</v>
      </c>
      <c r="AM625" s="44" t="s">
        <v>2882</v>
      </c>
      <c r="AN625" s="296">
        <v>259096700</v>
      </c>
      <c r="AO625" s="34"/>
      <c r="AP625" s="34"/>
      <c r="AQ625" s="34"/>
      <c r="AR625" s="34"/>
      <c r="AS625" s="34"/>
      <c r="AT625" s="44" t="s">
        <v>434</v>
      </c>
      <c r="AU625" s="44"/>
      <c r="AV625" s="751" t="str" cm="1">
        <f t="array" ref="AV6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5" s="34"/>
      <c r="AX625" s="34"/>
      <c r="AY625" s="34"/>
      <c r="AZ625" s="34"/>
      <c r="BA625" s="34"/>
      <c r="BB625" s="34"/>
      <c r="BC625" s="34"/>
      <c r="BD625" s="44">
        <v>40322</v>
      </c>
      <c r="BE625" s="34" t="s">
        <v>2994</v>
      </c>
      <c r="BF625" s="43" t="s">
        <v>1277</v>
      </c>
      <c r="BG625" s="34" t="s">
        <v>499</v>
      </c>
      <c r="BH625" s="34" t="s">
        <v>498</v>
      </c>
      <c r="BI625" s="34" t="s">
        <v>6228</v>
      </c>
      <c r="BJ625" s="44" t="s">
        <v>428</v>
      </c>
      <c r="BK625" s="44" t="s">
        <v>3189</v>
      </c>
      <c r="BL625" s="34"/>
      <c r="BM625" s="34"/>
      <c r="BN625" s="34"/>
      <c r="BO625" s="20"/>
      <c r="BP625" s="20"/>
      <c r="BQ625" s="20"/>
      <c r="BR625" s="20"/>
      <c r="BS625" s="27"/>
      <c r="BT625" s="20"/>
      <c r="BU625" s="20"/>
      <c r="BV625" s="20"/>
      <c r="BW625" s="20"/>
      <c r="BX625" s="20"/>
      <c r="BY625" s="20"/>
      <c r="BZ625" s="20"/>
      <c r="CA625" s="20"/>
      <c r="CB625" s="20"/>
      <c r="CC625" s="27"/>
      <c r="CD625" s="20"/>
      <c r="CE625" s="20"/>
      <c r="CF625" s="28"/>
      <c r="CG625" s="28"/>
      <c r="CH625" s="28"/>
      <c r="CI625" s="28"/>
      <c r="CJ625" s="28"/>
      <c r="CK625" s="28"/>
      <c r="CL625" s="28"/>
      <c r="CM625" s="28"/>
      <c r="CN625" s="28"/>
      <c r="CO625" s="28"/>
      <c r="CP625" s="28"/>
      <c r="CQ625" s="28"/>
      <c r="CR625" s="28"/>
      <c r="CS625" s="28"/>
      <c r="CT625" s="28"/>
      <c r="CU625" s="28"/>
      <c r="CV625" s="28"/>
      <c r="CW625" s="28"/>
      <c r="CX625" s="20"/>
      <c r="ML625" s="87"/>
      <c r="MM625" s="87"/>
      <c r="MN625" s="87"/>
      <c r="MO625" s="87"/>
      <c r="MP625" s="87"/>
      <c r="MQ625" s="87"/>
      <c r="MR625" s="87"/>
      <c r="MS625" s="87"/>
      <c r="MT625" s="87"/>
      <c r="MU625" s="87"/>
      <c r="MV625" s="87"/>
      <c r="MW625" s="87"/>
      <c r="MX625" s="87"/>
      <c r="MY625" s="87"/>
      <c r="MZ625" s="87"/>
      <c r="NA625" s="87"/>
      <c r="NB625" s="87"/>
      <c r="NC625" s="87"/>
      <c r="ND625" s="87"/>
      <c r="NE625" s="87"/>
      <c r="NF625" s="87"/>
      <c r="NG625" s="87"/>
      <c r="NH625" s="87"/>
      <c r="NI625" s="87"/>
      <c r="NJ625" s="87"/>
      <c r="NK625" s="87"/>
      <c r="NL625" s="87"/>
      <c r="NM625" s="87"/>
      <c r="NN625" s="87"/>
      <c r="NO625" s="87"/>
      <c r="NP625" s="87"/>
      <c r="NR625" s="20"/>
      <c r="NS625" s="246" t="s">
        <v>6229</v>
      </c>
    </row>
    <row r="626" spans="22:383">
      <c r="V626" s="43">
        <v>113</v>
      </c>
      <c r="W626" s="34" t="s">
        <v>2876</v>
      </c>
      <c r="X626" s="44">
        <v>40323</v>
      </c>
      <c r="Y626" s="34" t="s">
        <v>1787</v>
      </c>
      <c r="Z626" s="43" t="s">
        <v>1277</v>
      </c>
      <c r="AA626" s="34" t="s">
        <v>499</v>
      </c>
      <c r="AB626" s="34" t="s">
        <v>498</v>
      </c>
      <c r="AC626" s="34" t="s">
        <v>6230</v>
      </c>
      <c r="AD626" s="44" t="s">
        <v>428</v>
      </c>
      <c r="AE626" s="44" t="s">
        <v>3189</v>
      </c>
      <c r="AF626" s="43">
        <v>113</v>
      </c>
      <c r="AG626" s="34" t="s">
        <v>2876</v>
      </c>
      <c r="AH626" s="34" t="s">
        <v>2875</v>
      </c>
      <c r="AI626" s="43" t="s">
        <v>2877</v>
      </c>
      <c r="AJ626" s="44" t="s">
        <v>2878</v>
      </c>
      <c r="AK626" s="295">
        <v>5000669</v>
      </c>
      <c r="AL626" s="44" t="s">
        <v>412</v>
      </c>
      <c r="AM626" s="44" t="s">
        <v>2882</v>
      </c>
      <c r="AN626" s="296">
        <v>259096700</v>
      </c>
      <c r="AO626" s="34"/>
      <c r="AP626" s="34"/>
      <c r="AQ626" s="34"/>
      <c r="AR626" s="34"/>
      <c r="AS626" s="34"/>
      <c r="AT626" s="44" t="s">
        <v>434</v>
      </c>
      <c r="AU626" s="44"/>
      <c r="AV626" s="751" t="str" cm="1">
        <f t="array" ref="AV6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6" s="34"/>
      <c r="AX626" s="34"/>
      <c r="AY626" s="34"/>
      <c r="AZ626" s="34"/>
      <c r="BA626" s="34"/>
      <c r="BB626" s="34"/>
      <c r="BC626" s="34"/>
      <c r="BD626" s="44">
        <v>40323</v>
      </c>
      <c r="BE626" s="34" t="s">
        <v>1787</v>
      </c>
      <c r="BF626" s="43" t="s">
        <v>1277</v>
      </c>
      <c r="BG626" s="34" t="s">
        <v>499</v>
      </c>
      <c r="BH626" s="34" t="s">
        <v>498</v>
      </c>
      <c r="BI626" s="34" t="s">
        <v>6230</v>
      </c>
      <c r="BJ626" s="44" t="s">
        <v>428</v>
      </c>
      <c r="BK626" s="44" t="s">
        <v>3189</v>
      </c>
      <c r="BL626" s="34"/>
      <c r="BM626" s="34"/>
      <c r="BN626" s="34"/>
      <c r="BO626" s="20"/>
      <c r="BP626" s="20"/>
      <c r="BQ626" s="20"/>
      <c r="BR626" s="20"/>
      <c r="BS626" s="27"/>
      <c r="BT626" s="20"/>
      <c r="BU626" s="20"/>
      <c r="BV626" s="20"/>
      <c r="BW626" s="20"/>
      <c r="BX626" s="20"/>
      <c r="BY626" s="20"/>
      <c r="BZ626" s="20"/>
      <c r="CA626" s="20"/>
      <c r="CB626" s="20"/>
      <c r="CC626" s="27"/>
      <c r="CD626" s="20"/>
      <c r="CE626" s="20"/>
      <c r="CF626" s="28"/>
      <c r="CG626" s="28"/>
      <c r="CH626" s="28"/>
      <c r="CI626" s="28"/>
      <c r="CJ626" s="28"/>
      <c r="CK626" s="28"/>
      <c r="CL626" s="28"/>
      <c r="CM626" s="28"/>
      <c r="CN626" s="28"/>
      <c r="CO626" s="28"/>
      <c r="CP626" s="28"/>
      <c r="CQ626" s="28"/>
      <c r="CR626" s="28"/>
      <c r="CS626" s="28"/>
      <c r="CT626" s="28"/>
      <c r="CU626" s="28"/>
      <c r="CV626" s="28"/>
      <c r="CW626" s="28"/>
      <c r="CX626" s="20"/>
      <c r="ML626" s="87"/>
      <c r="MM626" s="87"/>
      <c r="MN626" s="87"/>
      <c r="MO626" s="87"/>
      <c r="MP626" s="87"/>
      <c r="MQ626" s="87"/>
      <c r="MR626" s="87"/>
      <c r="MS626" s="87"/>
      <c r="MT626" s="87"/>
      <c r="MU626" s="87"/>
      <c r="MV626" s="87"/>
      <c r="MW626" s="87"/>
      <c r="MX626" s="87"/>
      <c r="MY626" s="87"/>
      <c r="MZ626" s="87"/>
      <c r="NA626" s="87"/>
      <c r="NB626" s="87"/>
      <c r="NC626" s="87"/>
      <c r="ND626" s="87"/>
      <c r="NE626" s="87"/>
      <c r="NF626" s="87"/>
      <c r="NG626" s="87"/>
      <c r="NH626" s="87"/>
      <c r="NI626" s="87"/>
      <c r="NJ626" s="87"/>
      <c r="NK626" s="87"/>
      <c r="NL626" s="87"/>
      <c r="NM626" s="87"/>
      <c r="NN626" s="87"/>
      <c r="NO626" s="87"/>
      <c r="NP626" s="87"/>
      <c r="NR626" s="20"/>
      <c r="NS626" s="246" t="s">
        <v>6231</v>
      </c>
    </row>
    <row r="627" spans="22:383">
      <c r="V627" s="43">
        <v>113</v>
      </c>
      <c r="W627" s="34" t="s">
        <v>2876</v>
      </c>
      <c r="X627" s="44">
        <v>40318</v>
      </c>
      <c r="Y627" s="34" t="s">
        <v>2663</v>
      </c>
      <c r="Z627" s="43" t="s">
        <v>1277</v>
      </c>
      <c r="AA627" s="34" t="s">
        <v>499</v>
      </c>
      <c r="AB627" s="34" t="s">
        <v>498</v>
      </c>
      <c r="AC627" s="34" t="s">
        <v>2663</v>
      </c>
      <c r="AD627" s="44" t="s">
        <v>428</v>
      </c>
      <c r="AE627" s="44" t="s">
        <v>3189</v>
      </c>
      <c r="AF627" s="43">
        <v>113</v>
      </c>
      <c r="AG627" s="34" t="s">
        <v>2876</v>
      </c>
      <c r="AH627" s="34" t="s">
        <v>2875</v>
      </c>
      <c r="AI627" s="43" t="s">
        <v>2877</v>
      </c>
      <c r="AJ627" s="44" t="s">
        <v>2878</v>
      </c>
      <c r="AK627" s="295">
        <v>5000669</v>
      </c>
      <c r="AL627" s="44" t="s">
        <v>412</v>
      </c>
      <c r="AM627" s="44" t="s">
        <v>2882</v>
      </c>
      <c r="AN627" s="296">
        <v>259096700</v>
      </c>
      <c r="AO627" s="34"/>
      <c r="AP627" s="34"/>
      <c r="AQ627" s="34"/>
      <c r="AR627" s="34"/>
      <c r="AS627" s="34"/>
      <c r="AT627" s="44" t="s">
        <v>434</v>
      </c>
      <c r="AU627" s="44"/>
      <c r="AV627" s="751" t="str" cm="1">
        <f t="array" ref="AV6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7" s="34"/>
      <c r="AX627" s="34"/>
      <c r="AY627" s="34"/>
      <c r="AZ627" s="34"/>
      <c r="BA627" s="34"/>
      <c r="BB627" s="34"/>
      <c r="BC627" s="34"/>
      <c r="BD627" s="44">
        <v>40318</v>
      </c>
      <c r="BE627" s="34" t="s">
        <v>2663</v>
      </c>
      <c r="BF627" s="43" t="s">
        <v>1277</v>
      </c>
      <c r="BG627" s="34" t="s">
        <v>499</v>
      </c>
      <c r="BH627" s="34" t="s">
        <v>498</v>
      </c>
      <c r="BI627" s="34" t="s">
        <v>2663</v>
      </c>
      <c r="BJ627" s="44" t="s">
        <v>428</v>
      </c>
      <c r="BK627" s="44" t="s">
        <v>3189</v>
      </c>
      <c r="BL627" s="34"/>
      <c r="BM627" s="34"/>
      <c r="BN627" s="34"/>
      <c r="BO627" s="20"/>
      <c r="BP627" s="20"/>
      <c r="BQ627" s="20"/>
      <c r="BR627" s="20"/>
      <c r="BS627" s="27"/>
      <c r="BT627" s="20"/>
      <c r="BU627" s="20"/>
      <c r="BV627" s="20"/>
      <c r="BW627" s="20"/>
      <c r="BX627" s="20"/>
      <c r="BY627" s="20"/>
      <c r="BZ627" s="20"/>
      <c r="CA627" s="20"/>
      <c r="CB627" s="20"/>
      <c r="CC627" s="27"/>
      <c r="CD627" s="20"/>
      <c r="CE627" s="20"/>
      <c r="CF627" s="28"/>
      <c r="CG627" s="28"/>
      <c r="CH627" s="28"/>
      <c r="CI627" s="28"/>
      <c r="CJ627" s="28"/>
      <c r="CK627" s="28"/>
      <c r="CL627" s="28"/>
      <c r="CM627" s="28"/>
      <c r="CN627" s="28"/>
      <c r="CO627" s="28"/>
      <c r="CP627" s="28"/>
      <c r="CQ627" s="28"/>
      <c r="CR627" s="28"/>
      <c r="CS627" s="28"/>
      <c r="CT627" s="28"/>
      <c r="CU627" s="28"/>
      <c r="CV627" s="28"/>
      <c r="CW627" s="28"/>
      <c r="CX627" s="20"/>
      <c r="ML627" s="87"/>
      <c r="MM627" s="87"/>
      <c r="MN627" s="87"/>
      <c r="MO627" s="87"/>
      <c r="MP627" s="87"/>
      <c r="MQ627" s="87"/>
      <c r="MR627" s="87"/>
      <c r="MS627" s="87"/>
      <c r="MT627" s="87"/>
      <c r="MU627" s="87"/>
      <c r="MV627" s="87"/>
      <c r="MW627" s="87"/>
      <c r="MX627" s="87"/>
      <c r="MY627" s="87"/>
      <c r="MZ627" s="87"/>
      <c r="NA627" s="87"/>
      <c r="NB627" s="87"/>
      <c r="NC627" s="87"/>
      <c r="ND627" s="87"/>
      <c r="NE627" s="87"/>
      <c r="NF627" s="87"/>
      <c r="NG627" s="87"/>
      <c r="NH627" s="87"/>
      <c r="NI627" s="87"/>
      <c r="NJ627" s="87"/>
      <c r="NK627" s="87"/>
      <c r="NL627" s="87"/>
      <c r="NM627" s="87"/>
      <c r="NN627" s="87"/>
      <c r="NO627" s="87"/>
      <c r="NP627" s="87"/>
      <c r="NR627" s="20"/>
      <c r="NS627" s="246" t="s">
        <v>6232</v>
      </c>
    </row>
    <row r="628" spans="22:383">
      <c r="V628" s="43">
        <v>113</v>
      </c>
      <c r="W628" s="34" t="s">
        <v>2876</v>
      </c>
      <c r="X628" s="44">
        <v>170401</v>
      </c>
      <c r="Y628" s="34" t="s">
        <v>932</v>
      </c>
      <c r="Z628" s="43" t="s">
        <v>1277</v>
      </c>
      <c r="AA628" s="34" t="s">
        <v>667</v>
      </c>
      <c r="AB628" s="34" t="s">
        <v>412</v>
      </c>
      <c r="AC628" s="34" t="s">
        <v>932</v>
      </c>
      <c r="AD628" s="44" t="s">
        <v>428</v>
      </c>
      <c r="AE628" s="44" t="s">
        <v>3189</v>
      </c>
      <c r="AF628" s="43">
        <v>113</v>
      </c>
      <c r="AG628" s="34" t="s">
        <v>2876</v>
      </c>
      <c r="AH628" s="34" t="s">
        <v>2875</v>
      </c>
      <c r="AI628" s="43" t="s">
        <v>2877</v>
      </c>
      <c r="AJ628" s="44" t="s">
        <v>2878</v>
      </c>
      <c r="AK628" s="295">
        <v>5000669</v>
      </c>
      <c r="AL628" s="44" t="s">
        <v>412</v>
      </c>
      <c r="AM628" s="44" t="s">
        <v>2882</v>
      </c>
      <c r="AN628" s="296">
        <v>259096700</v>
      </c>
      <c r="AO628" s="34"/>
      <c r="AP628" s="34"/>
      <c r="AQ628" s="34"/>
      <c r="AR628" s="34"/>
      <c r="AS628" s="34"/>
      <c r="AT628" s="44" t="s">
        <v>434</v>
      </c>
      <c r="AU628" s="44"/>
      <c r="AV628" s="751" t="str" cm="1">
        <f t="array" ref="AV6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8" s="34"/>
      <c r="AX628" s="34"/>
      <c r="AY628" s="34"/>
      <c r="AZ628" s="34"/>
      <c r="BA628" s="34"/>
      <c r="BB628" s="34"/>
      <c r="BC628" s="34"/>
      <c r="BD628" s="44">
        <v>170401</v>
      </c>
      <c r="BE628" s="34" t="s">
        <v>932</v>
      </c>
      <c r="BF628" s="43" t="s">
        <v>1277</v>
      </c>
      <c r="BG628" s="34" t="s">
        <v>667</v>
      </c>
      <c r="BH628" s="34" t="s">
        <v>412</v>
      </c>
      <c r="BI628" s="34" t="s">
        <v>932</v>
      </c>
      <c r="BJ628" s="44" t="s">
        <v>428</v>
      </c>
      <c r="BK628" s="44" t="s">
        <v>3189</v>
      </c>
      <c r="BL628" s="34"/>
      <c r="BM628" s="34"/>
      <c r="BN628" s="34"/>
      <c r="BO628" s="20"/>
      <c r="BP628" s="20"/>
      <c r="BQ628" s="20"/>
      <c r="BR628" s="20"/>
      <c r="BS628" s="27"/>
      <c r="BT628" s="20"/>
      <c r="BU628" s="20"/>
      <c r="BV628" s="20"/>
      <c r="BW628" s="20"/>
      <c r="BX628" s="20"/>
      <c r="BY628" s="20"/>
      <c r="BZ628" s="20"/>
      <c r="CA628" s="20"/>
      <c r="CB628" s="20"/>
      <c r="CC628" s="27"/>
      <c r="CD628" s="20"/>
      <c r="CE628" s="20"/>
      <c r="CF628" s="28"/>
      <c r="CG628" s="28"/>
      <c r="CH628" s="28"/>
      <c r="CI628" s="28"/>
      <c r="CJ628" s="28"/>
      <c r="CK628" s="28"/>
      <c r="CL628" s="28"/>
      <c r="CM628" s="28"/>
      <c r="CN628" s="28"/>
      <c r="CO628" s="28"/>
      <c r="CP628" s="28"/>
      <c r="CQ628" s="28"/>
      <c r="CR628" s="28"/>
      <c r="CS628" s="28"/>
      <c r="CT628" s="28"/>
      <c r="CU628" s="28"/>
      <c r="CV628" s="28"/>
      <c r="CW628" s="28"/>
      <c r="CX628" s="20"/>
      <c r="ML628" s="87"/>
      <c r="MM628" s="87"/>
      <c r="MN628" s="87"/>
      <c r="MO628" s="87"/>
      <c r="MP628" s="87"/>
      <c r="MQ628" s="87"/>
      <c r="MR628" s="87"/>
      <c r="MS628" s="87"/>
      <c r="MT628" s="87"/>
      <c r="MU628" s="87"/>
      <c r="MV628" s="87"/>
      <c r="MW628" s="87"/>
      <c r="MX628" s="87"/>
      <c r="MY628" s="87"/>
      <c r="MZ628" s="87"/>
      <c r="NA628" s="87"/>
      <c r="NB628" s="87"/>
      <c r="NC628" s="87"/>
      <c r="ND628" s="87"/>
      <c r="NE628" s="87"/>
      <c r="NF628" s="87"/>
      <c r="NG628" s="87"/>
      <c r="NH628" s="87"/>
      <c r="NI628" s="87"/>
      <c r="NJ628" s="87"/>
      <c r="NK628" s="87"/>
      <c r="NL628" s="87"/>
      <c r="NM628" s="87"/>
      <c r="NN628" s="87"/>
      <c r="NO628" s="87"/>
      <c r="NP628" s="87"/>
      <c r="NR628" s="20"/>
      <c r="NS628" s="246" t="s">
        <v>6233</v>
      </c>
    </row>
    <row r="629" spans="22:383">
      <c r="V629" s="43">
        <v>113</v>
      </c>
      <c r="W629" s="34" t="s">
        <v>2876</v>
      </c>
      <c r="X629" s="44">
        <v>170402</v>
      </c>
      <c r="Y629" s="34" t="s">
        <v>1198</v>
      </c>
      <c r="Z629" s="43" t="s">
        <v>1277</v>
      </c>
      <c r="AA629" s="34" t="s">
        <v>667</v>
      </c>
      <c r="AB629" s="34" t="s">
        <v>412</v>
      </c>
      <c r="AC629" s="34" t="s">
        <v>1198</v>
      </c>
      <c r="AD629" s="44" t="s">
        <v>428</v>
      </c>
      <c r="AE629" s="44" t="s">
        <v>3189</v>
      </c>
      <c r="AF629" s="43">
        <v>113</v>
      </c>
      <c r="AG629" s="34" t="s">
        <v>2876</v>
      </c>
      <c r="AH629" s="34" t="s">
        <v>2875</v>
      </c>
      <c r="AI629" s="43" t="s">
        <v>2877</v>
      </c>
      <c r="AJ629" s="44" t="s">
        <v>2878</v>
      </c>
      <c r="AK629" s="295">
        <v>5000669</v>
      </c>
      <c r="AL629" s="44" t="s">
        <v>412</v>
      </c>
      <c r="AM629" s="44" t="s">
        <v>2882</v>
      </c>
      <c r="AN629" s="296">
        <v>259096700</v>
      </c>
      <c r="AO629" s="34"/>
      <c r="AP629" s="34"/>
      <c r="AQ629" s="34"/>
      <c r="AR629" s="34"/>
      <c r="AS629" s="34"/>
      <c r="AT629" s="44" t="s">
        <v>434</v>
      </c>
      <c r="AU629" s="44"/>
      <c r="AV629" s="751" t="str" cm="1">
        <f t="array" ref="AV6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29" s="34"/>
      <c r="AX629" s="34"/>
      <c r="AY629" s="34"/>
      <c r="AZ629" s="34"/>
      <c r="BA629" s="34"/>
      <c r="BB629" s="34"/>
      <c r="BC629" s="34"/>
      <c r="BD629" s="44">
        <v>170402</v>
      </c>
      <c r="BE629" s="34" t="s">
        <v>1198</v>
      </c>
      <c r="BF629" s="43" t="s">
        <v>1277</v>
      </c>
      <c r="BG629" s="34" t="s">
        <v>667</v>
      </c>
      <c r="BH629" s="34" t="s">
        <v>412</v>
      </c>
      <c r="BI629" s="34" t="s">
        <v>1198</v>
      </c>
      <c r="BJ629" s="44" t="s">
        <v>428</v>
      </c>
      <c r="BK629" s="44" t="s">
        <v>3189</v>
      </c>
      <c r="BL629" s="34"/>
      <c r="BM629" s="34"/>
      <c r="BN629" s="34"/>
      <c r="BO629" s="20"/>
      <c r="BP629" s="20"/>
      <c r="BQ629" s="20"/>
      <c r="BR629" s="20"/>
      <c r="BS629" s="27"/>
      <c r="BT629" s="20"/>
      <c r="BU629" s="20"/>
      <c r="BV629" s="20"/>
      <c r="BW629" s="20"/>
      <c r="BX629" s="20"/>
      <c r="BY629" s="20"/>
      <c r="BZ629" s="20"/>
      <c r="CA629" s="20"/>
      <c r="CB629" s="20"/>
      <c r="CC629" s="27"/>
      <c r="CD629" s="20"/>
      <c r="CE629" s="20"/>
      <c r="CF629" s="28"/>
      <c r="CG629" s="28"/>
      <c r="CH629" s="28"/>
      <c r="CI629" s="28"/>
      <c r="CJ629" s="28"/>
      <c r="CK629" s="28"/>
      <c r="CL629" s="28"/>
      <c r="CM629" s="28"/>
      <c r="CN629" s="28"/>
      <c r="CO629" s="28"/>
      <c r="CP629" s="28"/>
      <c r="CQ629" s="28"/>
      <c r="CR629" s="28"/>
      <c r="CS629" s="28"/>
      <c r="CT629" s="28"/>
      <c r="CU629" s="28"/>
      <c r="CV629" s="28"/>
      <c r="CW629" s="28"/>
      <c r="CX629" s="20"/>
      <c r="ML629" s="87"/>
      <c r="MM629" s="87"/>
      <c r="MN629" s="87"/>
      <c r="MO629" s="87"/>
      <c r="MP629" s="87"/>
      <c r="MQ629" s="87"/>
      <c r="MR629" s="87"/>
      <c r="MS629" s="87"/>
      <c r="MT629" s="87"/>
      <c r="MU629" s="87"/>
      <c r="MV629" s="87"/>
      <c r="MW629" s="87"/>
      <c r="MX629" s="87"/>
      <c r="MY629" s="87"/>
      <c r="MZ629" s="87"/>
      <c r="NA629" s="87"/>
      <c r="NB629" s="87"/>
      <c r="NC629" s="87"/>
      <c r="ND629" s="87"/>
      <c r="NE629" s="87"/>
      <c r="NF629" s="87"/>
      <c r="NG629" s="87"/>
      <c r="NH629" s="87"/>
      <c r="NI629" s="87"/>
      <c r="NJ629" s="87"/>
      <c r="NK629" s="87"/>
      <c r="NL629" s="87"/>
      <c r="NM629" s="87"/>
      <c r="NN629" s="87"/>
      <c r="NO629" s="87"/>
      <c r="NP629" s="87"/>
      <c r="NR629" s="20"/>
      <c r="NS629" s="246" t="s">
        <v>6234</v>
      </c>
    </row>
    <row r="630" spans="22:383">
      <c r="V630" s="43">
        <v>113</v>
      </c>
      <c r="W630" s="34" t="s">
        <v>2876</v>
      </c>
      <c r="X630" s="44">
        <v>170400</v>
      </c>
      <c r="Y630" s="34" t="s">
        <v>6235</v>
      </c>
      <c r="Z630" s="43" t="s">
        <v>1277</v>
      </c>
      <c r="AA630" s="34" t="s">
        <v>667</v>
      </c>
      <c r="AB630" s="34" t="s">
        <v>412</v>
      </c>
      <c r="AC630" s="34" t="s">
        <v>1968</v>
      </c>
      <c r="AD630" s="44" t="s">
        <v>428</v>
      </c>
      <c r="AE630" s="44" t="s">
        <v>3189</v>
      </c>
      <c r="AF630" s="43">
        <v>113</v>
      </c>
      <c r="AG630" s="34" t="s">
        <v>2876</v>
      </c>
      <c r="AH630" s="34" t="s">
        <v>2875</v>
      </c>
      <c r="AI630" s="43" t="s">
        <v>2877</v>
      </c>
      <c r="AJ630" s="44" t="s">
        <v>2878</v>
      </c>
      <c r="AK630" s="295">
        <v>5000669</v>
      </c>
      <c r="AL630" s="44" t="s">
        <v>412</v>
      </c>
      <c r="AM630" s="44" t="s">
        <v>2882</v>
      </c>
      <c r="AN630" s="296">
        <v>259096700</v>
      </c>
      <c r="AO630" s="34"/>
      <c r="AP630" s="34"/>
      <c r="AQ630" s="34"/>
      <c r="AR630" s="34"/>
      <c r="AS630" s="34"/>
      <c r="AT630" s="44" t="s">
        <v>434</v>
      </c>
      <c r="AU630" s="44"/>
      <c r="AV630" s="751" t="str" cm="1">
        <f t="array" ref="AV6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0" s="34"/>
      <c r="AX630" s="34"/>
      <c r="AY630" s="34"/>
      <c r="AZ630" s="34"/>
      <c r="BA630" s="34"/>
      <c r="BB630" s="34"/>
      <c r="BC630" s="34"/>
      <c r="BD630" s="44">
        <v>170400</v>
      </c>
      <c r="BE630" s="34" t="s">
        <v>6235</v>
      </c>
      <c r="BF630" s="43" t="s">
        <v>1277</v>
      </c>
      <c r="BG630" s="34" t="s">
        <v>667</v>
      </c>
      <c r="BH630" s="34" t="s">
        <v>412</v>
      </c>
      <c r="BI630" s="34" t="s">
        <v>1968</v>
      </c>
      <c r="BJ630" s="44" t="s">
        <v>428</v>
      </c>
      <c r="BK630" s="44" t="s">
        <v>3189</v>
      </c>
      <c r="BL630" s="34"/>
      <c r="BM630" s="34"/>
      <c r="BN630" s="34"/>
      <c r="BO630" s="20"/>
      <c r="BP630" s="20"/>
      <c r="BQ630" s="20"/>
      <c r="BR630" s="20"/>
      <c r="BS630" s="27"/>
      <c r="BT630" s="20"/>
      <c r="BU630" s="20"/>
      <c r="BV630" s="20"/>
      <c r="BW630" s="20"/>
      <c r="BX630" s="20"/>
      <c r="BY630" s="20"/>
      <c r="BZ630" s="20"/>
      <c r="CA630" s="20"/>
      <c r="CB630" s="20"/>
      <c r="CC630" s="27"/>
      <c r="CD630" s="20"/>
      <c r="CE630" s="20"/>
      <c r="CF630" s="28"/>
      <c r="CG630" s="28"/>
      <c r="CH630" s="28"/>
      <c r="CI630" s="28"/>
      <c r="CJ630" s="28"/>
      <c r="CK630" s="28"/>
      <c r="CL630" s="28"/>
      <c r="CM630" s="28"/>
      <c r="CN630" s="28"/>
      <c r="CO630" s="28"/>
      <c r="CP630" s="28"/>
      <c r="CQ630" s="28"/>
      <c r="CR630" s="28"/>
      <c r="CS630" s="28"/>
      <c r="CT630" s="28"/>
      <c r="CU630" s="28"/>
      <c r="CV630" s="28"/>
      <c r="CW630" s="28"/>
      <c r="CX630" s="20"/>
      <c r="ML630" s="87"/>
      <c r="MM630" s="87"/>
      <c r="MN630" s="87"/>
      <c r="MO630" s="87"/>
      <c r="MP630" s="87"/>
      <c r="MQ630" s="87"/>
      <c r="MR630" s="87"/>
      <c r="MS630" s="87"/>
      <c r="MT630" s="87"/>
      <c r="MU630" s="87"/>
      <c r="MV630" s="87"/>
      <c r="MW630" s="87"/>
      <c r="MX630" s="87"/>
      <c r="MY630" s="87"/>
      <c r="MZ630" s="87"/>
      <c r="NA630" s="87"/>
      <c r="NB630" s="87"/>
      <c r="NC630" s="87"/>
      <c r="ND630" s="87"/>
      <c r="NE630" s="87"/>
      <c r="NF630" s="87"/>
      <c r="NG630" s="87"/>
      <c r="NH630" s="87"/>
      <c r="NI630" s="87"/>
      <c r="NJ630" s="87"/>
      <c r="NK630" s="87"/>
      <c r="NL630" s="87"/>
      <c r="NM630" s="87"/>
      <c r="NN630" s="87"/>
      <c r="NO630" s="87"/>
      <c r="NP630" s="87"/>
      <c r="NR630" s="20"/>
      <c r="NS630" s="246" t="s">
        <v>6236</v>
      </c>
    </row>
    <row r="631" spans="22:383">
      <c r="V631" s="43">
        <v>113</v>
      </c>
      <c r="W631" s="34" t="s">
        <v>2876</v>
      </c>
      <c r="X631" s="44">
        <v>170408</v>
      </c>
      <c r="Y631" s="34" t="s">
        <v>1968</v>
      </c>
      <c r="Z631" s="43" t="s">
        <v>1277</v>
      </c>
      <c r="AA631" s="34" t="s">
        <v>667</v>
      </c>
      <c r="AB631" s="34" t="s">
        <v>412</v>
      </c>
      <c r="AC631" s="34" t="s">
        <v>1968</v>
      </c>
      <c r="AD631" s="44" t="s">
        <v>428</v>
      </c>
      <c r="AE631" s="44" t="s">
        <v>3189</v>
      </c>
      <c r="AF631" s="43">
        <v>113</v>
      </c>
      <c r="AG631" s="34" t="s">
        <v>2876</v>
      </c>
      <c r="AH631" s="34" t="s">
        <v>2875</v>
      </c>
      <c r="AI631" s="43" t="s">
        <v>2877</v>
      </c>
      <c r="AJ631" s="44" t="s">
        <v>2878</v>
      </c>
      <c r="AK631" s="295">
        <v>5000669</v>
      </c>
      <c r="AL631" s="44" t="s">
        <v>412</v>
      </c>
      <c r="AM631" s="44" t="s">
        <v>2882</v>
      </c>
      <c r="AN631" s="296">
        <v>259096700</v>
      </c>
      <c r="AO631" s="34"/>
      <c r="AP631" s="34"/>
      <c r="AQ631" s="34"/>
      <c r="AR631" s="34"/>
      <c r="AS631" s="34"/>
      <c r="AT631" s="44" t="s">
        <v>434</v>
      </c>
      <c r="AU631" s="44"/>
      <c r="AV631" s="751" t="str" cm="1">
        <f t="array" ref="AV6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1" s="34"/>
      <c r="AX631" s="34"/>
      <c r="AY631" s="34"/>
      <c r="AZ631" s="34"/>
      <c r="BA631" s="34"/>
      <c r="BB631" s="34"/>
      <c r="BC631" s="34"/>
      <c r="BD631" s="44">
        <v>170408</v>
      </c>
      <c r="BE631" s="34" t="s">
        <v>1968</v>
      </c>
      <c r="BF631" s="43" t="s">
        <v>1277</v>
      </c>
      <c r="BG631" s="34" t="s">
        <v>667</v>
      </c>
      <c r="BH631" s="34" t="s">
        <v>412</v>
      </c>
      <c r="BI631" s="34" t="s">
        <v>1968</v>
      </c>
      <c r="BJ631" s="44" t="s">
        <v>428</v>
      </c>
      <c r="BK631" s="44" t="s">
        <v>3189</v>
      </c>
      <c r="BL631" s="34"/>
      <c r="BM631" s="34"/>
      <c r="BN631" s="34"/>
      <c r="BO631" s="20"/>
      <c r="BP631" s="20"/>
      <c r="BQ631" s="20"/>
      <c r="BR631" s="20"/>
      <c r="BS631" s="27"/>
      <c r="BT631" s="20"/>
      <c r="BU631" s="20"/>
      <c r="BV631" s="20"/>
      <c r="BW631" s="20"/>
      <c r="BX631" s="20"/>
      <c r="BY631" s="20"/>
      <c r="BZ631" s="20"/>
      <c r="CA631" s="20"/>
      <c r="CB631" s="20"/>
      <c r="CC631" s="27"/>
      <c r="CD631" s="20"/>
      <c r="CE631" s="20"/>
      <c r="CF631" s="28"/>
      <c r="CG631" s="28"/>
      <c r="CH631" s="28"/>
      <c r="CI631" s="28"/>
      <c r="CJ631" s="28"/>
      <c r="CK631" s="28"/>
      <c r="CL631" s="28"/>
      <c r="CM631" s="28"/>
      <c r="CN631" s="28"/>
      <c r="CO631" s="28"/>
      <c r="CP631" s="28"/>
      <c r="CQ631" s="28"/>
      <c r="CR631" s="28"/>
      <c r="CS631" s="28"/>
      <c r="CT631" s="28"/>
      <c r="CU631" s="28"/>
      <c r="CV631" s="28"/>
      <c r="CW631" s="28"/>
      <c r="CX631" s="20"/>
      <c r="ML631" s="87"/>
      <c r="MM631" s="87"/>
      <c r="MN631" s="87"/>
      <c r="MO631" s="87"/>
      <c r="MP631" s="87"/>
      <c r="MQ631" s="87"/>
      <c r="MR631" s="87"/>
      <c r="MS631" s="87"/>
      <c r="MT631" s="87"/>
      <c r="MU631" s="87"/>
      <c r="MV631" s="87"/>
      <c r="MW631" s="87"/>
      <c r="MX631" s="87"/>
      <c r="MY631" s="87"/>
      <c r="MZ631" s="87"/>
      <c r="NA631" s="87"/>
      <c r="NB631" s="87"/>
      <c r="NC631" s="87"/>
      <c r="ND631" s="87"/>
      <c r="NE631" s="87"/>
      <c r="NF631" s="87"/>
      <c r="NG631" s="87"/>
      <c r="NH631" s="87"/>
      <c r="NI631" s="87"/>
      <c r="NJ631" s="87"/>
      <c r="NK631" s="87"/>
      <c r="NL631" s="87"/>
      <c r="NM631" s="87"/>
      <c r="NN631" s="87"/>
      <c r="NO631" s="87"/>
      <c r="NP631" s="87"/>
      <c r="NR631" s="20"/>
      <c r="NS631" s="246" t="s">
        <v>6237</v>
      </c>
    </row>
    <row r="632" spans="22:383">
      <c r="V632" s="43">
        <v>113</v>
      </c>
      <c r="W632" s="34" t="s">
        <v>2876</v>
      </c>
      <c r="X632" s="44">
        <v>170403</v>
      </c>
      <c r="Y632" s="34" t="s">
        <v>1485</v>
      </c>
      <c r="Z632" s="43" t="s">
        <v>1277</v>
      </c>
      <c r="AA632" s="34" t="s">
        <v>667</v>
      </c>
      <c r="AB632" s="34" t="s">
        <v>412</v>
      </c>
      <c r="AC632" s="34" t="s">
        <v>1485</v>
      </c>
      <c r="AD632" s="44" t="s">
        <v>428</v>
      </c>
      <c r="AE632" s="44" t="s">
        <v>3189</v>
      </c>
      <c r="AF632" s="43">
        <v>113</v>
      </c>
      <c r="AG632" s="34" t="s">
        <v>2876</v>
      </c>
      <c r="AH632" s="34" t="s">
        <v>2875</v>
      </c>
      <c r="AI632" s="43" t="s">
        <v>2877</v>
      </c>
      <c r="AJ632" s="44" t="s">
        <v>2878</v>
      </c>
      <c r="AK632" s="295">
        <v>5000669</v>
      </c>
      <c r="AL632" s="44" t="s">
        <v>412</v>
      </c>
      <c r="AM632" s="44" t="s">
        <v>2882</v>
      </c>
      <c r="AN632" s="296">
        <v>259096700</v>
      </c>
      <c r="AO632" s="34"/>
      <c r="AP632" s="34"/>
      <c r="AQ632" s="34"/>
      <c r="AR632" s="34"/>
      <c r="AS632" s="34"/>
      <c r="AT632" s="44" t="s">
        <v>434</v>
      </c>
      <c r="AU632" s="44"/>
      <c r="AV632" s="751" t="str" cm="1">
        <f t="array" ref="AV6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2" s="34"/>
      <c r="AX632" s="34"/>
      <c r="AY632" s="34"/>
      <c r="AZ632" s="34"/>
      <c r="BA632" s="34"/>
      <c r="BB632" s="34"/>
      <c r="BC632" s="34"/>
      <c r="BD632" s="44">
        <v>170403</v>
      </c>
      <c r="BE632" s="34" t="s">
        <v>1485</v>
      </c>
      <c r="BF632" s="43" t="s">
        <v>1277</v>
      </c>
      <c r="BG632" s="34" t="s">
        <v>667</v>
      </c>
      <c r="BH632" s="34" t="s">
        <v>412</v>
      </c>
      <c r="BI632" s="34" t="s">
        <v>1485</v>
      </c>
      <c r="BJ632" s="44" t="s">
        <v>428</v>
      </c>
      <c r="BK632" s="44" t="s">
        <v>3189</v>
      </c>
      <c r="BL632" s="34"/>
      <c r="BM632" s="34"/>
      <c r="BN632" s="34"/>
      <c r="BO632" s="20"/>
      <c r="BP632" s="20"/>
      <c r="BQ632" s="20"/>
      <c r="BR632" s="20"/>
      <c r="BS632" s="27"/>
      <c r="BT632" s="20"/>
      <c r="BU632" s="20"/>
      <c r="BV632" s="20"/>
      <c r="BW632" s="20"/>
      <c r="BX632" s="20"/>
      <c r="BY632" s="20"/>
      <c r="BZ632" s="20"/>
      <c r="CA632" s="20"/>
      <c r="CB632" s="20"/>
      <c r="CC632" s="27"/>
      <c r="CD632" s="20"/>
      <c r="CE632" s="20"/>
      <c r="CF632" s="28"/>
      <c r="CG632" s="28"/>
      <c r="CH632" s="28"/>
      <c r="CI632" s="28"/>
      <c r="CJ632" s="28"/>
      <c r="CK632" s="28"/>
      <c r="CL632" s="28"/>
      <c r="CM632" s="28"/>
      <c r="CN632" s="28"/>
      <c r="CO632" s="28"/>
      <c r="CP632" s="28"/>
      <c r="CQ632" s="28"/>
      <c r="CR632" s="28"/>
      <c r="CS632" s="28"/>
      <c r="CT632" s="28"/>
      <c r="CU632" s="28"/>
      <c r="CV632" s="28"/>
      <c r="CW632" s="28"/>
      <c r="CX632" s="20"/>
      <c r="ML632" s="87"/>
      <c r="MM632" s="87"/>
      <c r="MN632" s="87"/>
      <c r="MO632" s="87"/>
      <c r="MP632" s="87"/>
      <c r="MQ632" s="87"/>
      <c r="MR632" s="87"/>
      <c r="MS632" s="87"/>
      <c r="MT632" s="87"/>
      <c r="MU632" s="87"/>
      <c r="MV632" s="87"/>
      <c r="MW632" s="87"/>
      <c r="MX632" s="87"/>
      <c r="MY632" s="87"/>
      <c r="MZ632" s="87"/>
      <c r="NA632" s="87"/>
      <c r="NB632" s="87"/>
      <c r="NC632" s="87"/>
      <c r="ND632" s="87"/>
      <c r="NE632" s="87"/>
      <c r="NF632" s="87"/>
      <c r="NG632" s="87"/>
      <c r="NH632" s="87"/>
      <c r="NI632" s="87"/>
      <c r="NJ632" s="87"/>
      <c r="NK632" s="87"/>
      <c r="NL632" s="87"/>
      <c r="NM632" s="87"/>
      <c r="NN632" s="87"/>
      <c r="NO632" s="87"/>
      <c r="NP632" s="87"/>
      <c r="NR632" s="20"/>
      <c r="NS632" s="246" t="s">
        <v>6238</v>
      </c>
    </row>
    <row r="633" spans="22:383">
      <c r="V633" s="43">
        <v>113</v>
      </c>
      <c r="W633" s="34" t="s">
        <v>2876</v>
      </c>
      <c r="X633" s="44">
        <v>170407</v>
      </c>
      <c r="Y633" s="34" t="s">
        <v>1756</v>
      </c>
      <c r="Z633" s="43" t="s">
        <v>1277</v>
      </c>
      <c r="AA633" s="34" t="s">
        <v>667</v>
      </c>
      <c r="AB633" s="34" t="s">
        <v>412</v>
      </c>
      <c r="AC633" s="34" t="s">
        <v>1756</v>
      </c>
      <c r="AD633" s="44" t="s">
        <v>428</v>
      </c>
      <c r="AE633" s="44" t="s">
        <v>3189</v>
      </c>
      <c r="AF633" s="43">
        <v>113</v>
      </c>
      <c r="AG633" s="34" t="s">
        <v>2876</v>
      </c>
      <c r="AH633" s="34" t="s">
        <v>2875</v>
      </c>
      <c r="AI633" s="43" t="s">
        <v>2877</v>
      </c>
      <c r="AJ633" s="44" t="s">
        <v>2878</v>
      </c>
      <c r="AK633" s="295">
        <v>5000669</v>
      </c>
      <c r="AL633" s="44" t="s">
        <v>412</v>
      </c>
      <c r="AM633" s="44" t="s">
        <v>2882</v>
      </c>
      <c r="AN633" s="296">
        <v>259096700</v>
      </c>
      <c r="AO633" s="34"/>
      <c r="AP633" s="34"/>
      <c r="AQ633" s="34"/>
      <c r="AR633" s="34"/>
      <c r="AS633" s="34"/>
      <c r="AT633" s="44" t="s">
        <v>434</v>
      </c>
      <c r="AU633" s="44"/>
      <c r="AV633" s="751" t="str" cm="1">
        <f t="array" ref="AV6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3" s="34"/>
      <c r="AX633" s="34"/>
      <c r="AY633" s="34"/>
      <c r="AZ633" s="34"/>
      <c r="BA633" s="34"/>
      <c r="BB633" s="34"/>
      <c r="BC633" s="34"/>
      <c r="BD633" s="44">
        <v>170407</v>
      </c>
      <c r="BE633" s="34" t="s">
        <v>1756</v>
      </c>
      <c r="BF633" s="43" t="s">
        <v>1277</v>
      </c>
      <c r="BG633" s="34" t="s">
        <v>667</v>
      </c>
      <c r="BH633" s="34" t="s">
        <v>412</v>
      </c>
      <c r="BI633" s="34" t="s">
        <v>1756</v>
      </c>
      <c r="BJ633" s="44" t="s">
        <v>428</v>
      </c>
      <c r="BK633" s="44" t="s">
        <v>3189</v>
      </c>
      <c r="BL633" s="34"/>
      <c r="BM633" s="34"/>
      <c r="BN633" s="34"/>
      <c r="BO633" s="20"/>
      <c r="BP633" s="20"/>
      <c r="BQ633" s="20"/>
      <c r="BR633" s="20"/>
      <c r="BS633" s="27"/>
      <c r="BT633" s="20"/>
      <c r="BU633" s="20"/>
      <c r="BV633" s="20"/>
      <c r="BW633" s="20"/>
      <c r="BX633" s="20"/>
      <c r="BY633" s="20"/>
      <c r="BZ633" s="20"/>
      <c r="CA633" s="20"/>
      <c r="CB633" s="20"/>
      <c r="CC633" s="27"/>
      <c r="CD633" s="20"/>
      <c r="CE633" s="20"/>
      <c r="CF633" s="28"/>
      <c r="CG633" s="28"/>
      <c r="CH633" s="28"/>
      <c r="CI633" s="28"/>
      <c r="CJ633" s="28"/>
      <c r="CK633" s="28"/>
      <c r="CL633" s="28"/>
      <c r="CM633" s="28"/>
      <c r="CN633" s="28"/>
      <c r="CO633" s="28"/>
      <c r="CP633" s="28"/>
      <c r="CQ633" s="28"/>
      <c r="CR633" s="28"/>
      <c r="CS633" s="28"/>
      <c r="CT633" s="28"/>
      <c r="CU633" s="28"/>
      <c r="CV633" s="28"/>
      <c r="CW633" s="28"/>
      <c r="CX633" s="20"/>
      <c r="ML633" s="87"/>
      <c r="MM633" s="87"/>
      <c r="MN633" s="87"/>
      <c r="MO633" s="87"/>
      <c r="MP633" s="87"/>
      <c r="MQ633" s="87"/>
      <c r="MR633" s="87"/>
      <c r="MS633" s="87"/>
      <c r="MT633" s="87"/>
      <c r="MU633" s="87"/>
      <c r="MV633" s="87"/>
      <c r="MW633" s="87"/>
      <c r="MX633" s="87"/>
      <c r="MY633" s="87"/>
      <c r="MZ633" s="87"/>
      <c r="NA633" s="87"/>
      <c r="NB633" s="87"/>
      <c r="NC633" s="87"/>
      <c r="ND633" s="87"/>
      <c r="NE633" s="87"/>
      <c r="NF633" s="87"/>
      <c r="NG633" s="87"/>
      <c r="NH633" s="87"/>
      <c r="NI633" s="87"/>
      <c r="NJ633" s="87"/>
      <c r="NK633" s="87"/>
      <c r="NL633" s="87"/>
      <c r="NM633" s="87"/>
      <c r="NN633" s="87"/>
      <c r="NO633" s="87"/>
      <c r="NP633" s="87"/>
      <c r="NR633" s="20"/>
      <c r="NS633" s="246" t="s">
        <v>6239</v>
      </c>
    </row>
    <row r="634" spans="22:383">
      <c r="V634" s="43">
        <v>113</v>
      </c>
      <c r="W634" s="34" t="s">
        <v>2876</v>
      </c>
      <c r="X634" s="44">
        <v>170701</v>
      </c>
      <c r="Y634" s="34" t="s">
        <v>934</v>
      </c>
      <c r="Z634" s="43" t="s">
        <v>1277</v>
      </c>
      <c r="AA634" s="34" t="s">
        <v>670</v>
      </c>
      <c r="AB634" s="34" t="s">
        <v>412</v>
      </c>
      <c r="AC634" s="34" t="s">
        <v>934</v>
      </c>
      <c r="AD634" s="44" t="s">
        <v>428</v>
      </c>
      <c r="AE634" s="44" t="s">
        <v>3189</v>
      </c>
      <c r="AF634" s="43">
        <v>113</v>
      </c>
      <c r="AG634" s="34" t="s">
        <v>2876</v>
      </c>
      <c r="AH634" s="34" t="s">
        <v>2875</v>
      </c>
      <c r="AI634" s="43" t="s">
        <v>2877</v>
      </c>
      <c r="AJ634" s="44" t="s">
        <v>2878</v>
      </c>
      <c r="AK634" s="295">
        <v>5000669</v>
      </c>
      <c r="AL634" s="44" t="s">
        <v>412</v>
      </c>
      <c r="AM634" s="44" t="s">
        <v>2882</v>
      </c>
      <c r="AN634" s="296">
        <v>259096700</v>
      </c>
      <c r="AO634" s="34"/>
      <c r="AP634" s="34"/>
      <c r="AQ634" s="34"/>
      <c r="AR634" s="34"/>
      <c r="AS634" s="34"/>
      <c r="AT634" s="44" t="s">
        <v>434</v>
      </c>
      <c r="AU634" s="44"/>
      <c r="AV634" s="751" t="str" cm="1">
        <f t="array" ref="AV6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4" s="34"/>
      <c r="AX634" s="34"/>
      <c r="AY634" s="34"/>
      <c r="AZ634" s="34"/>
      <c r="BA634" s="34"/>
      <c r="BB634" s="34"/>
      <c r="BC634" s="34"/>
      <c r="BD634" s="44">
        <v>170701</v>
      </c>
      <c r="BE634" s="34" t="s">
        <v>934</v>
      </c>
      <c r="BF634" s="43" t="s">
        <v>1277</v>
      </c>
      <c r="BG634" s="34" t="s">
        <v>670</v>
      </c>
      <c r="BH634" s="34" t="s">
        <v>412</v>
      </c>
      <c r="BI634" s="34" t="s">
        <v>934</v>
      </c>
      <c r="BJ634" s="44" t="s">
        <v>428</v>
      </c>
      <c r="BK634" s="44" t="s">
        <v>3189</v>
      </c>
      <c r="BL634" s="34"/>
      <c r="BM634" s="34"/>
      <c r="BN634" s="34"/>
      <c r="BO634" s="20"/>
      <c r="BP634" s="20"/>
      <c r="BQ634" s="20"/>
      <c r="BR634" s="20"/>
      <c r="BS634" s="27"/>
      <c r="BT634" s="20"/>
      <c r="BU634" s="20"/>
      <c r="BV634" s="20"/>
      <c r="BW634" s="20"/>
      <c r="BX634" s="20"/>
      <c r="BY634" s="20"/>
      <c r="BZ634" s="20"/>
      <c r="CA634" s="20"/>
      <c r="CB634" s="20"/>
      <c r="CC634" s="27"/>
      <c r="CD634" s="20"/>
      <c r="CE634" s="20"/>
      <c r="CF634" s="28"/>
      <c r="CG634" s="28"/>
      <c r="CH634" s="28"/>
      <c r="CI634" s="28"/>
      <c r="CJ634" s="28"/>
      <c r="CK634" s="28"/>
      <c r="CL634" s="28"/>
      <c r="CM634" s="28"/>
      <c r="CN634" s="28"/>
      <c r="CO634" s="28"/>
      <c r="CP634" s="28"/>
      <c r="CQ634" s="28"/>
      <c r="CR634" s="28"/>
      <c r="CS634" s="28"/>
      <c r="CT634" s="28"/>
      <c r="CU634" s="28"/>
      <c r="CV634" s="28"/>
      <c r="CW634" s="28"/>
      <c r="CX634" s="20"/>
      <c r="ML634" s="87"/>
      <c r="MM634" s="87"/>
      <c r="MN634" s="87"/>
      <c r="MO634" s="87"/>
      <c r="MP634" s="87"/>
      <c r="MQ634" s="87"/>
      <c r="MR634" s="87"/>
      <c r="MS634" s="87"/>
      <c r="MT634" s="87"/>
      <c r="MU634" s="87"/>
      <c r="MV634" s="87"/>
      <c r="MW634" s="87"/>
      <c r="MX634" s="87"/>
      <c r="MY634" s="87"/>
      <c r="MZ634" s="87"/>
      <c r="NA634" s="87"/>
      <c r="NB634" s="87"/>
      <c r="NC634" s="87"/>
      <c r="ND634" s="87"/>
      <c r="NE634" s="87"/>
      <c r="NF634" s="87"/>
      <c r="NG634" s="87"/>
      <c r="NH634" s="87"/>
      <c r="NI634" s="87"/>
      <c r="NJ634" s="87"/>
      <c r="NK634" s="87"/>
      <c r="NL634" s="87"/>
      <c r="NM634" s="87"/>
      <c r="NN634" s="87"/>
      <c r="NO634" s="87"/>
      <c r="NP634" s="87"/>
      <c r="NR634" s="20"/>
      <c r="NS634" s="246" t="s">
        <v>6240</v>
      </c>
    </row>
    <row r="635" spans="22:383">
      <c r="V635" s="43">
        <v>113</v>
      </c>
      <c r="W635" s="34" t="s">
        <v>2876</v>
      </c>
      <c r="X635" s="44">
        <v>170703</v>
      </c>
      <c r="Y635" s="34" t="s">
        <v>1201</v>
      </c>
      <c r="Z635" s="43" t="s">
        <v>1277</v>
      </c>
      <c r="AA635" s="34" t="s">
        <v>670</v>
      </c>
      <c r="AB635" s="34" t="s">
        <v>412</v>
      </c>
      <c r="AC635" s="34" t="s">
        <v>1201</v>
      </c>
      <c r="AD635" s="44" t="s">
        <v>428</v>
      </c>
      <c r="AE635" s="44" t="s">
        <v>3189</v>
      </c>
      <c r="AF635" s="43">
        <v>113</v>
      </c>
      <c r="AG635" s="34" t="s">
        <v>2876</v>
      </c>
      <c r="AH635" s="34" t="s">
        <v>2875</v>
      </c>
      <c r="AI635" s="43" t="s">
        <v>2877</v>
      </c>
      <c r="AJ635" s="44" t="s">
        <v>2878</v>
      </c>
      <c r="AK635" s="295">
        <v>5000669</v>
      </c>
      <c r="AL635" s="44" t="s">
        <v>412</v>
      </c>
      <c r="AM635" s="44" t="s">
        <v>2882</v>
      </c>
      <c r="AN635" s="296">
        <v>259096700</v>
      </c>
      <c r="AO635" s="34"/>
      <c r="AP635" s="34"/>
      <c r="AQ635" s="34"/>
      <c r="AR635" s="34"/>
      <c r="AS635" s="34"/>
      <c r="AT635" s="44" t="s">
        <v>434</v>
      </c>
      <c r="AU635" s="44"/>
      <c r="AV635" s="751" t="str" cm="1">
        <f t="array" ref="AV6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5" s="34"/>
      <c r="AX635" s="34"/>
      <c r="AY635" s="34"/>
      <c r="AZ635" s="34"/>
      <c r="BA635" s="34"/>
      <c r="BB635" s="34"/>
      <c r="BC635" s="34"/>
      <c r="BD635" s="44">
        <v>170703</v>
      </c>
      <c r="BE635" s="34" t="s">
        <v>1201</v>
      </c>
      <c r="BF635" s="43" t="s">
        <v>1277</v>
      </c>
      <c r="BG635" s="34" t="s">
        <v>670</v>
      </c>
      <c r="BH635" s="34" t="s">
        <v>412</v>
      </c>
      <c r="BI635" s="34" t="s">
        <v>1201</v>
      </c>
      <c r="BJ635" s="44" t="s">
        <v>428</v>
      </c>
      <c r="BK635" s="44" t="s">
        <v>3189</v>
      </c>
      <c r="BL635" s="34"/>
      <c r="BM635" s="34"/>
      <c r="BN635" s="34"/>
      <c r="BO635" s="20"/>
      <c r="BP635" s="20"/>
      <c r="BQ635" s="20"/>
      <c r="BR635" s="20"/>
      <c r="BS635" s="27"/>
      <c r="BT635" s="20"/>
      <c r="BU635" s="20"/>
      <c r="BV635" s="20"/>
      <c r="BW635" s="20"/>
      <c r="BX635" s="20"/>
      <c r="BY635" s="20"/>
      <c r="BZ635" s="20"/>
      <c r="CA635" s="20"/>
      <c r="CB635" s="20"/>
      <c r="CC635" s="27"/>
      <c r="CD635" s="20"/>
      <c r="CE635" s="20"/>
      <c r="CF635" s="28"/>
      <c r="CG635" s="28"/>
      <c r="CH635" s="28"/>
      <c r="CI635" s="28"/>
      <c r="CJ635" s="28"/>
      <c r="CK635" s="28"/>
      <c r="CL635" s="28"/>
      <c r="CM635" s="28"/>
      <c r="CN635" s="28"/>
      <c r="CO635" s="28"/>
      <c r="CP635" s="28"/>
      <c r="CQ635" s="28"/>
      <c r="CR635" s="28"/>
      <c r="CS635" s="28"/>
      <c r="CT635" s="28"/>
      <c r="CU635" s="28"/>
      <c r="CV635" s="28"/>
      <c r="CW635" s="28"/>
      <c r="CX635" s="20"/>
      <c r="ML635" s="87"/>
      <c r="MM635" s="87"/>
      <c r="MN635" s="87"/>
      <c r="MO635" s="87"/>
      <c r="MP635" s="87"/>
      <c r="MQ635" s="87"/>
      <c r="MR635" s="87"/>
      <c r="MS635" s="87"/>
      <c r="MT635" s="87"/>
      <c r="MU635" s="87"/>
      <c r="MV635" s="87"/>
      <c r="MW635" s="87"/>
      <c r="MX635" s="87"/>
      <c r="MY635" s="87"/>
      <c r="MZ635" s="87"/>
      <c r="NA635" s="87"/>
      <c r="NB635" s="87"/>
      <c r="NC635" s="87"/>
      <c r="ND635" s="87"/>
      <c r="NE635" s="87"/>
      <c r="NF635" s="87"/>
      <c r="NG635" s="87"/>
      <c r="NH635" s="87"/>
      <c r="NI635" s="87"/>
      <c r="NJ635" s="87"/>
      <c r="NK635" s="87"/>
      <c r="NL635" s="87"/>
      <c r="NM635" s="87"/>
      <c r="NN635" s="87"/>
      <c r="NO635" s="87"/>
      <c r="NP635" s="87"/>
      <c r="NR635" s="20"/>
      <c r="NS635" s="246" t="s">
        <v>6241</v>
      </c>
    </row>
    <row r="636" spans="22:383">
      <c r="V636" s="43">
        <v>113</v>
      </c>
      <c r="W636" s="34" t="s">
        <v>2876</v>
      </c>
      <c r="X636" s="44">
        <v>170704</v>
      </c>
      <c r="Y636" s="34" t="s">
        <v>1487</v>
      </c>
      <c r="Z636" s="43" t="s">
        <v>1277</v>
      </c>
      <c r="AA636" s="34" t="s">
        <v>670</v>
      </c>
      <c r="AB636" s="34" t="s">
        <v>412</v>
      </c>
      <c r="AC636" s="34" t="s">
        <v>1487</v>
      </c>
      <c r="AD636" s="44" t="s">
        <v>428</v>
      </c>
      <c r="AE636" s="44" t="s">
        <v>3189</v>
      </c>
      <c r="AF636" s="43">
        <v>113</v>
      </c>
      <c r="AG636" s="34" t="s">
        <v>2876</v>
      </c>
      <c r="AH636" s="34" t="s">
        <v>2875</v>
      </c>
      <c r="AI636" s="43" t="s">
        <v>2877</v>
      </c>
      <c r="AJ636" s="44" t="s">
        <v>2878</v>
      </c>
      <c r="AK636" s="295">
        <v>5000669</v>
      </c>
      <c r="AL636" s="44" t="s">
        <v>412</v>
      </c>
      <c r="AM636" s="44" t="s">
        <v>2882</v>
      </c>
      <c r="AN636" s="296">
        <v>259096700</v>
      </c>
      <c r="AO636" s="34"/>
      <c r="AP636" s="34"/>
      <c r="AQ636" s="34"/>
      <c r="AR636" s="34"/>
      <c r="AS636" s="34"/>
      <c r="AT636" s="44" t="s">
        <v>434</v>
      </c>
      <c r="AU636" s="44"/>
      <c r="AV636" s="751" t="str" cm="1">
        <f t="array" ref="AV6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6" s="34"/>
      <c r="AX636" s="34"/>
      <c r="AY636" s="34"/>
      <c r="AZ636" s="34"/>
      <c r="BA636" s="34"/>
      <c r="BB636" s="34"/>
      <c r="BC636" s="34"/>
      <c r="BD636" s="44">
        <v>170704</v>
      </c>
      <c r="BE636" s="34" t="s">
        <v>1487</v>
      </c>
      <c r="BF636" s="43" t="s">
        <v>1277</v>
      </c>
      <c r="BG636" s="34" t="s">
        <v>670</v>
      </c>
      <c r="BH636" s="34" t="s">
        <v>412</v>
      </c>
      <c r="BI636" s="34" t="s">
        <v>1487</v>
      </c>
      <c r="BJ636" s="44" t="s">
        <v>428</v>
      </c>
      <c r="BK636" s="44" t="s">
        <v>3189</v>
      </c>
      <c r="BL636" s="34"/>
      <c r="BM636" s="34"/>
      <c r="BN636" s="34"/>
      <c r="BO636" s="20"/>
      <c r="BP636" s="20"/>
      <c r="BQ636" s="20"/>
      <c r="BR636" s="20"/>
      <c r="BS636" s="27"/>
      <c r="BT636" s="20"/>
      <c r="BU636" s="20"/>
      <c r="BV636" s="20"/>
      <c r="BW636" s="20"/>
      <c r="BX636" s="20"/>
      <c r="BY636" s="20"/>
      <c r="BZ636" s="20"/>
      <c r="CA636" s="20"/>
      <c r="CB636" s="20"/>
      <c r="CC636" s="27"/>
      <c r="CD636" s="20"/>
      <c r="CE636" s="20"/>
      <c r="CF636" s="28"/>
      <c r="CG636" s="28"/>
      <c r="CH636" s="28"/>
      <c r="CI636" s="28"/>
      <c r="CJ636" s="28"/>
      <c r="CK636" s="28"/>
      <c r="CL636" s="28"/>
      <c r="CM636" s="28"/>
      <c r="CN636" s="28"/>
      <c r="CO636" s="28"/>
      <c r="CP636" s="28"/>
      <c r="CQ636" s="28"/>
      <c r="CR636" s="28"/>
      <c r="CS636" s="28"/>
      <c r="CT636" s="28"/>
      <c r="CU636" s="28"/>
      <c r="CV636" s="28"/>
      <c r="CW636" s="28"/>
      <c r="CX636" s="20"/>
      <c r="ML636" s="87"/>
      <c r="MM636" s="87"/>
      <c r="MN636" s="87"/>
      <c r="MO636" s="87"/>
      <c r="MP636" s="87"/>
      <c r="MQ636" s="87"/>
      <c r="MR636" s="87"/>
      <c r="MS636" s="87"/>
      <c r="MT636" s="87"/>
      <c r="MU636" s="87"/>
      <c r="MV636" s="87"/>
      <c r="MW636" s="87"/>
      <c r="MX636" s="87"/>
      <c r="MY636" s="87"/>
      <c r="MZ636" s="87"/>
      <c r="NA636" s="87"/>
      <c r="NB636" s="87"/>
      <c r="NC636" s="87"/>
      <c r="ND636" s="87"/>
      <c r="NE636" s="87"/>
      <c r="NF636" s="87"/>
      <c r="NG636" s="87"/>
      <c r="NH636" s="87"/>
      <c r="NI636" s="87"/>
      <c r="NJ636" s="87"/>
      <c r="NK636" s="87"/>
      <c r="NL636" s="87"/>
      <c r="NM636" s="87"/>
      <c r="NN636" s="87"/>
      <c r="NO636" s="87"/>
      <c r="NP636" s="87"/>
      <c r="NR636" s="20"/>
      <c r="NS636" s="246" t="s">
        <v>6242</v>
      </c>
    </row>
    <row r="637" spans="22:383">
      <c r="V637" s="43">
        <v>113</v>
      </c>
      <c r="W637" s="34" t="s">
        <v>2876</v>
      </c>
      <c r="X637" s="44">
        <v>170705</v>
      </c>
      <c r="Y637" s="34" t="s">
        <v>670</v>
      </c>
      <c r="Z637" s="43" t="s">
        <v>1277</v>
      </c>
      <c r="AA637" s="34" t="s">
        <v>670</v>
      </c>
      <c r="AB637" s="34" t="s">
        <v>412</v>
      </c>
      <c r="AC637" s="34" t="s">
        <v>670</v>
      </c>
      <c r="AD637" s="44" t="s">
        <v>428</v>
      </c>
      <c r="AE637" s="44" t="s">
        <v>3189</v>
      </c>
      <c r="AF637" s="43">
        <v>113</v>
      </c>
      <c r="AG637" s="34" t="s">
        <v>2876</v>
      </c>
      <c r="AH637" s="34" t="s">
        <v>2875</v>
      </c>
      <c r="AI637" s="43" t="s">
        <v>2877</v>
      </c>
      <c r="AJ637" s="44" t="s">
        <v>2878</v>
      </c>
      <c r="AK637" s="295">
        <v>5000669</v>
      </c>
      <c r="AL637" s="44" t="s">
        <v>412</v>
      </c>
      <c r="AM637" s="44" t="s">
        <v>2882</v>
      </c>
      <c r="AN637" s="296">
        <v>259096700</v>
      </c>
      <c r="AO637" s="34"/>
      <c r="AP637" s="34"/>
      <c r="AQ637" s="34"/>
      <c r="AR637" s="34"/>
      <c r="AS637" s="34"/>
      <c r="AT637" s="44" t="s">
        <v>434</v>
      </c>
      <c r="AU637" s="44"/>
      <c r="AV637" s="751" t="str" cm="1">
        <f t="array" ref="AV6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7" s="34"/>
      <c r="AX637" s="34"/>
      <c r="AY637" s="34"/>
      <c r="AZ637" s="34"/>
      <c r="BA637" s="34"/>
      <c r="BB637" s="34"/>
      <c r="BC637" s="34"/>
      <c r="BD637" s="44">
        <v>170705</v>
      </c>
      <c r="BE637" s="34" t="s">
        <v>670</v>
      </c>
      <c r="BF637" s="43" t="s">
        <v>1277</v>
      </c>
      <c r="BG637" s="34" t="s">
        <v>670</v>
      </c>
      <c r="BH637" s="34" t="s">
        <v>412</v>
      </c>
      <c r="BI637" s="34" t="s">
        <v>670</v>
      </c>
      <c r="BJ637" s="44" t="s">
        <v>428</v>
      </c>
      <c r="BK637" s="44" t="s">
        <v>3189</v>
      </c>
      <c r="BL637" s="34"/>
      <c r="BM637" s="34"/>
      <c r="BN637" s="34"/>
      <c r="BO637" s="20"/>
      <c r="BP637" s="20"/>
      <c r="BQ637" s="20"/>
      <c r="BR637" s="20"/>
      <c r="BS637" s="27"/>
      <c r="BT637" s="20"/>
      <c r="BU637" s="20"/>
      <c r="BV637" s="20"/>
      <c r="BW637" s="20"/>
      <c r="BX637" s="20"/>
      <c r="BY637" s="20"/>
      <c r="BZ637" s="20"/>
      <c r="CA637" s="20"/>
      <c r="CB637" s="20"/>
      <c r="CC637" s="27"/>
      <c r="CD637" s="20"/>
      <c r="CE637" s="20"/>
      <c r="CF637" s="28"/>
      <c r="CG637" s="28"/>
      <c r="CH637" s="28"/>
      <c r="CI637" s="28"/>
      <c r="CJ637" s="28"/>
      <c r="CK637" s="28"/>
      <c r="CL637" s="28"/>
      <c r="CM637" s="28"/>
      <c r="CN637" s="28"/>
      <c r="CO637" s="28"/>
      <c r="CP637" s="28"/>
      <c r="CQ637" s="28"/>
      <c r="CR637" s="28"/>
      <c r="CS637" s="28"/>
      <c r="CT637" s="28"/>
      <c r="CU637" s="28"/>
      <c r="CV637" s="28"/>
      <c r="CW637" s="28"/>
      <c r="CX637" s="20"/>
      <c r="ML637" s="87"/>
      <c r="MM637" s="87"/>
      <c r="MN637" s="87"/>
      <c r="MO637" s="87"/>
      <c r="MP637" s="87"/>
      <c r="MQ637" s="87"/>
      <c r="MR637" s="87"/>
      <c r="MS637" s="87"/>
      <c r="MT637" s="87"/>
      <c r="MU637" s="87"/>
      <c r="MV637" s="87"/>
      <c r="MW637" s="87"/>
      <c r="MX637" s="87"/>
      <c r="MY637" s="87"/>
      <c r="MZ637" s="87"/>
      <c r="NA637" s="87"/>
      <c r="NB637" s="87"/>
      <c r="NC637" s="87"/>
      <c r="ND637" s="87"/>
      <c r="NE637" s="87"/>
      <c r="NF637" s="87"/>
      <c r="NG637" s="87"/>
      <c r="NH637" s="87"/>
      <c r="NI637" s="87"/>
      <c r="NJ637" s="87"/>
      <c r="NK637" s="87"/>
      <c r="NL637" s="87"/>
      <c r="NM637" s="87"/>
      <c r="NN637" s="87"/>
      <c r="NO637" s="87"/>
      <c r="NP637" s="87"/>
      <c r="NR637" s="20"/>
      <c r="NS637" s="246" t="s">
        <v>6243</v>
      </c>
    </row>
    <row r="638" spans="22:383">
      <c r="V638" s="43">
        <v>113</v>
      </c>
      <c r="W638" s="34" t="s">
        <v>2876</v>
      </c>
      <c r="X638" s="44">
        <v>170700</v>
      </c>
      <c r="Y638" s="34" t="s">
        <v>6244</v>
      </c>
      <c r="Z638" s="43" t="s">
        <v>1277</v>
      </c>
      <c r="AA638" s="34" t="s">
        <v>670</v>
      </c>
      <c r="AB638" s="34" t="s">
        <v>412</v>
      </c>
      <c r="AC638" s="34" t="s">
        <v>670</v>
      </c>
      <c r="AD638" s="44" t="s">
        <v>428</v>
      </c>
      <c r="AE638" s="44" t="s">
        <v>3189</v>
      </c>
      <c r="AF638" s="43">
        <v>113</v>
      </c>
      <c r="AG638" s="34" t="s">
        <v>2876</v>
      </c>
      <c r="AH638" s="34" t="s">
        <v>2875</v>
      </c>
      <c r="AI638" s="43" t="s">
        <v>2877</v>
      </c>
      <c r="AJ638" s="44" t="s">
        <v>2878</v>
      </c>
      <c r="AK638" s="295">
        <v>5000669</v>
      </c>
      <c r="AL638" s="44" t="s">
        <v>412</v>
      </c>
      <c r="AM638" s="44" t="s">
        <v>2882</v>
      </c>
      <c r="AN638" s="296">
        <v>259096700</v>
      </c>
      <c r="AO638" s="34"/>
      <c r="AP638" s="34"/>
      <c r="AQ638" s="34"/>
      <c r="AR638" s="34"/>
      <c r="AS638" s="34"/>
      <c r="AT638" s="44" t="s">
        <v>434</v>
      </c>
      <c r="AU638" s="44"/>
      <c r="AV638" s="751" t="str" cm="1">
        <f t="array" ref="AV6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8" s="34"/>
      <c r="AX638" s="34"/>
      <c r="AY638" s="34"/>
      <c r="AZ638" s="34"/>
      <c r="BA638" s="34"/>
      <c r="BB638" s="34"/>
      <c r="BC638" s="34"/>
      <c r="BD638" s="44">
        <v>170700</v>
      </c>
      <c r="BE638" s="34" t="s">
        <v>6244</v>
      </c>
      <c r="BF638" s="43" t="s">
        <v>1277</v>
      </c>
      <c r="BG638" s="34" t="s">
        <v>670</v>
      </c>
      <c r="BH638" s="34" t="s">
        <v>412</v>
      </c>
      <c r="BI638" s="34" t="s">
        <v>670</v>
      </c>
      <c r="BJ638" s="44" t="s">
        <v>428</v>
      </c>
      <c r="BK638" s="44" t="s">
        <v>3189</v>
      </c>
      <c r="BL638" s="34"/>
      <c r="BM638" s="34"/>
      <c r="BN638" s="34"/>
      <c r="BO638" s="20"/>
      <c r="BP638" s="20"/>
      <c r="BQ638" s="20"/>
      <c r="BR638" s="20"/>
      <c r="BS638" s="27"/>
      <c r="BT638" s="20"/>
      <c r="BU638" s="20"/>
      <c r="BV638" s="20"/>
      <c r="BW638" s="20"/>
      <c r="BX638" s="20"/>
      <c r="BY638" s="20"/>
      <c r="BZ638" s="20"/>
      <c r="CA638" s="20"/>
      <c r="CB638" s="20"/>
      <c r="CC638" s="27"/>
      <c r="CD638" s="20"/>
      <c r="CE638" s="20"/>
      <c r="CF638" s="28"/>
      <c r="CG638" s="28"/>
      <c r="CH638" s="28"/>
      <c r="CI638" s="28"/>
      <c r="CJ638" s="28"/>
      <c r="CK638" s="28"/>
      <c r="CL638" s="28"/>
      <c r="CM638" s="28"/>
      <c r="CN638" s="28"/>
      <c r="CO638" s="28"/>
      <c r="CP638" s="28"/>
      <c r="CQ638" s="28"/>
      <c r="CR638" s="28"/>
      <c r="CS638" s="28"/>
      <c r="CT638" s="28"/>
      <c r="CU638" s="28"/>
      <c r="CV638" s="28"/>
      <c r="CW638" s="28"/>
      <c r="CX638" s="20"/>
      <c r="ML638" s="87"/>
      <c r="MM638" s="87"/>
      <c r="MN638" s="87"/>
      <c r="MO638" s="87"/>
      <c r="MP638" s="87"/>
      <c r="MQ638" s="87"/>
      <c r="MR638" s="87"/>
      <c r="MS638" s="87"/>
      <c r="MT638" s="87"/>
      <c r="MU638" s="87"/>
      <c r="MV638" s="87"/>
      <c r="MW638" s="87"/>
      <c r="MX638" s="87"/>
      <c r="MY638" s="87"/>
      <c r="MZ638" s="87"/>
      <c r="NA638" s="87"/>
      <c r="NB638" s="87"/>
      <c r="NC638" s="87"/>
      <c r="ND638" s="87"/>
      <c r="NE638" s="87"/>
      <c r="NF638" s="87"/>
      <c r="NG638" s="87"/>
      <c r="NH638" s="87"/>
      <c r="NI638" s="87"/>
      <c r="NJ638" s="87"/>
      <c r="NK638" s="87"/>
      <c r="NL638" s="87"/>
      <c r="NM638" s="87"/>
      <c r="NN638" s="87"/>
      <c r="NO638" s="87"/>
      <c r="NP638" s="87"/>
      <c r="NR638" s="20"/>
      <c r="NS638" s="246" t="s">
        <v>6245</v>
      </c>
    </row>
    <row r="639" spans="22:383">
      <c r="V639" s="43">
        <v>113</v>
      </c>
      <c r="W639" s="34" t="s">
        <v>2876</v>
      </c>
      <c r="X639" s="44">
        <v>170710</v>
      </c>
      <c r="Y639" s="34" t="s">
        <v>2149</v>
      </c>
      <c r="Z639" s="43" t="s">
        <v>1277</v>
      </c>
      <c r="AA639" s="34" t="s">
        <v>670</v>
      </c>
      <c r="AB639" s="34" t="s">
        <v>412</v>
      </c>
      <c r="AC639" s="34" t="s">
        <v>6246</v>
      </c>
      <c r="AD639" s="44" t="s">
        <v>428</v>
      </c>
      <c r="AE639" s="44" t="s">
        <v>3189</v>
      </c>
      <c r="AF639" s="43">
        <v>113</v>
      </c>
      <c r="AG639" s="34" t="s">
        <v>2876</v>
      </c>
      <c r="AH639" s="34" t="s">
        <v>2875</v>
      </c>
      <c r="AI639" s="43" t="s">
        <v>2877</v>
      </c>
      <c r="AJ639" s="44" t="s">
        <v>2878</v>
      </c>
      <c r="AK639" s="295">
        <v>5000669</v>
      </c>
      <c r="AL639" s="44" t="s">
        <v>412</v>
      </c>
      <c r="AM639" s="44" t="s">
        <v>2882</v>
      </c>
      <c r="AN639" s="296">
        <v>259096700</v>
      </c>
      <c r="AO639" s="34"/>
      <c r="AP639" s="34"/>
      <c r="AQ639" s="34"/>
      <c r="AR639" s="34"/>
      <c r="AS639" s="34"/>
      <c r="AT639" s="44" t="s">
        <v>434</v>
      </c>
      <c r="AU639" s="44"/>
      <c r="AV639" s="751" t="str" cm="1">
        <f t="array" ref="AV6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39" s="34"/>
      <c r="AX639" s="34"/>
      <c r="AY639" s="34"/>
      <c r="AZ639" s="34"/>
      <c r="BA639" s="34"/>
      <c r="BB639" s="34"/>
      <c r="BC639" s="34"/>
      <c r="BD639" s="44">
        <v>170710</v>
      </c>
      <c r="BE639" s="34" t="s">
        <v>2149</v>
      </c>
      <c r="BF639" s="43" t="s">
        <v>1277</v>
      </c>
      <c r="BG639" s="34" t="s">
        <v>670</v>
      </c>
      <c r="BH639" s="34" t="s">
        <v>412</v>
      </c>
      <c r="BI639" s="34" t="s">
        <v>6246</v>
      </c>
      <c r="BJ639" s="44" t="s">
        <v>428</v>
      </c>
      <c r="BK639" s="44" t="s">
        <v>3189</v>
      </c>
      <c r="BL639" s="34"/>
      <c r="BM639" s="34"/>
      <c r="BN639" s="34"/>
      <c r="BO639" s="20"/>
      <c r="BP639" s="20"/>
      <c r="BQ639" s="20"/>
      <c r="BR639" s="20"/>
      <c r="BS639" s="27"/>
      <c r="BT639" s="20"/>
      <c r="BU639" s="20"/>
      <c r="BV639" s="20"/>
      <c r="BW639" s="20"/>
      <c r="BX639" s="20"/>
      <c r="BY639" s="20"/>
      <c r="BZ639" s="20"/>
      <c r="CA639" s="20"/>
      <c r="CB639" s="20"/>
      <c r="CC639" s="27"/>
      <c r="CD639" s="20"/>
      <c r="CE639" s="20"/>
      <c r="CF639" s="28"/>
      <c r="CG639" s="28"/>
      <c r="CH639" s="28"/>
      <c r="CI639" s="28"/>
      <c r="CJ639" s="28"/>
      <c r="CK639" s="28"/>
      <c r="CL639" s="28"/>
      <c r="CM639" s="28"/>
      <c r="CN639" s="28"/>
      <c r="CO639" s="28"/>
      <c r="CP639" s="28"/>
      <c r="CQ639" s="28"/>
      <c r="CR639" s="28"/>
      <c r="CS639" s="28"/>
      <c r="CT639" s="28"/>
      <c r="CU639" s="28"/>
      <c r="CV639" s="28"/>
      <c r="CW639" s="28"/>
      <c r="CX639" s="20"/>
      <c r="ML639" s="87"/>
      <c r="MM639" s="87"/>
      <c r="MN639" s="87"/>
      <c r="MO639" s="87"/>
      <c r="MP639" s="87"/>
      <c r="MQ639" s="87"/>
      <c r="MR639" s="87"/>
      <c r="MS639" s="87"/>
      <c r="MT639" s="87"/>
      <c r="MU639" s="87"/>
      <c r="MV639" s="87"/>
      <c r="MW639" s="87"/>
      <c r="MX639" s="87"/>
      <c r="MY639" s="87"/>
      <c r="MZ639" s="87"/>
      <c r="NA639" s="87"/>
      <c r="NB639" s="87"/>
      <c r="NC639" s="87"/>
      <c r="ND639" s="87"/>
      <c r="NE639" s="87"/>
      <c r="NF639" s="87"/>
      <c r="NG639" s="87"/>
      <c r="NH639" s="87"/>
      <c r="NI639" s="87"/>
      <c r="NJ639" s="87"/>
      <c r="NK639" s="87"/>
      <c r="NL639" s="87"/>
      <c r="NM639" s="87"/>
      <c r="NN639" s="87"/>
      <c r="NO639" s="87"/>
      <c r="NP639" s="87"/>
      <c r="NR639" s="20"/>
      <c r="NS639" s="246" t="s">
        <v>6247</v>
      </c>
    </row>
    <row r="640" spans="22:383">
      <c r="V640" s="43">
        <v>113</v>
      </c>
      <c r="W640" s="34" t="s">
        <v>2876</v>
      </c>
      <c r="X640" s="44">
        <v>170711</v>
      </c>
      <c r="Y640" s="34" t="s">
        <v>2317</v>
      </c>
      <c r="Z640" s="43" t="s">
        <v>1277</v>
      </c>
      <c r="AA640" s="34" t="s">
        <v>670</v>
      </c>
      <c r="AB640" s="34" t="s">
        <v>412</v>
      </c>
      <c r="AC640" s="34" t="s">
        <v>6248</v>
      </c>
      <c r="AD640" s="44" t="s">
        <v>428</v>
      </c>
      <c r="AE640" s="44" t="s">
        <v>3189</v>
      </c>
      <c r="AF640" s="43">
        <v>113</v>
      </c>
      <c r="AG640" s="34" t="s">
        <v>2876</v>
      </c>
      <c r="AH640" s="34" t="s">
        <v>2875</v>
      </c>
      <c r="AI640" s="43" t="s">
        <v>2877</v>
      </c>
      <c r="AJ640" s="44" t="s">
        <v>2878</v>
      </c>
      <c r="AK640" s="295">
        <v>5000669</v>
      </c>
      <c r="AL640" s="44" t="s">
        <v>412</v>
      </c>
      <c r="AM640" s="44" t="s">
        <v>2882</v>
      </c>
      <c r="AN640" s="296">
        <v>259096700</v>
      </c>
      <c r="AO640" s="34"/>
      <c r="AP640" s="34"/>
      <c r="AQ640" s="34"/>
      <c r="AR640" s="34"/>
      <c r="AS640" s="34"/>
      <c r="AT640" s="44" t="s">
        <v>434</v>
      </c>
      <c r="AU640" s="44"/>
      <c r="AV640" s="751" t="str" cm="1">
        <f t="array" ref="AV6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0" s="34"/>
      <c r="AX640" s="34"/>
      <c r="AY640" s="34"/>
      <c r="AZ640" s="34"/>
      <c r="BA640" s="34"/>
      <c r="BB640" s="34"/>
      <c r="BC640" s="34"/>
      <c r="BD640" s="44">
        <v>170711</v>
      </c>
      <c r="BE640" s="34" t="s">
        <v>2317</v>
      </c>
      <c r="BF640" s="43" t="s">
        <v>1277</v>
      </c>
      <c r="BG640" s="34" t="s">
        <v>670</v>
      </c>
      <c r="BH640" s="34" t="s">
        <v>412</v>
      </c>
      <c r="BI640" s="34" t="s">
        <v>6248</v>
      </c>
      <c r="BJ640" s="44" t="s">
        <v>428</v>
      </c>
      <c r="BK640" s="44" t="s">
        <v>3189</v>
      </c>
      <c r="BL640" s="34"/>
      <c r="BM640" s="34"/>
      <c r="BN640" s="34"/>
      <c r="BO640" s="20"/>
      <c r="BP640" s="20"/>
      <c r="BQ640" s="20"/>
      <c r="BR640" s="20"/>
      <c r="BS640" s="27"/>
      <c r="BT640" s="20"/>
      <c r="BU640" s="20"/>
      <c r="BV640" s="20"/>
      <c r="BW640" s="20"/>
      <c r="BX640" s="20"/>
      <c r="BY640" s="20"/>
      <c r="BZ640" s="20"/>
      <c r="CA640" s="20"/>
      <c r="CB640" s="20"/>
      <c r="CC640" s="27"/>
      <c r="CD640" s="20"/>
      <c r="CE640" s="20"/>
      <c r="CF640" s="28"/>
      <c r="CG640" s="28"/>
      <c r="CH640" s="28"/>
      <c r="CI640" s="28"/>
      <c r="CJ640" s="28"/>
      <c r="CK640" s="28"/>
      <c r="CL640" s="28"/>
      <c r="CM640" s="28"/>
      <c r="CN640" s="28"/>
      <c r="CO640" s="28"/>
      <c r="CP640" s="28"/>
      <c r="CQ640" s="28"/>
      <c r="CR640" s="28"/>
      <c r="CS640" s="28"/>
      <c r="CT640" s="28"/>
      <c r="CU640" s="28"/>
      <c r="CV640" s="28"/>
      <c r="CW640" s="28"/>
      <c r="CX640" s="20"/>
      <c r="ML640" s="87"/>
      <c r="MM640" s="87"/>
      <c r="MN640" s="87"/>
      <c r="MO640" s="87"/>
      <c r="MP640" s="87"/>
      <c r="MQ640" s="87"/>
      <c r="MR640" s="87"/>
      <c r="MS640" s="87"/>
      <c r="MT640" s="87"/>
      <c r="MU640" s="87"/>
      <c r="MV640" s="87"/>
      <c r="MW640" s="87"/>
      <c r="MX640" s="87"/>
      <c r="MY640" s="87"/>
      <c r="MZ640" s="87"/>
      <c r="NA640" s="87"/>
      <c r="NB640" s="87"/>
      <c r="NC640" s="87"/>
      <c r="ND640" s="87"/>
      <c r="NE640" s="87"/>
      <c r="NF640" s="87"/>
      <c r="NG640" s="87"/>
      <c r="NH640" s="87"/>
      <c r="NI640" s="87"/>
      <c r="NJ640" s="87"/>
      <c r="NK640" s="87"/>
      <c r="NL640" s="87"/>
      <c r="NM640" s="87"/>
      <c r="NN640" s="87"/>
      <c r="NO640" s="87"/>
      <c r="NP640" s="87"/>
      <c r="NR640" s="20"/>
      <c r="NS640" s="246" t="s">
        <v>6249</v>
      </c>
    </row>
    <row r="641" spans="22:383">
      <c r="V641" s="43">
        <v>113</v>
      </c>
      <c r="W641" s="34" t="s">
        <v>2876</v>
      </c>
      <c r="X641" s="44">
        <v>170708</v>
      </c>
      <c r="Y641" s="34" t="s">
        <v>1971</v>
      </c>
      <c r="Z641" s="43" t="s">
        <v>1277</v>
      </c>
      <c r="AA641" s="34" t="s">
        <v>670</v>
      </c>
      <c r="AB641" s="34" t="s">
        <v>412</v>
      </c>
      <c r="AC641" s="34" t="s">
        <v>1971</v>
      </c>
      <c r="AD641" s="44" t="s">
        <v>428</v>
      </c>
      <c r="AE641" s="44" t="s">
        <v>3189</v>
      </c>
      <c r="AF641" s="43">
        <v>113</v>
      </c>
      <c r="AG641" s="34" t="s">
        <v>2876</v>
      </c>
      <c r="AH641" s="34" t="s">
        <v>2875</v>
      </c>
      <c r="AI641" s="43" t="s">
        <v>2877</v>
      </c>
      <c r="AJ641" s="44" t="s">
        <v>2878</v>
      </c>
      <c r="AK641" s="295">
        <v>5000669</v>
      </c>
      <c r="AL641" s="44" t="s">
        <v>412</v>
      </c>
      <c r="AM641" s="44" t="s">
        <v>2882</v>
      </c>
      <c r="AN641" s="296">
        <v>259096700</v>
      </c>
      <c r="AO641" s="34"/>
      <c r="AP641" s="34"/>
      <c r="AQ641" s="34"/>
      <c r="AR641" s="34"/>
      <c r="AS641" s="34"/>
      <c r="AT641" s="44" t="s">
        <v>434</v>
      </c>
      <c r="AU641" s="44"/>
      <c r="AV641" s="751" t="str" cm="1">
        <f t="array" ref="AV6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1" s="34"/>
      <c r="AX641" s="34"/>
      <c r="AY641" s="34"/>
      <c r="AZ641" s="34"/>
      <c r="BA641" s="34"/>
      <c r="BB641" s="34"/>
      <c r="BC641" s="34"/>
      <c r="BD641" s="44">
        <v>170708</v>
      </c>
      <c r="BE641" s="34" t="s">
        <v>1971</v>
      </c>
      <c r="BF641" s="43" t="s">
        <v>1277</v>
      </c>
      <c r="BG641" s="34" t="s">
        <v>670</v>
      </c>
      <c r="BH641" s="34" t="s">
        <v>412</v>
      </c>
      <c r="BI641" s="34" t="s">
        <v>1971</v>
      </c>
      <c r="BJ641" s="44" t="s">
        <v>428</v>
      </c>
      <c r="BK641" s="44" t="s">
        <v>3189</v>
      </c>
      <c r="BL641" s="34"/>
      <c r="BM641" s="34"/>
      <c r="BN641" s="34"/>
      <c r="BO641" s="20"/>
      <c r="BP641" s="20"/>
      <c r="BQ641" s="20"/>
      <c r="BR641" s="20"/>
      <c r="BS641" s="27"/>
      <c r="BT641" s="20"/>
      <c r="BU641" s="20"/>
      <c r="BV641" s="20"/>
      <c r="BW641" s="20"/>
      <c r="BX641" s="20"/>
      <c r="BY641" s="20"/>
      <c r="BZ641" s="20"/>
      <c r="CA641" s="20"/>
      <c r="CB641" s="20"/>
      <c r="CC641" s="27"/>
      <c r="CD641" s="20"/>
      <c r="CE641" s="20"/>
      <c r="CF641" s="28"/>
      <c r="CG641" s="28"/>
      <c r="CH641" s="28"/>
      <c r="CI641" s="28"/>
      <c r="CJ641" s="28"/>
      <c r="CK641" s="28"/>
      <c r="CL641" s="28"/>
      <c r="CM641" s="28"/>
      <c r="CN641" s="28"/>
      <c r="CO641" s="28"/>
      <c r="CP641" s="28"/>
      <c r="CQ641" s="28"/>
      <c r="CR641" s="28"/>
      <c r="CS641" s="28"/>
      <c r="CT641" s="28"/>
      <c r="CU641" s="28"/>
      <c r="CV641" s="28"/>
      <c r="CW641" s="28"/>
      <c r="CX641" s="20"/>
      <c r="ML641" s="87"/>
      <c r="MM641" s="87"/>
      <c r="MN641" s="87"/>
      <c r="MO641" s="87"/>
      <c r="MP641" s="87"/>
      <c r="MQ641" s="87"/>
      <c r="MR641" s="87"/>
      <c r="MS641" s="87"/>
      <c r="MT641" s="87"/>
      <c r="MU641" s="87"/>
      <c r="MV641" s="87"/>
      <c r="MW641" s="87"/>
      <c r="MX641" s="87"/>
      <c r="MY641" s="87"/>
      <c r="MZ641" s="87"/>
      <c r="NA641" s="87"/>
      <c r="NB641" s="87"/>
      <c r="NC641" s="87"/>
      <c r="ND641" s="87"/>
      <c r="NE641" s="87"/>
      <c r="NF641" s="87"/>
      <c r="NG641" s="87"/>
      <c r="NH641" s="87"/>
      <c r="NI641" s="87"/>
      <c r="NJ641" s="87"/>
      <c r="NK641" s="87"/>
      <c r="NL641" s="87"/>
      <c r="NM641" s="87"/>
      <c r="NN641" s="87"/>
      <c r="NO641" s="87"/>
      <c r="NP641" s="87"/>
      <c r="NR641" s="20"/>
      <c r="NS641" s="246" t="s">
        <v>6250</v>
      </c>
    </row>
    <row r="642" spans="22:383">
      <c r="V642" s="43">
        <v>113</v>
      </c>
      <c r="W642" s="34" t="s">
        <v>2876</v>
      </c>
      <c r="X642" s="44">
        <v>170802</v>
      </c>
      <c r="Y642" s="34" t="s">
        <v>935</v>
      </c>
      <c r="Z642" s="43" t="s">
        <v>1277</v>
      </c>
      <c r="AA642" s="34" t="s">
        <v>671</v>
      </c>
      <c r="AB642" s="34" t="s">
        <v>412</v>
      </c>
      <c r="AC642" s="34" t="s">
        <v>935</v>
      </c>
      <c r="AD642" s="44" t="s">
        <v>428</v>
      </c>
      <c r="AE642" s="44" t="s">
        <v>3189</v>
      </c>
      <c r="AF642" s="43">
        <v>113</v>
      </c>
      <c r="AG642" s="34" t="s">
        <v>2876</v>
      </c>
      <c r="AH642" s="34" t="s">
        <v>2875</v>
      </c>
      <c r="AI642" s="43" t="s">
        <v>2877</v>
      </c>
      <c r="AJ642" s="44" t="s">
        <v>2878</v>
      </c>
      <c r="AK642" s="295">
        <v>5000669</v>
      </c>
      <c r="AL642" s="44" t="s">
        <v>412</v>
      </c>
      <c r="AM642" s="44" t="s">
        <v>2882</v>
      </c>
      <c r="AN642" s="296">
        <v>259096700</v>
      </c>
      <c r="AO642" s="34"/>
      <c r="AP642" s="34"/>
      <c r="AQ642" s="34"/>
      <c r="AR642" s="34"/>
      <c r="AS642" s="34"/>
      <c r="AT642" s="44" t="s">
        <v>434</v>
      </c>
      <c r="AU642" s="44"/>
      <c r="AV642" s="751" t="str" cm="1">
        <f t="array" ref="AV6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2" s="34"/>
      <c r="AX642" s="34"/>
      <c r="AY642" s="34"/>
      <c r="AZ642" s="34"/>
      <c r="BA642" s="34"/>
      <c r="BB642" s="34"/>
      <c r="BC642" s="34"/>
      <c r="BD642" s="44">
        <v>170802</v>
      </c>
      <c r="BE642" s="34" t="s">
        <v>935</v>
      </c>
      <c r="BF642" s="43" t="s">
        <v>1277</v>
      </c>
      <c r="BG642" s="34" t="s">
        <v>671</v>
      </c>
      <c r="BH642" s="34" t="s">
        <v>412</v>
      </c>
      <c r="BI642" s="34" t="s">
        <v>935</v>
      </c>
      <c r="BJ642" s="44" t="s">
        <v>428</v>
      </c>
      <c r="BK642" s="44" t="s">
        <v>3189</v>
      </c>
      <c r="BL642" s="34"/>
      <c r="BM642" s="34"/>
      <c r="BN642" s="34"/>
      <c r="BO642" s="20"/>
      <c r="BP642" s="20"/>
      <c r="BQ642" s="20"/>
      <c r="BR642" s="20"/>
      <c r="BS642" s="27"/>
      <c r="BT642" s="20"/>
      <c r="BU642" s="20"/>
      <c r="BV642" s="20"/>
      <c r="BW642" s="20"/>
      <c r="BX642" s="20"/>
      <c r="BY642" s="20"/>
      <c r="BZ642" s="20"/>
      <c r="CA642" s="20"/>
      <c r="CB642" s="20"/>
      <c r="CC642" s="27"/>
      <c r="CD642" s="20"/>
      <c r="CE642" s="20"/>
      <c r="CF642" s="28"/>
      <c r="CG642" s="28"/>
      <c r="CH642" s="28"/>
      <c r="CI642" s="28"/>
      <c r="CJ642" s="28"/>
      <c r="CK642" s="28"/>
      <c r="CL642" s="28"/>
      <c r="CM642" s="28"/>
      <c r="CN642" s="28"/>
      <c r="CO642" s="28"/>
      <c r="CP642" s="28"/>
      <c r="CQ642" s="28"/>
      <c r="CR642" s="28"/>
      <c r="CS642" s="28"/>
      <c r="CT642" s="28"/>
      <c r="CU642" s="28"/>
      <c r="CV642" s="28"/>
      <c r="CW642" s="28"/>
      <c r="CX642" s="20"/>
      <c r="ML642" s="87"/>
      <c r="MM642" s="87"/>
      <c r="MN642" s="87"/>
      <c r="MO642" s="87"/>
      <c r="MP642" s="87"/>
      <c r="MQ642" s="87"/>
      <c r="MR642" s="87"/>
      <c r="MS642" s="87"/>
      <c r="MT642" s="87"/>
      <c r="MU642" s="87"/>
      <c r="MV642" s="87"/>
      <c r="MW642" s="87"/>
      <c r="MX642" s="87"/>
      <c r="MY642" s="87"/>
      <c r="MZ642" s="87"/>
      <c r="NA642" s="87"/>
      <c r="NB642" s="87"/>
      <c r="NC642" s="87"/>
      <c r="ND642" s="87"/>
      <c r="NE642" s="87"/>
      <c r="NF642" s="87"/>
      <c r="NG642" s="87"/>
      <c r="NH642" s="87"/>
      <c r="NI642" s="87"/>
      <c r="NJ642" s="87"/>
      <c r="NK642" s="87"/>
      <c r="NL642" s="87"/>
      <c r="NM642" s="87"/>
      <c r="NN642" s="87"/>
      <c r="NO642" s="87"/>
      <c r="NP642" s="87"/>
      <c r="NR642" s="20"/>
      <c r="NS642" s="246" t="s">
        <v>6251</v>
      </c>
    </row>
    <row r="643" spans="22:383">
      <c r="V643" s="43">
        <v>113</v>
      </c>
      <c r="W643" s="34" t="s">
        <v>2876</v>
      </c>
      <c r="X643" s="44">
        <v>170805</v>
      </c>
      <c r="Y643" s="34" t="s">
        <v>1202</v>
      </c>
      <c r="Z643" s="43" t="s">
        <v>1277</v>
      </c>
      <c r="AA643" s="34" t="s">
        <v>671</v>
      </c>
      <c r="AB643" s="34" t="s">
        <v>412</v>
      </c>
      <c r="AC643" s="34" t="s">
        <v>1202</v>
      </c>
      <c r="AD643" s="44" t="s">
        <v>428</v>
      </c>
      <c r="AE643" s="44" t="s">
        <v>3189</v>
      </c>
      <c r="AF643" s="43">
        <v>113</v>
      </c>
      <c r="AG643" s="34" t="s">
        <v>2876</v>
      </c>
      <c r="AH643" s="34" t="s">
        <v>2875</v>
      </c>
      <c r="AI643" s="43" t="s">
        <v>2877</v>
      </c>
      <c r="AJ643" s="44" t="s">
        <v>2878</v>
      </c>
      <c r="AK643" s="295">
        <v>5000669</v>
      </c>
      <c r="AL643" s="44" t="s">
        <v>412</v>
      </c>
      <c r="AM643" s="44" t="s">
        <v>2882</v>
      </c>
      <c r="AN643" s="296">
        <v>259096700</v>
      </c>
      <c r="AO643" s="34"/>
      <c r="AP643" s="34"/>
      <c r="AQ643" s="34"/>
      <c r="AR643" s="34"/>
      <c r="AS643" s="34"/>
      <c r="AT643" s="44" t="s">
        <v>434</v>
      </c>
      <c r="AU643" s="44"/>
      <c r="AV643" s="751" t="str" cm="1">
        <f t="array" ref="AV6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3" s="34"/>
      <c r="AX643" s="34"/>
      <c r="AY643" s="34"/>
      <c r="AZ643" s="34"/>
      <c r="BA643" s="34"/>
      <c r="BB643" s="34"/>
      <c r="BC643" s="34"/>
      <c r="BD643" s="44">
        <v>170805</v>
      </c>
      <c r="BE643" s="34" t="s">
        <v>1202</v>
      </c>
      <c r="BF643" s="43" t="s">
        <v>1277</v>
      </c>
      <c r="BG643" s="34" t="s">
        <v>671</v>
      </c>
      <c r="BH643" s="34" t="s">
        <v>412</v>
      </c>
      <c r="BI643" s="34" t="s">
        <v>1202</v>
      </c>
      <c r="BJ643" s="44" t="s">
        <v>428</v>
      </c>
      <c r="BK643" s="44" t="s">
        <v>3189</v>
      </c>
      <c r="BL643" s="34"/>
      <c r="BM643" s="34"/>
      <c r="BN643" s="34"/>
      <c r="BO643" s="20"/>
      <c r="BP643" s="20"/>
      <c r="BQ643" s="20"/>
      <c r="BR643" s="20"/>
      <c r="BS643" s="27"/>
      <c r="BT643" s="20"/>
      <c r="BU643" s="20"/>
      <c r="BV643" s="20"/>
      <c r="BW643" s="20"/>
      <c r="BX643" s="20"/>
      <c r="BY643" s="20"/>
      <c r="BZ643" s="20"/>
      <c r="CA643" s="20"/>
      <c r="CB643" s="20"/>
      <c r="CC643" s="27"/>
      <c r="CD643" s="20"/>
      <c r="CE643" s="20"/>
      <c r="CF643" s="28"/>
      <c r="CG643" s="28"/>
      <c r="CH643" s="28"/>
      <c r="CI643" s="28"/>
      <c r="CJ643" s="28"/>
      <c r="CK643" s="28"/>
      <c r="CL643" s="28"/>
      <c r="CM643" s="28"/>
      <c r="CN643" s="28"/>
      <c r="CO643" s="28"/>
      <c r="CP643" s="28"/>
      <c r="CQ643" s="28"/>
      <c r="CR643" s="28"/>
      <c r="CS643" s="28"/>
      <c r="CT643" s="28"/>
      <c r="CU643" s="28"/>
      <c r="CV643" s="28"/>
      <c r="CW643" s="28"/>
      <c r="CX643" s="20"/>
      <c r="ML643" s="87"/>
      <c r="MM643" s="87"/>
      <c r="MN643" s="87"/>
      <c r="MO643" s="87"/>
      <c r="MP643" s="87"/>
      <c r="MQ643" s="87"/>
      <c r="MR643" s="87"/>
      <c r="MS643" s="87"/>
      <c r="MT643" s="87"/>
      <c r="MU643" s="87"/>
      <c r="MV643" s="87"/>
      <c r="MW643" s="87"/>
      <c r="MX643" s="87"/>
      <c r="MY643" s="87"/>
      <c r="MZ643" s="87"/>
      <c r="NA643" s="87"/>
      <c r="NB643" s="87"/>
      <c r="NC643" s="87"/>
      <c r="ND643" s="87"/>
      <c r="NE643" s="87"/>
      <c r="NF643" s="87"/>
      <c r="NG643" s="87"/>
      <c r="NH643" s="87"/>
      <c r="NI643" s="87"/>
      <c r="NJ643" s="87"/>
      <c r="NK643" s="87"/>
      <c r="NL643" s="87"/>
      <c r="NM643" s="87"/>
      <c r="NN643" s="87"/>
      <c r="NO643" s="87"/>
      <c r="NP643" s="87"/>
      <c r="NR643" s="20"/>
      <c r="NS643" s="246" t="s">
        <v>6252</v>
      </c>
    </row>
    <row r="644" spans="22:383">
      <c r="V644" s="43">
        <v>113</v>
      </c>
      <c r="W644" s="34" t="s">
        <v>2876</v>
      </c>
      <c r="X644" s="44">
        <v>170800</v>
      </c>
      <c r="Y644" s="34" t="s">
        <v>6253</v>
      </c>
      <c r="Z644" s="43" t="s">
        <v>1277</v>
      </c>
      <c r="AA644" s="34" t="s">
        <v>671</v>
      </c>
      <c r="AB644" s="34" t="s">
        <v>412</v>
      </c>
      <c r="AC644" s="34" t="s">
        <v>6254</v>
      </c>
      <c r="AD644" s="44" t="s">
        <v>428</v>
      </c>
      <c r="AE644" s="44" t="s">
        <v>3189</v>
      </c>
      <c r="AF644" s="43">
        <v>113</v>
      </c>
      <c r="AG644" s="34" t="s">
        <v>2876</v>
      </c>
      <c r="AH644" s="34" t="s">
        <v>2875</v>
      </c>
      <c r="AI644" s="43" t="s">
        <v>2877</v>
      </c>
      <c r="AJ644" s="44" t="s">
        <v>2878</v>
      </c>
      <c r="AK644" s="295">
        <v>5000669</v>
      </c>
      <c r="AL644" s="44" t="s">
        <v>412</v>
      </c>
      <c r="AM644" s="44" t="s">
        <v>2882</v>
      </c>
      <c r="AN644" s="296">
        <v>259096700</v>
      </c>
      <c r="AO644" s="34"/>
      <c r="AP644" s="34"/>
      <c r="AQ644" s="34"/>
      <c r="AR644" s="34"/>
      <c r="AS644" s="34"/>
      <c r="AT644" s="44" t="s">
        <v>434</v>
      </c>
      <c r="AU644" s="44"/>
      <c r="AV644" s="751" t="str" cm="1">
        <f t="array" ref="AV6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4" s="34"/>
      <c r="AX644" s="34"/>
      <c r="AY644" s="34"/>
      <c r="AZ644" s="34"/>
      <c r="BA644" s="34"/>
      <c r="BB644" s="34"/>
      <c r="BC644" s="34"/>
      <c r="BD644" s="44">
        <v>170800</v>
      </c>
      <c r="BE644" s="34" t="s">
        <v>6253</v>
      </c>
      <c r="BF644" s="43" t="s">
        <v>1277</v>
      </c>
      <c r="BG644" s="34" t="s">
        <v>671</v>
      </c>
      <c r="BH644" s="34" t="s">
        <v>412</v>
      </c>
      <c r="BI644" s="34" t="s">
        <v>6254</v>
      </c>
      <c r="BJ644" s="44" t="s">
        <v>428</v>
      </c>
      <c r="BK644" s="44" t="s">
        <v>3189</v>
      </c>
      <c r="BL644" s="34"/>
      <c r="BM644" s="34"/>
      <c r="BN644" s="34"/>
      <c r="BO644" s="20"/>
      <c r="BP644" s="20"/>
      <c r="BQ644" s="20"/>
      <c r="BR644" s="20"/>
      <c r="BS644" s="27"/>
      <c r="BT644" s="20"/>
      <c r="BU644" s="20"/>
      <c r="BV644" s="20"/>
      <c r="BW644" s="20"/>
      <c r="BX644" s="20"/>
      <c r="BY644" s="20"/>
      <c r="BZ644" s="20"/>
      <c r="CA644" s="20"/>
      <c r="CB644" s="20"/>
      <c r="CC644" s="27"/>
      <c r="CD644" s="20"/>
      <c r="CE644" s="20"/>
      <c r="CF644" s="28"/>
      <c r="CG644" s="28"/>
      <c r="CH644" s="28"/>
      <c r="CI644" s="28"/>
      <c r="CJ644" s="28"/>
      <c r="CK644" s="28"/>
      <c r="CL644" s="28"/>
      <c r="CM644" s="28"/>
      <c r="CN644" s="28"/>
      <c r="CO644" s="28"/>
      <c r="CP644" s="28"/>
      <c r="CQ644" s="28"/>
      <c r="CR644" s="28"/>
      <c r="CS644" s="28"/>
      <c r="CT644" s="28"/>
      <c r="CU644" s="28"/>
      <c r="CV644" s="28"/>
      <c r="CW644" s="28"/>
      <c r="CX644" s="20"/>
      <c r="ML644" s="87"/>
      <c r="MM644" s="87"/>
      <c r="MN644" s="87"/>
      <c r="MO644" s="87"/>
      <c r="MP644" s="87"/>
      <c r="MQ644" s="87"/>
      <c r="MR644" s="87"/>
      <c r="MS644" s="87"/>
      <c r="MT644" s="87"/>
      <c r="MU644" s="87"/>
      <c r="MV644" s="87"/>
      <c r="MW644" s="87"/>
      <c r="MX644" s="87"/>
      <c r="MY644" s="87"/>
      <c r="MZ644" s="87"/>
      <c r="NA644" s="87"/>
      <c r="NB644" s="87"/>
      <c r="NC644" s="87"/>
      <c r="ND644" s="87"/>
      <c r="NE644" s="87"/>
      <c r="NF644" s="87"/>
      <c r="NG644" s="87"/>
      <c r="NH644" s="87"/>
      <c r="NI644" s="87"/>
      <c r="NJ644" s="87"/>
      <c r="NK644" s="87"/>
      <c r="NL644" s="87"/>
      <c r="NM644" s="87"/>
      <c r="NN644" s="87"/>
      <c r="NO644" s="87"/>
      <c r="NP644" s="87"/>
      <c r="NR644" s="20"/>
      <c r="NS644" s="246" t="s">
        <v>6255</v>
      </c>
    </row>
    <row r="645" spans="22:383">
      <c r="V645" s="43">
        <v>113</v>
      </c>
      <c r="W645" s="34" t="s">
        <v>2876</v>
      </c>
      <c r="X645" s="44">
        <v>170809</v>
      </c>
      <c r="Y645" s="34" t="s">
        <v>1488</v>
      </c>
      <c r="Z645" s="43" t="s">
        <v>1277</v>
      </c>
      <c r="AA645" s="34" t="s">
        <v>671</v>
      </c>
      <c r="AB645" s="34" t="s">
        <v>412</v>
      </c>
      <c r="AC645" s="34" t="s">
        <v>1488</v>
      </c>
      <c r="AD645" s="44" t="s">
        <v>428</v>
      </c>
      <c r="AE645" s="44" t="s">
        <v>3189</v>
      </c>
      <c r="AF645" s="43">
        <v>113</v>
      </c>
      <c r="AG645" s="34" t="s">
        <v>2876</v>
      </c>
      <c r="AH645" s="34" t="s">
        <v>2875</v>
      </c>
      <c r="AI645" s="43" t="s">
        <v>2877</v>
      </c>
      <c r="AJ645" s="44" t="s">
        <v>2878</v>
      </c>
      <c r="AK645" s="295">
        <v>5000669</v>
      </c>
      <c r="AL645" s="44" t="s">
        <v>412</v>
      </c>
      <c r="AM645" s="44" t="s">
        <v>2882</v>
      </c>
      <c r="AN645" s="296">
        <v>259096700</v>
      </c>
      <c r="AO645" s="34"/>
      <c r="AP645" s="34"/>
      <c r="AQ645" s="34"/>
      <c r="AR645" s="34"/>
      <c r="AS645" s="34"/>
      <c r="AT645" s="44" t="s">
        <v>434</v>
      </c>
      <c r="AU645" s="44"/>
      <c r="AV645" s="751" t="str" cm="1">
        <f t="array" ref="AV6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5" s="34"/>
      <c r="AX645" s="34"/>
      <c r="AY645" s="34"/>
      <c r="AZ645" s="34"/>
      <c r="BA645" s="34"/>
      <c r="BB645" s="34"/>
      <c r="BC645" s="34"/>
      <c r="BD645" s="44">
        <v>170809</v>
      </c>
      <c r="BE645" s="34" t="s">
        <v>1488</v>
      </c>
      <c r="BF645" s="43" t="s">
        <v>1277</v>
      </c>
      <c r="BG645" s="34" t="s">
        <v>671</v>
      </c>
      <c r="BH645" s="34" t="s">
        <v>412</v>
      </c>
      <c r="BI645" s="34" t="s">
        <v>1488</v>
      </c>
      <c r="BJ645" s="44" t="s">
        <v>428</v>
      </c>
      <c r="BK645" s="44" t="s">
        <v>3189</v>
      </c>
      <c r="BL645" s="34"/>
      <c r="BM645" s="34"/>
      <c r="BN645" s="34"/>
      <c r="BO645" s="20"/>
      <c r="BP645" s="20"/>
      <c r="BQ645" s="20"/>
      <c r="BR645" s="20"/>
      <c r="BS645" s="27"/>
      <c r="BT645" s="20"/>
      <c r="BU645" s="20"/>
      <c r="BV645" s="20"/>
      <c r="BW645" s="20"/>
      <c r="BX645" s="20"/>
      <c r="BY645" s="20"/>
      <c r="BZ645" s="20"/>
      <c r="CA645" s="20"/>
      <c r="CB645" s="20"/>
      <c r="CC645" s="27"/>
      <c r="CD645" s="20"/>
      <c r="CE645" s="20"/>
      <c r="CF645" s="28"/>
      <c r="CG645" s="28"/>
      <c r="CH645" s="28"/>
      <c r="CI645" s="28"/>
      <c r="CJ645" s="28"/>
      <c r="CK645" s="28"/>
      <c r="CL645" s="28"/>
      <c r="CM645" s="28"/>
      <c r="CN645" s="28"/>
      <c r="CO645" s="28"/>
      <c r="CP645" s="28"/>
      <c r="CQ645" s="28"/>
      <c r="CR645" s="28"/>
      <c r="CS645" s="28"/>
      <c r="CT645" s="28"/>
      <c r="CU645" s="28"/>
      <c r="CV645" s="28"/>
      <c r="CW645" s="28"/>
      <c r="CX645" s="20"/>
      <c r="ML645" s="87"/>
      <c r="MM645" s="87"/>
      <c r="MN645" s="87"/>
      <c r="MO645" s="87"/>
      <c r="MP645" s="87"/>
      <c r="MQ645" s="87"/>
      <c r="MR645" s="87"/>
      <c r="MS645" s="87"/>
      <c r="MT645" s="87"/>
      <c r="MU645" s="87"/>
      <c r="MV645" s="87"/>
      <c r="MW645" s="87"/>
      <c r="MX645" s="87"/>
      <c r="MY645" s="87"/>
      <c r="MZ645" s="87"/>
      <c r="NA645" s="87"/>
      <c r="NB645" s="87"/>
      <c r="NC645" s="87"/>
      <c r="ND645" s="87"/>
      <c r="NE645" s="87"/>
      <c r="NF645" s="87"/>
      <c r="NG645" s="87"/>
      <c r="NH645" s="87"/>
      <c r="NI645" s="87"/>
      <c r="NJ645" s="87"/>
      <c r="NK645" s="87"/>
      <c r="NL645" s="87"/>
      <c r="NM645" s="87"/>
      <c r="NN645" s="87"/>
      <c r="NO645" s="87"/>
      <c r="NP645" s="87"/>
      <c r="NR645" s="20"/>
      <c r="NS645" s="246" t="s">
        <v>6256</v>
      </c>
    </row>
    <row r="646" spans="22:383">
      <c r="V646" s="43">
        <v>113</v>
      </c>
      <c r="W646" s="34" t="s">
        <v>2876</v>
      </c>
      <c r="X646" s="44">
        <v>170813</v>
      </c>
      <c r="Y646" s="34" t="s">
        <v>1972</v>
      </c>
      <c r="Z646" s="43" t="s">
        <v>1277</v>
      </c>
      <c r="AA646" s="34" t="s">
        <v>671</v>
      </c>
      <c r="AB646" s="34" t="s">
        <v>412</v>
      </c>
      <c r="AC646" s="34" t="s">
        <v>6257</v>
      </c>
      <c r="AD646" s="44" t="s">
        <v>428</v>
      </c>
      <c r="AE646" s="44" t="s">
        <v>3189</v>
      </c>
      <c r="AF646" s="43">
        <v>113</v>
      </c>
      <c r="AG646" s="34" t="s">
        <v>2876</v>
      </c>
      <c r="AH646" s="34" t="s">
        <v>2875</v>
      </c>
      <c r="AI646" s="43" t="s">
        <v>2877</v>
      </c>
      <c r="AJ646" s="44" t="s">
        <v>2878</v>
      </c>
      <c r="AK646" s="295">
        <v>5000669</v>
      </c>
      <c r="AL646" s="44" t="s">
        <v>412</v>
      </c>
      <c r="AM646" s="44" t="s">
        <v>2882</v>
      </c>
      <c r="AN646" s="296">
        <v>259096700</v>
      </c>
      <c r="AO646" s="34"/>
      <c r="AP646" s="34"/>
      <c r="AQ646" s="34"/>
      <c r="AR646" s="34"/>
      <c r="AS646" s="34"/>
      <c r="AT646" s="44" t="s">
        <v>434</v>
      </c>
      <c r="AU646" s="44"/>
      <c r="AV646" s="751" t="str" cm="1">
        <f t="array" ref="AV6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6" s="34"/>
      <c r="AX646" s="34"/>
      <c r="AY646" s="34"/>
      <c r="AZ646" s="34"/>
      <c r="BA646" s="34"/>
      <c r="BB646" s="34"/>
      <c r="BC646" s="34"/>
      <c r="BD646" s="44">
        <v>170813</v>
      </c>
      <c r="BE646" s="34" t="s">
        <v>1972</v>
      </c>
      <c r="BF646" s="43" t="s">
        <v>1277</v>
      </c>
      <c r="BG646" s="34" t="s">
        <v>671</v>
      </c>
      <c r="BH646" s="34" t="s">
        <v>412</v>
      </c>
      <c r="BI646" s="34" t="s">
        <v>6257</v>
      </c>
      <c r="BJ646" s="44" t="s">
        <v>428</v>
      </c>
      <c r="BK646" s="44" t="s">
        <v>3189</v>
      </c>
      <c r="BL646" s="34"/>
      <c r="BM646" s="34"/>
      <c r="BN646" s="34"/>
      <c r="BO646" s="20"/>
      <c r="BP646" s="20"/>
      <c r="BQ646" s="20"/>
      <c r="BR646" s="20"/>
      <c r="BS646" s="27"/>
      <c r="BT646" s="20"/>
      <c r="BU646" s="20"/>
      <c r="BV646" s="20"/>
      <c r="BW646" s="20"/>
      <c r="BX646" s="20"/>
      <c r="BY646" s="20"/>
      <c r="BZ646" s="20"/>
      <c r="CA646" s="20"/>
      <c r="CB646" s="20"/>
      <c r="CC646" s="27"/>
      <c r="CD646" s="20"/>
      <c r="CE646" s="20"/>
      <c r="CF646" s="28"/>
      <c r="CG646" s="28"/>
      <c r="CH646" s="28"/>
      <c r="CI646" s="28"/>
      <c r="CJ646" s="28"/>
      <c r="CK646" s="28"/>
      <c r="CL646" s="28"/>
      <c r="CM646" s="28"/>
      <c r="CN646" s="28"/>
      <c r="CO646" s="28"/>
      <c r="CP646" s="28"/>
      <c r="CQ646" s="28"/>
      <c r="CR646" s="28"/>
      <c r="CS646" s="28"/>
      <c r="CT646" s="28"/>
      <c r="CU646" s="28"/>
      <c r="CV646" s="28"/>
      <c r="CW646" s="28"/>
      <c r="CX646" s="20"/>
      <c r="ML646" s="87"/>
      <c r="MM646" s="87"/>
      <c r="MN646" s="87"/>
      <c r="MO646" s="87"/>
      <c r="MP646" s="87"/>
      <c r="MQ646" s="87"/>
      <c r="MR646" s="87"/>
      <c r="MS646" s="87"/>
      <c r="MT646" s="87"/>
      <c r="MU646" s="87"/>
      <c r="MV646" s="87"/>
      <c r="MW646" s="87"/>
      <c r="MX646" s="87"/>
      <c r="MY646" s="87"/>
      <c r="MZ646" s="87"/>
      <c r="NA646" s="87"/>
      <c r="NB646" s="87"/>
      <c r="NC646" s="87"/>
      <c r="ND646" s="87"/>
      <c r="NE646" s="87"/>
      <c r="NF646" s="87"/>
      <c r="NG646" s="87"/>
      <c r="NH646" s="87"/>
      <c r="NI646" s="87"/>
      <c r="NJ646" s="87"/>
      <c r="NK646" s="87"/>
      <c r="NL646" s="87"/>
      <c r="NM646" s="87"/>
      <c r="NN646" s="87"/>
      <c r="NO646" s="87"/>
      <c r="NP646" s="87"/>
      <c r="NR646" s="20"/>
      <c r="NS646" s="246" t="s">
        <v>6258</v>
      </c>
    </row>
    <row r="647" spans="22:383">
      <c r="V647" s="43">
        <v>113</v>
      </c>
      <c r="W647" s="34" t="s">
        <v>2876</v>
      </c>
      <c r="X647" s="44">
        <v>170814</v>
      </c>
      <c r="Y647" s="34" t="s">
        <v>2150</v>
      </c>
      <c r="Z647" s="43" t="s">
        <v>1277</v>
      </c>
      <c r="AA647" s="34" t="s">
        <v>671</v>
      </c>
      <c r="AB647" s="34" t="s">
        <v>412</v>
      </c>
      <c r="AC647" s="34" t="s">
        <v>6259</v>
      </c>
      <c r="AD647" s="44" t="s">
        <v>428</v>
      </c>
      <c r="AE647" s="44" t="s">
        <v>3189</v>
      </c>
      <c r="AF647" s="43">
        <v>113</v>
      </c>
      <c r="AG647" s="34" t="s">
        <v>2876</v>
      </c>
      <c r="AH647" s="34" t="s">
        <v>2875</v>
      </c>
      <c r="AI647" s="43" t="s">
        <v>2877</v>
      </c>
      <c r="AJ647" s="44" t="s">
        <v>2878</v>
      </c>
      <c r="AK647" s="295">
        <v>5000669</v>
      </c>
      <c r="AL647" s="44" t="s">
        <v>412</v>
      </c>
      <c r="AM647" s="44" t="s">
        <v>2882</v>
      </c>
      <c r="AN647" s="296">
        <v>259096700</v>
      </c>
      <c r="AO647" s="34"/>
      <c r="AP647" s="34"/>
      <c r="AQ647" s="34"/>
      <c r="AR647" s="34"/>
      <c r="AS647" s="34"/>
      <c r="AT647" s="44" t="s">
        <v>434</v>
      </c>
      <c r="AU647" s="44"/>
      <c r="AV647" s="751" t="str" cm="1">
        <f t="array" ref="AV6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7" s="34"/>
      <c r="AX647" s="34"/>
      <c r="AY647" s="34"/>
      <c r="AZ647" s="34"/>
      <c r="BA647" s="34"/>
      <c r="BB647" s="34"/>
      <c r="BC647" s="34"/>
      <c r="BD647" s="44">
        <v>170814</v>
      </c>
      <c r="BE647" s="34" t="s">
        <v>2150</v>
      </c>
      <c r="BF647" s="43" t="s">
        <v>1277</v>
      </c>
      <c r="BG647" s="34" t="s">
        <v>671</v>
      </c>
      <c r="BH647" s="34" t="s">
        <v>412</v>
      </c>
      <c r="BI647" s="34" t="s">
        <v>6259</v>
      </c>
      <c r="BJ647" s="44" t="s">
        <v>428</v>
      </c>
      <c r="BK647" s="44" t="s">
        <v>3189</v>
      </c>
      <c r="BL647" s="34"/>
      <c r="BM647" s="34"/>
      <c r="BN647" s="34"/>
      <c r="BO647" s="20"/>
      <c r="BP647" s="20"/>
      <c r="BQ647" s="20"/>
      <c r="BR647" s="20"/>
      <c r="BS647" s="27"/>
      <c r="BT647" s="20"/>
      <c r="BU647" s="20"/>
      <c r="BV647" s="20"/>
      <c r="BW647" s="20"/>
      <c r="BX647" s="20"/>
      <c r="BY647" s="20"/>
      <c r="BZ647" s="20"/>
      <c r="CA647" s="20"/>
      <c r="CB647" s="20"/>
      <c r="CC647" s="27"/>
      <c r="CD647" s="20"/>
      <c r="CE647" s="20"/>
      <c r="CF647" s="28"/>
      <c r="CG647" s="28"/>
      <c r="CH647" s="28"/>
      <c r="CI647" s="28"/>
      <c r="CJ647" s="28"/>
      <c r="CK647" s="28"/>
      <c r="CL647" s="28"/>
      <c r="CM647" s="28"/>
      <c r="CN647" s="28"/>
      <c r="CO647" s="28"/>
      <c r="CP647" s="28"/>
      <c r="CQ647" s="28"/>
      <c r="CR647" s="28"/>
      <c r="CS647" s="28"/>
      <c r="CT647" s="28"/>
      <c r="CU647" s="28"/>
      <c r="CV647" s="28"/>
      <c r="CW647" s="28"/>
      <c r="CX647" s="20"/>
      <c r="ML647" s="87"/>
      <c r="MM647" s="87"/>
      <c r="MN647" s="87"/>
      <c r="MO647" s="87"/>
      <c r="MP647" s="87"/>
      <c r="MQ647" s="87"/>
      <c r="MR647" s="87"/>
      <c r="MS647" s="87"/>
      <c r="MT647" s="87"/>
      <c r="MU647" s="87"/>
      <c r="MV647" s="87"/>
      <c r="MW647" s="87"/>
      <c r="MX647" s="87"/>
      <c r="MY647" s="87"/>
      <c r="MZ647" s="87"/>
      <c r="NA647" s="87"/>
      <c r="NB647" s="87"/>
      <c r="NC647" s="87"/>
      <c r="ND647" s="87"/>
      <c r="NE647" s="87"/>
      <c r="NF647" s="87"/>
      <c r="NG647" s="87"/>
      <c r="NH647" s="87"/>
      <c r="NI647" s="87"/>
      <c r="NJ647" s="87"/>
      <c r="NK647" s="87"/>
      <c r="NL647" s="87"/>
      <c r="NM647" s="87"/>
      <c r="NN647" s="87"/>
      <c r="NO647" s="87"/>
      <c r="NP647" s="87"/>
      <c r="NR647" s="20"/>
      <c r="NS647" s="246" t="s">
        <v>6260</v>
      </c>
    </row>
    <row r="648" spans="22:383">
      <c r="V648" s="43">
        <v>113</v>
      </c>
      <c r="W648" s="34" t="s">
        <v>2876</v>
      </c>
      <c r="X648" s="44">
        <v>170815</v>
      </c>
      <c r="Y648" s="34" t="s">
        <v>2318</v>
      </c>
      <c r="Z648" s="43" t="s">
        <v>1277</v>
      </c>
      <c r="AA648" s="34" t="s">
        <v>671</v>
      </c>
      <c r="AB648" s="34" t="s">
        <v>412</v>
      </c>
      <c r="AC648" s="34" t="s">
        <v>6254</v>
      </c>
      <c r="AD648" s="44" t="s">
        <v>428</v>
      </c>
      <c r="AE648" s="44" t="s">
        <v>3189</v>
      </c>
      <c r="AF648" s="43">
        <v>113</v>
      </c>
      <c r="AG648" s="34" t="s">
        <v>2876</v>
      </c>
      <c r="AH648" s="34" t="s">
        <v>2875</v>
      </c>
      <c r="AI648" s="43" t="s">
        <v>2877</v>
      </c>
      <c r="AJ648" s="44" t="s">
        <v>2878</v>
      </c>
      <c r="AK648" s="295">
        <v>5000669</v>
      </c>
      <c r="AL648" s="44" t="s">
        <v>412</v>
      </c>
      <c r="AM648" s="44" t="s">
        <v>2882</v>
      </c>
      <c r="AN648" s="296">
        <v>259096700</v>
      </c>
      <c r="AO648" s="34"/>
      <c r="AP648" s="34"/>
      <c r="AQ648" s="34"/>
      <c r="AR648" s="34"/>
      <c r="AS648" s="34"/>
      <c r="AT648" s="44" t="s">
        <v>434</v>
      </c>
      <c r="AU648" s="44"/>
      <c r="AV648" s="751" t="str" cm="1">
        <f t="array" ref="AV6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8" s="34"/>
      <c r="AX648" s="34"/>
      <c r="AY648" s="34"/>
      <c r="AZ648" s="34"/>
      <c r="BA648" s="34"/>
      <c r="BB648" s="34"/>
      <c r="BC648" s="34"/>
      <c r="BD648" s="44">
        <v>170815</v>
      </c>
      <c r="BE648" s="34" t="s">
        <v>2318</v>
      </c>
      <c r="BF648" s="43" t="s">
        <v>1277</v>
      </c>
      <c r="BG648" s="34" t="s">
        <v>671</v>
      </c>
      <c r="BH648" s="34" t="s">
        <v>412</v>
      </c>
      <c r="BI648" s="34" t="s">
        <v>6254</v>
      </c>
      <c r="BJ648" s="44" t="s">
        <v>428</v>
      </c>
      <c r="BK648" s="44" t="s">
        <v>3189</v>
      </c>
      <c r="BL648" s="34"/>
      <c r="BM648" s="34"/>
      <c r="BN648" s="34"/>
      <c r="BO648" s="20"/>
      <c r="BP648" s="20"/>
      <c r="BQ648" s="20"/>
      <c r="BR648" s="20"/>
      <c r="BS648" s="27"/>
      <c r="BT648" s="20"/>
      <c r="BU648" s="20"/>
      <c r="BV648" s="20"/>
      <c r="BW648" s="20"/>
      <c r="BX648" s="20"/>
      <c r="BY648" s="20"/>
      <c r="BZ648" s="20"/>
      <c r="CA648" s="20"/>
      <c r="CB648" s="20"/>
      <c r="CC648" s="27"/>
      <c r="CD648" s="20"/>
      <c r="CE648" s="20"/>
      <c r="CF648" s="28"/>
      <c r="CG648" s="28"/>
      <c r="CH648" s="28"/>
      <c r="CI648" s="28"/>
      <c r="CJ648" s="28"/>
      <c r="CK648" s="28"/>
      <c r="CL648" s="28"/>
      <c r="CM648" s="28"/>
      <c r="CN648" s="28"/>
      <c r="CO648" s="28"/>
      <c r="CP648" s="28"/>
      <c r="CQ648" s="28"/>
      <c r="CR648" s="28"/>
      <c r="CS648" s="28"/>
      <c r="CT648" s="28"/>
      <c r="CU648" s="28"/>
      <c r="CV648" s="28"/>
      <c r="CW648" s="28"/>
      <c r="CX648" s="20"/>
      <c r="ML648" s="87"/>
      <c r="MM648" s="87"/>
      <c r="MN648" s="87"/>
      <c r="MO648" s="87"/>
      <c r="MP648" s="87"/>
      <c r="MQ648" s="87"/>
      <c r="MR648" s="87"/>
      <c r="MS648" s="87"/>
      <c r="MT648" s="87"/>
      <c r="MU648" s="87"/>
      <c r="MV648" s="87"/>
      <c r="MW648" s="87"/>
      <c r="MX648" s="87"/>
      <c r="MY648" s="87"/>
      <c r="MZ648" s="87"/>
      <c r="NA648" s="87"/>
      <c r="NB648" s="87"/>
      <c r="NC648" s="87"/>
      <c r="ND648" s="87"/>
      <c r="NE648" s="87"/>
      <c r="NF648" s="87"/>
      <c r="NG648" s="87"/>
      <c r="NH648" s="87"/>
      <c r="NI648" s="87"/>
      <c r="NJ648" s="87"/>
      <c r="NK648" s="87"/>
      <c r="NL648" s="87"/>
      <c r="NM648" s="87"/>
      <c r="NN648" s="87"/>
      <c r="NO648" s="87"/>
      <c r="NP648" s="87"/>
      <c r="NR648" s="20"/>
      <c r="NS648" s="246" t="s">
        <v>6261</v>
      </c>
    </row>
    <row r="649" spans="22:383">
      <c r="V649" s="43">
        <v>113</v>
      </c>
      <c r="W649" s="34" t="s">
        <v>2876</v>
      </c>
      <c r="X649" s="44">
        <v>170816</v>
      </c>
      <c r="Y649" s="34" t="s">
        <v>2463</v>
      </c>
      <c r="Z649" s="43" t="s">
        <v>1277</v>
      </c>
      <c r="AA649" s="34" t="s">
        <v>671</v>
      </c>
      <c r="AB649" s="34" t="s">
        <v>412</v>
      </c>
      <c r="AC649" s="34" t="s">
        <v>6262</v>
      </c>
      <c r="AD649" s="44" t="s">
        <v>428</v>
      </c>
      <c r="AE649" s="44" t="s">
        <v>3189</v>
      </c>
      <c r="AF649" s="43">
        <v>113</v>
      </c>
      <c r="AG649" s="34" t="s">
        <v>2876</v>
      </c>
      <c r="AH649" s="34" t="s">
        <v>2875</v>
      </c>
      <c r="AI649" s="43" t="s">
        <v>2877</v>
      </c>
      <c r="AJ649" s="44" t="s">
        <v>2878</v>
      </c>
      <c r="AK649" s="295">
        <v>5000669</v>
      </c>
      <c r="AL649" s="44" t="s">
        <v>412</v>
      </c>
      <c r="AM649" s="44" t="s">
        <v>2882</v>
      </c>
      <c r="AN649" s="296">
        <v>259096700</v>
      </c>
      <c r="AO649" s="34"/>
      <c r="AP649" s="34"/>
      <c r="AQ649" s="34"/>
      <c r="AR649" s="34"/>
      <c r="AS649" s="34"/>
      <c r="AT649" s="44" t="s">
        <v>434</v>
      </c>
      <c r="AU649" s="44"/>
      <c r="AV649" s="751" t="str" cm="1">
        <f t="array" ref="AV6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49" s="34"/>
      <c r="AX649" s="34"/>
      <c r="AY649" s="34"/>
      <c r="AZ649" s="34"/>
      <c r="BA649" s="34"/>
      <c r="BB649" s="34"/>
      <c r="BC649" s="34"/>
      <c r="BD649" s="44">
        <v>170816</v>
      </c>
      <c r="BE649" s="34" t="s">
        <v>2463</v>
      </c>
      <c r="BF649" s="43" t="s">
        <v>1277</v>
      </c>
      <c r="BG649" s="34" t="s">
        <v>671</v>
      </c>
      <c r="BH649" s="34" t="s">
        <v>412</v>
      </c>
      <c r="BI649" s="34" t="s">
        <v>6262</v>
      </c>
      <c r="BJ649" s="44" t="s">
        <v>428</v>
      </c>
      <c r="BK649" s="44" t="s">
        <v>3189</v>
      </c>
      <c r="BL649" s="34"/>
      <c r="BM649" s="34"/>
      <c r="BN649" s="34"/>
      <c r="BO649" s="20"/>
      <c r="BP649" s="20"/>
      <c r="BQ649" s="20"/>
      <c r="BR649" s="20"/>
      <c r="BS649" s="27"/>
      <c r="BT649" s="20"/>
      <c r="BU649" s="20"/>
      <c r="BV649" s="20"/>
      <c r="BW649" s="20"/>
      <c r="BX649" s="20"/>
      <c r="BY649" s="20"/>
      <c r="BZ649" s="20"/>
      <c r="CA649" s="20"/>
      <c r="CB649" s="20"/>
      <c r="CC649" s="27"/>
      <c r="CD649" s="20"/>
      <c r="CE649" s="20"/>
      <c r="CF649" s="28"/>
      <c r="CG649" s="28"/>
      <c r="CH649" s="28"/>
      <c r="CI649" s="28"/>
      <c r="CJ649" s="28"/>
      <c r="CK649" s="28"/>
      <c r="CL649" s="28"/>
      <c r="CM649" s="28"/>
      <c r="CN649" s="28"/>
      <c r="CO649" s="28"/>
      <c r="CP649" s="28"/>
      <c r="CQ649" s="28"/>
      <c r="CR649" s="28"/>
      <c r="CS649" s="28"/>
      <c r="CT649" s="28"/>
      <c r="CU649" s="28"/>
      <c r="CV649" s="28"/>
      <c r="CW649" s="28"/>
      <c r="CX649" s="20"/>
      <c r="ML649" s="87"/>
      <c r="MM649" s="87"/>
      <c r="MN649" s="87"/>
      <c r="MO649" s="87"/>
      <c r="MP649" s="87"/>
      <c r="MQ649" s="87"/>
      <c r="MR649" s="87"/>
      <c r="MS649" s="87"/>
      <c r="MT649" s="87"/>
      <c r="MU649" s="87"/>
      <c r="MV649" s="87"/>
      <c r="MW649" s="87"/>
      <c r="MX649" s="87"/>
      <c r="MY649" s="87"/>
      <c r="MZ649" s="87"/>
      <c r="NA649" s="87"/>
      <c r="NB649" s="87"/>
      <c r="NC649" s="87"/>
      <c r="ND649" s="87"/>
      <c r="NE649" s="87"/>
      <c r="NF649" s="87"/>
      <c r="NG649" s="87"/>
      <c r="NH649" s="87"/>
      <c r="NI649" s="87"/>
      <c r="NJ649" s="87"/>
      <c r="NK649" s="87"/>
      <c r="NL649" s="87"/>
      <c r="NM649" s="87"/>
      <c r="NN649" s="87"/>
      <c r="NO649" s="87"/>
      <c r="NP649" s="87"/>
      <c r="NR649" s="20"/>
      <c r="NS649" s="246" t="s">
        <v>6263</v>
      </c>
    </row>
    <row r="650" spans="22:383">
      <c r="V650" s="43">
        <v>113</v>
      </c>
      <c r="W650" s="34" t="s">
        <v>2876</v>
      </c>
      <c r="X650" s="44">
        <v>170810</v>
      </c>
      <c r="Y650" s="34" t="s">
        <v>1759</v>
      </c>
      <c r="Z650" s="43" t="s">
        <v>1277</v>
      </c>
      <c r="AA650" s="34" t="s">
        <v>671</v>
      </c>
      <c r="AB650" s="34" t="s">
        <v>412</v>
      </c>
      <c r="AC650" s="34" t="s">
        <v>1759</v>
      </c>
      <c r="AD650" s="44" t="s">
        <v>428</v>
      </c>
      <c r="AE650" s="44" t="s">
        <v>3189</v>
      </c>
      <c r="AF650" s="43">
        <v>113</v>
      </c>
      <c r="AG650" s="34" t="s">
        <v>2876</v>
      </c>
      <c r="AH650" s="34" t="s">
        <v>2875</v>
      </c>
      <c r="AI650" s="43" t="s">
        <v>2877</v>
      </c>
      <c r="AJ650" s="44" t="s">
        <v>2878</v>
      </c>
      <c r="AK650" s="295">
        <v>5000669</v>
      </c>
      <c r="AL650" s="44" t="s">
        <v>412</v>
      </c>
      <c r="AM650" s="44" t="s">
        <v>2882</v>
      </c>
      <c r="AN650" s="296">
        <v>259096700</v>
      </c>
      <c r="AO650" s="34"/>
      <c r="AP650" s="34"/>
      <c r="AQ650" s="34"/>
      <c r="AR650" s="34"/>
      <c r="AS650" s="34"/>
      <c r="AT650" s="44" t="s">
        <v>434</v>
      </c>
      <c r="AU650" s="44"/>
      <c r="AV650" s="751" t="str" cm="1">
        <f t="array" ref="AV6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0" s="34"/>
      <c r="AX650" s="34"/>
      <c r="AY650" s="34"/>
      <c r="AZ650" s="34"/>
      <c r="BA650" s="34"/>
      <c r="BB650" s="34"/>
      <c r="BC650" s="34"/>
      <c r="BD650" s="44">
        <v>170810</v>
      </c>
      <c r="BE650" s="34" t="s">
        <v>1759</v>
      </c>
      <c r="BF650" s="43" t="s">
        <v>1277</v>
      </c>
      <c r="BG650" s="34" t="s">
        <v>671</v>
      </c>
      <c r="BH650" s="34" t="s">
        <v>412</v>
      </c>
      <c r="BI650" s="34" t="s">
        <v>1759</v>
      </c>
      <c r="BJ650" s="44" t="s">
        <v>428</v>
      </c>
      <c r="BK650" s="44" t="s">
        <v>3189</v>
      </c>
      <c r="BL650" s="34"/>
      <c r="BM650" s="34"/>
      <c r="BN650" s="34"/>
      <c r="BO650" s="20"/>
      <c r="BP650" s="20"/>
      <c r="BQ650" s="20"/>
      <c r="BR650" s="20"/>
      <c r="BS650" s="27"/>
      <c r="BT650" s="20"/>
      <c r="BU650" s="20"/>
      <c r="BV650" s="20"/>
      <c r="BW650" s="20"/>
      <c r="BX650" s="20"/>
      <c r="BY650" s="20"/>
      <c r="BZ650" s="20"/>
      <c r="CA650" s="20"/>
      <c r="CB650" s="20"/>
      <c r="CC650" s="27"/>
      <c r="CD650" s="20"/>
      <c r="CE650" s="20"/>
      <c r="CF650" s="28"/>
      <c r="CG650" s="28"/>
      <c r="CH650" s="28"/>
      <c r="CI650" s="28"/>
      <c r="CJ650" s="28"/>
      <c r="CK650" s="28"/>
      <c r="CL650" s="28"/>
      <c r="CM650" s="28"/>
      <c r="CN650" s="28"/>
      <c r="CO650" s="28"/>
      <c r="CP650" s="28"/>
      <c r="CQ650" s="28"/>
      <c r="CR650" s="28"/>
      <c r="CS650" s="28"/>
      <c r="CT650" s="28"/>
      <c r="CU650" s="28"/>
      <c r="CV650" s="28"/>
      <c r="CW650" s="28"/>
      <c r="CX650" s="20"/>
      <c r="ML650" s="87"/>
      <c r="MM650" s="87"/>
      <c r="MN650" s="87"/>
      <c r="MO650" s="87"/>
      <c r="MP650" s="87"/>
      <c r="MQ650" s="87"/>
      <c r="MR650" s="87"/>
      <c r="MS650" s="87"/>
      <c r="MT650" s="87"/>
      <c r="MU650" s="87"/>
      <c r="MV650" s="87"/>
      <c r="MW650" s="87"/>
      <c r="MX650" s="87"/>
      <c r="MY650" s="87"/>
      <c r="MZ650" s="87"/>
      <c r="NA650" s="87"/>
      <c r="NB650" s="87"/>
      <c r="NC650" s="87"/>
      <c r="ND650" s="87"/>
      <c r="NE650" s="87"/>
      <c r="NF650" s="87"/>
      <c r="NG650" s="87"/>
      <c r="NH650" s="87"/>
      <c r="NI650" s="87"/>
      <c r="NJ650" s="87"/>
      <c r="NK650" s="87"/>
      <c r="NL650" s="87"/>
      <c r="NM650" s="87"/>
      <c r="NN650" s="87"/>
      <c r="NO650" s="87"/>
      <c r="NP650" s="87"/>
      <c r="NR650" s="20"/>
      <c r="NS650" s="246" t="s">
        <v>6264</v>
      </c>
    </row>
    <row r="651" spans="22:383">
      <c r="V651" s="43">
        <v>113</v>
      </c>
      <c r="W651" s="34" t="s">
        <v>2876</v>
      </c>
      <c r="X651" s="44">
        <v>171001</v>
      </c>
      <c r="Y651" s="34" t="s">
        <v>937</v>
      </c>
      <c r="Z651" s="43" t="s">
        <v>1277</v>
      </c>
      <c r="AA651" s="34" t="s">
        <v>673</v>
      </c>
      <c r="AB651" s="34" t="s">
        <v>412</v>
      </c>
      <c r="AC651" s="34" t="s">
        <v>937</v>
      </c>
      <c r="AD651" s="44" t="s">
        <v>428</v>
      </c>
      <c r="AE651" s="44" t="s">
        <v>3189</v>
      </c>
      <c r="AF651" s="43">
        <v>113</v>
      </c>
      <c r="AG651" s="34" t="s">
        <v>2876</v>
      </c>
      <c r="AH651" s="34" t="s">
        <v>2875</v>
      </c>
      <c r="AI651" s="43" t="s">
        <v>2877</v>
      </c>
      <c r="AJ651" s="44" t="s">
        <v>2878</v>
      </c>
      <c r="AK651" s="295">
        <v>5000669</v>
      </c>
      <c r="AL651" s="44" t="s">
        <v>412</v>
      </c>
      <c r="AM651" s="44" t="s">
        <v>2882</v>
      </c>
      <c r="AN651" s="296">
        <v>259096700</v>
      </c>
      <c r="AO651" s="34"/>
      <c r="AP651" s="34"/>
      <c r="AQ651" s="34"/>
      <c r="AR651" s="34"/>
      <c r="AS651" s="34"/>
      <c r="AT651" s="44" t="s">
        <v>434</v>
      </c>
      <c r="AU651" s="44"/>
      <c r="AV651" s="751" t="str" cm="1">
        <f t="array" ref="AV6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1" s="34"/>
      <c r="AX651" s="34"/>
      <c r="AY651" s="34"/>
      <c r="AZ651" s="34"/>
      <c r="BA651" s="34"/>
      <c r="BB651" s="34"/>
      <c r="BC651" s="34"/>
      <c r="BD651" s="44">
        <v>171001</v>
      </c>
      <c r="BE651" s="34" t="s">
        <v>937</v>
      </c>
      <c r="BF651" s="43" t="s">
        <v>1277</v>
      </c>
      <c r="BG651" s="34" t="s">
        <v>673</v>
      </c>
      <c r="BH651" s="34" t="s">
        <v>412</v>
      </c>
      <c r="BI651" s="34" t="s">
        <v>937</v>
      </c>
      <c r="BJ651" s="44" t="s">
        <v>428</v>
      </c>
      <c r="BK651" s="44" t="s">
        <v>3189</v>
      </c>
      <c r="BL651" s="34"/>
      <c r="BM651" s="34"/>
      <c r="BN651" s="34"/>
      <c r="BO651" s="20"/>
      <c r="BP651" s="20"/>
      <c r="BQ651" s="20"/>
      <c r="BR651" s="20"/>
      <c r="BS651" s="27"/>
      <c r="BT651" s="20"/>
      <c r="BU651" s="20"/>
      <c r="BV651" s="20"/>
      <c r="BW651" s="20"/>
      <c r="BX651" s="20"/>
      <c r="BY651" s="20"/>
      <c r="BZ651" s="20"/>
      <c r="CA651" s="20"/>
      <c r="CB651" s="20"/>
      <c r="CC651" s="27"/>
      <c r="CD651" s="20"/>
      <c r="CE651" s="20"/>
      <c r="CF651" s="28"/>
      <c r="CG651" s="28"/>
      <c r="CH651" s="28"/>
      <c r="CI651" s="28"/>
      <c r="CJ651" s="28"/>
      <c r="CK651" s="28"/>
      <c r="CL651" s="28"/>
      <c r="CM651" s="28"/>
      <c r="CN651" s="28"/>
      <c r="CO651" s="28"/>
      <c r="CP651" s="28"/>
      <c r="CQ651" s="28"/>
      <c r="CR651" s="28"/>
      <c r="CS651" s="28"/>
      <c r="CT651" s="28"/>
      <c r="CU651" s="28"/>
      <c r="CV651" s="28"/>
      <c r="CW651" s="28"/>
      <c r="CX651" s="20"/>
      <c r="ML651" s="87"/>
      <c r="MM651" s="87"/>
      <c r="MN651" s="87"/>
      <c r="MO651" s="87"/>
      <c r="MP651" s="87"/>
      <c r="MQ651" s="87"/>
      <c r="MR651" s="87"/>
      <c r="MS651" s="87"/>
      <c r="MT651" s="87"/>
      <c r="MU651" s="87"/>
      <c r="MV651" s="87"/>
      <c r="MW651" s="87"/>
      <c r="MX651" s="87"/>
      <c r="MY651" s="87"/>
      <c r="MZ651" s="87"/>
      <c r="NA651" s="87"/>
      <c r="NB651" s="87"/>
      <c r="NC651" s="87"/>
      <c r="ND651" s="87"/>
      <c r="NE651" s="87"/>
      <c r="NF651" s="87"/>
      <c r="NG651" s="87"/>
      <c r="NH651" s="87"/>
      <c r="NI651" s="87"/>
      <c r="NJ651" s="87"/>
      <c r="NK651" s="87"/>
      <c r="NL651" s="87"/>
      <c r="NM651" s="87"/>
      <c r="NN651" s="87"/>
      <c r="NO651" s="87"/>
      <c r="NP651" s="87"/>
      <c r="NR651" s="20"/>
      <c r="NS651" s="246" t="s">
        <v>6265</v>
      </c>
    </row>
    <row r="652" spans="22:383">
      <c r="V652" s="43">
        <v>113</v>
      </c>
      <c r="W652" s="34" t="s">
        <v>2876</v>
      </c>
      <c r="X652" s="44">
        <v>171002</v>
      </c>
      <c r="Y652" s="34" t="s">
        <v>1204</v>
      </c>
      <c r="Z652" s="43" t="s">
        <v>1277</v>
      </c>
      <c r="AA652" s="34" t="s">
        <v>673</v>
      </c>
      <c r="AB652" s="34" t="s">
        <v>412</v>
      </c>
      <c r="AC652" s="34" t="s">
        <v>1204</v>
      </c>
      <c r="AD652" s="44" t="s">
        <v>428</v>
      </c>
      <c r="AE652" s="44" t="s">
        <v>3189</v>
      </c>
      <c r="AF652" s="43">
        <v>113</v>
      </c>
      <c r="AG652" s="34" t="s">
        <v>2876</v>
      </c>
      <c r="AH652" s="34" t="s">
        <v>2875</v>
      </c>
      <c r="AI652" s="43" t="s">
        <v>2877</v>
      </c>
      <c r="AJ652" s="44" t="s">
        <v>2878</v>
      </c>
      <c r="AK652" s="295">
        <v>5000669</v>
      </c>
      <c r="AL652" s="44" t="s">
        <v>412</v>
      </c>
      <c r="AM652" s="44" t="s">
        <v>2882</v>
      </c>
      <c r="AN652" s="296">
        <v>259096700</v>
      </c>
      <c r="AO652" s="34"/>
      <c r="AP652" s="34"/>
      <c r="AQ652" s="34"/>
      <c r="AR652" s="34"/>
      <c r="AS652" s="34"/>
      <c r="AT652" s="44" t="s">
        <v>434</v>
      </c>
      <c r="AU652" s="44"/>
      <c r="AV652" s="751" t="str" cm="1">
        <f t="array" ref="AV6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2" s="34"/>
      <c r="AX652" s="34"/>
      <c r="AY652" s="34"/>
      <c r="AZ652" s="34"/>
      <c r="BA652" s="34"/>
      <c r="BB652" s="34"/>
      <c r="BC652" s="34"/>
      <c r="BD652" s="44">
        <v>171002</v>
      </c>
      <c r="BE652" s="34" t="s">
        <v>1204</v>
      </c>
      <c r="BF652" s="43" t="s">
        <v>1277</v>
      </c>
      <c r="BG652" s="34" t="s">
        <v>673</v>
      </c>
      <c r="BH652" s="34" t="s">
        <v>412</v>
      </c>
      <c r="BI652" s="34" t="s">
        <v>1204</v>
      </c>
      <c r="BJ652" s="44" t="s">
        <v>428</v>
      </c>
      <c r="BK652" s="44" t="s">
        <v>3189</v>
      </c>
      <c r="BL652" s="34"/>
      <c r="BM652" s="34"/>
      <c r="BN652" s="34"/>
      <c r="BO652" s="20"/>
      <c r="BP652" s="20"/>
      <c r="BQ652" s="20"/>
      <c r="BR652" s="20"/>
      <c r="BS652" s="27"/>
      <c r="BT652" s="20"/>
      <c r="BU652" s="20"/>
      <c r="BV652" s="20"/>
      <c r="BW652" s="20"/>
      <c r="BX652" s="20"/>
      <c r="BY652" s="20"/>
      <c r="BZ652" s="20"/>
      <c r="CA652" s="20"/>
      <c r="CB652" s="20"/>
      <c r="CC652" s="27"/>
      <c r="CD652" s="20"/>
      <c r="CE652" s="20"/>
      <c r="CF652" s="28"/>
      <c r="CG652" s="28"/>
      <c r="CH652" s="28"/>
      <c r="CI652" s="28"/>
      <c r="CJ652" s="28"/>
      <c r="CK652" s="28"/>
      <c r="CL652" s="28"/>
      <c r="CM652" s="28"/>
      <c r="CN652" s="28"/>
      <c r="CO652" s="28"/>
      <c r="CP652" s="28"/>
      <c r="CQ652" s="28"/>
      <c r="CR652" s="28"/>
      <c r="CS652" s="28"/>
      <c r="CT652" s="28"/>
      <c r="CU652" s="28"/>
      <c r="CV652" s="28"/>
      <c r="CW652" s="28"/>
      <c r="CX652" s="20"/>
      <c r="ML652" s="87"/>
      <c r="MM652" s="87"/>
      <c r="MN652" s="87"/>
      <c r="MO652" s="87"/>
      <c r="MP652" s="87"/>
      <c r="MQ652" s="87"/>
      <c r="MR652" s="87"/>
      <c r="MS652" s="87"/>
      <c r="MT652" s="87"/>
      <c r="MU652" s="87"/>
      <c r="MV652" s="87"/>
      <c r="MW652" s="87"/>
      <c r="MX652" s="87"/>
      <c r="MY652" s="87"/>
      <c r="MZ652" s="87"/>
      <c r="NA652" s="87"/>
      <c r="NB652" s="87"/>
      <c r="NC652" s="87"/>
      <c r="ND652" s="87"/>
      <c r="NE652" s="87"/>
      <c r="NF652" s="87"/>
      <c r="NG652" s="87"/>
      <c r="NH652" s="87"/>
      <c r="NI652" s="87"/>
      <c r="NJ652" s="87"/>
      <c r="NK652" s="87"/>
      <c r="NL652" s="87"/>
      <c r="NM652" s="87"/>
      <c r="NN652" s="87"/>
      <c r="NO652" s="87"/>
      <c r="NP652" s="87"/>
      <c r="NR652" s="20"/>
      <c r="NS652" s="246" t="s">
        <v>6266</v>
      </c>
    </row>
    <row r="653" spans="22:383">
      <c r="V653" s="43">
        <v>113</v>
      </c>
      <c r="W653" s="34" t="s">
        <v>2876</v>
      </c>
      <c r="X653" s="44">
        <v>171004</v>
      </c>
      <c r="Y653" s="34" t="s">
        <v>1490</v>
      </c>
      <c r="Z653" s="43" t="s">
        <v>1277</v>
      </c>
      <c r="AA653" s="34" t="s">
        <v>673</v>
      </c>
      <c r="AB653" s="34" t="s">
        <v>412</v>
      </c>
      <c r="AC653" s="34" t="s">
        <v>1490</v>
      </c>
      <c r="AD653" s="44" t="s">
        <v>428</v>
      </c>
      <c r="AE653" s="44" t="s">
        <v>3189</v>
      </c>
      <c r="AF653" s="43">
        <v>113</v>
      </c>
      <c r="AG653" s="34" t="s">
        <v>2876</v>
      </c>
      <c r="AH653" s="34" t="s">
        <v>2875</v>
      </c>
      <c r="AI653" s="43" t="s">
        <v>2877</v>
      </c>
      <c r="AJ653" s="44" t="s">
        <v>2878</v>
      </c>
      <c r="AK653" s="295">
        <v>5000669</v>
      </c>
      <c r="AL653" s="44" t="s">
        <v>412</v>
      </c>
      <c r="AM653" s="44" t="s">
        <v>2882</v>
      </c>
      <c r="AN653" s="296">
        <v>259096700</v>
      </c>
      <c r="AO653" s="34"/>
      <c r="AP653" s="34"/>
      <c r="AQ653" s="34"/>
      <c r="AR653" s="34"/>
      <c r="AS653" s="34"/>
      <c r="AT653" s="44" t="s">
        <v>434</v>
      </c>
      <c r="AU653" s="44"/>
      <c r="AV653" s="751" t="str" cm="1">
        <f t="array" ref="AV6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3" s="34"/>
      <c r="AX653" s="34"/>
      <c r="AY653" s="34"/>
      <c r="AZ653" s="34"/>
      <c r="BA653" s="34"/>
      <c r="BB653" s="34"/>
      <c r="BC653" s="34"/>
      <c r="BD653" s="44">
        <v>171004</v>
      </c>
      <c r="BE653" s="34" t="s">
        <v>1490</v>
      </c>
      <c r="BF653" s="43" t="s">
        <v>1277</v>
      </c>
      <c r="BG653" s="34" t="s">
        <v>673</v>
      </c>
      <c r="BH653" s="34" t="s">
        <v>412</v>
      </c>
      <c r="BI653" s="34" t="s">
        <v>1490</v>
      </c>
      <c r="BJ653" s="44" t="s">
        <v>428</v>
      </c>
      <c r="BK653" s="44" t="s">
        <v>3189</v>
      </c>
      <c r="BL653" s="34"/>
      <c r="BM653" s="34"/>
      <c r="BN653" s="34"/>
      <c r="BO653" s="20"/>
      <c r="BP653" s="20"/>
      <c r="BQ653" s="20"/>
      <c r="BR653" s="20"/>
      <c r="BS653" s="27"/>
      <c r="BT653" s="20"/>
      <c r="BU653" s="20"/>
      <c r="BV653" s="20"/>
      <c r="BW653" s="20"/>
      <c r="BX653" s="20"/>
      <c r="BY653" s="20"/>
      <c r="BZ653" s="20"/>
      <c r="CA653" s="20"/>
      <c r="CB653" s="20"/>
      <c r="CC653" s="27"/>
      <c r="CD653" s="20"/>
      <c r="CE653" s="20"/>
      <c r="CF653" s="28"/>
      <c r="CG653" s="28"/>
      <c r="CH653" s="28"/>
      <c r="CI653" s="28"/>
      <c r="CJ653" s="28"/>
      <c r="CK653" s="28"/>
      <c r="CL653" s="28"/>
      <c r="CM653" s="28"/>
      <c r="CN653" s="28"/>
      <c r="CO653" s="28"/>
      <c r="CP653" s="28"/>
      <c r="CQ653" s="28"/>
      <c r="CR653" s="28"/>
      <c r="CS653" s="28"/>
      <c r="CT653" s="28"/>
      <c r="CU653" s="28"/>
      <c r="CV653" s="28"/>
      <c r="CW653" s="28"/>
      <c r="CX653" s="20"/>
      <c r="ML653" s="87"/>
      <c r="MM653" s="87"/>
      <c r="MN653" s="87"/>
      <c r="MO653" s="87"/>
      <c r="MP653" s="87"/>
      <c r="MQ653" s="87"/>
      <c r="MR653" s="87"/>
      <c r="MS653" s="87"/>
      <c r="MT653" s="87"/>
      <c r="MU653" s="87"/>
      <c r="MV653" s="87"/>
      <c r="MW653" s="87"/>
      <c r="MX653" s="87"/>
      <c r="MY653" s="87"/>
      <c r="MZ653" s="87"/>
      <c r="NA653" s="87"/>
      <c r="NB653" s="87"/>
      <c r="NC653" s="87"/>
      <c r="ND653" s="87"/>
      <c r="NE653" s="87"/>
      <c r="NF653" s="87"/>
      <c r="NG653" s="87"/>
      <c r="NH653" s="87"/>
      <c r="NI653" s="87"/>
      <c r="NJ653" s="87"/>
      <c r="NK653" s="87"/>
      <c r="NL653" s="87"/>
      <c r="NM653" s="87"/>
      <c r="NN653" s="87"/>
      <c r="NO653" s="87"/>
      <c r="NP653" s="87"/>
      <c r="NR653" s="20"/>
      <c r="NS653" s="246" t="s">
        <v>6267</v>
      </c>
    </row>
    <row r="654" spans="22:383">
      <c r="V654" s="43">
        <v>113</v>
      </c>
      <c r="W654" s="34" t="s">
        <v>2876</v>
      </c>
      <c r="X654" s="44">
        <v>171007</v>
      </c>
      <c r="Y654" s="34" t="s">
        <v>1257</v>
      </c>
      <c r="Z654" s="43" t="s">
        <v>1277</v>
      </c>
      <c r="AA654" s="34" t="s">
        <v>673</v>
      </c>
      <c r="AB654" s="34" t="s">
        <v>412</v>
      </c>
      <c r="AC654" s="34" t="s">
        <v>1257</v>
      </c>
      <c r="AD654" s="44" t="s">
        <v>428</v>
      </c>
      <c r="AE654" s="44" t="s">
        <v>3189</v>
      </c>
      <c r="AF654" s="43">
        <v>113</v>
      </c>
      <c r="AG654" s="34" t="s">
        <v>2876</v>
      </c>
      <c r="AH654" s="34" t="s">
        <v>2875</v>
      </c>
      <c r="AI654" s="43" t="s">
        <v>2877</v>
      </c>
      <c r="AJ654" s="44" t="s">
        <v>2878</v>
      </c>
      <c r="AK654" s="295">
        <v>5000669</v>
      </c>
      <c r="AL654" s="44" t="s">
        <v>412</v>
      </c>
      <c r="AM654" s="44" t="s">
        <v>2882</v>
      </c>
      <c r="AN654" s="296">
        <v>259096700</v>
      </c>
      <c r="AO654" s="34"/>
      <c r="AP654" s="34"/>
      <c r="AQ654" s="34"/>
      <c r="AR654" s="34"/>
      <c r="AS654" s="34"/>
      <c r="AT654" s="44" t="s">
        <v>434</v>
      </c>
      <c r="AU654" s="44"/>
      <c r="AV654" s="751" t="str" cm="1">
        <f t="array" ref="AV6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4" s="34"/>
      <c r="AX654" s="34"/>
      <c r="AY654" s="34"/>
      <c r="AZ654" s="34"/>
      <c r="BA654" s="34"/>
      <c r="BB654" s="34"/>
      <c r="BC654" s="34"/>
      <c r="BD654" s="44">
        <v>171007</v>
      </c>
      <c r="BE654" s="34" t="s">
        <v>1257</v>
      </c>
      <c r="BF654" s="43" t="s">
        <v>1277</v>
      </c>
      <c r="BG654" s="34" t="s">
        <v>673</v>
      </c>
      <c r="BH654" s="34" t="s">
        <v>412</v>
      </c>
      <c r="BI654" s="34" t="s">
        <v>1257</v>
      </c>
      <c r="BJ654" s="44" t="s">
        <v>428</v>
      </c>
      <c r="BK654" s="44" t="s">
        <v>3189</v>
      </c>
      <c r="BL654" s="34"/>
      <c r="BM654" s="34"/>
      <c r="BN654" s="34"/>
      <c r="BO654" s="20"/>
      <c r="BP654" s="20"/>
      <c r="BQ654" s="20"/>
      <c r="BR654" s="20"/>
      <c r="BS654" s="27"/>
      <c r="BT654" s="20"/>
      <c r="BU654" s="20"/>
      <c r="BV654" s="20"/>
      <c r="BW654" s="20"/>
      <c r="BX654" s="20"/>
      <c r="BY654" s="20"/>
      <c r="BZ654" s="20"/>
      <c r="CA654" s="20"/>
      <c r="CB654" s="20"/>
      <c r="CC654" s="27"/>
      <c r="CD654" s="20"/>
      <c r="CE654" s="20"/>
      <c r="CF654" s="28"/>
      <c r="CG654" s="28"/>
      <c r="CH654" s="28"/>
      <c r="CI654" s="28"/>
      <c r="CJ654" s="28"/>
      <c r="CK654" s="28"/>
      <c r="CL654" s="28"/>
      <c r="CM654" s="28"/>
      <c r="CN654" s="28"/>
      <c r="CO654" s="28"/>
      <c r="CP654" s="28"/>
      <c r="CQ654" s="28"/>
      <c r="CR654" s="28"/>
      <c r="CS654" s="28"/>
      <c r="CT654" s="28"/>
      <c r="CU654" s="28"/>
      <c r="CV654" s="28"/>
      <c r="CW654" s="28"/>
      <c r="CX654" s="20"/>
      <c r="ML654" s="87"/>
      <c r="MM654" s="87"/>
      <c r="MN654" s="87"/>
      <c r="MO654" s="87"/>
      <c r="MP654" s="87"/>
      <c r="MQ654" s="87"/>
      <c r="MR654" s="87"/>
      <c r="MS654" s="87"/>
      <c r="MT654" s="87"/>
      <c r="MU654" s="87"/>
      <c r="MV654" s="87"/>
      <c r="MW654" s="87"/>
      <c r="MX654" s="87"/>
      <c r="MY654" s="87"/>
      <c r="MZ654" s="87"/>
      <c r="NA654" s="87"/>
      <c r="NB654" s="87"/>
      <c r="NC654" s="87"/>
      <c r="ND654" s="87"/>
      <c r="NE654" s="87"/>
      <c r="NF654" s="87"/>
      <c r="NG654" s="87"/>
      <c r="NH654" s="87"/>
      <c r="NI654" s="87"/>
      <c r="NJ654" s="87"/>
      <c r="NK654" s="87"/>
      <c r="NL654" s="87"/>
      <c r="NM654" s="87"/>
      <c r="NN654" s="87"/>
      <c r="NO654" s="87"/>
      <c r="NP654" s="87"/>
      <c r="NR654" s="20"/>
      <c r="NS654" s="246" t="s">
        <v>6268</v>
      </c>
    </row>
    <row r="655" spans="22:383">
      <c r="V655" s="43">
        <v>113</v>
      </c>
      <c r="W655" s="34" t="s">
        <v>2876</v>
      </c>
      <c r="X655" s="44">
        <v>171005</v>
      </c>
      <c r="Y655" s="34" t="s">
        <v>1760</v>
      </c>
      <c r="Z655" s="43" t="s">
        <v>1277</v>
      </c>
      <c r="AA655" s="34" t="s">
        <v>673</v>
      </c>
      <c r="AB655" s="34" t="s">
        <v>412</v>
      </c>
      <c r="AC655" s="34" t="s">
        <v>1760</v>
      </c>
      <c r="AD655" s="44" t="s">
        <v>428</v>
      </c>
      <c r="AE655" s="44" t="s">
        <v>3189</v>
      </c>
      <c r="AF655" s="43">
        <v>113</v>
      </c>
      <c r="AG655" s="34" t="s">
        <v>2876</v>
      </c>
      <c r="AH655" s="34" t="s">
        <v>2875</v>
      </c>
      <c r="AI655" s="43" t="s">
        <v>2877</v>
      </c>
      <c r="AJ655" s="44" t="s">
        <v>2878</v>
      </c>
      <c r="AK655" s="295">
        <v>5000669</v>
      </c>
      <c r="AL655" s="44" t="s">
        <v>412</v>
      </c>
      <c r="AM655" s="44" t="s">
        <v>2882</v>
      </c>
      <c r="AN655" s="296">
        <v>259096700</v>
      </c>
      <c r="AO655" s="34"/>
      <c r="AP655" s="34"/>
      <c r="AQ655" s="34"/>
      <c r="AR655" s="34"/>
      <c r="AS655" s="34"/>
      <c r="AT655" s="44" t="s">
        <v>434</v>
      </c>
      <c r="AU655" s="44"/>
      <c r="AV655" s="751" t="str" cm="1">
        <f t="array" ref="AV6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5" s="34"/>
      <c r="AX655" s="34"/>
      <c r="AY655" s="34"/>
      <c r="AZ655" s="34"/>
      <c r="BA655" s="34"/>
      <c r="BB655" s="34"/>
      <c r="BC655" s="34"/>
      <c r="BD655" s="44">
        <v>171005</v>
      </c>
      <c r="BE655" s="34" t="s">
        <v>1760</v>
      </c>
      <c r="BF655" s="43" t="s">
        <v>1277</v>
      </c>
      <c r="BG655" s="34" t="s">
        <v>673</v>
      </c>
      <c r="BH655" s="34" t="s">
        <v>412</v>
      </c>
      <c r="BI655" s="34" t="s">
        <v>1760</v>
      </c>
      <c r="BJ655" s="44" t="s">
        <v>428</v>
      </c>
      <c r="BK655" s="44" t="s">
        <v>3189</v>
      </c>
      <c r="BL655" s="34"/>
      <c r="BM655" s="34"/>
      <c r="BN655" s="34"/>
      <c r="BO655" s="20"/>
      <c r="BP655" s="20"/>
      <c r="BQ655" s="20"/>
      <c r="BR655" s="20"/>
      <c r="BS655" s="27"/>
      <c r="BT655" s="20"/>
      <c r="BU655" s="20"/>
      <c r="BV655" s="20"/>
      <c r="BW655" s="20"/>
      <c r="BX655" s="20"/>
      <c r="BY655" s="20"/>
      <c r="BZ655" s="20"/>
      <c r="CA655" s="20"/>
      <c r="CB655" s="20"/>
      <c r="CC655" s="27"/>
      <c r="CD655" s="20"/>
      <c r="CE655" s="20"/>
      <c r="CF655" s="28"/>
      <c r="CG655" s="28"/>
      <c r="CH655" s="28"/>
      <c r="CI655" s="28"/>
      <c r="CJ655" s="28"/>
      <c r="CK655" s="28"/>
      <c r="CL655" s="28"/>
      <c r="CM655" s="28"/>
      <c r="CN655" s="28"/>
      <c r="CO655" s="28"/>
      <c r="CP655" s="28"/>
      <c r="CQ655" s="28"/>
      <c r="CR655" s="28"/>
      <c r="CS655" s="28"/>
      <c r="CT655" s="28"/>
      <c r="CU655" s="28"/>
      <c r="CV655" s="28"/>
      <c r="CW655" s="28"/>
      <c r="CX655" s="20"/>
      <c r="ML655" s="87"/>
      <c r="MM655" s="87"/>
      <c r="MN655" s="87"/>
      <c r="MO655" s="87"/>
      <c r="MP655" s="87"/>
      <c r="MQ655" s="87"/>
      <c r="MR655" s="87"/>
      <c r="MS655" s="87"/>
      <c r="MT655" s="87"/>
      <c r="MU655" s="87"/>
      <c r="MV655" s="87"/>
      <c r="MW655" s="87"/>
      <c r="MX655" s="87"/>
      <c r="MY655" s="87"/>
      <c r="MZ655" s="87"/>
      <c r="NA655" s="87"/>
      <c r="NB655" s="87"/>
      <c r="NC655" s="87"/>
      <c r="ND655" s="87"/>
      <c r="NE655" s="87"/>
      <c r="NF655" s="87"/>
      <c r="NG655" s="87"/>
      <c r="NH655" s="87"/>
      <c r="NI655" s="87"/>
      <c r="NJ655" s="87"/>
      <c r="NK655" s="87"/>
      <c r="NL655" s="87"/>
      <c r="NM655" s="87"/>
      <c r="NN655" s="87"/>
      <c r="NO655" s="87"/>
      <c r="NP655" s="87"/>
      <c r="NR655" s="20"/>
      <c r="NS655" s="246" t="s">
        <v>6269</v>
      </c>
    </row>
    <row r="656" spans="22:383">
      <c r="V656" s="43">
        <v>113</v>
      </c>
      <c r="W656" s="34" t="s">
        <v>2876</v>
      </c>
      <c r="X656" s="44">
        <v>171009</v>
      </c>
      <c r="Y656" s="34" t="s">
        <v>673</v>
      </c>
      <c r="Z656" s="43" t="s">
        <v>1277</v>
      </c>
      <c r="AA656" s="34" t="s">
        <v>673</v>
      </c>
      <c r="AB656" s="34" t="s">
        <v>412</v>
      </c>
      <c r="AC656" s="34" t="s">
        <v>673</v>
      </c>
      <c r="AD656" s="44" t="s">
        <v>428</v>
      </c>
      <c r="AE656" s="44" t="s">
        <v>3189</v>
      </c>
      <c r="AF656" s="43">
        <v>113</v>
      </c>
      <c r="AG656" s="34" t="s">
        <v>2876</v>
      </c>
      <c r="AH656" s="34" t="s">
        <v>2875</v>
      </c>
      <c r="AI656" s="43" t="s">
        <v>2877</v>
      </c>
      <c r="AJ656" s="44" t="s">
        <v>2878</v>
      </c>
      <c r="AK656" s="295">
        <v>5000669</v>
      </c>
      <c r="AL656" s="44" t="s">
        <v>412</v>
      </c>
      <c r="AM656" s="44" t="s">
        <v>2882</v>
      </c>
      <c r="AN656" s="296">
        <v>259096700</v>
      </c>
      <c r="AO656" s="34"/>
      <c r="AP656" s="34"/>
      <c r="AQ656" s="34"/>
      <c r="AR656" s="34"/>
      <c r="AS656" s="34"/>
      <c r="AT656" s="44" t="s">
        <v>434</v>
      </c>
      <c r="AU656" s="44"/>
      <c r="AV656" s="751" t="str" cm="1">
        <f t="array" ref="AV6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6" s="34"/>
      <c r="AX656" s="34"/>
      <c r="AY656" s="34"/>
      <c r="AZ656" s="34"/>
      <c r="BA656" s="34"/>
      <c r="BB656" s="34"/>
      <c r="BC656" s="34"/>
      <c r="BD656" s="44">
        <v>171009</v>
      </c>
      <c r="BE656" s="34" t="s">
        <v>673</v>
      </c>
      <c r="BF656" s="43" t="s">
        <v>1277</v>
      </c>
      <c r="BG656" s="34" t="s">
        <v>673</v>
      </c>
      <c r="BH656" s="34" t="s">
        <v>412</v>
      </c>
      <c r="BI656" s="34" t="s">
        <v>673</v>
      </c>
      <c r="BJ656" s="44" t="s">
        <v>428</v>
      </c>
      <c r="BK656" s="44" t="s">
        <v>3189</v>
      </c>
      <c r="BL656" s="34"/>
      <c r="BM656" s="34"/>
      <c r="BN656" s="34"/>
      <c r="BO656" s="20"/>
      <c r="BP656" s="20"/>
      <c r="BQ656" s="20"/>
      <c r="BR656" s="20"/>
      <c r="BS656" s="27"/>
      <c r="BT656" s="20"/>
      <c r="BU656" s="20"/>
      <c r="BV656" s="20"/>
      <c r="BW656" s="20"/>
      <c r="BX656" s="20"/>
      <c r="BY656" s="20"/>
      <c r="BZ656" s="20"/>
      <c r="CA656" s="20"/>
      <c r="CB656" s="20"/>
      <c r="CC656" s="27"/>
      <c r="CD656" s="20"/>
      <c r="CE656" s="20"/>
      <c r="CF656" s="28"/>
      <c r="CG656" s="28"/>
      <c r="CH656" s="28"/>
      <c r="CI656" s="28"/>
      <c r="CJ656" s="28"/>
      <c r="CK656" s="28"/>
      <c r="CL656" s="28"/>
      <c r="CM656" s="28"/>
      <c r="CN656" s="28"/>
      <c r="CO656" s="28"/>
      <c r="CP656" s="28"/>
      <c r="CQ656" s="28"/>
      <c r="CR656" s="28"/>
      <c r="CS656" s="28"/>
      <c r="CT656" s="28"/>
      <c r="CU656" s="28"/>
      <c r="CV656" s="28"/>
      <c r="CW656" s="28"/>
      <c r="CX656" s="20"/>
      <c r="ML656" s="87"/>
      <c r="MM656" s="87"/>
      <c r="MN656" s="87"/>
      <c r="MO656" s="87"/>
      <c r="MP656" s="87"/>
      <c r="MQ656" s="87"/>
      <c r="MR656" s="87"/>
      <c r="MS656" s="87"/>
      <c r="MT656" s="87"/>
      <c r="MU656" s="87"/>
      <c r="MV656" s="87"/>
      <c r="MW656" s="87"/>
      <c r="MX656" s="87"/>
      <c r="MY656" s="87"/>
      <c r="MZ656" s="87"/>
      <c r="NA656" s="87"/>
      <c r="NB656" s="87"/>
      <c r="NC656" s="87"/>
      <c r="ND656" s="87"/>
      <c r="NE656" s="87"/>
      <c r="NF656" s="87"/>
      <c r="NG656" s="87"/>
      <c r="NH656" s="87"/>
      <c r="NI656" s="87"/>
      <c r="NJ656" s="87"/>
      <c r="NK656" s="87"/>
      <c r="NL656" s="87"/>
      <c r="NM656" s="87"/>
      <c r="NN656" s="87"/>
      <c r="NO656" s="87"/>
      <c r="NP656" s="87"/>
      <c r="NR656" s="20"/>
      <c r="NS656" s="246" t="s">
        <v>6270</v>
      </c>
    </row>
    <row r="657" spans="22:383">
      <c r="V657" s="43">
        <v>113</v>
      </c>
      <c r="W657" s="34" t="s">
        <v>2876</v>
      </c>
      <c r="X657" s="44">
        <v>171000</v>
      </c>
      <c r="Y657" s="34" t="s">
        <v>6271</v>
      </c>
      <c r="Z657" s="43" t="s">
        <v>1277</v>
      </c>
      <c r="AA657" s="34" t="s">
        <v>673</v>
      </c>
      <c r="AB657" s="34" t="s">
        <v>412</v>
      </c>
      <c r="AC657" s="34" t="s">
        <v>673</v>
      </c>
      <c r="AD657" s="44" t="s">
        <v>428</v>
      </c>
      <c r="AE657" s="44" t="s">
        <v>3189</v>
      </c>
      <c r="AF657" s="43">
        <v>113</v>
      </c>
      <c r="AG657" s="34" t="s">
        <v>2876</v>
      </c>
      <c r="AH657" s="34" t="s">
        <v>2875</v>
      </c>
      <c r="AI657" s="43" t="s">
        <v>2877</v>
      </c>
      <c r="AJ657" s="44" t="s">
        <v>2878</v>
      </c>
      <c r="AK657" s="295">
        <v>5000669</v>
      </c>
      <c r="AL657" s="44" t="s">
        <v>412</v>
      </c>
      <c r="AM657" s="44" t="s">
        <v>2882</v>
      </c>
      <c r="AN657" s="296">
        <v>259096700</v>
      </c>
      <c r="AO657" s="34"/>
      <c r="AP657" s="34"/>
      <c r="AQ657" s="34"/>
      <c r="AR657" s="34"/>
      <c r="AS657" s="34"/>
      <c r="AT657" s="44" t="s">
        <v>434</v>
      </c>
      <c r="AU657" s="44"/>
      <c r="AV657" s="751" t="str" cm="1">
        <f t="array" ref="AV6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7" s="34"/>
      <c r="AX657" s="34"/>
      <c r="AY657" s="34"/>
      <c r="AZ657" s="34"/>
      <c r="BA657" s="34"/>
      <c r="BB657" s="34"/>
      <c r="BC657" s="34"/>
      <c r="BD657" s="44">
        <v>171000</v>
      </c>
      <c r="BE657" s="34" t="s">
        <v>6271</v>
      </c>
      <c r="BF657" s="43" t="s">
        <v>1277</v>
      </c>
      <c r="BG657" s="34" t="s">
        <v>673</v>
      </c>
      <c r="BH657" s="34" t="s">
        <v>412</v>
      </c>
      <c r="BI657" s="34" t="s">
        <v>673</v>
      </c>
      <c r="BJ657" s="44" t="s">
        <v>428</v>
      </c>
      <c r="BK657" s="44" t="s">
        <v>3189</v>
      </c>
      <c r="BL657" s="34"/>
      <c r="BM657" s="34"/>
      <c r="BN657" s="34"/>
      <c r="BO657" s="20"/>
      <c r="BP657" s="20"/>
      <c r="BQ657" s="20"/>
      <c r="BR657" s="20"/>
      <c r="BS657" s="27"/>
      <c r="BT657" s="20"/>
      <c r="BU657" s="20"/>
      <c r="BV657" s="20"/>
      <c r="BW657" s="20"/>
      <c r="BX657" s="20"/>
      <c r="BY657" s="20"/>
      <c r="BZ657" s="20"/>
      <c r="CA657" s="20"/>
      <c r="CB657" s="20"/>
      <c r="CC657" s="27"/>
      <c r="CD657" s="20"/>
      <c r="CE657" s="20"/>
      <c r="CF657" s="28"/>
      <c r="CG657" s="28"/>
      <c r="CH657" s="28"/>
      <c r="CI657" s="28"/>
      <c r="CJ657" s="28"/>
      <c r="CK657" s="28"/>
      <c r="CL657" s="28"/>
      <c r="CM657" s="28"/>
      <c r="CN657" s="28"/>
      <c r="CO657" s="28"/>
      <c r="CP657" s="28"/>
      <c r="CQ657" s="28"/>
      <c r="CR657" s="28"/>
      <c r="CS657" s="28"/>
      <c r="CT657" s="28"/>
      <c r="CU657" s="28"/>
      <c r="CV657" s="28"/>
      <c r="CW657" s="28"/>
      <c r="CX657" s="20"/>
      <c r="ML657" s="87"/>
      <c r="MM657" s="87"/>
      <c r="MN657" s="87"/>
      <c r="MO657" s="87"/>
      <c r="MP657" s="87"/>
      <c r="MQ657" s="87"/>
      <c r="MR657" s="87"/>
      <c r="MS657" s="87"/>
      <c r="MT657" s="87"/>
      <c r="MU657" s="87"/>
      <c r="MV657" s="87"/>
      <c r="MW657" s="87"/>
      <c r="MX657" s="87"/>
      <c r="MY657" s="87"/>
      <c r="MZ657" s="87"/>
      <c r="NA657" s="87"/>
      <c r="NB657" s="87"/>
      <c r="NC657" s="87"/>
      <c r="ND657" s="87"/>
      <c r="NE657" s="87"/>
      <c r="NF657" s="87"/>
      <c r="NG657" s="87"/>
      <c r="NH657" s="87"/>
      <c r="NI657" s="87"/>
      <c r="NJ657" s="87"/>
      <c r="NK657" s="87"/>
      <c r="NL657" s="87"/>
      <c r="NM657" s="87"/>
      <c r="NN657" s="87"/>
      <c r="NO657" s="87"/>
      <c r="NP657" s="87"/>
      <c r="NR657" s="20"/>
      <c r="NS657" s="246" t="s">
        <v>6272</v>
      </c>
    </row>
    <row r="658" spans="22:383">
      <c r="V658" s="43">
        <v>113</v>
      </c>
      <c r="W658" s="34" t="s">
        <v>2876</v>
      </c>
      <c r="X658" s="44">
        <v>171011</v>
      </c>
      <c r="Y658" s="34" t="s">
        <v>2319</v>
      </c>
      <c r="Z658" s="43" t="s">
        <v>1277</v>
      </c>
      <c r="AA658" s="34" t="s">
        <v>673</v>
      </c>
      <c r="AB658" s="34" t="s">
        <v>412</v>
      </c>
      <c r="AC658" s="34" t="s">
        <v>2319</v>
      </c>
      <c r="AD658" s="44" t="s">
        <v>428</v>
      </c>
      <c r="AE658" s="44" t="s">
        <v>3189</v>
      </c>
      <c r="AF658" s="43">
        <v>113</v>
      </c>
      <c r="AG658" s="34" t="s">
        <v>2876</v>
      </c>
      <c r="AH658" s="34" t="s">
        <v>2875</v>
      </c>
      <c r="AI658" s="43" t="s">
        <v>2877</v>
      </c>
      <c r="AJ658" s="44" t="s">
        <v>2878</v>
      </c>
      <c r="AK658" s="295">
        <v>5000669</v>
      </c>
      <c r="AL658" s="44" t="s">
        <v>412</v>
      </c>
      <c r="AM658" s="44" t="s">
        <v>2882</v>
      </c>
      <c r="AN658" s="296">
        <v>259096700</v>
      </c>
      <c r="AO658" s="34"/>
      <c r="AP658" s="34"/>
      <c r="AQ658" s="34"/>
      <c r="AR658" s="34"/>
      <c r="AS658" s="34"/>
      <c r="AT658" s="44" t="s">
        <v>434</v>
      </c>
      <c r="AU658" s="44"/>
      <c r="AV658" s="751" t="str" cm="1">
        <f t="array" ref="AV6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8" s="34"/>
      <c r="AX658" s="34"/>
      <c r="AY658" s="34"/>
      <c r="AZ658" s="34"/>
      <c r="BA658" s="34"/>
      <c r="BB658" s="34"/>
      <c r="BC658" s="34"/>
      <c r="BD658" s="44">
        <v>171011</v>
      </c>
      <c r="BE658" s="34" t="s">
        <v>2319</v>
      </c>
      <c r="BF658" s="43" t="s">
        <v>1277</v>
      </c>
      <c r="BG658" s="34" t="s">
        <v>673</v>
      </c>
      <c r="BH658" s="34" t="s">
        <v>412</v>
      </c>
      <c r="BI658" s="34" t="s">
        <v>2319</v>
      </c>
      <c r="BJ658" s="44" t="s">
        <v>428</v>
      </c>
      <c r="BK658" s="44" t="s">
        <v>3189</v>
      </c>
      <c r="BL658" s="34"/>
      <c r="BM658" s="34"/>
      <c r="BN658" s="34"/>
      <c r="BO658" s="20"/>
      <c r="BP658" s="20"/>
      <c r="BQ658" s="20"/>
      <c r="BR658" s="20"/>
      <c r="BS658" s="27"/>
      <c r="BT658" s="20"/>
      <c r="BU658" s="20"/>
      <c r="BV658" s="20"/>
      <c r="BW658" s="20"/>
      <c r="BX658" s="20"/>
      <c r="BY658" s="20"/>
      <c r="BZ658" s="20"/>
      <c r="CA658" s="20"/>
      <c r="CB658" s="20"/>
      <c r="CC658" s="27"/>
      <c r="CD658" s="20"/>
      <c r="CE658" s="20"/>
      <c r="CF658" s="28"/>
      <c r="CG658" s="28"/>
      <c r="CH658" s="28"/>
      <c r="CI658" s="28"/>
      <c r="CJ658" s="28"/>
      <c r="CK658" s="28"/>
      <c r="CL658" s="28"/>
      <c r="CM658" s="28"/>
      <c r="CN658" s="28"/>
      <c r="CO658" s="28"/>
      <c r="CP658" s="28"/>
      <c r="CQ658" s="28"/>
      <c r="CR658" s="28"/>
      <c r="CS658" s="28"/>
      <c r="CT658" s="28"/>
      <c r="CU658" s="28"/>
      <c r="CV658" s="28"/>
      <c r="CW658" s="28"/>
      <c r="CX658" s="20"/>
      <c r="ML658" s="87"/>
      <c r="MM658" s="87"/>
      <c r="MN658" s="87"/>
      <c r="MO658" s="87"/>
      <c r="MP658" s="87"/>
      <c r="MQ658" s="87"/>
      <c r="MR658" s="87"/>
      <c r="MS658" s="87"/>
      <c r="MT658" s="87"/>
      <c r="MU658" s="87"/>
      <c r="MV658" s="87"/>
      <c r="MW658" s="87"/>
      <c r="MX658" s="87"/>
      <c r="MY658" s="87"/>
      <c r="MZ658" s="87"/>
      <c r="NA658" s="87"/>
      <c r="NB658" s="87"/>
      <c r="NC658" s="87"/>
      <c r="ND658" s="87"/>
      <c r="NE658" s="87"/>
      <c r="NF658" s="87"/>
      <c r="NG658" s="87"/>
      <c r="NH658" s="87"/>
      <c r="NI658" s="87"/>
      <c r="NJ658" s="87"/>
      <c r="NK658" s="87"/>
      <c r="NL658" s="87"/>
      <c r="NM658" s="87"/>
      <c r="NN658" s="87"/>
      <c r="NO658" s="87"/>
      <c r="NP658" s="87"/>
      <c r="NR658" s="20"/>
      <c r="NS658" s="246" t="s">
        <v>6273</v>
      </c>
    </row>
    <row r="659" spans="22:383">
      <c r="V659" s="43">
        <v>113</v>
      </c>
      <c r="W659" s="34" t="s">
        <v>2876</v>
      </c>
      <c r="X659" s="44">
        <v>171013</v>
      </c>
      <c r="Y659" s="34" t="s">
        <v>1551</v>
      </c>
      <c r="Z659" s="43" t="s">
        <v>1277</v>
      </c>
      <c r="AA659" s="34" t="s">
        <v>673</v>
      </c>
      <c r="AB659" s="34" t="s">
        <v>412</v>
      </c>
      <c r="AC659" s="34" t="s">
        <v>1551</v>
      </c>
      <c r="AD659" s="44" t="s">
        <v>428</v>
      </c>
      <c r="AE659" s="44" t="s">
        <v>3189</v>
      </c>
      <c r="AF659" s="43">
        <v>113</v>
      </c>
      <c r="AG659" s="34" t="s">
        <v>2876</v>
      </c>
      <c r="AH659" s="34" t="s">
        <v>2875</v>
      </c>
      <c r="AI659" s="43" t="s">
        <v>2877</v>
      </c>
      <c r="AJ659" s="44" t="s">
        <v>2878</v>
      </c>
      <c r="AK659" s="295">
        <v>5000669</v>
      </c>
      <c r="AL659" s="44" t="s">
        <v>412</v>
      </c>
      <c r="AM659" s="44" t="s">
        <v>2882</v>
      </c>
      <c r="AN659" s="296">
        <v>259096700</v>
      </c>
      <c r="AO659" s="34"/>
      <c r="AP659" s="34"/>
      <c r="AQ659" s="34"/>
      <c r="AR659" s="34"/>
      <c r="AS659" s="34"/>
      <c r="AT659" s="44" t="s">
        <v>434</v>
      </c>
      <c r="AU659" s="44"/>
      <c r="AV659" s="751" t="str" cm="1">
        <f t="array" ref="AV6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59" s="34"/>
      <c r="AX659" s="34"/>
      <c r="AY659" s="34"/>
      <c r="AZ659" s="34"/>
      <c r="BA659" s="34"/>
      <c r="BB659" s="34"/>
      <c r="BC659" s="34"/>
      <c r="BD659" s="44">
        <v>171013</v>
      </c>
      <c r="BE659" s="34" t="s">
        <v>1551</v>
      </c>
      <c r="BF659" s="43" t="s">
        <v>1277</v>
      </c>
      <c r="BG659" s="34" t="s">
        <v>673</v>
      </c>
      <c r="BH659" s="34" t="s">
        <v>412</v>
      </c>
      <c r="BI659" s="34" t="s">
        <v>1551</v>
      </c>
      <c r="BJ659" s="44" t="s">
        <v>428</v>
      </c>
      <c r="BK659" s="44" t="s">
        <v>3189</v>
      </c>
      <c r="BL659" s="34"/>
      <c r="BM659" s="34"/>
      <c r="BN659" s="34"/>
      <c r="BO659" s="20"/>
      <c r="BP659" s="20"/>
      <c r="BQ659" s="20"/>
      <c r="BR659" s="20"/>
      <c r="BS659" s="27"/>
      <c r="BT659" s="20"/>
      <c r="BU659" s="20"/>
      <c r="BV659" s="20"/>
      <c r="BW659" s="20"/>
      <c r="BX659" s="20"/>
      <c r="BY659" s="20"/>
      <c r="BZ659" s="20"/>
      <c r="CA659" s="20"/>
      <c r="CB659" s="20"/>
      <c r="CC659" s="27"/>
      <c r="CD659" s="20"/>
      <c r="CE659" s="20"/>
      <c r="CF659" s="28"/>
      <c r="CG659" s="28"/>
      <c r="CH659" s="28"/>
      <c r="CI659" s="28"/>
      <c r="CJ659" s="28"/>
      <c r="CK659" s="28"/>
      <c r="CL659" s="28"/>
      <c r="CM659" s="28"/>
      <c r="CN659" s="28"/>
      <c r="CO659" s="28"/>
      <c r="CP659" s="28"/>
      <c r="CQ659" s="28"/>
      <c r="CR659" s="28"/>
      <c r="CS659" s="28"/>
      <c r="CT659" s="28"/>
      <c r="CU659" s="28"/>
      <c r="CV659" s="28"/>
      <c r="CW659" s="28"/>
      <c r="CX659" s="20"/>
      <c r="ML659" s="87"/>
      <c r="MM659" s="87"/>
      <c r="MN659" s="87"/>
      <c r="MO659" s="87"/>
      <c r="MP659" s="87"/>
      <c r="MQ659" s="87"/>
      <c r="MR659" s="87"/>
      <c r="MS659" s="87"/>
      <c r="MT659" s="87"/>
      <c r="MU659" s="87"/>
      <c r="MV659" s="87"/>
      <c r="MW659" s="87"/>
      <c r="MX659" s="87"/>
      <c r="MY659" s="87"/>
      <c r="MZ659" s="87"/>
      <c r="NA659" s="87"/>
      <c r="NB659" s="87"/>
      <c r="NC659" s="87"/>
      <c r="ND659" s="87"/>
      <c r="NE659" s="87"/>
      <c r="NF659" s="87"/>
      <c r="NG659" s="87"/>
      <c r="NH659" s="87"/>
      <c r="NI659" s="87"/>
      <c r="NJ659" s="87"/>
      <c r="NK659" s="87"/>
      <c r="NL659" s="87"/>
      <c r="NM659" s="87"/>
      <c r="NN659" s="87"/>
      <c r="NO659" s="87"/>
      <c r="NP659" s="87"/>
      <c r="NR659" s="20"/>
      <c r="NS659" s="246" t="s">
        <v>6274</v>
      </c>
    </row>
    <row r="660" spans="22:383">
      <c r="V660" s="43">
        <v>113</v>
      </c>
      <c r="W660" s="34" t="s">
        <v>2876</v>
      </c>
      <c r="X660" s="44">
        <v>171014</v>
      </c>
      <c r="Y660" s="34" t="s">
        <v>2600</v>
      </c>
      <c r="Z660" s="43" t="s">
        <v>1277</v>
      </c>
      <c r="AA660" s="34" t="s">
        <v>673</v>
      </c>
      <c r="AB660" s="34" t="s">
        <v>412</v>
      </c>
      <c r="AC660" s="34" t="s">
        <v>2600</v>
      </c>
      <c r="AD660" s="44" t="s">
        <v>428</v>
      </c>
      <c r="AE660" s="44" t="s">
        <v>3189</v>
      </c>
      <c r="AF660" s="43">
        <v>113</v>
      </c>
      <c r="AG660" s="34" t="s">
        <v>2876</v>
      </c>
      <c r="AH660" s="34" t="s">
        <v>2875</v>
      </c>
      <c r="AI660" s="43" t="s">
        <v>2877</v>
      </c>
      <c r="AJ660" s="44" t="s">
        <v>2878</v>
      </c>
      <c r="AK660" s="295">
        <v>5000669</v>
      </c>
      <c r="AL660" s="44" t="s">
        <v>412</v>
      </c>
      <c r="AM660" s="44" t="s">
        <v>2882</v>
      </c>
      <c r="AN660" s="296">
        <v>259096700</v>
      </c>
      <c r="AO660" s="34"/>
      <c r="AP660" s="34"/>
      <c r="AQ660" s="34"/>
      <c r="AR660" s="34"/>
      <c r="AS660" s="34"/>
      <c r="AT660" s="44" t="s">
        <v>434</v>
      </c>
      <c r="AU660" s="44"/>
      <c r="AV660" s="751" t="str" cm="1">
        <f t="array" ref="AV6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0" s="34"/>
      <c r="AX660" s="34"/>
      <c r="AY660" s="34"/>
      <c r="AZ660" s="34"/>
      <c r="BA660" s="34"/>
      <c r="BB660" s="34"/>
      <c r="BC660" s="34"/>
      <c r="BD660" s="44">
        <v>171014</v>
      </c>
      <c r="BE660" s="34" t="s">
        <v>2600</v>
      </c>
      <c r="BF660" s="43" t="s">
        <v>1277</v>
      </c>
      <c r="BG660" s="34" t="s">
        <v>673</v>
      </c>
      <c r="BH660" s="34" t="s">
        <v>412</v>
      </c>
      <c r="BI660" s="34" t="s">
        <v>2600</v>
      </c>
      <c r="BJ660" s="44" t="s">
        <v>428</v>
      </c>
      <c r="BK660" s="44" t="s">
        <v>3189</v>
      </c>
      <c r="BL660" s="34"/>
      <c r="BM660" s="34"/>
      <c r="BN660" s="34"/>
      <c r="BO660" s="20"/>
      <c r="BP660" s="20"/>
      <c r="BQ660" s="20"/>
      <c r="BR660" s="20"/>
      <c r="BS660" s="27"/>
      <c r="BT660" s="20"/>
      <c r="BU660" s="20"/>
      <c r="BV660" s="20"/>
      <c r="BW660" s="20"/>
      <c r="BX660" s="20"/>
      <c r="BY660" s="20"/>
      <c r="BZ660" s="20"/>
      <c r="CA660" s="20"/>
      <c r="CB660" s="20"/>
      <c r="CC660" s="27"/>
      <c r="CD660" s="20"/>
      <c r="CE660" s="20"/>
      <c r="CF660" s="28"/>
      <c r="CG660" s="28"/>
      <c r="CH660" s="28"/>
      <c r="CI660" s="28"/>
      <c r="CJ660" s="28"/>
      <c r="CK660" s="28"/>
      <c r="CL660" s="28"/>
      <c r="CM660" s="28"/>
      <c r="CN660" s="28"/>
      <c r="CO660" s="28"/>
      <c r="CP660" s="28"/>
      <c r="CQ660" s="28"/>
      <c r="CR660" s="28"/>
      <c r="CS660" s="28"/>
      <c r="CT660" s="28"/>
      <c r="CU660" s="28"/>
      <c r="CV660" s="28"/>
      <c r="CW660" s="28"/>
      <c r="CX660" s="20"/>
      <c r="ML660" s="87"/>
      <c r="MM660" s="87"/>
      <c r="MN660" s="87"/>
      <c r="MO660" s="87"/>
      <c r="MP660" s="87"/>
      <c r="MQ660" s="87"/>
      <c r="MR660" s="87"/>
      <c r="MS660" s="87"/>
      <c r="MT660" s="87"/>
      <c r="MU660" s="87"/>
      <c r="MV660" s="87"/>
      <c r="MW660" s="87"/>
      <c r="MX660" s="87"/>
      <c r="MY660" s="87"/>
      <c r="MZ660" s="87"/>
      <c r="NA660" s="87"/>
      <c r="NB660" s="87"/>
      <c r="NC660" s="87"/>
      <c r="ND660" s="87"/>
      <c r="NE660" s="87"/>
      <c r="NF660" s="87"/>
      <c r="NG660" s="87"/>
      <c r="NH660" s="87"/>
      <c r="NI660" s="87"/>
      <c r="NJ660" s="87"/>
      <c r="NK660" s="87"/>
      <c r="NL660" s="87"/>
      <c r="NM660" s="87"/>
      <c r="NN660" s="87"/>
      <c r="NO660" s="87"/>
      <c r="NP660" s="87"/>
      <c r="NR660" s="20"/>
      <c r="NS660" s="246" t="s">
        <v>6275</v>
      </c>
    </row>
    <row r="661" spans="22:383">
      <c r="V661" s="43">
        <v>113</v>
      </c>
      <c r="W661" s="34" t="s">
        <v>2876</v>
      </c>
      <c r="X661" s="44">
        <v>171016</v>
      </c>
      <c r="Y661" s="34" t="s">
        <v>2847</v>
      </c>
      <c r="Z661" s="43" t="s">
        <v>1277</v>
      </c>
      <c r="AA661" s="34" t="s">
        <v>673</v>
      </c>
      <c r="AB661" s="34" t="s">
        <v>412</v>
      </c>
      <c r="AC661" s="34" t="s">
        <v>6276</v>
      </c>
      <c r="AD661" s="44" t="s">
        <v>428</v>
      </c>
      <c r="AE661" s="44" t="s">
        <v>3189</v>
      </c>
      <c r="AF661" s="43">
        <v>113</v>
      </c>
      <c r="AG661" s="34" t="s">
        <v>2876</v>
      </c>
      <c r="AH661" s="34" t="s">
        <v>2875</v>
      </c>
      <c r="AI661" s="43" t="s">
        <v>2877</v>
      </c>
      <c r="AJ661" s="44" t="s">
        <v>2878</v>
      </c>
      <c r="AK661" s="295">
        <v>5000669</v>
      </c>
      <c r="AL661" s="44" t="s">
        <v>412</v>
      </c>
      <c r="AM661" s="44" t="s">
        <v>2882</v>
      </c>
      <c r="AN661" s="296">
        <v>259096700</v>
      </c>
      <c r="AO661" s="34"/>
      <c r="AP661" s="34"/>
      <c r="AQ661" s="34"/>
      <c r="AR661" s="34"/>
      <c r="AS661" s="34"/>
      <c r="AT661" s="44" t="s">
        <v>434</v>
      </c>
      <c r="AU661" s="44"/>
      <c r="AV661" s="751" t="str" cm="1">
        <f t="array" ref="AV6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1" s="34"/>
      <c r="AX661" s="34"/>
      <c r="AY661" s="34"/>
      <c r="AZ661" s="34"/>
      <c r="BA661" s="34"/>
      <c r="BB661" s="34"/>
      <c r="BC661" s="34"/>
      <c r="BD661" s="44">
        <v>171016</v>
      </c>
      <c r="BE661" s="34" t="s">
        <v>2847</v>
      </c>
      <c r="BF661" s="43" t="s">
        <v>1277</v>
      </c>
      <c r="BG661" s="34" t="s">
        <v>673</v>
      </c>
      <c r="BH661" s="34" t="s">
        <v>412</v>
      </c>
      <c r="BI661" s="34" t="s">
        <v>6276</v>
      </c>
      <c r="BJ661" s="44" t="s">
        <v>428</v>
      </c>
      <c r="BK661" s="44" t="s">
        <v>3189</v>
      </c>
      <c r="BL661" s="34"/>
      <c r="BM661" s="34"/>
      <c r="BN661" s="34"/>
      <c r="BO661" s="20"/>
      <c r="BP661" s="20"/>
      <c r="BQ661" s="20"/>
      <c r="BR661" s="20"/>
      <c r="BS661" s="27"/>
      <c r="BT661" s="20"/>
      <c r="BU661" s="20"/>
      <c r="BV661" s="20"/>
      <c r="BW661" s="20"/>
      <c r="BX661" s="20"/>
      <c r="BY661" s="20"/>
      <c r="BZ661" s="20"/>
      <c r="CA661" s="20"/>
      <c r="CB661" s="20"/>
      <c r="CC661" s="27"/>
      <c r="CD661" s="20"/>
      <c r="CE661" s="20"/>
      <c r="CF661" s="28"/>
      <c r="CG661" s="28"/>
      <c r="CH661" s="28"/>
      <c r="CI661" s="28"/>
      <c r="CJ661" s="28"/>
      <c r="CK661" s="28"/>
      <c r="CL661" s="28"/>
      <c r="CM661" s="28"/>
      <c r="CN661" s="28"/>
      <c r="CO661" s="28"/>
      <c r="CP661" s="28"/>
      <c r="CQ661" s="28"/>
      <c r="CR661" s="28"/>
      <c r="CS661" s="28"/>
      <c r="CT661" s="28"/>
      <c r="CU661" s="28"/>
      <c r="CV661" s="28"/>
      <c r="CW661" s="28"/>
      <c r="CX661" s="20"/>
      <c r="ML661" s="87"/>
      <c r="MM661" s="87"/>
      <c r="MN661" s="87"/>
      <c r="MO661" s="87"/>
      <c r="MP661" s="87"/>
      <c r="MQ661" s="87"/>
      <c r="MR661" s="87"/>
      <c r="MS661" s="87"/>
      <c r="MT661" s="87"/>
      <c r="MU661" s="87"/>
      <c r="MV661" s="87"/>
      <c r="MW661" s="87"/>
      <c r="MX661" s="87"/>
      <c r="MY661" s="87"/>
      <c r="MZ661" s="87"/>
      <c r="NA661" s="87"/>
      <c r="NB661" s="87"/>
      <c r="NC661" s="87"/>
      <c r="ND661" s="87"/>
      <c r="NE661" s="87"/>
      <c r="NF661" s="87"/>
      <c r="NG661" s="87"/>
      <c r="NH661" s="87"/>
      <c r="NI661" s="87"/>
      <c r="NJ661" s="87"/>
      <c r="NK661" s="87"/>
      <c r="NL661" s="87"/>
      <c r="NM661" s="87"/>
      <c r="NN661" s="87"/>
      <c r="NO661" s="87"/>
      <c r="NP661" s="87"/>
      <c r="NR661" s="20"/>
      <c r="NS661" s="246" t="s">
        <v>6277</v>
      </c>
    </row>
    <row r="662" spans="22:383">
      <c r="V662" s="43">
        <v>113</v>
      </c>
      <c r="W662" s="34" t="s">
        <v>2876</v>
      </c>
      <c r="X662" s="44">
        <v>171017</v>
      </c>
      <c r="Y662" s="34" t="s">
        <v>1811</v>
      </c>
      <c r="Z662" s="43" t="s">
        <v>1277</v>
      </c>
      <c r="AA662" s="34" t="s">
        <v>673</v>
      </c>
      <c r="AB662" s="34" t="s">
        <v>412</v>
      </c>
      <c r="AC662" s="34" t="s">
        <v>6278</v>
      </c>
      <c r="AD662" s="44" t="s">
        <v>428</v>
      </c>
      <c r="AE662" s="44" t="s">
        <v>3189</v>
      </c>
      <c r="AF662" s="43">
        <v>113</v>
      </c>
      <c r="AG662" s="34" t="s">
        <v>2876</v>
      </c>
      <c r="AH662" s="34" t="s">
        <v>2875</v>
      </c>
      <c r="AI662" s="43" t="s">
        <v>2877</v>
      </c>
      <c r="AJ662" s="44" t="s">
        <v>2878</v>
      </c>
      <c r="AK662" s="295">
        <v>5000669</v>
      </c>
      <c r="AL662" s="44" t="s">
        <v>412</v>
      </c>
      <c r="AM662" s="44" t="s">
        <v>2882</v>
      </c>
      <c r="AN662" s="296">
        <v>259096700</v>
      </c>
      <c r="AO662" s="34"/>
      <c r="AP662" s="34"/>
      <c r="AQ662" s="34"/>
      <c r="AR662" s="34"/>
      <c r="AS662" s="34"/>
      <c r="AT662" s="44" t="s">
        <v>434</v>
      </c>
      <c r="AU662" s="44"/>
      <c r="AV662" s="751" t="str" cm="1">
        <f t="array" ref="AV6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2" s="34"/>
      <c r="AX662" s="34"/>
      <c r="AY662" s="34"/>
      <c r="AZ662" s="34"/>
      <c r="BA662" s="34"/>
      <c r="BB662" s="34"/>
      <c r="BC662" s="34"/>
      <c r="BD662" s="44">
        <v>171017</v>
      </c>
      <c r="BE662" s="34" t="s">
        <v>1811</v>
      </c>
      <c r="BF662" s="43" t="s">
        <v>1277</v>
      </c>
      <c r="BG662" s="34" t="s">
        <v>673</v>
      </c>
      <c r="BH662" s="34" t="s">
        <v>412</v>
      </c>
      <c r="BI662" s="34" t="s">
        <v>6278</v>
      </c>
      <c r="BJ662" s="44" t="s">
        <v>428</v>
      </c>
      <c r="BK662" s="44" t="s">
        <v>3189</v>
      </c>
      <c r="BL662" s="34"/>
      <c r="BM662" s="34"/>
      <c r="BN662" s="34"/>
      <c r="BO662" s="20"/>
      <c r="BP662" s="20"/>
      <c r="BQ662" s="20"/>
      <c r="BR662" s="20"/>
      <c r="BS662" s="27"/>
      <c r="BT662" s="20"/>
      <c r="BU662" s="20"/>
      <c r="BV662" s="20"/>
      <c r="BW662" s="20"/>
      <c r="BX662" s="20"/>
      <c r="BY662" s="20"/>
      <c r="BZ662" s="20"/>
      <c r="CA662" s="20"/>
      <c r="CB662" s="20"/>
      <c r="CC662" s="27"/>
      <c r="CD662" s="20"/>
      <c r="CE662" s="20"/>
      <c r="CF662" s="28"/>
      <c r="CG662" s="28"/>
      <c r="CH662" s="28"/>
      <c r="CI662" s="28"/>
      <c r="CJ662" s="28"/>
      <c r="CK662" s="28"/>
      <c r="CL662" s="28"/>
      <c r="CM662" s="28"/>
      <c r="CN662" s="28"/>
      <c r="CO662" s="28"/>
      <c r="CP662" s="28"/>
      <c r="CQ662" s="28"/>
      <c r="CR662" s="28"/>
      <c r="CS662" s="28"/>
      <c r="CT662" s="28"/>
      <c r="CU662" s="28"/>
      <c r="CV662" s="28"/>
      <c r="CW662" s="28"/>
      <c r="CX662" s="20"/>
      <c r="ML662" s="87"/>
      <c r="MM662" s="87"/>
      <c r="MN662" s="87"/>
      <c r="MO662" s="87"/>
      <c r="MP662" s="87"/>
      <c r="MQ662" s="87"/>
      <c r="MR662" s="87"/>
      <c r="MS662" s="87"/>
      <c r="MT662" s="87"/>
      <c r="MU662" s="87"/>
      <c r="MV662" s="87"/>
      <c r="MW662" s="87"/>
      <c r="MX662" s="87"/>
      <c r="MY662" s="87"/>
      <c r="MZ662" s="87"/>
      <c r="NA662" s="87"/>
      <c r="NB662" s="87"/>
      <c r="NC662" s="87"/>
      <c r="ND662" s="87"/>
      <c r="NE662" s="87"/>
      <c r="NF662" s="87"/>
      <c r="NG662" s="87"/>
      <c r="NH662" s="87"/>
      <c r="NI662" s="87"/>
      <c r="NJ662" s="87"/>
      <c r="NK662" s="87"/>
      <c r="NL662" s="87"/>
      <c r="NM662" s="87"/>
      <c r="NN662" s="87"/>
      <c r="NO662" s="87"/>
      <c r="NP662" s="87"/>
      <c r="NR662" s="20"/>
      <c r="NS662" s="246" t="s">
        <v>6279</v>
      </c>
    </row>
    <row r="663" spans="22:383">
      <c r="V663" s="43">
        <v>113</v>
      </c>
      <c r="W663" s="34" t="s">
        <v>2876</v>
      </c>
      <c r="X663" s="44">
        <v>171015</v>
      </c>
      <c r="Y663" s="34" t="s">
        <v>2733</v>
      </c>
      <c r="Z663" s="43" t="s">
        <v>1277</v>
      </c>
      <c r="AA663" s="34" t="s">
        <v>673</v>
      </c>
      <c r="AB663" s="34" t="s">
        <v>412</v>
      </c>
      <c r="AC663" s="34" t="s">
        <v>2733</v>
      </c>
      <c r="AD663" s="44" t="s">
        <v>428</v>
      </c>
      <c r="AE663" s="44" t="s">
        <v>3189</v>
      </c>
      <c r="AF663" s="43">
        <v>113</v>
      </c>
      <c r="AG663" s="34" t="s">
        <v>2876</v>
      </c>
      <c r="AH663" s="34" t="s">
        <v>2875</v>
      </c>
      <c r="AI663" s="43" t="s">
        <v>2877</v>
      </c>
      <c r="AJ663" s="44" t="s">
        <v>2878</v>
      </c>
      <c r="AK663" s="295">
        <v>5000669</v>
      </c>
      <c r="AL663" s="44" t="s">
        <v>412</v>
      </c>
      <c r="AM663" s="44" t="s">
        <v>2882</v>
      </c>
      <c r="AN663" s="296">
        <v>259096700</v>
      </c>
      <c r="AO663" s="34"/>
      <c r="AP663" s="34"/>
      <c r="AQ663" s="34"/>
      <c r="AR663" s="34"/>
      <c r="AS663" s="34"/>
      <c r="AT663" s="44" t="s">
        <v>434</v>
      </c>
      <c r="AU663" s="44"/>
      <c r="AV663" s="751" t="str" cm="1">
        <f t="array" ref="AV6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3" s="34"/>
      <c r="AX663" s="34"/>
      <c r="AY663" s="34"/>
      <c r="AZ663" s="34"/>
      <c r="BA663" s="34"/>
      <c r="BB663" s="34"/>
      <c r="BC663" s="34"/>
      <c r="BD663" s="44">
        <v>171015</v>
      </c>
      <c r="BE663" s="34" t="s">
        <v>2733</v>
      </c>
      <c r="BF663" s="43" t="s">
        <v>1277</v>
      </c>
      <c r="BG663" s="34" t="s">
        <v>673</v>
      </c>
      <c r="BH663" s="34" t="s">
        <v>412</v>
      </c>
      <c r="BI663" s="34" t="s">
        <v>2733</v>
      </c>
      <c r="BJ663" s="44" t="s">
        <v>428</v>
      </c>
      <c r="BK663" s="44" t="s">
        <v>3189</v>
      </c>
      <c r="BL663" s="34"/>
      <c r="BM663" s="34"/>
      <c r="BN663" s="34"/>
      <c r="BO663" s="20"/>
      <c r="BP663" s="20"/>
      <c r="BQ663" s="20"/>
      <c r="BR663" s="20"/>
      <c r="BS663" s="27"/>
      <c r="BT663" s="20"/>
      <c r="BU663" s="20"/>
      <c r="BV663" s="20"/>
      <c r="BW663" s="20"/>
      <c r="BX663" s="20"/>
      <c r="BY663" s="20"/>
      <c r="BZ663" s="20"/>
      <c r="CA663" s="20"/>
      <c r="CB663" s="20"/>
      <c r="CC663" s="27"/>
      <c r="CD663" s="20"/>
      <c r="CE663" s="20"/>
      <c r="CF663" s="28"/>
      <c r="CG663" s="28"/>
      <c r="CH663" s="28"/>
      <c r="CI663" s="28"/>
      <c r="CJ663" s="28"/>
      <c r="CK663" s="28"/>
      <c r="CL663" s="28"/>
      <c r="CM663" s="28"/>
      <c r="CN663" s="28"/>
      <c r="CO663" s="28"/>
      <c r="CP663" s="28"/>
      <c r="CQ663" s="28"/>
      <c r="CR663" s="28"/>
      <c r="CS663" s="28"/>
      <c r="CT663" s="28"/>
      <c r="CU663" s="28"/>
      <c r="CV663" s="28"/>
      <c r="CW663" s="28"/>
      <c r="CX663" s="20"/>
      <c r="ML663" s="87"/>
      <c r="MM663" s="87"/>
      <c r="MN663" s="87"/>
      <c r="MO663" s="87"/>
      <c r="MP663" s="87"/>
      <c r="MQ663" s="87"/>
      <c r="MR663" s="87"/>
      <c r="MS663" s="87"/>
      <c r="MT663" s="87"/>
      <c r="MU663" s="87"/>
      <c r="MV663" s="87"/>
      <c r="MW663" s="87"/>
      <c r="MX663" s="87"/>
      <c r="MY663" s="87"/>
      <c r="MZ663" s="87"/>
      <c r="NA663" s="87"/>
      <c r="NB663" s="87"/>
      <c r="NC663" s="87"/>
      <c r="ND663" s="87"/>
      <c r="NE663" s="87"/>
      <c r="NF663" s="87"/>
      <c r="NG663" s="87"/>
      <c r="NH663" s="87"/>
      <c r="NI663" s="87"/>
      <c r="NJ663" s="87"/>
      <c r="NK663" s="87"/>
      <c r="NL663" s="87"/>
      <c r="NM663" s="87"/>
      <c r="NN663" s="87"/>
      <c r="NO663" s="87"/>
      <c r="NP663" s="87"/>
      <c r="NR663" s="20"/>
      <c r="NS663" s="246" t="s">
        <v>6280</v>
      </c>
    </row>
    <row r="664" spans="22:383">
      <c r="V664" s="43">
        <v>113</v>
      </c>
      <c r="W664" s="34" t="s">
        <v>2876</v>
      </c>
      <c r="X664" s="44">
        <v>171101</v>
      </c>
      <c r="Y664" s="34" t="s">
        <v>938</v>
      </c>
      <c r="Z664" s="43" t="s">
        <v>1277</v>
      </c>
      <c r="AA664" s="34" t="s">
        <v>674</v>
      </c>
      <c r="AB664" s="34" t="s">
        <v>412</v>
      </c>
      <c r="AC664" s="34" t="s">
        <v>938</v>
      </c>
      <c r="AD664" s="44" t="s">
        <v>428</v>
      </c>
      <c r="AE664" s="44" t="s">
        <v>3189</v>
      </c>
      <c r="AF664" s="43">
        <v>113</v>
      </c>
      <c r="AG664" s="34" t="s">
        <v>2876</v>
      </c>
      <c r="AH664" s="34" t="s">
        <v>2875</v>
      </c>
      <c r="AI664" s="43" t="s">
        <v>2877</v>
      </c>
      <c r="AJ664" s="44" t="s">
        <v>2878</v>
      </c>
      <c r="AK664" s="295">
        <v>5000669</v>
      </c>
      <c r="AL664" s="44" t="s">
        <v>412</v>
      </c>
      <c r="AM664" s="44" t="s">
        <v>2882</v>
      </c>
      <c r="AN664" s="296">
        <v>259096700</v>
      </c>
      <c r="AO664" s="34"/>
      <c r="AP664" s="34"/>
      <c r="AQ664" s="34"/>
      <c r="AR664" s="34"/>
      <c r="AS664" s="34"/>
      <c r="AT664" s="44" t="s">
        <v>434</v>
      </c>
      <c r="AU664" s="44"/>
      <c r="AV664" s="751" t="str" cm="1">
        <f t="array" ref="AV6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4" s="34"/>
      <c r="AX664" s="34"/>
      <c r="AY664" s="34"/>
      <c r="AZ664" s="34"/>
      <c r="BA664" s="34"/>
      <c r="BB664" s="34"/>
      <c r="BC664" s="34"/>
      <c r="BD664" s="44">
        <v>171101</v>
      </c>
      <c r="BE664" s="34" t="s">
        <v>938</v>
      </c>
      <c r="BF664" s="43" t="s">
        <v>1277</v>
      </c>
      <c r="BG664" s="34" t="s">
        <v>674</v>
      </c>
      <c r="BH664" s="34" t="s">
        <v>412</v>
      </c>
      <c r="BI664" s="34" t="s">
        <v>938</v>
      </c>
      <c r="BJ664" s="44" t="s">
        <v>428</v>
      </c>
      <c r="BK664" s="44" t="s">
        <v>3189</v>
      </c>
      <c r="BL664" s="34"/>
      <c r="BM664" s="34"/>
      <c r="BN664" s="34"/>
      <c r="BO664" s="20"/>
      <c r="BP664" s="20"/>
      <c r="BQ664" s="20"/>
      <c r="BR664" s="20"/>
      <c r="BS664" s="27"/>
      <c r="BT664" s="20"/>
      <c r="BU664" s="20"/>
      <c r="BV664" s="20"/>
      <c r="BW664" s="20"/>
      <c r="BX664" s="20"/>
      <c r="BY664" s="20"/>
      <c r="BZ664" s="20"/>
      <c r="CA664" s="20"/>
      <c r="CB664" s="20"/>
      <c r="CC664" s="27"/>
      <c r="CD664" s="20"/>
      <c r="CE664" s="20"/>
      <c r="CF664" s="28"/>
      <c r="CG664" s="28"/>
      <c r="CH664" s="28"/>
      <c r="CI664" s="28"/>
      <c r="CJ664" s="28"/>
      <c r="CK664" s="28"/>
      <c r="CL664" s="28"/>
      <c r="CM664" s="28"/>
      <c r="CN664" s="28"/>
      <c r="CO664" s="28"/>
      <c r="CP664" s="28"/>
      <c r="CQ664" s="28"/>
      <c r="CR664" s="28"/>
      <c r="CS664" s="28"/>
      <c r="CT664" s="28"/>
      <c r="CU664" s="28"/>
      <c r="CV664" s="28"/>
      <c r="CW664" s="28"/>
      <c r="CX664" s="20"/>
      <c r="ML664" s="87"/>
      <c r="MM664" s="87"/>
      <c r="MN664" s="87"/>
      <c r="MO664" s="87"/>
      <c r="MP664" s="87"/>
      <c r="MQ664" s="87"/>
      <c r="MR664" s="87"/>
      <c r="MS664" s="87"/>
      <c r="MT664" s="87"/>
      <c r="MU664" s="87"/>
      <c r="MV664" s="87"/>
      <c r="MW664" s="87"/>
      <c r="MX664" s="87"/>
      <c r="MY664" s="87"/>
      <c r="MZ664" s="87"/>
      <c r="NA664" s="87"/>
      <c r="NB664" s="87"/>
      <c r="NC664" s="87"/>
      <c r="ND664" s="87"/>
      <c r="NE664" s="87"/>
      <c r="NF664" s="87"/>
      <c r="NG664" s="87"/>
      <c r="NH664" s="87"/>
      <c r="NI664" s="87"/>
      <c r="NJ664" s="87"/>
      <c r="NK664" s="87"/>
      <c r="NL664" s="87"/>
      <c r="NM664" s="87"/>
      <c r="NN664" s="87"/>
      <c r="NO664" s="87"/>
      <c r="NP664" s="87"/>
      <c r="NR664" s="20"/>
      <c r="NS664" s="246" t="s">
        <v>6281</v>
      </c>
    </row>
    <row r="665" spans="22:383">
      <c r="V665" s="43">
        <v>113</v>
      </c>
      <c r="W665" s="34" t="s">
        <v>2876</v>
      </c>
      <c r="X665" s="44">
        <v>171102</v>
      </c>
      <c r="Y665" s="34" t="s">
        <v>1205</v>
      </c>
      <c r="Z665" s="43" t="s">
        <v>1277</v>
      </c>
      <c r="AA665" s="34" t="s">
        <v>674</v>
      </c>
      <c r="AB665" s="34" t="s">
        <v>412</v>
      </c>
      <c r="AC665" s="34" t="s">
        <v>1205</v>
      </c>
      <c r="AD665" s="44" t="s">
        <v>428</v>
      </c>
      <c r="AE665" s="44" t="s">
        <v>3189</v>
      </c>
      <c r="AF665" s="43">
        <v>113</v>
      </c>
      <c r="AG665" s="34" t="s">
        <v>2876</v>
      </c>
      <c r="AH665" s="34" t="s">
        <v>2875</v>
      </c>
      <c r="AI665" s="43" t="s">
        <v>2877</v>
      </c>
      <c r="AJ665" s="44" t="s">
        <v>2878</v>
      </c>
      <c r="AK665" s="295">
        <v>5000669</v>
      </c>
      <c r="AL665" s="44" t="s">
        <v>412</v>
      </c>
      <c r="AM665" s="44" t="s">
        <v>2882</v>
      </c>
      <c r="AN665" s="296">
        <v>259096700</v>
      </c>
      <c r="AO665" s="34"/>
      <c r="AP665" s="34"/>
      <c r="AQ665" s="34"/>
      <c r="AR665" s="34"/>
      <c r="AS665" s="34"/>
      <c r="AT665" s="44" t="s">
        <v>434</v>
      </c>
      <c r="AU665" s="44"/>
      <c r="AV665" s="751" t="str" cm="1">
        <f t="array" ref="AV6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5" s="34"/>
      <c r="AX665" s="34"/>
      <c r="AY665" s="34"/>
      <c r="AZ665" s="34"/>
      <c r="BA665" s="34"/>
      <c r="BB665" s="34"/>
      <c r="BC665" s="34"/>
      <c r="BD665" s="44">
        <v>171102</v>
      </c>
      <c r="BE665" s="34" t="s">
        <v>1205</v>
      </c>
      <c r="BF665" s="43" t="s">
        <v>1277</v>
      </c>
      <c r="BG665" s="34" t="s">
        <v>674</v>
      </c>
      <c r="BH665" s="34" t="s">
        <v>412</v>
      </c>
      <c r="BI665" s="34" t="s">
        <v>1205</v>
      </c>
      <c r="BJ665" s="44" t="s">
        <v>428</v>
      </c>
      <c r="BK665" s="44" t="s">
        <v>3189</v>
      </c>
      <c r="BL665" s="34"/>
      <c r="BM665" s="34"/>
      <c r="BN665" s="34"/>
      <c r="BO665" s="20"/>
      <c r="BP665" s="20"/>
      <c r="BQ665" s="20"/>
      <c r="BR665" s="20"/>
      <c r="BS665" s="27"/>
      <c r="BT665" s="20"/>
      <c r="BU665" s="20"/>
      <c r="BV665" s="20"/>
      <c r="BW665" s="20"/>
      <c r="BX665" s="20"/>
      <c r="BY665" s="20"/>
      <c r="BZ665" s="20"/>
      <c r="CA665" s="20"/>
      <c r="CB665" s="20"/>
      <c r="CC665" s="27"/>
      <c r="CD665" s="20"/>
      <c r="CE665" s="20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0"/>
      <c r="ML665" s="87"/>
      <c r="MM665" s="87"/>
      <c r="MN665" s="87"/>
      <c r="MO665" s="87"/>
      <c r="MP665" s="87"/>
      <c r="MQ665" s="87"/>
      <c r="MR665" s="87"/>
      <c r="MS665" s="87"/>
      <c r="MT665" s="87"/>
      <c r="MU665" s="87"/>
      <c r="MV665" s="87"/>
      <c r="MW665" s="87"/>
      <c r="MX665" s="87"/>
      <c r="MY665" s="87"/>
      <c r="MZ665" s="87"/>
      <c r="NA665" s="87"/>
      <c r="NB665" s="87"/>
      <c r="NC665" s="87"/>
      <c r="ND665" s="87"/>
      <c r="NE665" s="87"/>
      <c r="NF665" s="87"/>
      <c r="NG665" s="87"/>
      <c r="NH665" s="87"/>
      <c r="NI665" s="87"/>
      <c r="NJ665" s="87"/>
      <c r="NK665" s="87"/>
      <c r="NL665" s="87"/>
      <c r="NM665" s="87"/>
      <c r="NN665" s="87"/>
      <c r="NO665" s="87"/>
      <c r="NP665" s="87"/>
      <c r="NR665" s="20"/>
      <c r="NS665" s="246" t="s">
        <v>6282</v>
      </c>
    </row>
    <row r="666" spans="22:383">
      <c r="V666" s="43">
        <v>113</v>
      </c>
      <c r="W666" s="34" t="s">
        <v>2876</v>
      </c>
      <c r="X666" s="44">
        <v>171103</v>
      </c>
      <c r="Y666" s="34" t="s">
        <v>1491</v>
      </c>
      <c r="Z666" s="43" t="s">
        <v>1277</v>
      </c>
      <c r="AA666" s="34" t="s">
        <v>674</v>
      </c>
      <c r="AB666" s="34" t="s">
        <v>412</v>
      </c>
      <c r="AC666" s="34" t="s">
        <v>1491</v>
      </c>
      <c r="AD666" s="44" t="s">
        <v>428</v>
      </c>
      <c r="AE666" s="44" t="s">
        <v>3189</v>
      </c>
      <c r="AF666" s="43">
        <v>113</v>
      </c>
      <c r="AG666" s="34" t="s">
        <v>2876</v>
      </c>
      <c r="AH666" s="34" t="s">
        <v>2875</v>
      </c>
      <c r="AI666" s="43" t="s">
        <v>2877</v>
      </c>
      <c r="AJ666" s="44" t="s">
        <v>2878</v>
      </c>
      <c r="AK666" s="295">
        <v>5000669</v>
      </c>
      <c r="AL666" s="44" t="s">
        <v>412</v>
      </c>
      <c r="AM666" s="44" t="s">
        <v>2882</v>
      </c>
      <c r="AN666" s="296">
        <v>259096700</v>
      </c>
      <c r="AO666" s="34"/>
      <c r="AP666" s="34"/>
      <c r="AQ666" s="34"/>
      <c r="AR666" s="34"/>
      <c r="AS666" s="34"/>
      <c r="AT666" s="44" t="s">
        <v>434</v>
      </c>
      <c r="AU666" s="44"/>
      <c r="AV666" s="751" t="str" cm="1">
        <f t="array" ref="AV6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6" s="34"/>
      <c r="AX666" s="34"/>
      <c r="AY666" s="34"/>
      <c r="AZ666" s="34"/>
      <c r="BA666" s="34"/>
      <c r="BB666" s="34"/>
      <c r="BC666" s="34"/>
      <c r="BD666" s="44">
        <v>171103</v>
      </c>
      <c r="BE666" s="34" t="s">
        <v>1491</v>
      </c>
      <c r="BF666" s="43" t="s">
        <v>1277</v>
      </c>
      <c r="BG666" s="34" t="s">
        <v>674</v>
      </c>
      <c r="BH666" s="34" t="s">
        <v>412</v>
      </c>
      <c r="BI666" s="34" t="s">
        <v>1491</v>
      </c>
      <c r="BJ666" s="44" t="s">
        <v>428</v>
      </c>
      <c r="BK666" s="44" t="s">
        <v>3189</v>
      </c>
      <c r="BL666" s="34"/>
      <c r="BM666" s="34"/>
      <c r="BN666" s="34"/>
      <c r="BO666" s="20"/>
      <c r="BP666" s="20"/>
      <c r="BQ666" s="20"/>
      <c r="BR666" s="20"/>
      <c r="BS666" s="27"/>
      <c r="BT666" s="20"/>
      <c r="BU666" s="20"/>
      <c r="BV666" s="20"/>
      <c r="BW666" s="20"/>
      <c r="BX666" s="20"/>
      <c r="BY666" s="20"/>
      <c r="BZ666" s="20"/>
      <c r="CA666" s="20"/>
      <c r="CB666" s="20"/>
      <c r="CC666" s="27"/>
      <c r="CD666" s="20"/>
      <c r="CE666" s="20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0"/>
      <c r="ML666" s="87"/>
      <c r="MM666" s="87"/>
      <c r="MN666" s="87"/>
      <c r="MO666" s="87"/>
      <c r="MP666" s="87"/>
      <c r="MQ666" s="87"/>
      <c r="MR666" s="87"/>
      <c r="MS666" s="87"/>
      <c r="MT666" s="87"/>
      <c r="MU666" s="87"/>
      <c r="MV666" s="87"/>
      <c r="MW666" s="87"/>
      <c r="MX666" s="87"/>
      <c r="MY666" s="87"/>
      <c r="MZ666" s="87"/>
      <c r="NA666" s="87"/>
      <c r="NB666" s="87"/>
      <c r="NC666" s="87"/>
      <c r="ND666" s="87"/>
      <c r="NE666" s="87"/>
      <c r="NF666" s="87"/>
      <c r="NG666" s="87"/>
      <c r="NH666" s="87"/>
      <c r="NI666" s="87"/>
      <c r="NJ666" s="87"/>
      <c r="NK666" s="87"/>
      <c r="NL666" s="87"/>
      <c r="NM666" s="87"/>
      <c r="NN666" s="87"/>
      <c r="NO666" s="87"/>
      <c r="NP666" s="87"/>
      <c r="NR666" s="20"/>
      <c r="NS666" s="246" t="s">
        <v>6283</v>
      </c>
    </row>
    <row r="667" spans="22:383">
      <c r="V667" s="43">
        <v>113</v>
      </c>
      <c r="W667" s="34" t="s">
        <v>2876</v>
      </c>
      <c r="X667" s="44">
        <v>171106</v>
      </c>
      <c r="Y667" s="34" t="s">
        <v>1761</v>
      </c>
      <c r="Z667" s="43" t="s">
        <v>1277</v>
      </c>
      <c r="AA667" s="34" t="s">
        <v>674</v>
      </c>
      <c r="AB667" s="34" t="s">
        <v>412</v>
      </c>
      <c r="AC667" s="34" t="s">
        <v>1761</v>
      </c>
      <c r="AD667" s="44" t="s">
        <v>428</v>
      </c>
      <c r="AE667" s="44" t="s">
        <v>3189</v>
      </c>
      <c r="AF667" s="43">
        <v>113</v>
      </c>
      <c r="AG667" s="34" t="s">
        <v>2876</v>
      </c>
      <c r="AH667" s="34" t="s">
        <v>2875</v>
      </c>
      <c r="AI667" s="43" t="s">
        <v>2877</v>
      </c>
      <c r="AJ667" s="44" t="s">
        <v>2878</v>
      </c>
      <c r="AK667" s="295">
        <v>5000669</v>
      </c>
      <c r="AL667" s="44" t="s">
        <v>412</v>
      </c>
      <c r="AM667" s="44" t="s">
        <v>2882</v>
      </c>
      <c r="AN667" s="296">
        <v>259096700</v>
      </c>
      <c r="AO667" s="34"/>
      <c r="AP667" s="34"/>
      <c r="AQ667" s="34"/>
      <c r="AR667" s="34"/>
      <c r="AS667" s="34"/>
      <c r="AT667" s="44" t="s">
        <v>434</v>
      </c>
      <c r="AU667" s="44"/>
      <c r="AV667" s="751" t="str" cm="1">
        <f t="array" ref="AV6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7" s="34"/>
      <c r="AX667" s="34"/>
      <c r="AY667" s="34"/>
      <c r="AZ667" s="34"/>
      <c r="BA667" s="34"/>
      <c r="BB667" s="34"/>
      <c r="BC667" s="34"/>
      <c r="BD667" s="44">
        <v>171106</v>
      </c>
      <c r="BE667" s="34" t="s">
        <v>1761</v>
      </c>
      <c r="BF667" s="43" t="s">
        <v>1277</v>
      </c>
      <c r="BG667" s="34" t="s">
        <v>674</v>
      </c>
      <c r="BH667" s="34" t="s">
        <v>412</v>
      </c>
      <c r="BI667" s="34" t="s">
        <v>1761</v>
      </c>
      <c r="BJ667" s="44" t="s">
        <v>428</v>
      </c>
      <c r="BK667" s="44" t="s">
        <v>3189</v>
      </c>
      <c r="BL667" s="34"/>
      <c r="BM667" s="34"/>
      <c r="BN667" s="34"/>
      <c r="BO667" s="20"/>
      <c r="BP667" s="20"/>
      <c r="BQ667" s="20"/>
      <c r="BR667" s="20"/>
      <c r="BS667" s="27"/>
      <c r="BT667" s="20"/>
      <c r="BU667" s="20"/>
      <c r="BV667" s="20"/>
      <c r="BW667" s="20"/>
      <c r="BX667" s="20"/>
      <c r="BY667" s="20"/>
      <c r="BZ667" s="20"/>
      <c r="CA667" s="20"/>
      <c r="CB667" s="20"/>
      <c r="CC667" s="27"/>
      <c r="CD667" s="20"/>
      <c r="CE667" s="20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0"/>
      <c r="ML667" s="87"/>
      <c r="MM667" s="87"/>
      <c r="MN667" s="87"/>
      <c r="MO667" s="87"/>
      <c r="MP667" s="87"/>
      <c r="MQ667" s="87"/>
      <c r="MR667" s="87"/>
      <c r="MS667" s="87"/>
      <c r="MT667" s="87"/>
      <c r="MU667" s="87"/>
      <c r="MV667" s="87"/>
      <c r="MW667" s="87"/>
      <c r="MX667" s="87"/>
      <c r="MY667" s="87"/>
      <c r="MZ667" s="87"/>
      <c r="NA667" s="87"/>
      <c r="NB667" s="87"/>
      <c r="NC667" s="87"/>
      <c r="ND667" s="87"/>
      <c r="NE667" s="87"/>
      <c r="NF667" s="87"/>
      <c r="NG667" s="87"/>
      <c r="NH667" s="87"/>
      <c r="NI667" s="87"/>
      <c r="NJ667" s="87"/>
      <c r="NK667" s="87"/>
      <c r="NL667" s="87"/>
      <c r="NM667" s="87"/>
      <c r="NN667" s="87"/>
      <c r="NO667" s="87"/>
      <c r="NP667" s="87"/>
      <c r="NR667" s="20"/>
      <c r="NS667" s="246" t="s">
        <v>6284</v>
      </c>
    </row>
    <row r="668" spans="22:383">
      <c r="V668" s="43">
        <v>113</v>
      </c>
      <c r="W668" s="34" t="s">
        <v>2876</v>
      </c>
      <c r="X668" s="44">
        <v>171100</v>
      </c>
      <c r="Y668" s="34" t="s">
        <v>6285</v>
      </c>
      <c r="Z668" s="43" t="s">
        <v>1277</v>
      </c>
      <c r="AA668" s="34" t="s">
        <v>674</v>
      </c>
      <c r="AB668" s="34" t="s">
        <v>412</v>
      </c>
      <c r="AC668" s="34" t="s">
        <v>6286</v>
      </c>
      <c r="AD668" s="44" t="s">
        <v>428</v>
      </c>
      <c r="AE668" s="44" t="s">
        <v>3189</v>
      </c>
      <c r="AF668" s="43">
        <v>113</v>
      </c>
      <c r="AG668" s="34" t="s">
        <v>2876</v>
      </c>
      <c r="AH668" s="34" t="s">
        <v>2875</v>
      </c>
      <c r="AI668" s="43" t="s">
        <v>2877</v>
      </c>
      <c r="AJ668" s="44" t="s">
        <v>2878</v>
      </c>
      <c r="AK668" s="295">
        <v>5000669</v>
      </c>
      <c r="AL668" s="44" t="s">
        <v>412</v>
      </c>
      <c r="AM668" s="44" t="s">
        <v>2882</v>
      </c>
      <c r="AN668" s="296">
        <v>259096700</v>
      </c>
      <c r="AO668" s="34"/>
      <c r="AP668" s="34"/>
      <c r="AQ668" s="34"/>
      <c r="AR668" s="34"/>
      <c r="AS668" s="34"/>
      <c r="AT668" s="44" t="s">
        <v>434</v>
      </c>
      <c r="AU668" s="44"/>
      <c r="AV668" s="751" t="str" cm="1">
        <f t="array" ref="AV6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8" s="34"/>
      <c r="AX668" s="34"/>
      <c r="AY668" s="34"/>
      <c r="AZ668" s="34"/>
      <c r="BA668" s="34"/>
      <c r="BB668" s="34"/>
      <c r="BC668" s="34"/>
      <c r="BD668" s="44">
        <v>171100</v>
      </c>
      <c r="BE668" s="34" t="s">
        <v>6285</v>
      </c>
      <c r="BF668" s="43" t="s">
        <v>1277</v>
      </c>
      <c r="BG668" s="34" t="s">
        <v>674</v>
      </c>
      <c r="BH668" s="34" t="s">
        <v>412</v>
      </c>
      <c r="BI668" s="34" t="s">
        <v>6286</v>
      </c>
      <c r="BJ668" s="44" t="s">
        <v>428</v>
      </c>
      <c r="BK668" s="44" t="s">
        <v>3189</v>
      </c>
      <c r="BL668" s="34"/>
      <c r="BM668" s="34"/>
      <c r="BN668" s="34"/>
      <c r="BO668" s="20"/>
      <c r="BP668" s="20"/>
      <c r="BQ668" s="20"/>
      <c r="BR668" s="20"/>
      <c r="BS668" s="27"/>
      <c r="BT668" s="20"/>
      <c r="BU668" s="20"/>
      <c r="BV668" s="20"/>
      <c r="BW668" s="20"/>
      <c r="BX668" s="20"/>
      <c r="BY668" s="20"/>
      <c r="BZ668" s="20"/>
      <c r="CA668" s="20"/>
      <c r="CB668" s="20"/>
      <c r="CC668" s="27"/>
      <c r="CD668" s="20"/>
      <c r="CE668" s="20"/>
      <c r="CF668" s="28"/>
      <c r="CG668" s="28"/>
      <c r="CH668" s="28"/>
      <c r="CI668" s="28"/>
      <c r="CJ668" s="28"/>
      <c r="CK668" s="28"/>
      <c r="CL668" s="28"/>
      <c r="CM668" s="28"/>
      <c r="CN668" s="28"/>
      <c r="CO668" s="28"/>
      <c r="CP668" s="28"/>
      <c r="CQ668" s="28"/>
      <c r="CR668" s="28"/>
      <c r="CS668" s="28"/>
      <c r="CT668" s="28"/>
      <c r="CU668" s="28"/>
      <c r="CV668" s="28"/>
      <c r="CW668" s="28"/>
      <c r="CX668" s="20"/>
      <c r="ML668" s="87"/>
      <c r="MM668" s="87"/>
      <c r="MN668" s="87"/>
      <c r="MO668" s="87"/>
      <c r="MP668" s="87"/>
      <c r="MQ668" s="87"/>
      <c r="MR668" s="87"/>
      <c r="MS668" s="87"/>
      <c r="MT668" s="87"/>
      <c r="MU668" s="87"/>
      <c r="MV668" s="87"/>
      <c r="MW668" s="87"/>
      <c r="MX668" s="87"/>
      <c r="MY668" s="87"/>
      <c r="MZ668" s="87"/>
      <c r="NA668" s="87"/>
      <c r="NB668" s="87"/>
      <c r="NC668" s="87"/>
      <c r="ND668" s="87"/>
      <c r="NE668" s="87"/>
      <c r="NF668" s="87"/>
      <c r="NG668" s="87"/>
      <c r="NH668" s="87"/>
      <c r="NI668" s="87"/>
      <c r="NJ668" s="87"/>
      <c r="NK668" s="87"/>
      <c r="NL668" s="87"/>
      <c r="NM668" s="87"/>
      <c r="NN668" s="87"/>
      <c r="NO668" s="87"/>
      <c r="NP668" s="87"/>
      <c r="NR668" s="20"/>
      <c r="NS668" s="246" t="s">
        <v>6287</v>
      </c>
    </row>
    <row r="669" spans="22:383">
      <c r="V669" s="43">
        <v>113</v>
      </c>
      <c r="W669" s="34" t="s">
        <v>2876</v>
      </c>
      <c r="X669" s="44">
        <v>171110</v>
      </c>
      <c r="Y669" s="34" t="s">
        <v>1973</v>
      </c>
      <c r="Z669" s="43" t="s">
        <v>1277</v>
      </c>
      <c r="AA669" s="34" t="s">
        <v>674</v>
      </c>
      <c r="AB669" s="34" t="s">
        <v>412</v>
      </c>
      <c r="AC669" s="34" t="s">
        <v>1973</v>
      </c>
      <c r="AD669" s="44" t="s">
        <v>428</v>
      </c>
      <c r="AE669" s="44" t="s">
        <v>3189</v>
      </c>
      <c r="AF669" s="43">
        <v>113</v>
      </c>
      <c r="AG669" s="34" t="s">
        <v>2876</v>
      </c>
      <c r="AH669" s="34" t="s">
        <v>2875</v>
      </c>
      <c r="AI669" s="43" t="s">
        <v>2877</v>
      </c>
      <c r="AJ669" s="44" t="s">
        <v>2878</v>
      </c>
      <c r="AK669" s="295">
        <v>5000669</v>
      </c>
      <c r="AL669" s="44" t="s">
        <v>412</v>
      </c>
      <c r="AM669" s="44" t="s">
        <v>2882</v>
      </c>
      <c r="AN669" s="296">
        <v>259096700</v>
      </c>
      <c r="AO669" s="34"/>
      <c r="AP669" s="34"/>
      <c r="AQ669" s="34"/>
      <c r="AR669" s="34"/>
      <c r="AS669" s="34"/>
      <c r="AT669" s="44" t="s">
        <v>434</v>
      </c>
      <c r="AU669" s="44"/>
      <c r="AV669" s="751" t="str" cm="1">
        <f t="array" ref="AV6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69" s="34"/>
      <c r="AX669" s="34"/>
      <c r="AY669" s="34"/>
      <c r="AZ669" s="34"/>
      <c r="BA669" s="34"/>
      <c r="BB669" s="34"/>
      <c r="BC669" s="34"/>
      <c r="BD669" s="44">
        <v>171110</v>
      </c>
      <c r="BE669" s="34" t="s">
        <v>1973</v>
      </c>
      <c r="BF669" s="43" t="s">
        <v>1277</v>
      </c>
      <c r="BG669" s="34" t="s">
        <v>674</v>
      </c>
      <c r="BH669" s="34" t="s">
        <v>412</v>
      </c>
      <c r="BI669" s="34" t="s">
        <v>1973</v>
      </c>
      <c r="BJ669" s="44" t="s">
        <v>428</v>
      </c>
      <c r="BK669" s="44" t="s">
        <v>3189</v>
      </c>
      <c r="BL669" s="34"/>
      <c r="BM669" s="34"/>
      <c r="BN669" s="34"/>
      <c r="BO669" s="20"/>
      <c r="BP669" s="20"/>
      <c r="BQ669" s="20"/>
      <c r="BR669" s="20"/>
      <c r="BS669" s="27"/>
      <c r="BT669" s="20"/>
      <c r="BU669" s="20"/>
      <c r="BV669" s="20"/>
      <c r="BW669" s="20"/>
      <c r="BX669" s="20"/>
      <c r="BY669" s="20"/>
      <c r="BZ669" s="20"/>
      <c r="CA669" s="20"/>
      <c r="CB669" s="20"/>
      <c r="CC669" s="27"/>
      <c r="CD669" s="20"/>
      <c r="CE669" s="20"/>
      <c r="CF669" s="28"/>
      <c r="CG669" s="28"/>
      <c r="CH669" s="28"/>
      <c r="CI669" s="28"/>
      <c r="CJ669" s="28"/>
      <c r="CK669" s="28"/>
      <c r="CL669" s="28"/>
      <c r="CM669" s="28"/>
      <c r="CN669" s="28"/>
      <c r="CO669" s="28"/>
      <c r="CP669" s="28"/>
      <c r="CQ669" s="28"/>
      <c r="CR669" s="28"/>
      <c r="CS669" s="28"/>
      <c r="CT669" s="28"/>
      <c r="CU669" s="28"/>
      <c r="CV669" s="28"/>
      <c r="CW669" s="28"/>
      <c r="CX669" s="20"/>
      <c r="ML669" s="87"/>
      <c r="MM669" s="87"/>
      <c r="MN669" s="87"/>
      <c r="MO669" s="87"/>
      <c r="MP669" s="87"/>
      <c r="MQ669" s="87"/>
      <c r="MR669" s="87"/>
      <c r="MS669" s="87"/>
      <c r="MT669" s="87"/>
      <c r="MU669" s="87"/>
      <c r="MV669" s="87"/>
      <c r="MW669" s="87"/>
      <c r="MX669" s="87"/>
      <c r="MY669" s="87"/>
      <c r="MZ669" s="87"/>
      <c r="NA669" s="87"/>
      <c r="NB669" s="87"/>
      <c r="NC669" s="87"/>
      <c r="ND669" s="87"/>
      <c r="NE669" s="87"/>
      <c r="NF669" s="87"/>
      <c r="NG669" s="87"/>
      <c r="NH669" s="87"/>
      <c r="NI669" s="87"/>
      <c r="NJ669" s="87"/>
      <c r="NK669" s="87"/>
      <c r="NL669" s="87"/>
      <c r="NM669" s="87"/>
      <c r="NN669" s="87"/>
      <c r="NO669" s="87"/>
      <c r="NP669" s="87"/>
      <c r="NR669" s="20"/>
      <c r="NS669" s="246" t="s">
        <v>6288</v>
      </c>
    </row>
    <row r="670" spans="22:383">
      <c r="V670" s="43">
        <v>113</v>
      </c>
      <c r="W670" s="34" t="s">
        <v>2876</v>
      </c>
      <c r="X670" s="44">
        <v>171111</v>
      </c>
      <c r="Y670" s="34" t="s">
        <v>2151</v>
      </c>
      <c r="Z670" s="43" t="s">
        <v>1277</v>
      </c>
      <c r="AA670" s="34" t="s">
        <v>674</v>
      </c>
      <c r="AB670" s="34" t="s">
        <v>412</v>
      </c>
      <c r="AC670" s="34" t="s">
        <v>6286</v>
      </c>
      <c r="AD670" s="44" t="s">
        <v>428</v>
      </c>
      <c r="AE670" s="44" t="s">
        <v>3189</v>
      </c>
      <c r="AF670" s="43">
        <v>113</v>
      </c>
      <c r="AG670" s="34" t="s">
        <v>2876</v>
      </c>
      <c r="AH670" s="34" t="s">
        <v>2875</v>
      </c>
      <c r="AI670" s="43" t="s">
        <v>2877</v>
      </c>
      <c r="AJ670" s="44" t="s">
        <v>2878</v>
      </c>
      <c r="AK670" s="295">
        <v>5000669</v>
      </c>
      <c r="AL670" s="44" t="s">
        <v>412</v>
      </c>
      <c r="AM670" s="44" t="s">
        <v>2882</v>
      </c>
      <c r="AN670" s="296">
        <v>259096700</v>
      </c>
      <c r="AO670" s="34"/>
      <c r="AP670" s="34"/>
      <c r="AQ670" s="34"/>
      <c r="AR670" s="34"/>
      <c r="AS670" s="34"/>
      <c r="AT670" s="44" t="s">
        <v>434</v>
      </c>
      <c r="AU670" s="44"/>
      <c r="AV670" s="751" t="str" cm="1">
        <f t="array" ref="AV6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0" s="34"/>
      <c r="AX670" s="34"/>
      <c r="AY670" s="34"/>
      <c r="AZ670" s="34"/>
      <c r="BA670" s="34"/>
      <c r="BB670" s="34"/>
      <c r="BC670" s="34"/>
      <c r="BD670" s="44">
        <v>171111</v>
      </c>
      <c r="BE670" s="34" t="s">
        <v>2151</v>
      </c>
      <c r="BF670" s="43" t="s">
        <v>1277</v>
      </c>
      <c r="BG670" s="34" t="s">
        <v>674</v>
      </c>
      <c r="BH670" s="34" t="s">
        <v>412</v>
      </c>
      <c r="BI670" s="34" t="s">
        <v>6286</v>
      </c>
      <c r="BJ670" s="44" t="s">
        <v>428</v>
      </c>
      <c r="BK670" s="44" t="s">
        <v>3189</v>
      </c>
      <c r="BL670" s="34"/>
      <c r="BM670" s="34"/>
      <c r="BN670" s="34"/>
      <c r="BO670" s="20"/>
      <c r="BP670" s="20"/>
      <c r="BQ670" s="20"/>
      <c r="BR670" s="20"/>
      <c r="BS670" s="27"/>
      <c r="BT670" s="20"/>
      <c r="BU670" s="20"/>
      <c r="BV670" s="20"/>
      <c r="BW670" s="20"/>
      <c r="BX670" s="20"/>
      <c r="BY670" s="20"/>
      <c r="BZ670" s="20"/>
      <c r="CA670" s="20"/>
      <c r="CB670" s="20"/>
      <c r="CC670" s="27"/>
      <c r="CD670" s="20"/>
      <c r="CE670" s="20"/>
      <c r="CF670" s="28"/>
      <c r="CG670" s="28"/>
      <c r="CH670" s="28"/>
      <c r="CI670" s="28"/>
      <c r="CJ670" s="28"/>
      <c r="CK670" s="28"/>
      <c r="CL670" s="28"/>
      <c r="CM670" s="28"/>
      <c r="CN670" s="28"/>
      <c r="CO670" s="28"/>
      <c r="CP670" s="28"/>
      <c r="CQ670" s="28"/>
      <c r="CR670" s="28"/>
      <c r="CS670" s="28"/>
      <c r="CT670" s="28"/>
      <c r="CU670" s="28"/>
      <c r="CV670" s="28"/>
      <c r="CW670" s="28"/>
      <c r="CX670" s="20"/>
      <c r="ML670" s="87"/>
      <c r="MM670" s="87"/>
      <c r="MN670" s="87"/>
      <c r="MO670" s="87"/>
      <c r="MP670" s="87"/>
      <c r="MQ670" s="87"/>
      <c r="MR670" s="87"/>
      <c r="MS670" s="87"/>
      <c r="MT670" s="87"/>
      <c r="MU670" s="87"/>
      <c r="MV670" s="87"/>
      <c r="MW670" s="87"/>
      <c r="MX670" s="87"/>
      <c r="MY670" s="87"/>
      <c r="MZ670" s="87"/>
      <c r="NA670" s="87"/>
      <c r="NB670" s="87"/>
      <c r="NC670" s="87"/>
      <c r="ND670" s="87"/>
      <c r="NE670" s="87"/>
      <c r="NF670" s="87"/>
      <c r="NG670" s="87"/>
      <c r="NH670" s="87"/>
      <c r="NI670" s="87"/>
      <c r="NJ670" s="87"/>
      <c r="NK670" s="87"/>
      <c r="NL670" s="87"/>
      <c r="NM670" s="87"/>
      <c r="NN670" s="87"/>
      <c r="NO670" s="87"/>
      <c r="NP670" s="87"/>
      <c r="NR670" s="20"/>
      <c r="NS670" s="246" t="s">
        <v>6289</v>
      </c>
    </row>
    <row r="671" spans="22:383">
      <c r="V671" s="43">
        <v>113</v>
      </c>
      <c r="W671" s="34" t="s">
        <v>2876</v>
      </c>
      <c r="X671" s="44">
        <v>171112</v>
      </c>
      <c r="Y671" s="34" t="s">
        <v>2320</v>
      </c>
      <c r="Z671" s="43" t="s">
        <v>1277</v>
      </c>
      <c r="AA671" s="34" t="s">
        <v>674</v>
      </c>
      <c r="AB671" s="34" t="s">
        <v>412</v>
      </c>
      <c r="AC671" s="34" t="s">
        <v>6290</v>
      </c>
      <c r="AD671" s="44" t="s">
        <v>428</v>
      </c>
      <c r="AE671" s="44" t="s">
        <v>3189</v>
      </c>
      <c r="AF671" s="43">
        <v>113</v>
      </c>
      <c r="AG671" s="34" t="s">
        <v>2876</v>
      </c>
      <c r="AH671" s="34" t="s">
        <v>2875</v>
      </c>
      <c r="AI671" s="43" t="s">
        <v>2877</v>
      </c>
      <c r="AJ671" s="44" t="s">
        <v>2878</v>
      </c>
      <c r="AK671" s="295">
        <v>5000669</v>
      </c>
      <c r="AL671" s="44" t="s">
        <v>412</v>
      </c>
      <c r="AM671" s="44" t="s">
        <v>2882</v>
      </c>
      <c r="AN671" s="296">
        <v>259096700</v>
      </c>
      <c r="AO671" s="34"/>
      <c r="AP671" s="34"/>
      <c r="AQ671" s="34"/>
      <c r="AR671" s="34"/>
      <c r="AS671" s="34"/>
      <c r="AT671" s="44" t="s">
        <v>434</v>
      </c>
      <c r="AU671" s="44"/>
      <c r="AV671" s="751" t="str" cm="1">
        <f t="array" ref="AV6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1" s="34"/>
      <c r="AX671" s="34"/>
      <c r="AY671" s="34"/>
      <c r="AZ671" s="34"/>
      <c r="BA671" s="34"/>
      <c r="BB671" s="34"/>
      <c r="BC671" s="34"/>
      <c r="BD671" s="44">
        <v>171112</v>
      </c>
      <c r="BE671" s="34" t="s">
        <v>2320</v>
      </c>
      <c r="BF671" s="43" t="s">
        <v>1277</v>
      </c>
      <c r="BG671" s="34" t="s">
        <v>674</v>
      </c>
      <c r="BH671" s="34" t="s">
        <v>412</v>
      </c>
      <c r="BI671" s="34" t="s">
        <v>6290</v>
      </c>
      <c r="BJ671" s="44" t="s">
        <v>428</v>
      </c>
      <c r="BK671" s="44" t="s">
        <v>3189</v>
      </c>
      <c r="BL671" s="34"/>
      <c r="BM671" s="34"/>
      <c r="BN671" s="34"/>
      <c r="BO671" s="20"/>
      <c r="BP671" s="20"/>
      <c r="BQ671" s="20"/>
      <c r="BR671" s="20"/>
      <c r="BS671" s="27"/>
      <c r="BT671" s="20"/>
      <c r="BU671" s="20"/>
      <c r="BV671" s="20"/>
      <c r="BW671" s="20"/>
      <c r="BX671" s="20"/>
      <c r="BY671" s="20"/>
      <c r="BZ671" s="20"/>
      <c r="CA671" s="20"/>
      <c r="CB671" s="20"/>
      <c r="CC671" s="27"/>
      <c r="CD671" s="20"/>
      <c r="CE671" s="20"/>
      <c r="CF671" s="28"/>
      <c r="CG671" s="28"/>
      <c r="CH671" s="28"/>
      <c r="CI671" s="28"/>
      <c r="CJ671" s="28"/>
      <c r="CK671" s="28"/>
      <c r="CL671" s="28"/>
      <c r="CM671" s="28"/>
      <c r="CN671" s="28"/>
      <c r="CO671" s="28"/>
      <c r="CP671" s="28"/>
      <c r="CQ671" s="28"/>
      <c r="CR671" s="28"/>
      <c r="CS671" s="28"/>
      <c r="CT671" s="28"/>
      <c r="CU671" s="28"/>
      <c r="CV671" s="28"/>
      <c r="CW671" s="28"/>
      <c r="CX671" s="20"/>
      <c r="ML671" s="87"/>
      <c r="MM671" s="87"/>
      <c r="MN671" s="87"/>
      <c r="MO671" s="87"/>
      <c r="MP671" s="87"/>
      <c r="MQ671" s="87"/>
      <c r="MR671" s="87"/>
      <c r="MS671" s="87"/>
      <c r="MT671" s="87"/>
      <c r="MU671" s="87"/>
      <c r="MV671" s="87"/>
      <c r="MW671" s="87"/>
      <c r="MX671" s="87"/>
      <c r="MY671" s="87"/>
      <c r="MZ671" s="87"/>
      <c r="NA671" s="87"/>
      <c r="NB671" s="87"/>
      <c r="NC671" s="87"/>
      <c r="ND671" s="87"/>
      <c r="NE671" s="87"/>
      <c r="NF671" s="87"/>
      <c r="NG671" s="87"/>
      <c r="NH671" s="87"/>
      <c r="NI671" s="87"/>
      <c r="NJ671" s="87"/>
      <c r="NK671" s="87"/>
      <c r="NL671" s="87"/>
      <c r="NM671" s="87"/>
      <c r="NN671" s="87"/>
      <c r="NO671" s="87"/>
      <c r="NP671" s="87"/>
      <c r="NR671" s="20"/>
      <c r="NS671" s="246" t="s">
        <v>6291</v>
      </c>
    </row>
    <row r="672" spans="22:383">
      <c r="V672" s="43">
        <v>113</v>
      </c>
      <c r="W672" s="34" t="s">
        <v>2876</v>
      </c>
      <c r="X672" s="44">
        <v>171401</v>
      </c>
      <c r="Y672" s="34" t="s">
        <v>941</v>
      </c>
      <c r="Z672" s="43" t="s">
        <v>1277</v>
      </c>
      <c r="AA672" s="34" t="s">
        <v>412</v>
      </c>
      <c r="AB672" s="34" t="s">
        <v>412</v>
      </c>
      <c r="AC672" s="34" t="s">
        <v>941</v>
      </c>
      <c r="AD672" s="44" t="s">
        <v>428</v>
      </c>
      <c r="AE672" s="44" t="s">
        <v>3189</v>
      </c>
      <c r="AF672" s="43">
        <v>113</v>
      </c>
      <c r="AG672" s="34" t="s">
        <v>2876</v>
      </c>
      <c r="AH672" s="34" t="s">
        <v>2875</v>
      </c>
      <c r="AI672" s="43" t="s">
        <v>2877</v>
      </c>
      <c r="AJ672" s="44" t="s">
        <v>2878</v>
      </c>
      <c r="AK672" s="295">
        <v>5000669</v>
      </c>
      <c r="AL672" s="44" t="s">
        <v>412</v>
      </c>
      <c r="AM672" s="44" t="s">
        <v>2882</v>
      </c>
      <c r="AN672" s="296">
        <v>259096700</v>
      </c>
      <c r="AO672" s="34"/>
      <c r="AP672" s="34"/>
      <c r="AQ672" s="34"/>
      <c r="AR672" s="34"/>
      <c r="AS672" s="34"/>
      <c r="AT672" s="44" t="s">
        <v>434</v>
      </c>
      <c r="AU672" s="44"/>
      <c r="AV672" s="751" t="str" cm="1">
        <f t="array" ref="AV6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2" s="34"/>
      <c r="AX672" s="34"/>
      <c r="AY672" s="34"/>
      <c r="AZ672" s="34"/>
      <c r="BA672" s="34"/>
      <c r="BB672" s="34"/>
      <c r="BC672" s="34"/>
      <c r="BD672" s="44">
        <v>171401</v>
      </c>
      <c r="BE672" s="34" t="s">
        <v>941</v>
      </c>
      <c r="BF672" s="43" t="s">
        <v>1277</v>
      </c>
      <c r="BG672" s="34" t="s">
        <v>412</v>
      </c>
      <c r="BH672" s="34" t="s">
        <v>412</v>
      </c>
      <c r="BI672" s="34" t="s">
        <v>941</v>
      </c>
      <c r="BJ672" s="44" t="s">
        <v>428</v>
      </c>
      <c r="BK672" s="44" t="s">
        <v>3189</v>
      </c>
      <c r="BL672" s="34"/>
      <c r="BM672" s="34"/>
      <c r="BN672" s="34"/>
      <c r="BO672" s="20"/>
      <c r="BP672" s="20"/>
      <c r="BQ672" s="20"/>
      <c r="BR672" s="20"/>
      <c r="BS672" s="27"/>
      <c r="BT672" s="20"/>
      <c r="BU672" s="20"/>
      <c r="BV672" s="20"/>
      <c r="BW672" s="20"/>
      <c r="BX672" s="20"/>
      <c r="BY672" s="20"/>
      <c r="BZ672" s="20"/>
      <c r="CA672" s="20"/>
      <c r="CB672" s="20"/>
      <c r="CC672" s="27"/>
      <c r="CD672" s="20"/>
      <c r="CE672" s="20"/>
      <c r="CF672" s="28"/>
      <c r="CG672" s="28"/>
      <c r="CH672" s="28"/>
      <c r="CI672" s="28"/>
      <c r="CJ672" s="28"/>
      <c r="CK672" s="28"/>
      <c r="CL672" s="28"/>
      <c r="CM672" s="28"/>
      <c r="CN672" s="28"/>
      <c r="CO672" s="28"/>
      <c r="CP672" s="28"/>
      <c r="CQ672" s="28"/>
      <c r="CR672" s="28"/>
      <c r="CS672" s="28"/>
      <c r="CT672" s="28"/>
      <c r="CU672" s="28"/>
      <c r="CV672" s="28"/>
      <c r="CW672" s="28"/>
      <c r="CX672" s="20"/>
      <c r="ML672" s="87"/>
      <c r="MM672" s="87"/>
      <c r="MN672" s="87"/>
      <c r="MO672" s="87"/>
      <c r="MP672" s="87"/>
      <c r="MQ672" s="87"/>
      <c r="MR672" s="87"/>
      <c r="MS672" s="87"/>
      <c r="MT672" s="87"/>
      <c r="MU672" s="87"/>
      <c r="MV672" s="87"/>
      <c r="MW672" s="87"/>
      <c r="MX672" s="87"/>
      <c r="MY672" s="87"/>
      <c r="MZ672" s="87"/>
      <c r="NA672" s="87"/>
      <c r="NB672" s="87"/>
      <c r="NC672" s="87"/>
      <c r="ND672" s="87"/>
      <c r="NE672" s="87"/>
      <c r="NF672" s="87"/>
      <c r="NG672" s="87"/>
      <c r="NH672" s="87"/>
      <c r="NI672" s="87"/>
      <c r="NJ672" s="87"/>
      <c r="NK672" s="87"/>
      <c r="NL672" s="87"/>
      <c r="NM672" s="87"/>
      <c r="NN672" s="87"/>
      <c r="NO672" s="87"/>
      <c r="NP672" s="87"/>
      <c r="NR672" s="20"/>
      <c r="NS672" s="246" t="s">
        <v>6292</v>
      </c>
    </row>
    <row r="673" spans="22:383">
      <c r="V673" s="43">
        <v>113</v>
      </c>
      <c r="W673" s="34" t="s">
        <v>2876</v>
      </c>
      <c r="X673" s="44">
        <v>171403</v>
      </c>
      <c r="Y673" s="34" t="s">
        <v>1208</v>
      </c>
      <c r="Z673" s="43" t="s">
        <v>1277</v>
      </c>
      <c r="AA673" s="34" t="s">
        <v>412</v>
      </c>
      <c r="AB673" s="34" t="s">
        <v>412</v>
      </c>
      <c r="AC673" s="34" t="s">
        <v>1208</v>
      </c>
      <c r="AD673" s="44" t="s">
        <v>428</v>
      </c>
      <c r="AE673" s="44" t="s">
        <v>3189</v>
      </c>
      <c r="AF673" s="43">
        <v>113</v>
      </c>
      <c r="AG673" s="34" t="s">
        <v>2876</v>
      </c>
      <c r="AH673" s="34" t="s">
        <v>2875</v>
      </c>
      <c r="AI673" s="43" t="s">
        <v>2877</v>
      </c>
      <c r="AJ673" s="44" t="s">
        <v>2878</v>
      </c>
      <c r="AK673" s="295">
        <v>5000669</v>
      </c>
      <c r="AL673" s="44" t="s">
        <v>412</v>
      </c>
      <c r="AM673" s="44" t="s">
        <v>2882</v>
      </c>
      <c r="AN673" s="296">
        <v>259096700</v>
      </c>
      <c r="AO673" s="34"/>
      <c r="AP673" s="34"/>
      <c r="AQ673" s="34"/>
      <c r="AR673" s="34"/>
      <c r="AS673" s="34"/>
      <c r="AT673" s="44" t="s">
        <v>434</v>
      </c>
      <c r="AU673" s="44"/>
      <c r="AV673" s="751" t="str" cm="1">
        <f t="array" ref="AV6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3" s="34"/>
      <c r="AX673" s="34"/>
      <c r="AY673" s="34"/>
      <c r="AZ673" s="34"/>
      <c r="BA673" s="34"/>
      <c r="BB673" s="34"/>
      <c r="BC673" s="34"/>
      <c r="BD673" s="44">
        <v>171403</v>
      </c>
      <c r="BE673" s="34" t="s">
        <v>1208</v>
      </c>
      <c r="BF673" s="43" t="s">
        <v>1277</v>
      </c>
      <c r="BG673" s="34" t="s">
        <v>412</v>
      </c>
      <c r="BH673" s="34" t="s">
        <v>412</v>
      </c>
      <c r="BI673" s="34" t="s">
        <v>1208</v>
      </c>
      <c r="BJ673" s="44" t="s">
        <v>428</v>
      </c>
      <c r="BK673" s="44" t="s">
        <v>3189</v>
      </c>
      <c r="BL673" s="34"/>
      <c r="BM673" s="34"/>
      <c r="BN673" s="34"/>
      <c r="BO673" s="20"/>
      <c r="BP673" s="20"/>
      <c r="BQ673" s="20"/>
      <c r="BR673" s="20"/>
      <c r="BS673" s="27"/>
      <c r="BT673" s="20"/>
      <c r="BU673" s="20"/>
      <c r="BV673" s="20"/>
      <c r="BW673" s="20"/>
      <c r="BX673" s="20"/>
      <c r="BY673" s="20"/>
      <c r="BZ673" s="20"/>
      <c r="CA673" s="20"/>
      <c r="CB673" s="20"/>
      <c r="CC673" s="27"/>
      <c r="CD673" s="20"/>
      <c r="CE673" s="20"/>
      <c r="CF673" s="28"/>
      <c r="CG673" s="28"/>
      <c r="CH673" s="28"/>
      <c r="CI673" s="28"/>
      <c r="CJ673" s="28"/>
      <c r="CK673" s="28"/>
      <c r="CL673" s="28"/>
      <c r="CM673" s="28"/>
      <c r="CN673" s="28"/>
      <c r="CO673" s="28"/>
      <c r="CP673" s="28"/>
      <c r="CQ673" s="28"/>
      <c r="CR673" s="28"/>
      <c r="CS673" s="28"/>
      <c r="CT673" s="28"/>
      <c r="CU673" s="28"/>
      <c r="CV673" s="28"/>
      <c r="CW673" s="28"/>
      <c r="CX673" s="20"/>
      <c r="ML673" s="87"/>
      <c r="MM673" s="87"/>
      <c r="MN673" s="87"/>
      <c r="MO673" s="87"/>
      <c r="MP673" s="87"/>
      <c r="MQ673" s="87"/>
      <c r="MR673" s="87"/>
      <c r="MS673" s="87"/>
      <c r="MT673" s="87"/>
      <c r="MU673" s="87"/>
      <c r="MV673" s="87"/>
      <c r="MW673" s="87"/>
      <c r="MX673" s="87"/>
      <c r="MY673" s="87"/>
      <c r="MZ673" s="87"/>
      <c r="NA673" s="87"/>
      <c r="NB673" s="87"/>
      <c r="NC673" s="87"/>
      <c r="ND673" s="87"/>
      <c r="NE673" s="87"/>
      <c r="NF673" s="87"/>
      <c r="NG673" s="87"/>
      <c r="NH673" s="87"/>
      <c r="NI673" s="87"/>
      <c r="NJ673" s="87"/>
      <c r="NK673" s="87"/>
      <c r="NL673" s="87"/>
      <c r="NM673" s="87"/>
      <c r="NN673" s="87"/>
      <c r="NO673" s="87"/>
      <c r="NP673" s="87"/>
      <c r="NR673" s="20"/>
      <c r="NS673" s="246" t="s">
        <v>6293</v>
      </c>
    </row>
    <row r="674" spans="22:383">
      <c r="V674" s="43">
        <v>113</v>
      </c>
      <c r="W674" s="34" t="s">
        <v>2876</v>
      </c>
      <c r="X674" s="44">
        <v>171404</v>
      </c>
      <c r="Y674" s="34" t="s">
        <v>1494</v>
      </c>
      <c r="Z674" s="43" t="s">
        <v>1277</v>
      </c>
      <c r="AA674" s="34" t="s">
        <v>412</v>
      </c>
      <c r="AB674" s="34" t="s">
        <v>412</v>
      </c>
      <c r="AC674" s="34" t="s">
        <v>1494</v>
      </c>
      <c r="AD674" s="44" t="s">
        <v>428</v>
      </c>
      <c r="AE674" s="44" t="s">
        <v>3189</v>
      </c>
      <c r="AF674" s="43">
        <v>113</v>
      </c>
      <c r="AG674" s="34" t="s">
        <v>2876</v>
      </c>
      <c r="AH674" s="34" t="s">
        <v>2875</v>
      </c>
      <c r="AI674" s="43" t="s">
        <v>2877</v>
      </c>
      <c r="AJ674" s="44" t="s">
        <v>2878</v>
      </c>
      <c r="AK674" s="295">
        <v>5000669</v>
      </c>
      <c r="AL674" s="44" t="s">
        <v>412</v>
      </c>
      <c r="AM674" s="44" t="s">
        <v>2882</v>
      </c>
      <c r="AN674" s="296">
        <v>259096700</v>
      </c>
      <c r="AO674" s="34"/>
      <c r="AP674" s="34"/>
      <c r="AQ674" s="34"/>
      <c r="AR674" s="34"/>
      <c r="AS674" s="34"/>
      <c r="AT674" s="44" t="s">
        <v>434</v>
      </c>
      <c r="AU674" s="44"/>
      <c r="AV674" s="751" t="str" cm="1">
        <f t="array" ref="AV6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4" s="34"/>
      <c r="AX674" s="34"/>
      <c r="AY674" s="34"/>
      <c r="AZ674" s="34"/>
      <c r="BA674" s="34"/>
      <c r="BB674" s="34"/>
      <c r="BC674" s="34"/>
      <c r="BD674" s="44">
        <v>171404</v>
      </c>
      <c r="BE674" s="34" t="s">
        <v>1494</v>
      </c>
      <c r="BF674" s="43" t="s">
        <v>1277</v>
      </c>
      <c r="BG674" s="34" t="s">
        <v>412</v>
      </c>
      <c r="BH674" s="34" t="s">
        <v>412</v>
      </c>
      <c r="BI674" s="34" t="s">
        <v>1494</v>
      </c>
      <c r="BJ674" s="44" t="s">
        <v>428</v>
      </c>
      <c r="BK674" s="44" t="s">
        <v>3189</v>
      </c>
      <c r="BL674" s="34"/>
      <c r="BM674" s="34"/>
      <c r="BN674" s="34"/>
      <c r="BO674" s="20"/>
      <c r="BP674" s="20"/>
      <c r="BQ674" s="20"/>
      <c r="BR674" s="20"/>
      <c r="BS674" s="27"/>
      <c r="BT674" s="20"/>
      <c r="BU674" s="20"/>
      <c r="BV674" s="20"/>
      <c r="BW674" s="20"/>
      <c r="BX674" s="20"/>
      <c r="BY674" s="20"/>
      <c r="BZ674" s="20"/>
      <c r="CA674" s="20"/>
      <c r="CB674" s="20"/>
      <c r="CC674" s="27"/>
      <c r="CD674" s="20"/>
      <c r="CE674" s="20"/>
      <c r="CF674" s="28"/>
      <c r="CG674" s="28"/>
      <c r="CH674" s="28"/>
      <c r="CI674" s="28"/>
      <c r="CJ674" s="28"/>
      <c r="CK674" s="28"/>
      <c r="CL674" s="28"/>
      <c r="CM674" s="28"/>
      <c r="CN674" s="28"/>
      <c r="CO674" s="28"/>
      <c r="CP674" s="28"/>
      <c r="CQ674" s="28"/>
      <c r="CR674" s="28"/>
      <c r="CS674" s="28"/>
      <c r="CT674" s="28"/>
      <c r="CU674" s="28"/>
      <c r="CV674" s="28"/>
      <c r="CW674" s="28"/>
      <c r="CX674" s="20"/>
      <c r="ML674" s="87"/>
      <c r="MM674" s="87"/>
      <c r="MN674" s="87"/>
      <c r="MO674" s="87"/>
      <c r="MP674" s="87"/>
      <c r="MQ674" s="87"/>
      <c r="MR674" s="87"/>
      <c r="MS674" s="87"/>
      <c r="MT674" s="87"/>
      <c r="MU674" s="87"/>
      <c r="MV674" s="87"/>
      <c r="MW674" s="87"/>
      <c r="MX674" s="87"/>
      <c r="MY674" s="87"/>
      <c r="MZ674" s="87"/>
      <c r="NA674" s="87"/>
      <c r="NB674" s="87"/>
      <c r="NC674" s="87"/>
      <c r="ND674" s="87"/>
      <c r="NE674" s="87"/>
      <c r="NF674" s="87"/>
      <c r="NG674" s="87"/>
      <c r="NH674" s="87"/>
      <c r="NI674" s="87"/>
      <c r="NJ674" s="87"/>
      <c r="NK674" s="87"/>
      <c r="NL674" s="87"/>
      <c r="NM674" s="87"/>
      <c r="NN674" s="87"/>
      <c r="NO674" s="87"/>
      <c r="NP674" s="87"/>
      <c r="NR674" s="20"/>
      <c r="NS674" s="246" t="s">
        <v>6294</v>
      </c>
    </row>
    <row r="675" spans="22:383">
      <c r="V675" s="43">
        <v>113</v>
      </c>
      <c r="W675" s="34" t="s">
        <v>2876</v>
      </c>
      <c r="X675" s="44">
        <v>171406</v>
      </c>
      <c r="Y675" s="34" t="s">
        <v>1764</v>
      </c>
      <c r="Z675" s="43" t="s">
        <v>1277</v>
      </c>
      <c r="AA675" s="34" t="s">
        <v>412</v>
      </c>
      <c r="AB675" s="34" t="s">
        <v>412</v>
      </c>
      <c r="AC675" s="34" t="s">
        <v>1764</v>
      </c>
      <c r="AD675" s="44" t="s">
        <v>428</v>
      </c>
      <c r="AE675" s="44" t="s">
        <v>3189</v>
      </c>
      <c r="AF675" s="43">
        <v>113</v>
      </c>
      <c r="AG675" s="34" t="s">
        <v>2876</v>
      </c>
      <c r="AH675" s="34" t="s">
        <v>2875</v>
      </c>
      <c r="AI675" s="43" t="s">
        <v>2877</v>
      </c>
      <c r="AJ675" s="44" t="s">
        <v>2878</v>
      </c>
      <c r="AK675" s="295">
        <v>5000669</v>
      </c>
      <c r="AL675" s="44" t="s">
        <v>412</v>
      </c>
      <c r="AM675" s="44" t="s">
        <v>2882</v>
      </c>
      <c r="AN675" s="296">
        <v>259096700</v>
      </c>
      <c r="AO675" s="34"/>
      <c r="AP675" s="34"/>
      <c r="AQ675" s="34"/>
      <c r="AR675" s="34"/>
      <c r="AS675" s="34"/>
      <c r="AT675" s="44" t="s">
        <v>434</v>
      </c>
      <c r="AU675" s="44"/>
      <c r="AV675" s="751" t="str" cm="1">
        <f t="array" ref="AV6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5" s="34"/>
      <c r="AX675" s="34"/>
      <c r="AY675" s="34"/>
      <c r="AZ675" s="34"/>
      <c r="BA675" s="34"/>
      <c r="BB675" s="34"/>
      <c r="BC675" s="34"/>
      <c r="BD675" s="44">
        <v>171406</v>
      </c>
      <c r="BE675" s="34" t="s">
        <v>1764</v>
      </c>
      <c r="BF675" s="43" t="s">
        <v>1277</v>
      </c>
      <c r="BG675" s="34" t="s">
        <v>412</v>
      </c>
      <c r="BH675" s="34" t="s">
        <v>412</v>
      </c>
      <c r="BI675" s="34" t="s">
        <v>1764</v>
      </c>
      <c r="BJ675" s="44" t="s">
        <v>428</v>
      </c>
      <c r="BK675" s="44" t="s">
        <v>3189</v>
      </c>
      <c r="BL675" s="34"/>
      <c r="BM675" s="34"/>
      <c r="BN675" s="34"/>
      <c r="BO675" s="20"/>
      <c r="BP675" s="20"/>
      <c r="BQ675" s="20"/>
      <c r="BR675" s="20"/>
      <c r="BS675" s="27"/>
      <c r="BT675" s="20"/>
      <c r="BU675" s="20"/>
      <c r="BV675" s="20"/>
      <c r="BW675" s="20"/>
      <c r="BX675" s="20"/>
      <c r="BY675" s="20"/>
      <c r="BZ675" s="20"/>
      <c r="CA675" s="20"/>
      <c r="CB675" s="20"/>
      <c r="CC675" s="27"/>
      <c r="CD675" s="20"/>
      <c r="CE675" s="20"/>
      <c r="CF675" s="28"/>
      <c r="CG675" s="28"/>
      <c r="CH675" s="28"/>
      <c r="CI675" s="28"/>
      <c r="CJ675" s="28"/>
      <c r="CK675" s="28"/>
      <c r="CL675" s="28"/>
      <c r="CM675" s="28"/>
      <c r="CN675" s="28"/>
      <c r="CO675" s="28"/>
      <c r="CP675" s="28"/>
      <c r="CQ675" s="28"/>
      <c r="CR675" s="28"/>
      <c r="CS675" s="28"/>
      <c r="CT675" s="28"/>
      <c r="CU675" s="28"/>
      <c r="CV675" s="28"/>
      <c r="CW675" s="28"/>
      <c r="CX675" s="20"/>
      <c r="ML675" s="87"/>
      <c r="MM675" s="87"/>
      <c r="MN675" s="87"/>
      <c r="MO675" s="87"/>
      <c r="MP675" s="87"/>
      <c r="MQ675" s="87"/>
      <c r="MR675" s="87"/>
      <c r="MS675" s="87"/>
      <c r="MT675" s="87"/>
      <c r="MU675" s="87"/>
      <c r="MV675" s="87"/>
      <c r="MW675" s="87"/>
      <c r="MX675" s="87"/>
      <c r="MY675" s="87"/>
      <c r="MZ675" s="87"/>
      <c r="NA675" s="87"/>
      <c r="NB675" s="87"/>
      <c r="NC675" s="87"/>
      <c r="ND675" s="87"/>
      <c r="NE675" s="87"/>
      <c r="NF675" s="87"/>
      <c r="NG675" s="87"/>
      <c r="NH675" s="87"/>
      <c r="NI675" s="87"/>
      <c r="NJ675" s="87"/>
      <c r="NK675" s="87"/>
      <c r="NL675" s="87"/>
      <c r="NM675" s="87"/>
      <c r="NN675" s="87"/>
      <c r="NO675" s="87"/>
      <c r="NP675" s="87"/>
      <c r="NR675" s="20"/>
      <c r="NS675" s="246" t="s">
        <v>6295</v>
      </c>
    </row>
    <row r="676" spans="22:383">
      <c r="V676" s="43">
        <v>113</v>
      </c>
      <c r="W676" s="34" t="s">
        <v>2876</v>
      </c>
      <c r="X676" s="44">
        <v>171409</v>
      </c>
      <c r="Y676" s="34" t="s">
        <v>1976</v>
      </c>
      <c r="Z676" s="43" t="s">
        <v>1277</v>
      </c>
      <c r="AA676" s="34" t="s">
        <v>412</v>
      </c>
      <c r="AB676" s="34" t="s">
        <v>412</v>
      </c>
      <c r="AC676" s="34" t="s">
        <v>1976</v>
      </c>
      <c r="AD676" s="44" t="s">
        <v>428</v>
      </c>
      <c r="AE676" s="44" t="s">
        <v>3189</v>
      </c>
      <c r="AF676" s="43">
        <v>113</v>
      </c>
      <c r="AG676" s="34" t="s">
        <v>2876</v>
      </c>
      <c r="AH676" s="34" t="s">
        <v>2875</v>
      </c>
      <c r="AI676" s="43" t="s">
        <v>2877</v>
      </c>
      <c r="AJ676" s="44" t="s">
        <v>2878</v>
      </c>
      <c r="AK676" s="295">
        <v>5000669</v>
      </c>
      <c r="AL676" s="44" t="s">
        <v>412</v>
      </c>
      <c r="AM676" s="44" t="s">
        <v>2882</v>
      </c>
      <c r="AN676" s="296">
        <v>259096700</v>
      </c>
      <c r="AO676" s="34"/>
      <c r="AP676" s="34"/>
      <c r="AQ676" s="34"/>
      <c r="AR676" s="34"/>
      <c r="AS676" s="34"/>
      <c r="AT676" s="44" t="s">
        <v>434</v>
      </c>
      <c r="AU676" s="44"/>
      <c r="AV676" s="751" t="str" cm="1">
        <f t="array" ref="AV6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6" s="34"/>
      <c r="AX676" s="34"/>
      <c r="AY676" s="34"/>
      <c r="AZ676" s="34"/>
      <c r="BA676" s="34"/>
      <c r="BB676" s="34"/>
      <c r="BC676" s="34"/>
      <c r="BD676" s="44">
        <v>171409</v>
      </c>
      <c r="BE676" s="34" t="s">
        <v>1976</v>
      </c>
      <c r="BF676" s="43" t="s">
        <v>1277</v>
      </c>
      <c r="BG676" s="34" t="s">
        <v>412</v>
      </c>
      <c r="BH676" s="34" t="s">
        <v>412</v>
      </c>
      <c r="BI676" s="34" t="s">
        <v>1976</v>
      </c>
      <c r="BJ676" s="44" t="s">
        <v>428</v>
      </c>
      <c r="BK676" s="44" t="s">
        <v>3189</v>
      </c>
      <c r="BL676" s="34"/>
      <c r="BM676" s="34"/>
      <c r="BN676" s="34"/>
      <c r="BO676" s="20"/>
      <c r="BP676" s="20"/>
      <c r="BQ676" s="20"/>
      <c r="BR676" s="20"/>
      <c r="BS676" s="27"/>
      <c r="BT676" s="20"/>
      <c r="BU676" s="20"/>
      <c r="BV676" s="20"/>
      <c r="BW676" s="20"/>
      <c r="BX676" s="20"/>
      <c r="BY676" s="20"/>
      <c r="BZ676" s="20"/>
      <c r="CA676" s="20"/>
      <c r="CB676" s="20"/>
      <c r="CC676" s="27"/>
      <c r="CD676" s="20"/>
      <c r="CE676" s="20"/>
      <c r="CF676" s="28"/>
      <c r="CG676" s="28"/>
      <c r="CH676" s="28"/>
      <c r="CI676" s="28"/>
      <c r="CJ676" s="28"/>
      <c r="CK676" s="28"/>
      <c r="CL676" s="28"/>
      <c r="CM676" s="28"/>
      <c r="CN676" s="28"/>
      <c r="CO676" s="28"/>
      <c r="CP676" s="28"/>
      <c r="CQ676" s="28"/>
      <c r="CR676" s="28"/>
      <c r="CS676" s="28"/>
      <c r="CT676" s="28"/>
      <c r="CU676" s="28"/>
      <c r="CV676" s="28"/>
      <c r="CW676" s="28"/>
      <c r="CX676" s="20"/>
      <c r="ML676" s="87"/>
      <c r="MM676" s="87"/>
      <c r="MN676" s="87"/>
      <c r="MO676" s="87"/>
      <c r="MP676" s="87"/>
      <c r="MQ676" s="87"/>
      <c r="MR676" s="87"/>
      <c r="MS676" s="87"/>
      <c r="MT676" s="87"/>
      <c r="MU676" s="87"/>
      <c r="MV676" s="87"/>
      <c r="MW676" s="87"/>
      <c r="MX676" s="87"/>
      <c r="MY676" s="87"/>
      <c r="MZ676" s="87"/>
      <c r="NA676" s="87"/>
      <c r="NB676" s="87"/>
      <c r="NC676" s="87"/>
      <c r="ND676" s="87"/>
      <c r="NE676" s="87"/>
      <c r="NF676" s="87"/>
      <c r="NG676" s="87"/>
      <c r="NH676" s="87"/>
      <c r="NI676" s="87"/>
      <c r="NJ676" s="87"/>
      <c r="NK676" s="87"/>
      <c r="NL676" s="87"/>
      <c r="NM676" s="87"/>
      <c r="NN676" s="87"/>
      <c r="NO676" s="87"/>
      <c r="NP676" s="87"/>
      <c r="NR676" s="20"/>
      <c r="NS676" s="246" t="s">
        <v>6296</v>
      </c>
    </row>
    <row r="677" spans="22:383">
      <c r="V677" s="43">
        <v>113</v>
      </c>
      <c r="W677" s="34" t="s">
        <v>2876</v>
      </c>
      <c r="X677" s="44">
        <v>171410</v>
      </c>
      <c r="Y677" s="34" t="s">
        <v>2154</v>
      </c>
      <c r="Z677" s="43" t="s">
        <v>1277</v>
      </c>
      <c r="AA677" s="34" t="s">
        <v>412</v>
      </c>
      <c r="AB677" s="34" t="s">
        <v>412</v>
      </c>
      <c r="AC677" s="34" t="s">
        <v>2154</v>
      </c>
      <c r="AD677" s="44" t="s">
        <v>428</v>
      </c>
      <c r="AE677" s="44" t="s">
        <v>3189</v>
      </c>
      <c r="AF677" s="43">
        <v>113</v>
      </c>
      <c r="AG677" s="34" t="s">
        <v>2876</v>
      </c>
      <c r="AH677" s="34" t="s">
        <v>2875</v>
      </c>
      <c r="AI677" s="43" t="s">
        <v>2877</v>
      </c>
      <c r="AJ677" s="44" t="s">
        <v>2878</v>
      </c>
      <c r="AK677" s="295">
        <v>5000669</v>
      </c>
      <c r="AL677" s="44" t="s">
        <v>412</v>
      </c>
      <c r="AM677" s="44" t="s">
        <v>2882</v>
      </c>
      <c r="AN677" s="296">
        <v>259096700</v>
      </c>
      <c r="AO677" s="34"/>
      <c r="AP677" s="34"/>
      <c r="AQ677" s="34"/>
      <c r="AR677" s="34"/>
      <c r="AS677" s="34"/>
      <c r="AT677" s="44" t="s">
        <v>434</v>
      </c>
      <c r="AU677" s="44"/>
      <c r="AV677" s="751" t="str" cm="1">
        <f t="array" ref="AV6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7" s="34"/>
      <c r="AX677" s="34"/>
      <c r="AY677" s="34"/>
      <c r="AZ677" s="34"/>
      <c r="BA677" s="34"/>
      <c r="BB677" s="34"/>
      <c r="BC677" s="34"/>
      <c r="BD677" s="44">
        <v>171410</v>
      </c>
      <c r="BE677" s="34" t="s">
        <v>2154</v>
      </c>
      <c r="BF677" s="43" t="s">
        <v>1277</v>
      </c>
      <c r="BG677" s="34" t="s">
        <v>412</v>
      </c>
      <c r="BH677" s="34" t="s">
        <v>412</v>
      </c>
      <c r="BI677" s="34" t="s">
        <v>2154</v>
      </c>
      <c r="BJ677" s="44" t="s">
        <v>428</v>
      </c>
      <c r="BK677" s="44" t="s">
        <v>3189</v>
      </c>
      <c r="BL677" s="34"/>
      <c r="BM677" s="34"/>
      <c r="BN677" s="34"/>
      <c r="BO677" s="20"/>
      <c r="BP677" s="20"/>
      <c r="BQ677" s="20"/>
      <c r="BR677" s="20"/>
      <c r="BS677" s="27"/>
      <c r="BT677" s="20"/>
      <c r="BU677" s="20"/>
      <c r="BV677" s="20"/>
      <c r="BW677" s="20"/>
      <c r="BX677" s="20"/>
      <c r="BY677" s="20"/>
      <c r="BZ677" s="20"/>
      <c r="CA677" s="20"/>
      <c r="CB677" s="20"/>
      <c r="CC677" s="27"/>
      <c r="CD677" s="20"/>
      <c r="CE677" s="20"/>
      <c r="CF677" s="28"/>
      <c r="CG677" s="28"/>
      <c r="CH677" s="28"/>
      <c r="CI677" s="28"/>
      <c r="CJ677" s="28"/>
      <c r="CK677" s="28"/>
      <c r="CL677" s="28"/>
      <c r="CM677" s="28"/>
      <c r="CN677" s="28"/>
      <c r="CO677" s="28"/>
      <c r="CP677" s="28"/>
      <c r="CQ677" s="28"/>
      <c r="CR677" s="28"/>
      <c r="CS677" s="28"/>
      <c r="CT677" s="28"/>
      <c r="CU677" s="28"/>
      <c r="CV677" s="28"/>
      <c r="CW677" s="28"/>
      <c r="CX677" s="20"/>
      <c r="ML677" s="87"/>
      <c r="MM677" s="87"/>
      <c r="MN677" s="87"/>
      <c r="MO677" s="87"/>
      <c r="MP677" s="87"/>
      <c r="MQ677" s="87"/>
      <c r="MR677" s="87"/>
      <c r="MS677" s="87"/>
      <c r="MT677" s="87"/>
      <c r="MU677" s="87"/>
      <c r="MV677" s="87"/>
      <c r="MW677" s="87"/>
      <c r="MX677" s="87"/>
      <c r="MY677" s="87"/>
      <c r="MZ677" s="87"/>
      <c r="NA677" s="87"/>
      <c r="NB677" s="87"/>
      <c r="NC677" s="87"/>
      <c r="ND677" s="87"/>
      <c r="NE677" s="87"/>
      <c r="NF677" s="87"/>
      <c r="NG677" s="87"/>
      <c r="NH677" s="87"/>
      <c r="NI677" s="87"/>
      <c r="NJ677" s="87"/>
      <c r="NK677" s="87"/>
      <c r="NL677" s="87"/>
      <c r="NM677" s="87"/>
      <c r="NN677" s="87"/>
      <c r="NO677" s="87"/>
      <c r="NP677" s="87"/>
      <c r="NR677" s="20"/>
      <c r="NS677" s="246" t="s">
        <v>6297</v>
      </c>
    </row>
    <row r="678" spans="22:383">
      <c r="V678" s="43">
        <v>113</v>
      </c>
      <c r="W678" s="34" t="s">
        <v>2876</v>
      </c>
      <c r="X678" s="44">
        <v>171414</v>
      </c>
      <c r="Y678" s="34" t="s">
        <v>1552</v>
      </c>
      <c r="Z678" s="43" t="s">
        <v>1277</v>
      </c>
      <c r="AA678" s="34" t="s">
        <v>412</v>
      </c>
      <c r="AB678" s="34" t="s">
        <v>412</v>
      </c>
      <c r="AC678" s="34" t="s">
        <v>1552</v>
      </c>
      <c r="AD678" s="44" t="s">
        <v>428</v>
      </c>
      <c r="AE678" s="44" t="s">
        <v>3189</v>
      </c>
      <c r="AF678" s="43">
        <v>113</v>
      </c>
      <c r="AG678" s="34" t="s">
        <v>2876</v>
      </c>
      <c r="AH678" s="34" t="s">
        <v>2875</v>
      </c>
      <c r="AI678" s="43" t="s">
        <v>2877</v>
      </c>
      <c r="AJ678" s="44" t="s">
        <v>2878</v>
      </c>
      <c r="AK678" s="295">
        <v>5000669</v>
      </c>
      <c r="AL678" s="44" t="s">
        <v>412</v>
      </c>
      <c r="AM678" s="44" t="s">
        <v>2882</v>
      </c>
      <c r="AN678" s="296">
        <v>259096700</v>
      </c>
      <c r="AO678" s="34"/>
      <c r="AP678" s="34"/>
      <c r="AQ678" s="34"/>
      <c r="AR678" s="34"/>
      <c r="AS678" s="34"/>
      <c r="AT678" s="44" t="s">
        <v>434</v>
      </c>
      <c r="AU678" s="44"/>
      <c r="AV678" s="751" t="str" cm="1">
        <f t="array" ref="AV6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8" s="34"/>
      <c r="AX678" s="34"/>
      <c r="AY678" s="34"/>
      <c r="AZ678" s="34"/>
      <c r="BA678" s="34"/>
      <c r="BB678" s="34"/>
      <c r="BC678" s="34"/>
      <c r="BD678" s="44">
        <v>171414</v>
      </c>
      <c r="BE678" s="34" t="s">
        <v>1552</v>
      </c>
      <c r="BF678" s="43" t="s">
        <v>1277</v>
      </c>
      <c r="BG678" s="34" t="s">
        <v>412</v>
      </c>
      <c r="BH678" s="34" t="s">
        <v>412</v>
      </c>
      <c r="BI678" s="34" t="s">
        <v>1552</v>
      </c>
      <c r="BJ678" s="44" t="s">
        <v>428</v>
      </c>
      <c r="BK678" s="44" t="s">
        <v>3189</v>
      </c>
      <c r="BL678" s="34"/>
      <c r="BM678" s="34"/>
      <c r="BN678" s="34"/>
      <c r="BO678" s="20"/>
      <c r="BP678" s="20"/>
      <c r="BQ678" s="20"/>
      <c r="BR678" s="20"/>
      <c r="BS678" s="27"/>
      <c r="BT678" s="20"/>
      <c r="BU678" s="20"/>
      <c r="BV678" s="20"/>
      <c r="BW678" s="20"/>
      <c r="BX678" s="20"/>
      <c r="BY678" s="20"/>
      <c r="BZ678" s="20"/>
      <c r="CA678" s="20"/>
      <c r="CB678" s="20"/>
      <c r="CC678" s="27"/>
      <c r="CD678" s="20"/>
      <c r="CE678" s="20"/>
      <c r="CF678" s="28"/>
      <c r="CG678" s="28"/>
      <c r="CH678" s="28"/>
      <c r="CI678" s="28"/>
      <c r="CJ678" s="28"/>
      <c r="CK678" s="28"/>
      <c r="CL678" s="28"/>
      <c r="CM678" s="28"/>
      <c r="CN678" s="28"/>
      <c r="CO678" s="28"/>
      <c r="CP678" s="28"/>
      <c r="CQ678" s="28"/>
      <c r="CR678" s="28"/>
      <c r="CS678" s="28"/>
      <c r="CT678" s="28"/>
      <c r="CU678" s="28"/>
      <c r="CV678" s="28"/>
      <c r="CW678" s="28"/>
      <c r="CX678" s="20"/>
      <c r="ML678" s="87"/>
      <c r="MM678" s="87"/>
      <c r="MN678" s="87"/>
      <c r="MO678" s="87"/>
      <c r="MP678" s="87"/>
      <c r="MQ678" s="87"/>
      <c r="MR678" s="87"/>
      <c r="MS678" s="87"/>
      <c r="MT678" s="87"/>
      <c r="MU678" s="87"/>
      <c r="MV678" s="87"/>
      <c r="MW678" s="87"/>
      <c r="MX678" s="87"/>
      <c r="MY678" s="87"/>
      <c r="MZ678" s="87"/>
      <c r="NA678" s="87"/>
      <c r="NB678" s="87"/>
      <c r="NC678" s="87"/>
      <c r="ND678" s="87"/>
      <c r="NE678" s="87"/>
      <c r="NF678" s="87"/>
      <c r="NG678" s="87"/>
      <c r="NH678" s="87"/>
      <c r="NI678" s="87"/>
      <c r="NJ678" s="87"/>
      <c r="NK678" s="87"/>
      <c r="NL678" s="87"/>
      <c r="NM678" s="87"/>
      <c r="NN678" s="87"/>
      <c r="NO678" s="87"/>
      <c r="NP678" s="87"/>
      <c r="NR678" s="20"/>
      <c r="NS678" s="246" t="s">
        <v>6298</v>
      </c>
    </row>
    <row r="679" spans="22:383">
      <c r="V679" s="43">
        <v>113</v>
      </c>
      <c r="W679" s="34" t="s">
        <v>2876</v>
      </c>
      <c r="X679" s="44">
        <v>171415</v>
      </c>
      <c r="Y679" s="34" t="s">
        <v>2466</v>
      </c>
      <c r="Z679" s="43" t="s">
        <v>1277</v>
      </c>
      <c r="AA679" s="34" t="s">
        <v>412</v>
      </c>
      <c r="AB679" s="34" t="s">
        <v>412</v>
      </c>
      <c r="AC679" s="34" t="s">
        <v>2466</v>
      </c>
      <c r="AD679" s="44" t="s">
        <v>428</v>
      </c>
      <c r="AE679" s="44" t="s">
        <v>3189</v>
      </c>
      <c r="AF679" s="43">
        <v>113</v>
      </c>
      <c r="AG679" s="34" t="s">
        <v>2876</v>
      </c>
      <c r="AH679" s="34" t="s">
        <v>2875</v>
      </c>
      <c r="AI679" s="43" t="s">
        <v>2877</v>
      </c>
      <c r="AJ679" s="44" t="s">
        <v>2878</v>
      </c>
      <c r="AK679" s="295">
        <v>5000669</v>
      </c>
      <c r="AL679" s="44" t="s">
        <v>412</v>
      </c>
      <c r="AM679" s="44" t="s">
        <v>2882</v>
      </c>
      <c r="AN679" s="296">
        <v>259096700</v>
      </c>
      <c r="AO679" s="34"/>
      <c r="AP679" s="34"/>
      <c r="AQ679" s="34"/>
      <c r="AR679" s="34"/>
      <c r="AS679" s="34"/>
      <c r="AT679" s="44" t="s">
        <v>434</v>
      </c>
      <c r="AU679" s="44"/>
      <c r="AV679" s="751" t="str" cm="1">
        <f t="array" ref="AV6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79" s="34"/>
      <c r="AX679" s="34"/>
      <c r="AY679" s="34"/>
      <c r="AZ679" s="34"/>
      <c r="BA679" s="34"/>
      <c r="BB679" s="34"/>
      <c r="BC679" s="34"/>
      <c r="BD679" s="44">
        <v>171415</v>
      </c>
      <c r="BE679" s="34" t="s">
        <v>2466</v>
      </c>
      <c r="BF679" s="43" t="s">
        <v>1277</v>
      </c>
      <c r="BG679" s="34" t="s">
        <v>412</v>
      </c>
      <c r="BH679" s="34" t="s">
        <v>412</v>
      </c>
      <c r="BI679" s="34" t="s">
        <v>2466</v>
      </c>
      <c r="BJ679" s="44" t="s">
        <v>428</v>
      </c>
      <c r="BK679" s="44" t="s">
        <v>3189</v>
      </c>
      <c r="BL679" s="34"/>
      <c r="BM679" s="34"/>
      <c r="BN679" s="34"/>
      <c r="BO679" s="20"/>
      <c r="BP679" s="20"/>
      <c r="BQ679" s="20"/>
      <c r="BR679" s="20"/>
      <c r="BS679" s="27"/>
      <c r="BT679" s="20"/>
      <c r="BU679" s="20"/>
      <c r="BV679" s="20"/>
      <c r="BW679" s="20"/>
      <c r="BX679" s="20"/>
      <c r="BY679" s="20"/>
      <c r="BZ679" s="20"/>
      <c r="CA679" s="20"/>
      <c r="CB679" s="20"/>
      <c r="CC679" s="27"/>
      <c r="CD679" s="20"/>
      <c r="CE679" s="20"/>
      <c r="CF679" s="28"/>
      <c r="CG679" s="28"/>
      <c r="CH679" s="28"/>
      <c r="CI679" s="28"/>
      <c r="CJ679" s="28"/>
      <c r="CK679" s="28"/>
      <c r="CL679" s="28"/>
      <c r="CM679" s="28"/>
      <c r="CN679" s="28"/>
      <c r="CO679" s="28"/>
      <c r="CP679" s="28"/>
      <c r="CQ679" s="28"/>
      <c r="CR679" s="28"/>
      <c r="CS679" s="28"/>
      <c r="CT679" s="28"/>
      <c r="CU679" s="28"/>
      <c r="CV679" s="28"/>
      <c r="CW679" s="28"/>
      <c r="CX679" s="20"/>
      <c r="ML679" s="87"/>
      <c r="MM679" s="87"/>
      <c r="MN679" s="87"/>
      <c r="MO679" s="87"/>
      <c r="MP679" s="87"/>
      <c r="MQ679" s="87"/>
      <c r="MR679" s="87"/>
      <c r="MS679" s="87"/>
      <c r="MT679" s="87"/>
      <c r="MU679" s="87"/>
      <c r="MV679" s="87"/>
      <c r="MW679" s="87"/>
      <c r="MX679" s="87"/>
      <c r="MY679" s="87"/>
      <c r="MZ679" s="87"/>
      <c r="NA679" s="87"/>
      <c r="NB679" s="87"/>
      <c r="NC679" s="87"/>
      <c r="ND679" s="87"/>
      <c r="NE679" s="87"/>
      <c r="NF679" s="87"/>
      <c r="NG679" s="87"/>
      <c r="NH679" s="87"/>
      <c r="NI679" s="87"/>
      <c r="NJ679" s="87"/>
      <c r="NK679" s="87"/>
      <c r="NL679" s="87"/>
      <c r="NM679" s="87"/>
      <c r="NN679" s="87"/>
      <c r="NO679" s="87"/>
      <c r="NP679" s="87"/>
      <c r="NR679" s="20"/>
      <c r="NS679" s="246" t="s">
        <v>6299</v>
      </c>
    </row>
    <row r="680" spans="22:383">
      <c r="V680" s="43">
        <v>113</v>
      </c>
      <c r="W680" s="34" t="s">
        <v>2876</v>
      </c>
      <c r="X680" s="44">
        <v>171416</v>
      </c>
      <c r="Y680" s="34" t="s">
        <v>1812</v>
      </c>
      <c r="Z680" s="43" t="s">
        <v>1277</v>
      </c>
      <c r="AA680" s="34" t="s">
        <v>412</v>
      </c>
      <c r="AB680" s="34" t="s">
        <v>412</v>
      </c>
      <c r="AC680" s="34" t="s">
        <v>1812</v>
      </c>
      <c r="AD680" s="44" t="s">
        <v>428</v>
      </c>
      <c r="AE680" s="44" t="s">
        <v>3189</v>
      </c>
      <c r="AF680" s="43">
        <v>113</v>
      </c>
      <c r="AG680" s="34" t="s">
        <v>2876</v>
      </c>
      <c r="AH680" s="34" t="s">
        <v>2875</v>
      </c>
      <c r="AI680" s="43" t="s">
        <v>2877</v>
      </c>
      <c r="AJ680" s="44" t="s">
        <v>2878</v>
      </c>
      <c r="AK680" s="295">
        <v>5000669</v>
      </c>
      <c r="AL680" s="44" t="s">
        <v>412</v>
      </c>
      <c r="AM680" s="44" t="s">
        <v>2882</v>
      </c>
      <c r="AN680" s="296">
        <v>259096700</v>
      </c>
      <c r="AO680" s="34"/>
      <c r="AP680" s="34"/>
      <c r="AQ680" s="34"/>
      <c r="AR680" s="34"/>
      <c r="AS680" s="34"/>
      <c r="AT680" s="44" t="s">
        <v>434</v>
      </c>
      <c r="AU680" s="44"/>
      <c r="AV680" s="751" t="str" cm="1">
        <f t="array" ref="AV6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0" s="34"/>
      <c r="AX680" s="34"/>
      <c r="AY680" s="34"/>
      <c r="AZ680" s="34"/>
      <c r="BA680" s="34"/>
      <c r="BB680" s="34"/>
      <c r="BC680" s="34"/>
      <c r="BD680" s="44">
        <v>171416</v>
      </c>
      <c r="BE680" s="34" t="s">
        <v>1812</v>
      </c>
      <c r="BF680" s="43" t="s">
        <v>1277</v>
      </c>
      <c r="BG680" s="34" t="s">
        <v>412</v>
      </c>
      <c r="BH680" s="34" t="s">
        <v>412</v>
      </c>
      <c r="BI680" s="34" t="s">
        <v>1812</v>
      </c>
      <c r="BJ680" s="44" t="s">
        <v>428</v>
      </c>
      <c r="BK680" s="44" t="s">
        <v>3189</v>
      </c>
      <c r="BL680" s="34"/>
      <c r="BM680" s="34"/>
      <c r="BN680" s="34"/>
      <c r="BO680" s="20"/>
      <c r="BP680" s="20"/>
      <c r="BQ680" s="20"/>
      <c r="BR680" s="20"/>
      <c r="BS680" s="27"/>
      <c r="BT680" s="20"/>
      <c r="BU680" s="20"/>
      <c r="BV680" s="20"/>
      <c r="BW680" s="20"/>
      <c r="BX680" s="20"/>
      <c r="BY680" s="20"/>
      <c r="BZ680" s="20"/>
      <c r="CA680" s="20"/>
      <c r="CB680" s="20"/>
      <c r="CC680" s="27"/>
      <c r="CD680" s="20"/>
      <c r="CE680" s="20"/>
      <c r="CF680" s="28"/>
      <c r="CG680" s="28"/>
      <c r="CH680" s="28"/>
      <c r="CI680" s="28"/>
      <c r="CJ680" s="28"/>
      <c r="CK680" s="28"/>
      <c r="CL680" s="28"/>
      <c r="CM680" s="28"/>
      <c r="CN680" s="28"/>
      <c r="CO680" s="28"/>
      <c r="CP680" s="28"/>
      <c r="CQ680" s="28"/>
      <c r="CR680" s="28"/>
      <c r="CS680" s="28"/>
      <c r="CT680" s="28"/>
      <c r="CU680" s="28"/>
      <c r="CV680" s="28"/>
      <c r="CW680" s="28"/>
      <c r="CX680" s="20"/>
      <c r="ML680" s="87"/>
      <c r="MM680" s="87"/>
      <c r="MN680" s="87"/>
      <c r="MO680" s="87"/>
      <c r="MP680" s="87"/>
      <c r="MQ680" s="87"/>
      <c r="MR680" s="87"/>
      <c r="MS680" s="87"/>
      <c r="MT680" s="87"/>
      <c r="MU680" s="87"/>
      <c r="MV680" s="87"/>
      <c r="MW680" s="87"/>
      <c r="MX680" s="87"/>
      <c r="MY680" s="87"/>
      <c r="MZ680" s="87"/>
      <c r="NA680" s="87"/>
      <c r="NB680" s="87"/>
      <c r="NC680" s="87"/>
      <c r="ND680" s="87"/>
      <c r="NE680" s="87"/>
      <c r="NF680" s="87"/>
      <c r="NG680" s="87"/>
      <c r="NH680" s="87"/>
      <c r="NI680" s="87"/>
      <c r="NJ680" s="87"/>
      <c r="NK680" s="87"/>
      <c r="NL680" s="87"/>
      <c r="NM680" s="87"/>
      <c r="NN680" s="87"/>
      <c r="NO680" s="87"/>
      <c r="NP680" s="87"/>
      <c r="NR680" s="20"/>
      <c r="NS680" s="246" t="s">
        <v>6300</v>
      </c>
    </row>
    <row r="681" spans="22:383">
      <c r="V681" s="43">
        <v>113</v>
      </c>
      <c r="W681" s="34" t="s">
        <v>2876</v>
      </c>
      <c r="X681" s="44">
        <v>171420</v>
      </c>
      <c r="Y681" s="34" t="s">
        <v>2736</v>
      </c>
      <c r="Z681" s="43" t="s">
        <v>1277</v>
      </c>
      <c r="AA681" s="34" t="s">
        <v>412</v>
      </c>
      <c r="AB681" s="34" t="s">
        <v>412</v>
      </c>
      <c r="AC681" s="34" t="s">
        <v>2736</v>
      </c>
      <c r="AD681" s="44" t="s">
        <v>428</v>
      </c>
      <c r="AE681" s="44" t="s">
        <v>3189</v>
      </c>
      <c r="AF681" s="43">
        <v>113</v>
      </c>
      <c r="AG681" s="34" t="s">
        <v>2876</v>
      </c>
      <c r="AH681" s="34" t="s">
        <v>2875</v>
      </c>
      <c r="AI681" s="43" t="s">
        <v>2877</v>
      </c>
      <c r="AJ681" s="44" t="s">
        <v>2878</v>
      </c>
      <c r="AK681" s="295">
        <v>5000669</v>
      </c>
      <c r="AL681" s="44" t="s">
        <v>412</v>
      </c>
      <c r="AM681" s="44" t="s">
        <v>2882</v>
      </c>
      <c r="AN681" s="296">
        <v>259096700</v>
      </c>
      <c r="AO681" s="34"/>
      <c r="AP681" s="34"/>
      <c r="AQ681" s="34"/>
      <c r="AR681" s="34"/>
      <c r="AS681" s="34"/>
      <c r="AT681" s="44" t="s">
        <v>434</v>
      </c>
      <c r="AU681" s="44"/>
      <c r="AV681" s="751" t="str" cm="1">
        <f t="array" ref="AV6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1" s="34"/>
      <c r="AX681" s="34"/>
      <c r="AY681" s="34"/>
      <c r="AZ681" s="34"/>
      <c r="BA681" s="34"/>
      <c r="BB681" s="34"/>
      <c r="BC681" s="34"/>
      <c r="BD681" s="44">
        <v>171420</v>
      </c>
      <c r="BE681" s="34" t="s">
        <v>2736</v>
      </c>
      <c r="BF681" s="43" t="s">
        <v>1277</v>
      </c>
      <c r="BG681" s="34" t="s">
        <v>412</v>
      </c>
      <c r="BH681" s="34" t="s">
        <v>412</v>
      </c>
      <c r="BI681" s="34" t="s">
        <v>2736</v>
      </c>
      <c r="BJ681" s="44" t="s">
        <v>428</v>
      </c>
      <c r="BK681" s="44" t="s">
        <v>3189</v>
      </c>
      <c r="BL681" s="34"/>
      <c r="BM681" s="34"/>
      <c r="BN681" s="34"/>
      <c r="BO681" s="20"/>
      <c r="BP681" s="20"/>
      <c r="BQ681" s="20"/>
      <c r="BR681" s="20"/>
      <c r="BS681" s="27"/>
      <c r="BT681" s="20"/>
      <c r="BU681" s="20"/>
      <c r="BV681" s="20"/>
      <c r="BW681" s="20"/>
      <c r="BX681" s="20"/>
      <c r="BY681" s="20"/>
      <c r="BZ681" s="20"/>
      <c r="CA681" s="20"/>
      <c r="CB681" s="20"/>
      <c r="CC681" s="27"/>
      <c r="CD681" s="20"/>
      <c r="CE681" s="20"/>
      <c r="CF681" s="28"/>
      <c r="CG681" s="28"/>
      <c r="CH681" s="28"/>
      <c r="CI681" s="28"/>
      <c r="CJ681" s="28"/>
      <c r="CK681" s="28"/>
      <c r="CL681" s="28"/>
      <c r="CM681" s="28"/>
      <c r="CN681" s="28"/>
      <c r="CO681" s="28"/>
      <c r="CP681" s="28"/>
      <c r="CQ681" s="28"/>
      <c r="CR681" s="28"/>
      <c r="CS681" s="28"/>
      <c r="CT681" s="28"/>
      <c r="CU681" s="28"/>
      <c r="CV681" s="28"/>
      <c r="CW681" s="28"/>
      <c r="CX681" s="20"/>
      <c r="ML681" s="87"/>
      <c r="MM681" s="87"/>
      <c r="MN681" s="87"/>
      <c r="MO681" s="87"/>
      <c r="MP681" s="87"/>
      <c r="MQ681" s="87"/>
      <c r="MR681" s="87"/>
      <c r="MS681" s="87"/>
      <c r="MT681" s="87"/>
      <c r="MU681" s="87"/>
      <c r="MV681" s="87"/>
      <c r="MW681" s="87"/>
      <c r="MX681" s="87"/>
      <c r="MY681" s="87"/>
      <c r="MZ681" s="87"/>
      <c r="NA681" s="87"/>
      <c r="NB681" s="87"/>
      <c r="NC681" s="87"/>
      <c r="ND681" s="87"/>
      <c r="NE681" s="87"/>
      <c r="NF681" s="87"/>
      <c r="NG681" s="87"/>
      <c r="NH681" s="87"/>
      <c r="NI681" s="87"/>
      <c r="NJ681" s="87"/>
      <c r="NK681" s="87"/>
      <c r="NL681" s="87"/>
      <c r="NM681" s="87"/>
      <c r="NN681" s="87"/>
      <c r="NO681" s="87"/>
      <c r="NP681" s="87"/>
      <c r="NR681" s="20"/>
      <c r="NS681" s="246" t="s">
        <v>6301</v>
      </c>
    </row>
    <row r="682" spans="22:383">
      <c r="V682" s="43">
        <v>113</v>
      </c>
      <c r="W682" s="34" t="s">
        <v>2876</v>
      </c>
      <c r="X682" s="44">
        <v>171426</v>
      </c>
      <c r="Y682" s="34" t="s">
        <v>2015</v>
      </c>
      <c r="Z682" s="43" t="s">
        <v>1277</v>
      </c>
      <c r="AA682" s="34" t="s">
        <v>412</v>
      </c>
      <c r="AB682" s="34" t="s">
        <v>412</v>
      </c>
      <c r="AC682" s="34" t="s">
        <v>2015</v>
      </c>
      <c r="AD682" s="44" t="s">
        <v>428</v>
      </c>
      <c r="AE682" s="44" t="s">
        <v>3189</v>
      </c>
      <c r="AF682" s="43">
        <v>113</v>
      </c>
      <c r="AG682" s="34" t="s">
        <v>2876</v>
      </c>
      <c r="AH682" s="34" t="s">
        <v>2875</v>
      </c>
      <c r="AI682" s="43" t="s">
        <v>2877</v>
      </c>
      <c r="AJ682" s="44" t="s">
        <v>2878</v>
      </c>
      <c r="AK682" s="295">
        <v>5000669</v>
      </c>
      <c r="AL682" s="44" t="s">
        <v>412</v>
      </c>
      <c r="AM682" s="44" t="s">
        <v>2882</v>
      </c>
      <c r="AN682" s="296">
        <v>259096700</v>
      </c>
      <c r="AO682" s="34"/>
      <c r="AP682" s="34"/>
      <c r="AQ682" s="34"/>
      <c r="AR682" s="34"/>
      <c r="AS682" s="34"/>
      <c r="AT682" s="44" t="s">
        <v>434</v>
      </c>
      <c r="AU682" s="44"/>
      <c r="AV682" s="751" t="str" cm="1">
        <f t="array" ref="AV6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2" s="34"/>
      <c r="AX682" s="34"/>
      <c r="AY682" s="34"/>
      <c r="AZ682" s="34"/>
      <c r="BA682" s="34"/>
      <c r="BB682" s="34"/>
      <c r="BC682" s="34"/>
      <c r="BD682" s="44">
        <v>171426</v>
      </c>
      <c r="BE682" s="34" t="s">
        <v>2015</v>
      </c>
      <c r="BF682" s="43" t="s">
        <v>1277</v>
      </c>
      <c r="BG682" s="34" t="s">
        <v>412</v>
      </c>
      <c r="BH682" s="34" t="s">
        <v>412</v>
      </c>
      <c r="BI682" s="34" t="s">
        <v>2015</v>
      </c>
      <c r="BJ682" s="44" t="s">
        <v>428</v>
      </c>
      <c r="BK682" s="44" t="s">
        <v>3189</v>
      </c>
      <c r="BL682" s="34"/>
      <c r="BM682" s="34"/>
      <c r="BN682" s="34"/>
      <c r="BO682" s="20"/>
      <c r="BP682" s="20"/>
      <c r="BQ682" s="20"/>
      <c r="BR682" s="20"/>
      <c r="BS682" s="27"/>
      <c r="BT682" s="20"/>
      <c r="BU682" s="20"/>
      <c r="BV682" s="20"/>
      <c r="BW682" s="20"/>
      <c r="BX682" s="20"/>
      <c r="BY682" s="20"/>
      <c r="BZ682" s="20"/>
      <c r="CA682" s="20"/>
      <c r="CB682" s="20"/>
      <c r="CC682" s="27"/>
      <c r="CD682" s="20"/>
      <c r="CE682" s="20"/>
      <c r="CF682" s="28"/>
      <c r="CG682" s="28"/>
      <c r="CH682" s="28"/>
      <c r="CI682" s="28"/>
      <c r="CJ682" s="28"/>
      <c r="CK682" s="28"/>
      <c r="CL682" s="28"/>
      <c r="CM682" s="28"/>
      <c r="CN682" s="28"/>
      <c r="CO682" s="28"/>
      <c r="CP682" s="28"/>
      <c r="CQ682" s="28"/>
      <c r="CR682" s="28"/>
      <c r="CS682" s="28"/>
      <c r="CT682" s="28"/>
      <c r="CU682" s="28"/>
      <c r="CV682" s="28"/>
      <c r="CW682" s="28"/>
      <c r="CX682" s="20"/>
      <c r="ML682" s="87"/>
      <c r="MM682" s="87"/>
      <c r="MN682" s="87"/>
      <c r="MO682" s="87"/>
      <c r="MP682" s="87"/>
      <c r="MQ682" s="87"/>
      <c r="MR682" s="87"/>
      <c r="MS682" s="87"/>
      <c r="MT682" s="87"/>
      <c r="MU682" s="87"/>
      <c r="MV682" s="87"/>
      <c r="MW682" s="87"/>
      <c r="MX682" s="87"/>
      <c r="MY682" s="87"/>
      <c r="MZ682" s="87"/>
      <c r="NA682" s="87"/>
      <c r="NB682" s="87"/>
      <c r="NC682" s="87"/>
      <c r="ND682" s="87"/>
      <c r="NE682" s="87"/>
      <c r="NF682" s="87"/>
      <c r="NG682" s="87"/>
      <c r="NH682" s="87"/>
      <c r="NI682" s="87"/>
      <c r="NJ682" s="87"/>
      <c r="NK682" s="87"/>
      <c r="NL682" s="87"/>
      <c r="NM682" s="87"/>
      <c r="NN682" s="87"/>
      <c r="NO682" s="87"/>
      <c r="NP682" s="87"/>
      <c r="NR682" s="20"/>
      <c r="NS682" s="246" t="s">
        <v>6302</v>
      </c>
    </row>
    <row r="683" spans="22:383">
      <c r="V683" s="43">
        <v>113</v>
      </c>
      <c r="W683" s="34" t="s">
        <v>2876</v>
      </c>
      <c r="X683" s="44">
        <v>171431</v>
      </c>
      <c r="Y683" s="34" t="s">
        <v>2354</v>
      </c>
      <c r="Z683" s="43" t="s">
        <v>1277</v>
      </c>
      <c r="AA683" s="34" t="s">
        <v>412</v>
      </c>
      <c r="AB683" s="34" t="s">
        <v>412</v>
      </c>
      <c r="AC683" s="34" t="s">
        <v>6303</v>
      </c>
      <c r="AD683" s="44" t="s">
        <v>428</v>
      </c>
      <c r="AE683" s="44" t="s">
        <v>3189</v>
      </c>
      <c r="AF683" s="43">
        <v>113</v>
      </c>
      <c r="AG683" s="34" t="s">
        <v>2876</v>
      </c>
      <c r="AH683" s="34" t="s">
        <v>2875</v>
      </c>
      <c r="AI683" s="43" t="s">
        <v>2877</v>
      </c>
      <c r="AJ683" s="44" t="s">
        <v>2878</v>
      </c>
      <c r="AK683" s="295">
        <v>5000669</v>
      </c>
      <c r="AL683" s="44" t="s">
        <v>412</v>
      </c>
      <c r="AM683" s="44" t="s">
        <v>2882</v>
      </c>
      <c r="AN683" s="296">
        <v>259096700</v>
      </c>
      <c r="AO683" s="34"/>
      <c r="AP683" s="34"/>
      <c r="AQ683" s="34"/>
      <c r="AR683" s="34"/>
      <c r="AS683" s="34"/>
      <c r="AT683" s="44" t="s">
        <v>434</v>
      </c>
      <c r="AU683" s="44"/>
      <c r="AV683" s="751" t="str" cm="1">
        <f t="array" ref="AV6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3" s="34"/>
      <c r="AX683" s="34"/>
      <c r="AY683" s="34"/>
      <c r="AZ683" s="34"/>
      <c r="BA683" s="34"/>
      <c r="BB683" s="34"/>
      <c r="BC683" s="34"/>
      <c r="BD683" s="44">
        <v>171431</v>
      </c>
      <c r="BE683" s="34" t="s">
        <v>2354</v>
      </c>
      <c r="BF683" s="43" t="s">
        <v>1277</v>
      </c>
      <c r="BG683" s="34" t="s">
        <v>412</v>
      </c>
      <c r="BH683" s="34" t="s">
        <v>412</v>
      </c>
      <c r="BI683" s="34" t="s">
        <v>6303</v>
      </c>
      <c r="BJ683" s="44" t="s">
        <v>428</v>
      </c>
      <c r="BK683" s="44" t="s">
        <v>3189</v>
      </c>
      <c r="BL683" s="34"/>
      <c r="BM683" s="34"/>
      <c r="BN683" s="34"/>
      <c r="BO683" s="20"/>
      <c r="BP683" s="20"/>
      <c r="BQ683" s="20"/>
      <c r="BR683" s="20"/>
      <c r="BS683" s="27"/>
      <c r="BT683" s="20"/>
      <c r="BU683" s="20"/>
      <c r="BV683" s="20"/>
      <c r="BW683" s="20"/>
      <c r="BX683" s="20"/>
      <c r="BY683" s="20"/>
      <c r="BZ683" s="20"/>
      <c r="CA683" s="20"/>
      <c r="CB683" s="20"/>
      <c r="CC683" s="27"/>
      <c r="CD683" s="20"/>
      <c r="CE683" s="20"/>
      <c r="CF683" s="28"/>
      <c r="CG683" s="28"/>
      <c r="CH683" s="28"/>
      <c r="CI683" s="28"/>
      <c r="CJ683" s="28"/>
      <c r="CK683" s="28"/>
      <c r="CL683" s="28"/>
      <c r="CM683" s="28"/>
      <c r="CN683" s="28"/>
      <c r="CO683" s="28"/>
      <c r="CP683" s="28"/>
      <c r="CQ683" s="28"/>
      <c r="CR683" s="28"/>
      <c r="CS683" s="28"/>
      <c r="CT683" s="28"/>
      <c r="CU683" s="28"/>
      <c r="CV683" s="28"/>
      <c r="CW683" s="28"/>
      <c r="CX683" s="20"/>
      <c r="ML683" s="87"/>
      <c r="MM683" s="87"/>
      <c r="MN683" s="87"/>
      <c r="MO683" s="87"/>
      <c r="MP683" s="87"/>
      <c r="MQ683" s="87"/>
      <c r="MR683" s="87"/>
      <c r="MS683" s="87"/>
      <c r="MT683" s="87"/>
      <c r="MU683" s="87"/>
      <c r="MV683" s="87"/>
      <c r="MW683" s="87"/>
      <c r="MX683" s="87"/>
      <c r="MY683" s="87"/>
      <c r="MZ683" s="87"/>
      <c r="NA683" s="87"/>
      <c r="NB683" s="87"/>
      <c r="NC683" s="87"/>
      <c r="ND683" s="87"/>
      <c r="NE683" s="87"/>
      <c r="NF683" s="87"/>
      <c r="NG683" s="87"/>
      <c r="NH683" s="87"/>
      <c r="NI683" s="87"/>
      <c r="NJ683" s="87"/>
      <c r="NK683" s="87"/>
      <c r="NL683" s="87"/>
      <c r="NM683" s="87"/>
      <c r="NN683" s="87"/>
      <c r="NO683" s="87"/>
      <c r="NP683" s="87"/>
      <c r="NR683" s="20"/>
      <c r="NS683" s="246" t="s">
        <v>6304</v>
      </c>
    </row>
    <row r="684" spans="22:383">
      <c r="V684" s="43">
        <v>113</v>
      </c>
      <c r="W684" s="34" t="s">
        <v>2876</v>
      </c>
      <c r="X684" s="44">
        <v>171432</v>
      </c>
      <c r="Y684" s="34" t="s">
        <v>2493</v>
      </c>
      <c r="Z684" s="43" t="s">
        <v>1277</v>
      </c>
      <c r="AA684" s="34" t="s">
        <v>412</v>
      </c>
      <c r="AB684" s="34" t="s">
        <v>412</v>
      </c>
      <c r="AC684" s="34" t="s">
        <v>6305</v>
      </c>
      <c r="AD684" s="44" t="s">
        <v>428</v>
      </c>
      <c r="AE684" s="44" t="s">
        <v>3189</v>
      </c>
      <c r="AF684" s="43">
        <v>113</v>
      </c>
      <c r="AG684" s="34" t="s">
        <v>2876</v>
      </c>
      <c r="AH684" s="34" t="s">
        <v>2875</v>
      </c>
      <c r="AI684" s="43" t="s">
        <v>2877</v>
      </c>
      <c r="AJ684" s="44" t="s">
        <v>2878</v>
      </c>
      <c r="AK684" s="295">
        <v>5000669</v>
      </c>
      <c r="AL684" s="44" t="s">
        <v>412</v>
      </c>
      <c r="AM684" s="44" t="s">
        <v>2882</v>
      </c>
      <c r="AN684" s="296">
        <v>259096700</v>
      </c>
      <c r="AO684" s="34"/>
      <c r="AP684" s="34"/>
      <c r="AQ684" s="34"/>
      <c r="AR684" s="34"/>
      <c r="AS684" s="34"/>
      <c r="AT684" s="44" t="s">
        <v>434</v>
      </c>
      <c r="AU684" s="44"/>
      <c r="AV684" s="751" t="str" cm="1">
        <f t="array" ref="AV6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4" s="34"/>
      <c r="AX684" s="34"/>
      <c r="AY684" s="34"/>
      <c r="AZ684" s="34"/>
      <c r="BA684" s="34"/>
      <c r="BB684" s="34"/>
      <c r="BC684" s="34"/>
      <c r="BD684" s="44">
        <v>171432</v>
      </c>
      <c r="BE684" s="34" t="s">
        <v>2493</v>
      </c>
      <c r="BF684" s="43" t="s">
        <v>1277</v>
      </c>
      <c r="BG684" s="34" t="s">
        <v>412</v>
      </c>
      <c r="BH684" s="34" t="s">
        <v>412</v>
      </c>
      <c r="BI684" s="34" t="s">
        <v>6305</v>
      </c>
      <c r="BJ684" s="44" t="s">
        <v>428</v>
      </c>
      <c r="BK684" s="44" t="s">
        <v>3189</v>
      </c>
      <c r="BL684" s="34"/>
      <c r="BM684" s="34"/>
      <c r="BN684" s="34"/>
      <c r="BO684" s="20"/>
      <c r="BP684" s="20"/>
      <c r="BQ684" s="20"/>
      <c r="BR684" s="20"/>
      <c r="BS684" s="27"/>
      <c r="BT684" s="20"/>
      <c r="BU684" s="20"/>
      <c r="BV684" s="20"/>
      <c r="BW684" s="20"/>
      <c r="BX684" s="20"/>
      <c r="BY684" s="20"/>
      <c r="BZ684" s="20"/>
      <c r="CA684" s="20"/>
      <c r="CB684" s="20"/>
      <c r="CC684" s="27"/>
      <c r="CD684" s="20"/>
      <c r="CE684" s="20"/>
      <c r="CF684" s="28"/>
      <c r="CG684" s="28"/>
      <c r="CH684" s="28"/>
      <c r="CI684" s="28"/>
      <c r="CJ684" s="28"/>
      <c r="CK684" s="28"/>
      <c r="CL684" s="28"/>
      <c r="CM684" s="28"/>
      <c r="CN684" s="28"/>
      <c r="CO684" s="28"/>
      <c r="CP684" s="28"/>
      <c r="CQ684" s="28"/>
      <c r="CR684" s="28"/>
      <c r="CS684" s="28"/>
      <c r="CT684" s="28"/>
      <c r="CU684" s="28"/>
      <c r="CV684" s="28"/>
      <c r="CW684" s="28"/>
      <c r="CX684" s="20"/>
      <c r="ML684" s="87"/>
      <c r="MM684" s="87"/>
      <c r="MN684" s="87"/>
      <c r="MO684" s="87"/>
      <c r="MP684" s="87"/>
      <c r="MQ684" s="87"/>
      <c r="MR684" s="87"/>
      <c r="MS684" s="87"/>
      <c r="MT684" s="87"/>
      <c r="MU684" s="87"/>
      <c r="MV684" s="87"/>
      <c r="MW684" s="87"/>
      <c r="MX684" s="87"/>
      <c r="MY684" s="87"/>
      <c r="MZ684" s="87"/>
      <c r="NA684" s="87"/>
      <c r="NB684" s="87"/>
      <c r="NC684" s="87"/>
      <c r="ND684" s="87"/>
      <c r="NE684" s="87"/>
      <c r="NF684" s="87"/>
      <c r="NG684" s="87"/>
      <c r="NH684" s="87"/>
      <c r="NI684" s="87"/>
      <c r="NJ684" s="87"/>
      <c r="NK684" s="87"/>
      <c r="NL684" s="87"/>
      <c r="NM684" s="87"/>
      <c r="NN684" s="87"/>
      <c r="NO684" s="87"/>
      <c r="NP684" s="87"/>
      <c r="NR684" s="20"/>
      <c r="NS684" s="246" t="s">
        <v>6306</v>
      </c>
    </row>
    <row r="685" spans="22:383">
      <c r="V685" s="43">
        <v>113</v>
      </c>
      <c r="W685" s="34" t="s">
        <v>2876</v>
      </c>
      <c r="X685" s="44">
        <v>171433</v>
      </c>
      <c r="Y685" s="34" t="s">
        <v>2621</v>
      </c>
      <c r="Z685" s="43" t="s">
        <v>1277</v>
      </c>
      <c r="AA685" s="34" t="s">
        <v>412</v>
      </c>
      <c r="AB685" s="34" t="s">
        <v>412</v>
      </c>
      <c r="AC685" s="34" t="s">
        <v>6307</v>
      </c>
      <c r="AD685" s="44" t="s">
        <v>428</v>
      </c>
      <c r="AE685" s="44" t="s">
        <v>3189</v>
      </c>
      <c r="AF685" s="43">
        <v>113</v>
      </c>
      <c r="AG685" s="34" t="s">
        <v>2876</v>
      </c>
      <c r="AH685" s="34" t="s">
        <v>2875</v>
      </c>
      <c r="AI685" s="43" t="s">
        <v>2877</v>
      </c>
      <c r="AJ685" s="44" t="s">
        <v>2878</v>
      </c>
      <c r="AK685" s="295">
        <v>5000669</v>
      </c>
      <c r="AL685" s="44" t="s">
        <v>412</v>
      </c>
      <c r="AM685" s="44" t="s">
        <v>2882</v>
      </c>
      <c r="AN685" s="296">
        <v>259096700</v>
      </c>
      <c r="AO685" s="34"/>
      <c r="AP685" s="34"/>
      <c r="AQ685" s="34"/>
      <c r="AR685" s="34"/>
      <c r="AS685" s="34"/>
      <c r="AT685" s="44" t="s">
        <v>434</v>
      </c>
      <c r="AU685" s="44"/>
      <c r="AV685" s="751" t="str" cm="1">
        <f t="array" ref="AV6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5" s="34"/>
      <c r="AX685" s="34"/>
      <c r="AY685" s="34"/>
      <c r="AZ685" s="34"/>
      <c r="BA685" s="34"/>
      <c r="BB685" s="34"/>
      <c r="BC685" s="34"/>
      <c r="BD685" s="44">
        <v>171433</v>
      </c>
      <c r="BE685" s="34" t="s">
        <v>2621</v>
      </c>
      <c r="BF685" s="43" t="s">
        <v>1277</v>
      </c>
      <c r="BG685" s="34" t="s">
        <v>412</v>
      </c>
      <c r="BH685" s="34" t="s">
        <v>412</v>
      </c>
      <c r="BI685" s="34" t="s">
        <v>6307</v>
      </c>
      <c r="BJ685" s="44" t="s">
        <v>428</v>
      </c>
      <c r="BK685" s="44" t="s">
        <v>3189</v>
      </c>
      <c r="BL685" s="34"/>
      <c r="BM685" s="34"/>
      <c r="BN685" s="34"/>
      <c r="BO685" s="20"/>
      <c r="BP685" s="20"/>
      <c r="BQ685" s="20"/>
      <c r="BR685" s="20"/>
      <c r="BS685" s="27"/>
      <c r="BT685" s="20"/>
      <c r="BU685" s="20"/>
      <c r="BV685" s="20"/>
      <c r="BW685" s="20"/>
      <c r="BX685" s="20"/>
      <c r="BY685" s="20"/>
      <c r="BZ685" s="20"/>
      <c r="CA685" s="20"/>
      <c r="CB685" s="20"/>
      <c r="CC685" s="27"/>
      <c r="CD685" s="20"/>
      <c r="CE685" s="20"/>
      <c r="CF685" s="28"/>
      <c r="CG685" s="28"/>
      <c r="CH685" s="28"/>
      <c r="CI685" s="28"/>
      <c r="CJ685" s="28"/>
      <c r="CK685" s="28"/>
      <c r="CL685" s="28"/>
      <c r="CM685" s="28"/>
      <c r="CN685" s="28"/>
      <c r="CO685" s="28"/>
      <c r="CP685" s="28"/>
      <c r="CQ685" s="28"/>
      <c r="CR685" s="28"/>
      <c r="CS685" s="28"/>
      <c r="CT685" s="28"/>
      <c r="CU685" s="28"/>
      <c r="CV685" s="28"/>
      <c r="CW685" s="28"/>
      <c r="CX685" s="20"/>
      <c r="ML685" s="87"/>
      <c r="MM685" s="87"/>
      <c r="MN685" s="87"/>
      <c r="MO685" s="87"/>
      <c r="MP685" s="87"/>
      <c r="MQ685" s="87"/>
      <c r="MR685" s="87"/>
      <c r="MS685" s="87"/>
      <c r="MT685" s="87"/>
      <c r="MU685" s="87"/>
      <c r="MV685" s="87"/>
      <c r="MW685" s="87"/>
      <c r="MX685" s="87"/>
      <c r="MY685" s="87"/>
      <c r="MZ685" s="87"/>
      <c r="NA685" s="87"/>
      <c r="NB685" s="87"/>
      <c r="NC685" s="87"/>
      <c r="ND685" s="87"/>
      <c r="NE685" s="87"/>
      <c r="NF685" s="87"/>
      <c r="NG685" s="87"/>
      <c r="NH685" s="87"/>
      <c r="NI685" s="87"/>
      <c r="NJ685" s="87"/>
      <c r="NK685" s="87"/>
      <c r="NL685" s="87"/>
      <c r="NM685" s="87"/>
      <c r="NN685" s="87"/>
      <c r="NO685" s="87"/>
      <c r="NP685" s="87"/>
      <c r="NR685" s="20"/>
      <c r="NS685" s="246" t="s">
        <v>6308</v>
      </c>
    </row>
    <row r="686" spans="22:383">
      <c r="V686" s="43">
        <v>113</v>
      </c>
      <c r="W686" s="34" t="s">
        <v>2876</v>
      </c>
      <c r="X686" s="44">
        <v>171434</v>
      </c>
      <c r="Y686" s="34" t="s">
        <v>3242</v>
      </c>
      <c r="Z686" s="43" t="s">
        <v>1277</v>
      </c>
      <c r="AA686" s="34" t="s">
        <v>412</v>
      </c>
      <c r="AB686" s="34" t="s">
        <v>412</v>
      </c>
      <c r="AC686" s="34" t="s">
        <v>6309</v>
      </c>
      <c r="AD686" s="44" t="s">
        <v>428</v>
      </c>
      <c r="AE686" s="44" t="s">
        <v>3189</v>
      </c>
      <c r="AF686" s="43">
        <v>113</v>
      </c>
      <c r="AG686" s="34" t="s">
        <v>2876</v>
      </c>
      <c r="AH686" s="34" t="s">
        <v>2875</v>
      </c>
      <c r="AI686" s="43" t="s">
        <v>2877</v>
      </c>
      <c r="AJ686" s="44" t="s">
        <v>2878</v>
      </c>
      <c r="AK686" s="295">
        <v>5000669</v>
      </c>
      <c r="AL686" s="44" t="s">
        <v>412</v>
      </c>
      <c r="AM686" s="44" t="s">
        <v>2882</v>
      </c>
      <c r="AN686" s="296">
        <v>259096700</v>
      </c>
      <c r="AO686" s="34"/>
      <c r="AP686" s="34"/>
      <c r="AQ686" s="34"/>
      <c r="AR686" s="34"/>
      <c r="AS686" s="34"/>
      <c r="AT686" s="44" t="s">
        <v>434</v>
      </c>
      <c r="AU686" s="44"/>
      <c r="AV686" s="751" t="str" cm="1">
        <f t="array" ref="AV6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6" s="34"/>
      <c r="AX686" s="34"/>
      <c r="AY686" s="34"/>
      <c r="AZ686" s="34"/>
      <c r="BA686" s="34"/>
      <c r="BB686" s="34"/>
      <c r="BC686" s="34"/>
      <c r="BD686" s="44">
        <v>171434</v>
      </c>
      <c r="BE686" s="34" t="s">
        <v>3242</v>
      </c>
      <c r="BF686" s="43" t="s">
        <v>1277</v>
      </c>
      <c r="BG686" s="34" t="s">
        <v>412</v>
      </c>
      <c r="BH686" s="34" t="s">
        <v>412</v>
      </c>
      <c r="BI686" s="34" t="s">
        <v>6309</v>
      </c>
      <c r="BJ686" s="44" t="s">
        <v>428</v>
      </c>
      <c r="BK686" s="44" t="s">
        <v>3189</v>
      </c>
      <c r="BL686" s="34"/>
      <c r="BM686" s="34"/>
      <c r="BN686" s="34"/>
      <c r="BO686" s="20"/>
      <c r="BP686" s="20"/>
      <c r="BQ686" s="20"/>
      <c r="BR686" s="20"/>
      <c r="BS686" s="27"/>
      <c r="BT686" s="20"/>
      <c r="BU686" s="20"/>
      <c r="BV686" s="20"/>
      <c r="BW686" s="20"/>
      <c r="BX686" s="20"/>
      <c r="BY686" s="20"/>
      <c r="BZ686" s="20"/>
      <c r="CA686" s="20"/>
      <c r="CB686" s="20"/>
      <c r="CC686" s="27"/>
      <c r="CD686" s="20"/>
      <c r="CE686" s="20"/>
      <c r="CF686" s="28"/>
      <c r="CG686" s="28"/>
      <c r="CH686" s="28"/>
      <c r="CI686" s="28"/>
      <c r="CJ686" s="28"/>
      <c r="CK686" s="28"/>
      <c r="CL686" s="28"/>
      <c r="CM686" s="28"/>
      <c r="CN686" s="28"/>
      <c r="CO686" s="28"/>
      <c r="CP686" s="28"/>
      <c r="CQ686" s="28"/>
      <c r="CR686" s="28"/>
      <c r="CS686" s="28"/>
      <c r="CT686" s="28"/>
      <c r="CU686" s="28"/>
      <c r="CV686" s="28"/>
      <c r="CW686" s="28"/>
      <c r="CX686" s="20"/>
      <c r="ML686" s="87"/>
      <c r="MM686" s="87"/>
      <c r="MN686" s="87"/>
      <c r="MO686" s="87"/>
      <c r="MP686" s="87"/>
      <c r="MQ686" s="87"/>
      <c r="MR686" s="87"/>
      <c r="MS686" s="87"/>
      <c r="MT686" s="87"/>
      <c r="MU686" s="87"/>
      <c r="MV686" s="87"/>
      <c r="MW686" s="87"/>
      <c r="MX686" s="87"/>
      <c r="MY686" s="87"/>
      <c r="MZ686" s="87"/>
      <c r="NA686" s="87"/>
      <c r="NB686" s="87"/>
      <c r="NC686" s="87"/>
      <c r="ND686" s="87"/>
      <c r="NE686" s="87"/>
      <c r="NF686" s="87"/>
      <c r="NG686" s="87"/>
      <c r="NH686" s="87"/>
      <c r="NI686" s="87"/>
      <c r="NJ686" s="87"/>
      <c r="NK686" s="87"/>
      <c r="NL686" s="87"/>
      <c r="NM686" s="87"/>
      <c r="NN686" s="87"/>
      <c r="NO686" s="87"/>
      <c r="NP686" s="87"/>
      <c r="NR686" s="20"/>
      <c r="NS686" s="246" t="s">
        <v>6310</v>
      </c>
    </row>
    <row r="687" spans="22:383">
      <c r="V687" s="43">
        <v>113</v>
      </c>
      <c r="W687" s="34" t="s">
        <v>2876</v>
      </c>
      <c r="X687" s="44">
        <v>171435</v>
      </c>
      <c r="Y687" s="34" t="s">
        <v>3294</v>
      </c>
      <c r="Z687" s="43" t="s">
        <v>1277</v>
      </c>
      <c r="AA687" s="34" t="s">
        <v>412</v>
      </c>
      <c r="AB687" s="34" t="s">
        <v>412</v>
      </c>
      <c r="AC687" s="34" t="s">
        <v>6311</v>
      </c>
      <c r="AD687" s="44" t="s">
        <v>428</v>
      </c>
      <c r="AE687" s="44" t="s">
        <v>3189</v>
      </c>
      <c r="AF687" s="43">
        <v>113</v>
      </c>
      <c r="AG687" s="34" t="s">
        <v>2876</v>
      </c>
      <c r="AH687" s="34" t="s">
        <v>2875</v>
      </c>
      <c r="AI687" s="43" t="s">
        <v>2877</v>
      </c>
      <c r="AJ687" s="44" t="s">
        <v>2878</v>
      </c>
      <c r="AK687" s="295">
        <v>5000669</v>
      </c>
      <c r="AL687" s="44" t="s">
        <v>412</v>
      </c>
      <c r="AM687" s="44" t="s">
        <v>2882</v>
      </c>
      <c r="AN687" s="296">
        <v>259096700</v>
      </c>
      <c r="AO687" s="34"/>
      <c r="AP687" s="34"/>
      <c r="AQ687" s="34"/>
      <c r="AR687" s="34"/>
      <c r="AS687" s="34"/>
      <c r="AT687" s="44" t="s">
        <v>434</v>
      </c>
      <c r="AU687" s="44"/>
      <c r="AV687" s="751" t="str" cm="1">
        <f t="array" ref="AV6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7" s="34"/>
      <c r="AX687" s="34"/>
      <c r="AY687" s="34"/>
      <c r="AZ687" s="34"/>
      <c r="BA687" s="34"/>
      <c r="BB687" s="34"/>
      <c r="BC687" s="34"/>
      <c r="BD687" s="44">
        <v>171435</v>
      </c>
      <c r="BE687" s="34" t="s">
        <v>3294</v>
      </c>
      <c r="BF687" s="43" t="s">
        <v>1277</v>
      </c>
      <c r="BG687" s="34" t="s">
        <v>412</v>
      </c>
      <c r="BH687" s="34" t="s">
        <v>412</v>
      </c>
      <c r="BI687" s="34" t="s">
        <v>6311</v>
      </c>
      <c r="BJ687" s="44" t="s">
        <v>428</v>
      </c>
      <c r="BK687" s="44" t="s">
        <v>3189</v>
      </c>
      <c r="BL687" s="34"/>
      <c r="BM687" s="34"/>
      <c r="BN687" s="34"/>
      <c r="BO687" s="20"/>
      <c r="BP687" s="20"/>
      <c r="BQ687" s="20"/>
      <c r="BR687" s="20"/>
      <c r="BS687" s="27"/>
      <c r="BT687" s="20"/>
      <c r="BU687" s="20"/>
      <c r="BV687" s="20"/>
      <c r="BW687" s="20"/>
      <c r="BX687" s="20"/>
      <c r="BY687" s="20"/>
      <c r="BZ687" s="20"/>
      <c r="CA687" s="20"/>
      <c r="CB687" s="20"/>
      <c r="CC687" s="27"/>
      <c r="CD687" s="20"/>
      <c r="CE687" s="20"/>
      <c r="CF687" s="28"/>
      <c r="CG687" s="28"/>
      <c r="CH687" s="28"/>
      <c r="CI687" s="28"/>
      <c r="CJ687" s="28"/>
      <c r="CK687" s="28"/>
      <c r="CL687" s="28"/>
      <c r="CM687" s="28"/>
      <c r="CN687" s="28"/>
      <c r="CO687" s="28"/>
      <c r="CP687" s="28"/>
      <c r="CQ687" s="28"/>
      <c r="CR687" s="28"/>
      <c r="CS687" s="28"/>
      <c r="CT687" s="28"/>
      <c r="CU687" s="28"/>
      <c r="CV687" s="28"/>
      <c r="CW687" s="28"/>
      <c r="CX687" s="20"/>
      <c r="ML687" s="87"/>
      <c r="MM687" s="87"/>
      <c r="MN687" s="87"/>
      <c r="MO687" s="87"/>
      <c r="MP687" s="87"/>
      <c r="MQ687" s="87"/>
      <c r="MR687" s="87"/>
      <c r="MS687" s="87"/>
      <c r="MT687" s="87"/>
      <c r="MU687" s="87"/>
      <c r="MV687" s="87"/>
      <c r="MW687" s="87"/>
      <c r="MX687" s="87"/>
      <c r="MY687" s="87"/>
      <c r="MZ687" s="87"/>
      <c r="NA687" s="87"/>
      <c r="NB687" s="87"/>
      <c r="NC687" s="87"/>
      <c r="ND687" s="87"/>
      <c r="NE687" s="87"/>
      <c r="NF687" s="87"/>
      <c r="NG687" s="87"/>
      <c r="NH687" s="87"/>
      <c r="NI687" s="87"/>
      <c r="NJ687" s="87"/>
      <c r="NK687" s="87"/>
      <c r="NL687" s="87"/>
      <c r="NM687" s="87"/>
      <c r="NN687" s="87"/>
      <c r="NO687" s="87"/>
      <c r="NP687" s="87"/>
      <c r="NR687" s="20"/>
      <c r="NS687" s="246" t="s">
        <v>6312</v>
      </c>
    </row>
    <row r="688" spans="22:383">
      <c r="V688" s="43">
        <v>113</v>
      </c>
      <c r="W688" s="34" t="s">
        <v>2876</v>
      </c>
      <c r="X688" s="44">
        <v>171436</v>
      </c>
      <c r="Y688" s="34" t="s">
        <v>2754</v>
      </c>
      <c r="Z688" s="43" t="s">
        <v>1277</v>
      </c>
      <c r="AA688" s="34" t="s">
        <v>412</v>
      </c>
      <c r="AB688" s="34" t="s">
        <v>412</v>
      </c>
      <c r="AC688" s="34" t="s">
        <v>6313</v>
      </c>
      <c r="AD688" s="44" t="s">
        <v>428</v>
      </c>
      <c r="AE688" s="44" t="s">
        <v>3189</v>
      </c>
      <c r="AF688" s="43">
        <v>113</v>
      </c>
      <c r="AG688" s="34" t="s">
        <v>2876</v>
      </c>
      <c r="AH688" s="34" t="s">
        <v>2875</v>
      </c>
      <c r="AI688" s="43" t="s">
        <v>2877</v>
      </c>
      <c r="AJ688" s="44" t="s">
        <v>2878</v>
      </c>
      <c r="AK688" s="295">
        <v>5000669</v>
      </c>
      <c r="AL688" s="44" t="s">
        <v>412</v>
      </c>
      <c r="AM688" s="44" t="s">
        <v>2882</v>
      </c>
      <c r="AN688" s="296">
        <v>259096700</v>
      </c>
      <c r="AO688" s="34"/>
      <c r="AP688" s="34"/>
      <c r="AQ688" s="34"/>
      <c r="AR688" s="34"/>
      <c r="AS688" s="34"/>
      <c r="AT688" s="44" t="s">
        <v>434</v>
      </c>
      <c r="AU688" s="44"/>
      <c r="AV688" s="751" t="str" cm="1">
        <f t="array" ref="AV6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8" s="34"/>
      <c r="AX688" s="34"/>
      <c r="AY688" s="34"/>
      <c r="AZ688" s="34"/>
      <c r="BA688" s="34"/>
      <c r="BB688" s="34"/>
      <c r="BC688" s="34"/>
      <c r="BD688" s="44">
        <v>171436</v>
      </c>
      <c r="BE688" s="34" t="s">
        <v>2754</v>
      </c>
      <c r="BF688" s="43" t="s">
        <v>1277</v>
      </c>
      <c r="BG688" s="34" t="s">
        <v>412</v>
      </c>
      <c r="BH688" s="34" t="s">
        <v>412</v>
      </c>
      <c r="BI688" s="34" t="s">
        <v>6313</v>
      </c>
      <c r="BJ688" s="44" t="s">
        <v>428</v>
      </c>
      <c r="BK688" s="44" t="s">
        <v>3189</v>
      </c>
      <c r="BL688" s="34"/>
      <c r="BM688" s="34"/>
      <c r="BN688" s="34"/>
      <c r="BO688" s="20"/>
      <c r="BP688" s="20"/>
      <c r="BQ688" s="20"/>
      <c r="BR688" s="20"/>
      <c r="BS688" s="27"/>
      <c r="BT688" s="20"/>
      <c r="BU688" s="20"/>
      <c r="BV688" s="20"/>
      <c r="BW688" s="20"/>
      <c r="BX688" s="20"/>
      <c r="BY688" s="20"/>
      <c r="BZ688" s="20"/>
      <c r="CA688" s="20"/>
      <c r="CB688" s="20"/>
      <c r="CC688" s="27"/>
      <c r="CD688" s="20"/>
      <c r="CE688" s="20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0"/>
      <c r="ML688" s="87"/>
      <c r="MM688" s="87"/>
      <c r="MN688" s="87"/>
      <c r="MO688" s="87"/>
      <c r="MP688" s="87"/>
      <c r="MQ688" s="87"/>
      <c r="MR688" s="87"/>
      <c r="MS688" s="87"/>
      <c r="MT688" s="87"/>
      <c r="MU688" s="87"/>
      <c r="MV688" s="87"/>
      <c r="MW688" s="87"/>
      <c r="MX688" s="87"/>
      <c r="MY688" s="87"/>
      <c r="MZ688" s="87"/>
      <c r="NA688" s="87"/>
      <c r="NB688" s="87"/>
      <c r="NC688" s="87"/>
      <c r="ND688" s="87"/>
      <c r="NE688" s="87"/>
      <c r="NF688" s="87"/>
      <c r="NG688" s="87"/>
      <c r="NH688" s="87"/>
      <c r="NI688" s="87"/>
      <c r="NJ688" s="87"/>
      <c r="NK688" s="87"/>
      <c r="NL688" s="87"/>
      <c r="NM688" s="87"/>
      <c r="NN688" s="87"/>
      <c r="NO688" s="87"/>
      <c r="NP688" s="87"/>
      <c r="NR688" s="20"/>
      <c r="NS688" s="246" t="s">
        <v>6314</v>
      </c>
    </row>
    <row r="689" spans="22:383">
      <c r="V689" s="43">
        <v>113</v>
      </c>
      <c r="W689" s="34" t="s">
        <v>2876</v>
      </c>
      <c r="X689" s="44">
        <v>171437</v>
      </c>
      <c r="Y689" s="34" t="s">
        <v>3400</v>
      </c>
      <c r="Z689" s="43" t="s">
        <v>1277</v>
      </c>
      <c r="AA689" s="34" t="s">
        <v>412</v>
      </c>
      <c r="AB689" s="34" t="s">
        <v>412</v>
      </c>
      <c r="AC689" s="34" t="s">
        <v>6315</v>
      </c>
      <c r="AD689" s="44" t="s">
        <v>428</v>
      </c>
      <c r="AE689" s="44" t="s">
        <v>3189</v>
      </c>
      <c r="AF689" s="43">
        <v>113</v>
      </c>
      <c r="AG689" s="34" t="s">
        <v>2876</v>
      </c>
      <c r="AH689" s="34" t="s">
        <v>2875</v>
      </c>
      <c r="AI689" s="43" t="s">
        <v>2877</v>
      </c>
      <c r="AJ689" s="44" t="s">
        <v>2878</v>
      </c>
      <c r="AK689" s="295">
        <v>5000669</v>
      </c>
      <c r="AL689" s="44" t="s">
        <v>412</v>
      </c>
      <c r="AM689" s="44" t="s">
        <v>2882</v>
      </c>
      <c r="AN689" s="296">
        <v>259096700</v>
      </c>
      <c r="AO689" s="34"/>
      <c r="AP689" s="34"/>
      <c r="AQ689" s="34"/>
      <c r="AR689" s="34"/>
      <c r="AS689" s="34"/>
      <c r="AT689" s="44" t="s">
        <v>434</v>
      </c>
      <c r="AU689" s="44"/>
      <c r="AV689" s="751" t="str" cm="1">
        <f t="array" ref="AV6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89" s="34"/>
      <c r="AX689" s="34"/>
      <c r="AY689" s="34"/>
      <c r="AZ689" s="34"/>
      <c r="BA689" s="34"/>
      <c r="BB689" s="34"/>
      <c r="BC689" s="34"/>
      <c r="BD689" s="44">
        <v>171437</v>
      </c>
      <c r="BE689" s="34" t="s">
        <v>3400</v>
      </c>
      <c r="BF689" s="43" t="s">
        <v>1277</v>
      </c>
      <c r="BG689" s="34" t="s">
        <v>412</v>
      </c>
      <c r="BH689" s="34" t="s">
        <v>412</v>
      </c>
      <c r="BI689" s="34" t="s">
        <v>6315</v>
      </c>
      <c r="BJ689" s="44" t="s">
        <v>428</v>
      </c>
      <c r="BK689" s="44" t="s">
        <v>3189</v>
      </c>
      <c r="BL689" s="34"/>
      <c r="BM689" s="34"/>
      <c r="BN689" s="34"/>
      <c r="BO689" s="20"/>
      <c r="BP689" s="20"/>
      <c r="BQ689" s="20"/>
      <c r="BR689" s="20"/>
      <c r="BS689" s="27"/>
      <c r="BT689" s="20"/>
      <c r="BU689" s="20"/>
      <c r="BV689" s="20"/>
      <c r="BW689" s="20"/>
      <c r="BX689" s="20"/>
      <c r="BY689" s="20"/>
      <c r="BZ689" s="20"/>
      <c r="CA689" s="20"/>
      <c r="CB689" s="20"/>
      <c r="CC689" s="27"/>
      <c r="CD689" s="20"/>
      <c r="CE689" s="20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0"/>
      <c r="ML689" s="87"/>
      <c r="MM689" s="87"/>
      <c r="MN689" s="87"/>
      <c r="MO689" s="87"/>
      <c r="MP689" s="87"/>
      <c r="MQ689" s="87"/>
      <c r="MR689" s="87"/>
      <c r="MS689" s="87"/>
      <c r="MT689" s="87"/>
      <c r="MU689" s="87"/>
      <c r="MV689" s="87"/>
      <c r="MW689" s="87"/>
      <c r="MX689" s="87"/>
      <c r="MY689" s="87"/>
      <c r="MZ689" s="87"/>
      <c r="NA689" s="87"/>
      <c r="NB689" s="87"/>
      <c r="NC689" s="87"/>
      <c r="ND689" s="87"/>
      <c r="NE689" s="87"/>
      <c r="NF689" s="87"/>
      <c r="NG689" s="87"/>
      <c r="NH689" s="87"/>
      <c r="NI689" s="87"/>
      <c r="NJ689" s="87"/>
      <c r="NK689" s="87"/>
      <c r="NL689" s="87"/>
      <c r="NM689" s="87"/>
      <c r="NN689" s="87"/>
      <c r="NO689" s="87"/>
      <c r="NP689" s="87"/>
      <c r="NR689" s="20"/>
      <c r="NS689" s="246" t="s">
        <v>6316</v>
      </c>
    </row>
    <row r="690" spans="22:383">
      <c r="V690" s="43">
        <v>113</v>
      </c>
      <c r="W690" s="34" t="s">
        <v>2876</v>
      </c>
      <c r="X690" s="44">
        <v>171438</v>
      </c>
      <c r="Y690" s="34" t="s">
        <v>3448</v>
      </c>
      <c r="Z690" s="43" t="s">
        <v>1277</v>
      </c>
      <c r="AA690" s="34" t="s">
        <v>412</v>
      </c>
      <c r="AB690" s="34" t="s">
        <v>412</v>
      </c>
      <c r="AC690" s="34" t="s">
        <v>412</v>
      </c>
      <c r="AD690" s="44" t="s">
        <v>428</v>
      </c>
      <c r="AE690" s="44" t="s">
        <v>3189</v>
      </c>
      <c r="AF690" s="43">
        <v>113</v>
      </c>
      <c r="AG690" s="34" t="s">
        <v>2876</v>
      </c>
      <c r="AH690" s="34" t="s">
        <v>2875</v>
      </c>
      <c r="AI690" s="43" t="s">
        <v>2877</v>
      </c>
      <c r="AJ690" s="44" t="s">
        <v>2878</v>
      </c>
      <c r="AK690" s="295">
        <v>5000669</v>
      </c>
      <c r="AL690" s="44" t="s">
        <v>412</v>
      </c>
      <c r="AM690" s="44" t="s">
        <v>2882</v>
      </c>
      <c r="AN690" s="296">
        <v>259096700</v>
      </c>
      <c r="AO690" s="34"/>
      <c r="AP690" s="34"/>
      <c r="AQ690" s="34"/>
      <c r="AR690" s="34"/>
      <c r="AS690" s="34"/>
      <c r="AT690" s="44" t="s">
        <v>434</v>
      </c>
      <c r="AU690" s="44"/>
      <c r="AV690" s="751" t="str" cm="1">
        <f t="array" ref="AV6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0" s="34"/>
      <c r="AX690" s="34"/>
      <c r="AY690" s="34"/>
      <c r="AZ690" s="34"/>
      <c r="BA690" s="34"/>
      <c r="BB690" s="34"/>
      <c r="BC690" s="34"/>
      <c r="BD690" s="44">
        <v>171438</v>
      </c>
      <c r="BE690" s="34" t="s">
        <v>3448</v>
      </c>
      <c r="BF690" s="43" t="s">
        <v>1277</v>
      </c>
      <c r="BG690" s="34" t="s">
        <v>412</v>
      </c>
      <c r="BH690" s="34" t="s">
        <v>412</v>
      </c>
      <c r="BI690" s="34" t="s">
        <v>412</v>
      </c>
      <c r="BJ690" s="44" t="s">
        <v>428</v>
      </c>
      <c r="BK690" s="44" t="s">
        <v>3189</v>
      </c>
      <c r="BL690" s="34"/>
      <c r="BM690" s="34"/>
      <c r="BN690" s="34"/>
      <c r="BO690" s="20"/>
      <c r="BP690" s="20"/>
      <c r="BQ690" s="20"/>
      <c r="BR690" s="20"/>
      <c r="BS690" s="27"/>
      <c r="BT690" s="20"/>
      <c r="BU690" s="20"/>
      <c r="BV690" s="20"/>
      <c r="BW690" s="20"/>
      <c r="BX690" s="20"/>
      <c r="BY690" s="20"/>
      <c r="BZ690" s="20"/>
      <c r="CA690" s="20"/>
      <c r="CB690" s="20"/>
      <c r="CC690" s="27"/>
      <c r="CD690" s="20"/>
      <c r="CE690" s="20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0"/>
      <c r="ML690" s="87"/>
      <c r="MM690" s="87"/>
      <c r="MN690" s="87"/>
      <c r="MO690" s="87"/>
      <c r="MP690" s="87"/>
      <c r="MQ690" s="87"/>
      <c r="MR690" s="87"/>
      <c r="MS690" s="87"/>
      <c r="MT690" s="87"/>
      <c r="MU690" s="87"/>
      <c r="MV690" s="87"/>
      <c r="MW690" s="87"/>
      <c r="MX690" s="87"/>
      <c r="MY690" s="87"/>
      <c r="MZ690" s="87"/>
      <c r="NA690" s="87"/>
      <c r="NB690" s="87"/>
      <c r="NC690" s="87"/>
      <c r="ND690" s="87"/>
      <c r="NE690" s="87"/>
      <c r="NF690" s="87"/>
      <c r="NG690" s="87"/>
      <c r="NH690" s="87"/>
      <c r="NI690" s="87"/>
      <c r="NJ690" s="87"/>
      <c r="NK690" s="87"/>
      <c r="NL690" s="87"/>
      <c r="NM690" s="87"/>
      <c r="NN690" s="87"/>
      <c r="NO690" s="87"/>
      <c r="NP690" s="87"/>
      <c r="NR690" s="20"/>
      <c r="NS690" s="246" t="s">
        <v>6317</v>
      </c>
    </row>
    <row r="691" spans="22:383">
      <c r="V691" s="43">
        <v>113</v>
      </c>
      <c r="W691" s="34" t="s">
        <v>2876</v>
      </c>
      <c r="X691" s="44">
        <v>171429</v>
      </c>
      <c r="Y691" s="34" t="s">
        <v>1756</v>
      </c>
      <c r="Z691" s="43" t="s">
        <v>1277</v>
      </c>
      <c r="AA691" s="34" t="s">
        <v>412</v>
      </c>
      <c r="AB691" s="34" t="s">
        <v>412</v>
      </c>
      <c r="AC691" s="34" t="s">
        <v>1756</v>
      </c>
      <c r="AD691" s="44" t="s">
        <v>428</v>
      </c>
      <c r="AE691" s="44" t="s">
        <v>3189</v>
      </c>
      <c r="AF691" s="43">
        <v>113</v>
      </c>
      <c r="AG691" s="34" t="s">
        <v>2876</v>
      </c>
      <c r="AH691" s="34" t="s">
        <v>2875</v>
      </c>
      <c r="AI691" s="43" t="s">
        <v>2877</v>
      </c>
      <c r="AJ691" s="44" t="s">
        <v>2878</v>
      </c>
      <c r="AK691" s="295">
        <v>5000669</v>
      </c>
      <c r="AL691" s="44" t="s">
        <v>412</v>
      </c>
      <c r="AM691" s="44" t="s">
        <v>2882</v>
      </c>
      <c r="AN691" s="296">
        <v>259096700</v>
      </c>
      <c r="AO691" s="34"/>
      <c r="AP691" s="34"/>
      <c r="AQ691" s="34"/>
      <c r="AR691" s="34"/>
      <c r="AS691" s="34"/>
      <c r="AT691" s="44" t="s">
        <v>434</v>
      </c>
      <c r="AU691" s="44"/>
      <c r="AV691" s="751" t="str" cm="1">
        <f t="array" ref="AV6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1" s="34"/>
      <c r="AX691" s="34"/>
      <c r="AY691" s="34"/>
      <c r="AZ691" s="34"/>
      <c r="BA691" s="34"/>
      <c r="BB691" s="34"/>
      <c r="BC691" s="34"/>
      <c r="BD691" s="44">
        <v>171429</v>
      </c>
      <c r="BE691" s="34" t="s">
        <v>1756</v>
      </c>
      <c r="BF691" s="43" t="s">
        <v>1277</v>
      </c>
      <c r="BG691" s="34" t="s">
        <v>412</v>
      </c>
      <c r="BH691" s="34" t="s">
        <v>412</v>
      </c>
      <c r="BI691" s="34" t="s">
        <v>1756</v>
      </c>
      <c r="BJ691" s="44" t="s">
        <v>428</v>
      </c>
      <c r="BK691" s="44" t="s">
        <v>3189</v>
      </c>
      <c r="BL691" s="34"/>
      <c r="BM691" s="34"/>
      <c r="BN691" s="34"/>
      <c r="BO691" s="20"/>
      <c r="BP691" s="20"/>
      <c r="BQ691" s="20"/>
      <c r="BR691" s="20"/>
      <c r="BS691" s="27"/>
      <c r="BT691" s="20"/>
      <c r="BU691" s="20"/>
      <c r="BV691" s="20"/>
      <c r="BW691" s="20"/>
      <c r="BX691" s="20"/>
      <c r="BY691" s="20"/>
      <c r="BZ691" s="20"/>
      <c r="CA691" s="20"/>
      <c r="CB691" s="20"/>
      <c r="CC691" s="27"/>
      <c r="CD691" s="20"/>
      <c r="CE691" s="20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0"/>
      <c r="ML691" s="87"/>
      <c r="MM691" s="87"/>
      <c r="MN691" s="87"/>
      <c r="MO691" s="87"/>
      <c r="MP691" s="87"/>
      <c r="MQ691" s="87"/>
      <c r="MR691" s="87"/>
      <c r="MS691" s="87"/>
      <c r="MT691" s="87"/>
      <c r="MU691" s="87"/>
      <c r="MV691" s="87"/>
      <c r="MW691" s="87"/>
      <c r="MX691" s="87"/>
      <c r="MY691" s="87"/>
      <c r="MZ691" s="87"/>
      <c r="NA691" s="87"/>
      <c r="NB691" s="87"/>
      <c r="NC691" s="87"/>
      <c r="ND691" s="87"/>
      <c r="NE691" s="87"/>
      <c r="NF691" s="87"/>
      <c r="NG691" s="87"/>
      <c r="NH691" s="87"/>
      <c r="NI691" s="87"/>
      <c r="NJ691" s="87"/>
      <c r="NK691" s="87"/>
      <c r="NL691" s="87"/>
      <c r="NM691" s="87"/>
      <c r="NN691" s="87"/>
      <c r="NO691" s="87"/>
      <c r="NP691" s="87"/>
      <c r="NR691" s="20"/>
      <c r="NS691" s="246" t="s">
        <v>6318</v>
      </c>
    </row>
    <row r="692" spans="22:383">
      <c r="V692" s="43">
        <v>113</v>
      </c>
      <c r="W692" s="34" t="s">
        <v>2876</v>
      </c>
      <c r="X692" s="44">
        <v>171400</v>
      </c>
      <c r="Y692" s="34" t="s">
        <v>6319</v>
      </c>
      <c r="Z692" s="43" t="s">
        <v>1277</v>
      </c>
      <c r="AA692" s="34" t="s">
        <v>412</v>
      </c>
      <c r="AB692" s="34" t="s">
        <v>412</v>
      </c>
      <c r="AC692" s="34" t="s">
        <v>412</v>
      </c>
      <c r="AD692" s="44" t="s">
        <v>428</v>
      </c>
      <c r="AE692" s="44" t="s">
        <v>3189</v>
      </c>
      <c r="AF692" s="43">
        <v>113</v>
      </c>
      <c r="AG692" s="34" t="s">
        <v>2876</v>
      </c>
      <c r="AH692" s="34" t="s">
        <v>2875</v>
      </c>
      <c r="AI692" s="43" t="s">
        <v>2877</v>
      </c>
      <c r="AJ692" s="44" t="s">
        <v>2878</v>
      </c>
      <c r="AK692" s="295">
        <v>5000669</v>
      </c>
      <c r="AL692" s="44" t="s">
        <v>412</v>
      </c>
      <c r="AM692" s="44" t="s">
        <v>2882</v>
      </c>
      <c r="AN692" s="296">
        <v>259096700</v>
      </c>
      <c r="AO692" s="34"/>
      <c r="AP692" s="34"/>
      <c r="AQ692" s="34"/>
      <c r="AR692" s="34"/>
      <c r="AS692" s="34"/>
      <c r="AT692" s="44" t="s">
        <v>434</v>
      </c>
      <c r="AU692" s="44"/>
      <c r="AV692" s="751" t="str" cm="1">
        <f t="array" ref="AV6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2" s="34"/>
      <c r="AX692" s="34"/>
      <c r="AY692" s="34"/>
      <c r="AZ692" s="34"/>
      <c r="BA692" s="34"/>
      <c r="BB692" s="34"/>
      <c r="BC692" s="34"/>
      <c r="BD692" s="44">
        <v>171400</v>
      </c>
      <c r="BE692" s="34" t="s">
        <v>6319</v>
      </c>
      <c r="BF692" s="43" t="s">
        <v>1277</v>
      </c>
      <c r="BG692" s="34" t="s">
        <v>412</v>
      </c>
      <c r="BH692" s="34" t="s">
        <v>412</v>
      </c>
      <c r="BI692" s="34" t="s">
        <v>412</v>
      </c>
      <c r="BJ692" s="44" t="s">
        <v>428</v>
      </c>
      <c r="BK692" s="44" t="s">
        <v>3189</v>
      </c>
      <c r="BL692" s="34"/>
      <c r="BM692" s="34"/>
      <c r="BN692" s="34"/>
      <c r="BO692" s="20"/>
      <c r="BP692" s="20"/>
      <c r="BQ692" s="20"/>
      <c r="BR692" s="20"/>
      <c r="BS692" s="27"/>
      <c r="BT692" s="20"/>
      <c r="BU692" s="20"/>
      <c r="BV692" s="20"/>
      <c r="BW692" s="20"/>
      <c r="BX692" s="20"/>
      <c r="BY692" s="20"/>
      <c r="BZ692" s="20"/>
      <c r="CA692" s="20"/>
      <c r="CB692" s="20"/>
      <c r="CC692" s="27"/>
      <c r="CD692" s="20"/>
      <c r="CE692" s="20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0"/>
      <c r="ML692" s="87"/>
      <c r="MM692" s="87"/>
      <c r="MN692" s="87"/>
      <c r="MO692" s="87"/>
      <c r="MP692" s="87"/>
      <c r="MQ692" s="87"/>
      <c r="MR692" s="87"/>
      <c r="MS692" s="87"/>
      <c r="MT692" s="87"/>
      <c r="MU692" s="87"/>
      <c r="MV692" s="87"/>
      <c r="MW692" s="87"/>
      <c r="MX692" s="87"/>
      <c r="MY692" s="87"/>
      <c r="MZ692" s="87"/>
      <c r="NA692" s="87"/>
      <c r="NB692" s="87"/>
      <c r="NC692" s="87"/>
      <c r="ND692" s="87"/>
      <c r="NE692" s="87"/>
      <c r="NF692" s="87"/>
      <c r="NG692" s="87"/>
      <c r="NH692" s="87"/>
      <c r="NI692" s="87"/>
      <c r="NJ692" s="87"/>
      <c r="NK692" s="87"/>
      <c r="NL692" s="87"/>
      <c r="NM692" s="87"/>
      <c r="NN692" s="87"/>
      <c r="NO692" s="87"/>
      <c r="NP692" s="87"/>
      <c r="NR692" s="20"/>
      <c r="NS692" s="246" t="s">
        <v>6320</v>
      </c>
    </row>
    <row r="693" spans="22:383">
      <c r="V693" s="43">
        <v>114</v>
      </c>
      <c r="W693" s="34" t="s">
        <v>2974</v>
      </c>
      <c r="X693" s="44">
        <v>170217</v>
      </c>
      <c r="Y693" s="34" t="s">
        <v>2147</v>
      </c>
      <c r="Z693" s="43" t="s">
        <v>1277</v>
      </c>
      <c r="AA693" s="34" t="s">
        <v>665</v>
      </c>
      <c r="AB693" s="34" t="s">
        <v>412</v>
      </c>
      <c r="AC693" s="34" t="s">
        <v>2147</v>
      </c>
      <c r="AD693" s="44" t="s">
        <v>428</v>
      </c>
      <c r="AE693" s="44" t="s">
        <v>6321</v>
      </c>
      <c r="AF693" s="43">
        <v>114</v>
      </c>
      <c r="AG693" s="34" t="s">
        <v>2974</v>
      </c>
      <c r="AH693" s="34" t="s">
        <v>2973</v>
      </c>
      <c r="AI693" s="43" t="s">
        <v>2975</v>
      </c>
      <c r="AJ693" s="44" t="s">
        <v>2976</v>
      </c>
      <c r="AK693" s="295">
        <v>5400303</v>
      </c>
      <c r="AL693" s="44" t="s">
        <v>666</v>
      </c>
      <c r="AM693" s="44" t="s">
        <v>2980</v>
      </c>
      <c r="AN693" s="296">
        <v>276095730</v>
      </c>
      <c r="AO693" s="34"/>
      <c r="AP693" s="34"/>
      <c r="AQ693" s="34"/>
      <c r="AR693" s="34"/>
      <c r="AS693" s="34"/>
      <c r="AT693" s="44" t="s">
        <v>434</v>
      </c>
      <c r="AU693" s="44"/>
      <c r="AV693" s="751" t="str" cm="1">
        <f t="array" ref="AV6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3" s="34"/>
      <c r="AX693" s="34"/>
      <c r="AY693" s="34"/>
      <c r="AZ693" s="34"/>
      <c r="BA693" s="34"/>
      <c r="BB693" s="34"/>
      <c r="BC693" s="34"/>
      <c r="BD693" s="44">
        <v>170217</v>
      </c>
      <c r="BE693" s="34" t="s">
        <v>2147</v>
      </c>
      <c r="BF693" s="43" t="s">
        <v>1277</v>
      </c>
      <c r="BG693" s="34" t="s">
        <v>665</v>
      </c>
      <c r="BH693" s="34" t="s">
        <v>412</v>
      </c>
      <c r="BI693" s="34" t="s">
        <v>2147</v>
      </c>
      <c r="BJ693" s="44" t="s">
        <v>428</v>
      </c>
      <c r="BK693" s="44" t="s">
        <v>6321</v>
      </c>
      <c r="BL693" s="34"/>
      <c r="BM693" s="34"/>
      <c r="BN693" s="34"/>
      <c r="BO693" s="20"/>
      <c r="BP693" s="20"/>
      <c r="BQ693" s="20"/>
      <c r="BR693" s="20"/>
      <c r="BS693" s="27"/>
      <c r="BT693" s="20"/>
      <c r="BU693" s="20"/>
      <c r="BV693" s="20"/>
      <c r="BW693" s="20"/>
      <c r="BX693" s="20"/>
      <c r="BY693" s="20"/>
      <c r="BZ693" s="20"/>
      <c r="CA693" s="20"/>
      <c r="CB693" s="20"/>
      <c r="CC693" s="27"/>
      <c r="CD693" s="20"/>
      <c r="CE693" s="20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0"/>
      <c r="ML693" s="87"/>
      <c r="MM693" s="87"/>
      <c r="MN693" s="87"/>
      <c r="MO693" s="87"/>
      <c r="MP693" s="87"/>
      <c r="MQ693" s="87"/>
      <c r="MR693" s="87"/>
      <c r="MS693" s="87"/>
      <c r="MT693" s="87"/>
      <c r="MU693" s="87"/>
      <c r="MV693" s="87"/>
      <c r="MW693" s="87"/>
      <c r="MX693" s="87"/>
      <c r="MY693" s="87"/>
      <c r="MZ693" s="87"/>
      <c r="NA693" s="87"/>
      <c r="NB693" s="87"/>
      <c r="NC693" s="87"/>
      <c r="ND693" s="87"/>
      <c r="NE693" s="87"/>
      <c r="NF693" s="87"/>
      <c r="NG693" s="87"/>
      <c r="NH693" s="87"/>
      <c r="NI693" s="87"/>
      <c r="NJ693" s="87"/>
      <c r="NK693" s="87"/>
      <c r="NL693" s="87"/>
      <c r="NM693" s="87"/>
      <c r="NN693" s="87"/>
      <c r="NO693" s="87"/>
      <c r="NP693" s="87"/>
      <c r="NR693" s="20"/>
      <c r="NS693" s="246" t="s">
        <v>6322</v>
      </c>
    </row>
    <row r="694" spans="22:383">
      <c r="V694" s="43">
        <v>114</v>
      </c>
      <c r="W694" s="34" t="s">
        <v>2974</v>
      </c>
      <c r="X694" s="44">
        <v>170218</v>
      </c>
      <c r="Y694" s="34" t="s">
        <v>2314</v>
      </c>
      <c r="Z694" s="43" t="s">
        <v>1277</v>
      </c>
      <c r="AA694" s="34" t="s">
        <v>665</v>
      </c>
      <c r="AB694" s="34" t="s">
        <v>412</v>
      </c>
      <c r="AC694" s="34" t="s">
        <v>2314</v>
      </c>
      <c r="AD694" s="44" t="s">
        <v>428</v>
      </c>
      <c r="AE694" s="44" t="s">
        <v>6321</v>
      </c>
      <c r="AF694" s="43">
        <v>114</v>
      </c>
      <c r="AG694" s="34" t="s">
        <v>2974</v>
      </c>
      <c r="AH694" s="34" t="s">
        <v>2973</v>
      </c>
      <c r="AI694" s="43" t="s">
        <v>2975</v>
      </c>
      <c r="AJ694" s="44" t="s">
        <v>2976</v>
      </c>
      <c r="AK694" s="295">
        <v>5400303</v>
      </c>
      <c r="AL694" s="44" t="s">
        <v>666</v>
      </c>
      <c r="AM694" s="44" t="s">
        <v>2980</v>
      </c>
      <c r="AN694" s="296">
        <v>276095730</v>
      </c>
      <c r="AO694" s="34"/>
      <c r="AP694" s="34"/>
      <c r="AQ694" s="34"/>
      <c r="AR694" s="34"/>
      <c r="AS694" s="34"/>
      <c r="AT694" s="44" t="s">
        <v>434</v>
      </c>
      <c r="AU694" s="44"/>
      <c r="AV694" s="751" t="str" cm="1">
        <f t="array" ref="AV6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4" s="34"/>
      <c r="AX694" s="34"/>
      <c r="AY694" s="34"/>
      <c r="AZ694" s="34"/>
      <c r="BA694" s="34"/>
      <c r="BB694" s="34"/>
      <c r="BC694" s="34"/>
      <c r="BD694" s="44">
        <v>170218</v>
      </c>
      <c r="BE694" s="34" t="s">
        <v>2314</v>
      </c>
      <c r="BF694" s="43" t="s">
        <v>1277</v>
      </c>
      <c r="BG694" s="34" t="s">
        <v>665</v>
      </c>
      <c r="BH694" s="34" t="s">
        <v>412</v>
      </c>
      <c r="BI694" s="34" t="s">
        <v>2314</v>
      </c>
      <c r="BJ694" s="44" t="s">
        <v>428</v>
      </c>
      <c r="BK694" s="44" t="s">
        <v>6321</v>
      </c>
      <c r="BL694" s="34"/>
      <c r="BM694" s="34"/>
      <c r="BN694" s="34"/>
      <c r="BO694" s="20"/>
      <c r="BP694" s="20"/>
      <c r="BQ694" s="20"/>
      <c r="BR694" s="20"/>
      <c r="BS694" s="27"/>
      <c r="BT694" s="20"/>
      <c r="BU694" s="20"/>
      <c r="BV694" s="20"/>
      <c r="BW694" s="20"/>
      <c r="BX694" s="20"/>
      <c r="BY694" s="20"/>
      <c r="BZ694" s="20"/>
      <c r="CA694" s="20"/>
      <c r="CB694" s="20"/>
      <c r="CC694" s="27"/>
      <c r="CD694" s="20"/>
      <c r="CE694" s="20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0"/>
      <c r="ML694" s="87"/>
      <c r="MM694" s="87"/>
      <c r="MN694" s="87"/>
      <c r="MO694" s="87"/>
      <c r="MP694" s="87"/>
      <c r="MQ694" s="87"/>
      <c r="MR694" s="87"/>
      <c r="MS694" s="87"/>
      <c r="MT694" s="87"/>
      <c r="MU694" s="87"/>
      <c r="MV694" s="87"/>
      <c r="MW694" s="87"/>
      <c r="MX694" s="87"/>
      <c r="MY694" s="87"/>
      <c r="MZ694" s="87"/>
      <c r="NA694" s="87"/>
      <c r="NB694" s="87"/>
      <c r="NC694" s="87"/>
      <c r="ND694" s="87"/>
      <c r="NE694" s="87"/>
      <c r="NF694" s="87"/>
      <c r="NG694" s="87"/>
      <c r="NH694" s="87"/>
      <c r="NI694" s="87"/>
      <c r="NJ694" s="87"/>
      <c r="NK694" s="87"/>
      <c r="NL694" s="87"/>
      <c r="NM694" s="87"/>
      <c r="NN694" s="87"/>
      <c r="NO694" s="87"/>
      <c r="NP694" s="87"/>
      <c r="NR694" s="20"/>
      <c r="NS694" s="246" t="s">
        <v>6323</v>
      </c>
    </row>
    <row r="695" spans="22:383">
      <c r="V695" s="43">
        <v>114</v>
      </c>
      <c r="W695" s="34" t="s">
        <v>2974</v>
      </c>
      <c r="X695" s="44">
        <v>170203</v>
      </c>
      <c r="Y695" s="34" t="s">
        <v>930</v>
      </c>
      <c r="Z695" s="43" t="s">
        <v>1277</v>
      </c>
      <c r="AA695" s="34" t="s">
        <v>665</v>
      </c>
      <c r="AB695" s="34" t="s">
        <v>412</v>
      </c>
      <c r="AC695" s="34" t="s">
        <v>930</v>
      </c>
      <c r="AD695" s="44" t="s">
        <v>428</v>
      </c>
      <c r="AE695" s="44" t="s">
        <v>6321</v>
      </c>
      <c r="AF695" s="43">
        <v>114</v>
      </c>
      <c r="AG695" s="34" t="s">
        <v>2974</v>
      </c>
      <c r="AH695" s="34" t="s">
        <v>2973</v>
      </c>
      <c r="AI695" s="43" t="s">
        <v>2975</v>
      </c>
      <c r="AJ695" s="44" t="s">
        <v>2976</v>
      </c>
      <c r="AK695" s="295">
        <v>5400303</v>
      </c>
      <c r="AL695" s="44" t="s">
        <v>666</v>
      </c>
      <c r="AM695" s="44" t="s">
        <v>2980</v>
      </c>
      <c r="AN695" s="296">
        <v>276095730</v>
      </c>
      <c r="AO695" s="34"/>
      <c r="AP695" s="34"/>
      <c r="AQ695" s="34"/>
      <c r="AR695" s="34"/>
      <c r="AS695" s="34"/>
      <c r="AT695" s="44" t="s">
        <v>434</v>
      </c>
      <c r="AU695" s="44"/>
      <c r="AV695" s="751" t="str" cm="1">
        <f t="array" ref="AV6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5" s="34"/>
      <c r="AX695" s="34"/>
      <c r="AY695" s="34"/>
      <c r="AZ695" s="34"/>
      <c r="BA695" s="34"/>
      <c r="BB695" s="34"/>
      <c r="BC695" s="34"/>
      <c r="BD695" s="44">
        <v>170203</v>
      </c>
      <c r="BE695" s="34" t="s">
        <v>930</v>
      </c>
      <c r="BF695" s="43" t="s">
        <v>1277</v>
      </c>
      <c r="BG695" s="34" t="s">
        <v>665</v>
      </c>
      <c r="BH695" s="34" t="s">
        <v>412</v>
      </c>
      <c r="BI695" s="34" t="s">
        <v>930</v>
      </c>
      <c r="BJ695" s="44" t="s">
        <v>428</v>
      </c>
      <c r="BK695" s="44" t="s">
        <v>6321</v>
      </c>
      <c r="BL695" s="34"/>
      <c r="BM695" s="34"/>
      <c r="BN695" s="34"/>
      <c r="BO695" s="20"/>
      <c r="BP695" s="20"/>
      <c r="BQ695" s="20"/>
      <c r="BR695" s="20"/>
      <c r="BS695" s="27"/>
      <c r="BT695" s="20"/>
      <c r="BU695" s="20"/>
      <c r="BV695" s="20"/>
      <c r="BW695" s="20"/>
      <c r="BX695" s="20"/>
      <c r="BY695" s="20"/>
      <c r="BZ695" s="20"/>
      <c r="CA695" s="20"/>
      <c r="CB695" s="20"/>
      <c r="CC695" s="27"/>
      <c r="CD695" s="20"/>
      <c r="CE695" s="20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0"/>
      <c r="ML695" s="87"/>
      <c r="MM695" s="87"/>
      <c r="MN695" s="87"/>
      <c r="MO695" s="87"/>
      <c r="MP695" s="87"/>
      <c r="MQ695" s="87"/>
      <c r="MR695" s="87"/>
      <c r="MS695" s="87"/>
      <c r="MT695" s="87"/>
      <c r="MU695" s="87"/>
      <c r="MV695" s="87"/>
      <c r="MW695" s="87"/>
      <c r="MX695" s="87"/>
      <c r="MY695" s="87"/>
      <c r="MZ695" s="87"/>
      <c r="NA695" s="87"/>
      <c r="NB695" s="87"/>
      <c r="NC695" s="87"/>
      <c r="ND695" s="87"/>
      <c r="NE695" s="87"/>
      <c r="NF695" s="87"/>
      <c r="NG695" s="87"/>
      <c r="NH695" s="87"/>
      <c r="NI695" s="87"/>
      <c r="NJ695" s="87"/>
      <c r="NK695" s="87"/>
      <c r="NL695" s="87"/>
      <c r="NM695" s="87"/>
      <c r="NN695" s="87"/>
      <c r="NO695" s="87"/>
      <c r="NP695" s="87"/>
      <c r="NR695" s="20"/>
      <c r="NS695" s="246" t="s">
        <v>6324</v>
      </c>
    </row>
    <row r="696" spans="22:383">
      <c r="V696" s="43">
        <v>114</v>
      </c>
      <c r="W696" s="34" t="s">
        <v>2974</v>
      </c>
      <c r="X696" s="44">
        <v>170200</v>
      </c>
      <c r="Y696" s="34" t="s">
        <v>6325</v>
      </c>
      <c r="Z696" s="43" t="s">
        <v>1277</v>
      </c>
      <c r="AA696" s="34" t="s">
        <v>665</v>
      </c>
      <c r="AB696" s="34" t="s">
        <v>412</v>
      </c>
      <c r="AC696" s="34" t="s">
        <v>2460</v>
      </c>
      <c r="AD696" s="44" t="s">
        <v>428</v>
      </c>
      <c r="AE696" s="44" t="s">
        <v>6321</v>
      </c>
      <c r="AF696" s="43">
        <v>114</v>
      </c>
      <c r="AG696" s="34" t="s">
        <v>2974</v>
      </c>
      <c r="AH696" s="34" t="s">
        <v>2973</v>
      </c>
      <c r="AI696" s="43" t="s">
        <v>2975</v>
      </c>
      <c r="AJ696" s="44" t="s">
        <v>2976</v>
      </c>
      <c r="AK696" s="295">
        <v>5400303</v>
      </c>
      <c r="AL696" s="44" t="s">
        <v>666</v>
      </c>
      <c r="AM696" s="44" t="s">
        <v>2980</v>
      </c>
      <c r="AN696" s="296">
        <v>276095730</v>
      </c>
      <c r="AO696" s="34"/>
      <c r="AP696" s="34"/>
      <c r="AQ696" s="34"/>
      <c r="AR696" s="34"/>
      <c r="AS696" s="34"/>
      <c r="AT696" s="44" t="s">
        <v>434</v>
      </c>
      <c r="AU696" s="44"/>
      <c r="AV696" s="751" t="str" cm="1">
        <f t="array" ref="AV6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6" s="34"/>
      <c r="AX696" s="34"/>
      <c r="AY696" s="34"/>
      <c r="AZ696" s="34"/>
      <c r="BA696" s="34"/>
      <c r="BB696" s="34"/>
      <c r="BC696" s="34"/>
      <c r="BD696" s="44">
        <v>170200</v>
      </c>
      <c r="BE696" s="34" t="s">
        <v>6325</v>
      </c>
      <c r="BF696" s="43" t="s">
        <v>1277</v>
      </c>
      <c r="BG696" s="34" t="s">
        <v>665</v>
      </c>
      <c r="BH696" s="34" t="s">
        <v>412</v>
      </c>
      <c r="BI696" s="34" t="s">
        <v>2460</v>
      </c>
      <c r="BJ696" s="44" t="s">
        <v>428</v>
      </c>
      <c r="BK696" s="44" t="s">
        <v>6321</v>
      </c>
      <c r="BL696" s="34"/>
      <c r="BM696" s="34"/>
      <c r="BN696" s="34"/>
      <c r="BO696" s="20"/>
      <c r="BP696" s="20"/>
      <c r="BQ696" s="20"/>
      <c r="BR696" s="20"/>
      <c r="BS696" s="27"/>
      <c r="BT696" s="20"/>
      <c r="BU696" s="20"/>
      <c r="BV696" s="20"/>
      <c r="BW696" s="20"/>
      <c r="BX696" s="20"/>
      <c r="BY696" s="20"/>
      <c r="BZ696" s="20"/>
      <c r="CA696" s="20"/>
      <c r="CB696" s="20"/>
      <c r="CC696" s="27"/>
      <c r="CD696" s="20"/>
      <c r="CE696" s="20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0"/>
      <c r="ML696" s="87"/>
      <c r="MM696" s="87"/>
      <c r="MN696" s="87"/>
      <c r="MO696" s="87"/>
      <c r="MP696" s="87"/>
      <c r="MQ696" s="87"/>
      <c r="MR696" s="87"/>
      <c r="MS696" s="87"/>
      <c r="MT696" s="87"/>
      <c r="MU696" s="87"/>
      <c r="MV696" s="87"/>
      <c r="MW696" s="87"/>
      <c r="MX696" s="87"/>
      <c r="MY696" s="87"/>
      <c r="MZ696" s="87"/>
      <c r="NA696" s="87"/>
      <c r="NB696" s="87"/>
      <c r="NC696" s="87"/>
      <c r="ND696" s="87"/>
      <c r="NE696" s="87"/>
      <c r="NF696" s="87"/>
      <c r="NG696" s="87"/>
      <c r="NH696" s="87"/>
      <c r="NI696" s="87"/>
      <c r="NJ696" s="87"/>
      <c r="NK696" s="87"/>
      <c r="NL696" s="87"/>
      <c r="NM696" s="87"/>
      <c r="NN696" s="87"/>
      <c r="NO696" s="87"/>
      <c r="NP696" s="87"/>
      <c r="NR696" s="20"/>
      <c r="NS696" s="246" t="s">
        <v>6326</v>
      </c>
    </row>
    <row r="697" spans="22:383">
      <c r="V697" s="43">
        <v>114</v>
      </c>
      <c r="W697" s="34" t="s">
        <v>2974</v>
      </c>
      <c r="X697" s="44">
        <v>170219</v>
      </c>
      <c r="Y697" s="34" t="s">
        <v>2460</v>
      </c>
      <c r="Z697" s="43" t="s">
        <v>1277</v>
      </c>
      <c r="AA697" s="34" t="s">
        <v>665</v>
      </c>
      <c r="AB697" s="34" t="s">
        <v>412</v>
      </c>
      <c r="AC697" s="34" t="s">
        <v>2460</v>
      </c>
      <c r="AD697" s="44" t="s">
        <v>428</v>
      </c>
      <c r="AE697" s="44" t="s">
        <v>6321</v>
      </c>
      <c r="AF697" s="43">
        <v>114</v>
      </c>
      <c r="AG697" s="34" t="s">
        <v>2974</v>
      </c>
      <c r="AH697" s="34" t="s">
        <v>2973</v>
      </c>
      <c r="AI697" s="43" t="s">
        <v>2975</v>
      </c>
      <c r="AJ697" s="44" t="s">
        <v>2976</v>
      </c>
      <c r="AK697" s="295">
        <v>5400303</v>
      </c>
      <c r="AL697" s="44" t="s">
        <v>666</v>
      </c>
      <c r="AM697" s="44" t="s">
        <v>2980</v>
      </c>
      <c r="AN697" s="296">
        <v>276095730</v>
      </c>
      <c r="AO697" s="34"/>
      <c r="AP697" s="34"/>
      <c r="AQ697" s="34"/>
      <c r="AR697" s="34"/>
      <c r="AS697" s="34"/>
      <c r="AT697" s="44" t="s">
        <v>434</v>
      </c>
      <c r="AU697" s="44"/>
      <c r="AV697" s="751" t="str" cm="1">
        <f t="array" ref="AV6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7" s="34"/>
      <c r="AX697" s="34"/>
      <c r="AY697" s="34"/>
      <c r="AZ697" s="34"/>
      <c r="BA697" s="34"/>
      <c r="BB697" s="34"/>
      <c r="BC697" s="34"/>
      <c r="BD697" s="44">
        <v>170219</v>
      </c>
      <c r="BE697" s="34" t="s">
        <v>2460</v>
      </c>
      <c r="BF697" s="43" t="s">
        <v>1277</v>
      </c>
      <c r="BG697" s="34" t="s">
        <v>665</v>
      </c>
      <c r="BH697" s="34" t="s">
        <v>412</v>
      </c>
      <c r="BI697" s="34" t="s">
        <v>2460</v>
      </c>
      <c r="BJ697" s="44" t="s">
        <v>428</v>
      </c>
      <c r="BK697" s="44" t="s">
        <v>6321</v>
      </c>
      <c r="BL697" s="34"/>
      <c r="BM697" s="34"/>
      <c r="BN697" s="34"/>
      <c r="BO697" s="20"/>
      <c r="BP697" s="20"/>
      <c r="BQ697" s="20"/>
      <c r="BR697" s="20"/>
      <c r="BS697" s="27"/>
      <c r="BT697" s="20"/>
      <c r="BU697" s="20"/>
      <c r="BV697" s="20"/>
      <c r="BW697" s="20"/>
      <c r="BX697" s="20"/>
      <c r="BY697" s="20"/>
      <c r="BZ697" s="20"/>
      <c r="CA697" s="20"/>
      <c r="CB697" s="20"/>
      <c r="CC697" s="27"/>
      <c r="CD697" s="20"/>
      <c r="CE697" s="20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0"/>
      <c r="ML697" s="87"/>
      <c r="MM697" s="87"/>
      <c r="MN697" s="87"/>
      <c r="MO697" s="87"/>
      <c r="MP697" s="87"/>
      <c r="MQ697" s="87"/>
      <c r="MR697" s="87"/>
      <c r="MS697" s="87"/>
      <c r="MT697" s="87"/>
      <c r="MU697" s="87"/>
      <c r="MV697" s="87"/>
      <c r="MW697" s="87"/>
      <c r="MX697" s="87"/>
      <c r="MY697" s="87"/>
      <c r="MZ697" s="87"/>
      <c r="NA697" s="87"/>
      <c r="NB697" s="87"/>
      <c r="NC697" s="87"/>
      <c r="ND697" s="87"/>
      <c r="NE697" s="87"/>
      <c r="NF697" s="87"/>
      <c r="NG697" s="87"/>
      <c r="NH697" s="87"/>
      <c r="NI697" s="87"/>
      <c r="NJ697" s="87"/>
      <c r="NK697" s="87"/>
      <c r="NL697" s="87"/>
      <c r="NM697" s="87"/>
      <c r="NN697" s="87"/>
      <c r="NO697" s="87"/>
      <c r="NP697" s="87"/>
      <c r="NR697" s="20"/>
      <c r="NS697" s="246" t="s">
        <v>6327</v>
      </c>
    </row>
    <row r="698" spans="22:383">
      <c r="V698" s="43">
        <v>114</v>
      </c>
      <c r="W698" s="34" t="s">
        <v>2974</v>
      </c>
      <c r="X698" s="44">
        <v>170220</v>
      </c>
      <c r="Y698" s="34" t="s">
        <v>2597</v>
      </c>
      <c r="Z698" s="43" t="s">
        <v>1277</v>
      </c>
      <c r="AA698" s="34" t="s">
        <v>665</v>
      </c>
      <c r="AB698" s="34" t="s">
        <v>412</v>
      </c>
      <c r="AC698" s="34" t="s">
        <v>2597</v>
      </c>
      <c r="AD698" s="44" t="s">
        <v>428</v>
      </c>
      <c r="AE698" s="44" t="s">
        <v>6321</v>
      </c>
      <c r="AF698" s="43">
        <v>114</v>
      </c>
      <c r="AG698" s="34" t="s">
        <v>2974</v>
      </c>
      <c r="AH698" s="34" t="s">
        <v>2973</v>
      </c>
      <c r="AI698" s="43" t="s">
        <v>2975</v>
      </c>
      <c r="AJ698" s="44" t="s">
        <v>2976</v>
      </c>
      <c r="AK698" s="295">
        <v>5400303</v>
      </c>
      <c r="AL698" s="44" t="s">
        <v>666</v>
      </c>
      <c r="AM698" s="44" t="s">
        <v>2980</v>
      </c>
      <c r="AN698" s="296">
        <v>276095730</v>
      </c>
      <c r="AO698" s="34"/>
      <c r="AP698" s="34"/>
      <c r="AQ698" s="34"/>
      <c r="AR698" s="34"/>
      <c r="AS698" s="34"/>
      <c r="AT698" s="44" t="s">
        <v>434</v>
      </c>
      <c r="AU698" s="44"/>
      <c r="AV698" s="751" t="str" cm="1">
        <f t="array" ref="AV6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8" s="34"/>
      <c r="AX698" s="34"/>
      <c r="AY698" s="34"/>
      <c r="AZ698" s="34"/>
      <c r="BA698" s="34"/>
      <c r="BB698" s="34"/>
      <c r="BC698" s="34"/>
      <c r="BD698" s="44">
        <v>170220</v>
      </c>
      <c r="BE698" s="34" t="s">
        <v>2597</v>
      </c>
      <c r="BF698" s="43" t="s">
        <v>1277</v>
      </c>
      <c r="BG698" s="34" t="s">
        <v>665</v>
      </c>
      <c r="BH698" s="34" t="s">
        <v>412</v>
      </c>
      <c r="BI698" s="34" t="s">
        <v>2597</v>
      </c>
      <c r="BJ698" s="44" t="s">
        <v>428</v>
      </c>
      <c r="BK698" s="44" t="s">
        <v>6321</v>
      </c>
      <c r="BL698" s="34"/>
      <c r="BM698" s="34"/>
      <c r="BN698" s="34"/>
      <c r="BO698" s="20"/>
      <c r="BP698" s="20"/>
      <c r="BQ698" s="20"/>
      <c r="BR698" s="20"/>
      <c r="BS698" s="27"/>
      <c r="BT698" s="20"/>
      <c r="BU698" s="20"/>
      <c r="BV698" s="20"/>
      <c r="BW698" s="20"/>
      <c r="BX698" s="20"/>
      <c r="BY698" s="20"/>
      <c r="BZ698" s="20"/>
      <c r="CA698" s="20"/>
      <c r="CB698" s="20"/>
      <c r="CC698" s="27"/>
      <c r="CD698" s="20"/>
      <c r="CE698" s="20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0"/>
      <c r="ML698" s="87"/>
      <c r="MM698" s="87"/>
      <c r="MN698" s="87"/>
      <c r="MO698" s="87"/>
      <c r="MP698" s="87"/>
      <c r="MQ698" s="87"/>
      <c r="MR698" s="87"/>
      <c r="MS698" s="87"/>
      <c r="MT698" s="87"/>
      <c r="MU698" s="87"/>
      <c r="MV698" s="87"/>
      <c r="MW698" s="87"/>
      <c r="MX698" s="87"/>
      <c r="MY698" s="87"/>
      <c r="MZ698" s="87"/>
      <c r="NA698" s="87"/>
      <c r="NB698" s="87"/>
      <c r="NC698" s="87"/>
      <c r="ND698" s="87"/>
      <c r="NE698" s="87"/>
      <c r="NF698" s="87"/>
      <c r="NG698" s="87"/>
      <c r="NH698" s="87"/>
      <c r="NI698" s="87"/>
      <c r="NJ698" s="87"/>
      <c r="NK698" s="87"/>
      <c r="NL698" s="87"/>
      <c r="NM698" s="87"/>
      <c r="NN698" s="87"/>
      <c r="NO698" s="87"/>
      <c r="NP698" s="87"/>
      <c r="NR698" s="20"/>
      <c r="NS698" s="246" t="s">
        <v>6328</v>
      </c>
    </row>
    <row r="699" spans="22:383">
      <c r="V699" s="43">
        <v>114</v>
      </c>
      <c r="W699" s="34" t="s">
        <v>2974</v>
      </c>
      <c r="X699" s="44">
        <v>170208</v>
      </c>
      <c r="Y699" s="34" t="s">
        <v>1196</v>
      </c>
      <c r="Z699" s="43" t="s">
        <v>1277</v>
      </c>
      <c r="AA699" s="34" t="s">
        <v>665</v>
      </c>
      <c r="AB699" s="34" t="s">
        <v>412</v>
      </c>
      <c r="AC699" s="34" t="s">
        <v>1196</v>
      </c>
      <c r="AD699" s="44" t="s">
        <v>428</v>
      </c>
      <c r="AE699" s="44" t="s">
        <v>6321</v>
      </c>
      <c r="AF699" s="43">
        <v>114</v>
      </c>
      <c r="AG699" s="34" t="s">
        <v>2974</v>
      </c>
      <c r="AH699" s="34" t="s">
        <v>2973</v>
      </c>
      <c r="AI699" s="43" t="s">
        <v>2975</v>
      </c>
      <c r="AJ699" s="44" t="s">
        <v>2976</v>
      </c>
      <c r="AK699" s="295">
        <v>5400303</v>
      </c>
      <c r="AL699" s="44" t="s">
        <v>666</v>
      </c>
      <c r="AM699" s="44" t="s">
        <v>2980</v>
      </c>
      <c r="AN699" s="296">
        <v>276095730</v>
      </c>
      <c r="AO699" s="34"/>
      <c r="AP699" s="34"/>
      <c r="AQ699" s="34"/>
      <c r="AR699" s="34"/>
      <c r="AS699" s="34"/>
      <c r="AT699" s="44" t="s">
        <v>434</v>
      </c>
      <c r="AU699" s="44"/>
      <c r="AV699" s="751" t="str" cm="1">
        <f t="array" ref="AV6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699" s="34"/>
      <c r="AX699" s="34"/>
      <c r="AY699" s="34"/>
      <c r="AZ699" s="34"/>
      <c r="BA699" s="34"/>
      <c r="BB699" s="34"/>
      <c r="BC699" s="34"/>
      <c r="BD699" s="44">
        <v>170208</v>
      </c>
      <c r="BE699" s="34" t="s">
        <v>1196</v>
      </c>
      <c r="BF699" s="43" t="s">
        <v>1277</v>
      </c>
      <c r="BG699" s="34" t="s">
        <v>665</v>
      </c>
      <c r="BH699" s="34" t="s">
        <v>412</v>
      </c>
      <c r="BI699" s="34" t="s">
        <v>1196</v>
      </c>
      <c r="BJ699" s="44" t="s">
        <v>428</v>
      </c>
      <c r="BK699" s="44" t="s">
        <v>6321</v>
      </c>
      <c r="BL699" s="34"/>
      <c r="BM699" s="34"/>
      <c r="BN699" s="34"/>
      <c r="BO699" s="20"/>
      <c r="BP699" s="20"/>
      <c r="BQ699" s="20"/>
      <c r="BR699" s="20"/>
      <c r="BS699" s="27"/>
      <c r="BT699" s="20"/>
      <c r="BU699" s="20"/>
      <c r="BV699" s="20"/>
      <c r="BW699" s="20"/>
      <c r="BX699" s="20"/>
      <c r="BY699" s="20"/>
      <c r="BZ699" s="20"/>
      <c r="CA699" s="20"/>
      <c r="CB699" s="20"/>
      <c r="CC699" s="27"/>
      <c r="CD699" s="20"/>
      <c r="CE699" s="20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0"/>
      <c r="ML699" s="87"/>
      <c r="MM699" s="87"/>
      <c r="MN699" s="87"/>
      <c r="MO699" s="87"/>
      <c r="MP699" s="87"/>
      <c r="MQ699" s="87"/>
      <c r="MR699" s="87"/>
      <c r="MS699" s="87"/>
      <c r="MT699" s="87"/>
      <c r="MU699" s="87"/>
      <c r="MV699" s="87"/>
      <c r="MW699" s="87"/>
      <c r="MX699" s="87"/>
      <c r="MY699" s="87"/>
      <c r="MZ699" s="87"/>
      <c r="NA699" s="87"/>
      <c r="NB699" s="87"/>
      <c r="NC699" s="87"/>
      <c r="ND699" s="87"/>
      <c r="NE699" s="87"/>
      <c r="NF699" s="87"/>
      <c r="NG699" s="87"/>
      <c r="NH699" s="87"/>
      <c r="NI699" s="87"/>
      <c r="NJ699" s="87"/>
      <c r="NK699" s="87"/>
      <c r="NL699" s="87"/>
      <c r="NM699" s="87"/>
      <c r="NN699" s="87"/>
      <c r="NO699" s="87"/>
      <c r="NP699" s="87"/>
      <c r="NR699" s="20"/>
      <c r="NS699" s="246" t="s">
        <v>6329</v>
      </c>
    </row>
    <row r="700" spans="22:383">
      <c r="V700" s="43">
        <v>114</v>
      </c>
      <c r="W700" s="34" t="s">
        <v>2974</v>
      </c>
      <c r="X700" s="44">
        <v>170210</v>
      </c>
      <c r="Y700" s="34" t="s">
        <v>1382</v>
      </c>
      <c r="Z700" s="43" t="s">
        <v>1277</v>
      </c>
      <c r="AA700" s="34" t="s">
        <v>665</v>
      </c>
      <c r="AB700" s="34" t="s">
        <v>412</v>
      </c>
      <c r="AC700" s="34" t="s">
        <v>1382</v>
      </c>
      <c r="AD700" s="44" t="s">
        <v>428</v>
      </c>
      <c r="AE700" s="44" t="s">
        <v>6321</v>
      </c>
      <c r="AF700" s="43">
        <v>114</v>
      </c>
      <c r="AG700" s="34" t="s">
        <v>2974</v>
      </c>
      <c r="AH700" s="34" t="s">
        <v>2973</v>
      </c>
      <c r="AI700" s="43" t="s">
        <v>2975</v>
      </c>
      <c r="AJ700" s="44" t="s">
        <v>2976</v>
      </c>
      <c r="AK700" s="295">
        <v>5400303</v>
      </c>
      <c r="AL700" s="44" t="s">
        <v>666</v>
      </c>
      <c r="AM700" s="44" t="s">
        <v>2980</v>
      </c>
      <c r="AN700" s="296">
        <v>276095730</v>
      </c>
      <c r="AO700" s="34"/>
      <c r="AP700" s="34"/>
      <c r="AQ700" s="34"/>
      <c r="AR700" s="34"/>
      <c r="AS700" s="34"/>
      <c r="AT700" s="44" t="s">
        <v>434</v>
      </c>
      <c r="AU700" s="44"/>
      <c r="AV700" s="751" t="str" cm="1">
        <f t="array" ref="AV7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0" s="34"/>
      <c r="AX700" s="34"/>
      <c r="AY700" s="34"/>
      <c r="AZ700" s="34"/>
      <c r="BA700" s="34"/>
      <c r="BB700" s="34"/>
      <c r="BC700" s="34"/>
      <c r="BD700" s="44">
        <v>170210</v>
      </c>
      <c r="BE700" s="34" t="s">
        <v>1382</v>
      </c>
      <c r="BF700" s="43" t="s">
        <v>1277</v>
      </c>
      <c r="BG700" s="34" t="s">
        <v>665</v>
      </c>
      <c r="BH700" s="34" t="s">
        <v>412</v>
      </c>
      <c r="BI700" s="34" t="s">
        <v>1382</v>
      </c>
      <c r="BJ700" s="44" t="s">
        <v>428</v>
      </c>
      <c r="BK700" s="44" t="s">
        <v>6321</v>
      </c>
      <c r="BL700" s="34"/>
      <c r="BM700" s="34"/>
      <c r="BN700" s="34"/>
      <c r="BO700" s="20"/>
      <c r="BP700" s="20"/>
      <c r="BQ700" s="20"/>
      <c r="BR700" s="20"/>
      <c r="BS700" s="27"/>
      <c r="BT700" s="20"/>
      <c r="BU700" s="20"/>
      <c r="BV700" s="20"/>
      <c r="BW700" s="20"/>
      <c r="BX700" s="20"/>
      <c r="BY700" s="20"/>
      <c r="BZ700" s="20"/>
      <c r="CA700" s="20"/>
      <c r="CB700" s="20"/>
      <c r="CC700" s="27"/>
      <c r="CD700" s="20"/>
      <c r="CE700" s="20"/>
      <c r="CF700" s="28"/>
      <c r="CG700" s="28"/>
      <c r="CH700" s="28"/>
      <c r="CI700" s="28"/>
      <c r="CJ700" s="28"/>
      <c r="CK700" s="28"/>
      <c r="CL700" s="28"/>
      <c r="CM700" s="28"/>
      <c r="CN700" s="28"/>
      <c r="CO700" s="28"/>
      <c r="CP700" s="28"/>
      <c r="CQ700" s="28"/>
      <c r="CR700" s="28"/>
      <c r="CS700" s="28"/>
      <c r="CT700" s="28"/>
      <c r="CU700" s="28"/>
      <c r="CV700" s="28"/>
      <c r="CW700" s="28"/>
      <c r="CX700" s="20"/>
      <c r="ML700" s="87"/>
      <c r="MM700" s="87"/>
      <c r="MN700" s="87"/>
      <c r="MO700" s="87"/>
      <c r="MP700" s="87"/>
      <c r="MQ700" s="87"/>
      <c r="MR700" s="87"/>
      <c r="MS700" s="87"/>
      <c r="MT700" s="87"/>
      <c r="MU700" s="87"/>
      <c r="MV700" s="87"/>
      <c r="MW700" s="87"/>
      <c r="MX700" s="87"/>
      <c r="MY700" s="87"/>
      <c r="MZ700" s="87"/>
      <c r="NA700" s="87"/>
      <c r="NB700" s="87"/>
      <c r="NC700" s="87"/>
      <c r="ND700" s="87"/>
      <c r="NE700" s="87"/>
      <c r="NF700" s="87"/>
      <c r="NG700" s="87"/>
      <c r="NH700" s="87"/>
      <c r="NI700" s="87"/>
      <c r="NJ700" s="87"/>
      <c r="NK700" s="87"/>
      <c r="NL700" s="87"/>
      <c r="NM700" s="87"/>
      <c r="NN700" s="87"/>
      <c r="NO700" s="87"/>
      <c r="NP700" s="87"/>
      <c r="NR700" s="20"/>
      <c r="NS700" s="246" t="s">
        <v>6330</v>
      </c>
    </row>
    <row r="701" spans="22:383">
      <c r="V701" s="43">
        <v>114</v>
      </c>
      <c r="W701" s="34" t="s">
        <v>2974</v>
      </c>
      <c r="X701" s="44">
        <v>170213</v>
      </c>
      <c r="Y701" s="34" t="s">
        <v>1754</v>
      </c>
      <c r="Z701" s="43" t="s">
        <v>1277</v>
      </c>
      <c r="AA701" s="34" t="s">
        <v>665</v>
      </c>
      <c r="AB701" s="34" t="s">
        <v>412</v>
      </c>
      <c r="AC701" s="34" t="s">
        <v>1754</v>
      </c>
      <c r="AD701" s="44" t="s">
        <v>428</v>
      </c>
      <c r="AE701" s="44" t="s">
        <v>6321</v>
      </c>
      <c r="AF701" s="43">
        <v>114</v>
      </c>
      <c r="AG701" s="34" t="s">
        <v>2974</v>
      </c>
      <c r="AH701" s="34" t="s">
        <v>2973</v>
      </c>
      <c r="AI701" s="43" t="s">
        <v>2975</v>
      </c>
      <c r="AJ701" s="44" t="s">
        <v>2976</v>
      </c>
      <c r="AK701" s="295">
        <v>5400303</v>
      </c>
      <c r="AL701" s="44" t="s">
        <v>666</v>
      </c>
      <c r="AM701" s="44" t="s">
        <v>2980</v>
      </c>
      <c r="AN701" s="296">
        <v>276095730</v>
      </c>
      <c r="AO701" s="34"/>
      <c r="AP701" s="34"/>
      <c r="AQ701" s="34"/>
      <c r="AR701" s="34"/>
      <c r="AS701" s="34"/>
      <c r="AT701" s="44" t="s">
        <v>434</v>
      </c>
      <c r="AU701" s="44"/>
      <c r="AV701" s="751" t="str" cm="1">
        <f t="array" ref="AV7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1" s="34"/>
      <c r="AX701" s="34"/>
      <c r="AY701" s="34"/>
      <c r="AZ701" s="34"/>
      <c r="BA701" s="34"/>
      <c r="BB701" s="34"/>
      <c r="BC701" s="34"/>
      <c r="BD701" s="44">
        <v>170213</v>
      </c>
      <c r="BE701" s="34" t="s">
        <v>1754</v>
      </c>
      <c r="BF701" s="43" t="s">
        <v>1277</v>
      </c>
      <c r="BG701" s="34" t="s">
        <v>665</v>
      </c>
      <c r="BH701" s="34" t="s">
        <v>412</v>
      </c>
      <c r="BI701" s="34" t="s">
        <v>1754</v>
      </c>
      <c r="BJ701" s="44" t="s">
        <v>428</v>
      </c>
      <c r="BK701" s="44" t="s">
        <v>6321</v>
      </c>
      <c r="BL701" s="34"/>
      <c r="BM701" s="34"/>
      <c r="BN701" s="34"/>
      <c r="BO701" s="20"/>
      <c r="BP701" s="20"/>
      <c r="BQ701" s="20"/>
      <c r="BR701" s="20"/>
      <c r="BS701" s="27"/>
      <c r="BT701" s="20"/>
      <c r="BU701" s="20"/>
      <c r="BV701" s="20"/>
      <c r="BW701" s="20"/>
      <c r="BX701" s="20"/>
      <c r="BY701" s="20"/>
      <c r="BZ701" s="20"/>
      <c r="CA701" s="20"/>
      <c r="CB701" s="20"/>
      <c r="CC701" s="27"/>
      <c r="CD701" s="20"/>
      <c r="CE701" s="20"/>
      <c r="CF701" s="28"/>
      <c r="CG701" s="28"/>
      <c r="CH701" s="28"/>
      <c r="CI701" s="28"/>
      <c r="CJ701" s="28"/>
      <c r="CK701" s="28"/>
      <c r="CL701" s="28"/>
      <c r="CM701" s="28"/>
      <c r="CN701" s="28"/>
      <c r="CO701" s="28"/>
      <c r="CP701" s="28"/>
      <c r="CQ701" s="28"/>
      <c r="CR701" s="28"/>
      <c r="CS701" s="28"/>
      <c r="CT701" s="28"/>
      <c r="CU701" s="28"/>
      <c r="CV701" s="28"/>
      <c r="CW701" s="28"/>
      <c r="CX701" s="20"/>
      <c r="ML701" s="87"/>
      <c r="MM701" s="87"/>
      <c r="MN701" s="87"/>
      <c r="MO701" s="87"/>
      <c r="MP701" s="87"/>
      <c r="MQ701" s="87"/>
      <c r="MR701" s="87"/>
      <c r="MS701" s="87"/>
      <c r="MT701" s="87"/>
      <c r="MU701" s="87"/>
      <c r="MV701" s="87"/>
      <c r="MW701" s="87"/>
      <c r="MX701" s="87"/>
      <c r="MY701" s="87"/>
      <c r="MZ701" s="87"/>
      <c r="NA701" s="87"/>
      <c r="NB701" s="87"/>
      <c r="NC701" s="87"/>
      <c r="ND701" s="87"/>
      <c r="NE701" s="87"/>
      <c r="NF701" s="87"/>
      <c r="NG701" s="87"/>
      <c r="NH701" s="87"/>
      <c r="NI701" s="87"/>
      <c r="NJ701" s="87"/>
      <c r="NK701" s="87"/>
      <c r="NL701" s="87"/>
      <c r="NM701" s="87"/>
      <c r="NN701" s="87"/>
      <c r="NO701" s="87"/>
      <c r="NP701" s="87"/>
      <c r="NR701" s="20"/>
      <c r="NS701" s="246" t="s">
        <v>6331</v>
      </c>
    </row>
    <row r="702" spans="22:383">
      <c r="V702" s="43">
        <v>114</v>
      </c>
      <c r="W702" s="34" t="s">
        <v>2974</v>
      </c>
      <c r="X702" s="44">
        <v>170215</v>
      </c>
      <c r="Y702" s="34" t="s">
        <v>1966</v>
      </c>
      <c r="Z702" s="43" t="s">
        <v>1277</v>
      </c>
      <c r="AA702" s="34" t="s">
        <v>665</v>
      </c>
      <c r="AB702" s="34" t="s">
        <v>412</v>
      </c>
      <c r="AC702" s="34" t="s">
        <v>1966</v>
      </c>
      <c r="AD702" s="44" t="s">
        <v>428</v>
      </c>
      <c r="AE702" s="44" t="s">
        <v>6321</v>
      </c>
      <c r="AF702" s="43">
        <v>114</v>
      </c>
      <c r="AG702" s="34" t="s">
        <v>2974</v>
      </c>
      <c r="AH702" s="34" t="s">
        <v>2973</v>
      </c>
      <c r="AI702" s="43" t="s">
        <v>2975</v>
      </c>
      <c r="AJ702" s="44" t="s">
        <v>2976</v>
      </c>
      <c r="AK702" s="295">
        <v>5400303</v>
      </c>
      <c r="AL702" s="44" t="s">
        <v>666</v>
      </c>
      <c r="AM702" s="44" t="s">
        <v>2980</v>
      </c>
      <c r="AN702" s="296">
        <v>276095730</v>
      </c>
      <c r="AO702" s="34"/>
      <c r="AP702" s="34"/>
      <c r="AQ702" s="34"/>
      <c r="AR702" s="34"/>
      <c r="AS702" s="34"/>
      <c r="AT702" s="44" t="s">
        <v>434</v>
      </c>
      <c r="AU702" s="44"/>
      <c r="AV702" s="751" t="str" cm="1">
        <f t="array" ref="AV7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2" s="34"/>
      <c r="AX702" s="34"/>
      <c r="AY702" s="34"/>
      <c r="AZ702" s="34"/>
      <c r="BA702" s="34"/>
      <c r="BB702" s="34"/>
      <c r="BC702" s="34"/>
      <c r="BD702" s="44">
        <v>170215</v>
      </c>
      <c r="BE702" s="34" t="s">
        <v>1966</v>
      </c>
      <c r="BF702" s="43" t="s">
        <v>1277</v>
      </c>
      <c r="BG702" s="34" t="s">
        <v>665</v>
      </c>
      <c r="BH702" s="34" t="s">
        <v>412</v>
      </c>
      <c r="BI702" s="34" t="s">
        <v>1966</v>
      </c>
      <c r="BJ702" s="44" t="s">
        <v>428</v>
      </c>
      <c r="BK702" s="44" t="s">
        <v>6321</v>
      </c>
      <c r="BL702" s="34"/>
      <c r="BM702" s="34"/>
      <c r="BN702" s="34"/>
      <c r="BO702" s="20"/>
      <c r="BP702" s="20"/>
      <c r="BQ702" s="20"/>
      <c r="BR702" s="20"/>
      <c r="BS702" s="27"/>
      <c r="BT702" s="20"/>
      <c r="BU702" s="20"/>
      <c r="BV702" s="20"/>
      <c r="BW702" s="20"/>
      <c r="BX702" s="20"/>
      <c r="BY702" s="20"/>
      <c r="BZ702" s="20"/>
      <c r="CA702" s="20"/>
      <c r="CB702" s="20"/>
      <c r="CC702" s="27"/>
      <c r="CD702" s="20"/>
      <c r="CE702" s="20"/>
      <c r="CF702" s="28"/>
      <c r="CG702" s="28"/>
      <c r="CH702" s="28"/>
      <c r="CI702" s="28"/>
      <c r="CJ702" s="28"/>
      <c r="CK702" s="28"/>
      <c r="CL702" s="28"/>
      <c r="CM702" s="28"/>
      <c r="CN702" s="28"/>
      <c r="CO702" s="28"/>
      <c r="CP702" s="28"/>
      <c r="CQ702" s="28"/>
      <c r="CR702" s="28"/>
      <c r="CS702" s="28"/>
      <c r="CT702" s="28"/>
      <c r="CU702" s="28"/>
      <c r="CV702" s="28"/>
      <c r="CW702" s="28"/>
      <c r="CX702" s="20"/>
      <c r="ML702" s="87"/>
      <c r="MM702" s="87"/>
      <c r="MN702" s="87"/>
      <c r="MO702" s="87"/>
      <c r="MP702" s="87"/>
      <c r="MQ702" s="87"/>
      <c r="MR702" s="87"/>
      <c r="MS702" s="87"/>
      <c r="MT702" s="87"/>
      <c r="MU702" s="87"/>
      <c r="MV702" s="87"/>
      <c r="MW702" s="87"/>
      <c r="MX702" s="87"/>
      <c r="MY702" s="87"/>
      <c r="MZ702" s="87"/>
      <c r="NA702" s="87"/>
      <c r="NB702" s="87"/>
      <c r="NC702" s="87"/>
      <c r="ND702" s="87"/>
      <c r="NE702" s="87"/>
      <c r="NF702" s="87"/>
      <c r="NG702" s="87"/>
      <c r="NH702" s="87"/>
      <c r="NI702" s="87"/>
      <c r="NJ702" s="87"/>
      <c r="NK702" s="87"/>
      <c r="NL702" s="87"/>
      <c r="NM702" s="87"/>
      <c r="NN702" s="87"/>
      <c r="NO702" s="87"/>
      <c r="NP702" s="87"/>
      <c r="NR702" s="20"/>
      <c r="NS702" s="246" t="s">
        <v>6332</v>
      </c>
    </row>
    <row r="703" spans="22:383">
      <c r="V703" s="43">
        <v>114</v>
      </c>
      <c r="W703" s="34" t="s">
        <v>2974</v>
      </c>
      <c r="X703" s="44">
        <v>170221</v>
      </c>
      <c r="Y703" s="34" t="s">
        <v>2730</v>
      </c>
      <c r="Z703" s="43" t="s">
        <v>1277</v>
      </c>
      <c r="AA703" s="34" t="s">
        <v>665</v>
      </c>
      <c r="AB703" s="34" t="s">
        <v>412</v>
      </c>
      <c r="AC703" s="34" t="s">
        <v>2730</v>
      </c>
      <c r="AD703" s="44" t="s">
        <v>428</v>
      </c>
      <c r="AE703" s="44" t="s">
        <v>6321</v>
      </c>
      <c r="AF703" s="43">
        <v>114</v>
      </c>
      <c r="AG703" s="34" t="s">
        <v>2974</v>
      </c>
      <c r="AH703" s="34" t="s">
        <v>2973</v>
      </c>
      <c r="AI703" s="43" t="s">
        <v>2975</v>
      </c>
      <c r="AJ703" s="44" t="s">
        <v>2976</v>
      </c>
      <c r="AK703" s="295">
        <v>5400303</v>
      </c>
      <c r="AL703" s="44" t="s">
        <v>666</v>
      </c>
      <c r="AM703" s="44" t="s">
        <v>2980</v>
      </c>
      <c r="AN703" s="296">
        <v>276095730</v>
      </c>
      <c r="AO703" s="34"/>
      <c r="AP703" s="34"/>
      <c r="AQ703" s="34"/>
      <c r="AR703" s="34"/>
      <c r="AS703" s="34"/>
      <c r="AT703" s="44" t="s">
        <v>434</v>
      </c>
      <c r="AU703" s="44"/>
      <c r="AV703" s="751" t="str" cm="1">
        <f t="array" ref="AV7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3" s="34"/>
      <c r="AX703" s="34"/>
      <c r="AY703" s="34"/>
      <c r="AZ703" s="34"/>
      <c r="BA703" s="34"/>
      <c r="BB703" s="34"/>
      <c r="BC703" s="34"/>
      <c r="BD703" s="44">
        <v>170221</v>
      </c>
      <c r="BE703" s="34" t="s">
        <v>2730</v>
      </c>
      <c r="BF703" s="43" t="s">
        <v>1277</v>
      </c>
      <c r="BG703" s="34" t="s">
        <v>665</v>
      </c>
      <c r="BH703" s="34" t="s">
        <v>412</v>
      </c>
      <c r="BI703" s="34" t="s">
        <v>2730</v>
      </c>
      <c r="BJ703" s="44" t="s">
        <v>428</v>
      </c>
      <c r="BK703" s="44" t="s">
        <v>6321</v>
      </c>
      <c r="BL703" s="34"/>
      <c r="BM703" s="34"/>
      <c r="BN703" s="34"/>
      <c r="BO703" s="20"/>
      <c r="BP703" s="20"/>
      <c r="BQ703" s="20"/>
      <c r="BR703" s="20"/>
      <c r="BS703" s="27"/>
      <c r="BT703" s="20"/>
      <c r="BU703" s="20"/>
      <c r="BV703" s="20"/>
      <c r="BW703" s="20"/>
      <c r="BX703" s="20"/>
      <c r="BY703" s="20"/>
      <c r="BZ703" s="20"/>
      <c r="CA703" s="20"/>
      <c r="CB703" s="20"/>
      <c r="CC703" s="27"/>
      <c r="CD703" s="20"/>
      <c r="CE703" s="20"/>
      <c r="CF703" s="28"/>
      <c r="CG703" s="28"/>
      <c r="CH703" s="28"/>
      <c r="CI703" s="28"/>
      <c r="CJ703" s="28"/>
      <c r="CK703" s="28"/>
      <c r="CL703" s="28"/>
      <c r="CM703" s="28"/>
      <c r="CN703" s="28"/>
      <c r="CO703" s="28"/>
      <c r="CP703" s="28"/>
      <c r="CQ703" s="28"/>
      <c r="CR703" s="28"/>
      <c r="CS703" s="28"/>
      <c r="CT703" s="28"/>
      <c r="CU703" s="28"/>
      <c r="CV703" s="28"/>
      <c r="CW703" s="28"/>
      <c r="CX703" s="20"/>
      <c r="ML703" s="87"/>
      <c r="MM703" s="87"/>
      <c r="MN703" s="87"/>
      <c r="MO703" s="87"/>
      <c r="MP703" s="87"/>
      <c r="MQ703" s="87"/>
      <c r="MR703" s="87"/>
      <c r="MS703" s="87"/>
      <c r="MT703" s="87"/>
      <c r="MU703" s="87"/>
      <c r="MV703" s="87"/>
      <c r="MW703" s="87"/>
      <c r="MX703" s="87"/>
      <c r="MY703" s="87"/>
      <c r="MZ703" s="87"/>
      <c r="NA703" s="87"/>
      <c r="NB703" s="87"/>
      <c r="NC703" s="87"/>
      <c r="ND703" s="87"/>
      <c r="NE703" s="87"/>
      <c r="NF703" s="87"/>
      <c r="NG703" s="87"/>
      <c r="NH703" s="87"/>
      <c r="NI703" s="87"/>
      <c r="NJ703" s="87"/>
      <c r="NK703" s="87"/>
      <c r="NL703" s="87"/>
      <c r="NM703" s="87"/>
      <c r="NN703" s="87"/>
      <c r="NO703" s="87"/>
      <c r="NP703" s="87"/>
      <c r="NR703" s="20"/>
      <c r="NS703" s="246" t="s">
        <v>6333</v>
      </c>
    </row>
    <row r="704" spans="22:383">
      <c r="V704" s="43">
        <v>114</v>
      </c>
      <c r="W704" s="34" t="s">
        <v>2974</v>
      </c>
      <c r="X704" s="44">
        <v>170301</v>
      </c>
      <c r="Y704" s="34" t="s">
        <v>931</v>
      </c>
      <c r="Z704" s="43" t="s">
        <v>1277</v>
      </c>
      <c r="AA704" s="34" t="s">
        <v>666</v>
      </c>
      <c r="AB704" s="34" t="s">
        <v>412</v>
      </c>
      <c r="AC704" s="34" t="s">
        <v>931</v>
      </c>
      <c r="AD704" s="44" t="s">
        <v>428</v>
      </c>
      <c r="AE704" s="44" t="s">
        <v>6321</v>
      </c>
      <c r="AF704" s="43">
        <v>114</v>
      </c>
      <c r="AG704" s="34" t="s">
        <v>2974</v>
      </c>
      <c r="AH704" s="34" t="s">
        <v>2973</v>
      </c>
      <c r="AI704" s="43" t="s">
        <v>2975</v>
      </c>
      <c r="AJ704" s="44" t="s">
        <v>2976</v>
      </c>
      <c r="AK704" s="295">
        <v>5400303</v>
      </c>
      <c r="AL704" s="44" t="s">
        <v>666</v>
      </c>
      <c r="AM704" s="44" t="s">
        <v>2980</v>
      </c>
      <c r="AN704" s="296">
        <v>276095730</v>
      </c>
      <c r="AO704" s="34"/>
      <c r="AP704" s="34"/>
      <c r="AQ704" s="34"/>
      <c r="AR704" s="34"/>
      <c r="AS704" s="34"/>
      <c r="AT704" s="44" t="s">
        <v>434</v>
      </c>
      <c r="AU704" s="44"/>
      <c r="AV704" s="751" t="str" cm="1">
        <f t="array" ref="AV7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4" s="34"/>
      <c r="AX704" s="34"/>
      <c r="AY704" s="34"/>
      <c r="AZ704" s="34"/>
      <c r="BA704" s="34"/>
      <c r="BB704" s="34"/>
      <c r="BC704" s="34"/>
      <c r="BD704" s="44">
        <v>170301</v>
      </c>
      <c r="BE704" s="34" t="s">
        <v>931</v>
      </c>
      <c r="BF704" s="43" t="s">
        <v>1277</v>
      </c>
      <c r="BG704" s="34" t="s">
        <v>666</v>
      </c>
      <c r="BH704" s="34" t="s">
        <v>412</v>
      </c>
      <c r="BI704" s="34" t="s">
        <v>931</v>
      </c>
      <c r="BJ704" s="44" t="s">
        <v>428</v>
      </c>
      <c r="BK704" s="44" t="s">
        <v>6321</v>
      </c>
      <c r="BL704" s="34"/>
      <c r="BM704" s="34"/>
      <c r="BN704" s="34"/>
      <c r="BO704" s="20"/>
      <c r="BP704" s="20"/>
      <c r="BQ704" s="20"/>
      <c r="BR704" s="20"/>
      <c r="BS704" s="27"/>
      <c r="BT704" s="20"/>
      <c r="BU704" s="20"/>
      <c r="BV704" s="20"/>
      <c r="BW704" s="20"/>
      <c r="BX704" s="20"/>
      <c r="BY704" s="20"/>
      <c r="BZ704" s="20"/>
      <c r="CA704" s="20"/>
      <c r="CB704" s="20"/>
      <c r="CC704" s="27"/>
      <c r="CD704" s="20"/>
      <c r="CE704" s="20"/>
      <c r="CF704" s="28"/>
      <c r="CG704" s="28"/>
      <c r="CH704" s="28"/>
      <c r="CI704" s="28"/>
      <c r="CJ704" s="28"/>
      <c r="CK704" s="28"/>
      <c r="CL704" s="28"/>
      <c r="CM704" s="28"/>
      <c r="CN704" s="28"/>
      <c r="CO704" s="28"/>
      <c r="CP704" s="28"/>
      <c r="CQ704" s="28"/>
      <c r="CR704" s="28"/>
      <c r="CS704" s="28"/>
      <c r="CT704" s="28"/>
      <c r="CU704" s="28"/>
      <c r="CV704" s="28"/>
      <c r="CW704" s="28"/>
      <c r="CX704" s="20"/>
      <c r="ML704" s="87"/>
      <c r="MM704" s="87"/>
      <c r="MN704" s="87"/>
      <c r="MO704" s="87"/>
      <c r="MP704" s="87"/>
      <c r="MQ704" s="87"/>
      <c r="MR704" s="87"/>
      <c r="MS704" s="87"/>
      <c r="MT704" s="87"/>
      <c r="MU704" s="87"/>
      <c r="MV704" s="87"/>
      <c r="MW704" s="87"/>
      <c r="MX704" s="87"/>
      <c r="MY704" s="87"/>
      <c r="MZ704" s="87"/>
      <c r="NA704" s="87"/>
      <c r="NB704" s="87"/>
      <c r="NC704" s="87"/>
      <c r="ND704" s="87"/>
      <c r="NE704" s="87"/>
      <c r="NF704" s="87"/>
      <c r="NG704" s="87"/>
      <c r="NH704" s="87"/>
      <c r="NI704" s="87"/>
      <c r="NJ704" s="87"/>
      <c r="NK704" s="87"/>
      <c r="NL704" s="87"/>
      <c r="NM704" s="87"/>
      <c r="NN704" s="87"/>
      <c r="NO704" s="87"/>
      <c r="NP704" s="87"/>
      <c r="NR704" s="20"/>
      <c r="NS704" s="246" t="s">
        <v>6334</v>
      </c>
    </row>
    <row r="705" spans="22:383">
      <c r="V705" s="43">
        <v>114</v>
      </c>
      <c r="W705" s="34" t="s">
        <v>2974</v>
      </c>
      <c r="X705" s="44">
        <v>170302</v>
      </c>
      <c r="Y705" s="34" t="s">
        <v>1197</v>
      </c>
      <c r="Z705" s="43" t="s">
        <v>1277</v>
      </c>
      <c r="AA705" s="34" t="s">
        <v>666</v>
      </c>
      <c r="AB705" s="34" t="s">
        <v>412</v>
      </c>
      <c r="AC705" s="34" t="s">
        <v>1197</v>
      </c>
      <c r="AD705" s="44" t="s">
        <v>428</v>
      </c>
      <c r="AE705" s="44" t="s">
        <v>6321</v>
      </c>
      <c r="AF705" s="43">
        <v>114</v>
      </c>
      <c r="AG705" s="34" t="s">
        <v>2974</v>
      </c>
      <c r="AH705" s="34" t="s">
        <v>2973</v>
      </c>
      <c r="AI705" s="43" t="s">
        <v>2975</v>
      </c>
      <c r="AJ705" s="44" t="s">
        <v>2976</v>
      </c>
      <c r="AK705" s="295">
        <v>5400303</v>
      </c>
      <c r="AL705" s="44" t="s">
        <v>666</v>
      </c>
      <c r="AM705" s="44" t="s">
        <v>2980</v>
      </c>
      <c r="AN705" s="296">
        <v>276095730</v>
      </c>
      <c r="AO705" s="34"/>
      <c r="AP705" s="34"/>
      <c r="AQ705" s="34"/>
      <c r="AR705" s="34"/>
      <c r="AS705" s="34"/>
      <c r="AT705" s="44" t="s">
        <v>434</v>
      </c>
      <c r="AU705" s="44"/>
      <c r="AV705" s="751" t="str" cm="1">
        <f t="array" ref="AV7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5" s="34"/>
      <c r="AX705" s="34"/>
      <c r="AY705" s="34"/>
      <c r="AZ705" s="34"/>
      <c r="BA705" s="34"/>
      <c r="BB705" s="34"/>
      <c r="BC705" s="34"/>
      <c r="BD705" s="44">
        <v>170302</v>
      </c>
      <c r="BE705" s="34" t="s">
        <v>1197</v>
      </c>
      <c r="BF705" s="43" t="s">
        <v>1277</v>
      </c>
      <c r="BG705" s="34" t="s">
        <v>666</v>
      </c>
      <c r="BH705" s="34" t="s">
        <v>412</v>
      </c>
      <c r="BI705" s="34" t="s">
        <v>1197</v>
      </c>
      <c r="BJ705" s="44" t="s">
        <v>428</v>
      </c>
      <c r="BK705" s="44" t="s">
        <v>6321</v>
      </c>
      <c r="BL705" s="34"/>
      <c r="BM705" s="34"/>
      <c r="BN705" s="34"/>
      <c r="BO705" s="20"/>
      <c r="BP705" s="20"/>
      <c r="BQ705" s="20"/>
      <c r="BR705" s="20"/>
      <c r="BS705" s="27"/>
      <c r="BT705" s="20"/>
      <c r="BU705" s="20"/>
      <c r="BV705" s="20"/>
      <c r="BW705" s="20"/>
      <c r="BX705" s="20"/>
      <c r="BY705" s="20"/>
      <c r="BZ705" s="20"/>
      <c r="CA705" s="20"/>
      <c r="CB705" s="20"/>
      <c r="CC705" s="27"/>
      <c r="CD705" s="20"/>
      <c r="CE705" s="20"/>
      <c r="CF705" s="28"/>
      <c r="CG705" s="28"/>
      <c r="CH705" s="28"/>
      <c r="CI705" s="28"/>
      <c r="CJ705" s="28"/>
      <c r="CK705" s="28"/>
      <c r="CL705" s="28"/>
      <c r="CM705" s="28"/>
      <c r="CN705" s="28"/>
      <c r="CO705" s="28"/>
      <c r="CP705" s="28"/>
      <c r="CQ705" s="28"/>
      <c r="CR705" s="28"/>
      <c r="CS705" s="28"/>
      <c r="CT705" s="28"/>
      <c r="CU705" s="28"/>
      <c r="CV705" s="28"/>
      <c r="CW705" s="28"/>
      <c r="CX705" s="20"/>
      <c r="ML705" s="87"/>
      <c r="MM705" s="87"/>
      <c r="MN705" s="87"/>
      <c r="MO705" s="87"/>
      <c r="MP705" s="87"/>
      <c r="MQ705" s="87"/>
      <c r="MR705" s="87"/>
      <c r="MS705" s="87"/>
      <c r="MT705" s="87"/>
      <c r="MU705" s="87"/>
      <c r="MV705" s="87"/>
      <c r="MW705" s="87"/>
      <c r="MX705" s="87"/>
      <c r="MY705" s="87"/>
      <c r="MZ705" s="87"/>
      <c r="NA705" s="87"/>
      <c r="NB705" s="87"/>
      <c r="NC705" s="87"/>
      <c r="ND705" s="87"/>
      <c r="NE705" s="87"/>
      <c r="NF705" s="87"/>
      <c r="NG705" s="87"/>
      <c r="NH705" s="87"/>
      <c r="NI705" s="87"/>
      <c r="NJ705" s="87"/>
      <c r="NK705" s="87"/>
      <c r="NL705" s="87"/>
      <c r="NM705" s="87"/>
      <c r="NN705" s="87"/>
      <c r="NO705" s="87"/>
      <c r="NP705" s="87"/>
      <c r="NR705" s="20"/>
      <c r="NS705" s="246" t="s">
        <v>6335</v>
      </c>
    </row>
    <row r="706" spans="22:383">
      <c r="V706" s="43">
        <v>114</v>
      </c>
      <c r="W706" s="34" t="s">
        <v>2974</v>
      </c>
      <c r="X706" s="44">
        <v>170305</v>
      </c>
      <c r="Y706" s="34" t="s">
        <v>1254</v>
      </c>
      <c r="Z706" s="43" t="s">
        <v>1277</v>
      </c>
      <c r="AA706" s="34" t="s">
        <v>666</v>
      </c>
      <c r="AB706" s="34" t="s">
        <v>412</v>
      </c>
      <c r="AC706" s="34" t="s">
        <v>1254</v>
      </c>
      <c r="AD706" s="44" t="s">
        <v>428</v>
      </c>
      <c r="AE706" s="44" t="s">
        <v>6321</v>
      </c>
      <c r="AF706" s="43">
        <v>114</v>
      </c>
      <c r="AG706" s="34" t="s">
        <v>2974</v>
      </c>
      <c r="AH706" s="34" t="s">
        <v>2973</v>
      </c>
      <c r="AI706" s="43" t="s">
        <v>2975</v>
      </c>
      <c r="AJ706" s="44" t="s">
        <v>2976</v>
      </c>
      <c r="AK706" s="295">
        <v>5400303</v>
      </c>
      <c r="AL706" s="44" t="s">
        <v>666</v>
      </c>
      <c r="AM706" s="44" t="s">
        <v>2980</v>
      </c>
      <c r="AN706" s="296">
        <v>276095730</v>
      </c>
      <c r="AO706" s="34"/>
      <c r="AP706" s="34"/>
      <c r="AQ706" s="34"/>
      <c r="AR706" s="34"/>
      <c r="AS706" s="34"/>
      <c r="AT706" s="44" t="s">
        <v>434</v>
      </c>
      <c r="AU706" s="44"/>
      <c r="AV706" s="751" t="str" cm="1">
        <f t="array" ref="AV7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6" s="34"/>
      <c r="AX706" s="34"/>
      <c r="AY706" s="34"/>
      <c r="AZ706" s="34"/>
      <c r="BA706" s="34"/>
      <c r="BB706" s="34"/>
      <c r="BC706" s="34"/>
      <c r="BD706" s="44">
        <v>170305</v>
      </c>
      <c r="BE706" s="34" t="s">
        <v>1254</v>
      </c>
      <c r="BF706" s="43" t="s">
        <v>1277</v>
      </c>
      <c r="BG706" s="34" t="s">
        <v>666</v>
      </c>
      <c r="BH706" s="34" t="s">
        <v>412</v>
      </c>
      <c r="BI706" s="34" t="s">
        <v>1254</v>
      </c>
      <c r="BJ706" s="44" t="s">
        <v>428</v>
      </c>
      <c r="BK706" s="44" t="s">
        <v>6321</v>
      </c>
      <c r="BL706" s="34"/>
      <c r="BM706" s="34"/>
      <c r="BN706" s="34"/>
      <c r="BO706" s="20"/>
      <c r="BP706" s="20"/>
      <c r="BQ706" s="20"/>
      <c r="BR706" s="20"/>
      <c r="BS706" s="27"/>
      <c r="BT706" s="20"/>
      <c r="BU706" s="20"/>
      <c r="BV706" s="20"/>
      <c r="BW706" s="20"/>
      <c r="BX706" s="20"/>
      <c r="BY706" s="20"/>
      <c r="BZ706" s="20"/>
      <c r="CA706" s="20"/>
      <c r="CB706" s="20"/>
      <c r="CC706" s="27"/>
      <c r="CD706" s="20"/>
      <c r="CE706" s="20"/>
      <c r="CF706" s="28"/>
      <c r="CG706" s="28"/>
      <c r="CH706" s="28"/>
      <c r="CI706" s="28"/>
      <c r="CJ706" s="28"/>
      <c r="CK706" s="28"/>
      <c r="CL706" s="28"/>
      <c r="CM706" s="28"/>
      <c r="CN706" s="28"/>
      <c r="CO706" s="28"/>
      <c r="CP706" s="28"/>
      <c r="CQ706" s="28"/>
      <c r="CR706" s="28"/>
      <c r="CS706" s="28"/>
      <c r="CT706" s="28"/>
      <c r="CU706" s="28"/>
      <c r="CV706" s="28"/>
      <c r="CW706" s="28"/>
      <c r="CX706" s="20"/>
      <c r="ML706" s="87"/>
      <c r="MM706" s="87"/>
      <c r="MN706" s="87"/>
      <c r="MO706" s="87"/>
      <c r="MP706" s="87"/>
      <c r="MQ706" s="87"/>
      <c r="MR706" s="87"/>
      <c r="MS706" s="87"/>
      <c r="MT706" s="87"/>
      <c r="MU706" s="87"/>
      <c r="MV706" s="87"/>
      <c r="MW706" s="87"/>
      <c r="MX706" s="87"/>
      <c r="MY706" s="87"/>
      <c r="MZ706" s="87"/>
      <c r="NA706" s="87"/>
      <c r="NB706" s="87"/>
      <c r="NC706" s="87"/>
      <c r="ND706" s="87"/>
      <c r="NE706" s="87"/>
      <c r="NF706" s="87"/>
      <c r="NG706" s="87"/>
      <c r="NH706" s="87"/>
      <c r="NI706" s="87"/>
      <c r="NJ706" s="87"/>
      <c r="NK706" s="87"/>
      <c r="NL706" s="87"/>
      <c r="NM706" s="87"/>
      <c r="NN706" s="87"/>
      <c r="NO706" s="87"/>
      <c r="NP706" s="87"/>
      <c r="NR706" s="20"/>
      <c r="NS706" s="246" t="s">
        <v>6336</v>
      </c>
    </row>
    <row r="707" spans="22:383">
      <c r="V707" s="43">
        <v>114</v>
      </c>
      <c r="W707" s="34" t="s">
        <v>2974</v>
      </c>
      <c r="X707" s="44">
        <v>170300</v>
      </c>
      <c r="Y707" s="34" t="s">
        <v>6337</v>
      </c>
      <c r="Z707" s="43" t="s">
        <v>1277</v>
      </c>
      <c r="AA707" s="34" t="s">
        <v>666</v>
      </c>
      <c r="AB707" s="34" t="s">
        <v>412</v>
      </c>
      <c r="AC707" s="34" t="s">
        <v>6338</v>
      </c>
      <c r="AD707" s="44" t="s">
        <v>428</v>
      </c>
      <c r="AE707" s="44" t="s">
        <v>6321</v>
      </c>
      <c r="AF707" s="43">
        <v>114</v>
      </c>
      <c r="AG707" s="34" t="s">
        <v>2974</v>
      </c>
      <c r="AH707" s="34" t="s">
        <v>2973</v>
      </c>
      <c r="AI707" s="43" t="s">
        <v>2975</v>
      </c>
      <c r="AJ707" s="44" t="s">
        <v>2976</v>
      </c>
      <c r="AK707" s="295">
        <v>5400303</v>
      </c>
      <c r="AL707" s="44" t="s">
        <v>666</v>
      </c>
      <c r="AM707" s="44" t="s">
        <v>2980</v>
      </c>
      <c r="AN707" s="296">
        <v>276095730</v>
      </c>
      <c r="AO707" s="34"/>
      <c r="AP707" s="34"/>
      <c r="AQ707" s="34"/>
      <c r="AR707" s="34"/>
      <c r="AS707" s="34"/>
      <c r="AT707" s="44" t="s">
        <v>434</v>
      </c>
      <c r="AU707" s="44"/>
      <c r="AV707" s="751" t="str" cm="1">
        <f t="array" ref="AV7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7" s="34"/>
      <c r="AX707" s="34"/>
      <c r="AY707" s="34"/>
      <c r="AZ707" s="34"/>
      <c r="BA707" s="34"/>
      <c r="BB707" s="34"/>
      <c r="BC707" s="34"/>
      <c r="BD707" s="44">
        <v>170300</v>
      </c>
      <c r="BE707" s="34" t="s">
        <v>6337</v>
      </c>
      <c r="BF707" s="43" t="s">
        <v>1277</v>
      </c>
      <c r="BG707" s="34" t="s">
        <v>666</v>
      </c>
      <c r="BH707" s="34" t="s">
        <v>412</v>
      </c>
      <c r="BI707" s="34" t="s">
        <v>6338</v>
      </c>
      <c r="BJ707" s="44" t="s">
        <v>428</v>
      </c>
      <c r="BK707" s="44" t="s">
        <v>6321</v>
      </c>
      <c r="BL707" s="34"/>
      <c r="BM707" s="34"/>
      <c r="BN707" s="34"/>
      <c r="BO707" s="20"/>
      <c r="BP707" s="20"/>
      <c r="BQ707" s="20"/>
      <c r="BR707" s="20"/>
      <c r="BS707" s="27"/>
      <c r="BT707" s="20"/>
      <c r="BU707" s="20"/>
      <c r="BV707" s="20"/>
      <c r="BW707" s="20"/>
      <c r="BX707" s="20"/>
      <c r="BY707" s="20"/>
      <c r="BZ707" s="20"/>
      <c r="CA707" s="20"/>
      <c r="CB707" s="20"/>
      <c r="CC707" s="27"/>
      <c r="CD707" s="20"/>
      <c r="CE707" s="20"/>
      <c r="CF707" s="28"/>
      <c r="CG707" s="28"/>
      <c r="CH707" s="28"/>
      <c r="CI707" s="28"/>
      <c r="CJ707" s="28"/>
      <c r="CK707" s="28"/>
      <c r="CL707" s="28"/>
      <c r="CM707" s="28"/>
      <c r="CN707" s="28"/>
      <c r="CO707" s="28"/>
      <c r="CP707" s="28"/>
      <c r="CQ707" s="28"/>
      <c r="CR707" s="28"/>
      <c r="CS707" s="28"/>
      <c r="CT707" s="28"/>
      <c r="CU707" s="28"/>
      <c r="CV707" s="28"/>
      <c r="CW707" s="28"/>
      <c r="CX707" s="20"/>
      <c r="ML707" s="87"/>
      <c r="MM707" s="87"/>
      <c r="MN707" s="87"/>
      <c r="MO707" s="87"/>
      <c r="MP707" s="87"/>
      <c r="MQ707" s="87"/>
      <c r="MR707" s="87"/>
      <c r="MS707" s="87"/>
      <c r="MT707" s="87"/>
      <c r="MU707" s="87"/>
      <c r="MV707" s="87"/>
      <c r="MW707" s="87"/>
      <c r="MX707" s="87"/>
      <c r="MY707" s="87"/>
      <c r="MZ707" s="87"/>
      <c r="NA707" s="87"/>
      <c r="NB707" s="87"/>
      <c r="NC707" s="87"/>
      <c r="ND707" s="87"/>
      <c r="NE707" s="87"/>
      <c r="NF707" s="87"/>
      <c r="NG707" s="87"/>
      <c r="NH707" s="87"/>
      <c r="NI707" s="87"/>
      <c r="NJ707" s="87"/>
      <c r="NK707" s="87"/>
      <c r="NL707" s="87"/>
      <c r="NM707" s="87"/>
      <c r="NN707" s="87"/>
      <c r="NO707" s="87"/>
      <c r="NP707" s="87"/>
      <c r="NR707" s="20"/>
      <c r="NS707" s="246" t="s">
        <v>6339</v>
      </c>
    </row>
    <row r="708" spans="22:383">
      <c r="V708" s="43">
        <v>114</v>
      </c>
      <c r="W708" s="34" t="s">
        <v>2974</v>
      </c>
      <c r="X708" s="44">
        <v>170309</v>
      </c>
      <c r="Y708" s="34" t="s">
        <v>1755</v>
      </c>
      <c r="Z708" s="43" t="s">
        <v>1277</v>
      </c>
      <c r="AA708" s="34" t="s">
        <v>666</v>
      </c>
      <c r="AB708" s="34" t="s">
        <v>412</v>
      </c>
      <c r="AC708" s="34" t="s">
        <v>1755</v>
      </c>
      <c r="AD708" s="44" t="s">
        <v>428</v>
      </c>
      <c r="AE708" s="44" t="s">
        <v>6321</v>
      </c>
      <c r="AF708" s="43">
        <v>114</v>
      </c>
      <c r="AG708" s="34" t="s">
        <v>2974</v>
      </c>
      <c r="AH708" s="34" t="s">
        <v>2973</v>
      </c>
      <c r="AI708" s="43" t="s">
        <v>2975</v>
      </c>
      <c r="AJ708" s="44" t="s">
        <v>2976</v>
      </c>
      <c r="AK708" s="295">
        <v>5400303</v>
      </c>
      <c r="AL708" s="44" t="s">
        <v>666</v>
      </c>
      <c r="AM708" s="44" t="s">
        <v>2980</v>
      </c>
      <c r="AN708" s="296">
        <v>276095730</v>
      </c>
      <c r="AO708" s="34"/>
      <c r="AP708" s="34"/>
      <c r="AQ708" s="34"/>
      <c r="AR708" s="34"/>
      <c r="AS708" s="34"/>
      <c r="AT708" s="44" t="s">
        <v>434</v>
      </c>
      <c r="AU708" s="44"/>
      <c r="AV708" s="751" t="str" cm="1">
        <f t="array" ref="AV7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8" s="34"/>
      <c r="AX708" s="34"/>
      <c r="AY708" s="34"/>
      <c r="AZ708" s="34"/>
      <c r="BA708" s="34"/>
      <c r="BB708" s="34"/>
      <c r="BC708" s="34"/>
      <c r="BD708" s="44">
        <v>170309</v>
      </c>
      <c r="BE708" s="34" t="s">
        <v>1755</v>
      </c>
      <c r="BF708" s="43" t="s">
        <v>1277</v>
      </c>
      <c r="BG708" s="34" t="s">
        <v>666</v>
      </c>
      <c r="BH708" s="34" t="s">
        <v>412</v>
      </c>
      <c r="BI708" s="34" t="s">
        <v>1755</v>
      </c>
      <c r="BJ708" s="44" t="s">
        <v>428</v>
      </c>
      <c r="BK708" s="44" t="s">
        <v>6321</v>
      </c>
      <c r="BL708" s="34"/>
      <c r="BM708" s="34"/>
      <c r="BN708" s="34"/>
      <c r="BO708" s="20"/>
      <c r="BP708" s="20"/>
      <c r="BQ708" s="20"/>
      <c r="BR708" s="20"/>
      <c r="BS708" s="27"/>
      <c r="BT708" s="20"/>
      <c r="BU708" s="20"/>
      <c r="BV708" s="20"/>
      <c r="BW708" s="20"/>
      <c r="BX708" s="20"/>
      <c r="BY708" s="20"/>
      <c r="BZ708" s="20"/>
      <c r="CA708" s="20"/>
      <c r="CB708" s="20"/>
      <c r="CC708" s="27"/>
      <c r="CD708" s="20"/>
      <c r="CE708" s="20"/>
      <c r="CF708" s="28"/>
      <c r="CG708" s="28"/>
      <c r="CH708" s="28"/>
      <c r="CI708" s="28"/>
      <c r="CJ708" s="28"/>
      <c r="CK708" s="28"/>
      <c r="CL708" s="28"/>
      <c r="CM708" s="28"/>
      <c r="CN708" s="28"/>
      <c r="CO708" s="28"/>
      <c r="CP708" s="28"/>
      <c r="CQ708" s="28"/>
      <c r="CR708" s="28"/>
      <c r="CS708" s="28"/>
      <c r="CT708" s="28"/>
      <c r="CU708" s="28"/>
      <c r="CV708" s="28"/>
      <c r="CW708" s="28"/>
      <c r="CX708" s="20"/>
      <c r="ML708" s="87"/>
      <c r="MM708" s="87"/>
      <c r="MN708" s="87"/>
      <c r="MO708" s="87"/>
      <c r="MP708" s="87"/>
      <c r="MQ708" s="87"/>
      <c r="MR708" s="87"/>
      <c r="MS708" s="87"/>
      <c r="MT708" s="87"/>
      <c r="MU708" s="87"/>
      <c r="MV708" s="87"/>
      <c r="MW708" s="87"/>
      <c r="MX708" s="87"/>
      <c r="MY708" s="87"/>
      <c r="MZ708" s="87"/>
      <c r="NA708" s="87"/>
      <c r="NB708" s="87"/>
      <c r="NC708" s="87"/>
      <c r="ND708" s="87"/>
      <c r="NE708" s="87"/>
      <c r="NF708" s="87"/>
      <c r="NG708" s="87"/>
      <c r="NH708" s="87"/>
      <c r="NI708" s="87"/>
      <c r="NJ708" s="87"/>
      <c r="NK708" s="87"/>
      <c r="NL708" s="87"/>
      <c r="NM708" s="87"/>
      <c r="NN708" s="87"/>
      <c r="NO708" s="87"/>
      <c r="NP708" s="87"/>
      <c r="NR708" s="20"/>
      <c r="NS708" s="246" t="s">
        <v>6340</v>
      </c>
    </row>
    <row r="709" spans="22:383">
      <c r="V709" s="43">
        <v>114</v>
      </c>
      <c r="W709" s="34" t="s">
        <v>2974</v>
      </c>
      <c r="X709" s="44">
        <v>170310</v>
      </c>
      <c r="Y709" s="34" t="s">
        <v>1967</v>
      </c>
      <c r="Z709" s="43" t="s">
        <v>1277</v>
      </c>
      <c r="AA709" s="34" t="s">
        <v>666</v>
      </c>
      <c r="AB709" s="34" t="s">
        <v>412</v>
      </c>
      <c r="AC709" s="34" t="s">
        <v>1967</v>
      </c>
      <c r="AD709" s="44" t="s">
        <v>428</v>
      </c>
      <c r="AE709" s="44" t="s">
        <v>6321</v>
      </c>
      <c r="AF709" s="43">
        <v>114</v>
      </c>
      <c r="AG709" s="34" t="s">
        <v>2974</v>
      </c>
      <c r="AH709" s="34" t="s">
        <v>2973</v>
      </c>
      <c r="AI709" s="43" t="s">
        <v>2975</v>
      </c>
      <c r="AJ709" s="44" t="s">
        <v>2976</v>
      </c>
      <c r="AK709" s="295">
        <v>5400303</v>
      </c>
      <c r="AL709" s="44" t="s">
        <v>666</v>
      </c>
      <c r="AM709" s="44" t="s">
        <v>2980</v>
      </c>
      <c r="AN709" s="296">
        <v>276095730</v>
      </c>
      <c r="AO709" s="34"/>
      <c r="AP709" s="34"/>
      <c r="AQ709" s="34"/>
      <c r="AR709" s="34"/>
      <c r="AS709" s="34"/>
      <c r="AT709" s="44" t="s">
        <v>434</v>
      </c>
      <c r="AU709" s="44"/>
      <c r="AV709" s="751" t="str" cm="1">
        <f t="array" ref="AV7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09" s="34"/>
      <c r="AX709" s="34"/>
      <c r="AY709" s="34"/>
      <c r="AZ709" s="34"/>
      <c r="BA709" s="34"/>
      <c r="BB709" s="34"/>
      <c r="BC709" s="34"/>
      <c r="BD709" s="44">
        <v>170310</v>
      </c>
      <c r="BE709" s="34" t="s">
        <v>1967</v>
      </c>
      <c r="BF709" s="43" t="s">
        <v>1277</v>
      </c>
      <c r="BG709" s="34" t="s">
        <v>666</v>
      </c>
      <c r="BH709" s="34" t="s">
        <v>412</v>
      </c>
      <c r="BI709" s="34" t="s">
        <v>1967</v>
      </c>
      <c r="BJ709" s="44" t="s">
        <v>428</v>
      </c>
      <c r="BK709" s="44" t="s">
        <v>6321</v>
      </c>
      <c r="BL709" s="34"/>
      <c r="BM709" s="34"/>
      <c r="BN709" s="34"/>
      <c r="BO709" s="20"/>
      <c r="BP709" s="20"/>
      <c r="BQ709" s="20"/>
      <c r="BR709" s="20"/>
      <c r="BS709" s="27"/>
      <c r="BT709" s="20"/>
      <c r="BU709" s="20"/>
      <c r="BV709" s="20"/>
      <c r="BW709" s="20"/>
      <c r="BX709" s="20"/>
      <c r="BY709" s="20"/>
      <c r="BZ709" s="20"/>
      <c r="CA709" s="20"/>
      <c r="CB709" s="20"/>
      <c r="CC709" s="27"/>
      <c r="CD709" s="20"/>
      <c r="CE709" s="20"/>
      <c r="CF709" s="28"/>
      <c r="CG709" s="28"/>
      <c r="CH709" s="28"/>
      <c r="CI709" s="28"/>
      <c r="CJ709" s="28"/>
      <c r="CK709" s="28"/>
      <c r="CL709" s="28"/>
      <c r="CM709" s="28"/>
      <c r="CN709" s="28"/>
      <c r="CO709" s="28"/>
      <c r="CP709" s="28"/>
      <c r="CQ709" s="28"/>
      <c r="CR709" s="28"/>
      <c r="CS709" s="28"/>
      <c r="CT709" s="28"/>
      <c r="CU709" s="28"/>
      <c r="CV709" s="28"/>
      <c r="CW709" s="28"/>
      <c r="CX709" s="20"/>
      <c r="ML709" s="87"/>
      <c r="MM709" s="87"/>
      <c r="MN709" s="87"/>
      <c r="MO709" s="87"/>
      <c r="MP709" s="87"/>
      <c r="MQ709" s="87"/>
      <c r="MR709" s="87"/>
      <c r="MS709" s="87"/>
      <c r="MT709" s="87"/>
      <c r="MU709" s="87"/>
      <c r="MV709" s="87"/>
      <c r="MW709" s="87"/>
      <c r="MX709" s="87"/>
      <c r="MY709" s="87"/>
      <c r="MZ709" s="87"/>
      <c r="NA709" s="87"/>
      <c r="NB709" s="87"/>
      <c r="NC709" s="87"/>
      <c r="ND709" s="87"/>
      <c r="NE709" s="87"/>
      <c r="NF709" s="87"/>
      <c r="NG709" s="87"/>
      <c r="NH709" s="87"/>
      <c r="NI709" s="87"/>
      <c r="NJ709" s="87"/>
      <c r="NK709" s="87"/>
      <c r="NL709" s="87"/>
      <c r="NM709" s="87"/>
      <c r="NN709" s="87"/>
      <c r="NO709" s="87"/>
      <c r="NP709" s="87"/>
      <c r="NR709" s="20"/>
      <c r="NS709" s="246" t="s">
        <v>6341</v>
      </c>
    </row>
    <row r="710" spans="22:383">
      <c r="V710" s="43">
        <v>114</v>
      </c>
      <c r="W710" s="34" t="s">
        <v>2974</v>
      </c>
      <c r="X710" s="44">
        <v>170312</v>
      </c>
      <c r="Y710" s="34" t="s">
        <v>1547</v>
      </c>
      <c r="Z710" s="43" t="s">
        <v>1277</v>
      </c>
      <c r="AA710" s="34" t="s">
        <v>666</v>
      </c>
      <c r="AB710" s="34" t="s">
        <v>412</v>
      </c>
      <c r="AC710" s="34" t="s">
        <v>1547</v>
      </c>
      <c r="AD710" s="44" t="s">
        <v>428</v>
      </c>
      <c r="AE710" s="44" t="s">
        <v>6321</v>
      </c>
      <c r="AF710" s="43">
        <v>114</v>
      </c>
      <c r="AG710" s="34" t="s">
        <v>2974</v>
      </c>
      <c r="AH710" s="34" t="s">
        <v>2973</v>
      </c>
      <c r="AI710" s="43" t="s">
        <v>2975</v>
      </c>
      <c r="AJ710" s="44" t="s">
        <v>2976</v>
      </c>
      <c r="AK710" s="295">
        <v>5400303</v>
      </c>
      <c r="AL710" s="44" t="s">
        <v>666</v>
      </c>
      <c r="AM710" s="44" t="s">
        <v>2980</v>
      </c>
      <c r="AN710" s="296">
        <v>276095730</v>
      </c>
      <c r="AO710" s="34"/>
      <c r="AP710" s="34"/>
      <c r="AQ710" s="34"/>
      <c r="AR710" s="34"/>
      <c r="AS710" s="34"/>
      <c r="AT710" s="44" t="s">
        <v>434</v>
      </c>
      <c r="AU710" s="44"/>
      <c r="AV710" s="751" t="str" cm="1">
        <f t="array" ref="AV7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0" s="34"/>
      <c r="AX710" s="34"/>
      <c r="AY710" s="34"/>
      <c r="AZ710" s="34"/>
      <c r="BA710" s="34"/>
      <c r="BB710" s="34"/>
      <c r="BC710" s="34"/>
      <c r="BD710" s="44">
        <v>170312</v>
      </c>
      <c r="BE710" s="34" t="s">
        <v>1547</v>
      </c>
      <c r="BF710" s="43" t="s">
        <v>1277</v>
      </c>
      <c r="BG710" s="34" t="s">
        <v>666</v>
      </c>
      <c r="BH710" s="34" t="s">
        <v>412</v>
      </c>
      <c r="BI710" s="34" t="s">
        <v>1547</v>
      </c>
      <c r="BJ710" s="44" t="s">
        <v>428</v>
      </c>
      <c r="BK710" s="44" t="s">
        <v>6321</v>
      </c>
      <c r="BL710" s="34"/>
      <c r="BM710" s="34"/>
      <c r="BN710" s="34"/>
      <c r="BO710" s="20"/>
      <c r="BP710" s="20"/>
      <c r="BQ710" s="20"/>
      <c r="BR710" s="20"/>
      <c r="BS710" s="27"/>
      <c r="BT710" s="20"/>
      <c r="BU710" s="20"/>
      <c r="BV710" s="20"/>
      <c r="BW710" s="20"/>
      <c r="BX710" s="20"/>
      <c r="BY710" s="20"/>
      <c r="BZ710" s="20"/>
      <c r="CA710" s="20"/>
      <c r="CB710" s="20"/>
      <c r="CC710" s="27"/>
      <c r="CD710" s="20"/>
      <c r="CE710" s="20"/>
      <c r="CF710" s="28"/>
      <c r="CG710" s="28"/>
      <c r="CH710" s="28"/>
      <c r="CI710" s="28"/>
      <c r="CJ710" s="28"/>
      <c r="CK710" s="28"/>
      <c r="CL710" s="28"/>
      <c r="CM710" s="28"/>
      <c r="CN710" s="28"/>
      <c r="CO710" s="28"/>
      <c r="CP710" s="28"/>
      <c r="CQ710" s="28"/>
      <c r="CR710" s="28"/>
      <c r="CS710" s="28"/>
      <c r="CT710" s="28"/>
      <c r="CU710" s="28"/>
      <c r="CV710" s="28"/>
      <c r="CW710" s="28"/>
      <c r="CX710" s="20"/>
      <c r="ML710" s="87"/>
      <c r="MM710" s="87"/>
      <c r="MN710" s="87"/>
      <c r="MO710" s="87"/>
      <c r="MP710" s="87"/>
      <c r="MQ710" s="87"/>
      <c r="MR710" s="87"/>
      <c r="MS710" s="87"/>
      <c r="MT710" s="87"/>
      <c r="MU710" s="87"/>
      <c r="MV710" s="87"/>
      <c r="MW710" s="87"/>
      <c r="MX710" s="87"/>
      <c r="MY710" s="87"/>
      <c r="MZ710" s="87"/>
      <c r="NA710" s="87"/>
      <c r="NB710" s="87"/>
      <c r="NC710" s="87"/>
      <c r="ND710" s="87"/>
      <c r="NE710" s="87"/>
      <c r="NF710" s="87"/>
      <c r="NG710" s="87"/>
      <c r="NH710" s="87"/>
      <c r="NI710" s="87"/>
      <c r="NJ710" s="87"/>
      <c r="NK710" s="87"/>
      <c r="NL710" s="87"/>
      <c r="NM710" s="87"/>
      <c r="NN710" s="87"/>
      <c r="NO710" s="87"/>
      <c r="NP710" s="87"/>
      <c r="NR710" s="20"/>
      <c r="NS710" s="246" t="s">
        <v>6342</v>
      </c>
    </row>
    <row r="711" spans="22:383">
      <c r="V711" s="43">
        <v>114</v>
      </c>
      <c r="W711" s="34" t="s">
        <v>2974</v>
      </c>
      <c r="X711" s="44">
        <v>170313</v>
      </c>
      <c r="Y711" s="34" t="s">
        <v>2315</v>
      </c>
      <c r="Z711" s="43" t="s">
        <v>1277</v>
      </c>
      <c r="AA711" s="34" t="s">
        <v>666</v>
      </c>
      <c r="AB711" s="34" t="s">
        <v>412</v>
      </c>
      <c r="AC711" s="34" t="s">
        <v>2315</v>
      </c>
      <c r="AD711" s="44" t="s">
        <v>428</v>
      </c>
      <c r="AE711" s="44" t="s">
        <v>6321</v>
      </c>
      <c r="AF711" s="43">
        <v>114</v>
      </c>
      <c r="AG711" s="34" t="s">
        <v>2974</v>
      </c>
      <c r="AH711" s="34" t="s">
        <v>2973</v>
      </c>
      <c r="AI711" s="43" t="s">
        <v>2975</v>
      </c>
      <c r="AJ711" s="44" t="s">
        <v>2976</v>
      </c>
      <c r="AK711" s="295">
        <v>5400303</v>
      </c>
      <c r="AL711" s="44" t="s">
        <v>666</v>
      </c>
      <c r="AM711" s="44" t="s">
        <v>2980</v>
      </c>
      <c r="AN711" s="296">
        <v>276095730</v>
      </c>
      <c r="AO711" s="34"/>
      <c r="AP711" s="34"/>
      <c r="AQ711" s="34"/>
      <c r="AR711" s="34"/>
      <c r="AS711" s="34"/>
      <c r="AT711" s="44" t="s">
        <v>434</v>
      </c>
      <c r="AU711" s="44"/>
      <c r="AV711" s="751" t="str" cm="1">
        <f t="array" ref="AV7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1" s="34"/>
      <c r="AX711" s="34"/>
      <c r="AY711" s="34"/>
      <c r="AZ711" s="34"/>
      <c r="BA711" s="34"/>
      <c r="BB711" s="34"/>
      <c r="BC711" s="34"/>
      <c r="BD711" s="44">
        <v>170313</v>
      </c>
      <c r="BE711" s="34" t="s">
        <v>2315</v>
      </c>
      <c r="BF711" s="43" t="s">
        <v>1277</v>
      </c>
      <c r="BG711" s="34" t="s">
        <v>666</v>
      </c>
      <c r="BH711" s="34" t="s">
        <v>412</v>
      </c>
      <c r="BI711" s="34" t="s">
        <v>2315</v>
      </c>
      <c r="BJ711" s="44" t="s">
        <v>428</v>
      </c>
      <c r="BK711" s="44" t="s">
        <v>6321</v>
      </c>
      <c r="BL711" s="34"/>
      <c r="BM711" s="34"/>
      <c r="BN711" s="34"/>
      <c r="BO711" s="20"/>
      <c r="BP711" s="20"/>
      <c r="BQ711" s="20"/>
      <c r="BR711" s="20"/>
      <c r="BS711" s="27"/>
      <c r="BT711" s="20"/>
      <c r="BU711" s="20"/>
      <c r="BV711" s="20"/>
      <c r="BW711" s="20"/>
      <c r="BX711" s="20"/>
      <c r="BY711" s="20"/>
      <c r="BZ711" s="20"/>
      <c r="CA711" s="20"/>
      <c r="CB711" s="20"/>
      <c r="CC711" s="27"/>
      <c r="CD711" s="20"/>
      <c r="CE711" s="20"/>
      <c r="CF711" s="28"/>
      <c r="CG711" s="28"/>
      <c r="CH711" s="28"/>
      <c r="CI711" s="28"/>
      <c r="CJ711" s="28"/>
      <c r="CK711" s="28"/>
      <c r="CL711" s="28"/>
      <c r="CM711" s="28"/>
      <c r="CN711" s="28"/>
      <c r="CO711" s="28"/>
      <c r="CP711" s="28"/>
      <c r="CQ711" s="28"/>
      <c r="CR711" s="28"/>
      <c r="CS711" s="28"/>
      <c r="CT711" s="28"/>
      <c r="CU711" s="28"/>
      <c r="CV711" s="28"/>
      <c r="CW711" s="28"/>
      <c r="CX711" s="20"/>
      <c r="ML711" s="87"/>
      <c r="MM711" s="87"/>
      <c r="MN711" s="87"/>
      <c r="MO711" s="87"/>
      <c r="MP711" s="87"/>
      <c r="MQ711" s="87"/>
      <c r="MR711" s="87"/>
      <c r="MS711" s="87"/>
      <c r="MT711" s="87"/>
      <c r="MU711" s="87"/>
      <c r="MV711" s="87"/>
      <c r="MW711" s="87"/>
      <c r="MX711" s="87"/>
      <c r="MY711" s="87"/>
      <c r="MZ711" s="87"/>
      <c r="NA711" s="87"/>
      <c r="NB711" s="87"/>
      <c r="NC711" s="87"/>
      <c r="ND711" s="87"/>
      <c r="NE711" s="87"/>
      <c r="NF711" s="87"/>
      <c r="NG711" s="87"/>
      <c r="NH711" s="87"/>
      <c r="NI711" s="87"/>
      <c r="NJ711" s="87"/>
      <c r="NK711" s="87"/>
      <c r="NL711" s="87"/>
      <c r="NM711" s="87"/>
      <c r="NN711" s="87"/>
      <c r="NO711" s="87"/>
      <c r="NP711" s="87"/>
      <c r="NR711" s="20"/>
      <c r="NS711" s="246" t="s">
        <v>6343</v>
      </c>
    </row>
    <row r="712" spans="22:383">
      <c r="V712" s="43">
        <v>114</v>
      </c>
      <c r="W712" s="34" t="s">
        <v>2974</v>
      </c>
      <c r="X712" s="44">
        <v>170314</v>
      </c>
      <c r="Y712" s="34" t="s">
        <v>2461</v>
      </c>
      <c r="Z712" s="43" t="s">
        <v>1277</v>
      </c>
      <c r="AA712" s="34" t="s">
        <v>666</v>
      </c>
      <c r="AB712" s="34" t="s">
        <v>412</v>
      </c>
      <c r="AC712" s="34" t="s">
        <v>2461</v>
      </c>
      <c r="AD712" s="44" t="s">
        <v>428</v>
      </c>
      <c r="AE712" s="44" t="s">
        <v>6321</v>
      </c>
      <c r="AF712" s="43">
        <v>114</v>
      </c>
      <c r="AG712" s="34" t="s">
        <v>2974</v>
      </c>
      <c r="AH712" s="34" t="s">
        <v>2973</v>
      </c>
      <c r="AI712" s="43" t="s">
        <v>2975</v>
      </c>
      <c r="AJ712" s="44" t="s">
        <v>2976</v>
      </c>
      <c r="AK712" s="295">
        <v>5400303</v>
      </c>
      <c r="AL712" s="44" t="s">
        <v>666</v>
      </c>
      <c r="AM712" s="44" t="s">
        <v>2980</v>
      </c>
      <c r="AN712" s="296">
        <v>276095730</v>
      </c>
      <c r="AO712" s="34"/>
      <c r="AP712" s="34"/>
      <c r="AQ712" s="34"/>
      <c r="AR712" s="34"/>
      <c r="AS712" s="34"/>
      <c r="AT712" s="44" t="s">
        <v>434</v>
      </c>
      <c r="AU712" s="44"/>
      <c r="AV712" s="751" t="str" cm="1">
        <f t="array" ref="AV7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2" s="34"/>
      <c r="AX712" s="34"/>
      <c r="AY712" s="34"/>
      <c r="AZ712" s="34"/>
      <c r="BA712" s="34"/>
      <c r="BB712" s="34"/>
      <c r="BC712" s="34"/>
      <c r="BD712" s="44">
        <v>170314</v>
      </c>
      <c r="BE712" s="34" t="s">
        <v>2461</v>
      </c>
      <c r="BF712" s="43" t="s">
        <v>1277</v>
      </c>
      <c r="BG712" s="34" t="s">
        <v>666</v>
      </c>
      <c r="BH712" s="34" t="s">
        <v>412</v>
      </c>
      <c r="BI712" s="34" t="s">
        <v>2461</v>
      </c>
      <c r="BJ712" s="44" t="s">
        <v>428</v>
      </c>
      <c r="BK712" s="44" t="s">
        <v>6321</v>
      </c>
      <c r="BL712" s="34"/>
      <c r="BM712" s="34"/>
      <c r="BN712" s="34"/>
      <c r="BO712" s="20"/>
      <c r="BP712" s="20"/>
      <c r="BQ712" s="20"/>
      <c r="BR712" s="20"/>
      <c r="BS712" s="27"/>
      <c r="BT712" s="20"/>
      <c r="BU712" s="20"/>
      <c r="BV712" s="20"/>
      <c r="BW712" s="20"/>
      <c r="BX712" s="20"/>
      <c r="BY712" s="20"/>
      <c r="BZ712" s="20"/>
      <c r="CA712" s="20"/>
      <c r="CB712" s="20"/>
      <c r="CC712" s="27"/>
      <c r="CD712" s="20"/>
      <c r="CE712" s="20"/>
      <c r="CF712" s="28"/>
      <c r="CG712" s="28"/>
      <c r="CH712" s="28"/>
      <c r="CI712" s="28"/>
      <c r="CJ712" s="28"/>
      <c r="CK712" s="28"/>
      <c r="CL712" s="28"/>
      <c r="CM712" s="28"/>
      <c r="CN712" s="28"/>
      <c r="CO712" s="28"/>
      <c r="CP712" s="28"/>
      <c r="CQ712" s="28"/>
      <c r="CR712" s="28"/>
      <c r="CS712" s="28"/>
      <c r="CT712" s="28"/>
      <c r="CU712" s="28"/>
      <c r="CV712" s="28"/>
      <c r="CW712" s="28"/>
      <c r="CX712" s="20"/>
      <c r="ML712" s="87"/>
      <c r="MM712" s="87"/>
      <c r="MN712" s="87"/>
      <c r="MO712" s="87"/>
      <c r="MP712" s="87"/>
      <c r="MQ712" s="87"/>
      <c r="MR712" s="87"/>
      <c r="MS712" s="87"/>
      <c r="MT712" s="87"/>
      <c r="MU712" s="87"/>
      <c r="MV712" s="87"/>
      <c r="MW712" s="87"/>
      <c r="MX712" s="87"/>
      <c r="MY712" s="87"/>
      <c r="MZ712" s="87"/>
      <c r="NA712" s="87"/>
      <c r="NB712" s="87"/>
      <c r="NC712" s="87"/>
      <c r="ND712" s="87"/>
      <c r="NE712" s="87"/>
      <c r="NF712" s="87"/>
      <c r="NG712" s="87"/>
      <c r="NH712" s="87"/>
      <c r="NI712" s="87"/>
      <c r="NJ712" s="87"/>
      <c r="NK712" s="87"/>
      <c r="NL712" s="87"/>
      <c r="NM712" s="87"/>
      <c r="NN712" s="87"/>
      <c r="NO712" s="87"/>
      <c r="NP712" s="87"/>
      <c r="NR712" s="20"/>
      <c r="NS712" s="246" t="s">
        <v>6344</v>
      </c>
    </row>
    <row r="713" spans="22:383">
      <c r="V713" s="43">
        <v>114</v>
      </c>
      <c r="W713" s="34" t="s">
        <v>2974</v>
      </c>
      <c r="X713" s="44">
        <v>170316</v>
      </c>
      <c r="Y713" s="34" t="s">
        <v>2598</v>
      </c>
      <c r="Z713" s="43" t="s">
        <v>1277</v>
      </c>
      <c r="AA713" s="34" t="s">
        <v>666</v>
      </c>
      <c r="AB713" s="34" t="s">
        <v>412</v>
      </c>
      <c r="AC713" s="34" t="s">
        <v>2598</v>
      </c>
      <c r="AD713" s="44" t="s">
        <v>428</v>
      </c>
      <c r="AE713" s="44" t="s">
        <v>6321</v>
      </c>
      <c r="AF713" s="43">
        <v>114</v>
      </c>
      <c r="AG713" s="34" t="s">
        <v>2974</v>
      </c>
      <c r="AH713" s="34" t="s">
        <v>2973</v>
      </c>
      <c r="AI713" s="43" t="s">
        <v>2975</v>
      </c>
      <c r="AJ713" s="44" t="s">
        <v>2976</v>
      </c>
      <c r="AK713" s="295">
        <v>5400303</v>
      </c>
      <c r="AL713" s="44" t="s">
        <v>666</v>
      </c>
      <c r="AM713" s="44" t="s">
        <v>2980</v>
      </c>
      <c r="AN713" s="296">
        <v>276095730</v>
      </c>
      <c r="AO713" s="34"/>
      <c r="AP713" s="34"/>
      <c r="AQ713" s="34"/>
      <c r="AR713" s="34"/>
      <c r="AS713" s="34"/>
      <c r="AT713" s="44" t="s">
        <v>434</v>
      </c>
      <c r="AU713" s="44"/>
      <c r="AV713" s="751" t="str" cm="1">
        <f t="array" ref="AV7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3" s="34"/>
      <c r="AX713" s="34"/>
      <c r="AY713" s="34"/>
      <c r="AZ713" s="34"/>
      <c r="BA713" s="34"/>
      <c r="BB713" s="34"/>
      <c r="BC713" s="34"/>
      <c r="BD713" s="44">
        <v>170316</v>
      </c>
      <c r="BE713" s="34" t="s">
        <v>2598</v>
      </c>
      <c r="BF713" s="43" t="s">
        <v>1277</v>
      </c>
      <c r="BG713" s="34" t="s">
        <v>666</v>
      </c>
      <c r="BH713" s="34" t="s">
        <v>412</v>
      </c>
      <c r="BI713" s="34" t="s">
        <v>2598</v>
      </c>
      <c r="BJ713" s="44" t="s">
        <v>428</v>
      </c>
      <c r="BK713" s="44" t="s">
        <v>6321</v>
      </c>
      <c r="BL713" s="34"/>
      <c r="BM713" s="34"/>
      <c r="BN713" s="34"/>
      <c r="BO713" s="20"/>
      <c r="BP713" s="20"/>
      <c r="BQ713" s="20"/>
      <c r="BR713" s="20"/>
      <c r="BS713" s="27"/>
      <c r="BT713" s="20"/>
      <c r="BU713" s="20"/>
      <c r="BV713" s="20"/>
      <c r="BW713" s="20"/>
      <c r="BX713" s="20"/>
      <c r="BY713" s="20"/>
      <c r="BZ713" s="20"/>
      <c r="CA713" s="20"/>
      <c r="CB713" s="20"/>
      <c r="CC713" s="27"/>
      <c r="CD713" s="20"/>
      <c r="CE713" s="20"/>
      <c r="CF713" s="28"/>
      <c r="CG713" s="28"/>
      <c r="CH713" s="28"/>
      <c r="CI713" s="28"/>
      <c r="CJ713" s="28"/>
      <c r="CK713" s="28"/>
      <c r="CL713" s="28"/>
      <c r="CM713" s="28"/>
      <c r="CN713" s="28"/>
      <c r="CO713" s="28"/>
      <c r="CP713" s="28"/>
      <c r="CQ713" s="28"/>
      <c r="CR713" s="28"/>
      <c r="CS713" s="28"/>
      <c r="CT713" s="28"/>
      <c r="CU713" s="28"/>
      <c r="CV713" s="28"/>
      <c r="CW713" s="28"/>
      <c r="CX713" s="20"/>
      <c r="ML713" s="87"/>
      <c r="MM713" s="87"/>
      <c r="MN713" s="87"/>
      <c r="MO713" s="87"/>
      <c r="MP713" s="87"/>
      <c r="MQ713" s="87"/>
      <c r="MR713" s="87"/>
      <c r="MS713" s="87"/>
      <c r="MT713" s="87"/>
      <c r="MU713" s="87"/>
      <c r="MV713" s="87"/>
      <c r="MW713" s="87"/>
      <c r="MX713" s="87"/>
      <c r="MY713" s="87"/>
      <c r="MZ713" s="87"/>
      <c r="NA713" s="87"/>
      <c r="NB713" s="87"/>
      <c r="NC713" s="87"/>
      <c r="ND713" s="87"/>
      <c r="NE713" s="87"/>
      <c r="NF713" s="87"/>
      <c r="NG713" s="87"/>
      <c r="NH713" s="87"/>
      <c r="NI713" s="87"/>
      <c r="NJ713" s="87"/>
      <c r="NK713" s="87"/>
      <c r="NL713" s="87"/>
      <c r="NM713" s="87"/>
      <c r="NN713" s="87"/>
      <c r="NO713" s="87"/>
      <c r="NP713" s="87"/>
      <c r="NR713" s="20"/>
      <c r="NS713" s="246" t="s">
        <v>6345</v>
      </c>
    </row>
    <row r="714" spans="22:383">
      <c r="V714" s="43">
        <v>114</v>
      </c>
      <c r="W714" s="34" t="s">
        <v>2974</v>
      </c>
      <c r="X714" s="44">
        <v>170317</v>
      </c>
      <c r="Y714" s="34" t="s">
        <v>2731</v>
      </c>
      <c r="Z714" s="43" t="s">
        <v>1277</v>
      </c>
      <c r="AA714" s="34" t="s">
        <v>666</v>
      </c>
      <c r="AB714" s="34" t="s">
        <v>412</v>
      </c>
      <c r="AC714" s="34" t="s">
        <v>2731</v>
      </c>
      <c r="AD714" s="44" t="s">
        <v>428</v>
      </c>
      <c r="AE714" s="44" t="s">
        <v>6321</v>
      </c>
      <c r="AF714" s="43">
        <v>114</v>
      </c>
      <c r="AG714" s="34" t="s">
        <v>2974</v>
      </c>
      <c r="AH714" s="34" t="s">
        <v>2973</v>
      </c>
      <c r="AI714" s="43" t="s">
        <v>2975</v>
      </c>
      <c r="AJ714" s="44" t="s">
        <v>2976</v>
      </c>
      <c r="AK714" s="295">
        <v>5400303</v>
      </c>
      <c r="AL714" s="44" t="s">
        <v>666</v>
      </c>
      <c r="AM714" s="44" t="s">
        <v>2980</v>
      </c>
      <c r="AN714" s="296">
        <v>276095730</v>
      </c>
      <c r="AO714" s="34"/>
      <c r="AP714" s="34"/>
      <c r="AQ714" s="34"/>
      <c r="AR714" s="34"/>
      <c r="AS714" s="34"/>
      <c r="AT714" s="44" t="s">
        <v>434</v>
      </c>
      <c r="AU714" s="44"/>
      <c r="AV714" s="751" t="str" cm="1">
        <f t="array" ref="AV7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4" s="34"/>
      <c r="AX714" s="34"/>
      <c r="AY714" s="34"/>
      <c r="AZ714" s="34"/>
      <c r="BA714" s="34"/>
      <c r="BB714" s="34"/>
      <c r="BC714" s="34"/>
      <c r="BD714" s="44">
        <v>170317</v>
      </c>
      <c r="BE714" s="34" t="s">
        <v>2731</v>
      </c>
      <c r="BF714" s="43" t="s">
        <v>1277</v>
      </c>
      <c r="BG714" s="34" t="s">
        <v>666</v>
      </c>
      <c r="BH714" s="34" t="s">
        <v>412</v>
      </c>
      <c r="BI714" s="34" t="s">
        <v>2731</v>
      </c>
      <c r="BJ714" s="44" t="s">
        <v>428</v>
      </c>
      <c r="BK714" s="44" t="s">
        <v>6321</v>
      </c>
      <c r="BL714" s="34"/>
      <c r="BM714" s="34"/>
      <c r="BN714" s="34"/>
      <c r="BO714" s="20"/>
      <c r="BP714" s="20"/>
      <c r="BQ714" s="20"/>
      <c r="BR714" s="20"/>
      <c r="BS714" s="27"/>
      <c r="BT714" s="20"/>
      <c r="BU714" s="20"/>
      <c r="BV714" s="20"/>
      <c r="BW714" s="20"/>
      <c r="BX714" s="20"/>
      <c r="BY714" s="20"/>
      <c r="BZ714" s="20"/>
      <c r="CA714" s="20"/>
      <c r="CB714" s="20"/>
      <c r="CC714" s="27"/>
      <c r="CD714" s="20"/>
      <c r="CE714" s="20"/>
      <c r="CF714" s="28"/>
      <c r="CG714" s="28"/>
      <c r="CH714" s="28"/>
      <c r="CI714" s="28"/>
      <c r="CJ714" s="28"/>
      <c r="CK714" s="28"/>
      <c r="CL714" s="28"/>
      <c r="CM714" s="28"/>
      <c r="CN714" s="28"/>
      <c r="CO714" s="28"/>
      <c r="CP714" s="28"/>
      <c r="CQ714" s="28"/>
      <c r="CR714" s="28"/>
      <c r="CS714" s="28"/>
      <c r="CT714" s="28"/>
      <c r="CU714" s="28"/>
      <c r="CV714" s="28"/>
      <c r="CW714" s="28"/>
      <c r="CX714" s="20"/>
      <c r="ML714" s="87"/>
      <c r="MM714" s="87"/>
      <c r="MN714" s="87"/>
      <c r="MO714" s="87"/>
      <c r="MP714" s="87"/>
      <c r="MQ714" s="87"/>
      <c r="MR714" s="87"/>
      <c r="MS714" s="87"/>
      <c r="MT714" s="87"/>
      <c r="MU714" s="87"/>
      <c r="MV714" s="87"/>
      <c r="MW714" s="87"/>
      <c r="MX714" s="87"/>
      <c r="MY714" s="87"/>
      <c r="MZ714" s="87"/>
      <c r="NA714" s="87"/>
      <c r="NB714" s="87"/>
      <c r="NC714" s="87"/>
      <c r="ND714" s="87"/>
      <c r="NE714" s="87"/>
      <c r="NF714" s="87"/>
      <c r="NG714" s="87"/>
      <c r="NH714" s="87"/>
      <c r="NI714" s="87"/>
      <c r="NJ714" s="87"/>
      <c r="NK714" s="87"/>
      <c r="NL714" s="87"/>
      <c r="NM714" s="87"/>
      <c r="NN714" s="87"/>
      <c r="NO714" s="87"/>
      <c r="NP714" s="87"/>
      <c r="NR714" s="20"/>
      <c r="NS714" s="246" t="s">
        <v>6346</v>
      </c>
    </row>
    <row r="715" spans="22:383">
      <c r="V715" s="43">
        <v>114</v>
      </c>
      <c r="W715" s="34" t="s">
        <v>2974</v>
      </c>
      <c r="X715" s="44">
        <v>170318</v>
      </c>
      <c r="Y715" s="34" t="s">
        <v>2845</v>
      </c>
      <c r="Z715" s="43" t="s">
        <v>1277</v>
      </c>
      <c r="AA715" s="34" t="s">
        <v>666</v>
      </c>
      <c r="AB715" s="34" t="s">
        <v>412</v>
      </c>
      <c r="AC715" s="34" t="s">
        <v>2845</v>
      </c>
      <c r="AD715" s="44" t="s">
        <v>428</v>
      </c>
      <c r="AE715" s="44" t="s">
        <v>6321</v>
      </c>
      <c r="AF715" s="43">
        <v>114</v>
      </c>
      <c r="AG715" s="34" t="s">
        <v>2974</v>
      </c>
      <c r="AH715" s="34" t="s">
        <v>2973</v>
      </c>
      <c r="AI715" s="43" t="s">
        <v>2975</v>
      </c>
      <c r="AJ715" s="44" t="s">
        <v>2976</v>
      </c>
      <c r="AK715" s="295">
        <v>5400303</v>
      </c>
      <c r="AL715" s="44" t="s">
        <v>666</v>
      </c>
      <c r="AM715" s="44" t="s">
        <v>2980</v>
      </c>
      <c r="AN715" s="296">
        <v>276095730</v>
      </c>
      <c r="AO715" s="34"/>
      <c r="AP715" s="34"/>
      <c r="AQ715" s="34"/>
      <c r="AR715" s="34"/>
      <c r="AS715" s="34"/>
      <c r="AT715" s="44" t="s">
        <v>434</v>
      </c>
      <c r="AU715" s="44"/>
      <c r="AV715" s="751" t="str" cm="1">
        <f t="array" ref="AV7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5" s="34"/>
      <c r="AX715" s="34"/>
      <c r="AY715" s="34"/>
      <c r="AZ715" s="34"/>
      <c r="BA715" s="34"/>
      <c r="BB715" s="34"/>
      <c r="BC715" s="34"/>
      <c r="BD715" s="44">
        <v>170318</v>
      </c>
      <c r="BE715" s="34" t="s">
        <v>2845</v>
      </c>
      <c r="BF715" s="43" t="s">
        <v>1277</v>
      </c>
      <c r="BG715" s="34" t="s">
        <v>666</v>
      </c>
      <c r="BH715" s="34" t="s">
        <v>412</v>
      </c>
      <c r="BI715" s="34" t="s">
        <v>2845</v>
      </c>
      <c r="BJ715" s="44" t="s">
        <v>428</v>
      </c>
      <c r="BK715" s="44" t="s">
        <v>6321</v>
      </c>
      <c r="BL715" s="34"/>
      <c r="BM715" s="34"/>
      <c r="BN715" s="34"/>
      <c r="BO715" s="20"/>
      <c r="BP715" s="20"/>
      <c r="BQ715" s="20"/>
      <c r="BR715" s="20"/>
      <c r="BS715" s="27"/>
      <c r="BT715" s="20"/>
      <c r="BU715" s="20"/>
      <c r="BV715" s="20"/>
      <c r="BW715" s="20"/>
      <c r="BX715" s="20"/>
      <c r="BY715" s="20"/>
      <c r="BZ715" s="20"/>
      <c r="CA715" s="20"/>
      <c r="CB715" s="20"/>
      <c r="CC715" s="27"/>
      <c r="CD715" s="20"/>
      <c r="CE715" s="20"/>
      <c r="CF715" s="28"/>
      <c r="CG715" s="28"/>
      <c r="CH715" s="28"/>
      <c r="CI715" s="28"/>
      <c r="CJ715" s="28"/>
      <c r="CK715" s="28"/>
      <c r="CL715" s="28"/>
      <c r="CM715" s="28"/>
      <c r="CN715" s="28"/>
      <c r="CO715" s="28"/>
      <c r="CP715" s="28"/>
      <c r="CQ715" s="28"/>
      <c r="CR715" s="28"/>
      <c r="CS715" s="28"/>
      <c r="CT715" s="28"/>
      <c r="CU715" s="28"/>
      <c r="CV715" s="28"/>
      <c r="CW715" s="28"/>
      <c r="CX715" s="20"/>
      <c r="ML715" s="87"/>
      <c r="MM715" s="87"/>
      <c r="MN715" s="87"/>
      <c r="MO715" s="87"/>
      <c r="MP715" s="87"/>
      <c r="MQ715" s="87"/>
      <c r="MR715" s="87"/>
      <c r="MS715" s="87"/>
      <c r="MT715" s="87"/>
      <c r="MU715" s="87"/>
      <c r="MV715" s="87"/>
      <c r="MW715" s="87"/>
      <c r="MX715" s="87"/>
      <c r="MY715" s="87"/>
      <c r="MZ715" s="87"/>
      <c r="NA715" s="87"/>
      <c r="NB715" s="87"/>
      <c r="NC715" s="87"/>
      <c r="ND715" s="87"/>
      <c r="NE715" s="87"/>
      <c r="NF715" s="87"/>
      <c r="NG715" s="87"/>
      <c r="NH715" s="87"/>
      <c r="NI715" s="87"/>
      <c r="NJ715" s="87"/>
      <c r="NK715" s="87"/>
      <c r="NL715" s="87"/>
      <c r="NM715" s="87"/>
      <c r="NN715" s="87"/>
      <c r="NO715" s="87"/>
      <c r="NP715" s="87"/>
      <c r="NR715" s="20"/>
      <c r="NS715" s="246" t="s">
        <v>6347</v>
      </c>
    </row>
    <row r="716" spans="22:383">
      <c r="V716" s="43">
        <v>114</v>
      </c>
      <c r="W716" s="34" t="s">
        <v>2974</v>
      </c>
      <c r="X716" s="44">
        <v>170320</v>
      </c>
      <c r="Y716" s="34" t="s">
        <v>2942</v>
      </c>
      <c r="Z716" s="43" t="s">
        <v>1277</v>
      </c>
      <c r="AA716" s="34" t="s">
        <v>666</v>
      </c>
      <c r="AB716" s="34" t="s">
        <v>412</v>
      </c>
      <c r="AC716" s="34" t="s">
        <v>2942</v>
      </c>
      <c r="AD716" s="44" t="s">
        <v>428</v>
      </c>
      <c r="AE716" s="44" t="s">
        <v>6321</v>
      </c>
      <c r="AF716" s="43">
        <v>114</v>
      </c>
      <c r="AG716" s="34" t="s">
        <v>2974</v>
      </c>
      <c r="AH716" s="34" t="s">
        <v>2973</v>
      </c>
      <c r="AI716" s="43" t="s">
        <v>2975</v>
      </c>
      <c r="AJ716" s="44" t="s">
        <v>2976</v>
      </c>
      <c r="AK716" s="295">
        <v>5400303</v>
      </c>
      <c r="AL716" s="44" t="s">
        <v>666</v>
      </c>
      <c r="AM716" s="44" t="s">
        <v>2980</v>
      </c>
      <c r="AN716" s="296">
        <v>276095730</v>
      </c>
      <c r="AO716" s="34"/>
      <c r="AP716" s="34"/>
      <c r="AQ716" s="34"/>
      <c r="AR716" s="34"/>
      <c r="AS716" s="34"/>
      <c r="AT716" s="44" t="s">
        <v>434</v>
      </c>
      <c r="AU716" s="44"/>
      <c r="AV716" s="751" t="str" cm="1">
        <f t="array" ref="AV7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6" s="34"/>
      <c r="AX716" s="34"/>
      <c r="AY716" s="34"/>
      <c r="AZ716" s="34"/>
      <c r="BA716" s="34"/>
      <c r="BB716" s="34"/>
      <c r="BC716" s="34"/>
      <c r="BD716" s="44">
        <v>170320</v>
      </c>
      <c r="BE716" s="34" t="s">
        <v>2942</v>
      </c>
      <c r="BF716" s="43" t="s">
        <v>1277</v>
      </c>
      <c r="BG716" s="34" t="s">
        <v>666</v>
      </c>
      <c r="BH716" s="34" t="s">
        <v>412</v>
      </c>
      <c r="BI716" s="34" t="s">
        <v>2942</v>
      </c>
      <c r="BJ716" s="44" t="s">
        <v>428</v>
      </c>
      <c r="BK716" s="44" t="s">
        <v>6321</v>
      </c>
      <c r="BL716" s="34"/>
      <c r="BM716" s="34"/>
      <c r="BN716" s="34"/>
      <c r="BO716" s="20"/>
      <c r="BP716" s="20"/>
      <c r="BQ716" s="20"/>
      <c r="BR716" s="20"/>
      <c r="BS716" s="27"/>
      <c r="BT716" s="20"/>
      <c r="BU716" s="20"/>
      <c r="BV716" s="20"/>
      <c r="BW716" s="20"/>
      <c r="BX716" s="20"/>
      <c r="BY716" s="20"/>
      <c r="BZ716" s="20"/>
      <c r="CA716" s="20"/>
      <c r="CB716" s="20"/>
      <c r="CC716" s="27"/>
      <c r="CD716" s="20"/>
      <c r="CE716" s="20"/>
      <c r="CF716" s="28"/>
      <c r="CG716" s="28"/>
      <c r="CH716" s="28"/>
      <c r="CI716" s="28"/>
      <c r="CJ716" s="28"/>
      <c r="CK716" s="28"/>
      <c r="CL716" s="28"/>
      <c r="CM716" s="28"/>
      <c r="CN716" s="28"/>
      <c r="CO716" s="28"/>
      <c r="CP716" s="28"/>
      <c r="CQ716" s="28"/>
      <c r="CR716" s="28"/>
      <c r="CS716" s="28"/>
      <c r="CT716" s="28"/>
      <c r="CU716" s="28"/>
      <c r="CV716" s="28"/>
      <c r="CW716" s="28"/>
      <c r="CX716" s="20"/>
      <c r="ML716" s="87"/>
      <c r="MM716" s="87"/>
      <c r="MN716" s="87"/>
      <c r="MO716" s="87"/>
      <c r="MP716" s="87"/>
      <c r="MQ716" s="87"/>
      <c r="MR716" s="87"/>
      <c r="MS716" s="87"/>
      <c r="MT716" s="87"/>
      <c r="MU716" s="87"/>
      <c r="MV716" s="87"/>
      <c r="MW716" s="87"/>
      <c r="MX716" s="87"/>
      <c r="MY716" s="87"/>
      <c r="MZ716" s="87"/>
      <c r="NA716" s="87"/>
      <c r="NB716" s="87"/>
      <c r="NC716" s="87"/>
      <c r="ND716" s="87"/>
      <c r="NE716" s="87"/>
      <c r="NF716" s="87"/>
      <c r="NG716" s="87"/>
      <c r="NH716" s="87"/>
      <c r="NI716" s="87"/>
      <c r="NJ716" s="87"/>
      <c r="NK716" s="87"/>
      <c r="NL716" s="87"/>
      <c r="NM716" s="87"/>
      <c r="NN716" s="87"/>
      <c r="NO716" s="87"/>
      <c r="NP716" s="87"/>
      <c r="NR716" s="20"/>
      <c r="NS716" s="246" t="s">
        <v>6348</v>
      </c>
    </row>
    <row r="717" spans="22:383">
      <c r="V717" s="43">
        <v>114</v>
      </c>
      <c r="W717" s="34" t="s">
        <v>2974</v>
      </c>
      <c r="X717" s="44">
        <v>170321</v>
      </c>
      <c r="Y717" s="34" t="s">
        <v>1809</v>
      </c>
      <c r="Z717" s="43" t="s">
        <v>1277</v>
      </c>
      <c r="AA717" s="34" t="s">
        <v>666</v>
      </c>
      <c r="AB717" s="34" t="s">
        <v>412</v>
      </c>
      <c r="AC717" s="34" t="s">
        <v>1809</v>
      </c>
      <c r="AD717" s="44" t="s">
        <v>428</v>
      </c>
      <c r="AE717" s="44" t="s">
        <v>6321</v>
      </c>
      <c r="AF717" s="43">
        <v>114</v>
      </c>
      <c r="AG717" s="34" t="s">
        <v>2974</v>
      </c>
      <c r="AH717" s="34" t="s">
        <v>2973</v>
      </c>
      <c r="AI717" s="43" t="s">
        <v>2975</v>
      </c>
      <c r="AJ717" s="44" t="s">
        <v>2976</v>
      </c>
      <c r="AK717" s="295">
        <v>5400303</v>
      </c>
      <c r="AL717" s="44" t="s">
        <v>666</v>
      </c>
      <c r="AM717" s="44" t="s">
        <v>2980</v>
      </c>
      <c r="AN717" s="296">
        <v>276095730</v>
      </c>
      <c r="AO717" s="34"/>
      <c r="AP717" s="34"/>
      <c r="AQ717" s="34"/>
      <c r="AR717" s="34"/>
      <c r="AS717" s="34"/>
      <c r="AT717" s="44" t="s">
        <v>434</v>
      </c>
      <c r="AU717" s="44"/>
      <c r="AV717" s="751" t="str" cm="1">
        <f t="array" ref="AV7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7" s="34"/>
      <c r="AX717" s="34"/>
      <c r="AY717" s="34"/>
      <c r="AZ717" s="34"/>
      <c r="BA717" s="34"/>
      <c r="BB717" s="34"/>
      <c r="BC717" s="34"/>
      <c r="BD717" s="44">
        <v>170321</v>
      </c>
      <c r="BE717" s="34" t="s">
        <v>1809</v>
      </c>
      <c r="BF717" s="43" t="s">
        <v>1277</v>
      </c>
      <c r="BG717" s="34" t="s">
        <v>666</v>
      </c>
      <c r="BH717" s="34" t="s">
        <v>412</v>
      </c>
      <c r="BI717" s="34" t="s">
        <v>1809</v>
      </c>
      <c r="BJ717" s="44" t="s">
        <v>428</v>
      </c>
      <c r="BK717" s="44" t="s">
        <v>6321</v>
      </c>
      <c r="BL717" s="34"/>
      <c r="BM717" s="34"/>
      <c r="BN717" s="34"/>
      <c r="BO717" s="20"/>
      <c r="BP717" s="20"/>
      <c r="BQ717" s="20"/>
      <c r="BR717" s="20"/>
      <c r="BS717" s="27"/>
      <c r="BT717" s="20"/>
      <c r="BU717" s="20"/>
      <c r="BV717" s="20"/>
      <c r="BW717" s="20"/>
      <c r="BX717" s="20"/>
      <c r="BY717" s="20"/>
      <c r="BZ717" s="20"/>
      <c r="CA717" s="20"/>
      <c r="CB717" s="20"/>
      <c r="CC717" s="27"/>
      <c r="CD717" s="20"/>
      <c r="CE717" s="20"/>
      <c r="CF717" s="28"/>
      <c r="CG717" s="28"/>
      <c r="CH717" s="28"/>
      <c r="CI717" s="28"/>
      <c r="CJ717" s="28"/>
      <c r="CK717" s="28"/>
      <c r="CL717" s="28"/>
      <c r="CM717" s="28"/>
      <c r="CN717" s="28"/>
      <c r="CO717" s="28"/>
      <c r="CP717" s="28"/>
      <c r="CQ717" s="28"/>
      <c r="CR717" s="28"/>
      <c r="CS717" s="28"/>
      <c r="CT717" s="28"/>
      <c r="CU717" s="28"/>
      <c r="CV717" s="28"/>
      <c r="CW717" s="28"/>
      <c r="CX717" s="20"/>
      <c r="ML717" s="87"/>
      <c r="MM717" s="87"/>
      <c r="MN717" s="87"/>
      <c r="MO717" s="87"/>
      <c r="MP717" s="87"/>
      <c r="MQ717" s="87"/>
      <c r="MR717" s="87"/>
      <c r="MS717" s="87"/>
      <c r="MT717" s="87"/>
      <c r="MU717" s="87"/>
      <c r="MV717" s="87"/>
      <c r="MW717" s="87"/>
      <c r="MX717" s="87"/>
      <c r="MY717" s="87"/>
      <c r="MZ717" s="87"/>
      <c r="NA717" s="87"/>
      <c r="NB717" s="87"/>
      <c r="NC717" s="87"/>
      <c r="ND717" s="87"/>
      <c r="NE717" s="87"/>
      <c r="NF717" s="87"/>
      <c r="NG717" s="87"/>
      <c r="NH717" s="87"/>
      <c r="NI717" s="87"/>
      <c r="NJ717" s="87"/>
      <c r="NK717" s="87"/>
      <c r="NL717" s="87"/>
      <c r="NM717" s="87"/>
      <c r="NN717" s="87"/>
      <c r="NO717" s="87"/>
      <c r="NP717" s="87"/>
      <c r="NR717" s="20"/>
      <c r="NS717" s="246" t="s">
        <v>6349</v>
      </c>
    </row>
    <row r="718" spans="22:383">
      <c r="V718" s="43">
        <v>114</v>
      </c>
      <c r="W718" s="34" t="s">
        <v>2974</v>
      </c>
      <c r="X718" s="44">
        <v>170322</v>
      </c>
      <c r="Y718" s="34" t="s">
        <v>2400</v>
      </c>
      <c r="Z718" s="43" t="s">
        <v>1277</v>
      </c>
      <c r="AA718" s="34" t="s">
        <v>666</v>
      </c>
      <c r="AB718" s="34" t="s">
        <v>412</v>
      </c>
      <c r="AC718" s="34" t="s">
        <v>2400</v>
      </c>
      <c r="AD718" s="44" t="s">
        <v>428</v>
      </c>
      <c r="AE718" s="44" t="s">
        <v>6321</v>
      </c>
      <c r="AF718" s="43">
        <v>114</v>
      </c>
      <c r="AG718" s="34" t="s">
        <v>2974</v>
      </c>
      <c r="AH718" s="34" t="s">
        <v>2973</v>
      </c>
      <c r="AI718" s="43" t="s">
        <v>2975</v>
      </c>
      <c r="AJ718" s="44" t="s">
        <v>2976</v>
      </c>
      <c r="AK718" s="295">
        <v>5400303</v>
      </c>
      <c r="AL718" s="44" t="s">
        <v>666</v>
      </c>
      <c r="AM718" s="44" t="s">
        <v>2980</v>
      </c>
      <c r="AN718" s="296">
        <v>276095730</v>
      </c>
      <c r="AO718" s="34"/>
      <c r="AP718" s="34"/>
      <c r="AQ718" s="34"/>
      <c r="AR718" s="34"/>
      <c r="AS718" s="34"/>
      <c r="AT718" s="44" t="s">
        <v>434</v>
      </c>
      <c r="AU718" s="44"/>
      <c r="AV718" s="751" t="str" cm="1">
        <f t="array" ref="AV7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8" s="34"/>
      <c r="AX718" s="34"/>
      <c r="AY718" s="34"/>
      <c r="AZ718" s="34"/>
      <c r="BA718" s="34"/>
      <c r="BB718" s="34"/>
      <c r="BC718" s="34"/>
      <c r="BD718" s="44">
        <v>170322</v>
      </c>
      <c r="BE718" s="34" t="s">
        <v>2400</v>
      </c>
      <c r="BF718" s="43" t="s">
        <v>1277</v>
      </c>
      <c r="BG718" s="34" t="s">
        <v>666</v>
      </c>
      <c r="BH718" s="34" t="s">
        <v>412</v>
      </c>
      <c r="BI718" s="34" t="s">
        <v>2400</v>
      </c>
      <c r="BJ718" s="44" t="s">
        <v>428</v>
      </c>
      <c r="BK718" s="44" t="s">
        <v>6321</v>
      </c>
      <c r="BL718" s="34"/>
      <c r="BM718" s="34"/>
      <c r="BN718" s="34"/>
      <c r="BO718" s="20"/>
      <c r="BP718" s="20"/>
      <c r="BQ718" s="20"/>
      <c r="BR718" s="20"/>
      <c r="BS718" s="27"/>
      <c r="BT718" s="20"/>
      <c r="BU718" s="20"/>
      <c r="BV718" s="20"/>
      <c r="BW718" s="20"/>
      <c r="BX718" s="20"/>
      <c r="BY718" s="20"/>
      <c r="BZ718" s="20"/>
      <c r="CA718" s="20"/>
      <c r="CB718" s="20"/>
      <c r="CC718" s="27"/>
      <c r="CD718" s="20"/>
      <c r="CE718" s="20"/>
      <c r="CF718" s="28"/>
      <c r="CG718" s="28"/>
      <c r="CH718" s="28"/>
      <c r="CI718" s="28"/>
      <c r="CJ718" s="28"/>
      <c r="CK718" s="28"/>
      <c r="CL718" s="28"/>
      <c r="CM718" s="28"/>
      <c r="CN718" s="28"/>
      <c r="CO718" s="28"/>
      <c r="CP718" s="28"/>
      <c r="CQ718" s="28"/>
      <c r="CR718" s="28"/>
      <c r="CS718" s="28"/>
      <c r="CT718" s="28"/>
      <c r="CU718" s="28"/>
      <c r="CV718" s="28"/>
      <c r="CW718" s="28"/>
      <c r="CX718" s="20"/>
      <c r="ML718" s="87"/>
      <c r="MM718" s="87"/>
      <c r="MN718" s="87"/>
      <c r="MO718" s="87"/>
      <c r="MP718" s="87"/>
      <c r="MQ718" s="87"/>
      <c r="MR718" s="87"/>
      <c r="MS718" s="87"/>
      <c r="MT718" s="87"/>
      <c r="MU718" s="87"/>
      <c r="MV718" s="87"/>
      <c r="MW718" s="87"/>
      <c r="MX718" s="87"/>
      <c r="MY718" s="87"/>
      <c r="MZ718" s="87"/>
      <c r="NA718" s="87"/>
      <c r="NB718" s="87"/>
      <c r="NC718" s="87"/>
      <c r="ND718" s="87"/>
      <c r="NE718" s="87"/>
      <c r="NF718" s="87"/>
      <c r="NG718" s="87"/>
      <c r="NH718" s="87"/>
      <c r="NI718" s="87"/>
      <c r="NJ718" s="87"/>
      <c r="NK718" s="87"/>
      <c r="NL718" s="87"/>
      <c r="NM718" s="87"/>
      <c r="NN718" s="87"/>
      <c r="NO718" s="87"/>
      <c r="NP718" s="87"/>
      <c r="NR718" s="20"/>
      <c r="NS718" s="246" t="s">
        <v>6350</v>
      </c>
    </row>
    <row r="719" spans="22:383">
      <c r="V719" s="43">
        <v>114</v>
      </c>
      <c r="W719" s="34" t="s">
        <v>2974</v>
      </c>
      <c r="X719" s="44">
        <v>170353</v>
      </c>
      <c r="Y719" s="34" t="s">
        <v>6351</v>
      </c>
      <c r="Z719" s="43" t="s">
        <v>1277</v>
      </c>
      <c r="AA719" s="34" t="s">
        <v>666</v>
      </c>
      <c r="AB719" s="34" t="s">
        <v>412</v>
      </c>
      <c r="AC719" s="34" t="s">
        <v>6352</v>
      </c>
      <c r="AD719" s="44" t="s">
        <v>428</v>
      </c>
      <c r="AE719" s="44" t="s">
        <v>6321</v>
      </c>
      <c r="AF719" s="43">
        <v>114</v>
      </c>
      <c r="AG719" s="34" t="s">
        <v>2974</v>
      </c>
      <c r="AH719" s="34" t="s">
        <v>2973</v>
      </c>
      <c r="AI719" s="43" t="s">
        <v>2975</v>
      </c>
      <c r="AJ719" s="44" t="s">
        <v>2976</v>
      </c>
      <c r="AK719" s="295">
        <v>5400303</v>
      </c>
      <c r="AL719" s="44" t="s">
        <v>666</v>
      </c>
      <c r="AM719" s="44" t="s">
        <v>2980</v>
      </c>
      <c r="AN719" s="296">
        <v>276095730</v>
      </c>
      <c r="AO719" s="34"/>
      <c r="AP719" s="34"/>
      <c r="AQ719" s="34"/>
      <c r="AR719" s="34"/>
      <c r="AS719" s="34"/>
      <c r="AT719" s="44" t="s">
        <v>434</v>
      </c>
      <c r="AU719" s="44"/>
      <c r="AV719" s="751" t="str" cm="1">
        <f t="array" ref="AV7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19" s="34"/>
      <c r="AX719" s="34"/>
      <c r="AY719" s="34"/>
      <c r="AZ719" s="34"/>
      <c r="BA719" s="34"/>
      <c r="BB719" s="34"/>
      <c r="BC719" s="34"/>
      <c r="BD719" s="44">
        <v>170353</v>
      </c>
      <c r="BE719" s="34" t="s">
        <v>6351</v>
      </c>
      <c r="BF719" s="43" t="s">
        <v>1277</v>
      </c>
      <c r="BG719" s="34" t="s">
        <v>666</v>
      </c>
      <c r="BH719" s="34" t="s">
        <v>412</v>
      </c>
      <c r="BI719" s="34" t="s">
        <v>6352</v>
      </c>
      <c r="BJ719" s="44" t="s">
        <v>428</v>
      </c>
      <c r="BK719" s="44" t="s">
        <v>6321</v>
      </c>
      <c r="BL719" s="34"/>
      <c r="BM719" s="34"/>
      <c r="BN719" s="34"/>
      <c r="BO719" s="20"/>
      <c r="BP719" s="20"/>
      <c r="BQ719" s="20"/>
      <c r="BR719" s="20"/>
      <c r="BS719" s="27"/>
      <c r="BT719" s="20"/>
      <c r="BU719" s="20"/>
      <c r="BV719" s="20"/>
      <c r="BW719" s="20"/>
      <c r="BX719" s="20"/>
      <c r="BY719" s="20"/>
      <c r="BZ719" s="20"/>
      <c r="CA719" s="20"/>
      <c r="CB719" s="20"/>
      <c r="CC719" s="27"/>
      <c r="CD719" s="20"/>
      <c r="CE719" s="20"/>
      <c r="CF719" s="28"/>
      <c r="CG719" s="28"/>
      <c r="CH719" s="28"/>
      <c r="CI719" s="28"/>
      <c r="CJ719" s="28"/>
      <c r="CK719" s="28"/>
      <c r="CL719" s="28"/>
      <c r="CM719" s="28"/>
      <c r="CN719" s="28"/>
      <c r="CO719" s="28"/>
      <c r="CP719" s="28"/>
      <c r="CQ719" s="28"/>
      <c r="CR719" s="28"/>
      <c r="CS719" s="28"/>
      <c r="CT719" s="28"/>
      <c r="CU719" s="28"/>
      <c r="CV719" s="28"/>
      <c r="CW719" s="28"/>
      <c r="CX719" s="20"/>
      <c r="ML719" s="87"/>
      <c r="MM719" s="87"/>
      <c r="MN719" s="87"/>
      <c r="MO719" s="87"/>
      <c r="MP719" s="87"/>
      <c r="MQ719" s="87"/>
      <c r="MR719" s="87"/>
      <c r="MS719" s="87"/>
      <c r="MT719" s="87"/>
      <c r="MU719" s="87"/>
      <c r="MV719" s="87"/>
      <c r="MW719" s="87"/>
      <c r="MX719" s="87"/>
      <c r="MY719" s="87"/>
      <c r="MZ719" s="87"/>
      <c r="NA719" s="87"/>
      <c r="NB719" s="87"/>
      <c r="NC719" s="87"/>
      <c r="ND719" s="87"/>
      <c r="NE719" s="87"/>
      <c r="NF719" s="87"/>
      <c r="NG719" s="87"/>
      <c r="NH719" s="87"/>
      <c r="NI719" s="87"/>
      <c r="NJ719" s="87"/>
      <c r="NK719" s="87"/>
      <c r="NL719" s="87"/>
      <c r="NM719" s="87"/>
      <c r="NN719" s="87"/>
      <c r="NO719" s="87"/>
      <c r="NP719" s="87"/>
      <c r="NR719" s="20"/>
      <c r="NS719" s="246" t="s">
        <v>6353</v>
      </c>
    </row>
    <row r="720" spans="22:383">
      <c r="V720" s="43">
        <v>114</v>
      </c>
      <c r="W720" s="34" t="s">
        <v>2974</v>
      </c>
      <c r="X720" s="44">
        <v>170324</v>
      </c>
      <c r="Y720" s="34" t="s">
        <v>3239</v>
      </c>
      <c r="Z720" s="43" t="s">
        <v>1277</v>
      </c>
      <c r="AA720" s="34" t="s">
        <v>666</v>
      </c>
      <c r="AB720" s="34" t="s">
        <v>412</v>
      </c>
      <c r="AC720" s="34" t="s">
        <v>3239</v>
      </c>
      <c r="AD720" s="44" t="s">
        <v>428</v>
      </c>
      <c r="AE720" s="44" t="s">
        <v>6321</v>
      </c>
      <c r="AF720" s="43">
        <v>114</v>
      </c>
      <c r="AG720" s="34" t="s">
        <v>2974</v>
      </c>
      <c r="AH720" s="34" t="s">
        <v>2973</v>
      </c>
      <c r="AI720" s="43" t="s">
        <v>2975</v>
      </c>
      <c r="AJ720" s="44" t="s">
        <v>2976</v>
      </c>
      <c r="AK720" s="295">
        <v>5400303</v>
      </c>
      <c r="AL720" s="44" t="s">
        <v>666</v>
      </c>
      <c r="AM720" s="44" t="s">
        <v>2980</v>
      </c>
      <c r="AN720" s="296">
        <v>276095730</v>
      </c>
      <c r="AO720" s="34"/>
      <c r="AP720" s="34"/>
      <c r="AQ720" s="34"/>
      <c r="AR720" s="34"/>
      <c r="AS720" s="34"/>
      <c r="AT720" s="44" t="s">
        <v>434</v>
      </c>
      <c r="AU720" s="44"/>
      <c r="AV720" s="751" t="str" cm="1">
        <f t="array" ref="AV7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0" s="34"/>
      <c r="AX720" s="34"/>
      <c r="AY720" s="34"/>
      <c r="AZ720" s="34"/>
      <c r="BA720" s="34"/>
      <c r="BB720" s="34"/>
      <c r="BC720" s="34"/>
      <c r="BD720" s="44">
        <v>170324</v>
      </c>
      <c r="BE720" s="34" t="s">
        <v>3239</v>
      </c>
      <c r="BF720" s="43" t="s">
        <v>1277</v>
      </c>
      <c r="BG720" s="34" t="s">
        <v>666</v>
      </c>
      <c r="BH720" s="34" t="s">
        <v>412</v>
      </c>
      <c r="BI720" s="34" t="s">
        <v>3239</v>
      </c>
      <c r="BJ720" s="44" t="s">
        <v>428</v>
      </c>
      <c r="BK720" s="44" t="s">
        <v>6321</v>
      </c>
      <c r="BL720" s="34"/>
      <c r="BM720" s="34"/>
      <c r="BN720" s="34"/>
      <c r="BO720" s="20"/>
      <c r="BP720" s="20"/>
      <c r="BQ720" s="20"/>
      <c r="BR720" s="20"/>
      <c r="BS720" s="27"/>
      <c r="BT720" s="20"/>
      <c r="BU720" s="20"/>
      <c r="BV720" s="20"/>
      <c r="BW720" s="20"/>
      <c r="BX720" s="20"/>
      <c r="BY720" s="20"/>
      <c r="BZ720" s="20"/>
      <c r="CA720" s="20"/>
      <c r="CB720" s="20"/>
      <c r="CC720" s="27"/>
      <c r="CD720" s="20"/>
      <c r="CE720" s="20"/>
      <c r="CF720" s="28"/>
      <c r="CG720" s="28"/>
      <c r="CH720" s="28"/>
      <c r="CI720" s="28"/>
      <c r="CJ720" s="28"/>
      <c r="CK720" s="28"/>
      <c r="CL720" s="28"/>
      <c r="CM720" s="28"/>
      <c r="CN720" s="28"/>
      <c r="CO720" s="28"/>
      <c r="CP720" s="28"/>
      <c r="CQ720" s="28"/>
      <c r="CR720" s="28"/>
      <c r="CS720" s="28"/>
      <c r="CT720" s="28"/>
      <c r="CU720" s="28"/>
      <c r="CV720" s="28"/>
      <c r="CW720" s="28"/>
      <c r="CX720" s="20"/>
      <c r="ML720" s="87"/>
      <c r="MM720" s="87"/>
      <c r="MN720" s="87"/>
      <c r="MO720" s="87"/>
      <c r="MP720" s="87"/>
      <c r="MQ720" s="87"/>
      <c r="MR720" s="87"/>
      <c r="MS720" s="87"/>
      <c r="MT720" s="87"/>
      <c r="MU720" s="87"/>
      <c r="MV720" s="87"/>
      <c r="MW720" s="87"/>
      <c r="MX720" s="87"/>
      <c r="MY720" s="87"/>
      <c r="MZ720" s="87"/>
      <c r="NA720" s="87"/>
      <c r="NB720" s="87"/>
      <c r="NC720" s="87"/>
      <c r="ND720" s="87"/>
      <c r="NE720" s="87"/>
      <c r="NF720" s="87"/>
      <c r="NG720" s="87"/>
      <c r="NH720" s="87"/>
      <c r="NI720" s="87"/>
      <c r="NJ720" s="87"/>
      <c r="NK720" s="87"/>
      <c r="NL720" s="87"/>
      <c r="NM720" s="87"/>
      <c r="NN720" s="87"/>
      <c r="NO720" s="87"/>
      <c r="NP720" s="87"/>
      <c r="NR720" s="20"/>
      <c r="NS720" s="246" t="s">
        <v>6354</v>
      </c>
    </row>
    <row r="721" spans="22:383">
      <c r="V721" s="43">
        <v>114</v>
      </c>
      <c r="W721" s="34" t="s">
        <v>2974</v>
      </c>
      <c r="X721" s="44">
        <v>170327</v>
      </c>
      <c r="Y721" s="34" t="s">
        <v>3292</v>
      </c>
      <c r="Z721" s="43" t="s">
        <v>1277</v>
      </c>
      <c r="AA721" s="34" t="s">
        <v>666</v>
      </c>
      <c r="AB721" s="34" t="s">
        <v>412</v>
      </c>
      <c r="AC721" s="34" t="s">
        <v>3292</v>
      </c>
      <c r="AD721" s="44" t="s">
        <v>428</v>
      </c>
      <c r="AE721" s="44" t="s">
        <v>6321</v>
      </c>
      <c r="AF721" s="43">
        <v>114</v>
      </c>
      <c r="AG721" s="34" t="s">
        <v>2974</v>
      </c>
      <c r="AH721" s="34" t="s">
        <v>2973</v>
      </c>
      <c r="AI721" s="43" t="s">
        <v>2975</v>
      </c>
      <c r="AJ721" s="44" t="s">
        <v>2976</v>
      </c>
      <c r="AK721" s="295">
        <v>5400303</v>
      </c>
      <c r="AL721" s="44" t="s">
        <v>666</v>
      </c>
      <c r="AM721" s="44" t="s">
        <v>2980</v>
      </c>
      <c r="AN721" s="296">
        <v>276095730</v>
      </c>
      <c r="AO721" s="34"/>
      <c r="AP721" s="34"/>
      <c r="AQ721" s="34"/>
      <c r="AR721" s="34"/>
      <c r="AS721" s="34"/>
      <c r="AT721" s="44" t="s">
        <v>434</v>
      </c>
      <c r="AU721" s="44"/>
      <c r="AV721" s="751" t="str" cm="1">
        <f t="array" ref="AV7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1" s="34"/>
      <c r="AX721" s="34"/>
      <c r="AY721" s="34"/>
      <c r="AZ721" s="34"/>
      <c r="BA721" s="34"/>
      <c r="BB721" s="34"/>
      <c r="BC721" s="34"/>
      <c r="BD721" s="44">
        <v>170327</v>
      </c>
      <c r="BE721" s="34" t="s">
        <v>3292</v>
      </c>
      <c r="BF721" s="43" t="s">
        <v>1277</v>
      </c>
      <c r="BG721" s="34" t="s">
        <v>666</v>
      </c>
      <c r="BH721" s="34" t="s">
        <v>412</v>
      </c>
      <c r="BI721" s="34" t="s">
        <v>3292</v>
      </c>
      <c r="BJ721" s="44" t="s">
        <v>428</v>
      </c>
      <c r="BK721" s="44" t="s">
        <v>6321</v>
      </c>
      <c r="BL721" s="34"/>
      <c r="BM721" s="34"/>
      <c r="BN721" s="34"/>
      <c r="BO721" s="20"/>
      <c r="BP721" s="20"/>
      <c r="BQ721" s="20"/>
      <c r="BR721" s="20"/>
      <c r="BS721" s="27"/>
      <c r="BT721" s="20"/>
      <c r="BU721" s="20"/>
      <c r="BV721" s="20"/>
      <c r="BW721" s="20"/>
      <c r="BX721" s="20"/>
      <c r="BY721" s="20"/>
      <c r="BZ721" s="20"/>
      <c r="CA721" s="20"/>
      <c r="CB721" s="20"/>
      <c r="CC721" s="27"/>
      <c r="CD721" s="20"/>
      <c r="CE721" s="20"/>
      <c r="CF721" s="28"/>
      <c r="CG721" s="28"/>
      <c r="CH721" s="28"/>
      <c r="CI721" s="28"/>
      <c r="CJ721" s="28"/>
      <c r="CK721" s="28"/>
      <c r="CL721" s="28"/>
      <c r="CM721" s="28"/>
      <c r="CN721" s="28"/>
      <c r="CO721" s="28"/>
      <c r="CP721" s="28"/>
      <c r="CQ721" s="28"/>
      <c r="CR721" s="28"/>
      <c r="CS721" s="28"/>
      <c r="CT721" s="28"/>
      <c r="CU721" s="28"/>
      <c r="CV721" s="28"/>
      <c r="CW721" s="28"/>
      <c r="CX721" s="20"/>
      <c r="ML721" s="87"/>
      <c r="MM721" s="87"/>
      <c r="MN721" s="87"/>
      <c r="MO721" s="87"/>
      <c r="MP721" s="87"/>
      <c r="MQ721" s="87"/>
      <c r="MR721" s="87"/>
      <c r="MS721" s="87"/>
      <c r="MT721" s="87"/>
      <c r="MU721" s="87"/>
      <c r="MV721" s="87"/>
      <c r="MW721" s="87"/>
      <c r="MX721" s="87"/>
      <c r="MY721" s="87"/>
      <c r="MZ721" s="87"/>
      <c r="NA721" s="87"/>
      <c r="NB721" s="87"/>
      <c r="NC721" s="87"/>
      <c r="ND721" s="87"/>
      <c r="NE721" s="87"/>
      <c r="NF721" s="87"/>
      <c r="NG721" s="87"/>
      <c r="NH721" s="87"/>
      <c r="NI721" s="87"/>
      <c r="NJ721" s="87"/>
      <c r="NK721" s="87"/>
      <c r="NL721" s="87"/>
      <c r="NM721" s="87"/>
      <c r="NN721" s="87"/>
      <c r="NO721" s="87"/>
      <c r="NP721" s="87"/>
      <c r="NR721" s="20"/>
      <c r="NS721" s="246" t="s">
        <v>6355</v>
      </c>
    </row>
    <row r="722" spans="22:383">
      <c r="V722" s="43">
        <v>114</v>
      </c>
      <c r="W722" s="34" t="s">
        <v>2974</v>
      </c>
      <c r="X722" s="44">
        <v>170329</v>
      </c>
      <c r="Y722" s="34" t="s">
        <v>3345</v>
      </c>
      <c r="Z722" s="43" t="s">
        <v>1277</v>
      </c>
      <c r="AA722" s="34" t="s">
        <v>666</v>
      </c>
      <c r="AB722" s="34" t="s">
        <v>412</v>
      </c>
      <c r="AC722" s="34" t="s">
        <v>3345</v>
      </c>
      <c r="AD722" s="44" t="s">
        <v>428</v>
      </c>
      <c r="AE722" s="44" t="s">
        <v>6321</v>
      </c>
      <c r="AF722" s="43">
        <v>114</v>
      </c>
      <c r="AG722" s="34" t="s">
        <v>2974</v>
      </c>
      <c r="AH722" s="34" t="s">
        <v>2973</v>
      </c>
      <c r="AI722" s="43" t="s">
        <v>2975</v>
      </c>
      <c r="AJ722" s="44" t="s">
        <v>2976</v>
      </c>
      <c r="AK722" s="295">
        <v>5400303</v>
      </c>
      <c r="AL722" s="44" t="s">
        <v>666</v>
      </c>
      <c r="AM722" s="44" t="s">
        <v>2980</v>
      </c>
      <c r="AN722" s="296">
        <v>276095730</v>
      </c>
      <c r="AO722" s="34"/>
      <c r="AP722" s="34"/>
      <c r="AQ722" s="34"/>
      <c r="AR722" s="34"/>
      <c r="AS722" s="34"/>
      <c r="AT722" s="44" t="s">
        <v>434</v>
      </c>
      <c r="AU722" s="44"/>
      <c r="AV722" s="751" t="str" cm="1">
        <f t="array" ref="AV7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2" s="34"/>
      <c r="AX722" s="34"/>
      <c r="AY722" s="34"/>
      <c r="AZ722" s="34"/>
      <c r="BA722" s="34"/>
      <c r="BB722" s="34"/>
      <c r="BC722" s="34"/>
      <c r="BD722" s="44">
        <v>170329</v>
      </c>
      <c r="BE722" s="34" t="s">
        <v>3345</v>
      </c>
      <c r="BF722" s="43" t="s">
        <v>1277</v>
      </c>
      <c r="BG722" s="34" t="s">
        <v>666</v>
      </c>
      <c r="BH722" s="34" t="s">
        <v>412</v>
      </c>
      <c r="BI722" s="34" t="s">
        <v>3345</v>
      </c>
      <c r="BJ722" s="44" t="s">
        <v>428</v>
      </c>
      <c r="BK722" s="44" t="s">
        <v>6321</v>
      </c>
      <c r="BL722" s="34"/>
      <c r="BM722" s="34"/>
      <c r="BN722" s="34"/>
      <c r="BO722" s="20"/>
      <c r="BP722" s="20"/>
      <c r="BQ722" s="20"/>
      <c r="BR722" s="20"/>
      <c r="BS722" s="27"/>
      <c r="BT722" s="20"/>
      <c r="BU722" s="20"/>
      <c r="BV722" s="20"/>
      <c r="BW722" s="20"/>
      <c r="BX722" s="20"/>
      <c r="BY722" s="20"/>
      <c r="BZ722" s="20"/>
      <c r="CA722" s="20"/>
      <c r="CB722" s="20"/>
      <c r="CC722" s="27"/>
      <c r="CD722" s="20"/>
      <c r="CE722" s="20"/>
      <c r="CF722" s="28"/>
      <c r="CG722" s="28"/>
      <c r="CH722" s="28"/>
      <c r="CI722" s="28"/>
      <c r="CJ722" s="28"/>
      <c r="CK722" s="28"/>
      <c r="CL722" s="28"/>
      <c r="CM722" s="28"/>
      <c r="CN722" s="28"/>
      <c r="CO722" s="28"/>
      <c r="CP722" s="28"/>
      <c r="CQ722" s="28"/>
      <c r="CR722" s="28"/>
      <c r="CS722" s="28"/>
      <c r="CT722" s="28"/>
      <c r="CU722" s="28"/>
      <c r="CV722" s="28"/>
      <c r="CW722" s="28"/>
      <c r="CX722" s="20"/>
      <c r="ML722" s="87"/>
      <c r="MM722" s="87"/>
      <c r="MN722" s="87"/>
      <c r="MO722" s="87"/>
      <c r="MP722" s="87"/>
      <c r="MQ722" s="87"/>
      <c r="MR722" s="87"/>
      <c r="MS722" s="87"/>
      <c r="MT722" s="87"/>
      <c r="MU722" s="87"/>
      <c r="MV722" s="87"/>
      <c r="MW722" s="87"/>
      <c r="MX722" s="87"/>
      <c r="MY722" s="87"/>
      <c r="MZ722" s="87"/>
      <c r="NA722" s="87"/>
      <c r="NB722" s="87"/>
      <c r="NC722" s="87"/>
      <c r="ND722" s="87"/>
      <c r="NE722" s="87"/>
      <c r="NF722" s="87"/>
      <c r="NG722" s="87"/>
      <c r="NH722" s="87"/>
      <c r="NI722" s="87"/>
      <c r="NJ722" s="87"/>
      <c r="NK722" s="87"/>
      <c r="NL722" s="87"/>
      <c r="NM722" s="87"/>
      <c r="NN722" s="87"/>
      <c r="NO722" s="87"/>
      <c r="NP722" s="87"/>
      <c r="NR722" s="20"/>
      <c r="NS722" s="246" t="s">
        <v>6356</v>
      </c>
    </row>
    <row r="723" spans="22:383">
      <c r="V723" s="43">
        <v>114</v>
      </c>
      <c r="W723" s="34" t="s">
        <v>2974</v>
      </c>
      <c r="X723" s="44">
        <v>170350</v>
      </c>
      <c r="Y723" s="34" t="s">
        <v>3397</v>
      </c>
      <c r="Z723" s="43" t="s">
        <v>1277</v>
      </c>
      <c r="AA723" s="34" t="s">
        <v>666</v>
      </c>
      <c r="AB723" s="34" t="s">
        <v>412</v>
      </c>
      <c r="AC723" s="34" t="s">
        <v>3397</v>
      </c>
      <c r="AD723" s="44" t="s">
        <v>428</v>
      </c>
      <c r="AE723" s="44" t="s">
        <v>6321</v>
      </c>
      <c r="AF723" s="43">
        <v>114</v>
      </c>
      <c r="AG723" s="34" t="s">
        <v>2974</v>
      </c>
      <c r="AH723" s="34" t="s">
        <v>2973</v>
      </c>
      <c r="AI723" s="43" t="s">
        <v>2975</v>
      </c>
      <c r="AJ723" s="44" t="s">
        <v>2976</v>
      </c>
      <c r="AK723" s="295">
        <v>5400303</v>
      </c>
      <c r="AL723" s="44" t="s">
        <v>666</v>
      </c>
      <c r="AM723" s="44" t="s">
        <v>2980</v>
      </c>
      <c r="AN723" s="296">
        <v>276095730</v>
      </c>
      <c r="AO723" s="34"/>
      <c r="AP723" s="34"/>
      <c r="AQ723" s="34"/>
      <c r="AR723" s="34"/>
      <c r="AS723" s="34"/>
      <c r="AT723" s="44" t="s">
        <v>434</v>
      </c>
      <c r="AU723" s="44"/>
      <c r="AV723" s="751" t="str" cm="1">
        <f t="array" ref="AV7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3" s="34"/>
      <c r="AX723" s="34"/>
      <c r="AY723" s="34"/>
      <c r="AZ723" s="34"/>
      <c r="BA723" s="34"/>
      <c r="BB723" s="34"/>
      <c r="BC723" s="34"/>
      <c r="BD723" s="44">
        <v>170350</v>
      </c>
      <c r="BE723" s="34" t="s">
        <v>3397</v>
      </c>
      <c r="BF723" s="43" t="s">
        <v>1277</v>
      </c>
      <c r="BG723" s="34" t="s">
        <v>666</v>
      </c>
      <c r="BH723" s="34" t="s">
        <v>412</v>
      </c>
      <c r="BI723" s="34" t="s">
        <v>3397</v>
      </c>
      <c r="BJ723" s="44" t="s">
        <v>428</v>
      </c>
      <c r="BK723" s="44" t="s">
        <v>6321</v>
      </c>
      <c r="BL723" s="34"/>
      <c r="BM723" s="34"/>
      <c r="BN723" s="34"/>
      <c r="BO723" s="20"/>
      <c r="BP723" s="20"/>
      <c r="BQ723" s="20"/>
      <c r="BR723" s="20"/>
      <c r="BS723" s="27"/>
      <c r="BT723" s="20"/>
      <c r="BU723" s="20"/>
      <c r="BV723" s="20"/>
      <c r="BW723" s="20"/>
      <c r="BX723" s="20"/>
      <c r="BY723" s="20"/>
      <c r="BZ723" s="20"/>
      <c r="CA723" s="20"/>
      <c r="CB723" s="20"/>
      <c r="CC723" s="27"/>
      <c r="CD723" s="20"/>
      <c r="CE723" s="20"/>
      <c r="CF723" s="28"/>
      <c r="CG723" s="28"/>
      <c r="CH723" s="28"/>
      <c r="CI723" s="28"/>
      <c r="CJ723" s="28"/>
      <c r="CK723" s="28"/>
      <c r="CL723" s="28"/>
      <c r="CM723" s="28"/>
      <c r="CN723" s="28"/>
      <c r="CO723" s="28"/>
      <c r="CP723" s="28"/>
      <c r="CQ723" s="28"/>
      <c r="CR723" s="28"/>
      <c r="CS723" s="28"/>
      <c r="CT723" s="28"/>
      <c r="CU723" s="28"/>
      <c r="CV723" s="28"/>
      <c r="CW723" s="28"/>
      <c r="CX723" s="20"/>
      <c r="ML723" s="87"/>
      <c r="MM723" s="87"/>
      <c r="MN723" s="87"/>
      <c r="MO723" s="87"/>
      <c r="MP723" s="87"/>
      <c r="MQ723" s="87"/>
      <c r="MR723" s="87"/>
      <c r="MS723" s="87"/>
      <c r="MT723" s="87"/>
      <c r="MU723" s="87"/>
      <c r="MV723" s="87"/>
      <c r="MW723" s="87"/>
      <c r="MX723" s="87"/>
      <c r="MY723" s="87"/>
      <c r="MZ723" s="87"/>
      <c r="NA723" s="87"/>
      <c r="NB723" s="87"/>
      <c r="NC723" s="87"/>
      <c r="ND723" s="87"/>
      <c r="NE723" s="87"/>
      <c r="NF723" s="87"/>
      <c r="NG723" s="87"/>
      <c r="NH723" s="87"/>
      <c r="NI723" s="87"/>
      <c r="NJ723" s="87"/>
      <c r="NK723" s="87"/>
      <c r="NL723" s="87"/>
      <c r="NM723" s="87"/>
      <c r="NN723" s="87"/>
      <c r="NO723" s="87"/>
      <c r="NP723" s="87"/>
      <c r="NR723" s="20"/>
      <c r="NS723" s="246" t="s">
        <v>6357</v>
      </c>
    </row>
    <row r="724" spans="22:383">
      <c r="V724" s="43">
        <v>114</v>
      </c>
      <c r="W724" s="34" t="s">
        <v>2974</v>
      </c>
      <c r="X724" s="44">
        <v>170330</v>
      </c>
      <c r="Y724" s="34" t="s">
        <v>3445</v>
      </c>
      <c r="Z724" s="43" t="s">
        <v>1277</v>
      </c>
      <c r="AA724" s="34" t="s">
        <v>666</v>
      </c>
      <c r="AB724" s="34" t="s">
        <v>412</v>
      </c>
      <c r="AC724" s="34" t="s">
        <v>3445</v>
      </c>
      <c r="AD724" s="44" t="s">
        <v>428</v>
      </c>
      <c r="AE724" s="44" t="s">
        <v>6321</v>
      </c>
      <c r="AF724" s="43">
        <v>114</v>
      </c>
      <c r="AG724" s="34" t="s">
        <v>2974</v>
      </c>
      <c r="AH724" s="34" t="s">
        <v>2973</v>
      </c>
      <c r="AI724" s="43" t="s">
        <v>2975</v>
      </c>
      <c r="AJ724" s="44" t="s">
        <v>2976</v>
      </c>
      <c r="AK724" s="295">
        <v>5400303</v>
      </c>
      <c r="AL724" s="44" t="s">
        <v>666</v>
      </c>
      <c r="AM724" s="44" t="s">
        <v>2980</v>
      </c>
      <c r="AN724" s="296">
        <v>276095730</v>
      </c>
      <c r="AO724" s="34"/>
      <c r="AP724" s="34"/>
      <c r="AQ724" s="34"/>
      <c r="AR724" s="34"/>
      <c r="AS724" s="34"/>
      <c r="AT724" s="44" t="s">
        <v>434</v>
      </c>
      <c r="AU724" s="44"/>
      <c r="AV724" s="751" t="str" cm="1">
        <f t="array" ref="AV7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4" s="34"/>
      <c r="AX724" s="34"/>
      <c r="AY724" s="34"/>
      <c r="AZ724" s="34"/>
      <c r="BA724" s="34"/>
      <c r="BB724" s="34"/>
      <c r="BC724" s="34"/>
      <c r="BD724" s="44">
        <v>170330</v>
      </c>
      <c r="BE724" s="34" t="s">
        <v>3445</v>
      </c>
      <c r="BF724" s="43" t="s">
        <v>1277</v>
      </c>
      <c r="BG724" s="34" t="s">
        <v>666</v>
      </c>
      <c r="BH724" s="34" t="s">
        <v>412</v>
      </c>
      <c r="BI724" s="34" t="s">
        <v>3445</v>
      </c>
      <c r="BJ724" s="44" t="s">
        <v>428</v>
      </c>
      <c r="BK724" s="44" t="s">
        <v>6321</v>
      </c>
      <c r="BL724" s="34"/>
      <c r="BM724" s="34"/>
      <c r="BN724" s="34"/>
      <c r="BO724" s="20"/>
      <c r="BP724" s="20"/>
      <c r="BQ724" s="20"/>
      <c r="BR724" s="20"/>
      <c r="BS724" s="27"/>
      <c r="BT724" s="20"/>
      <c r="BU724" s="20"/>
      <c r="BV724" s="20"/>
      <c r="BW724" s="20"/>
      <c r="BX724" s="20"/>
      <c r="BY724" s="20"/>
      <c r="BZ724" s="20"/>
      <c r="CA724" s="20"/>
      <c r="CB724" s="20"/>
      <c r="CC724" s="27"/>
      <c r="CD724" s="20"/>
      <c r="CE724" s="20"/>
      <c r="CF724" s="28"/>
      <c r="CG724" s="28"/>
      <c r="CH724" s="28"/>
      <c r="CI724" s="28"/>
      <c r="CJ724" s="28"/>
      <c r="CK724" s="28"/>
      <c r="CL724" s="28"/>
      <c r="CM724" s="28"/>
      <c r="CN724" s="28"/>
      <c r="CO724" s="28"/>
      <c r="CP724" s="28"/>
      <c r="CQ724" s="28"/>
      <c r="CR724" s="28"/>
      <c r="CS724" s="28"/>
      <c r="CT724" s="28"/>
      <c r="CU724" s="28"/>
      <c r="CV724" s="28"/>
      <c r="CW724" s="28"/>
      <c r="CX724" s="20"/>
      <c r="ML724" s="87"/>
      <c r="MM724" s="87"/>
      <c r="MN724" s="87"/>
      <c r="MO724" s="87"/>
      <c r="MP724" s="87"/>
      <c r="MQ724" s="87"/>
      <c r="MR724" s="87"/>
      <c r="MS724" s="87"/>
      <c r="MT724" s="87"/>
      <c r="MU724" s="87"/>
      <c r="MV724" s="87"/>
      <c r="MW724" s="87"/>
      <c r="MX724" s="87"/>
      <c r="MY724" s="87"/>
      <c r="MZ724" s="87"/>
      <c r="NA724" s="87"/>
      <c r="NB724" s="87"/>
      <c r="NC724" s="87"/>
      <c r="ND724" s="87"/>
      <c r="NE724" s="87"/>
      <c r="NF724" s="87"/>
      <c r="NG724" s="87"/>
      <c r="NH724" s="87"/>
      <c r="NI724" s="87"/>
      <c r="NJ724" s="87"/>
      <c r="NK724" s="87"/>
      <c r="NL724" s="87"/>
      <c r="NM724" s="87"/>
      <c r="NN724" s="87"/>
      <c r="NO724" s="87"/>
      <c r="NP724" s="87"/>
      <c r="NR724" s="20"/>
      <c r="NS724" s="246" t="s">
        <v>6358</v>
      </c>
    </row>
    <row r="725" spans="22:383">
      <c r="V725" s="43">
        <v>114</v>
      </c>
      <c r="W725" s="34" t="s">
        <v>2974</v>
      </c>
      <c r="X725" s="44">
        <v>170331</v>
      </c>
      <c r="Y725" s="34" t="s">
        <v>1452</v>
      </c>
      <c r="Z725" s="43" t="s">
        <v>1277</v>
      </c>
      <c r="AA725" s="34" t="s">
        <v>666</v>
      </c>
      <c r="AB725" s="34" t="s">
        <v>412</v>
      </c>
      <c r="AC725" s="34" t="s">
        <v>1452</v>
      </c>
      <c r="AD725" s="44" t="s">
        <v>428</v>
      </c>
      <c r="AE725" s="44" t="s">
        <v>6321</v>
      </c>
      <c r="AF725" s="43">
        <v>114</v>
      </c>
      <c r="AG725" s="34" t="s">
        <v>2974</v>
      </c>
      <c r="AH725" s="34" t="s">
        <v>2973</v>
      </c>
      <c r="AI725" s="43" t="s">
        <v>2975</v>
      </c>
      <c r="AJ725" s="44" t="s">
        <v>2976</v>
      </c>
      <c r="AK725" s="295">
        <v>5400303</v>
      </c>
      <c r="AL725" s="44" t="s">
        <v>666</v>
      </c>
      <c r="AM725" s="44" t="s">
        <v>2980</v>
      </c>
      <c r="AN725" s="296">
        <v>276095730</v>
      </c>
      <c r="AO725" s="34"/>
      <c r="AP725" s="34"/>
      <c r="AQ725" s="34"/>
      <c r="AR725" s="34"/>
      <c r="AS725" s="34"/>
      <c r="AT725" s="44" t="s">
        <v>434</v>
      </c>
      <c r="AU725" s="44"/>
      <c r="AV725" s="751" t="str" cm="1">
        <f t="array" ref="AV7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5" s="34"/>
      <c r="AX725" s="34"/>
      <c r="AY725" s="34"/>
      <c r="AZ725" s="34"/>
      <c r="BA725" s="34"/>
      <c r="BB725" s="34"/>
      <c r="BC725" s="34"/>
      <c r="BD725" s="44">
        <v>170331</v>
      </c>
      <c r="BE725" s="34" t="s">
        <v>1452</v>
      </c>
      <c r="BF725" s="43" t="s">
        <v>1277</v>
      </c>
      <c r="BG725" s="34" t="s">
        <v>666</v>
      </c>
      <c r="BH725" s="34" t="s">
        <v>412</v>
      </c>
      <c r="BI725" s="34" t="s">
        <v>1452</v>
      </c>
      <c r="BJ725" s="44" t="s">
        <v>428</v>
      </c>
      <c r="BK725" s="44" t="s">
        <v>6321</v>
      </c>
      <c r="BL725" s="34"/>
      <c r="BM725" s="34"/>
      <c r="BN725" s="34"/>
      <c r="BO725" s="20"/>
      <c r="BP725" s="20"/>
      <c r="BQ725" s="20"/>
      <c r="BR725" s="20"/>
      <c r="BS725" s="27"/>
      <c r="BT725" s="20"/>
      <c r="BU725" s="20"/>
      <c r="BV725" s="20"/>
      <c r="BW725" s="20"/>
      <c r="BX725" s="20"/>
      <c r="BY725" s="20"/>
      <c r="BZ725" s="20"/>
      <c r="CA725" s="20"/>
      <c r="CB725" s="20"/>
      <c r="CC725" s="27"/>
      <c r="CD725" s="20"/>
      <c r="CE725" s="20"/>
      <c r="CF725" s="28"/>
      <c r="CG725" s="28"/>
      <c r="CH725" s="28"/>
      <c r="CI725" s="28"/>
      <c r="CJ725" s="28"/>
      <c r="CK725" s="28"/>
      <c r="CL725" s="28"/>
      <c r="CM725" s="28"/>
      <c r="CN725" s="28"/>
      <c r="CO725" s="28"/>
      <c r="CP725" s="28"/>
      <c r="CQ725" s="28"/>
      <c r="CR725" s="28"/>
      <c r="CS725" s="28"/>
      <c r="CT725" s="28"/>
      <c r="CU725" s="28"/>
      <c r="CV725" s="28"/>
      <c r="CW725" s="28"/>
      <c r="CX725" s="20"/>
      <c r="ML725" s="87"/>
      <c r="MM725" s="87"/>
      <c r="MN725" s="87"/>
      <c r="MO725" s="87"/>
      <c r="MP725" s="87"/>
      <c r="MQ725" s="87"/>
      <c r="MR725" s="87"/>
      <c r="MS725" s="87"/>
      <c r="MT725" s="87"/>
      <c r="MU725" s="87"/>
      <c r="MV725" s="87"/>
      <c r="MW725" s="87"/>
      <c r="MX725" s="87"/>
      <c r="MY725" s="87"/>
      <c r="MZ725" s="87"/>
      <c r="NA725" s="87"/>
      <c r="NB725" s="87"/>
      <c r="NC725" s="87"/>
      <c r="ND725" s="87"/>
      <c r="NE725" s="87"/>
      <c r="NF725" s="87"/>
      <c r="NG725" s="87"/>
      <c r="NH725" s="87"/>
      <c r="NI725" s="87"/>
      <c r="NJ725" s="87"/>
      <c r="NK725" s="87"/>
      <c r="NL725" s="87"/>
      <c r="NM725" s="87"/>
      <c r="NN725" s="87"/>
      <c r="NO725" s="87"/>
      <c r="NP725" s="87"/>
      <c r="NR725" s="20"/>
      <c r="NS725" s="246" t="s">
        <v>6359</v>
      </c>
    </row>
    <row r="726" spans="22:383">
      <c r="V726" s="43">
        <v>114</v>
      </c>
      <c r="W726" s="34" t="s">
        <v>2974</v>
      </c>
      <c r="X726" s="44">
        <v>170333</v>
      </c>
      <c r="Y726" s="34" t="s">
        <v>3536</v>
      </c>
      <c r="Z726" s="43" t="s">
        <v>1277</v>
      </c>
      <c r="AA726" s="34" t="s">
        <v>666</v>
      </c>
      <c r="AB726" s="34" t="s">
        <v>412</v>
      </c>
      <c r="AC726" s="34" t="s">
        <v>3536</v>
      </c>
      <c r="AD726" s="44" t="s">
        <v>428</v>
      </c>
      <c r="AE726" s="44" t="s">
        <v>6321</v>
      </c>
      <c r="AF726" s="43">
        <v>114</v>
      </c>
      <c r="AG726" s="34" t="s">
        <v>2974</v>
      </c>
      <c r="AH726" s="34" t="s">
        <v>2973</v>
      </c>
      <c r="AI726" s="43" t="s">
        <v>2975</v>
      </c>
      <c r="AJ726" s="44" t="s">
        <v>2976</v>
      </c>
      <c r="AK726" s="295">
        <v>5400303</v>
      </c>
      <c r="AL726" s="44" t="s">
        <v>666</v>
      </c>
      <c r="AM726" s="44" t="s">
        <v>2980</v>
      </c>
      <c r="AN726" s="296">
        <v>276095730</v>
      </c>
      <c r="AO726" s="34"/>
      <c r="AP726" s="34"/>
      <c r="AQ726" s="34"/>
      <c r="AR726" s="34"/>
      <c r="AS726" s="34"/>
      <c r="AT726" s="44" t="s">
        <v>434</v>
      </c>
      <c r="AU726" s="44"/>
      <c r="AV726" s="751" t="str" cm="1">
        <f t="array" ref="AV7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6" s="34"/>
      <c r="AX726" s="34"/>
      <c r="AY726" s="34"/>
      <c r="AZ726" s="34"/>
      <c r="BA726" s="34"/>
      <c r="BB726" s="34"/>
      <c r="BC726" s="34"/>
      <c r="BD726" s="44">
        <v>170333</v>
      </c>
      <c r="BE726" s="34" t="s">
        <v>3536</v>
      </c>
      <c r="BF726" s="43" t="s">
        <v>1277</v>
      </c>
      <c r="BG726" s="34" t="s">
        <v>666</v>
      </c>
      <c r="BH726" s="34" t="s">
        <v>412</v>
      </c>
      <c r="BI726" s="34" t="s">
        <v>3536</v>
      </c>
      <c r="BJ726" s="44" t="s">
        <v>428</v>
      </c>
      <c r="BK726" s="44" t="s">
        <v>6321</v>
      </c>
      <c r="BL726" s="34"/>
      <c r="BM726" s="34"/>
      <c r="BN726" s="34"/>
      <c r="BO726" s="20"/>
      <c r="BP726" s="20"/>
      <c r="BQ726" s="20"/>
      <c r="BR726" s="20"/>
      <c r="BS726" s="27"/>
      <c r="BT726" s="20"/>
      <c r="BU726" s="20"/>
      <c r="BV726" s="20"/>
      <c r="BW726" s="20"/>
      <c r="BX726" s="20"/>
      <c r="BY726" s="20"/>
      <c r="BZ726" s="20"/>
      <c r="CA726" s="20"/>
      <c r="CB726" s="20"/>
      <c r="CC726" s="27"/>
      <c r="CD726" s="20"/>
      <c r="CE726" s="20"/>
      <c r="CF726" s="28"/>
      <c r="CG726" s="28"/>
      <c r="CH726" s="28"/>
      <c r="CI726" s="28"/>
      <c r="CJ726" s="28"/>
      <c r="CK726" s="28"/>
      <c r="CL726" s="28"/>
      <c r="CM726" s="28"/>
      <c r="CN726" s="28"/>
      <c r="CO726" s="28"/>
      <c r="CP726" s="28"/>
      <c r="CQ726" s="28"/>
      <c r="CR726" s="28"/>
      <c r="CS726" s="28"/>
      <c r="CT726" s="28"/>
      <c r="CU726" s="28"/>
      <c r="CV726" s="28"/>
      <c r="CW726" s="28"/>
      <c r="CX726" s="20"/>
      <c r="ML726" s="87"/>
      <c r="MM726" s="87"/>
      <c r="MN726" s="87"/>
      <c r="MO726" s="87"/>
      <c r="MP726" s="87"/>
      <c r="MQ726" s="87"/>
      <c r="MR726" s="87"/>
      <c r="MS726" s="87"/>
      <c r="MT726" s="87"/>
      <c r="MU726" s="87"/>
      <c r="MV726" s="87"/>
      <c r="MW726" s="87"/>
      <c r="MX726" s="87"/>
      <c r="MY726" s="87"/>
      <c r="MZ726" s="87"/>
      <c r="NA726" s="87"/>
      <c r="NB726" s="87"/>
      <c r="NC726" s="87"/>
      <c r="ND726" s="87"/>
      <c r="NE726" s="87"/>
      <c r="NF726" s="87"/>
      <c r="NG726" s="87"/>
      <c r="NH726" s="87"/>
      <c r="NI726" s="87"/>
      <c r="NJ726" s="87"/>
      <c r="NK726" s="87"/>
      <c r="NL726" s="87"/>
      <c r="NM726" s="87"/>
      <c r="NN726" s="87"/>
      <c r="NO726" s="87"/>
      <c r="NP726" s="87"/>
      <c r="NR726" s="20"/>
      <c r="NS726" s="246" t="s">
        <v>6360</v>
      </c>
    </row>
    <row r="727" spans="22:383">
      <c r="V727" s="43">
        <v>114</v>
      </c>
      <c r="W727" s="34" t="s">
        <v>2974</v>
      </c>
      <c r="X727" s="44">
        <v>170334</v>
      </c>
      <c r="Y727" s="34" t="s">
        <v>3578</v>
      </c>
      <c r="Z727" s="43" t="s">
        <v>1277</v>
      </c>
      <c r="AA727" s="34" t="s">
        <v>666</v>
      </c>
      <c r="AB727" s="34" t="s">
        <v>412</v>
      </c>
      <c r="AC727" s="34" t="s">
        <v>3578</v>
      </c>
      <c r="AD727" s="44" t="s">
        <v>428</v>
      </c>
      <c r="AE727" s="44" t="s">
        <v>6321</v>
      </c>
      <c r="AF727" s="43">
        <v>114</v>
      </c>
      <c r="AG727" s="34" t="s">
        <v>2974</v>
      </c>
      <c r="AH727" s="34" t="s">
        <v>2973</v>
      </c>
      <c r="AI727" s="43" t="s">
        <v>2975</v>
      </c>
      <c r="AJ727" s="44" t="s">
        <v>2976</v>
      </c>
      <c r="AK727" s="295">
        <v>5400303</v>
      </c>
      <c r="AL727" s="44" t="s">
        <v>666</v>
      </c>
      <c r="AM727" s="44" t="s">
        <v>2980</v>
      </c>
      <c r="AN727" s="296">
        <v>276095730</v>
      </c>
      <c r="AO727" s="34"/>
      <c r="AP727" s="34"/>
      <c r="AQ727" s="34"/>
      <c r="AR727" s="34"/>
      <c r="AS727" s="34"/>
      <c r="AT727" s="44" t="s">
        <v>434</v>
      </c>
      <c r="AU727" s="44"/>
      <c r="AV727" s="751" t="str" cm="1">
        <f t="array" ref="AV7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7" s="34"/>
      <c r="AX727" s="34"/>
      <c r="AY727" s="34"/>
      <c r="AZ727" s="34"/>
      <c r="BA727" s="34"/>
      <c r="BB727" s="34"/>
      <c r="BC727" s="34"/>
      <c r="BD727" s="44">
        <v>170334</v>
      </c>
      <c r="BE727" s="34" t="s">
        <v>3578</v>
      </c>
      <c r="BF727" s="43" t="s">
        <v>1277</v>
      </c>
      <c r="BG727" s="34" t="s">
        <v>666</v>
      </c>
      <c r="BH727" s="34" t="s">
        <v>412</v>
      </c>
      <c r="BI727" s="34" t="s">
        <v>3578</v>
      </c>
      <c r="BJ727" s="44" t="s">
        <v>428</v>
      </c>
      <c r="BK727" s="44" t="s">
        <v>6321</v>
      </c>
      <c r="BL727" s="34"/>
      <c r="BM727" s="34"/>
      <c r="BN727" s="34"/>
      <c r="BO727" s="20"/>
      <c r="BP727" s="20"/>
      <c r="BQ727" s="20"/>
      <c r="BR727" s="20"/>
      <c r="BS727" s="27"/>
      <c r="BT727" s="20"/>
      <c r="BU727" s="20"/>
      <c r="BV727" s="20"/>
      <c r="BW727" s="20"/>
      <c r="BX727" s="20"/>
      <c r="BY727" s="20"/>
      <c r="BZ727" s="20"/>
      <c r="CA727" s="20"/>
      <c r="CB727" s="20"/>
      <c r="CC727" s="27"/>
      <c r="CD727" s="20"/>
      <c r="CE727" s="20"/>
      <c r="CF727" s="28"/>
      <c r="CG727" s="28"/>
      <c r="CH727" s="28"/>
      <c r="CI727" s="28"/>
      <c r="CJ727" s="28"/>
      <c r="CK727" s="28"/>
      <c r="CL727" s="28"/>
      <c r="CM727" s="28"/>
      <c r="CN727" s="28"/>
      <c r="CO727" s="28"/>
      <c r="CP727" s="28"/>
      <c r="CQ727" s="28"/>
      <c r="CR727" s="28"/>
      <c r="CS727" s="28"/>
      <c r="CT727" s="28"/>
      <c r="CU727" s="28"/>
      <c r="CV727" s="28"/>
      <c r="CW727" s="28"/>
      <c r="CX727" s="20"/>
      <c r="ML727" s="87"/>
      <c r="MM727" s="87"/>
      <c r="MN727" s="87"/>
      <c r="MO727" s="87"/>
      <c r="MP727" s="87"/>
      <c r="MQ727" s="87"/>
      <c r="MR727" s="87"/>
      <c r="MS727" s="87"/>
      <c r="MT727" s="87"/>
      <c r="MU727" s="87"/>
      <c r="MV727" s="87"/>
      <c r="MW727" s="87"/>
      <c r="MX727" s="87"/>
      <c r="MY727" s="87"/>
      <c r="MZ727" s="87"/>
      <c r="NA727" s="87"/>
      <c r="NB727" s="87"/>
      <c r="NC727" s="87"/>
      <c r="ND727" s="87"/>
      <c r="NE727" s="87"/>
      <c r="NF727" s="87"/>
      <c r="NG727" s="87"/>
      <c r="NH727" s="87"/>
      <c r="NI727" s="87"/>
      <c r="NJ727" s="87"/>
      <c r="NK727" s="87"/>
      <c r="NL727" s="87"/>
      <c r="NM727" s="87"/>
      <c r="NN727" s="87"/>
      <c r="NO727" s="87"/>
      <c r="NP727" s="87"/>
      <c r="NR727" s="20"/>
      <c r="NS727" s="246" t="s">
        <v>6361</v>
      </c>
    </row>
    <row r="728" spans="22:383">
      <c r="V728" s="43">
        <v>114</v>
      </c>
      <c r="W728" s="34" t="s">
        <v>2974</v>
      </c>
      <c r="X728" s="44">
        <v>170340</v>
      </c>
      <c r="Y728" s="34" t="s">
        <v>3615</v>
      </c>
      <c r="Z728" s="43" t="s">
        <v>1277</v>
      </c>
      <c r="AA728" s="34" t="s">
        <v>666</v>
      </c>
      <c r="AB728" s="34" t="s">
        <v>412</v>
      </c>
      <c r="AC728" s="34" t="s">
        <v>3615</v>
      </c>
      <c r="AD728" s="44" t="s">
        <v>428</v>
      </c>
      <c r="AE728" s="44" t="s">
        <v>6321</v>
      </c>
      <c r="AF728" s="43">
        <v>114</v>
      </c>
      <c r="AG728" s="34" t="s">
        <v>2974</v>
      </c>
      <c r="AH728" s="34" t="s">
        <v>2973</v>
      </c>
      <c r="AI728" s="43" t="s">
        <v>2975</v>
      </c>
      <c r="AJ728" s="44" t="s">
        <v>2976</v>
      </c>
      <c r="AK728" s="295">
        <v>5400303</v>
      </c>
      <c r="AL728" s="44" t="s">
        <v>666</v>
      </c>
      <c r="AM728" s="44" t="s">
        <v>2980</v>
      </c>
      <c r="AN728" s="296">
        <v>276095730</v>
      </c>
      <c r="AO728" s="34"/>
      <c r="AP728" s="34"/>
      <c r="AQ728" s="34"/>
      <c r="AR728" s="34"/>
      <c r="AS728" s="34"/>
      <c r="AT728" s="44" t="s">
        <v>434</v>
      </c>
      <c r="AU728" s="44"/>
      <c r="AV728" s="751" t="str" cm="1">
        <f t="array" ref="AV7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8" s="34"/>
      <c r="AX728" s="34"/>
      <c r="AY728" s="34"/>
      <c r="AZ728" s="34"/>
      <c r="BA728" s="34"/>
      <c r="BB728" s="34"/>
      <c r="BC728" s="34"/>
      <c r="BD728" s="44">
        <v>170340</v>
      </c>
      <c r="BE728" s="34" t="s">
        <v>3615</v>
      </c>
      <c r="BF728" s="43" t="s">
        <v>1277</v>
      </c>
      <c r="BG728" s="34" t="s">
        <v>666</v>
      </c>
      <c r="BH728" s="34" t="s">
        <v>412</v>
      </c>
      <c r="BI728" s="34" t="s">
        <v>3615</v>
      </c>
      <c r="BJ728" s="44" t="s">
        <v>428</v>
      </c>
      <c r="BK728" s="44" t="s">
        <v>6321</v>
      </c>
      <c r="BL728" s="34"/>
      <c r="BM728" s="34"/>
      <c r="BN728" s="34"/>
      <c r="BO728" s="20"/>
      <c r="BP728" s="20"/>
      <c r="BQ728" s="20"/>
      <c r="BR728" s="20"/>
      <c r="BS728" s="27"/>
      <c r="BT728" s="20"/>
      <c r="BU728" s="20"/>
      <c r="BV728" s="20"/>
      <c r="BW728" s="20"/>
      <c r="BX728" s="20"/>
      <c r="BY728" s="20"/>
      <c r="BZ728" s="20"/>
      <c r="CA728" s="20"/>
      <c r="CB728" s="20"/>
      <c r="CC728" s="27"/>
      <c r="CD728" s="20"/>
      <c r="CE728" s="20"/>
      <c r="CF728" s="28"/>
      <c r="CG728" s="28"/>
      <c r="CH728" s="28"/>
      <c r="CI728" s="28"/>
      <c r="CJ728" s="28"/>
      <c r="CK728" s="28"/>
      <c r="CL728" s="28"/>
      <c r="CM728" s="28"/>
      <c r="CN728" s="28"/>
      <c r="CO728" s="28"/>
      <c r="CP728" s="28"/>
      <c r="CQ728" s="28"/>
      <c r="CR728" s="28"/>
      <c r="CS728" s="28"/>
      <c r="CT728" s="28"/>
      <c r="CU728" s="28"/>
      <c r="CV728" s="28"/>
      <c r="CW728" s="28"/>
      <c r="CX728" s="20"/>
      <c r="ML728" s="87"/>
      <c r="MM728" s="87"/>
      <c r="MN728" s="87"/>
      <c r="MO728" s="87"/>
      <c r="MP728" s="87"/>
      <c r="MQ728" s="87"/>
      <c r="MR728" s="87"/>
      <c r="MS728" s="87"/>
      <c r="MT728" s="87"/>
      <c r="MU728" s="87"/>
      <c r="MV728" s="87"/>
      <c r="MW728" s="87"/>
      <c r="MX728" s="87"/>
      <c r="MY728" s="87"/>
      <c r="MZ728" s="87"/>
      <c r="NA728" s="87"/>
      <c r="NB728" s="87"/>
      <c r="NC728" s="87"/>
      <c r="ND728" s="87"/>
      <c r="NE728" s="87"/>
      <c r="NF728" s="87"/>
      <c r="NG728" s="87"/>
      <c r="NH728" s="87"/>
      <c r="NI728" s="87"/>
      <c r="NJ728" s="87"/>
      <c r="NK728" s="87"/>
      <c r="NL728" s="87"/>
      <c r="NM728" s="87"/>
      <c r="NN728" s="87"/>
      <c r="NO728" s="87"/>
      <c r="NP728" s="87"/>
      <c r="NR728" s="20"/>
      <c r="NS728" s="246" t="s">
        <v>6362</v>
      </c>
    </row>
    <row r="729" spans="22:383">
      <c r="V729" s="43">
        <v>114</v>
      </c>
      <c r="W729" s="34" t="s">
        <v>2974</v>
      </c>
      <c r="X729" s="44">
        <v>170354</v>
      </c>
      <c r="Y729" s="34" t="s">
        <v>3654</v>
      </c>
      <c r="Z729" s="43" t="s">
        <v>1277</v>
      </c>
      <c r="AA729" s="34" t="s">
        <v>666</v>
      </c>
      <c r="AB729" s="34" t="s">
        <v>412</v>
      </c>
      <c r="AC729" s="34" t="s">
        <v>6363</v>
      </c>
      <c r="AD729" s="44" t="s">
        <v>428</v>
      </c>
      <c r="AE729" s="44" t="s">
        <v>6321</v>
      </c>
      <c r="AF729" s="43">
        <v>114</v>
      </c>
      <c r="AG729" s="34" t="s">
        <v>2974</v>
      </c>
      <c r="AH729" s="34" t="s">
        <v>2973</v>
      </c>
      <c r="AI729" s="43" t="s">
        <v>2975</v>
      </c>
      <c r="AJ729" s="44" t="s">
        <v>2976</v>
      </c>
      <c r="AK729" s="295">
        <v>5400303</v>
      </c>
      <c r="AL729" s="44" t="s">
        <v>666</v>
      </c>
      <c r="AM729" s="44" t="s">
        <v>2980</v>
      </c>
      <c r="AN729" s="296">
        <v>276095730</v>
      </c>
      <c r="AO729" s="34"/>
      <c r="AP729" s="34"/>
      <c r="AQ729" s="34"/>
      <c r="AR729" s="34"/>
      <c r="AS729" s="34"/>
      <c r="AT729" s="44" t="s">
        <v>434</v>
      </c>
      <c r="AU729" s="44"/>
      <c r="AV729" s="751" t="str" cm="1">
        <f t="array" ref="AV7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29" s="34"/>
      <c r="AX729" s="34"/>
      <c r="AY729" s="34"/>
      <c r="AZ729" s="34"/>
      <c r="BA729" s="34"/>
      <c r="BB729" s="34"/>
      <c r="BC729" s="34"/>
      <c r="BD729" s="44">
        <v>170354</v>
      </c>
      <c r="BE729" s="34" t="s">
        <v>3654</v>
      </c>
      <c r="BF729" s="43" t="s">
        <v>1277</v>
      </c>
      <c r="BG729" s="34" t="s">
        <v>666</v>
      </c>
      <c r="BH729" s="34" t="s">
        <v>412</v>
      </c>
      <c r="BI729" s="34" t="s">
        <v>6363</v>
      </c>
      <c r="BJ729" s="44" t="s">
        <v>428</v>
      </c>
      <c r="BK729" s="44" t="s">
        <v>6321</v>
      </c>
      <c r="BL729" s="34"/>
      <c r="BM729" s="34"/>
      <c r="BN729" s="34"/>
      <c r="BO729" s="20"/>
      <c r="BP729" s="20"/>
      <c r="BQ729" s="20"/>
      <c r="BR729" s="20"/>
      <c r="BS729" s="27"/>
      <c r="BT729" s="20"/>
      <c r="BU729" s="20"/>
      <c r="BV729" s="20"/>
      <c r="BW729" s="20"/>
      <c r="BX729" s="20"/>
      <c r="BY729" s="20"/>
      <c r="BZ729" s="20"/>
      <c r="CA729" s="20"/>
      <c r="CB729" s="20"/>
      <c r="CC729" s="27"/>
      <c r="CD729" s="20"/>
      <c r="CE729" s="20"/>
      <c r="CF729" s="28"/>
      <c r="CG729" s="28"/>
      <c r="CH729" s="28"/>
      <c r="CI729" s="28"/>
      <c r="CJ729" s="28"/>
      <c r="CK729" s="28"/>
      <c r="CL729" s="28"/>
      <c r="CM729" s="28"/>
      <c r="CN729" s="28"/>
      <c r="CO729" s="28"/>
      <c r="CP729" s="28"/>
      <c r="CQ729" s="28"/>
      <c r="CR729" s="28"/>
      <c r="CS729" s="28"/>
      <c r="CT729" s="28"/>
      <c r="CU729" s="28"/>
      <c r="CV729" s="28"/>
      <c r="CW729" s="28"/>
      <c r="CX729" s="20"/>
      <c r="ML729" s="87"/>
      <c r="MM729" s="87"/>
      <c r="MN729" s="87"/>
      <c r="MO729" s="87"/>
      <c r="MP729" s="87"/>
      <c r="MQ729" s="87"/>
      <c r="MR729" s="87"/>
      <c r="MS729" s="87"/>
      <c r="MT729" s="87"/>
      <c r="MU729" s="87"/>
      <c r="MV729" s="87"/>
      <c r="MW729" s="87"/>
      <c r="MX729" s="87"/>
      <c r="MY729" s="87"/>
      <c r="MZ729" s="87"/>
      <c r="NA729" s="87"/>
      <c r="NB729" s="87"/>
      <c r="NC729" s="87"/>
      <c r="ND729" s="87"/>
      <c r="NE729" s="87"/>
      <c r="NF729" s="87"/>
      <c r="NG729" s="87"/>
      <c r="NH729" s="87"/>
      <c r="NI729" s="87"/>
      <c r="NJ729" s="87"/>
      <c r="NK729" s="87"/>
      <c r="NL729" s="87"/>
      <c r="NM729" s="87"/>
      <c r="NN729" s="87"/>
      <c r="NO729" s="87"/>
      <c r="NP729" s="87"/>
      <c r="NR729" s="20"/>
      <c r="NS729" s="246" t="s">
        <v>6364</v>
      </c>
    </row>
    <row r="730" spans="22:383">
      <c r="V730" s="43">
        <v>114</v>
      </c>
      <c r="W730" s="34" t="s">
        <v>2974</v>
      </c>
      <c r="X730" s="44">
        <v>170356</v>
      </c>
      <c r="Y730" s="34" t="s">
        <v>3691</v>
      </c>
      <c r="Z730" s="43" t="s">
        <v>1277</v>
      </c>
      <c r="AA730" s="34" t="s">
        <v>666</v>
      </c>
      <c r="AB730" s="34" t="s">
        <v>412</v>
      </c>
      <c r="AC730" s="34" t="s">
        <v>6365</v>
      </c>
      <c r="AD730" s="44" t="s">
        <v>428</v>
      </c>
      <c r="AE730" s="44" t="s">
        <v>6321</v>
      </c>
      <c r="AF730" s="43">
        <v>114</v>
      </c>
      <c r="AG730" s="34" t="s">
        <v>2974</v>
      </c>
      <c r="AH730" s="34" t="s">
        <v>2973</v>
      </c>
      <c r="AI730" s="43" t="s">
        <v>2975</v>
      </c>
      <c r="AJ730" s="44" t="s">
        <v>2976</v>
      </c>
      <c r="AK730" s="295">
        <v>5400303</v>
      </c>
      <c r="AL730" s="44" t="s">
        <v>666</v>
      </c>
      <c r="AM730" s="44" t="s">
        <v>2980</v>
      </c>
      <c r="AN730" s="296">
        <v>276095730</v>
      </c>
      <c r="AO730" s="34"/>
      <c r="AP730" s="34"/>
      <c r="AQ730" s="34"/>
      <c r="AR730" s="34"/>
      <c r="AS730" s="34"/>
      <c r="AT730" s="44" t="s">
        <v>434</v>
      </c>
      <c r="AU730" s="44"/>
      <c r="AV730" s="751" t="str" cm="1">
        <f t="array" ref="AV7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0" s="34"/>
      <c r="AX730" s="34"/>
      <c r="AY730" s="34"/>
      <c r="AZ730" s="34"/>
      <c r="BA730" s="34"/>
      <c r="BB730" s="34"/>
      <c r="BC730" s="34"/>
      <c r="BD730" s="44">
        <v>170356</v>
      </c>
      <c r="BE730" s="34" t="s">
        <v>3691</v>
      </c>
      <c r="BF730" s="43" t="s">
        <v>1277</v>
      </c>
      <c r="BG730" s="34" t="s">
        <v>666</v>
      </c>
      <c r="BH730" s="34" t="s">
        <v>412</v>
      </c>
      <c r="BI730" s="34" t="s">
        <v>6365</v>
      </c>
      <c r="BJ730" s="44" t="s">
        <v>428</v>
      </c>
      <c r="BK730" s="44" t="s">
        <v>6321</v>
      </c>
      <c r="BL730" s="34"/>
      <c r="BM730" s="34"/>
      <c r="BN730" s="34"/>
      <c r="BO730" s="20"/>
      <c r="BP730" s="20"/>
      <c r="BQ730" s="20"/>
      <c r="BR730" s="20"/>
      <c r="BS730" s="27"/>
      <c r="BT730" s="20"/>
      <c r="BU730" s="20"/>
      <c r="BV730" s="20"/>
      <c r="BW730" s="20"/>
      <c r="BX730" s="20"/>
      <c r="BY730" s="20"/>
      <c r="BZ730" s="20"/>
      <c r="CA730" s="20"/>
      <c r="CB730" s="20"/>
      <c r="CC730" s="27"/>
      <c r="CD730" s="20"/>
      <c r="CE730" s="20"/>
      <c r="CF730" s="28"/>
      <c r="CG730" s="28"/>
      <c r="CH730" s="28"/>
      <c r="CI730" s="28"/>
      <c r="CJ730" s="28"/>
      <c r="CK730" s="28"/>
      <c r="CL730" s="28"/>
      <c r="CM730" s="28"/>
      <c r="CN730" s="28"/>
      <c r="CO730" s="28"/>
      <c r="CP730" s="28"/>
      <c r="CQ730" s="28"/>
      <c r="CR730" s="28"/>
      <c r="CS730" s="28"/>
      <c r="CT730" s="28"/>
      <c r="CU730" s="28"/>
      <c r="CV730" s="28"/>
      <c r="CW730" s="28"/>
      <c r="CX730" s="20"/>
      <c r="ML730" s="87"/>
      <c r="MM730" s="87"/>
      <c r="MN730" s="87"/>
      <c r="MO730" s="87"/>
      <c r="MP730" s="87"/>
      <c r="MQ730" s="87"/>
      <c r="MR730" s="87"/>
      <c r="MS730" s="87"/>
      <c r="MT730" s="87"/>
      <c r="MU730" s="87"/>
      <c r="MV730" s="87"/>
      <c r="MW730" s="87"/>
      <c r="MX730" s="87"/>
      <c r="MY730" s="87"/>
      <c r="MZ730" s="87"/>
      <c r="NA730" s="87"/>
      <c r="NB730" s="87"/>
      <c r="NC730" s="87"/>
      <c r="ND730" s="87"/>
      <c r="NE730" s="87"/>
      <c r="NF730" s="87"/>
      <c r="NG730" s="87"/>
      <c r="NH730" s="87"/>
      <c r="NI730" s="87"/>
      <c r="NJ730" s="87"/>
      <c r="NK730" s="87"/>
      <c r="NL730" s="87"/>
      <c r="NM730" s="87"/>
      <c r="NN730" s="87"/>
      <c r="NO730" s="87"/>
      <c r="NP730" s="87"/>
      <c r="NR730" s="20"/>
      <c r="NS730" s="246" t="s">
        <v>6366</v>
      </c>
    </row>
    <row r="731" spans="22:383">
      <c r="V731" s="43">
        <v>114</v>
      </c>
      <c r="W731" s="34" t="s">
        <v>2974</v>
      </c>
      <c r="X731" s="44">
        <v>170357</v>
      </c>
      <c r="Y731" s="34" t="s">
        <v>3720</v>
      </c>
      <c r="Z731" s="43" t="s">
        <v>1277</v>
      </c>
      <c r="AA731" s="34" t="s">
        <v>666</v>
      </c>
      <c r="AB731" s="34" t="s">
        <v>412</v>
      </c>
      <c r="AC731" s="34" t="s">
        <v>6367</v>
      </c>
      <c r="AD731" s="44" t="s">
        <v>428</v>
      </c>
      <c r="AE731" s="44" t="s">
        <v>6321</v>
      </c>
      <c r="AF731" s="43">
        <v>114</v>
      </c>
      <c r="AG731" s="34" t="s">
        <v>2974</v>
      </c>
      <c r="AH731" s="34" t="s">
        <v>2973</v>
      </c>
      <c r="AI731" s="43" t="s">
        <v>2975</v>
      </c>
      <c r="AJ731" s="44" t="s">
        <v>2976</v>
      </c>
      <c r="AK731" s="295">
        <v>5400303</v>
      </c>
      <c r="AL731" s="44" t="s">
        <v>666</v>
      </c>
      <c r="AM731" s="44" t="s">
        <v>2980</v>
      </c>
      <c r="AN731" s="296">
        <v>276095730</v>
      </c>
      <c r="AO731" s="34"/>
      <c r="AP731" s="34"/>
      <c r="AQ731" s="34"/>
      <c r="AR731" s="34"/>
      <c r="AS731" s="34"/>
      <c r="AT731" s="44" t="s">
        <v>434</v>
      </c>
      <c r="AU731" s="44"/>
      <c r="AV731" s="751" t="str" cm="1">
        <f t="array" ref="AV7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1" s="34"/>
      <c r="AX731" s="34"/>
      <c r="AY731" s="34"/>
      <c r="AZ731" s="34"/>
      <c r="BA731" s="34"/>
      <c r="BB731" s="34"/>
      <c r="BC731" s="34"/>
      <c r="BD731" s="44">
        <v>170357</v>
      </c>
      <c r="BE731" s="34" t="s">
        <v>3720</v>
      </c>
      <c r="BF731" s="43" t="s">
        <v>1277</v>
      </c>
      <c r="BG731" s="34" t="s">
        <v>666</v>
      </c>
      <c r="BH731" s="34" t="s">
        <v>412</v>
      </c>
      <c r="BI731" s="34" t="s">
        <v>6367</v>
      </c>
      <c r="BJ731" s="44" t="s">
        <v>428</v>
      </c>
      <c r="BK731" s="44" t="s">
        <v>6321</v>
      </c>
      <c r="BL731" s="34"/>
      <c r="BM731" s="34"/>
      <c r="BN731" s="34"/>
      <c r="BO731" s="20"/>
      <c r="BP731" s="20"/>
      <c r="BQ731" s="20"/>
      <c r="BR731" s="20"/>
      <c r="BS731" s="27"/>
      <c r="BT731" s="20"/>
      <c r="BU731" s="20"/>
      <c r="BV731" s="20"/>
      <c r="BW731" s="20"/>
      <c r="BX731" s="20"/>
      <c r="BY731" s="20"/>
      <c r="BZ731" s="20"/>
      <c r="CA731" s="20"/>
      <c r="CB731" s="20"/>
      <c r="CC731" s="27"/>
      <c r="CD731" s="20"/>
      <c r="CE731" s="20"/>
      <c r="CF731" s="28"/>
      <c r="CG731" s="28"/>
      <c r="CH731" s="28"/>
      <c r="CI731" s="28"/>
      <c r="CJ731" s="28"/>
      <c r="CK731" s="28"/>
      <c r="CL731" s="28"/>
      <c r="CM731" s="28"/>
      <c r="CN731" s="28"/>
      <c r="CO731" s="28"/>
      <c r="CP731" s="28"/>
      <c r="CQ731" s="28"/>
      <c r="CR731" s="28"/>
      <c r="CS731" s="28"/>
      <c r="CT731" s="28"/>
      <c r="CU731" s="28"/>
      <c r="CV731" s="28"/>
      <c r="CW731" s="28"/>
      <c r="CX731" s="20"/>
      <c r="ML731" s="87"/>
      <c r="MM731" s="87"/>
      <c r="MN731" s="87"/>
      <c r="MO731" s="87"/>
      <c r="MP731" s="87"/>
      <c r="MQ731" s="87"/>
      <c r="MR731" s="87"/>
      <c r="MS731" s="87"/>
      <c r="MT731" s="87"/>
      <c r="MU731" s="87"/>
      <c r="MV731" s="87"/>
      <c r="MW731" s="87"/>
      <c r="MX731" s="87"/>
      <c r="MY731" s="87"/>
      <c r="MZ731" s="87"/>
      <c r="NA731" s="87"/>
      <c r="NB731" s="87"/>
      <c r="NC731" s="87"/>
      <c r="ND731" s="87"/>
      <c r="NE731" s="87"/>
      <c r="NF731" s="87"/>
      <c r="NG731" s="87"/>
      <c r="NH731" s="87"/>
      <c r="NI731" s="87"/>
      <c r="NJ731" s="87"/>
      <c r="NK731" s="87"/>
      <c r="NL731" s="87"/>
      <c r="NM731" s="87"/>
      <c r="NN731" s="87"/>
      <c r="NO731" s="87"/>
      <c r="NP731" s="87"/>
      <c r="NR731" s="20"/>
      <c r="NS731" s="246" t="s">
        <v>6368</v>
      </c>
    </row>
    <row r="732" spans="22:383">
      <c r="V732" s="43">
        <v>114</v>
      </c>
      <c r="W732" s="34" t="s">
        <v>2974</v>
      </c>
      <c r="X732" s="44">
        <v>170358</v>
      </c>
      <c r="Y732" s="34" t="s">
        <v>2191</v>
      </c>
      <c r="Z732" s="43" t="s">
        <v>1277</v>
      </c>
      <c r="AA732" s="34" t="s">
        <v>666</v>
      </c>
      <c r="AB732" s="34" t="s">
        <v>412</v>
      </c>
      <c r="AC732" s="34" t="s">
        <v>6338</v>
      </c>
      <c r="AD732" s="44" t="s">
        <v>428</v>
      </c>
      <c r="AE732" s="44" t="s">
        <v>6321</v>
      </c>
      <c r="AF732" s="43">
        <v>114</v>
      </c>
      <c r="AG732" s="34" t="s">
        <v>2974</v>
      </c>
      <c r="AH732" s="34" t="s">
        <v>2973</v>
      </c>
      <c r="AI732" s="43" t="s">
        <v>2975</v>
      </c>
      <c r="AJ732" s="44" t="s">
        <v>2976</v>
      </c>
      <c r="AK732" s="295">
        <v>5400303</v>
      </c>
      <c r="AL732" s="44" t="s">
        <v>666</v>
      </c>
      <c r="AM732" s="44" t="s">
        <v>2980</v>
      </c>
      <c r="AN732" s="296">
        <v>276095730</v>
      </c>
      <c r="AO732" s="34"/>
      <c r="AP732" s="34"/>
      <c r="AQ732" s="34"/>
      <c r="AR732" s="34"/>
      <c r="AS732" s="34"/>
      <c r="AT732" s="44" t="s">
        <v>434</v>
      </c>
      <c r="AU732" s="44"/>
      <c r="AV732" s="751" t="str" cm="1">
        <f t="array" ref="AV7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2" s="34"/>
      <c r="AX732" s="34"/>
      <c r="AY732" s="34"/>
      <c r="AZ732" s="34"/>
      <c r="BA732" s="34"/>
      <c r="BB732" s="34"/>
      <c r="BC732" s="34"/>
      <c r="BD732" s="44">
        <v>170358</v>
      </c>
      <c r="BE732" s="34" t="s">
        <v>2191</v>
      </c>
      <c r="BF732" s="43" t="s">
        <v>1277</v>
      </c>
      <c r="BG732" s="34" t="s">
        <v>666</v>
      </c>
      <c r="BH732" s="34" t="s">
        <v>412</v>
      </c>
      <c r="BI732" s="34" t="s">
        <v>6338</v>
      </c>
      <c r="BJ732" s="44" t="s">
        <v>428</v>
      </c>
      <c r="BK732" s="44" t="s">
        <v>6321</v>
      </c>
      <c r="BL732" s="34"/>
      <c r="BM732" s="34"/>
      <c r="BN732" s="34"/>
      <c r="BO732" s="20"/>
      <c r="BP732" s="20"/>
      <c r="BQ732" s="20"/>
      <c r="BR732" s="20"/>
      <c r="BS732" s="27"/>
      <c r="BT732" s="20"/>
      <c r="BU732" s="20"/>
      <c r="BV732" s="20"/>
      <c r="BW732" s="20"/>
      <c r="BX732" s="20"/>
      <c r="BY732" s="20"/>
      <c r="BZ732" s="20"/>
      <c r="CA732" s="20"/>
      <c r="CB732" s="20"/>
      <c r="CC732" s="27"/>
      <c r="CD732" s="20"/>
      <c r="CE732" s="20"/>
      <c r="CF732" s="28"/>
      <c r="CG732" s="28"/>
      <c r="CH732" s="28"/>
      <c r="CI732" s="28"/>
      <c r="CJ732" s="28"/>
      <c r="CK732" s="28"/>
      <c r="CL732" s="28"/>
      <c r="CM732" s="28"/>
      <c r="CN732" s="28"/>
      <c r="CO732" s="28"/>
      <c r="CP732" s="28"/>
      <c r="CQ732" s="28"/>
      <c r="CR732" s="28"/>
      <c r="CS732" s="28"/>
      <c r="CT732" s="28"/>
      <c r="CU732" s="28"/>
      <c r="CV732" s="28"/>
      <c r="CW732" s="28"/>
      <c r="CX732" s="20"/>
      <c r="ML732" s="87"/>
      <c r="MM732" s="87"/>
      <c r="MN732" s="87"/>
      <c r="MO732" s="87"/>
      <c r="MP732" s="87"/>
      <c r="MQ732" s="87"/>
      <c r="MR732" s="87"/>
      <c r="MS732" s="87"/>
      <c r="MT732" s="87"/>
      <c r="MU732" s="87"/>
      <c r="MV732" s="87"/>
      <c r="MW732" s="87"/>
      <c r="MX732" s="87"/>
      <c r="MY732" s="87"/>
      <c r="MZ732" s="87"/>
      <c r="NA732" s="87"/>
      <c r="NB732" s="87"/>
      <c r="NC732" s="87"/>
      <c r="ND732" s="87"/>
      <c r="NE732" s="87"/>
      <c r="NF732" s="87"/>
      <c r="NG732" s="87"/>
      <c r="NH732" s="87"/>
      <c r="NI732" s="87"/>
      <c r="NJ732" s="87"/>
      <c r="NK732" s="87"/>
      <c r="NL732" s="87"/>
      <c r="NM732" s="87"/>
      <c r="NN732" s="87"/>
      <c r="NO732" s="87"/>
      <c r="NP732" s="87"/>
      <c r="NR732" s="20"/>
      <c r="NS732" s="246" t="s">
        <v>6369</v>
      </c>
    </row>
    <row r="733" spans="22:383">
      <c r="V733" s="43">
        <v>114</v>
      </c>
      <c r="W733" s="34" t="s">
        <v>2974</v>
      </c>
      <c r="X733" s="44">
        <v>170359</v>
      </c>
      <c r="Y733" s="34" t="s">
        <v>3770</v>
      </c>
      <c r="Z733" s="43" t="s">
        <v>1277</v>
      </c>
      <c r="AA733" s="34" t="s">
        <v>666</v>
      </c>
      <c r="AB733" s="34" t="s">
        <v>412</v>
      </c>
      <c r="AC733" s="34" t="s">
        <v>6370</v>
      </c>
      <c r="AD733" s="44" t="s">
        <v>428</v>
      </c>
      <c r="AE733" s="44" t="s">
        <v>6321</v>
      </c>
      <c r="AF733" s="43">
        <v>114</v>
      </c>
      <c r="AG733" s="34" t="s">
        <v>2974</v>
      </c>
      <c r="AH733" s="34" t="s">
        <v>2973</v>
      </c>
      <c r="AI733" s="43" t="s">
        <v>2975</v>
      </c>
      <c r="AJ733" s="44" t="s">
        <v>2976</v>
      </c>
      <c r="AK733" s="295">
        <v>5400303</v>
      </c>
      <c r="AL733" s="44" t="s">
        <v>666</v>
      </c>
      <c r="AM733" s="44" t="s">
        <v>2980</v>
      </c>
      <c r="AN733" s="296">
        <v>276095730</v>
      </c>
      <c r="AO733" s="34"/>
      <c r="AP733" s="34"/>
      <c r="AQ733" s="34"/>
      <c r="AR733" s="34"/>
      <c r="AS733" s="34"/>
      <c r="AT733" s="44" t="s">
        <v>434</v>
      </c>
      <c r="AU733" s="44"/>
      <c r="AV733" s="751" t="str" cm="1">
        <f t="array" ref="AV7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3" s="34"/>
      <c r="AX733" s="34"/>
      <c r="AY733" s="34"/>
      <c r="AZ733" s="34"/>
      <c r="BA733" s="34"/>
      <c r="BB733" s="34"/>
      <c r="BC733" s="34"/>
      <c r="BD733" s="44">
        <v>170359</v>
      </c>
      <c r="BE733" s="34" t="s">
        <v>3770</v>
      </c>
      <c r="BF733" s="43" t="s">
        <v>1277</v>
      </c>
      <c r="BG733" s="34" t="s">
        <v>666</v>
      </c>
      <c r="BH733" s="34" t="s">
        <v>412</v>
      </c>
      <c r="BI733" s="34" t="s">
        <v>6370</v>
      </c>
      <c r="BJ733" s="44" t="s">
        <v>428</v>
      </c>
      <c r="BK733" s="44" t="s">
        <v>6321</v>
      </c>
      <c r="BL733" s="34"/>
      <c r="BM733" s="34"/>
      <c r="BN733" s="34"/>
      <c r="BO733" s="20"/>
      <c r="BP733" s="20"/>
      <c r="BQ733" s="20"/>
      <c r="BR733" s="20"/>
      <c r="BS733" s="27"/>
      <c r="BT733" s="20"/>
      <c r="BU733" s="20"/>
      <c r="BV733" s="20"/>
      <c r="BW733" s="20"/>
      <c r="BX733" s="20"/>
      <c r="BY733" s="20"/>
      <c r="BZ733" s="20"/>
      <c r="CA733" s="20"/>
      <c r="CB733" s="20"/>
      <c r="CC733" s="27"/>
      <c r="CD733" s="20"/>
      <c r="CE733" s="20"/>
      <c r="CF733" s="28"/>
      <c r="CG733" s="28"/>
      <c r="CH733" s="28"/>
      <c r="CI733" s="28"/>
      <c r="CJ733" s="28"/>
      <c r="CK733" s="28"/>
      <c r="CL733" s="28"/>
      <c r="CM733" s="28"/>
      <c r="CN733" s="28"/>
      <c r="CO733" s="28"/>
      <c r="CP733" s="28"/>
      <c r="CQ733" s="28"/>
      <c r="CR733" s="28"/>
      <c r="CS733" s="28"/>
      <c r="CT733" s="28"/>
      <c r="CU733" s="28"/>
      <c r="CV733" s="28"/>
      <c r="CW733" s="28"/>
      <c r="CX733" s="20"/>
      <c r="ML733" s="87"/>
      <c r="MM733" s="87"/>
      <c r="MN733" s="87"/>
      <c r="MO733" s="87"/>
      <c r="MP733" s="87"/>
      <c r="MQ733" s="87"/>
      <c r="MR733" s="87"/>
      <c r="MS733" s="87"/>
      <c r="MT733" s="87"/>
      <c r="MU733" s="87"/>
      <c r="MV733" s="87"/>
      <c r="MW733" s="87"/>
      <c r="MX733" s="87"/>
      <c r="MY733" s="87"/>
      <c r="MZ733" s="87"/>
      <c r="NA733" s="87"/>
      <c r="NB733" s="87"/>
      <c r="NC733" s="87"/>
      <c r="ND733" s="87"/>
      <c r="NE733" s="87"/>
      <c r="NF733" s="87"/>
      <c r="NG733" s="87"/>
      <c r="NH733" s="87"/>
      <c r="NI733" s="87"/>
      <c r="NJ733" s="87"/>
      <c r="NK733" s="87"/>
      <c r="NL733" s="87"/>
      <c r="NM733" s="87"/>
      <c r="NN733" s="87"/>
      <c r="NO733" s="87"/>
      <c r="NP733" s="87"/>
      <c r="NR733" s="20"/>
      <c r="NS733" s="246" t="s">
        <v>6371</v>
      </c>
    </row>
    <row r="734" spans="22:383">
      <c r="V734" s="43">
        <v>114</v>
      </c>
      <c r="W734" s="34" t="s">
        <v>2974</v>
      </c>
      <c r="X734" s="44">
        <v>170360</v>
      </c>
      <c r="Y734" s="34" t="s">
        <v>3795</v>
      </c>
      <c r="Z734" s="43" t="s">
        <v>1277</v>
      </c>
      <c r="AA734" s="34" t="s">
        <v>666</v>
      </c>
      <c r="AB734" s="34" t="s">
        <v>412</v>
      </c>
      <c r="AC734" s="34" t="s">
        <v>6372</v>
      </c>
      <c r="AD734" s="44" t="s">
        <v>428</v>
      </c>
      <c r="AE734" s="44" t="s">
        <v>6321</v>
      </c>
      <c r="AF734" s="43">
        <v>114</v>
      </c>
      <c r="AG734" s="34" t="s">
        <v>2974</v>
      </c>
      <c r="AH734" s="34" t="s">
        <v>2973</v>
      </c>
      <c r="AI734" s="43" t="s">
        <v>2975</v>
      </c>
      <c r="AJ734" s="44" t="s">
        <v>2976</v>
      </c>
      <c r="AK734" s="295">
        <v>5400303</v>
      </c>
      <c r="AL734" s="44" t="s">
        <v>666</v>
      </c>
      <c r="AM734" s="44" t="s">
        <v>2980</v>
      </c>
      <c r="AN734" s="296">
        <v>276095730</v>
      </c>
      <c r="AO734" s="34"/>
      <c r="AP734" s="34"/>
      <c r="AQ734" s="34"/>
      <c r="AR734" s="34"/>
      <c r="AS734" s="34"/>
      <c r="AT734" s="44" t="s">
        <v>434</v>
      </c>
      <c r="AU734" s="44"/>
      <c r="AV734" s="751" t="str" cm="1">
        <f t="array" ref="AV7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4" s="34"/>
      <c r="AX734" s="34"/>
      <c r="AY734" s="34"/>
      <c r="AZ734" s="34"/>
      <c r="BA734" s="34"/>
      <c r="BB734" s="34"/>
      <c r="BC734" s="34"/>
      <c r="BD734" s="44">
        <v>170360</v>
      </c>
      <c r="BE734" s="34" t="s">
        <v>3795</v>
      </c>
      <c r="BF734" s="43" t="s">
        <v>1277</v>
      </c>
      <c r="BG734" s="34" t="s">
        <v>666</v>
      </c>
      <c r="BH734" s="34" t="s">
        <v>412</v>
      </c>
      <c r="BI734" s="34" t="s">
        <v>6372</v>
      </c>
      <c r="BJ734" s="44" t="s">
        <v>428</v>
      </c>
      <c r="BK734" s="44" t="s">
        <v>6321</v>
      </c>
      <c r="BL734" s="34"/>
      <c r="BM734" s="34"/>
      <c r="BN734" s="34"/>
      <c r="BO734" s="20"/>
      <c r="BP734" s="20"/>
      <c r="BQ734" s="20"/>
      <c r="BR734" s="20"/>
      <c r="BS734" s="27"/>
      <c r="BT734" s="20"/>
      <c r="BU734" s="20"/>
      <c r="BV734" s="20"/>
      <c r="BW734" s="20"/>
      <c r="BX734" s="20"/>
      <c r="BY734" s="20"/>
      <c r="BZ734" s="20"/>
      <c r="CA734" s="20"/>
      <c r="CB734" s="20"/>
      <c r="CC734" s="27"/>
      <c r="CD734" s="20"/>
      <c r="CE734" s="20"/>
      <c r="CF734" s="28"/>
      <c r="CG734" s="28"/>
      <c r="CH734" s="28"/>
      <c r="CI734" s="28"/>
      <c r="CJ734" s="28"/>
      <c r="CK734" s="28"/>
      <c r="CL734" s="28"/>
      <c r="CM734" s="28"/>
      <c r="CN734" s="28"/>
      <c r="CO734" s="28"/>
      <c r="CP734" s="28"/>
      <c r="CQ734" s="28"/>
      <c r="CR734" s="28"/>
      <c r="CS734" s="28"/>
      <c r="CT734" s="28"/>
      <c r="CU734" s="28"/>
      <c r="CV734" s="28"/>
      <c r="CW734" s="28"/>
      <c r="CX734" s="20"/>
      <c r="ML734" s="87"/>
      <c r="MM734" s="87"/>
      <c r="MN734" s="87"/>
      <c r="MO734" s="87"/>
      <c r="MP734" s="87"/>
      <c r="MQ734" s="87"/>
      <c r="MR734" s="87"/>
      <c r="MS734" s="87"/>
      <c r="MT734" s="87"/>
      <c r="MU734" s="87"/>
      <c r="MV734" s="87"/>
      <c r="MW734" s="87"/>
      <c r="MX734" s="87"/>
      <c r="MY734" s="87"/>
      <c r="MZ734" s="87"/>
      <c r="NA734" s="87"/>
      <c r="NB734" s="87"/>
      <c r="NC734" s="87"/>
      <c r="ND734" s="87"/>
      <c r="NE734" s="87"/>
      <c r="NF734" s="87"/>
      <c r="NG734" s="87"/>
      <c r="NH734" s="87"/>
      <c r="NI734" s="87"/>
      <c r="NJ734" s="87"/>
      <c r="NK734" s="87"/>
      <c r="NL734" s="87"/>
      <c r="NM734" s="87"/>
      <c r="NN734" s="87"/>
      <c r="NO734" s="87"/>
      <c r="NP734" s="87"/>
      <c r="NR734" s="20"/>
      <c r="NS734" s="246" t="s">
        <v>6373</v>
      </c>
    </row>
    <row r="735" spans="22:383">
      <c r="V735" s="43">
        <v>114</v>
      </c>
      <c r="W735" s="34" t="s">
        <v>2974</v>
      </c>
      <c r="X735" s="44">
        <v>170355</v>
      </c>
      <c r="Y735" s="34" t="s">
        <v>3818</v>
      </c>
      <c r="Z735" s="43" t="s">
        <v>1277</v>
      </c>
      <c r="AA735" s="34" t="s">
        <v>666</v>
      </c>
      <c r="AB735" s="34" t="s">
        <v>412</v>
      </c>
      <c r="AC735" s="34" t="s">
        <v>6374</v>
      </c>
      <c r="AD735" s="44" t="s">
        <v>428</v>
      </c>
      <c r="AE735" s="44" t="s">
        <v>6321</v>
      </c>
      <c r="AF735" s="43">
        <v>114</v>
      </c>
      <c r="AG735" s="34" t="s">
        <v>2974</v>
      </c>
      <c r="AH735" s="34" t="s">
        <v>2973</v>
      </c>
      <c r="AI735" s="43" t="s">
        <v>2975</v>
      </c>
      <c r="AJ735" s="44" t="s">
        <v>2976</v>
      </c>
      <c r="AK735" s="295">
        <v>5400303</v>
      </c>
      <c r="AL735" s="44" t="s">
        <v>666</v>
      </c>
      <c r="AM735" s="44" t="s">
        <v>2980</v>
      </c>
      <c r="AN735" s="296">
        <v>276095730</v>
      </c>
      <c r="AO735" s="34"/>
      <c r="AP735" s="34"/>
      <c r="AQ735" s="34"/>
      <c r="AR735" s="34"/>
      <c r="AS735" s="34"/>
      <c r="AT735" s="44" t="s">
        <v>434</v>
      </c>
      <c r="AU735" s="44"/>
      <c r="AV735" s="751" t="str" cm="1">
        <f t="array" ref="AV7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5" s="34"/>
      <c r="AX735" s="34"/>
      <c r="AY735" s="34"/>
      <c r="AZ735" s="34"/>
      <c r="BA735" s="34"/>
      <c r="BB735" s="34"/>
      <c r="BC735" s="34"/>
      <c r="BD735" s="44">
        <v>170355</v>
      </c>
      <c r="BE735" s="34" t="s">
        <v>3818</v>
      </c>
      <c r="BF735" s="43" t="s">
        <v>1277</v>
      </c>
      <c r="BG735" s="34" t="s">
        <v>666</v>
      </c>
      <c r="BH735" s="34" t="s">
        <v>412</v>
      </c>
      <c r="BI735" s="34" t="s">
        <v>6374</v>
      </c>
      <c r="BJ735" s="44" t="s">
        <v>428</v>
      </c>
      <c r="BK735" s="44" t="s">
        <v>6321</v>
      </c>
      <c r="BL735" s="34"/>
      <c r="BM735" s="34"/>
      <c r="BN735" s="34"/>
      <c r="BO735" s="20"/>
      <c r="BP735" s="20"/>
      <c r="BQ735" s="20"/>
      <c r="BR735" s="20"/>
      <c r="BS735" s="27"/>
      <c r="BT735" s="20"/>
      <c r="BU735" s="20"/>
      <c r="BV735" s="20"/>
      <c r="BW735" s="20"/>
      <c r="BX735" s="20"/>
      <c r="BY735" s="20"/>
      <c r="BZ735" s="20"/>
      <c r="CA735" s="20"/>
      <c r="CB735" s="20"/>
      <c r="CC735" s="27"/>
      <c r="CD735" s="20"/>
      <c r="CE735" s="20"/>
      <c r="CF735" s="28"/>
      <c r="CG735" s="28"/>
      <c r="CH735" s="28"/>
      <c r="CI735" s="28"/>
      <c r="CJ735" s="28"/>
      <c r="CK735" s="28"/>
      <c r="CL735" s="28"/>
      <c r="CM735" s="28"/>
      <c r="CN735" s="28"/>
      <c r="CO735" s="28"/>
      <c r="CP735" s="28"/>
      <c r="CQ735" s="28"/>
      <c r="CR735" s="28"/>
      <c r="CS735" s="28"/>
      <c r="CT735" s="28"/>
      <c r="CU735" s="28"/>
      <c r="CV735" s="28"/>
      <c r="CW735" s="28"/>
      <c r="CX735" s="20"/>
      <c r="ML735" s="87"/>
      <c r="MM735" s="87"/>
      <c r="MN735" s="87"/>
      <c r="MO735" s="87"/>
      <c r="MP735" s="87"/>
      <c r="MQ735" s="87"/>
      <c r="MR735" s="87"/>
      <c r="MS735" s="87"/>
      <c r="MT735" s="87"/>
      <c r="MU735" s="87"/>
      <c r="MV735" s="87"/>
      <c r="MW735" s="87"/>
      <c r="MX735" s="87"/>
      <c r="MY735" s="87"/>
      <c r="MZ735" s="87"/>
      <c r="NA735" s="87"/>
      <c r="NB735" s="87"/>
      <c r="NC735" s="87"/>
      <c r="ND735" s="87"/>
      <c r="NE735" s="87"/>
      <c r="NF735" s="87"/>
      <c r="NG735" s="87"/>
      <c r="NH735" s="87"/>
      <c r="NI735" s="87"/>
      <c r="NJ735" s="87"/>
      <c r="NK735" s="87"/>
      <c r="NL735" s="87"/>
      <c r="NM735" s="87"/>
      <c r="NN735" s="87"/>
      <c r="NO735" s="87"/>
      <c r="NP735" s="87"/>
      <c r="NR735" s="20"/>
      <c r="NS735" s="246" t="s">
        <v>6375</v>
      </c>
    </row>
    <row r="736" spans="22:383">
      <c r="V736" s="43">
        <v>114</v>
      </c>
      <c r="W736" s="34" t="s">
        <v>2974</v>
      </c>
      <c r="X736" s="44">
        <v>170341</v>
      </c>
      <c r="Y736" s="34" t="s">
        <v>3839</v>
      </c>
      <c r="Z736" s="43" t="s">
        <v>1277</v>
      </c>
      <c r="AA736" s="34" t="s">
        <v>666</v>
      </c>
      <c r="AB736" s="34" t="s">
        <v>412</v>
      </c>
      <c r="AC736" s="34" t="s">
        <v>3839</v>
      </c>
      <c r="AD736" s="44" t="s">
        <v>428</v>
      </c>
      <c r="AE736" s="44" t="s">
        <v>6321</v>
      </c>
      <c r="AF736" s="43">
        <v>114</v>
      </c>
      <c r="AG736" s="34" t="s">
        <v>2974</v>
      </c>
      <c r="AH736" s="34" t="s">
        <v>2973</v>
      </c>
      <c r="AI736" s="43" t="s">
        <v>2975</v>
      </c>
      <c r="AJ736" s="44" t="s">
        <v>2976</v>
      </c>
      <c r="AK736" s="295">
        <v>5400303</v>
      </c>
      <c r="AL736" s="44" t="s">
        <v>666</v>
      </c>
      <c r="AM736" s="44" t="s">
        <v>2980</v>
      </c>
      <c r="AN736" s="296">
        <v>276095730</v>
      </c>
      <c r="AO736" s="34"/>
      <c r="AP736" s="34"/>
      <c r="AQ736" s="34"/>
      <c r="AR736" s="34"/>
      <c r="AS736" s="34"/>
      <c r="AT736" s="44" t="s">
        <v>434</v>
      </c>
      <c r="AU736" s="44"/>
      <c r="AV736" s="751" t="str" cm="1">
        <f t="array" ref="AV7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6" s="34"/>
      <c r="AX736" s="34"/>
      <c r="AY736" s="34"/>
      <c r="AZ736" s="34"/>
      <c r="BA736" s="34"/>
      <c r="BB736" s="34"/>
      <c r="BC736" s="34"/>
      <c r="BD736" s="44">
        <v>170341</v>
      </c>
      <c r="BE736" s="34" t="s">
        <v>3839</v>
      </c>
      <c r="BF736" s="43" t="s">
        <v>1277</v>
      </c>
      <c r="BG736" s="34" t="s">
        <v>666</v>
      </c>
      <c r="BH736" s="34" t="s">
        <v>412</v>
      </c>
      <c r="BI736" s="34" t="s">
        <v>3839</v>
      </c>
      <c r="BJ736" s="44" t="s">
        <v>428</v>
      </c>
      <c r="BK736" s="44" t="s">
        <v>6321</v>
      </c>
      <c r="BL736" s="34"/>
      <c r="BM736" s="34"/>
      <c r="BN736" s="34"/>
      <c r="BO736" s="20"/>
      <c r="BP736" s="20"/>
      <c r="BQ736" s="20"/>
      <c r="BR736" s="20"/>
      <c r="BS736" s="27"/>
      <c r="BT736" s="20"/>
      <c r="BU736" s="20"/>
      <c r="BV736" s="20"/>
      <c r="BW736" s="20"/>
      <c r="BX736" s="20"/>
      <c r="BY736" s="20"/>
      <c r="BZ736" s="20"/>
      <c r="CA736" s="20"/>
      <c r="CB736" s="20"/>
      <c r="CC736" s="27"/>
      <c r="CD736" s="20"/>
      <c r="CE736" s="20"/>
      <c r="CF736" s="28"/>
      <c r="CG736" s="28"/>
      <c r="CH736" s="28"/>
      <c r="CI736" s="28"/>
      <c r="CJ736" s="28"/>
      <c r="CK736" s="28"/>
      <c r="CL736" s="28"/>
      <c r="CM736" s="28"/>
      <c r="CN736" s="28"/>
      <c r="CO736" s="28"/>
      <c r="CP736" s="28"/>
      <c r="CQ736" s="28"/>
      <c r="CR736" s="28"/>
      <c r="CS736" s="28"/>
      <c r="CT736" s="28"/>
      <c r="CU736" s="28"/>
      <c r="CV736" s="28"/>
      <c r="CW736" s="28"/>
      <c r="CX736" s="20"/>
      <c r="ML736" s="87"/>
      <c r="MM736" s="87"/>
      <c r="MN736" s="87"/>
      <c r="MO736" s="87"/>
      <c r="MP736" s="87"/>
      <c r="MQ736" s="87"/>
      <c r="MR736" s="87"/>
      <c r="MS736" s="87"/>
      <c r="MT736" s="87"/>
      <c r="MU736" s="87"/>
      <c r="MV736" s="87"/>
      <c r="MW736" s="87"/>
      <c r="MX736" s="87"/>
      <c r="MY736" s="87"/>
      <c r="MZ736" s="87"/>
      <c r="NA736" s="87"/>
      <c r="NB736" s="87"/>
      <c r="NC736" s="87"/>
      <c r="ND736" s="87"/>
      <c r="NE736" s="87"/>
      <c r="NF736" s="87"/>
      <c r="NG736" s="87"/>
      <c r="NH736" s="87"/>
      <c r="NI736" s="87"/>
      <c r="NJ736" s="87"/>
      <c r="NK736" s="87"/>
      <c r="NL736" s="87"/>
      <c r="NM736" s="87"/>
      <c r="NN736" s="87"/>
      <c r="NO736" s="87"/>
      <c r="NP736" s="87"/>
      <c r="NR736" s="20"/>
      <c r="NS736" s="246" t="s">
        <v>6376</v>
      </c>
    </row>
    <row r="737" spans="22:383">
      <c r="V737" s="43">
        <v>114</v>
      </c>
      <c r="W737" s="34" t="s">
        <v>2974</v>
      </c>
      <c r="X737" s="44">
        <v>170361</v>
      </c>
      <c r="Y737" s="34" t="s">
        <v>6377</v>
      </c>
      <c r="Z737" s="43" t="s">
        <v>1277</v>
      </c>
      <c r="AA737" s="34" t="s">
        <v>666</v>
      </c>
      <c r="AB737" s="34" t="s">
        <v>412</v>
      </c>
      <c r="AC737" s="34" t="s">
        <v>6378</v>
      </c>
      <c r="AD737" s="44" t="s">
        <v>428</v>
      </c>
      <c r="AE737" s="44" t="s">
        <v>6321</v>
      </c>
      <c r="AF737" s="43">
        <v>114</v>
      </c>
      <c r="AG737" s="34" t="s">
        <v>2974</v>
      </c>
      <c r="AH737" s="34" t="s">
        <v>2973</v>
      </c>
      <c r="AI737" s="43" t="s">
        <v>2975</v>
      </c>
      <c r="AJ737" s="44" t="s">
        <v>2976</v>
      </c>
      <c r="AK737" s="295">
        <v>5400303</v>
      </c>
      <c r="AL737" s="44" t="s">
        <v>666</v>
      </c>
      <c r="AM737" s="44" t="s">
        <v>2980</v>
      </c>
      <c r="AN737" s="296">
        <v>276095730</v>
      </c>
      <c r="AO737" s="34"/>
      <c r="AP737" s="34"/>
      <c r="AQ737" s="34"/>
      <c r="AR737" s="34"/>
      <c r="AS737" s="34"/>
      <c r="AT737" s="44" t="s">
        <v>434</v>
      </c>
      <c r="AU737" s="44"/>
      <c r="AV737" s="751" t="str" cm="1">
        <f t="array" ref="AV7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7" s="34"/>
      <c r="AX737" s="34"/>
      <c r="AY737" s="34"/>
      <c r="AZ737" s="34"/>
      <c r="BA737" s="34"/>
      <c r="BB737" s="34"/>
      <c r="BC737" s="34"/>
      <c r="BD737" s="44">
        <v>170361</v>
      </c>
      <c r="BE737" s="34" t="s">
        <v>6377</v>
      </c>
      <c r="BF737" s="43" t="s">
        <v>1277</v>
      </c>
      <c r="BG737" s="34" t="s">
        <v>666</v>
      </c>
      <c r="BH737" s="34" t="s">
        <v>412</v>
      </c>
      <c r="BI737" s="34" t="s">
        <v>6378</v>
      </c>
      <c r="BJ737" s="44" t="s">
        <v>428</v>
      </c>
      <c r="BK737" s="44" t="s">
        <v>6321</v>
      </c>
      <c r="BL737" s="34"/>
      <c r="BM737" s="34"/>
      <c r="BN737" s="34"/>
      <c r="BO737" s="20"/>
      <c r="BP737" s="20"/>
      <c r="BQ737" s="20"/>
      <c r="BR737" s="20"/>
      <c r="BS737" s="27"/>
      <c r="BT737" s="20"/>
      <c r="BU737" s="20"/>
      <c r="BV737" s="20"/>
      <c r="BW737" s="20"/>
      <c r="BX737" s="20"/>
      <c r="BY737" s="20"/>
      <c r="BZ737" s="20"/>
      <c r="CA737" s="20"/>
      <c r="CB737" s="20"/>
      <c r="CC737" s="27"/>
      <c r="CD737" s="20"/>
      <c r="CE737" s="20"/>
      <c r="CF737" s="28"/>
      <c r="CG737" s="28"/>
      <c r="CH737" s="28"/>
      <c r="CI737" s="28"/>
      <c r="CJ737" s="28"/>
      <c r="CK737" s="28"/>
      <c r="CL737" s="28"/>
      <c r="CM737" s="28"/>
      <c r="CN737" s="28"/>
      <c r="CO737" s="28"/>
      <c r="CP737" s="28"/>
      <c r="CQ737" s="28"/>
      <c r="CR737" s="28"/>
      <c r="CS737" s="28"/>
      <c r="CT737" s="28"/>
      <c r="CU737" s="28"/>
      <c r="CV737" s="28"/>
      <c r="CW737" s="28"/>
      <c r="CX737" s="20"/>
      <c r="ML737" s="87"/>
      <c r="MM737" s="87"/>
      <c r="MN737" s="87"/>
      <c r="MO737" s="87"/>
      <c r="MP737" s="87"/>
      <c r="MQ737" s="87"/>
      <c r="MR737" s="87"/>
      <c r="MS737" s="87"/>
      <c r="MT737" s="87"/>
      <c r="MU737" s="87"/>
      <c r="MV737" s="87"/>
      <c r="MW737" s="87"/>
      <c r="MX737" s="87"/>
      <c r="MY737" s="87"/>
      <c r="MZ737" s="87"/>
      <c r="NA737" s="87"/>
      <c r="NB737" s="87"/>
      <c r="NC737" s="87"/>
      <c r="ND737" s="87"/>
      <c r="NE737" s="87"/>
      <c r="NF737" s="87"/>
      <c r="NG737" s="87"/>
      <c r="NH737" s="87"/>
      <c r="NI737" s="87"/>
      <c r="NJ737" s="87"/>
      <c r="NK737" s="87"/>
      <c r="NL737" s="87"/>
      <c r="NM737" s="87"/>
      <c r="NN737" s="87"/>
      <c r="NO737" s="87"/>
      <c r="NP737" s="87"/>
      <c r="NR737" s="20"/>
      <c r="NS737" s="246" t="s">
        <v>6379</v>
      </c>
    </row>
    <row r="738" spans="22:383">
      <c r="V738" s="43">
        <v>114</v>
      </c>
      <c r="W738" s="34" t="s">
        <v>2974</v>
      </c>
      <c r="X738" s="44">
        <v>170343</v>
      </c>
      <c r="Y738" s="34" t="s">
        <v>2353</v>
      </c>
      <c r="Z738" s="43" t="s">
        <v>1277</v>
      </c>
      <c r="AA738" s="34" t="s">
        <v>666</v>
      </c>
      <c r="AB738" s="34" t="s">
        <v>412</v>
      </c>
      <c r="AC738" s="34" t="s">
        <v>2353</v>
      </c>
      <c r="AD738" s="44" t="s">
        <v>428</v>
      </c>
      <c r="AE738" s="44" t="s">
        <v>6321</v>
      </c>
      <c r="AF738" s="43">
        <v>114</v>
      </c>
      <c r="AG738" s="34" t="s">
        <v>2974</v>
      </c>
      <c r="AH738" s="34" t="s">
        <v>2973</v>
      </c>
      <c r="AI738" s="43" t="s">
        <v>2975</v>
      </c>
      <c r="AJ738" s="44" t="s">
        <v>2976</v>
      </c>
      <c r="AK738" s="295">
        <v>5400303</v>
      </c>
      <c r="AL738" s="44" t="s">
        <v>666</v>
      </c>
      <c r="AM738" s="44" t="s">
        <v>2980</v>
      </c>
      <c r="AN738" s="296">
        <v>276095730</v>
      </c>
      <c r="AO738" s="34"/>
      <c r="AP738" s="34"/>
      <c r="AQ738" s="34"/>
      <c r="AR738" s="34"/>
      <c r="AS738" s="34"/>
      <c r="AT738" s="44" t="s">
        <v>434</v>
      </c>
      <c r="AU738" s="44"/>
      <c r="AV738" s="751" t="str" cm="1">
        <f t="array" ref="AV7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8" s="34"/>
      <c r="AX738" s="34"/>
      <c r="AY738" s="34"/>
      <c r="AZ738" s="34"/>
      <c r="BA738" s="34"/>
      <c r="BB738" s="34"/>
      <c r="BC738" s="34"/>
      <c r="BD738" s="44">
        <v>170343</v>
      </c>
      <c r="BE738" s="34" t="s">
        <v>2353</v>
      </c>
      <c r="BF738" s="43" t="s">
        <v>1277</v>
      </c>
      <c r="BG738" s="34" t="s">
        <v>666</v>
      </c>
      <c r="BH738" s="34" t="s">
        <v>412</v>
      </c>
      <c r="BI738" s="34" t="s">
        <v>2353</v>
      </c>
      <c r="BJ738" s="44" t="s">
        <v>428</v>
      </c>
      <c r="BK738" s="44" t="s">
        <v>6321</v>
      </c>
      <c r="BL738" s="34"/>
      <c r="BM738" s="34"/>
      <c r="BN738" s="34"/>
      <c r="BO738" s="20"/>
      <c r="BP738" s="20"/>
      <c r="BQ738" s="20"/>
      <c r="BR738" s="20"/>
      <c r="BS738" s="27"/>
      <c r="BT738" s="20"/>
      <c r="BU738" s="20"/>
      <c r="BV738" s="20"/>
      <c r="BW738" s="20"/>
      <c r="BX738" s="20"/>
      <c r="BY738" s="20"/>
      <c r="BZ738" s="20"/>
      <c r="CA738" s="20"/>
      <c r="CB738" s="20"/>
      <c r="CC738" s="27"/>
      <c r="CD738" s="20"/>
      <c r="CE738" s="20"/>
      <c r="CF738" s="28"/>
      <c r="CG738" s="28"/>
      <c r="CH738" s="28"/>
      <c r="CI738" s="28"/>
      <c r="CJ738" s="28"/>
      <c r="CK738" s="28"/>
      <c r="CL738" s="28"/>
      <c r="CM738" s="28"/>
      <c r="CN738" s="28"/>
      <c r="CO738" s="28"/>
      <c r="CP738" s="28"/>
      <c r="CQ738" s="28"/>
      <c r="CR738" s="28"/>
      <c r="CS738" s="28"/>
      <c r="CT738" s="28"/>
      <c r="CU738" s="28"/>
      <c r="CV738" s="28"/>
      <c r="CW738" s="28"/>
      <c r="CX738" s="20"/>
      <c r="ML738" s="87"/>
      <c r="MM738" s="87"/>
      <c r="MN738" s="87"/>
      <c r="MO738" s="87"/>
      <c r="MP738" s="87"/>
      <c r="MQ738" s="87"/>
      <c r="MR738" s="87"/>
      <c r="MS738" s="87"/>
      <c r="MT738" s="87"/>
      <c r="MU738" s="87"/>
      <c r="MV738" s="87"/>
      <c r="MW738" s="87"/>
      <c r="MX738" s="87"/>
      <c r="MY738" s="87"/>
      <c r="MZ738" s="87"/>
      <c r="NA738" s="87"/>
      <c r="NB738" s="87"/>
      <c r="NC738" s="87"/>
      <c r="ND738" s="87"/>
      <c r="NE738" s="87"/>
      <c r="NF738" s="87"/>
      <c r="NG738" s="87"/>
      <c r="NH738" s="87"/>
      <c r="NI738" s="87"/>
      <c r="NJ738" s="87"/>
      <c r="NK738" s="87"/>
      <c r="NL738" s="87"/>
      <c r="NM738" s="87"/>
      <c r="NN738" s="87"/>
      <c r="NO738" s="87"/>
      <c r="NP738" s="87"/>
      <c r="NR738" s="20"/>
      <c r="NS738" s="246" t="s">
        <v>6380</v>
      </c>
    </row>
    <row r="739" spans="22:383">
      <c r="V739" s="43">
        <v>114</v>
      </c>
      <c r="W739" s="34" t="s">
        <v>2974</v>
      </c>
      <c r="X739" s="44">
        <v>170344</v>
      </c>
      <c r="Y739" s="34" t="s">
        <v>3900</v>
      </c>
      <c r="Z739" s="43" t="s">
        <v>1277</v>
      </c>
      <c r="AA739" s="34" t="s">
        <v>666</v>
      </c>
      <c r="AB739" s="34" t="s">
        <v>412</v>
      </c>
      <c r="AC739" s="34" t="s">
        <v>3900</v>
      </c>
      <c r="AD739" s="44" t="s">
        <v>428</v>
      </c>
      <c r="AE739" s="44" t="s">
        <v>6321</v>
      </c>
      <c r="AF739" s="43">
        <v>114</v>
      </c>
      <c r="AG739" s="34" t="s">
        <v>2974</v>
      </c>
      <c r="AH739" s="34" t="s">
        <v>2973</v>
      </c>
      <c r="AI739" s="43" t="s">
        <v>2975</v>
      </c>
      <c r="AJ739" s="44" t="s">
        <v>2976</v>
      </c>
      <c r="AK739" s="295">
        <v>5400303</v>
      </c>
      <c r="AL739" s="44" t="s">
        <v>666</v>
      </c>
      <c r="AM739" s="44" t="s">
        <v>2980</v>
      </c>
      <c r="AN739" s="296">
        <v>276095730</v>
      </c>
      <c r="AO739" s="34"/>
      <c r="AP739" s="34"/>
      <c r="AQ739" s="34"/>
      <c r="AR739" s="34"/>
      <c r="AS739" s="34"/>
      <c r="AT739" s="44" t="s">
        <v>434</v>
      </c>
      <c r="AU739" s="44"/>
      <c r="AV739" s="751" t="str" cm="1">
        <f t="array" ref="AV7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39" s="34"/>
      <c r="AX739" s="34"/>
      <c r="AY739" s="34"/>
      <c r="AZ739" s="34"/>
      <c r="BA739" s="34"/>
      <c r="BB739" s="34"/>
      <c r="BC739" s="34"/>
      <c r="BD739" s="44">
        <v>170344</v>
      </c>
      <c r="BE739" s="34" t="s">
        <v>3900</v>
      </c>
      <c r="BF739" s="43" t="s">
        <v>1277</v>
      </c>
      <c r="BG739" s="34" t="s">
        <v>666</v>
      </c>
      <c r="BH739" s="34" t="s">
        <v>412</v>
      </c>
      <c r="BI739" s="34" t="s">
        <v>3900</v>
      </c>
      <c r="BJ739" s="44" t="s">
        <v>428</v>
      </c>
      <c r="BK739" s="44" t="s">
        <v>6321</v>
      </c>
      <c r="BL739" s="34"/>
      <c r="BM739" s="34"/>
      <c r="BN739" s="34"/>
      <c r="BO739" s="20"/>
      <c r="BP739" s="20"/>
      <c r="BQ739" s="20"/>
      <c r="BR739" s="20"/>
      <c r="BS739" s="27"/>
      <c r="BT739" s="20"/>
      <c r="BU739" s="20"/>
      <c r="BV739" s="20"/>
      <c r="BW739" s="20"/>
      <c r="BX739" s="20"/>
      <c r="BY739" s="20"/>
      <c r="BZ739" s="20"/>
      <c r="CA739" s="20"/>
      <c r="CB739" s="20"/>
      <c r="CC739" s="27"/>
      <c r="CD739" s="20"/>
      <c r="CE739" s="20"/>
      <c r="CF739" s="28"/>
      <c r="CG739" s="28"/>
      <c r="CH739" s="28"/>
      <c r="CI739" s="28"/>
      <c r="CJ739" s="28"/>
      <c r="CK739" s="28"/>
      <c r="CL739" s="28"/>
      <c r="CM739" s="28"/>
      <c r="CN739" s="28"/>
      <c r="CO739" s="28"/>
      <c r="CP739" s="28"/>
      <c r="CQ739" s="28"/>
      <c r="CR739" s="28"/>
      <c r="CS739" s="28"/>
      <c r="CT739" s="28"/>
      <c r="CU739" s="28"/>
      <c r="CV739" s="28"/>
      <c r="CW739" s="28"/>
      <c r="CX739" s="20"/>
      <c r="ML739" s="87"/>
      <c r="MM739" s="87"/>
      <c r="MN739" s="87"/>
      <c r="MO739" s="87"/>
      <c r="MP739" s="87"/>
      <c r="MQ739" s="87"/>
      <c r="MR739" s="87"/>
      <c r="MS739" s="87"/>
      <c r="MT739" s="87"/>
      <c r="MU739" s="87"/>
      <c r="MV739" s="87"/>
      <c r="MW739" s="87"/>
      <c r="MX739" s="87"/>
      <c r="MY739" s="87"/>
      <c r="MZ739" s="87"/>
      <c r="NA739" s="87"/>
      <c r="NB739" s="87"/>
      <c r="NC739" s="87"/>
      <c r="ND739" s="87"/>
      <c r="NE739" s="87"/>
      <c r="NF739" s="87"/>
      <c r="NG739" s="87"/>
      <c r="NH739" s="87"/>
      <c r="NI739" s="87"/>
      <c r="NJ739" s="87"/>
      <c r="NK739" s="87"/>
      <c r="NL739" s="87"/>
      <c r="NM739" s="87"/>
      <c r="NN739" s="87"/>
      <c r="NO739" s="87"/>
      <c r="NP739" s="87"/>
      <c r="NR739" s="20"/>
      <c r="NS739" s="246" t="s">
        <v>6381</v>
      </c>
    </row>
    <row r="740" spans="22:383">
      <c r="V740" s="43">
        <v>114</v>
      </c>
      <c r="W740" s="34" t="s">
        <v>2974</v>
      </c>
      <c r="X740" s="44">
        <v>170345</v>
      </c>
      <c r="Y740" s="34" t="s">
        <v>2492</v>
      </c>
      <c r="Z740" s="43" t="s">
        <v>1277</v>
      </c>
      <c r="AA740" s="34" t="s">
        <v>666</v>
      </c>
      <c r="AB740" s="34" t="s">
        <v>412</v>
      </c>
      <c r="AC740" s="34" t="s">
        <v>2492</v>
      </c>
      <c r="AD740" s="44" t="s">
        <v>428</v>
      </c>
      <c r="AE740" s="44" t="s">
        <v>6321</v>
      </c>
      <c r="AF740" s="43">
        <v>114</v>
      </c>
      <c r="AG740" s="34" t="s">
        <v>2974</v>
      </c>
      <c r="AH740" s="34" t="s">
        <v>2973</v>
      </c>
      <c r="AI740" s="43" t="s">
        <v>2975</v>
      </c>
      <c r="AJ740" s="44" t="s">
        <v>2976</v>
      </c>
      <c r="AK740" s="295">
        <v>5400303</v>
      </c>
      <c r="AL740" s="44" t="s">
        <v>666</v>
      </c>
      <c r="AM740" s="44" t="s">
        <v>2980</v>
      </c>
      <c r="AN740" s="296">
        <v>276095730</v>
      </c>
      <c r="AO740" s="34"/>
      <c r="AP740" s="34"/>
      <c r="AQ740" s="34"/>
      <c r="AR740" s="34"/>
      <c r="AS740" s="34"/>
      <c r="AT740" s="44" t="s">
        <v>434</v>
      </c>
      <c r="AU740" s="44"/>
      <c r="AV740" s="751" t="str" cm="1">
        <f t="array" ref="AV7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0" s="34"/>
      <c r="AX740" s="34"/>
      <c r="AY740" s="34"/>
      <c r="AZ740" s="34"/>
      <c r="BA740" s="34"/>
      <c r="BB740" s="34"/>
      <c r="BC740" s="34"/>
      <c r="BD740" s="44">
        <v>170345</v>
      </c>
      <c r="BE740" s="34" t="s">
        <v>2492</v>
      </c>
      <c r="BF740" s="43" t="s">
        <v>1277</v>
      </c>
      <c r="BG740" s="34" t="s">
        <v>666</v>
      </c>
      <c r="BH740" s="34" t="s">
        <v>412</v>
      </c>
      <c r="BI740" s="34" t="s">
        <v>2492</v>
      </c>
      <c r="BJ740" s="44" t="s">
        <v>428</v>
      </c>
      <c r="BK740" s="44" t="s">
        <v>6321</v>
      </c>
      <c r="BL740" s="34"/>
      <c r="BM740" s="34"/>
      <c r="BN740" s="34"/>
      <c r="BO740" s="20"/>
      <c r="BP740" s="20"/>
      <c r="BQ740" s="20"/>
      <c r="BR740" s="20"/>
      <c r="BS740" s="27"/>
      <c r="BT740" s="20"/>
      <c r="BU740" s="20"/>
      <c r="BV740" s="20"/>
      <c r="BW740" s="20"/>
      <c r="BX740" s="20"/>
      <c r="BY740" s="20"/>
      <c r="BZ740" s="20"/>
      <c r="CA740" s="20"/>
      <c r="CB740" s="20"/>
      <c r="CC740" s="27"/>
      <c r="CD740" s="20"/>
      <c r="CE740" s="20"/>
      <c r="CF740" s="28"/>
      <c r="CG740" s="28"/>
      <c r="CH740" s="28"/>
      <c r="CI740" s="28"/>
      <c r="CJ740" s="28"/>
      <c r="CK740" s="28"/>
      <c r="CL740" s="28"/>
      <c r="CM740" s="28"/>
      <c r="CN740" s="28"/>
      <c r="CO740" s="28"/>
      <c r="CP740" s="28"/>
      <c r="CQ740" s="28"/>
      <c r="CR740" s="28"/>
      <c r="CS740" s="28"/>
      <c r="CT740" s="28"/>
      <c r="CU740" s="28"/>
      <c r="CV740" s="28"/>
      <c r="CW740" s="28"/>
      <c r="CX740" s="20"/>
      <c r="ML740" s="87"/>
      <c r="MM740" s="87"/>
      <c r="MN740" s="87"/>
      <c r="MO740" s="87"/>
      <c r="MP740" s="87"/>
      <c r="MQ740" s="87"/>
      <c r="MR740" s="87"/>
      <c r="MS740" s="87"/>
      <c r="MT740" s="87"/>
      <c r="MU740" s="87"/>
      <c r="MV740" s="87"/>
      <c r="MW740" s="87"/>
      <c r="MX740" s="87"/>
      <c r="MY740" s="87"/>
      <c r="MZ740" s="87"/>
      <c r="NA740" s="87"/>
      <c r="NB740" s="87"/>
      <c r="NC740" s="87"/>
      <c r="ND740" s="87"/>
      <c r="NE740" s="87"/>
      <c r="NF740" s="87"/>
      <c r="NG740" s="87"/>
      <c r="NH740" s="87"/>
      <c r="NI740" s="87"/>
      <c r="NJ740" s="87"/>
      <c r="NK740" s="87"/>
      <c r="NL740" s="87"/>
      <c r="NM740" s="87"/>
      <c r="NN740" s="87"/>
      <c r="NO740" s="87"/>
      <c r="NP740" s="87"/>
      <c r="NR740" s="20"/>
      <c r="NS740" s="246" t="s">
        <v>6382</v>
      </c>
    </row>
    <row r="741" spans="22:383">
      <c r="V741" s="43">
        <v>114</v>
      </c>
      <c r="W741" s="34" t="s">
        <v>2974</v>
      </c>
      <c r="X741" s="44">
        <v>170347</v>
      </c>
      <c r="Y741" s="34" t="s">
        <v>3943</v>
      </c>
      <c r="Z741" s="43" t="s">
        <v>1277</v>
      </c>
      <c r="AA741" s="34" t="s">
        <v>666</v>
      </c>
      <c r="AB741" s="34" t="s">
        <v>412</v>
      </c>
      <c r="AC741" s="34" t="s">
        <v>3943</v>
      </c>
      <c r="AD741" s="44" t="s">
        <v>428</v>
      </c>
      <c r="AE741" s="44" t="s">
        <v>6321</v>
      </c>
      <c r="AF741" s="43">
        <v>114</v>
      </c>
      <c r="AG741" s="34" t="s">
        <v>2974</v>
      </c>
      <c r="AH741" s="34" t="s">
        <v>2973</v>
      </c>
      <c r="AI741" s="43" t="s">
        <v>2975</v>
      </c>
      <c r="AJ741" s="44" t="s">
        <v>2976</v>
      </c>
      <c r="AK741" s="295">
        <v>5400303</v>
      </c>
      <c r="AL741" s="44" t="s">
        <v>666</v>
      </c>
      <c r="AM741" s="44" t="s">
        <v>2980</v>
      </c>
      <c r="AN741" s="296">
        <v>276095730</v>
      </c>
      <c r="AO741" s="34"/>
      <c r="AP741" s="34"/>
      <c r="AQ741" s="34"/>
      <c r="AR741" s="34"/>
      <c r="AS741" s="34"/>
      <c r="AT741" s="44" t="s">
        <v>434</v>
      </c>
      <c r="AU741" s="44"/>
      <c r="AV741" s="751" t="str" cm="1">
        <f t="array" ref="AV7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1" s="34"/>
      <c r="AX741" s="34"/>
      <c r="AY741" s="34"/>
      <c r="AZ741" s="34"/>
      <c r="BA741" s="34"/>
      <c r="BB741" s="34"/>
      <c r="BC741" s="34"/>
      <c r="BD741" s="44">
        <v>170347</v>
      </c>
      <c r="BE741" s="34" t="s">
        <v>3943</v>
      </c>
      <c r="BF741" s="43" t="s">
        <v>1277</v>
      </c>
      <c r="BG741" s="34" t="s">
        <v>666</v>
      </c>
      <c r="BH741" s="34" t="s">
        <v>412</v>
      </c>
      <c r="BI741" s="34" t="s">
        <v>3943</v>
      </c>
      <c r="BJ741" s="44" t="s">
        <v>428</v>
      </c>
      <c r="BK741" s="44" t="s">
        <v>6321</v>
      </c>
      <c r="BL741" s="34"/>
      <c r="BM741" s="34"/>
      <c r="BN741" s="34"/>
      <c r="BO741" s="20"/>
      <c r="BP741" s="20"/>
      <c r="BQ741" s="20"/>
      <c r="BR741" s="20"/>
      <c r="BS741" s="27"/>
      <c r="BT741" s="20"/>
      <c r="BU741" s="20"/>
      <c r="BV741" s="20"/>
      <c r="BW741" s="20"/>
      <c r="BX741" s="20"/>
      <c r="BY741" s="20"/>
      <c r="BZ741" s="20"/>
      <c r="CA741" s="20"/>
      <c r="CB741" s="20"/>
      <c r="CC741" s="27"/>
      <c r="CD741" s="20"/>
      <c r="CE741" s="20"/>
      <c r="CF741" s="28"/>
      <c r="CG741" s="28"/>
      <c r="CH741" s="28"/>
      <c r="CI741" s="28"/>
      <c r="CJ741" s="28"/>
      <c r="CK741" s="28"/>
      <c r="CL741" s="28"/>
      <c r="CM741" s="28"/>
      <c r="CN741" s="28"/>
      <c r="CO741" s="28"/>
      <c r="CP741" s="28"/>
      <c r="CQ741" s="28"/>
      <c r="CR741" s="28"/>
      <c r="CS741" s="28"/>
      <c r="CT741" s="28"/>
      <c r="CU741" s="28"/>
      <c r="CV741" s="28"/>
      <c r="CW741" s="28"/>
      <c r="CX741" s="20"/>
      <c r="ML741" s="87"/>
      <c r="MM741" s="87"/>
      <c r="MN741" s="87"/>
      <c r="MO741" s="87"/>
      <c r="MP741" s="87"/>
      <c r="MQ741" s="87"/>
      <c r="MR741" s="87"/>
      <c r="MS741" s="87"/>
      <c r="MT741" s="87"/>
      <c r="MU741" s="87"/>
      <c r="MV741" s="87"/>
      <c r="MW741" s="87"/>
      <c r="MX741" s="87"/>
      <c r="MY741" s="87"/>
      <c r="MZ741" s="87"/>
      <c r="NA741" s="87"/>
      <c r="NB741" s="87"/>
      <c r="NC741" s="87"/>
      <c r="ND741" s="87"/>
      <c r="NE741" s="87"/>
      <c r="NF741" s="87"/>
      <c r="NG741" s="87"/>
      <c r="NH741" s="87"/>
      <c r="NI741" s="87"/>
      <c r="NJ741" s="87"/>
      <c r="NK741" s="87"/>
      <c r="NL741" s="87"/>
      <c r="NM741" s="87"/>
      <c r="NN741" s="87"/>
      <c r="NO741" s="87"/>
      <c r="NP741" s="87"/>
      <c r="NR741" s="20"/>
      <c r="NS741" s="246" t="s">
        <v>6383</v>
      </c>
    </row>
    <row r="742" spans="22:383">
      <c r="V742" s="43">
        <v>114</v>
      </c>
      <c r="W742" s="34" t="s">
        <v>2974</v>
      </c>
      <c r="X742" s="44">
        <v>170349</v>
      </c>
      <c r="Y742" s="34" t="s">
        <v>3965</v>
      </c>
      <c r="Z742" s="43" t="s">
        <v>1277</v>
      </c>
      <c r="AA742" s="34" t="s">
        <v>666</v>
      </c>
      <c r="AB742" s="34" t="s">
        <v>412</v>
      </c>
      <c r="AC742" s="34" t="s">
        <v>3965</v>
      </c>
      <c r="AD742" s="44" t="s">
        <v>428</v>
      </c>
      <c r="AE742" s="44" t="s">
        <v>6321</v>
      </c>
      <c r="AF742" s="43">
        <v>114</v>
      </c>
      <c r="AG742" s="34" t="s">
        <v>2974</v>
      </c>
      <c r="AH742" s="34" t="s">
        <v>2973</v>
      </c>
      <c r="AI742" s="43" t="s">
        <v>2975</v>
      </c>
      <c r="AJ742" s="44" t="s">
        <v>2976</v>
      </c>
      <c r="AK742" s="295">
        <v>5400303</v>
      </c>
      <c r="AL742" s="44" t="s">
        <v>666</v>
      </c>
      <c r="AM742" s="44" t="s">
        <v>2980</v>
      </c>
      <c r="AN742" s="296">
        <v>276095730</v>
      </c>
      <c r="AO742" s="34"/>
      <c r="AP742" s="34"/>
      <c r="AQ742" s="34"/>
      <c r="AR742" s="34"/>
      <c r="AS742" s="34"/>
      <c r="AT742" s="44" t="s">
        <v>434</v>
      </c>
      <c r="AU742" s="44"/>
      <c r="AV742" s="751" t="str" cm="1">
        <f t="array" ref="AV7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2" s="34"/>
      <c r="AX742" s="34"/>
      <c r="AY742" s="34"/>
      <c r="AZ742" s="34"/>
      <c r="BA742" s="34"/>
      <c r="BB742" s="34"/>
      <c r="BC742" s="34"/>
      <c r="BD742" s="44">
        <v>170349</v>
      </c>
      <c r="BE742" s="34" t="s">
        <v>3965</v>
      </c>
      <c r="BF742" s="43" t="s">
        <v>1277</v>
      </c>
      <c r="BG742" s="34" t="s">
        <v>666</v>
      </c>
      <c r="BH742" s="34" t="s">
        <v>412</v>
      </c>
      <c r="BI742" s="34" t="s">
        <v>3965</v>
      </c>
      <c r="BJ742" s="44" t="s">
        <v>428</v>
      </c>
      <c r="BK742" s="44" t="s">
        <v>6321</v>
      </c>
      <c r="BL742" s="34"/>
      <c r="BM742" s="34"/>
      <c r="BN742" s="34"/>
      <c r="BO742" s="20"/>
      <c r="BP742" s="20"/>
      <c r="BQ742" s="20"/>
      <c r="BR742" s="20"/>
      <c r="BS742" s="27"/>
      <c r="BT742" s="20"/>
      <c r="BU742" s="20"/>
      <c r="BV742" s="20"/>
      <c r="BW742" s="20"/>
      <c r="BX742" s="20"/>
      <c r="BY742" s="20"/>
      <c r="BZ742" s="20"/>
      <c r="CA742" s="20"/>
      <c r="CB742" s="20"/>
      <c r="CC742" s="27"/>
      <c r="CD742" s="20"/>
      <c r="CE742" s="20"/>
      <c r="CF742" s="28"/>
      <c r="CG742" s="28"/>
      <c r="CH742" s="28"/>
      <c r="CI742" s="28"/>
      <c r="CJ742" s="28"/>
      <c r="CK742" s="28"/>
      <c r="CL742" s="28"/>
      <c r="CM742" s="28"/>
      <c r="CN742" s="28"/>
      <c r="CO742" s="28"/>
      <c r="CP742" s="28"/>
      <c r="CQ742" s="28"/>
      <c r="CR742" s="28"/>
      <c r="CS742" s="28"/>
      <c r="CT742" s="28"/>
      <c r="CU742" s="28"/>
      <c r="CV742" s="28"/>
      <c r="CW742" s="28"/>
      <c r="CX742" s="20"/>
      <c r="ML742" s="87"/>
      <c r="MM742" s="87"/>
      <c r="MN742" s="87"/>
      <c r="MO742" s="87"/>
      <c r="MP742" s="87"/>
      <c r="MQ742" s="87"/>
      <c r="MR742" s="87"/>
      <c r="MS742" s="87"/>
      <c r="MT742" s="87"/>
      <c r="MU742" s="87"/>
      <c r="MV742" s="87"/>
      <c r="MW742" s="87"/>
      <c r="MX742" s="87"/>
      <c r="MY742" s="87"/>
      <c r="MZ742" s="87"/>
      <c r="NA742" s="87"/>
      <c r="NB742" s="87"/>
      <c r="NC742" s="87"/>
      <c r="ND742" s="87"/>
      <c r="NE742" s="87"/>
      <c r="NF742" s="87"/>
      <c r="NG742" s="87"/>
      <c r="NH742" s="87"/>
      <c r="NI742" s="87"/>
      <c r="NJ742" s="87"/>
      <c r="NK742" s="87"/>
      <c r="NL742" s="87"/>
      <c r="NM742" s="87"/>
      <c r="NN742" s="87"/>
      <c r="NO742" s="87"/>
      <c r="NP742" s="87"/>
      <c r="NR742" s="20"/>
      <c r="NS742" s="246" t="s">
        <v>6384</v>
      </c>
    </row>
    <row r="743" spans="22:383">
      <c r="V743" s="43">
        <v>114</v>
      </c>
      <c r="W743" s="34" t="s">
        <v>2974</v>
      </c>
      <c r="X743" s="44">
        <v>170348</v>
      </c>
      <c r="Y743" s="34" t="s">
        <v>2620</v>
      </c>
      <c r="Z743" s="43" t="s">
        <v>1277</v>
      </c>
      <c r="AA743" s="34" t="s">
        <v>666</v>
      </c>
      <c r="AB743" s="34" t="s">
        <v>412</v>
      </c>
      <c r="AC743" s="34" t="s">
        <v>2620</v>
      </c>
      <c r="AD743" s="44" t="s">
        <v>428</v>
      </c>
      <c r="AE743" s="44" t="s">
        <v>6321</v>
      </c>
      <c r="AF743" s="43">
        <v>114</v>
      </c>
      <c r="AG743" s="34" t="s">
        <v>2974</v>
      </c>
      <c r="AH743" s="34" t="s">
        <v>2973</v>
      </c>
      <c r="AI743" s="43" t="s">
        <v>2975</v>
      </c>
      <c r="AJ743" s="44" t="s">
        <v>2976</v>
      </c>
      <c r="AK743" s="295">
        <v>5400303</v>
      </c>
      <c r="AL743" s="44" t="s">
        <v>666</v>
      </c>
      <c r="AM743" s="44" t="s">
        <v>2980</v>
      </c>
      <c r="AN743" s="296">
        <v>276095730</v>
      </c>
      <c r="AO743" s="34"/>
      <c r="AP743" s="34"/>
      <c r="AQ743" s="34"/>
      <c r="AR743" s="34"/>
      <c r="AS743" s="34"/>
      <c r="AT743" s="44" t="s">
        <v>434</v>
      </c>
      <c r="AU743" s="44"/>
      <c r="AV743" s="751" t="str" cm="1">
        <f t="array" ref="AV7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3" s="34"/>
      <c r="AX743" s="34"/>
      <c r="AY743" s="34"/>
      <c r="AZ743" s="34"/>
      <c r="BA743" s="34"/>
      <c r="BB743" s="34"/>
      <c r="BC743" s="34"/>
      <c r="BD743" s="44">
        <v>170348</v>
      </c>
      <c r="BE743" s="34" t="s">
        <v>2620</v>
      </c>
      <c r="BF743" s="43" t="s">
        <v>1277</v>
      </c>
      <c r="BG743" s="34" t="s">
        <v>666</v>
      </c>
      <c r="BH743" s="34" t="s">
        <v>412</v>
      </c>
      <c r="BI743" s="34" t="s">
        <v>2620</v>
      </c>
      <c r="BJ743" s="44" t="s">
        <v>428</v>
      </c>
      <c r="BK743" s="44" t="s">
        <v>6321</v>
      </c>
      <c r="BL743" s="34"/>
      <c r="BM743" s="34"/>
      <c r="BN743" s="34"/>
      <c r="BO743" s="20"/>
      <c r="BP743" s="20"/>
      <c r="BQ743" s="20"/>
      <c r="BR743" s="20"/>
      <c r="BS743" s="27"/>
      <c r="BT743" s="20"/>
      <c r="BU743" s="20"/>
      <c r="BV743" s="20"/>
      <c r="BW743" s="20"/>
      <c r="BX743" s="20"/>
      <c r="BY743" s="20"/>
      <c r="BZ743" s="20"/>
      <c r="CA743" s="20"/>
      <c r="CB743" s="20"/>
      <c r="CC743" s="27"/>
      <c r="CD743" s="20"/>
      <c r="CE743" s="20"/>
      <c r="CF743" s="28"/>
      <c r="CG743" s="28"/>
      <c r="CH743" s="28"/>
      <c r="CI743" s="28"/>
      <c r="CJ743" s="28"/>
      <c r="CK743" s="28"/>
      <c r="CL743" s="28"/>
      <c r="CM743" s="28"/>
      <c r="CN743" s="28"/>
      <c r="CO743" s="28"/>
      <c r="CP743" s="28"/>
      <c r="CQ743" s="28"/>
      <c r="CR743" s="28"/>
      <c r="CS743" s="28"/>
      <c r="CT743" s="28"/>
      <c r="CU743" s="28"/>
      <c r="CV743" s="28"/>
      <c r="CW743" s="28"/>
      <c r="CX743" s="20"/>
      <c r="ML743" s="87"/>
      <c r="MM743" s="87"/>
      <c r="MN743" s="87"/>
      <c r="MO743" s="87"/>
      <c r="MP743" s="87"/>
      <c r="MQ743" s="87"/>
      <c r="MR743" s="87"/>
      <c r="MS743" s="87"/>
      <c r="MT743" s="87"/>
      <c r="MU743" s="87"/>
      <c r="MV743" s="87"/>
      <c r="MW743" s="87"/>
      <c r="MX743" s="87"/>
      <c r="MY743" s="87"/>
      <c r="MZ743" s="87"/>
      <c r="NA743" s="87"/>
      <c r="NB743" s="87"/>
      <c r="NC743" s="87"/>
      <c r="ND743" s="87"/>
      <c r="NE743" s="87"/>
      <c r="NF743" s="87"/>
      <c r="NG743" s="87"/>
      <c r="NH743" s="87"/>
      <c r="NI743" s="87"/>
      <c r="NJ743" s="87"/>
      <c r="NK743" s="87"/>
      <c r="NL743" s="87"/>
      <c r="NM743" s="87"/>
      <c r="NN743" s="87"/>
      <c r="NO743" s="87"/>
      <c r="NP743" s="87"/>
      <c r="NR743" s="20"/>
      <c r="NS743" s="246" t="s">
        <v>6385</v>
      </c>
    </row>
    <row r="744" spans="22:383">
      <c r="V744" s="43">
        <v>114</v>
      </c>
      <c r="W744" s="34" t="s">
        <v>2974</v>
      </c>
      <c r="X744" s="44">
        <v>170601</v>
      </c>
      <c r="Y744" s="34" t="s">
        <v>792</v>
      </c>
      <c r="Z744" s="43" t="s">
        <v>1277</v>
      </c>
      <c r="AA744" s="34" t="s">
        <v>669</v>
      </c>
      <c r="AB744" s="34" t="s">
        <v>412</v>
      </c>
      <c r="AC744" s="34" t="s">
        <v>792</v>
      </c>
      <c r="AD744" s="44" t="s">
        <v>428</v>
      </c>
      <c r="AE744" s="44" t="s">
        <v>6321</v>
      </c>
      <c r="AF744" s="43">
        <v>114</v>
      </c>
      <c r="AG744" s="34" t="s">
        <v>2974</v>
      </c>
      <c r="AH744" s="34" t="s">
        <v>2973</v>
      </c>
      <c r="AI744" s="43" t="s">
        <v>2975</v>
      </c>
      <c r="AJ744" s="44" t="s">
        <v>2976</v>
      </c>
      <c r="AK744" s="295">
        <v>5400303</v>
      </c>
      <c r="AL744" s="44" t="s">
        <v>666</v>
      </c>
      <c r="AM744" s="44" t="s">
        <v>2980</v>
      </c>
      <c r="AN744" s="296">
        <v>276095730</v>
      </c>
      <c r="AO744" s="34"/>
      <c r="AP744" s="34"/>
      <c r="AQ744" s="34"/>
      <c r="AR744" s="34"/>
      <c r="AS744" s="34"/>
      <c r="AT744" s="44" t="s">
        <v>434</v>
      </c>
      <c r="AU744" s="44"/>
      <c r="AV744" s="751" t="str" cm="1">
        <f t="array" ref="AV7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4" s="34"/>
      <c r="AX744" s="34"/>
      <c r="AY744" s="34"/>
      <c r="AZ744" s="34"/>
      <c r="BA744" s="34"/>
      <c r="BB744" s="34"/>
      <c r="BC744" s="34"/>
      <c r="BD744" s="44">
        <v>170601</v>
      </c>
      <c r="BE744" s="34" t="s">
        <v>792</v>
      </c>
      <c r="BF744" s="43" t="s">
        <v>1277</v>
      </c>
      <c r="BG744" s="34" t="s">
        <v>669</v>
      </c>
      <c r="BH744" s="34" t="s">
        <v>412</v>
      </c>
      <c r="BI744" s="34" t="s">
        <v>792</v>
      </c>
      <c r="BJ744" s="44" t="s">
        <v>428</v>
      </c>
      <c r="BK744" s="44" t="s">
        <v>6321</v>
      </c>
      <c r="BL744" s="34"/>
      <c r="BM744" s="34"/>
      <c r="BN744" s="34"/>
      <c r="BO744" s="20"/>
      <c r="BP744" s="20"/>
      <c r="BQ744" s="20"/>
      <c r="BR744" s="20"/>
      <c r="BS744" s="27"/>
      <c r="BT744" s="20"/>
      <c r="BU744" s="20"/>
      <c r="BV744" s="20"/>
      <c r="BW744" s="20"/>
      <c r="BX744" s="20"/>
      <c r="BY744" s="20"/>
      <c r="BZ744" s="20"/>
      <c r="CA744" s="20"/>
      <c r="CB744" s="20"/>
      <c r="CC744" s="27"/>
      <c r="CD744" s="20"/>
      <c r="CE744" s="20"/>
      <c r="CF744" s="28"/>
      <c r="CG744" s="28"/>
      <c r="CH744" s="28"/>
      <c r="CI744" s="28"/>
      <c r="CJ744" s="28"/>
      <c r="CK744" s="28"/>
      <c r="CL744" s="28"/>
      <c r="CM744" s="28"/>
      <c r="CN744" s="28"/>
      <c r="CO744" s="28"/>
      <c r="CP744" s="28"/>
      <c r="CQ744" s="28"/>
      <c r="CR744" s="28"/>
      <c r="CS744" s="28"/>
      <c r="CT744" s="28"/>
      <c r="CU744" s="28"/>
      <c r="CV744" s="28"/>
      <c r="CW744" s="28"/>
      <c r="CX744" s="20"/>
      <c r="ML744" s="87"/>
      <c r="MM744" s="87"/>
      <c r="MN744" s="87"/>
      <c r="MO744" s="87"/>
      <c r="MP744" s="87"/>
      <c r="MQ744" s="87"/>
      <c r="MR744" s="87"/>
      <c r="MS744" s="87"/>
      <c r="MT744" s="87"/>
      <c r="MU744" s="87"/>
      <c r="MV744" s="87"/>
      <c r="MW744" s="87"/>
      <c r="MX744" s="87"/>
      <c r="MY744" s="87"/>
      <c r="MZ744" s="87"/>
      <c r="NA744" s="87"/>
      <c r="NB744" s="87"/>
      <c r="NC744" s="87"/>
      <c r="ND744" s="87"/>
      <c r="NE744" s="87"/>
      <c r="NF744" s="87"/>
      <c r="NG744" s="87"/>
      <c r="NH744" s="87"/>
      <c r="NI744" s="87"/>
      <c r="NJ744" s="87"/>
      <c r="NK744" s="87"/>
      <c r="NL744" s="87"/>
      <c r="NM744" s="87"/>
      <c r="NN744" s="87"/>
      <c r="NO744" s="87"/>
      <c r="NP744" s="87"/>
      <c r="NR744" s="20"/>
      <c r="NS744" s="246" t="s">
        <v>6386</v>
      </c>
    </row>
    <row r="745" spans="22:383">
      <c r="V745" s="43">
        <v>114</v>
      </c>
      <c r="W745" s="34" t="s">
        <v>2974</v>
      </c>
      <c r="X745" s="44">
        <v>170603</v>
      </c>
      <c r="Y745" s="34" t="s">
        <v>1200</v>
      </c>
      <c r="Z745" s="43" t="s">
        <v>1277</v>
      </c>
      <c r="AA745" s="34" t="s">
        <v>669</v>
      </c>
      <c r="AB745" s="34" t="s">
        <v>412</v>
      </c>
      <c r="AC745" s="34" t="s">
        <v>1200</v>
      </c>
      <c r="AD745" s="44" t="s">
        <v>428</v>
      </c>
      <c r="AE745" s="44" t="s">
        <v>6321</v>
      </c>
      <c r="AF745" s="43">
        <v>114</v>
      </c>
      <c r="AG745" s="34" t="s">
        <v>2974</v>
      </c>
      <c r="AH745" s="34" t="s">
        <v>2973</v>
      </c>
      <c r="AI745" s="43" t="s">
        <v>2975</v>
      </c>
      <c r="AJ745" s="44" t="s">
        <v>2976</v>
      </c>
      <c r="AK745" s="295">
        <v>5400303</v>
      </c>
      <c r="AL745" s="44" t="s">
        <v>666</v>
      </c>
      <c r="AM745" s="44" t="s">
        <v>2980</v>
      </c>
      <c r="AN745" s="296">
        <v>276095730</v>
      </c>
      <c r="AO745" s="34"/>
      <c r="AP745" s="34"/>
      <c r="AQ745" s="34"/>
      <c r="AR745" s="34"/>
      <c r="AS745" s="34"/>
      <c r="AT745" s="44" t="s">
        <v>434</v>
      </c>
      <c r="AU745" s="44"/>
      <c r="AV745" s="751" t="str" cm="1">
        <f t="array" ref="AV7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5" s="34"/>
      <c r="AX745" s="34"/>
      <c r="AY745" s="34"/>
      <c r="AZ745" s="34"/>
      <c r="BA745" s="34"/>
      <c r="BB745" s="34"/>
      <c r="BC745" s="34"/>
      <c r="BD745" s="44">
        <v>170603</v>
      </c>
      <c r="BE745" s="34" t="s">
        <v>1200</v>
      </c>
      <c r="BF745" s="43" t="s">
        <v>1277</v>
      </c>
      <c r="BG745" s="34" t="s">
        <v>669</v>
      </c>
      <c r="BH745" s="34" t="s">
        <v>412</v>
      </c>
      <c r="BI745" s="34" t="s">
        <v>1200</v>
      </c>
      <c r="BJ745" s="44" t="s">
        <v>428</v>
      </c>
      <c r="BK745" s="44" t="s">
        <v>6321</v>
      </c>
      <c r="BL745" s="34"/>
      <c r="BM745" s="34"/>
      <c r="BN745" s="34"/>
      <c r="BO745" s="20"/>
      <c r="BP745" s="20"/>
      <c r="BQ745" s="20"/>
      <c r="BR745" s="20"/>
      <c r="BS745" s="27"/>
      <c r="BT745" s="20"/>
      <c r="BU745" s="20"/>
      <c r="BV745" s="20"/>
      <c r="BW745" s="20"/>
      <c r="BX745" s="20"/>
      <c r="BY745" s="20"/>
      <c r="BZ745" s="20"/>
      <c r="CA745" s="20"/>
      <c r="CB745" s="20"/>
      <c r="CC745" s="27"/>
      <c r="CD745" s="20"/>
      <c r="CE745" s="20"/>
      <c r="CF745" s="28"/>
      <c r="CG745" s="28"/>
      <c r="CH745" s="28"/>
      <c r="CI745" s="28"/>
      <c r="CJ745" s="28"/>
      <c r="CK745" s="28"/>
      <c r="CL745" s="28"/>
      <c r="CM745" s="28"/>
      <c r="CN745" s="28"/>
      <c r="CO745" s="28"/>
      <c r="CP745" s="28"/>
      <c r="CQ745" s="28"/>
      <c r="CR745" s="28"/>
      <c r="CS745" s="28"/>
      <c r="CT745" s="28"/>
      <c r="CU745" s="28"/>
      <c r="CV745" s="28"/>
      <c r="CW745" s="28"/>
      <c r="CX745" s="20"/>
      <c r="ML745" s="87"/>
      <c r="MM745" s="87"/>
      <c r="MN745" s="87"/>
      <c r="MO745" s="87"/>
      <c r="MP745" s="87"/>
      <c r="MQ745" s="87"/>
      <c r="MR745" s="87"/>
      <c r="MS745" s="87"/>
      <c r="MT745" s="87"/>
      <c r="MU745" s="87"/>
      <c r="MV745" s="87"/>
      <c r="MW745" s="87"/>
      <c r="MX745" s="87"/>
      <c r="MY745" s="87"/>
      <c r="MZ745" s="87"/>
      <c r="NA745" s="87"/>
      <c r="NB745" s="87"/>
      <c r="NC745" s="87"/>
      <c r="ND745" s="87"/>
      <c r="NE745" s="87"/>
      <c r="NF745" s="87"/>
      <c r="NG745" s="87"/>
      <c r="NH745" s="87"/>
      <c r="NI745" s="87"/>
      <c r="NJ745" s="87"/>
      <c r="NK745" s="87"/>
      <c r="NL745" s="87"/>
      <c r="NM745" s="87"/>
      <c r="NN745" s="87"/>
      <c r="NO745" s="87"/>
      <c r="NP745" s="87"/>
      <c r="NR745" s="20"/>
      <c r="NS745" s="246" t="s">
        <v>6387</v>
      </c>
    </row>
    <row r="746" spans="22:383">
      <c r="V746" s="43">
        <v>114</v>
      </c>
      <c r="W746" s="34" t="s">
        <v>2974</v>
      </c>
      <c r="X746" s="44">
        <v>170604</v>
      </c>
      <c r="Y746" s="34" t="s">
        <v>1486</v>
      </c>
      <c r="Z746" s="43" t="s">
        <v>1277</v>
      </c>
      <c r="AA746" s="34" t="s">
        <v>669</v>
      </c>
      <c r="AB746" s="34" t="s">
        <v>412</v>
      </c>
      <c r="AC746" s="34" t="s">
        <v>1486</v>
      </c>
      <c r="AD746" s="44" t="s">
        <v>428</v>
      </c>
      <c r="AE746" s="44" t="s">
        <v>6321</v>
      </c>
      <c r="AF746" s="43">
        <v>114</v>
      </c>
      <c r="AG746" s="34" t="s">
        <v>2974</v>
      </c>
      <c r="AH746" s="34" t="s">
        <v>2973</v>
      </c>
      <c r="AI746" s="43" t="s">
        <v>2975</v>
      </c>
      <c r="AJ746" s="44" t="s">
        <v>2976</v>
      </c>
      <c r="AK746" s="295">
        <v>5400303</v>
      </c>
      <c r="AL746" s="44" t="s">
        <v>666</v>
      </c>
      <c r="AM746" s="44" t="s">
        <v>2980</v>
      </c>
      <c r="AN746" s="296">
        <v>276095730</v>
      </c>
      <c r="AO746" s="34"/>
      <c r="AP746" s="34"/>
      <c r="AQ746" s="34"/>
      <c r="AR746" s="34"/>
      <c r="AS746" s="34"/>
      <c r="AT746" s="44" t="s">
        <v>434</v>
      </c>
      <c r="AU746" s="44"/>
      <c r="AV746" s="751" t="str" cm="1">
        <f t="array" ref="AV7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6" s="34"/>
      <c r="AX746" s="34"/>
      <c r="AY746" s="34"/>
      <c r="AZ746" s="34"/>
      <c r="BA746" s="34"/>
      <c r="BB746" s="34"/>
      <c r="BC746" s="34"/>
      <c r="BD746" s="44">
        <v>170604</v>
      </c>
      <c r="BE746" s="34" t="s">
        <v>1486</v>
      </c>
      <c r="BF746" s="43" t="s">
        <v>1277</v>
      </c>
      <c r="BG746" s="34" t="s">
        <v>669</v>
      </c>
      <c r="BH746" s="34" t="s">
        <v>412</v>
      </c>
      <c r="BI746" s="34" t="s">
        <v>1486</v>
      </c>
      <c r="BJ746" s="44" t="s">
        <v>428</v>
      </c>
      <c r="BK746" s="44" t="s">
        <v>6321</v>
      </c>
      <c r="BL746" s="34"/>
      <c r="BM746" s="34"/>
      <c r="BN746" s="34"/>
      <c r="BO746" s="20"/>
      <c r="BP746" s="20"/>
      <c r="BQ746" s="20"/>
      <c r="BR746" s="20"/>
      <c r="BS746" s="27"/>
      <c r="BT746" s="20"/>
      <c r="BU746" s="20"/>
      <c r="BV746" s="20"/>
      <c r="BW746" s="20"/>
      <c r="BX746" s="20"/>
      <c r="BY746" s="20"/>
      <c r="BZ746" s="20"/>
      <c r="CA746" s="20"/>
      <c r="CB746" s="20"/>
      <c r="CC746" s="27"/>
      <c r="CD746" s="20"/>
      <c r="CE746" s="20"/>
      <c r="CF746" s="28"/>
      <c r="CG746" s="28"/>
      <c r="CH746" s="28"/>
      <c r="CI746" s="28"/>
      <c r="CJ746" s="28"/>
      <c r="CK746" s="28"/>
      <c r="CL746" s="28"/>
      <c r="CM746" s="28"/>
      <c r="CN746" s="28"/>
      <c r="CO746" s="28"/>
      <c r="CP746" s="28"/>
      <c r="CQ746" s="28"/>
      <c r="CR746" s="28"/>
      <c r="CS746" s="28"/>
      <c r="CT746" s="28"/>
      <c r="CU746" s="28"/>
      <c r="CV746" s="28"/>
      <c r="CW746" s="28"/>
      <c r="CX746" s="20"/>
      <c r="ML746" s="87"/>
      <c r="MM746" s="87"/>
      <c r="MN746" s="87"/>
      <c r="MO746" s="87"/>
      <c r="MP746" s="87"/>
      <c r="MQ746" s="87"/>
      <c r="MR746" s="87"/>
      <c r="MS746" s="87"/>
      <c r="MT746" s="87"/>
      <c r="MU746" s="87"/>
      <c r="MV746" s="87"/>
      <c r="MW746" s="87"/>
      <c r="MX746" s="87"/>
      <c r="MY746" s="87"/>
      <c r="MZ746" s="87"/>
      <c r="NA746" s="87"/>
      <c r="NB746" s="87"/>
      <c r="NC746" s="87"/>
      <c r="ND746" s="87"/>
      <c r="NE746" s="87"/>
      <c r="NF746" s="87"/>
      <c r="NG746" s="87"/>
      <c r="NH746" s="87"/>
      <c r="NI746" s="87"/>
      <c r="NJ746" s="87"/>
      <c r="NK746" s="87"/>
      <c r="NL746" s="87"/>
      <c r="NM746" s="87"/>
      <c r="NN746" s="87"/>
      <c r="NO746" s="87"/>
      <c r="NP746" s="87"/>
      <c r="NR746" s="20"/>
      <c r="NS746" s="246" t="s">
        <v>6388</v>
      </c>
    </row>
    <row r="747" spans="22:383">
      <c r="V747" s="43">
        <v>114</v>
      </c>
      <c r="W747" s="34" t="s">
        <v>2974</v>
      </c>
      <c r="X747" s="44">
        <v>170607</v>
      </c>
      <c r="Y747" s="34" t="s">
        <v>1758</v>
      </c>
      <c r="Z747" s="43" t="s">
        <v>1277</v>
      </c>
      <c r="AA747" s="34" t="s">
        <v>669</v>
      </c>
      <c r="AB747" s="34" t="s">
        <v>412</v>
      </c>
      <c r="AC747" s="34" t="s">
        <v>1758</v>
      </c>
      <c r="AD747" s="44" t="s">
        <v>428</v>
      </c>
      <c r="AE747" s="44" t="s">
        <v>6321</v>
      </c>
      <c r="AF747" s="43">
        <v>114</v>
      </c>
      <c r="AG747" s="34" t="s">
        <v>2974</v>
      </c>
      <c r="AH747" s="34" t="s">
        <v>2973</v>
      </c>
      <c r="AI747" s="43" t="s">
        <v>2975</v>
      </c>
      <c r="AJ747" s="44" t="s">
        <v>2976</v>
      </c>
      <c r="AK747" s="295">
        <v>5400303</v>
      </c>
      <c r="AL747" s="44" t="s">
        <v>666</v>
      </c>
      <c r="AM747" s="44" t="s">
        <v>2980</v>
      </c>
      <c r="AN747" s="296">
        <v>276095730</v>
      </c>
      <c r="AO747" s="34"/>
      <c r="AP747" s="34"/>
      <c r="AQ747" s="34"/>
      <c r="AR747" s="34"/>
      <c r="AS747" s="34"/>
      <c r="AT747" s="44" t="s">
        <v>434</v>
      </c>
      <c r="AU747" s="44"/>
      <c r="AV747" s="751" t="str" cm="1">
        <f t="array" ref="AV7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7" s="34"/>
      <c r="AX747" s="34"/>
      <c r="AY747" s="34"/>
      <c r="AZ747" s="34"/>
      <c r="BA747" s="34"/>
      <c r="BB747" s="34"/>
      <c r="BC747" s="34"/>
      <c r="BD747" s="44">
        <v>170607</v>
      </c>
      <c r="BE747" s="34" t="s">
        <v>1758</v>
      </c>
      <c r="BF747" s="43" t="s">
        <v>1277</v>
      </c>
      <c r="BG747" s="34" t="s">
        <v>669</v>
      </c>
      <c r="BH747" s="34" t="s">
        <v>412</v>
      </c>
      <c r="BI747" s="34" t="s">
        <v>1758</v>
      </c>
      <c r="BJ747" s="44" t="s">
        <v>428</v>
      </c>
      <c r="BK747" s="44" t="s">
        <v>6321</v>
      </c>
      <c r="BL747" s="34"/>
      <c r="BM747" s="34"/>
      <c r="BN747" s="34"/>
      <c r="BO747" s="20"/>
      <c r="BP747" s="20"/>
      <c r="BQ747" s="20"/>
      <c r="BR747" s="20"/>
      <c r="BS747" s="27"/>
      <c r="BT747" s="20"/>
      <c r="BU747" s="20"/>
      <c r="BV747" s="20"/>
      <c r="BW747" s="20"/>
      <c r="BX747" s="20"/>
      <c r="BY747" s="20"/>
      <c r="BZ747" s="20"/>
      <c r="CA747" s="20"/>
      <c r="CB747" s="20"/>
      <c r="CC747" s="27"/>
      <c r="CD747" s="20"/>
      <c r="CE747" s="20"/>
      <c r="CF747" s="28"/>
      <c r="CG747" s="28"/>
      <c r="CH747" s="28"/>
      <c r="CI747" s="28"/>
      <c r="CJ747" s="28"/>
      <c r="CK747" s="28"/>
      <c r="CL747" s="28"/>
      <c r="CM747" s="28"/>
      <c r="CN747" s="28"/>
      <c r="CO747" s="28"/>
      <c r="CP747" s="28"/>
      <c r="CQ747" s="28"/>
      <c r="CR747" s="28"/>
      <c r="CS747" s="28"/>
      <c r="CT747" s="28"/>
      <c r="CU747" s="28"/>
      <c r="CV747" s="28"/>
      <c r="CW747" s="28"/>
      <c r="CX747" s="20"/>
      <c r="ML747" s="87"/>
      <c r="MM747" s="87"/>
      <c r="MN747" s="87"/>
      <c r="MO747" s="87"/>
      <c r="MP747" s="87"/>
      <c r="MQ747" s="87"/>
      <c r="MR747" s="87"/>
      <c r="MS747" s="87"/>
      <c r="MT747" s="87"/>
      <c r="MU747" s="87"/>
      <c r="MV747" s="87"/>
      <c r="MW747" s="87"/>
      <c r="MX747" s="87"/>
      <c r="MY747" s="87"/>
      <c r="MZ747" s="87"/>
      <c r="NA747" s="87"/>
      <c r="NB747" s="87"/>
      <c r="NC747" s="87"/>
      <c r="ND747" s="87"/>
      <c r="NE747" s="87"/>
      <c r="NF747" s="87"/>
      <c r="NG747" s="87"/>
      <c r="NH747" s="87"/>
      <c r="NI747" s="87"/>
      <c r="NJ747" s="87"/>
      <c r="NK747" s="87"/>
      <c r="NL747" s="87"/>
      <c r="NM747" s="87"/>
      <c r="NN747" s="87"/>
      <c r="NO747" s="87"/>
      <c r="NP747" s="87"/>
      <c r="NR747" s="20"/>
      <c r="NS747" s="246" t="s">
        <v>6389</v>
      </c>
    </row>
    <row r="748" spans="22:383">
      <c r="V748" s="43">
        <v>114</v>
      </c>
      <c r="W748" s="34" t="s">
        <v>2974</v>
      </c>
      <c r="X748" s="44">
        <v>170609</v>
      </c>
      <c r="Y748" s="34" t="s">
        <v>1970</v>
      </c>
      <c r="Z748" s="43" t="s">
        <v>1277</v>
      </c>
      <c r="AA748" s="34" t="s">
        <v>669</v>
      </c>
      <c r="AB748" s="34" t="s">
        <v>412</v>
      </c>
      <c r="AC748" s="34" t="s">
        <v>1970</v>
      </c>
      <c r="AD748" s="44" t="s">
        <v>428</v>
      </c>
      <c r="AE748" s="44" t="s">
        <v>6321</v>
      </c>
      <c r="AF748" s="43">
        <v>114</v>
      </c>
      <c r="AG748" s="34" t="s">
        <v>2974</v>
      </c>
      <c r="AH748" s="34" t="s">
        <v>2973</v>
      </c>
      <c r="AI748" s="43" t="s">
        <v>2975</v>
      </c>
      <c r="AJ748" s="44" t="s">
        <v>2976</v>
      </c>
      <c r="AK748" s="295">
        <v>5400303</v>
      </c>
      <c r="AL748" s="44" t="s">
        <v>666</v>
      </c>
      <c r="AM748" s="44" t="s">
        <v>2980</v>
      </c>
      <c r="AN748" s="296">
        <v>276095730</v>
      </c>
      <c r="AO748" s="34"/>
      <c r="AP748" s="34"/>
      <c r="AQ748" s="34"/>
      <c r="AR748" s="34"/>
      <c r="AS748" s="34"/>
      <c r="AT748" s="44" t="s">
        <v>434</v>
      </c>
      <c r="AU748" s="44"/>
      <c r="AV748" s="751" t="str" cm="1">
        <f t="array" ref="AV7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8" s="34"/>
      <c r="AX748" s="34"/>
      <c r="AY748" s="34"/>
      <c r="AZ748" s="34"/>
      <c r="BA748" s="34"/>
      <c r="BB748" s="34"/>
      <c r="BC748" s="34"/>
      <c r="BD748" s="44">
        <v>170609</v>
      </c>
      <c r="BE748" s="34" t="s">
        <v>1970</v>
      </c>
      <c r="BF748" s="43" t="s">
        <v>1277</v>
      </c>
      <c r="BG748" s="34" t="s">
        <v>669</v>
      </c>
      <c r="BH748" s="34" t="s">
        <v>412</v>
      </c>
      <c r="BI748" s="34" t="s">
        <v>1970</v>
      </c>
      <c r="BJ748" s="44" t="s">
        <v>428</v>
      </c>
      <c r="BK748" s="44" t="s">
        <v>6321</v>
      </c>
      <c r="BL748" s="34"/>
      <c r="BM748" s="34"/>
      <c r="BN748" s="34"/>
      <c r="BO748" s="20"/>
      <c r="BP748" s="20"/>
      <c r="BQ748" s="20"/>
      <c r="BR748" s="20"/>
      <c r="BS748" s="27"/>
      <c r="BT748" s="20"/>
      <c r="BU748" s="20"/>
      <c r="BV748" s="20"/>
      <c r="BW748" s="20"/>
      <c r="BX748" s="20"/>
      <c r="BY748" s="20"/>
      <c r="BZ748" s="20"/>
      <c r="CA748" s="20"/>
      <c r="CB748" s="20"/>
      <c r="CC748" s="27"/>
      <c r="CD748" s="20"/>
      <c r="CE748" s="20"/>
      <c r="CF748" s="28"/>
      <c r="CG748" s="28"/>
      <c r="CH748" s="28"/>
      <c r="CI748" s="28"/>
      <c r="CJ748" s="28"/>
      <c r="CK748" s="28"/>
      <c r="CL748" s="28"/>
      <c r="CM748" s="28"/>
      <c r="CN748" s="28"/>
      <c r="CO748" s="28"/>
      <c r="CP748" s="28"/>
      <c r="CQ748" s="28"/>
      <c r="CR748" s="28"/>
      <c r="CS748" s="28"/>
      <c r="CT748" s="28"/>
      <c r="CU748" s="28"/>
      <c r="CV748" s="28"/>
      <c r="CW748" s="28"/>
      <c r="CX748" s="20"/>
      <c r="ML748" s="87"/>
      <c r="MM748" s="87"/>
      <c r="MN748" s="87"/>
      <c r="MO748" s="87"/>
      <c r="MP748" s="87"/>
      <c r="MQ748" s="87"/>
      <c r="MR748" s="87"/>
      <c r="MS748" s="87"/>
      <c r="MT748" s="87"/>
      <c r="MU748" s="87"/>
      <c r="MV748" s="87"/>
      <c r="MW748" s="87"/>
      <c r="MX748" s="87"/>
      <c r="MY748" s="87"/>
      <c r="MZ748" s="87"/>
      <c r="NA748" s="87"/>
      <c r="NB748" s="87"/>
      <c r="NC748" s="87"/>
      <c r="ND748" s="87"/>
      <c r="NE748" s="87"/>
      <c r="NF748" s="87"/>
      <c r="NG748" s="87"/>
      <c r="NH748" s="87"/>
      <c r="NI748" s="87"/>
      <c r="NJ748" s="87"/>
      <c r="NK748" s="87"/>
      <c r="NL748" s="87"/>
      <c r="NM748" s="87"/>
      <c r="NN748" s="87"/>
      <c r="NO748" s="87"/>
      <c r="NP748" s="87"/>
      <c r="NR748" s="20"/>
      <c r="NS748" s="246" t="s">
        <v>6390</v>
      </c>
    </row>
    <row r="749" spans="22:383">
      <c r="V749" s="43">
        <v>114</v>
      </c>
      <c r="W749" s="34" t="s">
        <v>2974</v>
      </c>
      <c r="X749" s="44">
        <v>170612</v>
      </c>
      <c r="Y749" s="34" t="s">
        <v>2148</v>
      </c>
      <c r="Z749" s="43" t="s">
        <v>1277</v>
      </c>
      <c r="AA749" s="34" t="s">
        <v>669</v>
      </c>
      <c r="AB749" s="34" t="s">
        <v>412</v>
      </c>
      <c r="AC749" s="34" t="s">
        <v>2148</v>
      </c>
      <c r="AD749" s="44" t="s">
        <v>428</v>
      </c>
      <c r="AE749" s="44" t="s">
        <v>6321</v>
      </c>
      <c r="AF749" s="43">
        <v>114</v>
      </c>
      <c r="AG749" s="34" t="s">
        <v>2974</v>
      </c>
      <c r="AH749" s="34" t="s">
        <v>2973</v>
      </c>
      <c r="AI749" s="43" t="s">
        <v>2975</v>
      </c>
      <c r="AJ749" s="44" t="s">
        <v>2976</v>
      </c>
      <c r="AK749" s="295">
        <v>5400303</v>
      </c>
      <c r="AL749" s="44" t="s">
        <v>666</v>
      </c>
      <c r="AM749" s="44" t="s">
        <v>2980</v>
      </c>
      <c r="AN749" s="296">
        <v>276095730</v>
      </c>
      <c r="AO749" s="34"/>
      <c r="AP749" s="34"/>
      <c r="AQ749" s="34"/>
      <c r="AR749" s="34"/>
      <c r="AS749" s="34"/>
      <c r="AT749" s="44" t="s">
        <v>434</v>
      </c>
      <c r="AU749" s="44"/>
      <c r="AV749" s="751" t="str" cm="1">
        <f t="array" ref="AV7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49" s="34"/>
      <c r="AX749" s="34"/>
      <c r="AY749" s="34"/>
      <c r="AZ749" s="34"/>
      <c r="BA749" s="34"/>
      <c r="BB749" s="34"/>
      <c r="BC749" s="34"/>
      <c r="BD749" s="44">
        <v>170612</v>
      </c>
      <c r="BE749" s="34" t="s">
        <v>2148</v>
      </c>
      <c r="BF749" s="43" t="s">
        <v>1277</v>
      </c>
      <c r="BG749" s="34" t="s">
        <v>669</v>
      </c>
      <c r="BH749" s="34" t="s">
        <v>412</v>
      </c>
      <c r="BI749" s="34" t="s">
        <v>2148</v>
      </c>
      <c r="BJ749" s="44" t="s">
        <v>428</v>
      </c>
      <c r="BK749" s="44" t="s">
        <v>6321</v>
      </c>
      <c r="BL749" s="34"/>
      <c r="BM749" s="34"/>
      <c r="BN749" s="34"/>
      <c r="BO749" s="20"/>
      <c r="BP749" s="20"/>
      <c r="BQ749" s="20"/>
      <c r="BR749" s="20"/>
      <c r="BS749" s="27"/>
      <c r="BT749" s="20"/>
      <c r="BU749" s="20"/>
      <c r="BV749" s="20"/>
      <c r="BW749" s="20"/>
      <c r="BX749" s="20"/>
      <c r="BY749" s="20"/>
      <c r="BZ749" s="20"/>
      <c r="CA749" s="20"/>
      <c r="CB749" s="20"/>
      <c r="CC749" s="27"/>
      <c r="CD749" s="20"/>
      <c r="CE749" s="20"/>
      <c r="CF749" s="28"/>
      <c r="CG749" s="28"/>
      <c r="CH749" s="28"/>
      <c r="CI749" s="28"/>
      <c r="CJ749" s="28"/>
      <c r="CK749" s="28"/>
      <c r="CL749" s="28"/>
      <c r="CM749" s="28"/>
      <c r="CN749" s="28"/>
      <c r="CO749" s="28"/>
      <c r="CP749" s="28"/>
      <c r="CQ749" s="28"/>
      <c r="CR749" s="28"/>
      <c r="CS749" s="28"/>
      <c r="CT749" s="28"/>
      <c r="CU749" s="28"/>
      <c r="CV749" s="28"/>
      <c r="CW749" s="28"/>
      <c r="CX749" s="20"/>
      <c r="ML749" s="87"/>
      <c r="MM749" s="87"/>
      <c r="MN749" s="87"/>
      <c r="MO749" s="87"/>
      <c r="MP749" s="87"/>
      <c r="MQ749" s="87"/>
      <c r="MR749" s="87"/>
      <c r="MS749" s="87"/>
      <c r="MT749" s="87"/>
      <c r="MU749" s="87"/>
      <c r="MV749" s="87"/>
      <c r="MW749" s="87"/>
      <c r="MX749" s="87"/>
      <c r="MY749" s="87"/>
      <c r="MZ749" s="87"/>
      <c r="NA749" s="87"/>
      <c r="NB749" s="87"/>
      <c r="NC749" s="87"/>
      <c r="ND749" s="87"/>
      <c r="NE749" s="87"/>
      <c r="NF749" s="87"/>
      <c r="NG749" s="87"/>
      <c r="NH749" s="87"/>
      <c r="NI749" s="87"/>
      <c r="NJ749" s="87"/>
      <c r="NK749" s="87"/>
      <c r="NL749" s="87"/>
      <c r="NM749" s="87"/>
      <c r="NN749" s="87"/>
      <c r="NO749" s="87"/>
      <c r="NP749" s="87"/>
      <c r="NR749" s="20"/>
      <c r="NS749" s="246" t="s">
        <v>6391</v>
      </c>
    </row>
    <row r="750" spans="22:383">
      <c r="V750" s="43">
        <v>114</v>
      </c>
      <c r="W750" s="34" t="s">
        <v>2974</v>
      </c>
      <c r="X750" s="44">
        <v>170600</v>
      </c>
      <c r="Y750" s="34" t="s">
        <v>6392</v>
      </c>
      <c r="Z750" s="43" t="s">
        <v>1277</v>
      </c>
      <c r="AA750" s="34" t="s">
        <v>669</v>
      </c>
      <c r="AB750" s="34" t="s">
        <v>412</v>
      </c>
      <c r="AC750" s="34" t="s">
        <v>6393</v>
      </c>
      <c r="AD750" s="44" t="s">
        <v>428</v>
      </c>
      <c r="AE750" s="44" t="s">
        <v>6321</v>
      </c>
      <c r="AF750" s="43">
        <v>114</v>
      </c>
      <c r="AG750" s="34" t="s">
        <v>2974</v>
      </c>
      <c r="AH750" s="34" t="s">
        <v>2973</v>
      </c>
      <c r="AI750" s="43" t="s">
        <v>2975</v>
      </c>
      <c r="AJ750" s="44" t="s">
        <v>2976</v>
      </c>
      <c r="AK750" s="295">
        <v>5400303</v>
      </c>
      <c r="AL750" s="44" t="s">
        <v>666</v>
      </c>
      <c r="AM750" s="44" t="s">
        <v>2980</v>
      </c>
      <c r="AN750" s="296">
        <v>276095730</v>
      </c>
      <c r="AO750" s="34"/>
      <c r="AP750" s="34"/>
      <c r="AQ750" s="34"/>
      <c r="AR750" s="34"/>
      <c r="AS750" s="34"/>
      <c r="AT750" s="44" t="s">
        <v>434</v>
      </c>
      <c r="AU750" s="44"/>
      <c r="AV750" s="751" t="str" cm="1">
        <f t="array" ref="AV7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0" s="34"/>
      <c r="AX750" s="34"/>
      <c r="AY750" s="34"/>
      <c r="AZ750" s="34"/>
      <c r="BA750" s="34"/>
      <c r="BB750" s="34"/>
      <c r="BC750" s="34"/>
      <c r="BD750" s="44">
        <v>170600</v>
      </c>
      <c r="BE750" s="34" t="s">
        <v>6392</v>
      </c>
      <c r="BF750" s="43" t="s">
        <v>1277</v>
      </c>
      <c r="BG750" s="34" t="s">
        <v>669</v>
      </c>
      <c r="BH750" s="34" t="s">
        <v>412</v>
      </c>
      <c r="BI750" s="34" t="s">
        <v>6393</v>
      </c>
      <c r="BJ750" s="44" t="s">
        <v>428</v>
      </c>
      <c r="BK750" s="44" t="s">
        <v>6321</v>
      </c>
      <c r="BL750" s="34"/>
      <c r="BM750" s="34"/>
      <c r="BN750" s="34"/>
      <c r="BO750" s="20"/>
      <c r="BP750" s="20"/>
      <c r="BQ750" s="20"/>
      <c r="BR750" s="20"/>
      <c r="BS750" s="27"/>
      <c r="BT750" s="20"/>
      <c r="BU750" s="20"/>
      <c r="BV750" s="20"/>
      <c r="BW750" s="20"/>
      <c r="BX750" s="20"/>
      <c r="BY750" s="20"/>
      <c r="BZ750" s="20"/>
      <c r="CA750" s="20"/>
      <c r="CB750" s="20"/>
      <c r="CC750" s="27"/>
      <c r="CD750" s="20"/>
      <c r="CE750" s="20"/>
      <c r="CF750" s="28"/>
      <c r="CG750" s="28"/>
      <c r="CH750" s="28"/>
      <c r="CI750" s="28"/>
      <c r="CJ750" s="28"/>
      <c r="CK750" s="28"/>
      <c r="CL750" s="28"/>
      <c r="CM750" s="28"/>
      <c r="CN750" s="28"/>
      <c r="CO750" s="28"/>
      <c r="CP750" s="28"/>
      <c r="CQ750" s="28"/>
      <c r="CR750" s="28"/>
      <c r="CS750" s="28"/>
      <c r="CT750" s="28"/>
      <c r="CU750" s="28"/>
      <c r="CV750" s="28"/>
      <c r="CW750" s="28"/>
      <c r="CX750" s="20"/>
      <c r="ML750" s="87"/>
      <c r="MM750" s="87"/>
      <c r="MN750" s="87"/>
      <c r="MO750" s="87"/>
      <c r="MP750" s="87"/>
      <c r="MQ750" s="87"/>
      <c r="MR750" s="87"/>
      <c r="MS750" s="87"/>
      <c r="MT750" s="87"/>
      <c r="MU750" s="87"/>
      <c r="MV750" s="87"/>
      <c r="MW750" s="87"/>
      <c r="MX750" s="87"/>
      <c r="MY750" s="87"/>
      <c r="MZ750" s="87"/>
      <c r="NA750" s="87"/>
      <c r="NB750" s="87"/>
      <c r="NC750" s="87"/>
      <c r="ND750" s="87"/>
      <c r="NE750" s="87"/>
      <c r="NF750" s="87"/>
      <c r="NG750" s="87"/>
      <c r="NH750" s="87"/>
      <c r="NI750" s="87"/>
      <c r="NJ750" s="87"/>
      <c r="NK750" s="87"/>
      <c r="NL750" s="87"/>
      <c r="NM750" s="87"/>
      <c r="NN750" s="87"/>
      <c r="NO750" s="87"/>
      <c r="NP750" s="87"/>
      <c r="NR750" s="20"/>
      <c r="NS750" s="246" t="s">
        <v>6394</v>
      </c>
    </row>
    <row r="751" spans="22:383">
      <c r="V751" s="43">
        <v>114</v>
      </c>
      <c r="W751" s="34" t="s">
        <v>2974</v>
      </c>
      <c r="X751" s="44">
        <v>170616</v>
      </c>
      <c r="Y751" s="34" t="s">
        <v>2316</v>
      </c>
      <c r="Z751" s="43" t="s">
        <v>1277</v>
      </c>
      <c r="AA751" s="34" t="s">
        <v>669</v>
      </c>
      <c r="AB751" s="34" t="s">
        <v>412</v>
      </c>
      <c r="AC751" s="34" t="s">
        <v>2316</v>
      </c>
      <c r="AD751" s="44" t="s">
        <v>428</v>
      </c>
      <c r="AE751" s="44" t="s">
        <v>6321</v>
      </c>
      <c r="AF751" s="43">
        <v>114</v>
      </c>
      <c r="AG751" s="34" t="s">
        <v>2974</v>
      </c>
      <c r="AH751" s="34" t="s">
        <v>2973</v>
      </c>
      <c r="AI751" s="43" t="s">
        <v>2975</v>
      </c>
      <c r="AJ751" s="44" t="s">
        <v>2976</v>
      </c>
      <c r="AK751" s="295">
        <v>5400303</v>
      </c>
      <c r="AL751" s="44" t="s">
        <v>666</v>
      </c>
      <c r="AM751" s="44" t="s">
        <v>2980</v>
      </c>
      <c r="AN751" s="296">
        <v>276095730</v>
      </c>
      <c r="AO751" s="34"/>
      <c r="AP751" s="34"/>
      <c r="AQ751" s="34"/>
      <c r="AR751" s="34"/>
      <c r="AS751" s="34"/>
      <c r="AT751" s="44" t="s">
        <v>434</v>
      </c>
      <c r="AU751" s="44"/>
      <c r="AV751" s="751" t="str" cm="1">
        <f t="array" ref="AV7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1" s="34"/>
      <c r="AX751" s="34"/>
      <c r="AY751" s="34"/>
      <c r="AZ751" s="34"/>
      <c r="BA751" s="34"/>
      <c r="BB751" s="34"/>
      <c r="BC751" s="34"/>
      <c r="BD751" s="44">
        <v>170616</v>
      </c>
      <c r="BE751" s="34" t="s">
        <v>2316</v>
      </c>
      <c r="BF751" s="43" t="s">
        <v>1277</v>
      </c>
      <c r="BG751" s="34" t="s">
        <v>669</v>
      </c>
      <c r="BH751" s="34" t="s">
        <v>412</v>
      </c>
      <c r="BI751" s="34" t="s">
        <v>2316</v>
      </c>
      <c r="BJ751" s="44" t="s">
        <v>428</v>
      </c>
      <c r="BK751" s="44" t="s">
        <v>6321</v>
      </c>
      <c r="BL751" s="34"/>
      <c r="BM751" s="34"/>
      <c r="BN751" s="34"/>
      <c r="BO751" s="20"/>
      <c r="BP751" s="20"/>
      <c r="BQ751" s="20"/>
      <c r="BR751" s="20"/>
      <c r="BS751" s="27"/>
      <c r="BT751" s="20"/>
      <c r="BU751" s="20"/>
      <c r="BV751" s="20"/>
      <c r="BW751" s="20"/>
      <c r="BX751" s="20"/>
      <c r="BY751" s="20"/>
      <c r="BZ751" s="20"/>
      <c r="CA751" s="20"/>
      <c r="CB751" s="20"/>
      <c r="CC751" s="27"/>
      <c r="CD751" s="20"/>
      <c r="CE751" s="20"/>
      <c r="CF751" s="28"/>
      <c r="CG751" s="28"/>
      <c r="CH751" s="28"/>
      <c r="CI751" s="28"/>
      <c r="CJ751" s="28"/>
      <c r="CK751" s="28"/>
      <c r="CL751" s="28"/>
      <c r="CM751" s="28"/>
      <c r="CN751" s="28"/>
      <c r="CO751" s="28"/>
      <c r="CP751" s="28"/>
      <c r="CQ751" s="28"/>
      <c r="CR751" s="28"/>
      <c r="CS751" s="28"/>
      <c r="CT751" s="28"/>
      <c r="CU751" s="28"/>
      <c r="CV751" s="28"/>
      <c r="CW751" s="28"/>
      <c r="CX751" s="20"/>
      <c r="ML751" s="87"/>
      <c r="MM751" s="87"/>
      <c r="MN751" s="87"/>
      <c r="MO751" s="87"/>
      <c r="MP751" s="87"/>
      <c r="MQ751" s="87"/>
      <c r="MR751" s="87"/>
      <c r="MS751" s="87"/>
      <c r="MT751" s="87"/>
      <c r="MU751" s="87"/>
      <c r="MV751" s="87"/>
      <c r="MW751" s="87"/>
      <c r="MX751" s="87"/>
      <c r="MY751" s="87"/>
      <c r="MZ751" s="87"/>
      <c r="NA751" s="87"/>
      <c r="NB751" s="87"/>
      <c r="NC751" s="87"/>
      <c r="ND751" s="87"/>
      <c r="NE751" s="87"/>
      <c r="NF751" s="87"/>
      <c r="NG751" s="87"/>
      <c r="NH751" s="87"/>
      <c r="NI751" s="87"/>
      <c r="NJ751" s="87"/>
      <c r="NK751" s="87"/>
      <c r="NL751" s="87"/>
      <c r="NM751" s="87"/>
      <c r="NN751" s="87"/>
      <c r="NO751" s="87"/>
      <c r="NP751" s="87"/>
      <c r="NR751" s="20"/>
      <c r="NS751" s="246" t="s">
        <v>6395</v>
      </c>
    </row>
    <row r="752" spans="22:383">
      <c r="V752" s="43">
        <v>114</v>
      </c>
      <c r="W752" s="34" t="s">
        <v>2974</v>
      </c>
      <c r="X752" s="44">
        <v>170618</v>
      </c>
      <c r="Y752" s="34" t="s">
        <v>2462</v>
      </c>
      <c r="Z752" s="43" t="s">
        <v>1277</v>
      </c>
      <c r="AA752" s="34" t="s">
        <v>669</v>
      </c>
      <c r="AB752" s="34" t="s">
        <v>412</v>
      </c>
      <c r="AC752" s="34" t="s">
        <v>2462</v>
      </c>
      <c r="AD752" s="44" t="s">
        <v>428</v>
      </c>
      <c r="AE752" s="44" t="s">
        <v>6321</v>
      </c>
      <c r="AF752" s="43">
        <v>114</v>
      </c>
      <c r="AG752" s="34" t="s">
        <v>2974</v>
      </c>
      <c r="AH752" s="34" t="s">
        <v>2973</v>
      </c>
      <c r="AI752" s="43" t="s">
        <v>2975</v>
      </c>
      <c r="AJ752" s="44" t="s">
        <v>2976</v>
      </c>
      <c r="AK752" s="295">
        <v>5400303</v>
      </c>
      <c r="AL752" s="44" t="s">
        <v>666</v>
      </c>
      <c r="AM752" s="44" t="s">
        <v>2980</v>
      </c>
      <c r="AN752" s="296">
        <v>276095730</v>
      </c>
      <c r="AO752" s="34"/>
      <c r="AP752" s="34"/>
      <c r="AQ752" s="34"/>
      <c r="AR752" s="34"/>
      <c r="AS752" s="34"/>
      <c r="AT752" s="44" t="s">
        <v>434</v>
      </c>
      <c r="AU752" s="44"/>
      <c r="AV752" s="751" t="str" cm="1">
        <f t="array" ref="AV7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2" s="34"/>
      <c r="AX752" s="34"/>
      <c r="AY752" s="34"/>
      <c r="AZ752" s="34"/>
      <c r="BA752" s="34"/>
      <c r="BB752" s="34"/>
      <c r="BC752" s="34"/>
      <c r="BD752" s="44">
        <v>170618</v>
      </c>
      <c r="BE752" s="34" t="s">
        <v>2462</v>
      </c>
      <c r="BF752" s="43" t="s">
        <v>1277</v>
      </c>
      <c r="BG752" s="34" t="s">
        <v>669</v>
      </c>
      <c r="BH752" s="34" t="s">
        <v>412</v>
      </c>
      <c r="BI752" s="34" t="s">
        <v>2462</v>
      </c>
      <c r="BJ752" s="44" t="s">
        <v>428</v>
      </c>
      <c r="BK752" s="44" t="s">
        <v>6321</v>
      </c>
      <c r="BL752" s="34"/>
      <c r="BM752" s="34"/>
      <c r="BN752" s="34"/>
      <c r="BO752" s="20"/>
      <c r="BP752" s="20"/>
      <c r="BQ752" s="20"/>
      <c r="BR752" s="20"/>
      <c r="BS752" s="27"/>
      <c r="BT752" s="20"/>
      <c r="BU752" s="20"/>
      <c r="BV752" s="20"/>
      <c r="BW752" s="20"/>
      <c r="BX752" s="20"/>
      <c r="BY752" s="20"/>
      <c r="BZ752" s="20"/>
      <c r="CA752" s="20"/>
      <c r="CB752" s="20"/>
      <c r="CC752" s="27"/>
      <c r="CD752" s="20"/>
      <c r="CE752" s="20"/>
      <c r="CF752" s="28"/>
      <c r="CG752" s="28"/>
      <c r="CH752" s="28"/>
      <c r="CI752" s="28"/>
      <c r="CJ752" s="28"/>
      <c r="CK752" s="28"/>
      <c r="CL752" s="28"/>
      <c r="CM752" s="28"/>
      <c r="CN752" s="28"/>
      <c r="CO752" s="28"/>
      <c r="CP752" s="28"/>
      <c r="CQ752" s="28"/>
      <c r="CR752" s="28"/>
      <c r="CS752" s="28"/>
      <c r="CT752" s="28"/>
      <c r="CU752" s="28"/>
      <c r="CV752" s="28"/>
      <c r="CW752" s="28"/>
      <c r="CX752" s="20"/>
      <c r="ML752" s="87"/>
      <c r="MM752" s="87"/>
      <c r="MN752" s="87"/>
      <c r="MO752" s="87"/>
      <c r="MP752" s="87"/>
      <c r="MQ752" s="87"/>
      <c r="MR752" s="87"/>
      <c r="MS752" s="87"/>
      <c r="MT752" s="87"/>
      <c r="MU752" s="87"/>
      <c r="MV752" s="87"/>
      <c r="MW752" s="87"/>
      <c r="MX752" s="87"/>
      <c r="MY752" s="87"/>
      <c r="MZ752" s="87"/>
      <c r="NA752" s="87"/>
      <c r="NB752" s="87"/>
      <c r="NC752" s="87"/>
      <c r="ND752" s="87"/>
      <c r="NE752" s="87"/>
      <c r="NF752" s="87"/>
      <c r="NG752" s="87"/>
      <c r="NH752" s="87"/>
      <c r="NI752" s="87"/>
      <c r="NJ752" s="87"/>
      <c r="NK752" s="87"/>
      <c r="NL752" s="87"/>
      <c r="NM752" s="87"/>
      <c r="NN752" s="87"/>
      <c r="NO752" s="87"/>
      <c r="NP752" s="87"/>
      <c r="NR752" s="20"/>
      <c r="NS752" s="246" t="s">
        <v>6396</v>
      </c>
    </row>
    <row r="753" spans="22:383">
      <c r="V753" s="43">
        <v>114</v>
      </c>
      <c r="W753" s="34" t="s">
        <v>2974</v>
      </c>
      <c r="X753" s="44">
        <v>170619</v>
      </c>
      <c r="Y753" s="34" t="s">
        <v>2599</v>
      </c>
      <c r="Z753" s="43" t="s">
        <v>1277</v>
      </c>
      <c r="AA753" s="34" t="s">
        <v>669</v>
      </c>
      <c r="AB753" s="34" t="s">
        <v>412</v>
      </c>
      <c r="AC753" s="34" t="s">
        <v>2599</v>
      </c>
      <c r="AD753" s="44" t="s">
        <v>428</v>
      </c>
      <c r="AE753" s="44" t="s">
        <v>6321</v>
      </c>
      <c r="AF753" s="43">
        <v>114</v>
      </c>
      <c r="AG753" s="34" t="s">
        <v>2974</v>
      </c>
      <c r="AH753" s="34" t="s">
        <v>2973</v>
      </c>
      <c r="AI753" s="43" t="s">
        <v>2975</v>
      </c>
      <c r="AJ753" s="44" t="s">
        <v>2976</v>
      </c>
      <c r="AK753" s="295">
        <v>5400303</v>
      </c>
      <c r="AL753" s="44" t="s">
        <v>666</v>
      </c>
      <c r="AM753" s="44" t="s">
        <v>2980</v>
      </c>
      <c r="AN753" s="296">
        <v>276095730</v>
      </c>
      <c r="AO753" s="34"/>
      <c r="AP753" s="34"/>
      <c r="AQ753" s="34"/>
      <c r="AR753" s="34"/>
      <c r="AS753" s="34"/>
      <c r="AT753" s="44" t="s">
        <v>434</v>
      </c>
      <c r="AU753" s="44"/>
      <c r="AV753" s="751" t="str" cm="1">
        <f t="array" ref="AV7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3" s="34"/>
      <c r="AX753" s="34"/>
      <c r="AY753" s="34"/>
      <c r="AZ753" s="34"/>
      <c r="BA753" s="34"/>
      <c r="BB753" s="34"/>
      <c r="BC753" s="34"/>
      <c r="BD753" s="44">
        <v>170619</v>
      </c>
      <c r="BE753" s="34" t="s">
        <v>2599</v>
      </c>
      <c r="BF753" s="43" t="s">
        <v>1277</v>
      </c>
      <c r="BG753" s="34" t="s">
        <v>669</v>
      </c>
      <c r="BH753" s="34" t="s">
        <v>412</v>
      </c>
      <c r="BI753" s="34" t="s">
        <v>2599</v>
      </c>
      <c r="BJ753" s="44" t="s">
        <v>428</v>
      </c>
      <c r="BK753" s="44" t="s">
        <v>6321</v>
      </c>
      <c r="BL753" s="34"/>
      <c r="BM753" s="34"/>
      <c r="BN753" s="34"/>
      <c r="BO753" s="20"/>
      <c r="BP753" s="20"/>
      <c r="BQ753" s="20"/>
      <c r="BR753" s="20"/>
      <c r="BS753" s="27"/>
      <c r="BT753" s="20"/>
      <c r="BU753" s="20"/>
      <c r="BV753" s="20"/>
      <c r="BW753" s="20"/>
      <c r="BX753" s="20"/>
      <c r="BY753" s="20"/>
      <c r="BZ753" s="20"/>
      <c r="CA753" s="20"/>
      <c r="CB753" s="20"/>
      <c r="CC753" s="27"/>
      <c r="CD753" s="20"/>
      <c r="CE753" s="20"/>
      <c r="CF753" s="28"/>
      <c r="CG753" s="28"/>
      <c r="CH753" s="28"/>
      <c r="CI753" s="28"/>
      <c r="CJ753" s="28"/>
      <c r="CK753" s="28"/>
      <c r="CL753" s="28"/>
      <c r="CM753" s="28"/>
      <c r="CN753" s="28"/>
      <c r="CO753" s="28"/>
      <c r="CP753" s="28"/>
      <c r="CQ753" s="28"/>
      <c r="CR753" s="28"/>
      <c r="CS753" s="28"/>
      <c r="CT753" s="28"/>
      <c r="CU753" s="28"/>
      <c r="CV753" s="28"/>
      <c r="CW753" s="28"/>
      <c r="CX753" s="20"/>
      <c r="ML753" s="87"/>
      <c r="MM753" s="87"/>
      <c r="MN753" s="87"/>
      <c r="MO753" s="87"/>
      <c r="MP753" s="87"/>
      <c r="MQ753" s="87"/>
      <c r="MR753" s="87"/>
      <c r="MS753" s="87"/>
      <c r="MT753" s="87"/>
      <c r="MU753" s="87"/>
      <c r="MV753" s="87"/>
      <c r="MW753" s="87"/>
      <c r="MX753" s="87"/>
      <c r="MY753" s="87"/>
      <c r="MZ753" s="87"/>
      <c r="NA753" s="87"/>
      <c r="NB753" s="87"/>
      <c r="NC753" s="87"/>
      <c r="ND753" s="87"/>
      <c r="NE753" s="87"/>
      <c r="NF753" s="87"/>
      <c r="NG753" s="87"/>
      <c r="NH753" s="87"/>
      <c r="NI753" s="87"/>
      <c r="NJ753" s="87"/>
      <c r="NK753" s="87"/>
      <c r="NL753" s="87"/>
      <c r="NM753" s="87"/>
      <c r="NN753" s="87"/>
      <c r="NO753" s="87"/>
      <c r="NP753" s="87"/>
      <c r="NR753" s="20"/>
      <c r="NS753" s="246" t="s">
        <v>6397</v>
      </c>
    </row>
    <row r="754" spans="22:383">
      <c r="V754" s="43">
        <v>114</v>
      </c>
      <c r="W754" s="34" t="s">
        <v>2974</v>
      </c>
      <c r="X754" s="44">
        <v>170623</v>
      </c>
      <c r="Y754" s="34" t="s">
        <v>2732</v>
      </c>
      <c r="Z754" s="43" t="s">
        <v>1277</v>
      </c>
      <c r="AA754" s="34" t="s">
        <v>669</v>
      </c>
      <c r="AB754" s="34" t="s">
        <v>412</v>
      </c>
      <c r="AC754" s="34" t="s">
        <v>2732</v>
      </c>
      <c r="AD754" s="44" t="s">
        <v>428</v>
      </c>
      <c r="AE754" s="44" t="s">
        <v>6321</v>
      </c>
      <c r="AF754" s="43">
        <v>114</v>
      </c>
      <c r="AG754" s="34" t="s">
        <v>2974</v>
      </c>
      <c r="AH754" s="34" t="s">
        <v>2973</v>
      </c>
      <c r="AI754" s="43" t="s">
        <v>2975</v>
      </c>
      <c r="AJ754" s="44" t="s">
        <v>2976</v>
      </c>
      <c r="AK754" s="295">
        <v>5400303</v>
      </c>
      <c r="AL754" s="44" t="s">
        <v>666</v>
      </c>
      <c r="AM754" s="44" t="s">
        <v>2980</v>
      </c>
      <c r="AN754" s="296">
        <v>276095730</v>
      </c>
      <c r="AO754" s="34"/>
      <c r="AP754" s="34"/>
      <c r="AQ754" s="34"/>
      <c r="AR754" s="34"/>
      <c r="AS754" s="34"/>
      <c r="AT754" s="44" t="s">
        <v>434</v>
      </c>
      <c r="AU754" s="44"/>
      <c r="AV754" s="751" t="str" cm="1">
        <f t="array" ref="AV7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4" s="34"/>
      <c r="AX754" s="34"/>
      <c r="AY754" s="34"/>
      <c r="AZ754" s="34"/>
      <c r="BA754" s="34"/>
      <c r="BB754" s="34"/>
      <c r="BC754" s="34"/>
      <c r="BD754" s="44">
        <v>170623</v>
      </c>
      <c r="BE754" s="34" t="s">
        <v>2732</v>
      </c>
      <c r="BF754" s="43" t="s">
        <v>1277</v>
      </c>
      <c r="BG754" s="34" t="s">
        <v>669</v>
      </c>
      <c r="BH754" s="34" t="s">
        <v>412</v>
      </c>
      <c r="BI754" s="34" t="s">
        <v>2732</v>
      </c>
      <c r="BJ754" s="44" t="s">
        <v>428</v>
      </c>
      <c r="BK754" s="44" t="s">
        <v>6321</v>
      </c>
      <c r="BL754" s="34"/>
      <c r="BM754" s="34"/>
      <c r="BN754" s="34"/>
      <c r="BO754" s="20"/>
      <c r="BP754" s="20"/>
      <c r="BQ754" s="20"/>
      <c r="BR754" s="20"/>
      <c r="BS754" s="27"/>
      <c r="BT754" s="20"/>
      <c r="BU754" s="20"/>
      <c r="BV754" s="20"/>
      <c r="BW754" s="20"/>
      <c r="BX754" s="20"/>
      <c r="BY754" s="20"/>
      <c r="BZ754" s="20"/>
      <c r="CA754" s="20"/>
      <c r="CB754" s="20"/>
      <c r="CC754" s="27"/>
      <c r="CD754" s="20"/>
      <c r="CE754" s="20"/>
      <c r="CF754" s="28"/>
      <c r="CG754" s="28"/>
      <c r="CH754" s="28"/>
      <c r="CI754" s="28"/>
      <c r="CJ754" s="28"/>
      <c r="CK754" s="28"/>
      <c r="CL754" s="28"/>
      <c r="CM754" s="28"/>
      <c r="CN754" s="28"/>
      <c r="CO754" s="28"/>
      <c r="CP754" s="28"/>
      <c r="CQ754" s="28"/>
      <c r="CR754" s="28"/>
      <c r="CS754" s="28"/>
      <c r="CT754" s="28"/>
      <c r="CU754" s="28"/>
      <c r="CV754" s="28"/>
      <c r="CW754" s="28"/>
      <c r="CX754" s="20"/>
      <c r="ML754" s="87"/>
      <c r="MM754" s="87"/>
      <c r="MN754" s="87"/>
      <c r="MO754" s="87"/>
      <c r="MP754" s="87"/>
      <c r="MQ754" s="87"/>
      <c r="MR754" s="87"/>
      <c r="MS754" s="87"/>
      <c r="MT754" s="87"/>
      <c r="MU754" s="87"/>
      <c r="MV754" s="87"/>
      <c r="MW754" s="87"/>
      <c r="MX754" s="87"/>
      <c r="MY754" s="87"/>
      <c r="MZ754" s="87"/>
      <c r="NA754" s="87"/>
      <c r="NB754" s="87"/>
      <c r="NC754" s="87"/>
      <c r="ND754" s="87"/>
      <c r="NE754" s="87"/>
      <c r="NF754" s="87"/>
      <c r="NG754" s="87"/>
      <c r="NH754" s="87"/>
      <c r="NI754" s="87"/>
      <c r="NJ754" s="87"/>
      <c r="NK754" s="87"/>
      <c r="NL754" s="87"/>
      <c r="NM754" s="87"/>
      <c r="NN754" s="87"/>
      <c r="NO754" s="87"/>
      <c r="NP754" s="87"/>
      <c r="NR754" s="20"/>
      <c r="NS754" s="246" t="s">
        <v>6398</v>
      </c>
    </row>
    <row r="755" spans="22:383">
      <c r="V755" s="43">
        <v>114</v>
      </c>
      <c r="W755" s="34" t="s">
        <v>2974</v>
      </c>
      <c r="X755" s="44">
        <v>170625</v>
      </c>
      <c r="Y755" s="34" t="s">
        <v>2846</v>
      </c>
      <c r="Z755" s="43" t="s">
        <v>1277</v>
      </c>
      <c r="AA755" s="34" t="s">
        <v>669</v>
      </c>
      <c r="AB755" s="34" t="s">
        <v>412</v>
      </c>
      <c r="AC755" s="34" t="s">
        <v>2846</v>
      </c>
      <c r="AD755" s="44" t="s">
        <v>428</v>
      </c>
      <c r="AE755" s="44" t="s">
        <v>6321</v>
      </c>
      <c r="AF755" s="43">
        <v>114</v>
      </c>
      <c r="AG755" s="34" t="s">
        <v>2974</v>
      </c>
      <c r="AH755" s="34" t="s">
        <v>2973</v>
      </c>
      <c r="AI755" s="43" t="s">
        <v>2975</v>
      </c>
      <c r="AJ755" s="44" t="s">
        <v>2976</v>
      </c>
      <c r="AK755" s="295">
        <v>5400303</v>
      </c>
      <c r="AL755" s="44" t="s">
        <v>666</v>
      </c>
      <c r="AM755" s="44" t="s">
        <v>2980</v>
      </c>
      <c r="AN755" s="296">
        <v>276095730</v>
      </c>
      <c r="AO755" s="34"/>
      <c r="AP755" s="34"/>
      <c r="AQ755" s="34"/>
      <c r="AR755" s="34"/>
      <c r="AS755" s="34"/>
      <c r="AT755" s="44" t="s">
        <v>434</v>
      </c>
      <c r="AU755" s="44"/>
      <c r="AV755" s="751" t="str" cm="1">
        <f t="array" ref="AV7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5" s="34"/>
      <c r="AX755" s="34"/>
      <c r="AY755" s="34"/>
      <c r="AZ755" s="34"/>
      <c r="BA755" s="34"/>
      <c r="BB755" s="34"/>
      <c r="BC755" s="34"/>
      <c r="BD755" s="44">
        <v>170625</v>
      </c>
      <c r="BE755" s="34" t="s">
        <v>2846</v>
      </c>
      <c r="BF755" s="43" t="s">
        <v>1277</v>
      </c>
      <c r="BG755" s="34" t="s">
        <v>669</v>
      </c>
      <c r="BH755" s="34" t="s">
        <v>412</v>
      </c>
      <c r="BI755" s="34" t="s">
        <v>2846</v>
      </c>
      <c r="BJ755" s="44" t="s">
        <v>428</v>
      </c>
      <c r="BK755" s="44" t="s">
        <v>6321</v>
      </c>
      <c r="BL755" s="34"/>
      <c r="BM755" s="34"/>
      <c r="BN755" s="34"/>
      <c r="BO755" s="20"/>
      <c r="BP755" s="20"/>
      <c r="BQ755" s="20"/>
      <c r="BR755" s="20"/>
      <c r="BS755" s="27"/>
      <c r="BT755" s="20"/>
      <c r="BU755" s="20"/>
      <c r="BV755" s="20"/>
      <c r="BW755" s="20"/>
      <c r="BX755" s="20"/>
      <c r="BY755" s="20"/>
      <c r="BZ755" s="20"/>
      <c r="CA755" s="20"/>
      <c r="CB755" s="20"/>
      <c r="CC755" s="27"/>
      <c r="CD755" s="20"/>
      <c r="CE755" s="20"/>
      <c r="CF755" s="28"/>
      <c r="CG755" s="28"/>
      <c r="CH755" s="28"/>
      <c r="CI755" s="28"/>
      <c r="CJ755" s="28"/>
      <c r="CK755" s="28"/>
      <c r="CL755" s="28"/>
      <c r="CM755" s="28"/>
      <c r="CN755" s="28"/>
      <c r="CO755" s="28"/>
      <c r="CP755" s="28"/>
      <c r="CQ755" s="28"/>
      <c r="CR755" s="28"/>
      <c r="CS755" s="28"/>
      <c r="CT755" s="28"/>
      <c r="CU755" s="28"/>
      <c r="CV755" s="28"/>
      <c r="CW755" s="28"/>
      <c r="CX755" s="20"/>
      <c r="ML755" s="87"/>
      <c r="MM755" s="87"/>
      <c r="MN755" s="87"/>
      <c r="MO755" s="87"/>
      <c r="MP755" s="87"/>
      <c r="MQ755" s="87"/>
      <c r="MR755" s="87"/>
      <c r="MS755" s="87"/>
      <c r="MT755" s="87"/>
      <c r="MU755" s="87"/>
      <c r="MV755" s="87"/>
      <c r="MW755" s="87"/>
      <c r="MX755" s="87"/>
      <c r="MY755" s="87"/>
      <c r="MZ755" s="87"/>
      <c r="NA755" s="87"/>
      <c r="NB755" s="87"/>
      <c r="NC755" s="87"/>
      <c r="ND755" s="87"/>
      <c r="NE755" s="87"/>
      <c r="NF755" s="87"/>
      <c r="NG755" s="87"/>
      <c r="NH755" s="87"/>
      <c r="NI755" s="87"/>
      <c r="NJ755" s="87"/>
      <c r="NK755" s="87"/>
      <c r="NL755" s="87"/>
      <c r="NM755" s="87"/>
      <c r="NN755" s="87"/>
      <c r="NO755" s="87"/>
      <c r="NP755" s="87"/>
      <c r="NR755" s="20"/>
      <c r="NS755" s="246" t="s">
        <v>6399</v>
      </c>
    </row>
    <row r="756" spans="22:383">
      <c r="V756" s="43">
        <v>114</v>
      </c>
      <c r="W756" s="34" t="s">
        <v>2974</v>
      </c>
      <c r="X756" s="44">
        <v>170626</v>
      </c>
      <c r="Y756" s="34" t="s">
        <v>2943</v>
      </c>
      <c r="Z756" s="43" t="s">
        <v>1277</v>
      </c>
      <c r="AA756" s="34" t="s">
        <v>669</v>
      </c>
      <c r="AB756" s="34" t="s">
        <v>412</v>
      </c>
      <c r="AC756" s="34" t="s">
        <v>2943</v>
      </c>
      <c r="AD756" s="44" t="s">
        <v>428</v>
      </c>
      <c r="AE756" s="44" t="s">
        <v>6321</v>
      </c>
      <c r="AF756" s="43">
        <v>114</v>
      </c>
      <c r="AG756" s="34" t="s">
        <v>2974</v>
      </c>
      <c r="AH756" s="34" t="s">
        <v>2973</v>
      </c>
      <c r="AI756" s="43" t="s">
        <v>2975</v>
      </c>
      <c r="AJ756" s="44" t="s">
        <v>2976</v>
      </c>
      <c r="AK756" s="295">
        <v>5400303</v>
      </c>
      <c r="AL756" s="44" t="s">
        <v>666</v>
      </c>
      <c r="AM756" s="44" t="s">
        <v>2980</v>
      </c>
      <c r="AN756" s="296">
        <v>276095730</v>
      </c>
      <c r="AO756" s="34"/>
      <c r="AP756" s="34"/>
      <c r="AQ756" s="34"/>
      <c r="AR756" s="34"/>
      <c r="AS756" s="34"/>
      <c r="AT756" s="44" t="s">
        <v>434</v>
      </c>
      <c r="AU756" s="44"/>
      <c r="AV756" s="751" t="str" cm="1">
        <f t="array" ref="AV7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6" s="34"/>
      <c r="AX756" s="34"/>
      <c r="AY756" s="34"/>
      <c r="AZ756" s="34"/>
      <c r="BA756" s="34"/>
      <c r="BB756" s="34"/>
      <c r="BC756" s="34"/>
      <c r="BD756" s="44">
        <v>170626</v>
      </c>
      <c r="BE756" s="34" t="s">
        <v>2943</v>
      </c>
      <c r="BF756" s="43" t="s">
        <v>1277</v>
      </c>
      <c r="BG756" s="34" t="s">
        <v>669</v>
      </c>
      <c r="BH756" s="34" t="s">
        <v>412</v>
      </c>
      <c r="BI756" s="34" t="s">
        <v>2943</v>
      </c>
      <c r="BJ756" s="44" t="s">
        <v>428</v>
      </c>
      <c r="BK756" s="44" t="s">
        <v>6321</v>
      </c>
      <c r="BL756" s="34"/>
      <c r="BM756" s="34"/>
      <c r="BN756" s="34"/>
      <c r="BO756" s="20"/>
      <c r="BP756" s="20"/>
      <c r="BQ756" s="20"/>
      <c r="BR756" s="20"/>
      <c r="BS756" s="27"/>
      <c r="BT756" s="20"/>
      <c r="BU756" s="20"/>
      <c r="BV756" s="20"/>
      <c r="BW756" s="20"/>
      <c r="BX756" s="20"/>
      <c r="BY756" s="20"/>
      <c r="BZ756" s="20"/>
      <c r="CA756" s="20"/>
      <c r="CB756" s="20"/>
      <c r="CC756" s="27"/>
      <c r="CD756" s="20"/>
      <c r="CE756" s="20"/>
      <c r="CF756" s="28"/>
      <c r="CG756" s="28"/>
      <c r="CH756" s="28"/>
      <c r="CI756" s="28"/>
      <c r="CJ756" s="28"/>
      <c r="CK756" s="28"/>
      <c r="CL756" s="28"/>
      <c r="CM756" s="28"/>
      <c r="CN756" s="28"/>
      <c r="CO756" s="28"/>
      <c r="CP756" s="28"/>
      <c r="CQ756" s="28"/>
      <c r="CR756" s="28"/>
      <c r="CS756" s="28"/>
      <c r="CT756" s="28"/>
      <c r="CU756" s="28"/>
      <c r="CV756" s="28"/>
      <c r="CW756" s="28"/>
      <c r="CX756" s="20"/>
      <c r="ML756" s="87"/>
      <c r="MM756" s="87"/>
      <c r="MN756" s="87"/>
      <c r="MO756" s="87"/>
      <c r="MP756" s="87"/>
      <c r="MQ756" s="87"/>
      <c r="MR756" s="87"/>
      <c r="MS756" s="87"/>
      <c r="MT756" s="87"/>
      <c r="MU756" s="87"/>
      <c r="MV756" s="87"/>
      <c r="MW756" s="87"/>
      <c r="MX756" s="87"/>
      <c r="MY756" s="87"/>
      <c r="MZ756" s="87"/>
      <c r="NA756" s="87"/>
      <c r="NB756" s="87"/>
      <c r="NC756" s="87"/>
      <c r="ND756" s="87"/>
      <c r="NE756" s="87"/>
      <c r="NF756" s="87"/>
      <c r="NG756" s="87"/>
      <c r="NH756" s="87"/>
      <c r="NI756" s="87"/>
      <c r="NJ756" s="87"/>
      <c r="NK756" s="87"/>
      <c r="NL756" s="87"/>
      <c r="NM756" s="87"/>
      <c r="NN756" s="87"/>
      <c r="NO756" s="87"/>
      <c r="NP756" s="87"/>
      <c r="NR756" s="20"/>
      <c r="NS756" s="246" t="s">
        <v>6400</v>
      </c>
    </row>
    <row r="757" spans="22:383">
      <c r="V757" s="43">
        <v>114</v>
      </c>
      <c r="W757" s="34" t="s">
        <v>2974</v>
      </c>
      <c r="X757" s="44">
        <v>170627</v>
      </c>
      <c r="Y757" s="34" t="s">
        <v>1256</v>
      </c>
      <c r="Z757" s="43" t="s">
        <v>1277</v>
      </c>
      <c r="AA757" s="34" t="s">
        <v>669</v>
      </c>
      <c r="AB757" s="34" t="s">
        <v>412</v>
      </c>
      <c r="AC757" s="34" t="s">
        <v>1256</v>
      </c>
      <c r="AD757" s="44" t="s">
        <v>428</v>
      </c>
      <c r="AE757" s="44" t="s">
        <v>6321</v>
      </c>
      <c r="AF757" s="43">
        <v>114</v>
      </c>
      <c r="AG757" s="34" t="s">
        <v>2974</v>
      </c>
      <c r="AH757" s="34" t="s">
        <v>2973</v>
      </c>
      <c r="AI757" s="43" t="s">
        <v>2975</v>
      </c>
      <c r="AJ757" s="44" t="s">
        <v>2976</v>
      </c>
      <c r="AK757" s="295">
        <v>5400303</v>
      </c>
      <c r="AL757" s="44" t="s">
        <v>666</v>
      </c>
      <c r="AM757" s="44" t="s">
        <v>2980</v>
      </c>
      <c r="AN757" s="296">
        <v>276095730</v>
      </c>
      <c r="AO757" s="34"/>
      <c r="AP757" s="34"/>
      <c r="AQ757" s="34"/>
      <c r="AR757" s="34"/>
      <c r="AS757" s="34"/>
      <c r="AT757" s="44" t="s">
        <v>434</v>
      </c>
      <c r="AU757" s="44"/>
      <c r="AV757" s="751" t="str" cm="1">
        <f t="array" ref="AV7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7" s="34"/>
      <c r="AX757" s="34"/>
      <c r="AY757" s="34"/>
      <c r="AZ757" s="34"/>
      <c r="BA757" s="34"/>
      <c r="BB757" s="34"/>
      <c r="BC757" s="34"/>
      <c r="BD757" s="44">
        <v>170627</v>
      </c>
      <c r="BE757" s="34" t="s">
        <v>1256</v>
      </c>
      <c r="BF757" s="43" t="s">
        <v>1277</v>
      </c>
      <c r="BG757" s="34" t="s">
        <v>669</v>
      </c>
      <c r="BH757" s="34" t="s">
        <v>412</v>
      </c>
      <c r="BI757" s="34" t="s">
        <v>1256</v>
      </c>
      <c r="BJ757" s="44" t="s">
        <v>428</v>
      </c>
      <c r="BK757" s="44" t="s">
        <v>6321</v>
      </c>
      <c r="BL757" s="34"/>
      <c r="BM757" s="34"/>
      <c r="BN757" s="34"/>
      <c r="BO757" s="20"/>
      <c r="BP757" s="20"/>
      <c r="BQ757" s="20"/>
      <c r="BR757" s="20"/>
      <c r="BS757" s="27"/>
      <c r="BT757" s="20"/>
      <c r="BU757" s="20"/>
      <c r="BV757" s="20"/>
      <c r="BW757" s="20"/>
      <c r="BX757" s="20"/>
      <c r="BY757" s="20"/>
      <c r="BZ757" s="20"/>
      <c r="CA757" s="20"/>
      <c r="CB757" s="20"/>
      <c r="CC757" s="27"/>
      <c r="CD757" s="20"/>
      <c r="CE757" s="20"/>
      <c r="CF757" s="28"/>
      <c r="CG757" s="28"/>
      <c r="CH757" s="28"/>
      <c r="CI757" s="28"/>
      <c r="CJ757" s="28"/>
      <c r="CK757" s="28"/>
      <c r="CL757" s="28"/>
      <c r="CM757" s="28"/>
      <c r="CN757" s="28"/>
      <c r="CO757" s="28"/>
      <c r="CP757" s="28"/>
      <c r="CQ757" s="28"/>
      <c r="CR757" s="28"/>
      <c r="CS757" s="28"/>
      <c r="CT757" s="28"/>
      <c r="CU757" s="28"/>
      <c r="CV757" s="28"/>
      <c r="CW757" s="28"/>
      <c r="CX757" s="20"/>
      <c r="ML757" s="87"/>
      <c r="MM757" s="87"/>
      <c r="MN757" s="87"/>
      <c r="MO757" s="87"/>
      <c r="MP757" s="87"/>
      <c r="MQ757" s="87"/>
      <c r="MR757" s="87"/>
      <c r="MS757" s="87"/>
      <c r="MT757" s="87"/>
      <c r="MU757" s="87"/>
      <c r="MV757" s="87"/>
      <c r="MW757" s="87"/>
      <c r="MX757" s="87"/>
      <c r="MY757" s="87"/>
      <c r="MZ757" s="87"/>
      <c r="NA757" s="87"/>
      <c r="NB757" s="87"/>
      <c r="NC757" s="87"/>
      <c r="ND757" s="87"/>
      <c r="NE757" s="87"/>
      <c r="NF757" s="87"/>
      <c r="NG757" s="87"/>
      <c r="NH757" s="87"/>
      <c r="NI757" s="87"/>
      <c r="NJ757" s="87"/>
      <c r="NK757" s="87"/>
      <c r="NL757" s="87"/>
      <c r="NM757" s="87"/>
      <c r="NN757" s="87"/>
      <c r="NO757" s="87"/>
      <c r="NP757" s="87"/>
      <c r="NR757" s="20"/>
      <c r="NS757" s="246" t="s">
        <v>6401</v>
      </c>
    </row>
    <row r="758" spans="22:383">
      <c r="V758" s="43">
        <v>114</v>
      </c>
      <c r="W758" s="34" t="s">
        <v>2974</v>
      </c>
      <c r="X758" s="44">
        <v>170629</v>
      </c>
      <c r="Y758" s="34" t="s">
        <v>3111</v>
      </c>
      <c r="Z758" s="43" t="s">
        <v>1277</v>
      </c>
      <c r="AA758" s="34" t="s">
        <v>669</v>
      </c>
      <c r="AB758" s="34" t="s">
        <v>412</v>
      </c>
      <c r="AC758" s="34" t="s">
        <v>3111</v>
      </c>
      <c r="AD758" s="44" t="s">
        <v>428</v>
      </c>
      <c r="AE758" s="44" t="s">
        <v>6321</v>
      </c>
      <c r="AF758" s="43">
        <v>114</v>
      </c>
      <c r="AG758" s="34" t="s">
        <v>2974</v>
      </c>
      <c r="AH758" s="34" t="s">
        <v>2973</v>
      </c>
      <c r="AI758" s="43" t="s">
        <v>2975</v>
      </c>
      <c r="AJ758" s="44" t="s">
        <v>2976</v>
      </c>
      <c r="AK758" s="295">
        <v>5400303</v>
      </c>
      <c r="AL758" s="44" t="s">
        <v>666</v>
      </c>
      <c r="AM758" s="44" t="s">
        <v>2980</v>
      </c>
      <c r="AN758" s="296">
        <v>276095730</v>
      </c>
      <c r="AO758" s="34"/>
      <c r="AP758" s="34"/>
      <c r="AQ758" s="34"/>
      <c r="AR758" s="34"/>
      <c r="AS758" s="34"/>
      <c r="AT758" s="44" t="s">
        <v>434</v>
      </c>
      <c r="AU758" s="44"/>
      <c r="AV758" s="751" t="str" cm="1">
        <f t="array" ref="AV7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8" s="34"/>
      <c r="AX758" s="34"/>
      <c r="AY758" s="34"/>
      <c r="AZ758" s="34"/>
      <c r="BA758" s="34"/>
      <c r="BB758" s="34"/>
      <c r="BC758" s="34"/>
      <c r="BD758" s="44">
        <v>170629</v>
      </c>
      <c r="BE758" s="34" t="s">
        <v>3111</v>
      </c>
      <c r="BF758" s="43" t="s">
        <v>1277</v>
      </c>
      <c r="BG758" s="34" t="s">
        <v>669</v>
      </c>
      <c r="BH758" s="34" t="s">
        <v>412</v>
      </c>
      <c r="BI758" s="34" t="s">
        <v>3111</v>
      </c>
      <c r="BJ758" s="44" t="s">
        <v>428</v>
      </c>
      <c r="BK758" s="44" t="s">
        <v>6321</v>
      </c>
      <c r="BL758" s="34"/>
      <c r="BM758" s="34"/>
      <c r="BN758" s="34"/>
      <c r="BO758" s="20"/>
      <c r="BP758" s="20"/>
      <c r="BQ758" s="20"/>
      <c r="BR758" s="20"/>
      <c r="BS758" s="27"/>
      <c r="BT758" s="20"/>
      <c r="BU758" s="20"/>
      <c r="BV758" s="20"/>
      <c r="BW758" s="20"/>
      <c r="BX758" s="20"/>
      <c r="BY758" s="20"/>
      <c r="BZ758" s="20"/>
      <c r="CA758" s="20"/>
      <c r="CB758" s="20"/>
      <c r="CC758" s="27"/>
      <c r="CD758" s="20"/>
      <c r="CE758" s="20"/>
      <c r="CF758" s="28"/>
      <c r="CG758" s="28"/>
      <c r="CH758" s="28"/>
      <c r="CI758" s="28"/>
      <c r="CJ758" s="28"/>
      <c r="CK758" s="28"/>
      <c r="CL758" s="28"/>
      <c r="CM758" s="28"/>
      <c r="CN758" s="28"/>
      <c r="CO758" s="28"/>
      <c r="CP758" s="28"/>
      <c r="CQ758" s="28"/>
      <c r="CR758" s="28"/>
      <c r="CS758" s="28"/>
      <c r="CT758" s="28"/>
      <c r="CU758" s="28"/>
      <c r="CV758" s="28"/>
      <c r="CW758" s="28"/>
      <c r="CX758" s="20"/>
      <c r="ML758" s="87"/>
      <c r="MM758" s="87"/>
      <c r="MN758" s="87"/>
      <c r="MO758" s="87"/>
      <c r="MP758" s="87"/>
      <c r="MQ758" s="87"/>
      <c r="MR758" s="87"/>
      <c r="MS758" s="87"/>
      <c r="MT758" s="87"/>
      <c r="MU758" s="87"/>
      <c r="MV758" s="87"/>
      <c r="MW758" s="87"/>
      <c r="MX758" s="87"/>
      <c r="MY758" s="87"/>
      <c r="MZ758" s="87"/>
      <c r="NA758" s="87"/>
      <c r="NB758" s="87"/>
      <c r="NC758" s="87"/>
      <c r="ND758" s="87"/>
      <c r="NE758" s="87"/>
      <c r="NF758" s="87"/>
      <c r="NG758" s="87"/>
      <c r="NH758" s="87"/>
      <c r="NI758" s="87"/>
      <c r="NJ758" s="87"/>
      <c r="NK758" s="87"/>
      <c r="NL758" s="87"/>
      <c r="NM758" s="87"/>
      <c r="NN758" s="87"/>
      <c r="NO758" s="87"/>
      <c r="NP758" s="87"/>
      <c r="NR758" s="20"/>
      <c r="NS758" s="246" t="s">
        <v>6402</v>
      </c>
    </row>
    <row r="759" spans="22:383">
      <c r="V759" s="43">
        <v>114</v>
      </c>
      <c r="W759" s="34" t="s">
        <v>2974</v>
      </c>
      <c r="X759" s="44">
        <v>170631</v>
      </c>
      <c r="Y759" s="34" t="s">
        <v>3177</v>
      </c>
      <c r="Z759" s="43" t="s">
        <v>1277</v>
      </c>
      <c r="AA759" s="34" t="s">
        <v>669</v>
      </c>
      <c r="AB759" s="34" t="s">
        <v>412</v>
      </c>
      <c r="AC759" s="34" t="s">
        <v>3177</v>
      </c>
      <c r="AD759" s="44" t="s">
        <v>428</v>
      </c>
      <c r="AE759" s="44" t="s">
        <v>6321</v>
      </c>
      <c r="AF759" s="43">
        <v>114</v>
      </c>
      <c r="AG759" s="34" t="s">
        <v>2974</v>
      </c>
      <c r="AH759" s="34" t="s">
        <v>2973</v>
      </c>
      <c r="AI759" s="43" t="s">
        <v>2975</v>
      </c>
      <c r="AJ759" s="44" t="s">
        <v>2976</v>
      </c>
      <c r="AK759" s="295">
        <v>5400303</v>
      </c>
      <c r="AL759" s="44" t="s">
        <v>666</v>
      </c>
      <c r="AM759" s="44" t="s">
        <v>2980</v>
      </c>
      <c r="AN759" s="296">
        <v>276095730</v>
      </c>
      <c r="AO759" s="34"/>
      <c r="AP759" s="34"/>
      <c r="AQ759" s="34"/>
      <c r="AR759" s="34"/>
      <c r="AS759" s="34"/>
      <c r="AT759" s="44" t="s">
        <v>434</v>
      </c>
      <c r="AU759" s="44"/>
      <c r="AV759" s="751" t="str" cm="1">
        <f t="array" ref="AV7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59" s="34"/>
      <c r="AX759" s="34"/>
      <c r="AY759" s="34"/>
      <c r="AZ759" s="34"/>
      <c r="BA759" s="34"/>
      <c r="BB759" s="34"/>
      <c r="BC759" s="34"/>
      <c r="BD759" s="44">
        <v>170631</v>
      </c>
      <c r="BE759" s="34" t="s">
        <v>3177</v>
      </c>
      <c r="BF759" s="43" t="s">
        <v>1277</v>
      </c>
      <c r="BG759" s="34" t="s">
        <v>669</v>
      </c>
      <c r="BH759" s="34" t="s">
        <v>412</v>
      </c>
      <c r="BI759" s="34" t="s">
        <v>3177</v>
      </c>
      <c r="BJ759" s="44" t="s">
        <v>428</v>
      </c>
      <c r="BK759" s="44" t="s">
        <v>6321</v>
      </c>
      <c r="BL759" s="34"/>
      <c r="BM759" s="34"/>
      <c r="BN759" s="34"/>
      <c r="BO759" s="20"/>
      <c r="BP759" s="20"/>
      <c r="BQ759" s="20"/>
      <c r="BR759" s="20"/>
      <c r="BS759" s="27"/>
      <c r="BT759" s="20"/>
      <c r="BU759" s="20"/>
      <c r="BV759" s="20"/>
      <c r="BW759" s="20"/>
      <c r="BX759" s="20"/>
      <c r="BY759" s="20"/>
      <c r="BZ759" s="20"/>
      <c r="CA759" s="20"/>
      <c r="CB759" s="20"/>
      <c r="CC759" s="27"/>
      <c r="CD759" s="20"/>
      <c r="CE759" s="20"/>
      <c r="CF759" s="28"/>
      <c r="CG759" s="28"/>
      <c r="CH759" s="28"/>
      <c r="CI759" s="28"/>
      <c r="CJ759" s="28"/>
      <c r="CK759" s="28"/>
      <c r="CL759" s="28"/>
      <c r="CM759" s="28"/>
      <c r="CN759" s="28"/>
      <c r="CO759" s="28"/>
      <c r="CP759" s="28"/>
      <c r="CQ759" s="28"/>
      <c r="CR759" s="28"/>
      <c r="CS759" s="28"/>
      <c r="CT759" s="28"/>
      <c r="CU759" s="28"/>
      <c r="CV759" s="28"/>
      <c r="CW759" s="28"/>
      <c r="CX759" s="20"/>
      <c r="ML759" s="87"/>
      <c r="MM759" s="87"/>
      <c r="MN759" s="87"/>
      <c r="MO759" s="87"/>
      <c r="MP759" s="87"/>
      <c r="MQ759" s="87"/>
      <c r="MR759" s="87"/>
      <c r="MS759" s="87"/>
      <c r="MT759" s="87"/>
      <c r="MU759" s="87"/>
      <c r="MV759" s="87"/>
      <c r="MW759" s="87"/>
      <c r="MX759" s="87"/>
      <c r="MY759" s="87"/>
      <c r="MZ759" s="87"/>
      <c r="NA759" s="87"/>
      <c r="NB759" s="87"/>
      <c r="NC759" s="87"/>
      <c r="ND759" s="87"/>
      <c r="NE759" s="87"/>
      <c r="NF759" s="87"/>
      <c r="NG759" s="87"/>
      <c r="NH759" s="87"/>
      <c r="NI759" s="87"/>
      <c r="NJ759" s="87"/>
      <c r="NK759" s="87"/>
      <c r="NL759" s="87"/>
      <c r="NM759" s="87"/>
      <c r="NN759" s="87"/>
      <c r="NO759" s="87"/>
      <c r="NP759" s="87"/>
      <c r="NR759" s="20"/>
      <c r="NS759" s="246" t="s">
        <v>6403</v>
      </c>
    </row>
    <row r="760" spans="22:383">
      <c r="V760" s="43">
        <v>114</v>
      </c>
      <c r="W760" s="34" t="s">
        <v>2974</v>
      </c>
      <c r="X760" s="44">
        <v>170632</v>
      </c>
      <c r="Y760" s="34" t="s">
        <v>3240</v>
      </c>
      <c r="Z760" s="43" t="s">
        <v>1277</v>
      </c>
      <c r="AA760" s="34" t="s">
        <v>669</v>
      </c>
      <c r="AB760" s="34" t="s">
        <v>412</v>
      </c>
      <c r="AC760" s="34" t="s">
        <v>3240</v>
      </c>
      <c r="AD760" s="44" t="s">
        <v>428</v>
      </c>
      <c r="AE760" s="44" t="s">
        <v>6321</v>
      </c>
      <c r="AF760" s="43">
        <v>114</v>
      </c>
      <c r="AG760" s="34" t="s">
        <v>2974</v>
      </c>
      <c r="AH760" s="34" t="s">
        <v>2973</v>
      </c>
      <c r="AI760" s="43" t="s">
        <v>2975</v>
      </c>
      <c r="AJ760" s="44" t="s">
        <v>2976</v>
      </c>
      <c r="AK760" s="295">
        <v>5400303</v>
      </c>
      <c r="AL760" s="44" t="s">
        <v>666</v>
      </c>
      <c r="AM760" s="44" t="s">
        <v>2980</v>
      </c>
      <c r="AN760" s="296">
        <v>276095730</v>
      </c>
      <c r="AO760" s="34"/>
      <c r="AP760" s="34"/>
      <c r="AQ760" s="34"/>
      <c r="AR760" s="34"/>
      <c r="AS760" s="34"/>
      <c r="AT760" s="44" t="s">
        <v>434</v>
      </c>
      <c r="AU760" s="44"/>
      <c r="AV760" s="751" t="str" cm="1">
        <f t="array" ref="AV7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0" s="34"/>
      <c r="AX760" s="34"/>
      <c r="AY760" s="34"/>
      <c r="AZ760" s="34"/>
      <c r="BA760" s="34"/>
      <c r="BB760" s="34"/>
      <c r="BC760" s="34"/>
      <c r="BD760" s="44">
        <v>170632</v>
      </c>
      <c r="BE760" s="34" t="s">
        <v>3240</v>
      </c>
      <c r="BF760" s="43" t="s">
        <v>1277</v>
      </c>
      <c r="BG760" s="34" t="s">
        <v>669</v>
      </c>
      <c r="BH760" s="34" t="s">
        <v>412</v>
      </c>
      <c r="BI760" s="34" t="s">
        <v>3240</v>
      </c>
      <c r="BJ760" s="44" t="s">
        <v>428</v>
      </c>
      <c r="BK760" s="44" t="s">
        <v>6321</v>
      </c>
      <c r="BL760" s="34"/>
      <c r="BM760" s="34"/>
      <c r="BN760" s="34"/>
      <c r="BO760" s="20"/>
      <c r="BP760" s="20"/>
      <c r="BQ760" s="20"/>
      <c r="BR760" s="20"/>
      <c r="BS760" s="27"/>
      <c r="BT760" s="20"/>
      <c r="BU760" s="20"/>
      <c r="BV760" s="20"/>
      <c r="BW760" s="20"/>
      <c r="BX760" s="20"/>
      <c r="BY760" s="20"/>
      <c r="BZ760" s="20"/>
      <c r="CA760" s="20"/>
      <c r="CB760" s="20"/>
      <c r="CC760" s="27"/>
      <c r="CD760" s="20"/>
      <c r="CE760" s="20"/>
      <c r="CF760" s="28"/>
      <c r="CG760" s="28"/>
      <c r="CH760" s="28"/>
      <c r="CI760" s="28"/>
      <c r="CJ760" s="28"/>
      <c r="CK760" s="28"/>
      <c r="CL760" s="28"/>
      <c r="CM760" s="28"/>
      <c r="CN760" s="28"/>
      <c r="CO760" s="28"/>
      <c r="CP760" s="28"/>
      <c r="CQ760" s="28"/>
      <c r="CR760" s="28"/>
      <c r="CS760" s="28"/>
      <c r="CT760" s="28"/>
      <c r="CU760" s="28"/>
      <c r="CV760" s="28"/>
      <c r="CW760" s="28"/>
      <c r="CX760" s="20"/>
      <c r="ML760" s="87"/>
      <c r="MM760" s="87"/>
      <c r="MN760" s="87"/>
      <c r="MO760" s="87"/>
      <c r="MP760" s="87"/>
      <c r="MQ760" s="87"/>
      <c r="MR760" s="87"/>
      <c r="MS760" s="87"/>
      <c r="MT760" s="87"/>
      <c r="MU760" s="87"/>
      <c r="MV760" s="87"/>
      <c r="MW760" s="87"/>
      <c r="MX760" s="87"/>
      <c r="MY760" s="87"/>
      <c r="MZ760" s="87"/>
      <c r="NA760" s="87"/>
      <c r="NB760" s="87"/>
      <c r="NC760" s="87"/>
      <c r="ND760" s="87"/>
      <c r="NE760" s="87"/>
      <c r="NF760" s="87"/>
      <c r="NG760" s="87"/>
      <c r="NH760" s="87"/>
      <c r="NI760" s="87"/>
      <c r="NJ760" s="87"/>
      <c r="NK760" s="87"/>
      <c r="NL760" s="87"/>
      <c r="NM760" s="87"/>
      <c r="NN760" s="87"/>
      <c r="NO760" s="87"/>
      <c r="NP760" s="87"/>
      <c r="NR760" s="20"/>
      <c r="NS760" s="246" t="s">
        <v>6404</v>
      </c>
    </row>
    <row r="761" spans="22:383">
      <c r="V761" s="43">
        <v>114</v>
      </c>
      <c r="W761" s="34" t="s">
        <v>2974</v>
      </c>
      <c r="X761" s="44">
        <v>170636</v>
      </c>
      <c r="Y761" s="34" t="s">
        <v>3346</v>
      </c>
      <c r="Z761" s="43" t="s">
        <v>1277</v>
      </c>
      <c r="AA761" s="34" t="s">
        <v>669</v>
      </c>
      <c r="AB761" s="34" t="s">
        <v>412</v>
      </c>
      <c r="AC761" s="34" t="s">
        <v>6405</v>
      </c>
      <c r="AD761" s="44" t="s">
        <v>428</v>
      </c>
      <c r="AE761" s="44" t="s">
        <v>6321</v>
      </c>
      <c r="AF761" s="43">
        <v>114</v>
      </c>
      <c r="AG761" s="34" t="s">
        <v>2974</v>
      </c>
      <c r="AH761" s="34" t="s">
        <v>2973</v>
      </c>
      <c r="AI761" s="43" t="s">
        <v>2975</v>
      </c>
      <c r="AJ761" s="44" t="s">
        <v>2976</v>
      </c>
      <c r="AK761" s="295">
        <v>5400303</v>
      </c>
      <c r="AL761" s="44" t="s">
        <v>666</v>
      </c>
      <c r="AM761" s="44" t="s">
        <v>2980</v>
      </c>
      <c r="AN761" s="296">
        <v>276095730</v>
      </c>
      <c r="AO761" s="34"/>
      <c r="AP761" s="34"/>
      <c r="AQ761" s="34"/>
      <c r="AR761" s="34"/>
      <c r="AS761" s="34"/>
      <c r="AT761" s="44" t="s">
        <v>434</v>
      </c>
      <c r="AU761" s="44"/>
      <c r="AV761" s="751" t="str" cm="1">
        <f t="array" ref="AV7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1" s="34"/>
      <c r="AX761" s="34"/>
      <c r="AY761" s="34"/>
      <c r="AZ761" s="34"/>
      <c r="BA761" s="34"/>
      <c r="BB761" s="34"/>
      <c r="BC761" s="34"/>
      <c r="BD761" s="44">
        <v>170636</v>
      </c>
      <c r="BE761" s="34" t="s">
        <v>3346</v>
      </c>
      <c r="BF761" s="43" t="s">
        <v>1277</v>
      </c>
      <c r="BG761" s="34" t="s">
        <v>669</v>
      </c>
      <c r="BH761" s="34" t="s">
        <v>412</v>
      </c>
      <c r="BI761" s="34" t="s">
        <v>6405</v>
      </c>
      <c r="BJ761" s="44" t="s">
        <v>428</v>
      </c>
      <c r="BK761" s="44" t="s">
        <v>6321</v>
      </c>
      <c r="BL761" s="34"/>
      <c r="BM761" s="34"/>
      <c r="BN761" s="34"/>
      <c r="BO761" s="20"/>
      <c r="BP761" s="20"/>
      <c r="BQ761" s="20"/>
      <c r="BR761" s="20"/>
      <c r="BS761" s="27"/>
      <c r="BT761" s="20"/>
      <c r="BU761" s="20"/>
      <c r="BV761" s="20"/>
      <c r="BW761" s="20"/>
      <c r="BX761" s="20"/>
      <c r="BY761" s="20"/>
      <c r="BZ761" s="20"/>
      <c r="CA761" s="20"/>
      <c r="CB761" s="20"/>
      <c r="CC761" s="27"/>
      <c r="CD761" s="20"/>
      <c r="CE761" s="20"/>
      <c r="CF761" s="28"/>
      <c r="CG761" s="28"/>
      <c r="CH761" s="28"/>
      <c r="CI761" s="28"/>
      <c r="CJ761" s="28"/>
      <c r="CK761" s="28"/>
      <c r="CL761" s="28"/>
      <c r="CM761" s="28"/>
      <c r="CN761" s="28"/>
      <c r="CO761" s="28"/>
      <c r="CP761" s="28"/>
      <c r="CQ761" s="28"/>
      <c r="CR761" s="28"/>
      <c r="CS761" s="28"/>
      <c r="CT761" s="28"/>
      <c r="CU761" s="28"/>
      <c r="CV761" s="28"/>
      <c r="CW761" s="28"/>
      <c r="CX761" s="20"/>
      <c r="ML761" s="87"/>
      <c r="MM761" s="87"/>
      <c r="MN761" s="87"/>
      <c r="MO761" s="87"/>
      <c r="MP761" s="87"/>
      <c r="MQ761" s="87"/>
      <c r="MR761" s="87"/>
      <c r="MS761" s="87"/>
      <c r="MT761" s="87"/>
      <c r="MU761" s="87"/>
      <c r="MV761" s="87"/>
      <c r="MW761" s="87"/>
      <c r="MX761" s="87"/>
      <c r="MY761" s="87"/>
      <c r="MZ761" s="87"/>
      <c r="NA761" s="87"/>
      <c r="NB761" s="87"/>
      <c r="NC761" s="87"/>
      <c r="ND761" s="87"/>
      <c r="NE761" s="87"/>
      <c r="NF761" s="87"/>
      <c r="NG761" s="87"/>
      <c r="NH761" s="87"/>
      <c r="NI761" s="87"/>
      <c r="NJ761" s="87"/>
      <c r="NK761" s="87"/>
      <c r="NL761" s="87"/>
      <c r="NM761" s="87"/>
      <c r="NN761" s="87"/>
      <c r="NO761" s="87"/>
      <c r="NP761" s="87"/>
      <c r="NR761" s="20"/>
      <c r="NS761" s="246" t="s">
        <v>6406</v>
      </c>
    </row>
    <row r="762" spans="22:383">
      <c r="V762" s="43">
        <v>114</v>
      </c>
      <c r="W762" s="34" t="s">
        <v>2974</v>
      </c>
      <c r="X762" s="44">
        <v>170637</v>
      </c>
      <c r="Y762" s="34" t="s">
        <v>3398</v>
      </c>
      <c r="Z762" s="43" t="s">
        <v>1277</v>
      </c>
      <c r="AA762" s="34" t="s">
        <v>669</v>
      </c>
      <c r="AB762" s="34" t="s">
        <v>412</v>
      </c>
      <c r="AC762" s="34" t="s">
        <v>6407</v>
      </c>
      <c r="AD762" s="44" t="s">
        <v>428</v>
      </c>
      <c r="AE762" s="44" t="s">
        <v>6321</v>
      </c>
      <c r="AF762" s="43">
        <v>114</v>
      </c>
      <c r="AG762" s="34" t="s">
        <v>2974</v>
      </c>
      <c r="AH762" s="34" t="s">
        <v>2973</v>
      </c>
      <c r="AI762" s="43" t="s">
        <v>2975</v>
      </c>
      <c r="AJ762" s="44" t="s">
        <v>2976</v>
      </c>
      <c r="AK762" s="295">
        <v>5400303</v>
      </c>
      <c r="AL762" s="44" t="s">
        <v>666</v>
      </c>
      <c r="AM762" s="44" t="s">
        <v>2980</v>
      </c>
      <c r="AN762" s="296">
        <v>276095730</v>
      </c>
      <c r="AO762" s="34"/>
      <c r="AP762" s="34"/>
      <c r="AQ762" s="34"/>
      <c r="AR762" s="34"/>
      <c r="AS762" s="34"/>
      <c r="AT762" s="44" t="s">
        <v>434</v>
      </c>
      <c r="AU762" s="44"/>
      <c r="AV762" s="751" t="str" cm="1">
        <f t="array" ref="AV7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2" s="34"/>
      <c r="AX762" s="34"/>
      <c r="AY762" s="34"/>
      <c r="AZ762" s="34"/>
      <c r="BA762" s="34"/>
      <c r="BB762" s="34"/>
      <c r="BC762" s="34"/>
      <c r="BD762" s="44">
        <v>170637</v>
      </c>
      <c r="BE762" s="34" t="s">
        <v>3398</v>
      </c>
      <c r="BF762" s="43" t="s">
        <v>1277</v>
      </c>
      <c r="BG762" s="34" t="s">
        <v>669</v>
      </c>
      <c r="BH762" s="34" t="s">
        <v>412</v>
      </c>
      <c r="BI762" s="34" t="s">
        <v>6407</v>
      </c>
      <c r="BJ762" s="44" t="s">
        <v>428</v>
      </c>
      <c r="BK762" s="44" t="s">
        <v>6321</v>
      </c>
      <c r="BL762" s="34"/>
      <c r="BM762" s="34"/>
      <c r="BN762" s="34"/>
      <c r="BO762" s="20"/>
      <c r="BP762" s="20"/>
      <c r="BQ762" s="20"/>
      <c r="BR762" s="20"/>
      <c r="BS762" s="27"/>
      <c r="BT762" s="20"/>
      <c r="BU762" s="20"/>
      <c r="BV762" s="20"/>
      <c r="BW762" s="20"/>
      <c r="BX762" s="20"/>
      <c r="BY762" s="20"/>
      <c r="BZ762" s="20"/>
      <c r="CA762" s="20"/>
      <c r="CB762" s="20"/>
      <c r="CC762" s="27"/>
      <c r="CD762" s="20"/>
      <c r="CE762" s="20"/>
      <c r="CF762" s="28"/>
      <c r="CG762" s="28"/>
      <c r="CH762" s="28"/>
      <c r="CI762" s="28"/>
      <c r="CJ762" s="28"/>
      <c r="CK762" s="28"/>
      <c r="CL762" s="28"/>
      <c r="CM762" s="28"/>
      <c r="CN762" s="28"/>
      <c r="CO762" s="28"/>
      <c r="CP762" s="28"/>
      <c r="CQ762" s="28"/>
      <c r="CR762" s="28"/>
      <c r="CS762" s="28"/>
      <c r="CT762" s="28"/>
      <c r="CU762" s="28"/>
      <c r="CV762" s="28"/>
      <c r="CW762" s="28"/>
      <c r="CX762" s="20"/>
      <c r="ML762" s="87"/>
      <c r="MM762" s="87"/>
      <c r="MN762" s="87"/>
      <c r="MO762" s="87"/>
      <c r="MP762" s="87"/>
      <c r="MQ762" s="87"/>
      <c r="MR762" s="87"/>
      <c r="MS762" s="87"/>
      <c r="MT762" s="87"/>
      <c r="MU762" s="87"/>
      <c r="MV762" s="87"/>
      <c r="MW762" s="87"/>
      <c r="MX762" s="87"/>
      <c r="MY762" s="87"/>
      <c r="MZ762" s="87"/>
      <c r="NA762" s="87"/>
      <c r="NB762" s="87"/>
      <c r="NC762" s="87"/>
      <c r="ND762" s="87"/>
      <c r="NE762" s="87"/>
      <c r="NF762" s="87"/>
      <c r="NG762" s="87"/>
      <c r="NH762" s="87"/>
      <c r="NI762" s="87"/>
      <c r="NJ762" s="87"/>
      <c r="NK762" s="87"/>
      <c r="NL762" s="87"/>
      <c r="NM762" s="87"/>
      <c r="NN762" s="87"/>
      <c r="NO762" s="87"/>
      <c r="NP762" s="87"/>
      <c r="NR762" s="20"/>
      <c r="NS762" s="246" t="s">
        <v>6408</v>
      </c>
    </row>
    <row r="763" spans="22:383">
      <c r="V763" s="43">
        <v>114</v>
      </c>
      <c r="W763" s="34" t="s">
        <v>2974</v>
      </c>
      <c r="X763" s="44">
        <v>170638</v>
      </c>
      <c r="Y763" s="34" t="s">
        <v>3446</v>
      </c>
      <c r="Z763" s="43" t="s">
        <v>1277</v>
      </c>
      <c r="AA763" s="34" t="s">
        <v>669</v>
      </c>
      <c r="AB763" s="34" t="s">
        <v>412</v>
      </c>
      <c r="AC763" s="34" t="s">
        <v>6393</v>
      </c>
      <c r="AD763" s="44" t="s">
        <v>428</v>
      </c>
      <c r="AE763" s="44" t="s">
        <v>6321</v>
      </c>
      <c r="AF763" s="43">
        <v>114</v>
      </c>
      <c r="AG763" s="34" t="s">
        <v>2974</v>
      </c>
      <c r="AH763" s="34" t="s">
        <v>2973</v>
      </c>
      <c r="AI763" s="43" t="s">
        <v>2975</v>
      </c>
      <c r="AJ763" s="44" t="s">
        <v>2976</v>
      </c>
      <c r="AK763" s="295">
        <v>5400303</v>
      </c>
      <c r="AL763" s="44" t="s">
        <v>666</v>
      </c>
      <c r="AM763" s="44" t="s">
        <v>2980</v>
      </c>
      <c r="AN763" s="296">
        <v>276095730</v>
      </c>
      <c r="AO763" s="34"/>
      <c r="AP763" s="34"/>
      <c r="AQ763" s="34"/>
      <c r="AR763" s="34"/>
      <c r="AS763" s="34"/>
      <c r="AT763" s="44" t="s">
        <v>434</v>
      </c>
      <c r="AU763" s="44"/>
      <c r="AV763" s="751" t="str" cm="1">
        <f t="array" ref="AV7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3" s="34"/>
      <c r="AX763" s="34"/>
      <c r="AY763" s="34"/>
      <c r="AZ763" s="34"/>
      <c r="BA763" s="34"/>
      <c r="BB763" s="34"/>
      <c r="BC763" s="34"/>
      <c r="BD763" s="44">
        <v>170638</v>
      </c>
      <c r="BE763" s="34" t="s">
        <v>3446</v>
      </c>
      <c r="BF763" s="43" t="s">
        <v>1277</v>
      </c>
      <c r="BG763" s="34" t="s">
        <v>669</v>
      </c>
      <c r="BH763" s="34" t="s">
        <v>412</v>
      </c>
      <c r="BI763" s="34" t="s">
        <v>6393</v>
      </c>
      <c r="BJ763" s="44" t="s">
        <v>428</v>
      </c>
      <c r="BK763" s="44" t="s">
        <v>6321</v>
      </c>
      <c r="BL763" s="34"/>
      <c r="BM763" s="34"/>
      <c r="BN763" s="34"/>
      <c r="BO763" s="20"/>
      <c r="BP763" s="20"/>
      <c r="BQ763" s="20"/>
      <c r="BR763" s="20"/>
      <c r="BS763" s="27"/>
      <c r="BT763" s="20"/>
      <c r="BU763" s="20"/>
      <c r="BV763" s="20"/>
      <c r="BW763" s="20"/>
      <c r="BX763" s="20"/>
      <c r="BY763" s="20"/>
      <c r="BZ763" s="20"/>
      <c r="CA763" s="20"/>
      <c r="CB763" s="20"/>
      <c r="CC763" s="27"/>
      <c r="CD763" s="20"/>
      <c r="CE763" s="20"/>
      <c r="CF763" s="28"/>
      <c r="CG763" s="28"/>
      <c r="CH763" s="28"/>
      <c r="CI763" s="28"/>
      <c r="CJ763" s="28"/>
      <c r="CK763" s="28"/>
      <c r="CL763" s="28"/>
      <c r="CM763" s="28"/>
      <c r="CN763" s="28"/>
      <c r="CO763" s="28"/>
      <c r="CP763" s="28"/>
      <c r="CQ763" s="28"/>
      <c r="CR763" s="28"/>
      <c r="CS763" s="28"/>
      <c r="CT763" s="28"/>
      <c r="CU763" s="28"/>
      <c r="CV763" s="28"/>
      <c r="CW763" s="28"/>
      <c r="CX763" s="20"/>
      <c r="ML763" s="87"/>
      <c r="MM763" s="87"/>
      <c r="MN763" s="87"/>
      <c r="MO763" s="87"/>
      <c r="MP763" s="87"/>
      <c r="MQ763" s="87"/>
      <c r="MR763" s="87"/>
      <c r="MS763" s="87"/>
      <c r="MT763" s="87"/>
      <c r="MU763" s="87"/>
      <c r="MV763" s="87"/>
      <c r="MW763" s="87"/>
      <c r="MX763" s="87"/>
      <c r="MY763" s="87"/>
      <c r="MZ763" s="87"/>
      <c r="NA763" s="87"/>
      <c r="NB763" s="87"/>
      <c r="NC763" s="87"/>
      <c r="ND763" s="87"/>
      <c r="NE763" s="87"/>
      <c r="NF763" s="87"/>
      <c r="NG763" s="87"/>
      <c r="NH763" s="87"/>
      <c r="NI763" s="87"/>
      <c r="NJ763" s="87"/>
      <c r="NK763" s="87"/>
      <c r="NL763" s="87"/>
      <c r="NM763" s="87"/>
      <c r="NN763" s="87"/>
      <c r="NO763" s="87"/>
      <c r="NP763" s="87"/>
      <c r="NR763" s="20"/>
      <c r="NS763" s="246" t="s">
        <v>6409</v>
      </c>
    </row>
    <row r="764" spans="22:383">
      <c r="V764" s="43">
        <v>114</v>
      </c>
      <c r="W764" s="34" t="s">
        <v>2974</v>
      </c>
      <c r="X764" s="44">
        <v>170639</v>
      </c>
      <c r="Y764" s="34" t="s">
        <v>3495</v>
      </c>
      <c r="Z764" s="43" t="s">
        <v>1277</v>
      </c>
      <c r="AA764" s="34" t="s">
        <v>669</v>
      </c>
      <c r="AB764" s="34" t="s">
        <v>412</v>
      </c>
      <c r="AC764" s="34" t="s">
        <v>6410</v>
      </c>
      <c r="AD764" s="44" t="s">
        <v>428</v>
      </c>
      <c r="AE764" s="44" t="s">
        <v>6321</v>
      </c>
      <c r="AF764" s="43">
        <v>114</v>
      </c>
      <c r="AG764" s="34" t="s">
        <v>2974</v>
      </c>
      <c r="AH764" s="34" t="s">
        <v>2973</v>
      </c>
      <c r="AI764" s="43" t="s">
        <v>2975</v>
      </c>
      <c r="AJ764" s="44" t="s">
        <v>2976</v>
      </c>
      <c r="AK764" s="295">
        <v>5400303</v>
      </c>
      <c r="AL764" s="44" t="s">
        <v>666</v>
      </c>
      <c r="AM764" s="44" t="s">
        <v>2980</v>
      </c>
      <c r="AN764" s="296">
        <v>276095730</v>
      </c>
      <c r="AO764" s="34"/>
      <c r="AP764" s="34"/>
      <c r="AQ764" s="34"/>
      <c r="AR764" s="34"/>
      <c r="AS764" s="34"/>
      <c r="AT764" s="44" t="s">
        <v>434</v>
      </c>
      <c r="AU764" s="44"/>
      <c r="AV764" s="751" t="str" cm="1">
        <f t="array" ref="AV7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4" s="34"/>
      <c r="AX764" s="34"/>
      <c r="AY764" s="34"/>
      <c r="AZ764" s="34"/>
      <c r="BA764" s="34"/>
      <c r="BB764" s="34"/>
      <c r="BC764" s="34"/>
      <c r="BD764" s="44">
        <v>170639</v>
      </c>
      <c r="BE764" s="34" t="s">
        <v>3495</v>
      </c>
      <c r="BF764" s="43" t="s">
        <v>1277</v>
      </c>
      <c r="BG764" s="34" t="s">
        <v>669</v>
      </c>
      <c r="BH764" s="34" t="s">
        <v>412</v>
      </c>
      <c r="BI764" s="34" t="s">
        <v>6410</v>
      </c>
      <c r="BJ764" s="44" t="s">
        <v>428</v>
      </c>
      <c r="BK764" s="44" t="s">
        <v>6321</v>
      </c>
      <c r="BL764" s="34"/>
      <c r="BM764" s="34"/>
      <c r="BN764" s="34"/>
      <c r="BO764" s="20"/>
      <c r="BP764" s="20"/>
      <c r="BQ764" s="20"/>
      <c r="BR764" s="20"/>
      <c r="BS764" s="27"/>
      <c r="BT764" s="20"/>
      <c r="BU764" s="20"/>
      <c r="BV764" s="20"/>
      <c r="BW764" s="20"/>
      <c r="BX764" s="20"/>
      <c r="BY764" s="20"/>
      <c r="BZ764" s="20"/>
      <c r="CA764" s="20"/>
      <c r="CB764" s="20"/>
      <c r="CC764" s="27"/>
      <c r="CD764" s="20"/>
      <c r="CE764" s="20"/>
      <c r="CF764" s="28"/>
      <c r="CG764" s="28"/>
      <c r="CH764" s="28"/>
      <c r="CI764" s="28"/>
      <c r="CJ764" s="28"/>
      <c r="CK764" s="28"/>
      <c r="CL764" s="28"/>
      <c r="CM764" s="28"/>
      <c r="CN764" s="28"/>
      <c r="CO764" s="28"/>
      <c r="CP764" s="28"/>
      <c r="CQ764" s="28"/>
      <c r="CR764" s="28"/>
      <c r="CS764" s="28"/>
      <c r="CT764" s="28"/>
      <c r="CU764" s="28"/>
      <c r="CV764" s="28"/>
      <c r="CW764" s="28"/>
      <c r="CX764" s="20"/>
      <c r="ML764" s="87"/>
      <c r="MM764" s="87"/>
      <c r="MN764" s="87"/>
      <c r="MO764" s="87"/>
      <c r="MP764" s="87"/>
      <c r="MQ764" s="87"/>
      <c r="MR764" s="87"/>
      <c r="MS764" s="87"/>
      <c r="MT764" s="87"/>
      <c r="MU764" s="87"/>
      <c r="MV764" s="87"/>
      <c r="MW764" s="87"/>
      <c r="MX764" s="87"/>
      <c r="MY764" s="87"/>
      <c r="MZ764" s="87"/>
      <c r="NA764" s="87"/>
      <c r="NB764" s="87"/>
      <c r="NC764" s="87"/>
      <c r="ND764" s="87"/>
      <c r="NE764" s="87"/>
      <c r="NF764" s="87"/>
      <c r="NG764" s="87"/>
      <c r="NH764" s="87"/>
      <c r="NI764" s="87"/>
      <c r="NJ764" s="87"/>
      <c r="NK764" s="87"/>
      <c r="NL764" s="87"/>
      <c r="NM764" s="87"/>
      <c r="NN764" s="87"/>
      <c r="NO764" s="87"/>
      <c r="NP764" s="87"/>
      <c r="NR764" s="20"/>
      <c r="NS764" s="246" t="s">
        <v>6411</v>
      </c>
    </row>
    <row r="765" spans="22:383">
      <c r="V765" s="43">
        <v>114</v>
      </c>
      <c r="W765" s="34" t="s">
        <v>2974</v>
      </c>
      <c r="X765" s="44">
        <v>170640</v>
      </c>
      <c r="Y765" s="34" t="s">
        <v>3537</v>
      </c>
      <c r="Z765" s="43" t="s">
        <v>1277</v>
      </c>
      <c r="AA765" s="34" t="s">
        <v>669</v>
      </c>
      <c r="AB765" s="34" t="s">
        <v>412</v>
      </c>
      <c r="AC765" s="34" t="s">
        <v>6412</v>
      </c>
      <c r="AD765" s="44" t="s">
        <v>428</v>
      </c>
      <c r="AE765" s="44" t="s">
        <v>6321</v>
      </c>
      <c r="AF765" s="43">
        <v>114</v>
      </c>
      <c r="AG765" s="34" t="s">
        <v>2974</v>
      </c>
      <c r="AH765" s="34" t="s">
        <v>2973</v>
      </c>
      <c r="AI765" s="43" t="s">
        <v>2975</v>
      </c>
      <c r="AJ765" s="44" t="s">
        <v>2976</v>
      </c>
      <c r="AK765" s="295">
        <v>5400303</v>
      </c>
      <c r="AL765" s="44" t="s">
        <v>666</v>
      </c>
      <c r="AM765" s="44" t="s">
        <v>2980</v>
      </c>
      <c r="AN765" s="296">
        <v>276095730</v>
      </c>
      <c r="AO765" s="34"/>
      <c r="AP765" s="34"/>
      <c r="AQ765" s="34"/>
      <c r="AR765" s="34"/>
      <c r="AS765" s="34"/>
      <c r="AT765" s="44" t="s">
        <v>434</v>
      </c>
      <c r="AU765" s="44"/>
      <c r="AV765" s="751" t="str" cm="1">
        <f t="array" ref="AV7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5" s="34"/>
      <c r="AX765" s="34"/>
      <c r="AY765" s="34"/>
      <c r="AZ765" s="34"/>
      <c r="BA765" s="34"/>
      <c r="BB765" s="34"/>
      <c r="BC765" s="34"/>
      <c r="BD765" s="44">
        <v>170640</v>
      </c>
      <c r="BE765" s="34" t="s">
        <v>3537</v>
      </c>
      <c r="BF765" s="43" t="s">
        <v>1277</v>
      </c>
      <c r="BG765" s="34" t="s">
        <v>669</v>
      </c>
      <c r="BH765" s="34" t="s">
        <v>412</v>
      </c>
      <c r="BI765" s="34" t="s">
        <v>6412</v>
      </c>
      <c r="BJ765" s="44" t="s">
        <v>428</v>
      </c>
      <c r="BK765" s="44" t="s">
        <v>6321</v>
      </c>
      <c r="BL765" s="34"/>
      <c r="BM765" s="34"/>
      <c r="BN765" s="34"/>
      <c r="BO765" s="20"/>
      <c r="BP765" s="20"/>
      <c r="BQ765" s="20"/>
      <c r="BR765" s="20"/>
      <c r="BS765" s="27"/>
      <c r="BT765" s="20"/>
      <c r="BU765" s="20"/>
      <c r="BV765" s="20"/>
      <c r="BW765" s="20"/>
      <c r="BX765" s="20"/>
      <c r="BY765" s="20"/>
      <c r="BZ765" s="20"/>
      <c r="CA765" s="20"/>
      <c r="CB765" s="20"/>
      <c r="CC765" s="27"/>
      <c r="CD765" s="20"/>
      <c r="CE765" s="20"/>
      <c r="CF765" s="28"/>
      <c r="CG765" s="28"/>
      <c r="CH765" s="28"/>
      <c r="CI765" s="28"/>
      <c r="CJ765" s="28"/>
      <c r="CK765" s="28"/>
      <c r="CL765" s="28"/>
      <c r="CM765" s="28"/>
      <c r="CN765" s="28"/>
      <c r="CO765" s="28"/>
      <c r="CP765" s="28"/>
      <c r="CQ765" s="28"/>
      <c r="CR765" s="28"/>
      <c r="CS765" s="28"/>
      <c r="CT765" s="28"/>
      <c r="CU765" s="28"/>
      <c r="CV765" s="28"/>
      <c r="CW765" s="28"/>
      <c r="CX765" s="20"/>
      <c r="ML765" s="87"/>
      <c r="MM765" s="87"/>
      <c r="MN765" s="87"/>
      <c r="MO765" s="87"/>
      <c r="MP765" s="87"/>
      <c r="MQ765" s="87"/>
      <c r="MR765" s="87"/>
      <c r="MS765" s="87"/>
      <c r="MT765" s="87"/>
      <c r="MU765" s="87"/>
      <c r="MV765" s="87"/>
      <c r="MW765" s="87"/>
      <c r="MX765" s="87"/>
      <c r="MY765" s="87"/>
      <c r="MZ765" s="87"/>
      <c r="NA765" s="87"/>
      <c r="NB765" s="87"/>
      <c r="NC765" s="87"/>
      <c r="ND765" s="87"/>
      <c r="NE765" s="87"/>
      <c r="NF765" s="87"/>
      <c r="NG765" s="87"/>
      <c r="NH765" s="87"/>
      <c r="NI765" s="87"/>
      <c r="NJ765" s="87"/>
      <c r="NK765" s="87"/>
      <c r="NL765" s="87"/>
      <c r="NM765" s="87"/>
      <c r="NN765" s="87"/>
      <c r="NO765" s="87"/>
      <c r="NP765" s="87"/>
      <c r="NR765" s="20"/>
      <c r="NS765" s="246" t="s">
        <v>6413</v>
      </c>
    </row>
    <row r="766" spans="22:383">
      <c r="V766" s="43">
        <v>114</v>
      </c>
      <c r="W766" s="34" t="s">
        <v>2974</v>
      </c>
      <c r="X766" s="44">
        <v>170641</v>
      </c>
      <c r="Y766" s="34" t="s">
        <v>3579</v>
      </c>
      <c r="Z766" s="43" t="s">
        <v>1277</v>
      </c>
      <c r="AA766" s="34" t="s">
        <v>669</v>
      </c>
      <c r="AB766" s="34" t="s">
        <v>412</v>
      </c>
      <c r="AC766" s="34" t="s">
        <v>6414</v>
      </c>
      <c r="AD766" s="44" t="s">
        <v>428</v>
      </c>
      <c r="AE766" s="44" t="s">
        <v>6321</v>
      </c>
      <c r="AF766" s="43">
        <v>114</v>
      </c>
      <c r="AG766" s="34" t="s">
        <v>2974</v>
      </c>
      <c r="AH766" s="34" t="s">
        <v>2973</v>
      </c>
      <c r="AI766" s="43" t="s">
        <v>2975</v>
      </c>
      <c r="AJ766" s="44" t="s">
        <v>2976</v>
      </c>
      <c r="AK766" s="295">
        <v>5400303</v>
      </c>
      <c r="AL766" s="44" t="s">
        <v>666</v>
      </c>
      <c r="AM766" s="44" t="s">
        <v>2980</v>
      </c>
      <c r="AN766" s="296">
        <v>276095730</v>
      </c>
      <c r="AO766" s="34"/>
      <c r="AP766" s="34"/>
      <c r="AQ766" s="34"/>
      <c r="AR766" s="34"/>
      <c r="AS766" s="34"/>
      <c r="AT766" s="44" t="s">
        <v>434</v>
      </c>
      <c r="AU766" s="44"/>
      <c r="AV766" s="751" t="str" cm="1">
        <f t="array" ref="AV7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6" s="34"/>
      <c r="AX766" s="34"/>
      <c r="AY766" s="34"/>
      <c r="AZ766" s="34"/>
      <c r="BA766" s="34"/>
      <c r="BB766" s="34"/>
      <c r="BC766" s="34"/>
      <c r="BD766" s="44">
        <v>170641</v>
      </c>
      <c r="BE766" s="34" t="s">
        <v>3579</v>
      </c>
      <c r="BF766" s="43" t="s">
        <v>1277</v>
      </c>
      <c r="BG766" s="34" t="s">
        <v>669</v>
      </c>
      <c r="BH766" s="34" t="s">
        <v>412</v>
      </c>
      <c r="BI766" s="34" t="s">
        <v>6414</v>
      </c>
      <c r="BJ766" s="44" t="s">
        <v>428</v>
      </c>
      <c r="BK766" s="44" t="s">
        <v>6321</v>
      </c>
      <c r="BL766" s="34"/>
      <c r="BM766" s="34"/>
      <c r="BN766" s="34"/>
      <c r="BO766" s="20"/>
      <c r="BP766" s="20"/>
      <c r="BQ766" s="20"/>
      <c r="BR766" s="20"/>
      <c r="BS766" s="27"/>
      <c r="BT766" s="20"/>
      <c r="BU766" s="20"/>
      <c r="BV766" s="20"/>
      <c r="BW766" s="20"/>
      <c r="BX766" s="20"/>
      <c r="BY766" s="20"/>
      <c r="BZ766" s="20"/>
      <c r="CA766" s="20"/>
      <c r="CB766" s="20"/>
      <c r="CC766" s="27"/>
      <c r="CD766" s="20"/>
      <c r="CE766" s="20"/>
      <c r="CF766" s="28"/>
      <c r="CG766" s="28"/>
      <c r="CH766" s="28"/>
      <c r="CI766" s="28"/>
      <c r="CJ766" s="28"/>
      <c r="CK766" s="28"/>
      <c r="CL766" s="28"/>
      <c r="CM766" s="28"/>
      <c r="CN766" s="28"/>
      <c r="CO766" s="28"/>
      <c r="CP766" s="28"/>
      <c r="CQ766" s="28"/>
      <c r="CR766" s="28"/>
      <c r="CS766" s="28"/>
      <c r="CT766" s="28"/>
      <c r="CU766" s="28"/>
      <c r="CV766" s="28"/>
      <c r="CW766" s="28"/>
      <c r="CX766" s="20"/>
      <c r="ML766" s="87"/>
      <c r="MM766" s="87"/>
      <c r="MN766" s="87"/>
      <c r="MO766" s="87"/>
      <c r="MP766" s="87"/>
      <c r="MQ766" s="87"/>
      <c r="MR766" s="87"/>
      <c r="MS766" s="87"/>
      <c r="MT766" s="87"/>
      <c r="MU766" s="87"/>
      <c r="MV766" s="87"/>
      <c r="MW766" s="87"/>
      <c r="MX766" s="87"/>
      <c r="MY766" s="87"/>
      <c r="MZ766" s="87"/>
      <c r="NA766" s="87"/>
      <c r="NB766" s="87"/>
      <c r="NC766" s="87"/>
      <c r="ND766" s="87"/>
      <c r="NE766" s="87"/>
      <c r="NF766" s="87"/>
      <c r="NG766" s="87"/>
      <c r="NH766" s="87"/>
      <c r="NI766" s="87"/>
      <c r="NJ766" s="87"/>
      <c r="NK766" s="87"/>
      <c r="NL766" s="87"/>
      <c r="NM766" s="87"/>
      <c r="NN766" s="87"/>
      <c r="NO766" s="87"/>
      <c r="NP766" s="87"/>
      <c r="NR766" s="20"/>
      <c r="NS766" s="246" t="s">
        <v>6415</v>
      </c>
    </row>
    <row r="767" spans="22:383">
      <c r="V767" s="43">
        <v>114</v>
      </c>
      <c r="W767" s="34" t="s">
        <v>2974</v>
      </c>
      <c r="X767" s="44">
        <v>170642</v>
      </c>
      <c r="Y767" s="34" t="s">
        <v>3616</v>
      </c>
      <c r="Z767" s="43" t="s">
        <v>1277</v>
      </c>
      <c r="AA767" s="34" t="s">
        <v>669</v>
      </c>
      <c r="AB767" s="34" t="s">
        <v>412</v>
      </c>
      <c r="AC767" s="34" t="s">
        <v>6416</v>
      </c>
      <c r="AD767" s="44" t="s">
        <v>428</v>
      </c>
      <c r="AE767" s="44" t="s">
        <v>6321</v>
      </c>
      <c r="AF767" s="43">
        <v>114</v>
      </c>
      <c r="AG767" s="34" t="s">
        <v>2974</v>
      </c>
      <c r="AH767" s="34" t="s">
        <v>2973</v>
      </c>
      <c r="AI767" s="43" t="s">
        <v>2975</v>
      </c>
      <c r="AJ767" s="44" t="s">
        <v>2976</v>
      </c>
      <c r="AK767" s="295">
        <v>5400303</v>
      </c>
      <c r="AL767" s="44" t="s">
        <v>666</v>
      </c>
      <c r="AM767" s="44" t="s">
        <v>2980</v>
      </c>
      <c r="AN767" s="296">
        <v>276095730</v>
      </c>
      <c r="AO767" s="34"/>
      <c r="AP767" s="34"/>
      <c r="AQ767" s="34"/>
      <c r="AR767" s="34"/>
      <c r="AS767" s="34"/>
      <c r="AT767" s="44" t="s">
        <v>434</v>
      </c>
      <c r="AU767" s="44"/>
      <c r="AV767" s="751" t="str" cm="1">
        <f t="array" ref="AV7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7" s="34"/>
      <c r="AX767" s="34"/>
      <c r="AY767" s="34"/>
      <c r="AZ767" s="34"/>
      <c r="BA767" s="34"/>
      <c r="BB767" s="34"/>
      <c r="BC767" s="34"/>
      <c r="BD767" s="44">
        <v>170642</v>
      </c>
      <c r="BE767" s="34" t="s">
        <v>3616</v>
      </c>
      <c r="BF767" s="43" t="s">
        <v>1277</v>
      </c>
      <c r="BG767" s="34" t="s">
        <v>669</v>
      </c>
      <c r="BH767" s="34" t="s">
        <v>412</v>
      </c>
      <c r="BI767" s="34" t="s">
        <v>6416</v>
      </c>
      <c r="BJ767" s="44" t="s">
        <v>428</v>
      </c>
      <c r="BK767" s="44" t="s">
        <v>6321</v>
      </c>
      <c r="BL767" s="34"/>
      <c r="BM767" s="34"/>
      <c r="BN767" s="34"/>
      <c r="BO767" s="20"/>
      <c r="BP767" s="20"/>
      <c r="BQ767" s="20"/>
      <c r="BR767" s="20"/>
      <c r="BS767" s="27"/>
      <c r="BT767" s="20"/>
      <c r="BU767" s="20"/>
      <c r="BV767" s="20"/>
      <c r="BW767" s="20"/>
      <c r="BX767" s="20"/>
      <c r="BY767" s="20"/>
      <c r="BZ767" s="20"/>
      <c r="CA767" s="20"/>
      <c r="CB767" s="20"/>
      <c r="CC767" s="27"/>
      <c r="CD767" s="20"/>
      <c r="CE767" s="20"/>
      <c r="CF767" s="28"/>
      <c r="CG767" s="28"/>
      <c r="CH767" s="28"/>
      <c r="CI767" s="28"/>
      <c r="CJ767" s="28"/>
      <c r="CK767" s="28"/>
      <c r="CL767" s="28"/>
      <c r="CM767" s="28"/>
      <c r="CN767" s="28"/>
      <c r="CO767" s="28"/>
      <c r="CP767" s="28"/>
      <c r="CQ767" s="28"/>
      <c r="CR767" s="28"/>
      <c r="CS767" s="28"/>
      <c r="CT767" s="28"/>
      <c r="CU767" s="28"/>
      <c r="CV767" s="28"/>
      <c r="CW767" s="28"/>
      <c r="CX767" s="20"/>
      <c r="ML767" s="87"/>
      <c r="MM767" s="87"/>
      <c r="MN767" s="87"/>
      <c r="MO767" s="87"/>
      <c r="MP767" s="87"/>
      <c r="MQ767" s="87"/>
      <c r="MR767" s="87"/>
      <c r="MS767" s="87"/>
      <c r="MT767" s="87"/>
      <c r="MU767" s="87"/>
      <c r="MV767" s="87"/>
      <c r="MW767" s="87"/>
      <c r="MX767" s="87"/>
      <c r="MY767" s="87"/>
      <c r="MZ767" s="87"/>
      <c r="NA767" s="87"/>
      <c r="NB767" s="87"/>
      <c r="NC767" s="87"/>
      <c r="ND767" s="87"/>
      <c r="NE767" s="87"/>
      <c r="NF767" s="87"/>
      <c r="NG767" s="87"/>
      <c r="NH767" s="87"/>
      <c r="NI767" s="87"/>
      <c r="NJ767" s="87"/>
      <c r="NK767" s="87"/>
      <c r="NL767" s="87"/>
      <c r="NM767" s="87"/>
      <c r="NN767" s="87"/>
      <c r="NO767" s="87"/>
      <c r="NP767" s="87"/>
      <c r="NR767" s="20"/>
      <c r="NS767" s="246" t="s">
        <v>6417</v>
      </c>
    </row>
    <row r="768" spans="22:383">
      <c r="V768" s="43">
        <v>114</v>
      </c>
      <c r="W768" s="34" t="s">
        <v>2974</v>
      </c>
      <c r="X768" s="44">
        <v>170643</v>
      </c>
      <c r="Y768" s="34" t="s">
        <v>1549</v>
      </c>
      <c r="Z768" s="43" t="s">
        <v>1277</v>
      </c>
      <c r="AA768" s="34" t="s">
        <v>669</v>
      </c>
      <c r="AB768" s="34" t="s">
        <v>412</v>
      </c>
      <c r="AC768" s="34" t="s">
        <v>6418</v>
      </c>
      <c r="AD768" s="44" t="s">
        <v>428</v>
      </c>
      <c r="AE768" s="44" t="s">
        <v>6321</v>
      </c>
      <c r="AF768" s="43">
        <v>114</v>
      </c>
      <c r="AG768" s="34" t="s">
        <v>2974</v>
      </c>
      <c r="AH768" s="34" t="s">
        <v>2973</v>
      </c>
      <c r="AI768" s="43" t="s">
        <v>2975</v>
      </c>
      <c r="AJ768" s="44" t="s">
        <v>2976</v>
      </c>
      <c r="AK768" s="295">
        <v>5400303</v>
      </c>
      <c r="AL768" s="44" t="s">
        <v>666</v>
      </c>
      <c r="AM768" s="44" t="s">
        <v>2980</v>
      </c>
      <c r="AN768" s="296">
        <v>276095730</v>
      </c>
      <c r="AO768" s="34"/>
      <c r="AP768" s="34"/>
      <c r="AQ768" s="34"/>
      <c r="AR768" s="34"/>
      <c r="AS768" s="34"/>
      <c r="AT768" s="44" t="s">
        <v>434</v>
      </c>
      <c r="AU768" s="44"/>
      <c r="AV768" s="751" t="str" cm="1">
        <f t="array" ref="AV7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8" s="34"/>
      <c r="AX768" s="34"/>
      <c r="AY768" s="34"/>
      <c r="AZ768" s="34"/>
      <c r="BA768" s="34"/>
      <c r="BB768" s="34"/>
      <c r="BC768" s="34"/>
      <c r="BD768" s="44">
        <v>170643</v>
      </c>
      <c r="BE768" s="34" t="s">
        <v>1549</v>
      </c>
      <c r="BF768" s="43" t="s">
        <v>1277</v>
      </c>
      <c r="BG768" s="34" t="s">
        <v>669</v>
      </c>
      <c r="BH768" s="34" t="s">
        <v>412</v>
      </c>
      <c r="BI768" s="34" t="s">
        <v>6418</v>
      </c>
      <c r="BJ768" s="44" t="s">
        <v>428</v>
      </c>
      <c r="BK768" s="44" t="s">
        <v>6321</v>
      </c>
      <c r="BL768" s="34"/>
      <c r="BM768" s="34"/>
      <c r="BN768" s="34"/>
      <c r="BO768" s="20"/>
      <c r="BP768" s="20"/>
      <c r="BQ768" s="20"/>
      <c r="BR768" s="20"/>
      <c r="BS768" s="27"/>
      <c r="BT768" s="20"/>
      <c r="BU768" s="20"/>
      <c r="BV768" s="20"/>
      <c r="BW768" s="20"/>
      <c r="BX768" s="20"/>
      <c r="BY768" s="20"/>
      <c r="BZ768" s="20"/>
      <c r="CA768" s="20"/>
      <c r="CB768" s="20"/>
      <c r="CC768" s="27"/>
      <c r="CD768" s="20"/>
      <c r="CE768" s="20"/>
      <c r="CF768" s="28"/>
      <c r="CG768" s="28"/>
      <c r="CH768" s="28"/>
      <c r="CI768" s="28"/>
      <c r="CJ768" s="28"/>
      <c r="CK768" s="28"/>
      <c r="CL768" s="28"/>
      <c r="CM768" s="28"/>
      <c r="CN768" s="28"/>
      <c r="CO768" s="28"/>
      <c r="CP768" s="28"/>
      <c r="CQ768" s="28"/>
      <c r="CR768" s="28"/>
      <c r="CS768" s="28"/>
      <c r="CT768" s="28"/>
      <c r="CU768" s="28"/>
      <c r="CV768" s="28"/>
      <c r="CW768" s="28"/>
      <c r="CX768" s="20"/>
      <c r="ML768" s="87"/>
      <c r="MM768" s="87"/>
      <c r="MN768" s="87"/>
      <c r="MO768" s="87"/>
      <c r="MP768" s="87"/>
      <c r="MQ768" s="87"/>
      <c r="MR768" s="87"/>
      <c r="MS768" s="87"/>
      <c r="MT768" s="87"/>
      <c r="MU768" s="87"/>
      <c r="MV768" s="87"/>
      <c r="MW768" s="87"/>
      <c r="MX768" s="87"/>
      <c r="MY768" s="87"/>
      <c r="MZ768" s="87"/>
      <c r="NA768" s="87"/>
      <c r="NB768" s="87"/>
      <c r="NC768" s="87"/>
      <c r="ND768" s="87"/>
      <c r="NE768" s="87"/>
      <c r="NF768" s="87"/>
      <c r="NG768" s="87"/>
      <c r="NH768" s="87"/>
      <c r="NI768" s="87"/>
      <c r="NJ768" s="87"/>
      <c r="NK768" s="87"/>
      <c r="NL768" s="87"/>
      <c r="NM768" s="87"/>
      <c r="NN768" s="87"/>
      <c r="NO768" s="87"/>
      <c r="NP768" s="87"/>
      <c r="NR768" s="20"/>
      <c r="NS768" s="246" t="s">
        <v>6419</v>
      </c>
    </row>
    <row r="769" spans="22:383">
      <c r="V769" s="43">
        <v>114</v>
      </c>
      <c r="W769" s="34" t="s">
        <v>2974</v>
      </c>
      <c r="X769" s="44">
        <v>170635</v>
      </c>
      <c r="Y769" s="34" t="s">
        <v>2608</v>
      </c>
      <c r="Z769" s="43" t="s">
        <v>1277</v>
      </c>
      <c r="AA769" s="34" t="s">
        <v>669</v>
      </c>
      <c r="AB769" s="34" t="s">
        <v>412</v>
      </c>
      <c r="AC769" s="34" t="s">
        <v>2608</v>
      </c>
      <c r="AD769" s="44" t="s">
        <v>428</v>
      </c>
      <c r="AE769" s="44" t="s">
        <v>6321</v>
      </c>
      <c r="AF769" s="43">
        <v>114</v>
      </c>
      <c r="AG769" s="34" t="s">
        <v>2974</v>
      </c>
      <c r="AH769" s="34" t="s">
        <v>2973</v>
      </c>
      <c r="AI769" s="43" t="s">
        <v>2975</v>
      </c>
      <c r="AJ769" s="44" t="s">
        <v>2976</v>
      </c>
      <c r="AK769" s="295">
        <v>5400303</v>
      </c>
      <c r="AL769" s="44" t="s">
        <v>666</v>
      </c>
      <c r="AM769" s="44" t="s">
        <v>2980</v>
      </c>
      <c r="AN769" s="296">
        <v>276095730</v>
      </c>
      <c r="AO769" s="34"/>
      <c r="AP769" s="34"/>
      <c r="AQ769" s="34"/>
      <c r="AR769" s="34"/>
      <c r="AS769" s="34"/>
      <c r="AT769" s="44" t="s">
        <v>434</v>
      </c>
      <c r="AU769" s="44"/>
      <c r="AV769" s="751" t="str" cm="1">
        <f t="array" ref="AV7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69" s="34"/>
      <c r="AX769" s="34"/>
      <c r="AY769" s="34"/>
      <c r="AZ769" s="34"/>
      <c r="BA769" s="34"/>
      <c r="BB769" s="34"/>
      <c r="BC769" s="34"/>
      <c r="BD769" s="44">
        <v>170635</v>
      </c>
      <c r="BE769" s="34" t="s">
        <v>2608</v>
      </c>
      <c r="BF769" s="43" t="s">
        <v>1277</v>
      </c>
      <c r="BG769" s="34" t="s">
        <v>669</v>
      </c>
      <c r="BH769" s="34" t="s">
        <v>412</v>
      </c>
      <c r="BI769" s="34" t="s">
        <v>2608</v>
      </c>
      <c r="BJ769" s="44" t="s">
        <v>428</v>
      </c>
      <c r="BK769" s="44" t="s">
        <v>6321</v>
      </c>
      <c r="BL769" s="34"/>
      <c r="BM769" s="34"/>
      <c r="BN769" s="34"/>
      <c r="BO769" s="20"/>
      <c r="BP769" s="20"/>
      <c r="BQ769" s="20"/>
      <c r="BR769" s="20"/>
      <c r="BS769" s="27"/>
      <c r="BT769" s="20"/>
      <c r="BU769" s="20"/>
      <c r="BV769" s="20"/>
      <c r="BW769" s="20"/>
      <c r="BX769" s="20"/>
      <c r="BY769" s="20"/>
      <c r="BZ769" s="20"/>
      <c r="CA769" s="20"/>
      <c r="CB769" s="20"/>
      <c r="CC769" s="27"/>
      <c r="CD769" s="20"/>
      <c r="CE769" s="20"/>
      <c r="CF769" s="28"/>
      <c r="CG769" s="28"/>
      <c r="CH769" s="28"/>
      <c r="CI769" s="28"/>
      <c r="CJ769" s="28"/>
      <c r="CK769" s="28"/>
      <c r="CL769" s="28"/>
      <c r="CM769" s="28"/>
      <c r="CN769" s="28"/>
      <c r="CO769" s="28"/>
      <c r="CP769" s="28"/>
      <c r="CQ769" s="28"/>
      <c r="CR769" s="28"/>
      <c r="CS769" s="28"/>
      <c r="CT769" s="28"/>
      <c r="CU769" s="28"/>
      <c r="CV769" s="28"/>
      <c r="CW769" s="28"/>
      <c r="CX769" s="20"/>
      <c r="ML769" s="87"/>
      <c r="MM769" s="87"/>
      <c r="MN769" s="87"/>
      <c r="MO769" s="87"/>
      <c r="MP769" s="87"/>
      <c r="MQ769" s="87"/>
      <c r="MR769" s="87"/>
      <c r="MS769" s="87"/>
      <c r="MT769" s="87"/>
      <c r="MU769" s="87"/>
      <c r="MV769" s="87"/>
      <c r="MW769" s="87"/>
      <c r="MX769" s="87"/>
      <c r="MY769" s="87"/>
      <c r="MZ769" s="87"/>
      <c r="NA769" s="87"/>
      <c r="NB769" s="87"/>
      <c r="NC769" s="87"/>
      <c r="ND769" s="87"/>
      <c r="NE769" s="87"/>
      <c r="NF769" s="87"/>
      <c r="NG769" s="87"/>
      <c r="NH769" s="87"/>
      <c r="NI769" s="87"/>
      <c r="NJ769" s="87"/>
      <c r="NK769" s="87"/>
      <c r="NL769" s="87"/>
      <c r="NM769" s="87"/>
      <c r="NN769" s="87"/>
      <c r="NO769" s="87"/>
      <c r="NP769" s="87"/>
      <c r="NR769" s="20"/>
      <c r="NS769" s="246" t="s">
        <v>6420</v>
      </c>
    </row>
    <row r="770" spans="22:383">
      <c r="V770" s="43">
        <v>114</v>
      </c>
      <c r="W770" s="34" t="s">
        <v>2974</v>
      </c>
      <c r="X770" s="44">
        <v>170901</v>
      </c>
      <c r="Y770" s="34" t="s">
        <v>936</v>
      </c>
      <c r="Z770" s="43" t="s">
        <v>1277</v>
      </c>
      <c r="AA770" s="34" t="s">
        <v>672</v>
      </c>
      <c r="AB770" s="34" t="s">
        <v>412</v>
      </c>
      <c r="AC770" s="34" t="s">
        <v>936</v>
      </c>
      <c r="AD770" s="44" t="s">
        <v>428</v>
      </c>
      <c r="AE770" s="44" t="s">
        <v>6321</v>
      </c>
      <c r="AF770" s="43">
        <v>114</v>
      </c>
      <c r="AG770" s="34" t="s">
        <v>2974</v>
      </c>
      <c r="AH770" s="34" t="s">
        <v>2973</v>
      </c>
      <c r="AI770" s="43" t="s">
        <v>2975</v>
      </c>
      <c r="AJ770" s="44" t="s">
        <v>2976</v>
      </c>
      <c r="AK770" s="295">
        <v>5400303</v>
      </c>
      <c r="AL770" s="44" t="s">
        <v>666</v>
      </c>
      <c r="AM770" s="44" t="s">
        <v>2980</v>
      </c>
      <c r="AN770" s="296">
        <v>276095730</v>
      </c>
      <c r="AO770" s="34"/>
      <c r="AP770" s="34"/>
      <c r="AQ770" s="34"/>
      <c r="AR770" s="34"/>
      <c r="AS770" s="34"/>
      <c r="AT770" s="44" t="s">
        <v>434</v>
      </c>
      <c r="AU770" s="44"/>
      <c r="AV770" s="751" t="str" cm="1">
        <f t="array" ref="AV7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0" s="34"/>
      <c r="AX770" s="34"/>
      <c r="AY770" s="34"/>
      <c r="AZ770" s="34"/>
      <c r="BA770" s="34"/>
      <c r="BB770" s="34"/>
      <c r="BC770" s="34"/>
      <c r="BD770" s="44">
        <v>170901</v>
      </c>
      <c r="BE770" s="34" t="s">
        <v>936</v>
      </c>
      <c r="BF770" s="43" t="s">
        <v>1277</v>
      </c>
      <c r="BG770" s="34" t="s">
        <v>672</v>
      </c>
      <c r="BH770" s="34" t="s">
        <v>412</v>
      </c>
      <c r="BI770" s="34" t="s">
        <v>936</v>
      </c>
      <c r="BJ770" s="44" t="s">
        <v>428</v>
      </c>
      <c r="BK770" s="44" t="s">
        <v>6321</v>
      </c>
      <c r="BL770" s="34"/>
      <c r="BM770" s="34"/>
      <c r="BN770" s="34"/>
      <c r="BO770" s="20"/>
      <c r="BP770" s="20"/>
      <c r="BQ770" s="20"/>
      <c r="BR770" s="20"/>
      <c r="BS770" s="27"/>
      <c r="BT770" s="20"/>
      <c r="BU770" s="20"/>
      <c r="BV770" s="20"/>
      <c r="BW770" s="20"/>
      <c r="BX770" s="20"/>
      <c r="BY770" s="20"/>
      <c r="BZ770" s="20"/>
      <c r="CA770" s="20"/>
      <c r="CB770" s="20"/>
      <c r="CC770" s="27"/>
      <c r="CD770" s="20"/>
      <c r="CE770" s="20"/>
      <c r="CF770" s="28"/>
      <c r="CG770" s="28"/>
      <c r="CH770" s="28"/>
      <c r="CI770" s="28"/>
      <c r="CJ770" s="28"/>
      <c r="CK770" s="28"/>
      <c r="CL770" s="28"/>
      <c r="CM770" s="28"/>
      <c r="CN770" s="28"/>
      <c r="CO770" s="28"/>
      <c r="CP770" s="28"/>
      <c r="CQ770" s="28"/>
      <c r="CR770" s="28"/>
      <c r="CS770" s="28"/>
      <c r="CT770" s="28"/>
      <c r="CU770" s="28"/>
      <c r="CV770" s="28"/>
      <c r="CW770" s="28"/>
      <c r="CX770" s="20"/>
      <c r="ML770" s="87"/>
      <c r="MM770" s="87"/>
      <c r="MN770" s="87"/>
      <c r="MO770" s="87"/>
      <c r="MP770" s="87"/>
      <c r="MQ770" s="87"/>
      <c r="MR770" s="87"/>
      <c r="MS770" s="87"/>
      <c r="MT770" s="87"/>
      <c r="MU770" s="87"/>
      <c r="MV770" s="87"/>
      <c r="MW770" s="87"/>
      <c r="MX770" s="87"/>
      <c r="MY770" s="87"/>
      <c r="MZ770" s="87"/>
      <c r="NA770" s="87"/>
      <c r="NB770" s="87"/>
      <c r="NC770" s="87"/>
      <c r="ND770" s="87"/>
      <c r="NE770" s="87"/>
      <c r="NF770" s="87"/>
      <c r="NG770" s="87"/>
      <c r="NH770" s="87"/>
      <c r="NI770" s="87"/>
      <c r="NJ770" s="87"/>
      <c r="NK770" s="87"/>
      <c r="NL770" s="87"/>
      <c r="NM770" s="87"/>
      <c r="NN770" s="87"/>
      <c r="NO770" s="87"/>
      <c r="NP770" s="87"/>
      <c r="NR770" s="20"/>
      <c r="NS770" s="246" t="s">
        <v>6421</v>
      </c>
    </row>
    <row r="771" spans="22:383">
      <c r="V771" s="43">
        <v>114</v>
      </c>
      <c r="W771" s="34" t="s">
        <v>2974</v>
      </c>
      <c r="X771" s="44">
        <v>170902</v>
      </c>
      <c r="Y771" s="34" t="s">
        <v>1203</v>
      </c>
      <c r="Z771" s="43" t="s">
        <v>1277</v>
      </c>
      <c r="AA771" s="34" t="s">
        <v>672</v>
      </c>
      <c r="AB771" s="34" t="s">
        <v>412</v>
      </c>
      <c r="AC771" s="34" t="s">
        <v>1203</v>
      </c>
      <c r="AD771" s="44" t="s">
        <v>428</v>
      </c>
      <c r="AE771" s="44" t="s">
        <v>6321</v>
      </c>
      <c r="AF771" s="43">
        <v>114</v>
      </c>
      <c r="AG771" s="34" t="s">
        <v>2974</v>
      </c>
      <c r="AH771" s="34" t="s">
        <v>2973</v>
      </c>
      <c r="AI771" s="43" t="s">
        <v>2975</v>
      </c>
      <c r="AJ771" s="44" t="s">
        <v>2976</v>
      </c>
      <c r="AK771" s="295">
        <v>5400303</v>
      </c>
      <c r="AL771" s="44" t="s">
        <v>666</v>
      </c>
      <c r="AM771" s="44" t="s">
        <v>2980</v>
      </c>
      <c r="AN771" s="296">
        <v>276095730</v>
      </c>
      <c r="AO771" s="34"/>
      <c r="AP771" s="34"/>
      <c r="AQ771" s="34"/>
      <c r="AR771" s="34"/>
      <c r="AS771" s="34"/>
      <c r="AT771" s="44" t="s">
        <v>434</v>
      </c>
      <c r="AU771" s="44"/>
      <c r="AV771" s="751" t="str" cm="1">
        <f t="array" ref="AV7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1" s="34"/>
      <c r="AX771" s="34"/>
      <c r="AY771" s="34"/>
      <c r="AZ771" s="34"/>
      <c r="BA771" s="34"/>
      <c r="BB771" s="34"/>
      <c r="BC771" s="34"/>
      <c r="BD771" s="44">
        <v>170902</v>
      </c>
      <c r="BE771" s="34" t="s">
        <v>1203</v>
      </c>
      <c r="BF771" s="43" t="s">
        <v>1277</v>
      </c>
      <c r="BG771" s="34" t="s">
        <v>672</v>
      </c>
      <c r="BH771" s="34" t="s">
        <v>412</v>
      </c>
      <c r="BI771" s="34" t="s">
        <v>1203</v>
      </c>
      <c r="BJ771" s="44" t="s">
        <v>428</v>
      </c>
      <c r="BK771" s="44" t="s">
        <v>6321</v>
      </c>
      <c r="BL771" s="34"/>
      <c r="BM771" s="34"/>
      <c r="BN771" s="34"/>
      <c r="BO771" s="20"/>
      <c r="BP771" s="20"/>
      <c r="BQ771" s="20"/>
      <c r="BR771" s="20"/>
      <c r="BS771" s="27"/>
      <c r="BT771" s="20"/>
      <c r="BU771" s="20"/>
      <c r="BV771" s="20"/>
      <c r="BW771" s="20"/>
      <c r="BX771" s="20"/>
      <c r="BY771" s="20"/>
      <c r="BZ771" s="20"/>
      <c r="CA771" s="20"/>
      <c r="CB771" s="20"/>
      <c r="CC771" s="27"/>
      <c r="CD771" s="20"/>
      <c r="CE771" s="20"/>
      <c r="CF771" s="28"/>
      <c r="CG771" s="28"/>
      <c r="CH771" s="28"/>
      <c r="CI771" s="28"/>
      <c r="CJ771" s="28"/>
      <c r="CK771" s="28"/>
      <c r="CL771" s="28"/>
      <c r="CM771" s="28"/>
      <c r="CN771" s="28"/>
      <c r="CO771" s="28"/>
      <c r="CP771" s="28"/>
      <c r="CQ771" s="28"/>
      <c r="CR771" s="28"/>
      <c r="CS771" s="28"/>
      <c r="CT771" s="28"/>
      <c r="CU771" s="28"/>
      <c r="CV771" s="28"/>
      <c r="CW771" s="28"/>
      <c r="CX771" s="20"/>
      <c r="ML771" s="87"/>
      <c r="MM771" s="87"/>
      <c r="MN771" s="87"/>
      <c r="MO771" s="87"/>
      <c r="MP771" s="87"/>
      <c r="MQ771" s="87"/>
      <c r="MR771" s="87"/>
      <c r="MS771" s="87"/>
      <c r="MT771" s="87"/>
      <c r="MU771" s="87"/>
      <c r="MV771" s="87"/>
      <c r="MW771" s="87"/>
      <c r="MX771" s="87"/>
      <c r="MY771" s="87"/>
      <c r="MZ771" s="87"/>
      <c r="NA771" s="87"/>
      <c r="NB771" s="87"/>
      <c r="NC771" s="87"/>
      <c r="ND771" s="87"/>
      <c r="NE771" s="87"/>
      <c r="NF771" s="87"/>
      <c r="NG771" s="87"/>
      <c r="NH771" s="87"/>
      <c r="NI771" s="87"/>
      <c r="NJ771" s="87"/>
      <c r="NK771" s="87"/>
      <c r="NL771" s="87"/>
      <c r="NM771" s="87"/>
      <c r="NN771" s="87"/>
      <c r="NO771" s="87"/>
      <c r="NP771" s="87"/>
      <c r="NR771" s="20"/>
      <c r="NS771" s="246" t="s">
        <v>6422</v>
      </c>
    </row>
    <row r="772" spans="22:383">
      <c r="V772" s="43">
        <v>114</v>
      </c>
      <c r="W772" s="34" t="s">
        <v>2974</v>
      </c>
      <c r="X772" s="44">
        <v>170900</v>
      </c>
      <c r="Y772" s="34" t="s">
        <v>6423</v>
      </c>
      <c r="Z772" s="43" t="s">
        <v>1277</v>
      </c>
      <c r="AA772" s="34" t="s">
        <v>672</v>
      </c>
      <c r="AB772" s="34" t="s">
        <v>412</v>
      </c>
      <c r="AC772" s="34" t="s">
        <v>6424</v>
      </c>
      <c r="AD772" s="44" t="s">
        <v>428</v>
      </c>
      <c r="AE772" s="44" t="s">
        <v>6321</v>
      </c>
      <c r="AF772" s="43">
        <v>114</v>
      </c>
      <c r="AG772" s="34" t="s">
        <v>2974</v>
      </c>
      <c r="AH772" s="34" t="s">
        <v>2973</v>
      </c>
      <c r="AI772" s="43" t="s">
        <v>2975</v>
      </c>
      <c r="AJ772" s="44" t="s">
        <v>2976</v>
      </c>
      <c r="AK772" s="295">
        <v>5400303</v>
      </c>
      <c r="AL772" s="44" t="s">
        <v>666</v>
      </c>
      <c r="AM772" s="44" t="s">
        <v>2980</v>
      </c>
      <c r="AN772" s="296">
        <v>276095730</v>
      </c>
      <c r="AO772" s="34"/>
      <c r="AP772" s="34"/>
      <c r="AQ772" s="34"/>
      <c r="AR772" s="34"/>
      <c r="AS772" s="34"/>
      <c r="AT772" s="44" t="s">
        <v>434</v>
      </c>
      <c r="AU772" s="44"/>
      <c r="AV772" s="751" t="str" cm="1">
        <f t="array" ref="AV7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2" s="34"/>
      <c r="AX772" s="34"/>
      <c r="AY772" s="34"/>
      <c r="AZ772" s="34"/>
      <c r="BA772" s="34"/>
      <c r="BB772" s="34"/>
      <c r="BC772" s="34"/>
      <c r="BD772" s="44">
        <v>170900</v>
      </c>
      <c r="BE772" s="34" t="s">
        <v>6423</v>
      </c>
      <c r="BF772" s="43" t="s">
        <v>1277</v>
      </c>
      <c r="BG772" s="34" t="s">
        <v>672</v>
      </c>
      <c r="BH772" s="34" t="s">
        <v>412</v>
      </c>
      <c r="BI772" s="34" t="s">
        <v>6424</v>
      </c>
      <c r="BJ772" s="44" t="s">
        <v>428</v>
      </c>
      <c r="BK772" s="44" t="s">
        <v>6321</v>
      </c>
      <c r="BL772" s="34"/>
      <c r="BM772" s="34"/>
      <c r="BN772" s="34"/>
      <c r="BO772" s="20"/>
      <c r="BP772" s="20"/>
      <c r="BQ772" s="20"/>
      <c r="BR772" s="20"/>
      <c r="BS772" s="27"/>
      <c r="BT772" s="20"/>
      <c r="BU772" s="20"/>
      <c r="BV772" s="20"/>
      <c r="BW772" s="20"/>
      <c r="BX772" s="20"/>
      <c r="BY772" s="20"/>
      <c r="BZ772" s="20"/>
      <c r="CA772" s="20"/>
      <c r="CB772" s="20"/>
      <c r="CC772" s="27"/>
      <c r="CD772" s="20"/>
      <c r="CE772" s="20"/>
      <c r="CF772" s="28"/>
      <c r="CG772" s="28"/>
      <c r="CH772" s="28"/>
      <c r="CI772" s="28"/>
      <c r="CJ772" s="28"/>
      <c r="CK772" s="28"/>
      <c r="CL772" s="28"/>
      <c r="CM772" s="28"/>
      <c r="CN772" s="28"/>
      <c r="CO772" s="28"/>
      <c r="CP772" s="28"/>
      <c r="CQ772" s="28"/>
      <c r="CR772" s="28"/>
      <c r="CS772" s="28"/>
      <c r="CT772" s="28"/>
      <c r="CU772" s="28"/>
      <c r="CV772" s="28"/>
      <c r="CW772" s="28"/>
      <c r="CX772" s="20"/>
      <c r="ML772" s="87"/>
      <c r="MM772" s="87"/>
      <c r="MN772" s="87"/>
      <c r="MO772" s="87"/>
      <c r="MP772" s="87"/>
      <c r="MQ772" s="87"/>
      <c r="MR772" s="87"/>
      <c r="MS772" s="87"/>
      <c r="MT772" s="87"/>
      <c r="MU772" s="87"/>
      <c r="MV772" s="87"/>
      <c r="MW772" s="87"/>
      <c r="MX772" s="87"/>
      <c r="MY772" s="87"/>
      <c r="MZ772" s="87"/>
      <c r="NA772" s="87"/>
      <c r="NB772" s="87"/>
      <c r="NC772" s="87"/>
      <c r="ND772" s="87"/>
      <c r="NE772" s="87"/>
      <c r="NF772" s="87"/>
      <c r="NG772" s="87"/>
      <c r="NH772" s="87"/>
      <c r="NI772" s="87"/>
      <c r="NJ772" s="87"/>
      <c r="NK772" s="87"/>
      <c r="NL772" s="87"/>
      <c r="NM772" s="87"/>
      <c r="NN772" s="87"/>
      <c r="NO772" s="87"/>
      <c r="NP772" s="87"/>
      <c r="NR772" s="20"/>
      <c r="NS772" s="246" t="s">
        <v>6425</v>
      </c>
    </row>
    <row r="773" spans="22:383">
      <c r="V773" s="43">
        <v>114</v>
      </c>
      <c r="W773" s="34" t="s">
        <v>2974</v>
      </c>
      <c r="X773" s="44">
        <v>170906</v>
      </c>
      <c r="Y773" s="34" t="s">
        <v>1489</v>
      </c>
      <c r="Z773" s="43" t="s">
        <v>1277</v>
      </c>
      <c r="AA773" s="34" t="s">
        <v>672</v>
      </c>
      <c r="AB773" s="34" t="s">
        <v>412</v>
      </c>
      <c r="AC773" s="34" t="s">
        <v>1489</v>
      </c>
      <c r="AD773" s="44" t="s">
        <v>428</v>
      </c>
      <c r="AE773" s="44" t="s">
        <v>6321</v>
      </c>
      <c r="AF773" s="43">
        <v>114</v>
      </c>
      <c r="AG773" s="34" t="s">
        <v>2974</v>
      </c>
      <c r="AH773" s="34" t="s">
        <v>2973</v>
      </c>
      <c r="AI773" s="43" t="s">
        <v>2975</v>
      </c>
      <c r="AJ773" s="44" t="s">
        <v>2976</v>
      </c>
      <c r="AK773" s="295">
        <v>5400303</v>
      </c>
      <c r="AL773" s="44" t="s">
        <v>666</v>
      </c>
      <c r="AM773" s="44" t="s">
        <v>2980</v>
      </c>
      <c r="AN773" s="296">
        <v>276095730</v>
      </c>
      <c r="AO773" s="34"/>
      <c r="AP773" s="34"/>
      <c r="AQ773" s="34"/>
      <c r="AR773" s="34"/>
      <c r="AS773" s="34"/>
      <c r="AT773" s="44" t="s">
        <v>434</v>
      </c>
      <c r="AU773" s="44"/>
      <c r="AV773" s="751" t="str" cm="1">
        <f t="array" ref="AV7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3" s="34"/>
      <c r="AX773" s="34"/>
      <c r="AY773" s="34"/>
      <c r="AZ773" s="34"/>
      <c r="BA773" s="34"/>
      <c r="BB773" s="34"/>
      <c r="BC773" s="34"/>
      <c r="BD773" s="44">
        <v>170906</v>
      </c>
      <c r="BE773" s="34" t="s">
        <v>1489</v>
      </c>
      <c r="BF773" s="43" t="s">
        <v>1277</v>
      </c>
      <c r="BG773" s="34" t="s">
        <v>672</v>
      </c>
      <c r="BH773" s="34" t="s">
        <v>412</v>
      </c>
      <c r="BI773" s="34" t="s">
        <v>1489</v>
      </c>
      <c r="BJ773" s="44" t="s">
        <v>428</v>
      </c>
      <c r="BK773" s="44" t="s">
        <v>6321</v>
      </c>
      <c r="BL773" s="34"/>
      <c r="BM773" s="34"/>
      <c r="BN773" s="34"/>
      <c r="BO773" s="20"/>
      <c r="BP773" s="20"/>
      <c r="BQ773" s="20"/>
      <c r="BR773" s="20"/>
      <c r="BS773" s="27"/>
      <c r="BT773" s="20"/>
      <c r="BU773" s="20"/>
      <c r="BV773" s="20"/>
      <c r="BW773" s="20"/>
      <c r="BX773" s="20"/>
      <c r="BY773" s="20"/>
      <c r="BZ773" s="20"/>
      <c r="CA773" s="20"/>
      <c r="CB773" s="20"/>
      <c r="CC773" s="27"/>
      <c r="CD773" s="20"/>
      <c r="CE773" s="20"/>
      <c r="CF773" s="28"/>
      <c r="CG773" s="28"/>
      <c r="CH773" s="28"/>
      <c r="CI773" s="28"/>
      <c r="CJ773" s="28"/>
      <c r="CK773" s="28"/>
      <c r="CL773" s="28"/>
      <c r="CM773" s="28"/>
      <c r="CN773" s="28"/>
      <c r="CO773" s="28"/>
      <c r="CP773" s="28"/>
      <c r="CQ773" s="28"/>
      <c r="CR773" s="28"/>
      <c r="CS773" s="28"/>
      <c r="CT773" s="28"/>
      <c r="CU773" s="28"/>
      <c r="CV773" s="28"/>
      <c r="CW773" s="28"/>
      <c r="CX773" s="20"/>
      <c r="ML773" s="87"/>
      <c r="MM773" s="87"/>
      <c r="MN773" s="87"/>
      <c r="MO773" s="87"/>
      <c r="MP773" s="87"/>
      <c r="MQ773" s="87"/>
      <c r="MR773" s="87"/>
      <c r="MS773" s="87"/>
      <c r="MT773" s="87"/>
      <c r="MU773" s="87"/>
      <c r="MV773" s="87"/>
      <c r="MW773" s="87"/>
      <c r="MX773" s="87"/>
      <c r="MY773" s="87"/>
      <c r="MZ773" s="87"/>
      <c r="NA773" s="87"/>
      <c r="NB773" s="87"/>
      <c r="NC773" s="87"/>
      <c r="ND773" s="87"/>
      <c r="NE773" s="87"/>
      <c r="NF773" s="87"/>
      <c r="NG773" s="87"/>
      <c r="NH773" s="87"/>
      <c r="NI773" s="87"/>
      <c r="NJ773" s="87"/>
      <c r="NK773" s="87"/>
      <c r="NL773" s="87"/>
      <c r="NM773" s="87"/>
      <c r="NN773" s="87"/>
      <c r="NO773" s="87"/>
      <c r="NP773" s="87"/>
      <c r="NR773" s="20"/>
      <c r="NS773" s="246" t="s">
        <v>6426</v>
      </c>
    </row>
    <row r="774" spans="22:383">
      <c r="V774" s="43">
        <v>114</v>
      </c>
      <c r="W774" s="34" t="s">
        <v>2974</v>
      </c>
      <c r="X774" s="44">
        <v>170908</v>
      </c>
      <c r="Y774" s="34" t="s">
        <v>1550</v>
      </c>
      <c r="Z774" s="43" t="s">
        <v>1277</v>
      </c>
      <c r="AA774" s="34" t="s">
        <v>672</v>
      </c>
      <c r="AB774" s="34" t="s">
        <v>412</v>
      </c>
      <c r="AC774" s="34" t="s">
        <v>6427</v>
      </c>
      <c r="AD774" s="44" t="s">
        <v>428</v>
      </c>
      <c r="AE774" s="44" t="s">
        <v>6321</v>
      </c>
      <c r="AF774" s="43">
        <v>114</v>
      </c>
      <c r="AG774" s="34" t="s">
        <v>2974</v>
      </c>
      <c r="AH774" s="34" t="s">
        <v>2973</v>
      </c>
      <c r="AI774" s="43" t="s">
        <v>2975</v>
      </c>
      <c r="AJ774" s="44" t="s">
        <v>2976</v>
      </c>
      <c r="AK774" s="295">
        <v>5400303</v>
      </c>
      <c r="AL774" s="44" t="s">
        <v>666</v>
      </c>
      <c r="AM774" s="44" t="s">
        <v>2980</v>
      </c>
      <c r="AN774" s="296">
        <v>276095730</v>
      </c>
      <c r="AO774" s="34"/>
      <c r="AP774" s="34"/>
      <c r="AQ774" s="34"/>
      <c r="AR774" s="34"/>
      <c r="AS774" s="34"/>
      <c r="AT774" s="44" t="s">
        <v>434</v>
      </c>
      <c r="AU774" s="44"/>
      <c r="AV774" s="751" t="str" cm="1">
        <f t="array" ref="AV7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4" s="34"/>
      <c r="AX774" s="34"/>
      <c r="AY774" s="34"/>
      <c r="AZ774" s="34"/>
      <c r="BA774" s="34"/>
      <c r="BB774" s="34"/>
      <c r="BC774" s="34"/>
      <c r="BD774" s="44">
        <v>170908</v>
      </c>
      <c r="BE774" s="34" t="s">
        <v>1550</v>
      </c>
      <c r="BF774" s="43" t="s">
        <v>1277</v>
      </c>
      <c r="BG774" s="34" t="s">
        <v>672</v>
      </c>
      <c r="BH774" s="34" t="s">
        <v>412</v>
      </c>
      <c r="BI774" s="34" t="s">
        <v>6427</v>
      </c>
      <c r="BJ774" s="44" t="s">
        <v>428</v>
      </c>
      <c r="BK774" s="44" t="s">
        <v>6321</v>
      </c>
      <c r="BL774" s="34"/>
      <c r="BM774" s="34"/>
      <c r="BN774" s="34"/>
      <c r="BO774" s="20"/>
      <c r="BP774" s="20"/>
      <c r="BQ774" s="20"/>
      <c r="BR774" s="20"/>
      <c r="BS774" s="27"/>
      <c r="BT774" s="20"/>
      <c r="BU774" s="20"/>
      <c r="BV774" s="20"/>
      <c r="BW774" s="20"/>
      <c r="BX774" s="20"/>
      <c r="BY774" s="20"/>
      <c r="BZ774" s="20"/>
      <c r="CA774" s="20"/>
      <c r="CB774" s="20"/>
      <c r="CC774" s="27"/>
      <c r="CD774" s="20"/>
      <c r="CE774" s="20"/>
      <c r="CF774" s="28"/>
      <c r="CG774" s="28"/>
      <c r="CH774" s="28"/>
      <c r="CI774" s="28"/>
      <c r="CJ774" s="28"/>
      <c r="CK774" s="28"/>
      <c r="CL774" s="28"/>
      <c r="CM774" s="28"/>
      <c r="CN774" s="28"/>
      <c r="CO774" s="28"/>
      <c r="CP774" s="28"/>
      <c r="CQ774" s="28"/>
      <c r="CR774" s="28"/>
      <c r="CS774" s="28"/>
      <c r="CT774" s="28"/>
      <c r="CU774" s="28"/>
      <c r="CV774" s="28"/>
      <c r="CW774" s="28"/>
      <c r="CX774" s="20"/>
      <c r="ML774" s="87"/>
      <c r="MM774" s="87"/>
      <c r="MN774" s="87"/>
      <c r="MO774" s="87"/>
      <c r="MP774" s="87"/>
      <c r="MQ774" s="87"/>
      <c r="MR774" s="87"/>
      <c r="MS774" s="87"/>
      <c r="MT774" s="87"/>
      <c r="MU774" s="87"/>
      <c r="MV774" s="87"/>
      <c r="MW774" s="87"/>
      <c r="MX774" s="87"/>
      <c r="MY774" s="87"/>
      <c r="MZ774" s="87"/>
      <c r="NA774" s="87"/>
      <c r="NB774" s="87"/>
      <c r="NC774" s="87"/>
      <c r="ND774" s="87"/>
      <c r="NE774" s="87"/>
      <c r="NF774" s="87"/>
      <c r="NG774" s="87"/>
      <c r="NH774" s="87"/>
      <c r="NI774" s="87"/>
      <c r="NJ774" s="87"/>
      <c r="NK774" s="87"/>
      <c r="NL774" s="87"/>
      <c r="NM774" s="87"/>
      <c r="NN774" s="87"/>
      <c r="NO774" s="87"/>
      <c r="NP774" s="87"/>
      <c r="NR774" s="20"/>
      <c r="NS774" s="246" t="s">
        <v>6428</v>
      </c>
    </row>
    <row r="775" spans="22:383">
      <c r="V775" s="43">
        <v>114</v>
      </c>
      <c r="W775" s="34" t="s">
        <v>2974</v>
      </c>
      <c r="X775" s="44">
        <v>170909</v>
      </c>
      <c r="Y775" s="34" t="s">
        <v>6429</v>
      </c>
      <c r="Z775" s="43" t="s">
        <v>1277</v>
      </c>
      <c r="AA775" s="34" t="s">
        <v>672</v>
      </c>
      <c r="AB775" s="34" t="s">
        <v>412</v>
      </c>
      <c r="AC775" s="34" t="s">
        <v>6424</v>
      </c>
      <c r="AD775" s="44" t="s">
        <v>428</v>
      </c>
      <c r="AE775" s="44" t="s">
        <v>6321</v>
      </c>
      <c r="AF775" s="43">
        <v>114</v>
      </c>
      <c r="AG775" s="34" t="s">
        <v>2974</v>
      </c>
      <c r="AH775" s="34" t="s">
        <v>2973</v>
      </c>
      <c r="AI775" s="43" t="s">
        <v>2975</v>
      </c>
      <c r="AJ775" s="44" t="s">
        <v>2976</v>
      </c>
      <c r="AK775" s="295">
        <v>5400303</v>
      </c>
      <c r="AL775" s="44" t="s">
        <v>666</v>
      </c>
      <c r="AM775" s="44" t="s">
        <v>2980</v>
      </c>
      <c r="AN775" s="296">
        <v>276095730</v>
      </c>
      <c r="AO775" s="34"/>
      <c r="AP775" s="34"/>
      <c r="AQ775" s="34"/>
      <c r="AR775" s="34"/>
      <c r="AS775" s="34"/>
      <c r="AT775" s="44" t="s">
        <v>434</v>
      </c>
      <c r="AU775" s="44"/>
      <c r="AV775" s="751" t="str" cm="1">
        <f t="array" ref="AV7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5" s="34"/>
      <c r="AX775" s="34"/>
      <c r="AY775" s="34"/>
      <c r="AZ775" s="34"/>
      <c r="BA775" s="34"/>
      <c r="BB775" s="34"/>
      <c r="BC775" s="34"/>
      <c r="BD775" s="44">
        <v>170909</v>
      </c>
      <c r="BE775" s="34" t="s">
        <v>6429</v>
      </c>
      <c r="BF775" s="43" t="s">
        <v>1277</v>
      </c>
      <c r="BG775" s="34" t="s">
        <v>672</v>
      </c>
      <c r="BH775" s="34" t="s">
        <v>412</v>
      </c>
      <c r="BI775" s="34" t="s">
        <v>6424</v>
      </c>
      <c r="BJ775" s="44" t="s">
        <v>428</v>
      </c>
      <c r="BK775" s="44" t="s">
        <v>6321</v>
      </c>
      <c r="BL775" s="34"/>
      <c r="BM775" s="34"/>
      <c r="BN775" s="34"/>
      <c r="BO775" s="20"/>
      <c r="BP775" s="20"/>
      <c r="BQ775" s="20"/>
      <c r="BR775" s="20"/>
      <c r="BS775" s="27"/>
      <c r="BT775" s="20"/>
      <c r="BU775" s="20"/>
      <c r="BV775" s="20"/>
      <c r="BW775" s="20"/>
      <c r="BX775" s="20"/>
      <c r="BY775" s="20"/>
      <c r="BZ775" s="20"/>
      <c r="CA775" s="20"/>
      <c r="CB775" s="20"/>
      <c r="CC775" s="27"/>
      <c r="CD775" s="20"/>
      <c r="CE775" s="20"/>
      <c r="CF775" s="28"/>
      <c r="CG775" s="28"/>
      <c r="CH775" s="28"/>
      <c r="CI775" s="28"/>
      <c r="CJ775" s="28"/>
      <c r="CK775" s="28"/>
      <c r="CL775" s="28"/>
      <c r="CM775" s="28"/>
      <c r="CN775" s="28"/>
      <c r="CO775" s="28"/>
      <c r="CP775" s="28"/>
      <c r="CQ775" s="28"/>
      <c r="CR775" s="28"/>
      <c r="CS775" s="28"/>
      <c r="CT775" s="28"/>
      <c r="CU775" s="28"/>
      <c r="CV775" s="28"/>
      <c r="CW775" s="28"/>
      <c r="CX775" s="20"/>
      <c r="ML775" s="87"/>
      <c r="MM775" s="87"/>
      <c r="MN775" s="87"/>
      <c r="MO775" s="87"/>
      <c r="MP775" s="87"/>
      <c r="MQ775" s="87"/>
      <c r="MR775" s="87"/>
      <c r="MS775" s="87"/>
      <c r="MT775" s="87"/>
      <c r="MU775" s="87"/>
      <c r="MV775" s="87"/>
      <c r="MW775" s="87"/>
      <c r="MX775" s="87"/>
      <c r="MY775" s="87"/>
      <c r="MZ775" s="87"/>
      <c r="NA775" s="87"/>
      <c r="NB775" s="87"/>
      <c r="NC775" s="87"/>
      <c r="ND775" s="87"/>
      <c r="NE775" s="87"/>
      <c r="NF775" s="87"/>
      <c r="NG775" s="87"/>
      <c r="NH775" s="87"/>
      <c r="NI775" s="87"/>
      <c r="NJ775" s="87"/>
      <c r="NK775" s="87"/>
      <c r="NL775" s="87"/>
      <c r="NM775" s="87"/>
      <c r="NN775" s="87"/>
      <c r="NO775" s="87"/>
      <c r="NP775" s="87"/>
      <c r="NR775" s="20"/>
      <c r="NS775" s="246" t="s">
        <v>6430</v>
      </c>
    </row>
    <row r="776" spans="22:383">
      <c r="V776" s="43">
        <v>114</v>
      </c>
      <c r="W776" s="34" t="s">
        <v>2974</v>
      </c>
      <c r="X776" s="44">
        <v>171201</v>
      </c>
      <c r="Y776" s="34" t="s">
        <v>939</v>
      </c>
      <c r="Z776" s="43" t="s">
        <v>1277</v>
      </c>
      <c r="AA776" s="34" t="s">
        <v>675</v>
      </c>
      <c r="AB776" s="34" t="s">
        <v>412</v>
      </c>
      <c r="AC776" s="34" t="s">
        <v>939</v>
      </c>
      <c r="AD776" s="44" t="s">
        <v>428</v>
      </c>
      <c r="AE776" s="44" t="s">
        <v>6321</v>
      </c>
      <c r="AF776" s="43">
        <v>114</v>
      </c>
      <c r="AG776" s="34" t="s">
        <v>2974</v>
      </c>
      <c r="AH776" s="34" t="s">
        <v>2973</v>
      </c>
      <c r="AI776" s="43" t="s">
        <v>2975</v>
      </c>
      <c r="AJ776" s="44" t="s">
        <v>2976</v>
      </c>
      <c r="AK776" s="295">
        <v>5400303</v>
      </c>
      <c r="AL776" s="44" t="s">
        <v>666</v>
      </c>
      <c r="AM776" s="44" t="s">
        <v>2980</v>
      </c>
      <c r="AN776" s="296">
        <v>276095730</v>
      </c>
      <c r="AO776" s="34"/>
      <c r="AP776" s="34"/>
      <c r="AQ776" s="34"/>
      <c r="AR776" s="34"/>
      <c r="AS776" s="34"/>
      <c r="AT776" s="44" t="s">
        <v>434</v>
      </c>
      <c r="AU776" s="44"/>
      <c r="AV776" s="751" t="str" cm="1">
        <f t="array" ref="AV7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6" s="34"/>
      <c r="AX776" s="34"/>
      <c r="AY776" s="34"/>
      <c r="AZ776" s="34"/>
      <c r="BA776" s="34"/>
      <c r="BB776" s="34"/>
      <c r="BC776" s="34"/>
      <c r="BD776" s="44">
        <v>171201</v>
      </c>
      <c r="BE776" s="34" t="s">
        <v>939</v>
      </c>
      <c r="BF776" s="43" t="s">
        <v>1277</v>
      </c>
      <c r="BG776" s="34" t="s">
        <v>675</v>
      </c>
      <c r="BH776" s="34" t="s">
        <v>412</v>
      </c>
      <c r="BI776" s="34" t="s">
        <v>939</v>
      </c>
      <c r="BJ776" s="44" t="s">
        <v>428</v>
      </c>
      <c r="BK776" s="44" t="s">
        <v>6321</v>
      </c>
      <c r="BL776" s="34"/>
      <c r="BM776" s="34"/>
      <c r="BN776" s="34"/>
      <c r="BO776" s="20"/>
      <c r="BP776" s="20"/>
      <c r="BQ776" s="20"/>
      <c r="BR776" s="20"/>
      <c r="BS776" s="27"/>
      <c r="BT776" s="20"/>
      <c r="BU776" s="20"/>
      <c r="BV776" s="20"/>
      <c r="BW776" s="20"/>
      <c r="BX776" s="20"/>
      <c r="BY776" s="20"/>
      <c r="BZ776" s="20"/>
      <c r="CA776" s="20"/>
      <c r="CB776" s="20"/>
      <c r="CC776" s="27"/>
      <c r="CD776" s="20"/>
      <c r="CE776" s="20"/>
      <c r="CF776" s="28"/>
      <c r="CG776" s="28"/>
      <c r="CH776" s="28"/>
      <c r="CI776" s="28"/>
      <c r="CJ776" s="28"/>
      <c r="CK776" s="28"/>
      <c r="CL776" s="28"/>
      <c r="CM776" s="28"/>
      <c r="CN776" s="28"/>
      <c r="CO776" s="28"/>
      <c r="CP776" s="28"/>
      <c r="CQ776" s="28"/>
      <c r="CR776" s="28"/>
      <c r="CS776" s="28"/>
      <c r="CT776" s="28"/>
      <c r="CU776" s="28"/>
      <c r="CV776" s="28"/>
      <c r="CW776" s="28"/>
      <c r="CX776" s="20"/>
      <c r="ML776" s="87"/>
      <c r="MM776" s="87"/>
      <c r="MN776" s="87"/>
      <c r="MO776" s="87"/>
      <c r="MP776" s="87"/>
      <c r="MQ776" s="87"/>
      <c r="MR776" s="87"/>
      <c r="MS776" s="87"/>
      <c r="MT776" s="87"/>
      <c r="MU776" s="87"/>
      <c r="MV776" s="87"/>
      <c r="MW776" s="87"/>
      <c r="MX776" s="87"/>
      <c r="MY776" s="87"/>
      <c r="MZ776" s="87"/>
      <c r="NA776" s="87"/>
      <c r="NB776" s="87"/>
      <c r="NC776" s="87"/>
      <c r="ND776" s="87"/>
      <c r="NE776" s="87"/>
      <c r="NF776" s="87"/>
      <c r="NG776" s="87"/>
      <c r="NH776" s="87"/>
      <c r="NI776" s="87"/>
      <c r="NJ776" s="87"/>
      <c r="NK776" s="87"/>
      <c r="NL776" s="87"/>
      <c r="NM776" s="87"/>
      <c r="NN776" s="87"/>
      <c r="NO776" s="87"/>
      <c r="NP776" s="87"/>
      <c r="NR776" s="20"/>
      <c r="NS776" s="246" t="s">
        <v>6431</v>
      </c>
    </row>
    <row r="777" spans="22:383">
      <c r="V777" s="43">
        <v>114</v>
      </c>
      <c r="W777" s="34" t="s">
        <v>2974</v>
      </c>
      <c r="X777" s="44">
        <v>171203</v>
      </c>
      <c r="Y777" s="34" t="s">
        <v>1206</v>
      </c>
      <c r="Z777" s="43" t="s">
        <v>1277</v>
      </c>
      <c r="AA777" s="34" t="s">
        <v>675</v>
      </c>
      <c r="AB777" s="34" t="s">
        <v>412</v>
      </c>
      <c r="AC777" s="34" t="s">
        <v>1206</v>
      </c>
      <c r="AD777" s="44" t="s">
        <v>428</v>
      </c>
      <c r="AE777" s="44" t="s">
        <v>6321</v>
      </c>
      <c r="AF777" s="43">
        <v>114</v>
      </c>
      <c r="AG777" s="34" t="s">
        <v>2974</v>
      </c>
      <c r="AH777" s="34" t="s">
        <v>2973</v>
      </c>
      <c r="AI777" s="43" t="s">
        <v>2975</v>
      </c>
      <c r="AJ777" s="44" t="s">
        <v>2976</v>
      </c>
      <c r="AK777" s="295">
        <v>5400303</v>
      </c>
      <c r="AL777" s="44" t="s">
        <v>666</v>
      </c>
      <c r="AM777" s="44" t="s">
        <v>2980</v>
      </c>
      <c r="AN777" s="296">
        <v>276095730</v>
      </c>
      <c r="AO777" s="34"/>
      <c r="AP777" s="34"/>
      <c r="AQ777" s="34"/>
      <c r="AR777" s="34"/>
      <c r="AS777" s="34"/>
      <c r="AT777" s="44" t="s">
        <v>434</v>
      </c>
      <c r="AU777" s="44"/>
      <c r="AV777" s="751" t="str" cm="1">
        <f t="array" ref="AV7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7" s="34"/>
      <c r="AX777" s="34"/>
      <c r="AY777" s="34"/>
      <c r="AZ777" s="34"/>
      <c r="BA777" s="34"/>
      <c r="BB777" s="34"/>
      <c r="BC777" s="34"/>
      <c r="BD777" s="44">
        <v>171203</v>
      </c>
      <c r="BE777" s="34" t="s">
        <v>1206</v>
      </c>
      <c r="BF777" s="43" t="s">
        <v>1277</v>
      </c>
      <c r="BG777" s="34" t="s">
        <v>675</v>
      </c>
      <c r="BH777" s="34" t="s">
        <v>412</v>
      </c>
      <c r="BI777" s="34" t="s">
        <v>1206</v>
      </c>
      <c r="BJ777" s="44" t="s">
        <v>428</v>
      </c>
      <c r="BK777" s="44" t="s">
        <v>6321</v>
      </c>
      <c r="BL777" s="34"/>
      <c r="BM777" s="34"/>
      <c r="BN777" s="34"/>
      <c r="BO777" s="20"/>
      <c r="BP777" s="20"/>
      <c r="BQ777" s="20"/>
      <c r="BR777" s="20"/>
      <c r="BS777" s="27"/>
      <c r="BT777" s="20"/>
      <c r="BU777" s="20"/>
      <c r="BV777" s="20"/>
      <c r="BW777" s="20"/>
      <c r="BX777" s="20"/>
      <c r="BY777" s="20"/>
      <c r="BZ777" s="20"/>
      <c r="CA777" s="20"/>
      <c r="CB777" s="20"/>
      <c r="CC777" s="27"/>
      <c r="CD777" s="20"/>
      <c r="CE777" s="20"/>
      <c r="CF777" s="28"/>
      <c r="CG777" s="28"/>
      <c r="CH777" s="28"/>
      <c r="CI777" s="28"/>
      <c r="CJ777" s="28"/>
      <c r="CK777" s="28"/>
      <c r="CL777" s="28"/>
      <c r="CM777" s="28"/>
      <c r="CN777" s="28"/>
      <c r="CO777" s="28"/>
      <c r="CP777" s="28"/>
      <c r="CQ777" s="28"/>
      <c r="CR777" s="28"/>
      <c r="CS777" s="28"/>
      <c r="CT777" s="28"/>
      <c r="CU777" s="28"/>
      <c r="CV777" s="28"/>
      <c r="CW777" s="28"/>
      <c r="CX777" s="20"/>
      <c r="ML777" s="87"/>
      <c r="MM777" s="87"/>
      <c r="MN777" s="87"/>
      <c r="MO777" s="87"/>
      <c r="MP777" s="87"/>
      <c r="MQ777" s="87"/>
      <c r="MR777" s="87"/>
      <c r="MS777" s="87"/>
      <c r="MT777" s="87"/>
      <c r="MU777" s="87"/>
      <c r="MV777" s="87"/>
      <c r="MW777" s="87"/>
      <c r="MX777" s="87"/>
      <c r="MY777" s="87"/>
      <c r="MZ777" s="87"/>
      <c r="NA777" s="87"/>
      <c r="NB777" s="87"/>
      <c r="NC777" s="87"/>
      <c r="ND777" s="87"/>
      <c r="NE777" s="87"/>
      <c r="NF777" s="87"/>
      <c r="NG777" s="87"/>
      <c r="NH777" s="87"/>
      <c r="NI777" s="87"/>
      <c r="NJ777" s="87"/>
      <c r="NK777" s="87"/>
      <c r="NL777" s="87"/>
      <c r="NM777" s="87"/>
      <c r="NN777" s="87"/>
      <c r="NO777" s="87"/>
      <c r="NP777" s="87"/>
      <c r="NR777" s="20"/>
      <c r="NS777" s="246" t="s">
        <v>6432</v>
      </c>
    </row>
    <row r="778" spans="22:383">
      <c r="V778" s="43">
        <v>114</v>
      </c>
      <c r="W778" s="34" t="s">
        <v>2974</v>
      </c>
      <c r="X778" s="44">
        <v>171205</v>
      </c>
      <c r="Y778" s="34" t="s">
        <v>1492</v>
      </c>
      <c r="Z778" s="43" t="s">
        <v>1277</v>
      </c>
      <c r="AA778" s="34" t="s">
        <v>675</v>
      </c>
      <c r="AB778" s="34" t="s">
        <v>412</v>
      </c>
      <c r="AC778" s="34" t="s">
        <v>1492</v>
      </c>
      <c r="AD778" s="44" t="s">
        <v>428</v>
      </c>
      <c r="AE778" s="44" t="s">
        <v>6321</v>
      </c>
      <c r="AF778" s="43">
        <v>114</v>
      </c>
      <c r="AG778" s="34" t="s">
        <v>2974</v>
      </c>
      <c r="AH778" s="34" t="s">
        <v>2973</v>
      </c>
      <c r="AI778" s="43" t="s">
        <v>2975</v>
      </c>
      <c r="AJ778" s="44" t="s">
        <v>2976</v>
      </c>
      <c r="AK778" s="295">
        <v>5400303</v>
      </c>
      <c r="AL778" s="44" t="s">
        <v>666</v>
      </c>
      <c r="AM778" s="44" t="s">
        <v>2980</v>
      </c>
      <c r="AN778" s="296">
        <v>276095730</v>
      </c>
      <c r="AO778" s="34"/>
      <c r="AP778" s="34"/>
      <c r="AQ778" s="34"/>
      <c r="AR778" s="34"/>
      <c r="AS778" s="34"/>
      <c r="AT778" s="44" t="s">
        <v>434</v>
      </c>
      <c r="AU778" s="44"/>
      <c r="AV778" s="751" t="str" cm="1">
        <f t="array" ref="AV7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8" s="34"/>
      <c r="AX778" s="34"/>
      <c r="AY778" s="34"/>
      <c r="AZ778" s="34"/>
      <c r="BA778" s="34"/>
      <c r="BB778" s="34"/>
      <c r="BC778" s="34"/>
      <c r="BD778" s="44">
        <v>171205</v>
      </c>
      <c r="BE778" s="34" t="s">
        <v>1492</v>
      </c>
      <c r="BF778" s="43" t="s">
        <v>1277</v>
      </c>
      <c r="BG778" s="34" t="s">
        <v>675</v>
      </c>
      <c r="BH778" s="34" t="s">
        <v>412</v>
      </c>
      <c r="BI778" s="34" t="s">
        <v>1492</v>
      </c>
      <c r="BJ778" s="44" t="s">
        <v>428</v>
      </c>
      <c r="BK778" s="44" t="s">
        <v>6321</v>
      </c>
      <c r="BL778" s="34"/>
      <c r="BM778" s="34"/>
      <c r="BN778" s="34"/>
      <c r="BO778" s="20"/>
      <c r="BP778" s="20"/>
      <c r="BQ778" s="20"/>
      <c r="BR778" s="20"/>
      <c r="BS778" s="27"/>
      <c r="BT778" s="20"/>
      <c r="BU778" s="20"/>
      <c r="BV778" s="20"/>
      <c r="BW778" s="20"/>
      <c r="BX778" s="20"/>
      <c r="BY778" s="20"/>
      <c r="BZ778" s="20"/>
      <c r="CA778" s="20"/>
      <c r="CB778" s="20"/>
      <c r="CC778" s="27"/>
      <c r="CD778" s="20"/>
      <c r="CE778" s="20"/>
      <c r="CF778" s="28"/>
      <c r="CG778" s="28"/>
      <c r="CH778" s="28"/>
      <c r="CI778" s="28"/>
      <c r="CJ778" s="28"/>
      <c r="CK778" s="28"/>
      <c r="CL778" s="28"/>
      <c r="CM778" s="28"/>
      <c r="CN778" s="28"/>
      <c r="CO778" s="28"/>
      <c r="CP778" s="28"/>
      <c r="CQ778" s="28"/>
      <c r="CR778" s="28"/>
      <c r="CS778" s="28"/>
      <c r="CT778" s="28"/>
      <c r="CU778" s="28"/>
      <c r="CV778" s="28"/>
      <c r="CW778" s="28"/>
      <c r="CX778" s="20"/>
      <c r="ML778" s="87"/>
      <c r="MM778" s="87"/>
      <c r="MN778" s="87"/>
      <c r="MO778" s="87"/>
      <c r="MP778" s="87"/>
      <c r="MQ778" s="87"/>
      <c r="MR778" s="87"/>
      <c r="MS778" s="87"/>
      <c r="MT778" s="87"/>
      <c r="MU778" s="87"/>
      <c r="MV778" s="87"/>
      <c r="MW778" s="87"/>
      <c r="MX778" s="87"/>
      <c r="MY778" s="87"/>
      <c r="MZ778" s="87"/>
      <c r="NA778" s="87"/>
      <c r="NB778" s="87"/>
      <c r="NC778" s="87"/>
      <c r="ND778" s="87"/>
      <c r="NE778" s="87"/>
      <c r="NF778" s="87"/>
      <c r="NG778" s="87"/>
      <c r="NH778" s="87"/>
      <c r="NI778" s="87"/>
      <c r="NJ778" s="87"/>
      <c r="NK778" s="87"/>
      <c r="NL778" s="87"/>
      <c r="NM778" s="87"/>
      <c r="NN778" s="87"/>
      <c r="NO778" s="87"/>
      <c r="NP778" s="87"/>
      <c r="NR778" s="20"/>
      <c r="NS778" s="246" t="s">
        <v>6433</v>
      </c>
    </row>
    <row r="779" spans="22:383">
      <c r="V779" s="43">
        <v>114</v>
      </c>
      <c r="W779" s="34" t="s">
        <v>2974</v>
      </c>
      <c r="X779" s="44">
        <v>171206</v>
      </c>
      <c r="Y779" s="34" t="s">
        <v>1762</v>
      </c>
      <c r="Z779" s="43" t="s">
        <v>1277</v>
      </c>
      <c r="AA779" s="34" t="s">
        <v>675</v>
      </c>
      <c r="AB779" s="34" t="s">
        <v>412</v>
      </c>
      <c r="AC779" s="34" t="s">
        <v>1762</v>
      </c>
      <c r="AD779" s="44" t="s">
        <v>428</v>
      </c>
      <c r="AE779" s="44" t="s">
        <v>6321</v>
      </c>
      <c r="AF779" s="43">
        <v>114</v>
      </c>
      <c r="AG779" s="34" t="s">
        <v>2974</v>
      </c>
      <c r="AH779" s="34" t="s">
        <v>2973</v>
      </c>
      <c r="AI779" s="43" t="s">
        <v>2975</v>
      </c>
      <c r="AJ779" s="44" t="s">
        <v>2976</v>
      </c>
      <c r="AK779" s="295">
        <v>5400303</v>
      </c>
      <c r="AL779" s="44" t="s">
        <v>666</v>
      </c>
      <c r="AM779" s="44" t="s">
        <v>2980</v>
      </c>
      <c r="AN779" s="296">
        <v>276095730</v>
      </c>
      <c r="AO779" s="34"/>
      <c r="AP779" s="34"/>
      <c r="AQ779" s="34"/>
      <c r="AR779" s="34"/>
      <c r="AS779" s="34"/>
      <c r="AT779" s="44" t="s">
        <v>434</v>
      </c>
      <c r="AU779" s="44"/>
      <c r="AV779" s="751" t="str" cm="1">
        <f t="array" ref="AV7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79" s="34"/>
      <c r="AX779" s="34"/>
      <c r="AY779" s="34"/>
      <c r="AZ779" s="34"/>
      <c r="BA779" s="34"/>
      <c r="BB779" s="34"/>
      <c r="BC779" s="34"/>
      <c r="BD779" s="44">
        <v>171206</v>
      </c>
      <c r="BE779" s="34" t="s">
        <v>1762</v>
      </c>
      <c r="BF779" s="43" t="s">
        <v>1277</v>
      </c>
      <c r="BG779" s="34" t="s">
        <v>675</v>
      </c>
      <c r="BH779" s="34" t="s">
        <v>412</v>
      </c>
      <c r="BI779" s="34" t="s">
        <v>1762</v>
      </c>
      <c r="BJ779" s="44" t="s">
        <v>428</v>
      </c>
      <c r="BK779" s="44" t="s">
        <v>6321</v>
      </c>
      <c r="BL779" s="34"/>
      <c r="BM779" s="34"/>
      <c r="BN779" s="34"/>
      <c r="BO779" s="20"/>
      <c r="BP779" s="20"/>
      <c r="BQ779" s="20"/>
      <c r="BR779" s="20"/>
      <c r="BS779" s="27"/>
      <c r="BT779" s="20"/>
      <c r="BU779" s="20"/>
      <c r="BV779" s="20"/>
      <c r="BW779" s="20"/>
      <c r="BX779" s="20"/>
      <c r="BY779" s="20"/>
      <c r="BZ779" s="20"/>
      <c r="CA779" s="20"/>
      <c r="CB779" s="20"/>
      <c r="CC779" s="27"/>
      <c r="CD779" s="20"/>
      <c r="CE779" s="20"/>
      <c r="CF779" s="28"/>
      <c r="CG779" s="28"/>
      <c r="CH779" s="28"/>
      <c r="CI779" s="28"/>
      <c r="CJ779" s="28"/>
      <c r="CK779" s="28"/>
      <c r="CL779" s="28"/>
      <c r="CM779" s="28"/>
      <c r="CN779" s="28"/>
      <c r="CO779" s="28"/>
      <c r="CP779" s="28"/>
      <c r="CQ779" s="28"/>
      <c r="CR779" s="28"/>
      <c r="CS779" s="28"/>
      <c r="CT779" s="28"/>
      <c r="CU779" s="28"/>
      <c r="CV779" s="28"/>
      <c r="CW779" s="28"/>
      <c r="CX779" s="20"/>
      <c r="ML779" s="87"/>
      <c r="MM779" s="87"/>
      <c r="MN779" s="87"/>
      <c r="MO779" s="87"/>
      <c r="MP779" s="87"/>
      <c r="MQ779" s="87"/>
      <c r="MR779" s="87"/>
      <c r="MS779" s="87"/>
      <c r="MT779" s="87"/>
      <c r="MU779" s="87"/>
      <c r="MV779" s="87"/>
      <c r="MW779" s="87"/>
      <c r="MX779" s="87"/>
      <c r="MY779" s="87"/>
      <c r="MZ779" s="87"/>
      <c r="NA779" s="87"/>
      <c r="NB779" s="87"/>
      <c r="NC779" s="87"/>
      <c r="ND779" s="87"/>
      <c r="NE779" s="87"/>
      <c r="NF779" s="87"/>
      <c r="NG779" s="87"/>
      <c r="NH779" s="87"/>
      <c r="NI779" s="87"/>
      <c r="NJ779" s="87"/>
      <c r="NK779" s="87"/>
      <c r="NL779" s="87"/>
      <c r="NM779" s="87"/>
      <c r="NN779" s="87"/>
      <c r="NO779" s="87"/>
      <c r="NP779" s="87"/>
      <c r="NR779" s="20"/>
      <c r="NS779" s="246" t="s">
        <v>6434</v>
      </c>
    </row>
    <row r="780" spans="22:383">
      <c r="V780" s="43">
        <v>114</v>
      </c>
      <c r="W780" s="34" t="s">
        <v>2974</v>
      </c>
      <c r="X780" s="44">
        <v>171232</v>
      </c>
      <c r="Y780" s="34" t="s">
        <v>3496</v>
      </c>
      <c r="Z780" s="43" t="s">
        <v>1277</v>
      </c>
      <c r="AA780" s="34" t="s">
        <v>675</v>
      </c>
      <c r="AB780" s="34" t="s">
        <v>412</v>
      </c>
      <c r="AC780" s="34" t="s">
        <v>3496</v>
      </c>
      <c r="AD780" s="44" t="s">
        <v>428</v>
      </c>
      <c r="AE780" s="44" t="s">
        <v>6321</v>
      </c>
      <c r="AF780" s="43">
        <v>114</v>
      </c>
      <c r="AG780" s="34" t="s">
        <v>2974</v>
      </c>
      <c r="AH780" s="34" t="s">
        <v>2973</v>
      </c>
      <c r="AI780" s="43" t="s">
        <v>2975</v>
      </c>
      <c r="AJ780" s="44" t="s">
        <v>2976</v>
      </c>
      <c r="AK780" s="295">
        <v>5400303</v>
      </c>
      <c r="AL780" s="44" t="s">
        <v>666</v>
      </c>
      <c r="AM780" s="44" t="s">
        <v>2980</v>
      </c>
      <c r="AN780" s="296">
        <v>276095730</v>
      </c>
      <c r="AO780" s="34"/>
      <c r="AP780" s="34"/>
      <c r="AQ780" s="34"/>
      <c r="AR780" s="34"/>
      <c r="AS780" s="34"/>
      <c r="AT780" s="44" t="s">
        <v>434</v>
      </c>
      <c r="AU780" s="44"/>
      <c r="AV780" s="751" t="str" cm="1">
        <f t="array" ref="AV7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0" s="34"/>
      <c r="AX780" s="34"/>
      <c r="AY780" s="34"/>
      <c r="AZ780" s="34"/>
      <c r="BA780" s="34"/>
      <c r="BB780" s="34"/>
      <c r="BC780" s="34"/>
      <c r="BD780" s="44">
        <v>171232</v>
      </c>
      <c r="BE780" s="34" t="s">
        <v>3496</v>
      </c>
      <c r="BF780" s="43" t="s">
        <v>1277</v>
      </c>
      <c r="BG780" s="34" t="s">
        <v>675</v>
      </c>
      <c r="BH780" s="34" t="s">
        <v>412</v>
      </c>
      <c r="BI780" s="34" t="s">
        <v>3496</v>
      </c>
      <c r="BJ780" s="44" t="s">
        <v>428</v>
      </c>
      <c r="BK780" s="44" t="s">
        <v>6321</v>
      </c>
      <c r="BL780" s="34"/>
      <c r="BM780" s="34"/>
      <c r="BN780" s="34"/>
      <c r="BO780" s="20"/>
      <c r="BP780" s="20"/>
      <c r="BQ780" s="20"/>
      <c r="BR780" s="20"/>
      <c r="BS780" s="27"/>
      <c r="BT780" s="20"/>
      <c r="BU780" s="20"/>
      <c r="BV780" s="20"/>
      <c r="BW780" s="20"/>
      <c r="BX780" s="20"/>
      <c r="BY780" s="20"/>
      <c r="BZ780" s="20"/>
      <c r="CA780" s="20"/>
      <c r="CB780" s="20"/>
      <c r="CC780" s="27"/>
      <c r="CD780" s="20"/>
      <c r="CE780" s="20"/>
      <c r="CF780" s="28"/>
      <c r="CG780" s="28"/>
      <c r="CH780" s="28"/>
      <c r="CI780" s="28"/>
      <c r="CJ780" s="28"/>
      <c r="CK780" s="28"/>
      <c r="CL780" s="28"/>
      <c r="CM780" s="28"/>
      <c r="CN780" s="28"/>
      <c r="CO780" s="28"/>
      <c r="CP780" s="28"/>
      <c r="CQ780" s="28"/>
      <c r="CR780" s="28"/>
      <c r="CS780" s="28"/>
      <c r="CT780" s="28"/>
      <c r="CU780" s="28"/>
      <c r="CV780" s="28"/>
      <c r="CW780" s="28"/>
      <c r="CX780" s="20"/>
      <c r="ML780" s="87"/>
      <c r="MM780" s="87"/>
      <c r="MN780" s="87"/>
      <c r="MO780" s="87"/>
      <c r="MP780" s="87"/>
      <c r="MQ780" s="87"/>
      <c r="MR780" s="87"/>
      <c r="MS780" s="87"/>
      <c r="MT780" s="87"/>
      <c r="MU780" s="87"/>
      <c r="MV780" s="87"/>
      <c r="MW780" s="87"/>
      <c r="MX780" s="87"/>
      <c r="MY780" s="87"/>
      <c r="MZ780" s="87"/>
      <c r="NA780" s="87"/>
      <c r="NB780" s="87"/>
      <c r="NC780" s="87"/>
      <c r="ND780" s="87"/>
      <c r="NE780" s="87"/>
      <c r="NF780" s="87"/>
      <c r="NG780" s="87"/>
      <c r="NH780" s="87"/>
      <c r="NI780" s="87"/>
      <c r="NJ780" s="87"/>
      <c r="NK780" s="87"/>
      <c r="NL780" s="87"/>
      <c r="NM780" s="87"/>
      <c r="NN780" s="87"/>
      <c r="NO780" s="87"/>
      <c r="NP780" s="87"/>
      <c r="NR780" s="20"/>
      <c r="NS780" s="246" t="s">
        <v>6435</v>
      </c>
    </row>
    <row r="781" spans="22:383">
      <c r="V781" s="43">
        <v>114</v>
      </c>
      <c r="W781" s="34" t="s">
        <v>2974</v>
      </c>
      <c r="X781" s="44">
        <v>171209</v>
      </c>
      <c r="Y781" s="34" t="s">
        <v>1974</v>
      </c>
      <c r="Z781" s="43" t="s">
        <v>1277</v>
      </c>
      <c r="AA781" s="34" t="s">
        <v>675</v>
      </c>
      <c r="AB781" s="34" t="s">
        <v>412</v>
      </c>
      <c r="AC781" s="34" t="s">
        <v>1974</v>
      </c>
      <c r="AD781" s="44" t="s">
        <v>428</v>
      </c>
      <c r="AE781" s="44" t="s">
        <v>6321</v>
      </c>
      <c r="AF781" s="43">
        <v>114</v>
      </c>
      <c r="AG781" s="34" t="s">
        <v>2974</v>
      </c>
      <c r="AH781" s="34" t="s">
        <v>2973</v>
      </c>
      <c r="AI781" s="43" t="s">
        <v>2975</v>
      </c>
      <c r="AJ781" s="44" t="s">
        <v>2976</v>
      </c>
      <c r="AK781" s="295">
        <v>5400303</v>
      </c>
      <c r="AL781" s="44" t="s">
        <v>666</v>
      </c>
      <c r="AM781" s="44" t="s">
        <v>2980</v>
      </c>
      <c r="AN781" s="296">
        <v>276095730</v>
      </c>
      <c r="AO781" s="34"/>
      <c r="AP781" s="34"/>
      <c r="AQ781" s="34"/>
      <c r="AR781" s="34"/>
      <c r="AS781" s="34"/>
      <c r="AT781" s="44" t="s">
        <v>434</v>
      </c>
      <c r="AU781" s="44"/>
      <c r="AV781" s="751" t="str" cm="1">
        <f t="array" ref="AV7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1" s="34"/>
      <c r="AX781" s="34"/>
      <c r="AY781" s="34"/>
      <c r="AZ781" s="34"/>
      <c r="BA781" s="34"/>
      <c r="BB781" s="34"/>
      <c r="BC781" s="34"/>
      <c r="BD781" s="44">
        <v>171209</v>
      </c>
      <c r="BE781" s="34" t="s">
        <v>1974</v>
      </c>
      <c r="BF781" s="43" t="s">
        <v>1277</v>
      </c>
      <c r="BG781" s="34" t="s">
        <v>675</v>
      </c>
      <c r="BH781" s="34" t="s">
        <v>412</v>
      </c>
      <c r="BI781" s="34" t="s">
        <v>1974</v>
      </c>
      <c r="BJ781" s="44" t="s">
        <v>428</v>
      </c>
      <c r="BK781" s="44" t="s">
        <v>6321</v>
      </c>
      <c r="BL781" s="34"/>
      <c r="BM781" s="34"/>
      <c r="BN781" s="34"/>
      <c r="BO781" s="20"/>
      <c r="BP781" s="20"/>
      <c r="BQ781" s="20"/>
      <c r="BR781" s="20"/>
      <c r="BS781" s="27"/>
      <c r="BT781" s="20"/>
      <c r="BU781" s="20"/>
      <c r="BV781" s="20"/>
      <c r="BW781" s="20"/>
      <c r="BX781" s="20"/>
      <c r="BY781" s="20"/>
      <c r="BZ781" s="20"/>
      <c r="CA781" s="20"/>
      <c r="CB781" s="20"/>
      <c r="CC781" s="27"/>
      <c r="CD781" s="20"/>
      <c r="CE781" s="20"/>
      <c r="CF781" s="28"/>
      <c r="CG781" s="28"/>
      <c r="CH781" s="28"/>
      <c r="CI781" s="28"/>
      <c r="CJ781" s="28"/>
      <c r="CK781" s="28"/>
      <c r="CL781" s="28"/>
      <c r="CM781" s="28"/>
      <c r="CN781" s="28"/>
      <c r="CO781" s="28"/>
      <c r="CP781" s="28"/>
      <c r="CQ781" s="28"/>
      <c r="CR781" s="28"/>
      <c r="CS781" s="28"/>
      <c r="CT781" s="28"/>
      <c r="CU781" s="28"/>
      <c r="CV781" s="28"/>
      <c r="CW781" s="28"/>
      <c r="CX781" s="20"/>
      <c r="ML781" s="87"/>
      <c r="MM781" s="87"/>
      <c r="MN781" s="87"/>
      <c r="MO781" s="87"/>
      <c r="MP781" s="87"/>
      <c r="MQ781" s="87"/>
      <c r="MR781" s="87"/>
      <c r="MS781" s="87"/>
      <c r="MT781" s="87"/>
      <c r="MU781" s="87"/>
      <c r="MV781" s="87"/>
      <c r="MW781" s="87"/>
      <c r="MX781" s="87"/>
      <c r="MY781" s="87"/>
      <c r="MZ781" s="87"/>
      <c r="NA781" s="87"/>
      <c r="NB781" s="87"/>
      <c r="NC781" s="87"/>
      <c r="ND781" s="87"/>
      <c r="NE781" s="87"/>
      <c r="NF781" s="87"/>
      <c r="NG781" s="87"/>
      <c r="NH781" s="87"/>
      <c r="NI781" s="87"/>
      <c r="NJ781" s="87"/>
      <c r="NK781" s="87"/>
      <c r="NL781" s="87"/>
      <c r="NM781" s="87"/>
      <c r="NN781" s="87"/>
      <c r="NO781" s="87"/>
      <c r="NP781" s="87"/>
      <c r="NR781" s="20"/>
      <c r="NS781" s="250" t="s">
        <v>6436</v>
      </c>
    </row>
    <row r="782" spans="22:383">
      <c r="V782" s="43">
        <v>114</v>
      </c>
      <c r="W782" s="34" t="s">
        <v>2974</v>
      </c>
      <c r="X782" s="44">
        <v>171211</v>
      </c>
      <c r="Y782" s="34" t="s">
        <v>2152</v>
      </c>
      <c r="Z782" s="43" t="s">
        <v>1277</v>
      </c>
      <c r="AA782" s="34" t="s">
        <v>675</v>
      </c>
      <c r="AB782" s="34" t="s">
        <v>412</v>
      </c>
      <c r="AC782" s="34" t="s">
        <v>2152</v>
      </c>
      <c r="AD782" s="44" t="s">
        <v>428</v>
      </c>
      <c r="AE782" s="44" t="s">
        <v>6321</v>
      </c>
      <c r="AF782" s="43">
        <v>114</v>
      </c>
      <c r="AG782" s="34" t="s">
        <v>2974</v>
      </c>
      <c r="AH782" s="34" t="s">
        <v>2973</v>
      </c>
      <c r="AI782" s="43" t="s">
        <v>2975</v>
      </c>
      <c r="AJ782" s="44" t="s">
        <v>2976</v>
      </c>
      <c r="AK782" s="295">
        <v>5400303</v>
      </c>
      <c r="AL782" s="44" t="s">
        <v>666</v>
      </c>
      <c r="AM782" s="44" t="s">
        <v>2980</v>
      </c>
      <c r="AN782" s="296">
        <v>276095730</v>
      </c>
      <c r="AO782" s="34"/>
      <c r="AP782" s="34"/>
      <c r="AQ782" s="34"/>
      <c r="AR782" s="34"/>
      <c r="AS782" s="34"/>
      <c r="AT782" s="44" t="s">
        <v>434</v>
      </c>
      <c r="AU782" s="44"/>
      <c r="AV782" s="751" t="str" cm="1">
        <f t="array" ref="AV7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2" s="34"/>
      <c r="AX782" s="34"/>
      <c r="AY782" s="34"/>
      <c r="AZ782" s="34"/>
      <c r="BA782" s="34"/>
      <c r="BB782" s="34"/>
      <c r="BC782" s="34"/>
      <c r="BD782" s="44">
        <v>171211</v>
      </c>
      <c r="BE782" s="34" t="s">
        <v>2152</v>
      </c>
      <c r="BF782" s="43" t="s">
        <v>1277</v>
      </c>
      <c r="BG782" s="34" t="s">
        <v>675</v>
      </c>
      <c r="BH782" s="34" t="s">
        <v>412</v>
      </c>
      <c r="BI782" s="34" t="s">
        <v>2152</v>
      </c>
      <c r="BJ782" s="44" t="s">
        <v>428</v>
      </c>
      <c r="BK782" s="44" t="s">
        <v>6321</v>
      </c>
      <c r="BL782" s="34"/>
      <c r="BM782" s="34"/>
      <c r="BN782" s="34"/>
      <c r="BO782" s="20"/>
      <c r="BP782" s="20"/>
      <c r="BQ782" s="20"/>
      <c r="BR782" s="20"/>
      <c r="BS782" s="27"/>
      <c r="BT782" s="20"/>
      <c r="BU782" s="20"/>
      <c r="BV782" s="20"/>
      <c r="BW782" s="20"/>
      <c r="BX782" s="20"/>
      <c r="BY782" s="20"/>
      <c r="BZ782" s="20"/>
      <c r="CA782" s="20"/>
      <c r="CB782" s="20"/>
      <c r="CC782" s="27"/>
      <c r="CD782" s="20"/>
      <c r="CE782" s="20"/>
      <c r="CF782" s="28"/>
      <c r="CG782" s="28"/>
      <c r="CH782" s="28"/>
      <c r="CI782" s="28"/>
      <c r="CJ782" s="28"/>
      <c r="CK782" s="28"/>
      <c r="CL782" s="28"/>
      <c r="CM782" s="28"/>
      <c r="CN782" s="28"/>
      <c r="CO782" s="28"/>
      <c r="CP782" s="28"/>
      <c r="CQ782" s="28"/>
      <c r="CR782" s="28"/>
      <c r="CS782" s="28"/>
      <c r="CT782" s="28"/>
      <c r="CU782" s="28"/>
      <c r="CV782" s="28"/>
      <c r="CW782" s="28"/>
      <c r="CX782" s="20"/>
      <c r="ML782" s="87"/>
      <c r="MM782" s="87"/>
      <c r="MN782" s="87"/>
      <c r="MO782" s="87"/>
      <c r="MP782" s="87"/>
      <c r="MQ782" s="87"/>
      <c r="MR782" s="87"/>
      <c r="MS782" s="87"/>
      <c r="MT782" s="87"/>
      <c r="MU782" s="87"/>
      <c r="MV782" s="87"/>
      <c r="MW782" s="87"/>
      <c r="MX782" s="87"/>
      <c r="MY782" s="87"/>
      <c r="MZ782" s="87"/>
      <c r="NA782" s="87"/>
      <c r="NB782" s="87"/>
      <c r="NC782" s="87"/>
      <c r="ND782" s="87"/>
      <c r="NE782" s="87"/>
      <c r="NF782" s="87"/>
      <c r="NG782" s="87"/>
      <c r="NH782" s="87"/>
      <c r="NI782" s="87"/>
      <c r="NJ782" s="87"/>
      <c r="NK782" s="87"/>
      <c r="NL782" s="87"/>
      <c r="NM782" s="87"/>
      <c r="NN782" s="87"/>
      <c r="NO782" s="87"/>
      <c r="NP782" s="87"/>
      <c r="NR782" s="20"/>
      <c r="NS782" s="23" t="s">
        <v>6437</v>
      </c>
    </row>
    <row r="783" spans="22:383">
      <c r="V783" s="43">
        <v>114</v>
      </c>
      <c r="W783" s="34" t="s">
        <v>2974</v>
      </c>
      <c r="X783" s="44">
        <v>171212</v>
      </c>
      <c r="Y783" s="34" t="s">
        <v>2321</v>
      </c>
      <c r="Z783" s="43" t="s">
        <v>1277</v>
      </c>
      <c r="AA783" s="34" t="s">
        <v>675</v>
      </c>
      <c r="AB783" s="34" t="s">
        <v>412</v>
      </c>
      <c r="AC783" s="34" t="s">
        <v>2321</v>
      </c>
      <c r="AD783" s="44" t="s">
        <v>428</v>
      </c>
      <c r="AE783" s="44" t="s">
        <v>6321</v>
      </c>
      <c r="AF783" s="43">
        <v>114</v>
      </c>
      <c r="AG783" s="34" t="s">
        <v>2974</v>
      </c>
      <c r="AH783" s="34" t="s">
        <v>2973</v>
      </c>
      <c r="AI783" s="43" t="s">
        <v>2975</v>
      </c>
      <c r="AJ783" s="44" t="s">
        <v>2976</v>
      </c>
      <c r="AK783" s="295">
        <v>5400303</v>
      </c>
      <c r="AL783" s="44" t="s">
        <v>666</v>
      </c>
      <c r="AM783" s="44" t="s">
        <v>2980</v>
      </c>
      <c r="AN783" s="296">
        <v>276095730</v>
      </c>
      <c r="AO783" s="34"/>
      <c r="AP783" s="34"/>
      <c r="AQ783" s="34"/>
      <c r="AR783" s="34"/>
      <c r="AS783" s="34"/>
      <c r="AT783" s="44" t="s">
        <v>434</v>
      </c>
      <c r="AU783" s="44"/>
      <c r="AV783" s="751" t="str" cm="1">
        <f t="array" ref="AV7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3" s="34"/>
      <c r="AX783" s="34"/>
      <c r="AY783" s="34"/>
      <c r="AZ783" s="34"/>
      <c r="BA783" s="34"/>
      <c r="BB783" s="34"/>
      <c r="BC783" s="34"/>
      <c r="BD783" s="44">
        <v>171212</v>
      </c>
      <c r="BE783" s="34" t="s">
        <v>2321</v>
      </c>
      <c r="BF783" s="43" t="s">
        <v>1277</v>
      </c>
      <c r="BG783" s="34" t="s">
        <v>675</v>
      </c>
      <c r="BH783" s="34" t="s">
        <v>412</v>
      </c>
      <c r="BI783" s="34" t="s">
        <v>2321</v>
      </c>
      <c r="BJ783" s="44" t="s">
        <v>428</v>
      </c>
      <c r="BK783" s="44" t="s">
        <v>6321</v>
      </c>
      <c r="BL783" s="34"/>
      <c r="BM783" s="34"/>
      <c r="BN783" s="34"/>
      <c r="BO783" s="20"/>
      <c r="BP783" s="20"/>
      <c r="BQ783" s="20"/>
      <c r="BR783" s="20"/>
      <c r="BS783" s="27"/>
      <c r="BT783" s="20"/>
      <c r="BU783" s="20"/>
      <c r="BV783" s="20"/>
      <c r="BW783" s="20"/>
      <c r="BX783" s="20"/>
      <c r="BY783" s="20"/>
      <c r="BZ783" s="20"/>
      <c r="CA783" s="20"/>
      <c r="CB783" s="20"/>
      <c r="CC783" s="27"/>
      <c r="CD783" s="20"/>
      <c r="CE783" s="20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0"/>
      <c r="ML783" s="87"/>
      <c r="MM783" s="87"/>
      <c r="MN783" s="87"/>
      <c r="MO783" s="87"/>
      <c r="MP783" s="87"/>
      <c r="MQ783" s="87"/>
      <c r="MR783" s="87"/>
      <c r="MS783" s="87"/>
      <c r="MT783" s="87"/>
      <c r="MU783" s="87"/>
      <c r="MV783" s="87"/>
      <c r="MW783" s="87"/>
      <c r="MX783" s="87"/>
      <c r="MY783" s="87"/>
      <c r="MZ783" s="87"/>
      <c r="NA783" s="87"/>
      <c r="NB783" s="87"/>
      <c r="NC783" s="87"/>
      <c r="ND783" s="87"/>
      <c r="NE783" s="87"/>
      <c r="NF783" s="87"/>
      <c r="NG783" s="87"/>
      <c r="NH783" s="87"/>
      <c r="NI783" s="87"/>
      <c r="NJ783" s="87"/>
      <c r="NK783" s="87"/>
      <c r="NL783" s="87"/>
      <c r="NM783" s="87"/>
      <c r="NN783" s="87"/>
      <c r="NO783" s="87"/>
      <c r="NP783" s="87"/>
      <c r="NR783" s="20"/>
      <c r="NS783" s="23" t="s">
        <v>6438</v>
      </c>
    </row>
    <row r="784" spans="22:383">
      <c r="V784" s="43">
        <v>114</v>
      </c>
      <c r="W784" s="34" t="s">
        <v>2974</v>
      </c>
      <c r="X784" s="44">
        <v>171233</v>
      </c>
      <c r="Y784" s="34" t="s">
        <v>3538</v>
      </c>
      <c r="Z784" s="43" t="s">
        <v>1277</v>
      </c>
      <c r="AA784" s="34" t="s">
        <v>675</v>
      </c>
      <c r="AB784" s="34" t="s">
        <v>412</v>
      </c>
      <c r="AC784" s="34" t="s">
        <v>3538</v>
      </c>
      <c r="AD784" s="44" t="s">
        <v>428</v>
      </c>
      <c r="AE784" s="44" t="s">
        <v>6321</v>
      </c>
      <c r="AF784" s="43">
        <v>114</v>
      </c>
      <c r="AG784" s="34" t="s">
        <v>2974</v>
      </c>
      <c r="AH784" s="34" t="s">
        <v>2973</v>
      </c>
      <c r="AI784" s="43" t="s">
        <v>2975</v>
      </c>
      <c r="AJ784" s="44" t="s">
        <v>2976</v>
      </c>
      <c r="AK784" s="295">
        <v>5400303</v>
      </c>
      <c r="AL784" s="44" t="s">
        <v>666</v>
      </c>
      <c r="AM784" s="44" t="s">
        <v>2980</v>
      </c>
      <c r="AN784" s="296">
        <v>276095730</v>
      </c>
      <c r="AO784" s="34"/>
      <c r="AP784" s="34"/>
      <c r="AQ784" s="34"/>
      <c r="AR784" s="34"/>
      <c r="AS784" s="34"/>
      <c r="AT784" s="44" t="s">
        <v>434</v>
      </c>
      <c r="AU784" s="44"/>
      <c r="AV784" s="751" t="str" cm="1">
        <f t="array" ref="AV7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4" s="34"/>
      <c r="AX784" s="34"/>
      <c r="AY784" s="34"/>
      <c r="AZ784" s="34"/>
      <c r="BA784" s="34"/>
      <c r="BB784" s="34"/>
      <c r="BC784" s="34"/>
      <c r="BD784" s="44">
        <v>171233</v>
      </c>
      <c r="BE784" s="34" t="s">
        <v>3538</v>
      </c>
      <c r="BF784" s="43" t="s">
        <v>1277</v>
      </c>
      <c r="BG784" s="34" t="s">
        <v>675</v>
      </c>
      <c r="BH784" s="34" t="s">
        <v>412</v>
      </c>
      <c r="BI784" s="34" t="s">
        <v>3538</v>
      </c>
      <c r="BJ784" s="44" t="s">
        <v>428</v>
      </c>
      <c r="BK784" s="44" t="s">
        <v>6321</v>
      </c>
      <c r="BL784" s="34"/>
      <c r="BM784" s="34"/>
      <c r="BN784" s="34"/>
      <c r="BO784" s="20"/>
      <c r="BP784" s="20"/>
      <c r="BQ784" s="20"/>
      <c r="BR784" s="20"/>
      <c r="BS784" s="27"/>
      <c r="BT784" s="20"/>
      <c r="BU784" s="20"/>
      <c r="BV784" s="20"/>
      <c r="BW784" s="20"/>
      <c r="BX784" s="20"/>
      <c r="BY784" s="20"/>
      <c r="BZ784" s="20"/>
      <c r="CA784" s="20"/>
      <c r="CB784" s="20"/>
      <c r="CC784" s="27"/>
      <c r="CD784" s="20"/>
      <c r="CE784" s="20"/>
      <c r="CF784" s="28"/>
      <c r="CG784" s="28"/>
      <c r="CH784" s="28"/>
      <c r="CI784" s="28"/>
      <c r="CJ784" s="28"/>
      <c r="CK784" s="28"/>
      <c r="CL784" s="28"/>
      <c r="CM784" s="28"/>
      <c r="CN784" s="28"/>
      <c r="CO784" s="28"/>
      <c r="CP784" s="28"/>
      <c r="CQ784" s="28"/>
      <c r="CR784" s="28"/>
      <c r="CS784" s="28"/>
      <c r="CT784" s="28"/>
      <c r="CU784" s="28"/>
      <c r="CV784" s="28"/>
      <c r="CW784" s="28"/>
      <c r="CX784" s="20"/>
      <c r="ML784" s="87"/>
      <c r="MM784" s="87"/>
      <c r="MN784" s="87"/>
      <c r="MO784" s="87"/>
      <c r="MP784" s="87"/>
      <c r="MQ784" s="87"/>
      <c r="MR784" s="87"/>
      <c r="MS784" s="87"/>
      <c r="MT784" s="87"/>
      <c r="MU784" s="87"/>
      <c r="MV784" s="87"/>
      <c r="MW784" s="87"/>
      <c r="MX784" s="87"/>
      <c r="MY784" s="87"/>
      <c r="MZ784" s="87"/>
      <c r="NA784" s="87"/>
      <c r="NB784" s="87"/>
      <c r="NC784" s="87"/>
      <c r="ND784" s="87"/>
      <c r="NE784" s="87"/>
      <c r="NF784" s="87"/>
      <c r="NG784" s="87"/>
      <c r="NH784" s="87"/>
      <c r="NI784" s="87"/>
      <c r="NJ784" s="87"/>
      <c r="NK784" s="87"/>
      <c r="NL784" s="87"/>
      <c r="NM784" s="87"/>
      <c r="NN784" s="87"/>
      <c r="NO784" s="87"/>
      <c r="NP784" s="87"/>
      <c r="NR784" s="20"/>
      <c r="NS784" s="23" t="s">
        <v>6439</v>
      </c>
    </row>
    <row r="785" spans="22:383">
      <c r="V785" s="43">
        <v>114</v>
      </c>
      <c r="W785" s="34" t="s">
        <v>2974</v>
      </c>
      <c r="X785" s="44">
        <v>171215</v>
      </c>
      <c r="Y785" s="34" t="s">
        <v>2464</v>
      </c>
      <c r="Z785" s="43" t="s">
        <v>1277</v>
      </c>
      <c r="AA785" s="34" t="s">
        <v>675</v>
      </c>
      <c r="AB785" s="34" t="s">
        <v>412</v>
      </c>
      <c r="AC785" s="34" t="s">
        <v>2464</v>
      </c>
      <c r="AD785" s="44" t="s">
        <v>428</v>
      </c>
      <c r="AE785" s="44" t="s">
        <v>6321</v>
      </c>
      <c r="AF785" s="43">
        <v>114</v>
      </c>
      <c r="AG785" s="34" t="s">
        <v>2974</v>
      </c>
      <c r="AH785" s="34" t="s">
        <v>2973</v>
      </c>
      <c r="AI785" s="43" t="s">
        <v>2975</v>
      </c>
      <c r="AJ785" s="44" t="s">
        <v>2976</v>
      </c>
      <c r="AK785" s="295">
        <v>5400303</v>
      </c>
      <c r="AL785" s="44" t="s">
        <v>666</v>
      </c>
      <c r="AM785" s="44" t="s">
        <v>2980</v>
      </c>
      <c r="AN785" s="296">
        <v>276095730</v>
      </c>
      <c r="AO785" s="34"/>
      <c r="AP785" s="34"/>
      <c r="AQ785" s="34"/>
      <c r="AR785" s="34"/>
      <c r="AS785" s="34"/>
      <c r="AT785" s="44" t="s">
        <v>434</v>
      </c>
      <c r="AU785" s="44"/>
      <c r="AV785" s="751" t="str" cm="1">
        <f t="array" ref="AV7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5" s="34"/>
      <c r="AX785" s="34"/>
      <c r="AY785" s="34"/>
      <c r="AZ785" s="34"/>
      <c r="BA785" s="34"/>
      <c r="BB785" s="34"/>
      <c r="BC785" s="34"/>
      <c r="BD785" s="44">
        <v>171215</v>
      </c>
      <c r="BE785" s="34" t="s">
        <v>2464</v>
      </c>
      <c r="BF785" s="43" t="s">
        <v>1277</v>
      </c>
      <c r="BG785" s="34" t="s">
        <v>675</v>
      </c>
      <c r="BH785" s="34" t="s">
        <v>412</v>
      </c>
      <c r="BI785" s="34" t="s">
        <v>2464</v>
      </c>
      <c r="BJ785" s="44" t="s">
        <v>428</v>
      </c>
      <c r="BK785" s="44" t="s">
        <v>6321</v>
      </c>
      <c r="BL785" s="34"/>
      <c r="BM785" s="34"/>
      <c r="BN785" s="34"/>
      <c r="BO785" s="20"/>
      <c r="BP785" s="20"/>
      <c r="BQ785" s="20"/>
      <c r="BR785" s="20"/>
      <c r="BS785" s="27"/>
      <c r="BT785" s="20"/>
      <c r="BU785" s="20"/>
      <c r="BV785" s="20"/>
      <c r="BW785" s="20"/>
      <c r="BX785" s="20"/>
      <c r="BY785" s="20"/>
      <c r="BZ785" s="20"/>
      <c r="CA785" s="20"/>
      <c r="CB785" s="20"/>
      <c r="CC785" s="27"/>
      <c r="CD785" s="20"/>
      <c r="CE785" s="20"/>
      <c r="CF785" s="28"/>
      <c r="CG785" s="28"/>
      <c r="CH785" s="28"/>
      <c r="CI785" s="28"/>
      <c r="CJ785" s="28"/>
      <c r="CK785" s="28"/>
      <c r="CL785" s="28"/>
      <c r="CM785" s="28"/>
      <c r="CN785" s="28"/>
      <c r="CO785" s="28"/>
      <c r="CP785" s="28"/>
      <c r="CQ785" s="28"/>
      <c r="CR785" s="28"/>
      <c r="CS785" s="28"/>
      <c r="CT785" s="28"/>
      <c r="CU785" s="28"/>
      <c r="CV785" s="28"/>
      <c r="CW785" s="28"/>
      <c r="CX785" s="20"/>
      <c r="ML785" s="87"/>
      <c r="MM785" s="87"/>
      <c r="MN785" s="87"/>
      <c r="MO785" s="87"/>
      <c r="MP785" s="87"/>
      <c r="MQ785" s="87"/>
      <c r="MR785" s="87"/>
      <c r="MS785" s="87"/>
      <c r="MT785" s="87"/>
      <c r="MU785" s="87"/>
      <c r="MV785" s="87"/>
      <c r="MW785" s="87"/>
      <c r="MX785" s="87"/>
      <c r="MY785" s="87"/>
      <c r="MZ785" s="87"/>
      <c r="NA785" s="87"/>
      <c r="NB785" s="87"/>
      <c r="NC785" s="87"/>
      <c r="ND785" s="87"/>
      <c r="NE785" s="87"/>
      <c r="NF785" s="87"/>
      <c r="NG785" s="87"/>
      <c r="NH785" s="87"/>
      <c r="NI785" s="87"/>
      <c r="NJ785" s="87"/>
      <c r="NK785" s="87"/>
      <c r="NL785" s="87"/>
      <c r="NM785" s="87"/>
      <c r="NN785" s="87"/>
      <c r="NO785" s="87"/>
      <c r="NP785" s="87"/>
      <c r="NR785" s="20"/>
      <c r="NS785" s="23" t="s">
        <v>6440</v>
      </c>
    </row>
    <row r="786" spans="22:383">
      <c r="V786" s="43">
        <v>114</v>
      </c>
      <c r="W786" s="34" t="s">
        <v>2974</v>
      </c>
      <c r="X786" s="44">
        <v>171216</v>
      </c>
      <c r="Y786" s="34" t="s">
        <v>2601</v>
      </c>
      <c r="Z786" s="43" t="s">
        <v>1277</v>
      </c>
      <c r="AA786" s="34" t="s">
        <v>675</v>
      </c>
      <c r="AB786" s="34" t="s">
        <v>412</v>
      </c>
      <c r="AC786" s="34" t="s">
        <v>2601</v>
      </c>
      <c r="AD786" s="44" t="s">
        <v>428</v>
      </c>
      <c r="AE786" s="44" t="s">
        <v>6321</v>
      </c>
      <c r="AF786" s="43">
        <v>114</v>
      </c>
      <c r="AG786" s="34" t="s">
        <v>2974</v>
      </c>
      <c r="AH786" s="34" t="s">
        <v>2973</v>
      </c>
      <c r="AI786" s="43" t="s">
        <v>2975</v>
      </c>
      <c r="AJ786" s="44" t="s">
        <v>2976</v>
      </c>
      <c r="AK786" s="295">
        <v>5400303</v>
      </c>
      <c r="AL786" s="44" t="s">
        <v>666</v>
      </c>
      <c r="AM786" s="44" t="s">
        <v>2980</v>
      </c>
      <c r="AN786" s="296">
        <v>276095730</v>
      </c>
      <c r="AO786" s="34"/>
      <c r="AP786" s="34"/>
      <c r="AQ786" s="34"/>
      <c r="AR786" s="34"/>
      <c r="AS786" s="34"/>
      <c r="AT786" s="44" t="s">
        <v>434</v>
      </c>
      <c r="AU786" s="44"/>
      <c r="AV786" s="751" t="str" cm="1">
        <f t="array" ref="AV7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6" s="34"/>
      <c r="AX786" s="34"/>
      <c r="AY786" s="34"/>
      <c r="AZ786" s="34"/>
      <c r="BA786" s="34"/>
      <c r="BB786" s="34"/>
      <c r="BC786" s="34"/>
      <c r="BD786" s="44">
        <v>171216</v>
      </c>
      <c r="BE786" s="34" t="s">
        <v>2601</v>
      </c>
      <c r="BF786" s="43" t="s">
        <v>1277</v>
      </c>
      <c r="BG786" s="34" t="s">
        <v>675</v>
      </c>
      <c r="BH786" s="34" t="s">
        <v>412</v>
      </c>
      <c r="BI786" s="34" t="s">
        <v>2601</v>
      </c>
      <c r="BJ786" s="44" t="s">
        <v>428</v>
      </c>
      <c r="BK786" s="44" t="s">
        <v>6321</v>
      </c>
      <c r="BL786" s="34"/>
      <c r="BM786" s="34"/>
      <c r="BN786" s="34"/>
      <c r="BO786" s="20"/>
      <c r="BP786" s="20"/>
      <c r="BQ786" s="20"/>
      <c r="BR786" s="20"/>
      <c r="BS786" s="27"/>
      <c r="BT786" s="20"/>
      <c r="BU786" s="20"/>
      <c r="BV786" s="20"/>
      <c r="BW786" s="20"/>
      <c r="BX786" s="20"/>
      <c r="BY786" s="20"/>
      <c r="BZ786" s="20"/>
      <c r="CA786" s="20"/>
      <c r="CB786" s="20"/>
      <c r="CC786" s="27"/>
      <c r="CD786" s="20"/>
      <c r="CE786" s="20"/>
      <c r="CF786" s="28"/>
      <c r="CG786" s="28"/>
      <c r="CH786" s="28"/>
      <c r="CI786" s="28"/>
      <c r="CJ786" s="28"/>
      <c r="CK786" s="28"/>
      <c r="CL786" s="28"/>
      <c r="CM786" s="28"/>
      <c r="CN786" s="28"/>
      <c r="CO786" s="28"/>
      <c r="CP786" s="28"/>
      <c r="CQ786" s="28"/>
      <c r="CR786" s="28"/>
      <c r="CS786" s="28"/>
      <c r="CT786" s="28"/>
      <c r="CU786" s="28"/>
      <c r="CV786" s="28"/>
      <c r="CW786" s="28"/>
      <c r="CX786" s="20"/>
      <c r="ML786" s="87"/>
      <c r="MM786" s="87"/>
      <c r="MN786" s="87"/>
      <c r="MO786" s="87"/>
      <c r="MP786" s="87"/>
      <c r="MQ786" s="87"/>
      <c r="MR786" s="87"/>
      <c r="MS786" s="87"/>
      <c r="MT786" s="87"/>
      <c r="MU786" s="87"/>
      <c r="MV786" s="87"/>
      <c r="MW786" s="87"/>
      <c r="MX786" s="87"/>
      <c r="MY786" s="87"/>
      <c r="MZ786" s="87"/>
      <c r="NA786" s="87"/>
      <c r="NB786" s="87"/>
      <c r="NC786" s="87"/>
      <c r="ND786" s="87"/>
      <c r="NE786" s="87"/>
      <c r="NF786" s="87"/>
      <c r="NG786" s="87"/>
      <c r="NH786" s="87"/>
      <c r="NI786" s="87"/>
      <c r="NJ786" s="87"/>
      <c r="NK786" s="87"/>
      <c r="NL786" s="87"/>
      <c r="NM786" s="87"/>
      <c r="NN786" s="87"/>
      <c r="NO786" s="87"/>
      <c r="NP786" s="87"/>
      <c r="NR786" s="20"/>
      <c r="NS786" s="23" t="s">
        <v>6441</v>
      </c>
    </row>
    <row r="787" spans="22:383">
      <c r="V787" s="43">
        <v>114</v>
      </c>
      <c r="W787" s="34" t="s">
        <v>2974</v>
      </c>
      <c r="X787" s="44">
        <v>171217</v>
      </c>
      <c r="Y787" s="34" t="s">
        <v>2734</v>
      </c>
      <c r="Z787" s="43" t="s">
        <v>1277</v>
      </c>
      <c r="AA787" s="34" t="s">
        <v>675</v>
      </c>
      <c r="AB787" s="34" t="s">
        <v>412</v>
      </c>
      <c r="AC787" s="34" t="s">
        <v>2734</v>
      </c>
      <c r="AD787" s="44" t="s">
        <v>428</v>
      </c>
      <c r="AE787" s="44" t="s">
        <v>6321</v>
      </c>
      <c r="AF787" s="43">
        <v>114</v>
      </c>
      <c r="AG787" s="34" t="s">
        <v>2974</v>
      </c>
      <c r="AH787" s="34" t="s">
        <v>2973</v>
      </c>
      <c r="AI787" s="43" t="s">
        <v>2975</v>
      </c>
      <c r="AJ787" s="44" t="s">
        <v>2976</v>
      </c>
      <c r="AK787" s="295">
        <v>5400303</v>
      </c>
      <c r="AL787" s="44" t="s">
        <v>666</v>
      </c>
      <c r="AM787" s="44" t="s">
        <v>2980</v>
      </c>
      <c r="AN787" s="296">
        <v>276095730</v>
      </c>
      <c r="AO787" s="34"/>
      <c r="AP787" s="34"/>
      <c r="AQ787" s="34"/>
      <c r="AR787" s="34"/>
      <c r="AS787" s="34"/>
      <c r="AT787" s="44" t="s">
        <v>434</v>
      </c>
      <c r="AU787" s="44"/>
      <c r="AV787" s="751" t="str" cm="1">
        <f t="array" ref="AV7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7" s="34"/>
      <c r="AX787" s="34"/>
      <c r="AY787" s="34"/>
      <c r="AZ787" s="34"/>
      <c r="BA787" s="34"/>
      <c r="BB787" s="34"/>
      <c r="BC787" s="34"/>
      <c r="BD787" s="44">
        <v>171217</v>
      </c>
      <c r="BE787" s="34" t="s">
        <v>2734</v>
      </c>
      <c r="BF787" s="43" t="s">
        <v>1277</v>
      </c>
      <c r="BG787" s="34" t="s">
        <v>675</v>
      </c>
      <c r="BH787" s="34" t="s">
        <v>412</v>
      </c>
      <c r="BI787" s="34" t="s">
        <v>2734</v>
      </c>
      <c r="BJ787" s="44" t="s">
        <v>428</v>
      </c>
      <c r="BK787" s="44" t="s">
        <v>6321</v>
      </c>
      <c r="BL787" s="34"/>
      <c r="BM787" s="34"/>
      <c r="BN787" s="34"/>
      <c r="BO787" s="20"/>
      <c r="BP787" s="20"/>
      <c r="BQ787" s="20"/>
      <c r="BR787" s="20"/>
      <c r="BS787" s="27"/>
      <c r="BT787" s="20"/>
      <c r="BU787" s="20"/>
      <c r="BV787" s="20"/>
      <c r="BW787" s="20"/>
      <c r="BX787" s="20"/>
      <c r="BY787" s="20"/>
      <c r="BZ787" s="20"/>
      <c r="CA787" s="20"/>
      <c r="CB787" s="20"/>
      <c r="CC787" s="27"/>
      <c r="CD787" s="20"/>
      <c r="CE787" s="20"/>
      <c r="CF787" s="28"/>
      <c r="CG787" s="28"/>
      <c r="CH787" s="28"/>
      <c r="CI787" s="28"/>
      <c r="CJ787" s="28"/>
      <c r="CK787" s="28"/>
      <c r="CL787" s="28"/>
      <c r="CM787" s="28"/>
      <c r="CN787" s="28"/>
      <c r="CO787" s="28"/>
      <c r="CP787" s="28"/>
      <c r="CQ787" s="28"/>
      <c r="CR787" s="28"/>
      <c r="CS787" s="28"/>
      <c r="CT787" s="28"/>
      <c r="CU787" s="28"/>
      <c r="CV787" s="28"/>
      <c r="CW787" s="28"/>
      <c r="CX787" s="20"/>
      <c r="ML787" s="87"/>
      <c r="MM787" s="87"/>
      <c r="MN787" s="87"/>
      <c r="MO787" s="87"/>
      <c r="MP787" s="87"/>
      <c r="MQ787" s="87"/>
      <c r="MR787" s="87"/>
      <c r="MS787" s="87"/>
      <c r="MT787" s="87"/>
      <c r="MU787" s="87"/>
      <c r="MV787" s="87"/>
      <c r="MW787" s="87"/>
      <c r="MX787" s="87"/>
      <c r="MY787" s="87"/>
      <c r="MZ787" s="87"/>
      <c r="NA787" s="87"/>
      <c r="NB787" s="87"/>
      <c r="NC787" s="87"/>
      <c r="ND787" s="87"/>
      <c r="NE787" s="87"/>
      <c r="NF787" s="87"/>
      <c r="NG787" s="87"/>
      <c r="NH787" s="87"/>
      <c r="NI787" s="87"/>
      <c r="NJ787" s="87"/>
      <c r="NK787" s="87"/>
      <c r="NL787" s="87"/>
      <c r="NM787" s="87"/>
      <c r="NN787" s="87"/>
      <c r="NO787" s="87"/>
      <c r="NP787" s="87"/>
      <c r="NR787" s="20"/>
      <c r="NS787" s="23" t="s">
        <v>6442</v>
      </c>
    </row>
    <row r="788" spans="22:383">
      <c r="V788" s="43">
        <v>114</v>
      </c>
      <c r="W788" s="34" t="s">
        <v>2974</v>
      </c>
      <c r="X788" s="44">
        <v>171219</v>
      </c>
      <c r="Y788" s="34" t="s">
        <v>2848</v>
      </c>
      <c r="Z788" s="43" t="s">
        <v>1277</v>
      </c>
      <c r="AA788" s="34" t="s">
        <v>675</v>
      </c>
      <c r="AB788" s="34" t="s">
        <v>412</v>
      </c>
      <c r="AC788" s="34" t="s">
        <v>2848</v>
      </c>
      <c r="AD788" s="44" t="s">
        <v>428</v>
      </c>
      <c r="AE788" s="44" t="s">
        <v>6321</v>
      </c>
      <c r="AF788" s="43">
        <v>114</v>
      </c>
      <c r="AG788" s="34" t="s">
        <v>2974</v>
      </c>
      <c r="AH788" s="34" t="s">
        <v>2973</v>
      </c>
      <c r="AI788" s="43" t="s">
        <v>2975</v>
      </c>
      <c r="AJ788" s="44" t="s">
        <v>2976</v>
      </c>
      <c r="AK788" s="295">
        <v>5400303</v>
      </c>
      <c r="AL788" s="44" t="s">
        <v>666</v>
      </c>
      <c r="AM788" s="44" t="s">
        <v>2980</v>
      </c>
      <c r="AN788" s="296">
        <v>276095730</v>
      </c>
      <c r="AO788" s="34"/>
      <c r="AP788" s="34"/>
      <c r="AQ788" s="34"/>
      <c r="AR788" s="34"/>
      <c r="AS788" s="34"/>
      <c r="AT788" s="44" t="s">
        <v>434</v>
      </c>
      <c r="AU788" s="44"/>
      <c r="AV788" s="751" t="str" cm="1">
        <f t="array" ref="AV7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8" s="34"/>
      <c r="AX788" s="34"/>
      <c r="AY788" s="34"/>
      <c r="AZ788" s="34"/>
      <c r="BA788" s="34"/>
      <c r="BB788" s="34"/>
      <c r="BC788" s="34"/>
      <c r="BD788" s="44">
        <v>171219</v>
      </c>
      <c r="BE788" s="34" t="s">
        <v>2848</v>
      </c>
      <c r="BF788" s="43" t="s">
        <v>1277</v>
      </c>
      <c r="BG788" s="34" t="s">
        <v>675</v>
      </c>
      <c r="BH788" s="34" t="s">
        <v>412</v>
      </c>
      <c r="BI788" s="34" t="s">
        <v>2848</v>
      </c>
      <c r="BJ788" s="44" t="s">
        <v>428</v>
      </c>
      <c r="BK788" s="44" t="s">
        <v>6321</v>
      </c>
      <c r="BL788" s="34"/>
      <c r="BM788" s="34"/>
      <c r="BN788" s="34"/>
      <c r="BO788" s="20"/>
      <c r="BP788" s="20"/>
      <c r="BQ788" s="20"/>
      <c r="BR788" s="20"/>
      <c r="BS788" s="27"/>
      <c r="BT788" s="20"/>
      <c r="BU788" s="20"/>
      <c r="BV788" s="20"/>
      <c r="BW788" s="20"/>
      <c r="BX788" s="20"/>
      <c r="BY788" s="20"/>
      <c r="BZ788" s="20"/>
      <c r="CA788" s="20"/>
      <c r="CB788" s="20"/>
      <c r="CC788" s="27"/>
      <c r="CD788" s="20"/>
      <c r="CE788" s="20"/>
      <c r="CF788" s="28"/>
      <c r="CG788" s="28"/>
      <c r="CH788" s="28"/>
      <c r="CI788" s="28"/>
      <c r="CJ788" s="28"/>
      <c r="CK788" s="28"/>
      <c r="CL788" s="28"/>
      <c r="CM788" s="28"/>
      <c r="CN788" s="28"/>
      <c r="CO788" s="28"/>
      <c r="CP788" s="28"/>
      <c r="CQ788" s="28"/>
      <c r="CR788" s="28"/>
      <c r="CS788" s="28"/>
      <c r="CT788" s="28"/>
      <c r="CU788" s="28"/>
      <c r="CV788" s="28"/>
      <c r="CW788" s="28"/>
      <c r="CX788" s="20"/>
      <c r="ML788" s="87"/>
      <c r="MM788" s="87"/>
      <c r="MN788" s="87"/>
      <c r="MO788" s="87"/>
      <c r="MP788" s="87"/>
      <c r="MQ788" s="87"/>
      <c r="MR788" s="87"/>
      <c r="MS788" s="87"/>
      <c r="MT788" s="87"/>
      <c r="MU788" s="87"/>
      <c r="MV788" s="87"/>
      <c r="MW788" s="87"/>
      <c r="MX788" s="87"/>
      <c r="MY788" s="87"/>
      <c r="MZ788" s="87"/>
      <c r="NA788" s="87"/>
      <c r="NB788" s="87"/>
      <c r="NC788" s="87"/>
      <c r="ND788" s="87"/>
      <c r="NE788" s="87"/>
      <c r="NF788" s="87"/>
      <c r="NG788" s="87"/>
      <c r="NH788" s="87"/>
      <c r="NI788" s="87"/>
      <c r="NJ788" s="87"/>
      <c r="NK788" s="87"/>
      <c r="NL788" s="87"/>
      <c r="NM788" s="87"/>
      <c r="NN788" s="87"/>
      <c r="NO788" s="87"/>
      <c r="NP788" s="87"/>
      <c r="NR788" s="20"/>
      <c r="NS788" s="23" t="s">
        <v>6443</v>
      </c>
    </row>
    <row r="789" spans="22:383">
      <c r="V789" s="43">
        <v>114</v>
      </c>
      <c r="W789" s="34" t="s">
        <v>2974</v>
      </c>
      <c r="X789" s="44">
        <v>171220</v>
      </c>
      <c r="Y789" s="34" t="s">
        <v>2944</v>
      </c>
      <c r="Z789" s="43" t="s">
        <v>1277</v>
      </c>
      <c r="AA789" s="34" t="s">
        <v>675</v>
      </c>
      <c r="AB789" s="34" t="s">
        <v>412</v>
      </c>
      <c r="AC789" s="34" t="s">
        <v>2944</v>
      </c>
      <c r="AD789" s="44" t="s">
        <v>428</v>
      </c>
      <c r="AE789" s="44" t="s">
        <v>6321</v>
      </c>
      <c r="AF789" s="43">
        <v>114</v>
      </c>
      <c r="AG789" s="34" t="s">
        <v>2974</v>
      </c>
      <c r="AH789" s="34" t="s">
        <v>2973</v>
      </c>
      <c r="AI789" s="43" t="s">
        <v>2975</v>
      </c>
      <c r="AJ789" s="44" t="s">
        <v>2976</v>
      </c>
      <c r="AK789" s="295">
        <v>5400303</v>
      </c>
      <c r="AL789" s="44" t="s">
        <v>666</v>
      </c>
      <c r="AM789" s="44" t="s">
        <v>2980</v>
      </c>
      <c r="AN789" s="296">
        <v>276095730</v>
      </c>
      <c r="AO789" s="34"/>
      <c r="AP789" s="34"/>
      <c r="AQ789" s="34"/>
      <c r="AR789" s="34"/>
      <c r="AS789" s="34"/>
      <c r="AT789" s="44" t="s">
        <v>434</v>
      </c>
      <c r="AU789" s="44"/>
      <c r="AV789" s="751" t="str" cm="1">
        <f t="array" ref="AV7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89" s="34"/>
      <c r="AX789" s="34"/>
      <c r="AY789" s="34"/>
      <c r="AZ789" s="34"/>
      <c r="BA789" s="34"/>
      <c r="BB789" s="34"/>
      <c r="BC789" s="34"/>
      <c r="BD789" s="44">
        <v>171220</v>
      </c>
      <c r="BE789" s="34" t="s">
        <v>2944</v>
      </c>
      <c r="BF789" s="43" t="s">
        <v>1277</v>
      </c>
      <c r="BG789" s="34" t="s">
        <v>675</v>
      </c>
      <c r="BH789" s="34" t="s">
        <v>412</v>
      </c>
      <c r="BI789" s="34" t="s">
        <v>2944</v>
      </c>
      <c r="BJ789" s="44" t="s">
        <v>428</v>
      </c>
      <c r="BK789" s="44" t="s">
        <v>6321</v>
      </c>
      <c r="BL789" s="34"/>
      <c r="BM789" s="34"/>
      <c r="BN789" s="34"/>
      <c r="BO789" s="20"/>
      <c r="BP789" s="20"/>
      <c r="BQ789" s="20"/>
      <c r="BR789" s="20"/>
      <c r="BS789" s="27"/>
      <c r="BT789" s="20"/>
      <c r="BU789" s="20"/>
      <c r="BV789" s="20"/>
      <c r="BW789" s="20"/>
      <c r="BX789" s="20"/>
      <c r="BY789" s="20"/>
      <c r="BZ789" s="20"/>
      <c r="CA789" s="20"/>
      <c r="CB789" s="20"/>
      <c r="CC789" s="27"/>
      <c r="CD789" s="20"/>
      <c r="CE789" s="20"/>
      <c r="CF789" s="28"/>
      <c r="CG789" s="28"/>
      <c r="CH789" s="28"/>
      <c r="CI789" s="28"/>
      <c r="CJ789" s="28"/>
      <c r="CK789" s="28"/>
      <c r="CL789" s="28"/>
      <c r="CM789" s="28"/>
      <c r="CN789" s="28"/>
      <c r="CO789" s="28"/>
      <c r="CP789" s="28"/>
      <c r="CQ789" s="28"/>
      <c r="CR789" s="28"/>
      <c r="CS789" s="28"/>
      <c r="CT789" s="28"/>
      <c r="CU789" s="28"/>
      <c r="CV789" s="28"/>
      <c r="CW789" s="28"/>
      <c r="CX789" s="20"/>
      <c r="ML789" s="87"/>
      <c r="MM789" s="87"/>
      <c r="MN789" s="87"/>
      <c r="MO789" s="87"/>
      <c r="MP789" s="87"/>
      <c r="MQ789" s="87"/>
      <c r="MR789" s="87"/>
      <c r="MS789" s="87"/>
      <c r="MT789" s="87"/>
      <c r="MU789" s="87"/>
      <c r="MV789" s="87"/>
      <c r="MW789" s="87"/>
      <c r="MX789" s="87"/>
      <c r="MY789" s="87"/>
      <c r="MZ789" s="87"/>
      <c r="NA789" s="87"/>
      <c r="NB789" s="87"/>
      <c r="NC789" s="87"/>
      <c r="ND789" s="87"/>
      <c r="NE789" s="87"/>
      <c r="NF789" s="87"/>
      <c r="NG789" s="87"/>
      <c r="NH789" s="87"/>
      <c r="NI789" s="87"/>
      <c r="NJ789" s="87"/>
      <c r="NK789" s="87"/>
      <c r="NL789" s="87"/>
      <c r="NM789" s="87"/>
      <c r="NN789" s="87"/>
      <c r="NO789" s="87"/>
      <c r="NP789" s="87"/>
      <c r="NR789" s="20"/>
      <c r="NS789" s="23" t="s">
        <v>6444</v>
      </c>
    </row>
    <row r="790" spans="22:383">
      <c r="V790" s="43">
        <v>114</v>
      </c>
      <c r="W790" s="34" t="s">
        <v>2974</v>
      </c>
      <c r="X790" s="44">
        <v>171221</v>
      </c>
      <c r="Y790" s="34" t="s">
        <v>3037</v>
      </c>
      <c r="Z790" s="43" t="s">
        <v>1277</v>
      </c>
      <c r="AA790" s="34" t="s">
        <v>675</v>
      </c>
      <c r="AB790" s="34" t="s">
        <v>412</v>
      </c>
      <c r="AC790" s="34" t="s">
        <v>3037</v>
      </c>
      <c r="AD790" s="44" t="s">
        <v>428</v>
      </c>
      <c r="AE790" s="44" t="s">
        <v>6321</v>
      </c>
      <c r="AF790" s="43">
        <v>114</v>
      </c>
      <c r="AG790" s="34" t="s">
        <v>2974</v>
      </c>
      <c r="AH790" s="34" t="s">
        <v>2973</v>
      </c>
      <c r="AI790" s="43" t="s">
        <v>2975</v>
      </c>
      <c r="AJ790" s="44" t="s">
        <v>2976</v>
      </c>
      <c r="AK790" s="295">
        <v>5400303</v>
      </c>
      <c r="AL790" s="44" t="s">
        <v>666</v>
      </c>
      <c r="AM790" s="44" t="s">
        <v>2980</v>
      </c>
      <c r="AN790" s="296">
        <v>276095730</v>
      </c>
      <c r="AO790" s="34"/>
      <c r="AP790" s="34"/>
      <c r="AQ790" s="34"/>
      <c r="AR790" s="34"/>
      <c r="AS790" s="34"/>
      <c r="AT790" s="44" t="s">
        <v>434</v>
      </c>
      <c r="AU790" s="44"/>
      <c r="AV790" s="751" t="str" cm="1">
        <f t="array" ref="AV7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0" s="34"/>
      <c r="AX790" s="34"/>
      <c r="AY790" s="34"/>
      <c r="AZ790" s="34"/>
      <c r="BA790" s="34"/>
      <c r="BB790" s="34"/>
      <c r="BC790" s="34"/>
      <c r="BD790" s="44">
        <v>171221</v>
      </c>
      <c r="BE790" s="34" t="s">
        <v>3037</v>
      </c>
      <c r="BF790" s="43" t="s">
        <v>1277</v>
      </c>
      <c r="BG790" s="34" t="s">
        <v>675</v>
      </c>
      <c r="BH790" s="34" t="s">
        <v>412</v>
      </c>
      <c r="BI790" s="34" t="s">
        <v>3037</v>
      </c>
      <c r="BJ790" s="44" t="s">
        <v>428</v>
      </c>
      <c r="BK790" s="44" t="s">
        <v>6321</v>
      </c>
      <c r="BL790" s="34"/>
      <c r="BM790" s="34"/>
      <c r="BN790" s="34"/>
      <c r="BO790" s="20"/>
      <c r="BP790" s="20"/>
      <c r="BQ790" s="20"/>
      <c r="BR790" s="20"/>
      <c r="BS790" s="27"/>
      <c r="BT790" s="20"/>
      <c r="BU790" s="20"/>
      <c r="BV790" s="20"/>
      <c r="BW790" s="20"/>
      <c r="BX790" s="20"/>
      <c r="BY790" s="20"/>
      <c r="BZ790" s="20"/>
      <c r="CA790" s="20"/>
      <c r="CB790" s="20"/>
      <c r="CC790" s="27"/>
      <c r="CD790" s="20"/>
      <c r="CE790" s="20"/>
      <c r="CF790" s="28"/>
      <c r="CG790" s="28"/>
      <c r="CH790" s="28"/>
      <c r="CI790" s="28"/>
      <c r="CJ790" s="28"/>
      <c r="CK790" s="28"/>
      <c r="CL790" s="28"/>
      <c r="CM790" s="28"/>
      <c r="CN790" s="28"/>
      <c r="CO790" s="28"/>
      <c r="CP790" s="28"/>
      <c r="CQ790" s="28"/>
      <c r="CR790" s="28"/>
      <c r="CS790" s="28"/>
      <c r="CT790" s="28"/>
      <c r="CU790" s="28"/>
      <c r="CV790" s="28"/>
      <c r="CW790" s="28"/>
      <c r="CX790" s="20"/>
      <c r="ML790" s="87"/>
      <c r="MM790" s="87"/>
      <c r="MN790" s="87"/>
      <c r="MO790" s="87"/>
      <c r="MP790" s="87"/>
      <c r="MQ790" s="87"/>
      <c r="MR790" s="87"/>
      <c r="MS790" s="87"/>
      <c r="MT790" s="87"/>
      <c r="MU790" s="87"/>
      <c r="MV790" s="87"/>
      <c r="MW790" s="87"/>
      <c r="MX790" s="87"/>
      <c r="MY790" s="87"/>
      <c r="MZ790" s="87"/>
      <c r="NA790" s="87"/>
      <c r="NB790" s="87"/>
      <c r="NC790" s="87"/>
      <c r="ND790" s="87"/>
      <c r="NE790" s="87"/>
      <c r="NF790" s="87"/>
      <c r="NG790" s="87"/>
      <c r="NH790" s="87"/>
      <c r="NI790" s="87"/>
      <c r="NJ790" s="87"/>
      <c r="NK790" s="87"/>
      <c r="NL790" s="87"/>
      <c r="NM790" s="87"/>
      <c r="NN790" s="87"/>
      <c r="NO790" s="87"/>
      <c r="NP790" s="87"/>
      <c r="NR790" s="20"/>
      <c r="NS790" s="23" t="s">
        <v>6445</v>
      </c>
    </row>
    <row r="791" spans="22:383">
      <c r="V791" s="43">
        <v>114</v>
      </c>
      <c r="W791" s="34" t="s">
        <v>2974</v>
      </c>
      <c r="X791" s="44">
        <v>171222</v>
      </c>
      <c r="Y791" s="34" t="s">
        <v>3112</v>
      </c>
      <c r="Z791" s="43" t="s">
        <v>1277</v>
      </c>
      <c r="AA791" s="34" t="s">
        <v>675</v>
      </c>
      <c r="AB791" s="34" t="s">
        <v>412</v>
      </c>
      <c r="AC791" s="34" t="s">
        <v>3112</v>
      </c>
      <c r="AD791" s="44" t="s">
        <v>428</v>
      </c>
      <c r="AE791" s="44" t="s">
        <v>6321</v>
      </c>
      <c r="AF791" s="43">
        <v>114</v>
      </c>
      <c r="AG791" s="34" t="s">
        <v>2974</v>
      </c>
      <c r="AH791" s="34" t="s">
        <v>2973</v>
      </c>
      <c r="AI791" s="43" t="s">
        <v>2975</v>
      </c>
      <c r="AJ791" s="44" t="s">
        <v>2976</v>
      </c>
      <c r="AK791" s="295">
        <v>5400303</v>
      </c>
      <c r="AL791" s="44" t="s">
        <v>666</v>
      </c>
      <c r="AM791" s="44" t="s">
        <v>2980</v>
      </c>
      <c r="AN791" s="296">
        <v>276095730</v>
      </c>
      <c r="AO791" s="34"/>
      <c r="AP791" s="34"/>
      <c r="AQ791" s="34"/>
      <c r="AR791" s="34"/>
      <c r="AS791" s="34"/>
      <c r="AT791" s="44" t="s">
        <v>434</v>
      </c>
      <c r="AU791" s="44"/>
      <c r="AV791" s="751" t="str" cm="1">
        <f t="array" ref="AV7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1" s="34"/>
      <c r="AX791" s="34"/>
      <c r="AY791" s="34"/>
      <c r="AZ791" s="34"/>
      <c r="BA791" s="34"/>
      <c r="BB791" s="34"/>
      <c r="BC791" s="34"/>
      <c r="BD791" s="44">
        <v>171222</v>
      </c>
      <c r="BE791" s="34" t="s">
        <v>3112</v>
      </c>
      <c r="BF791" s="43" t="s">
        <v>1277</v>
      </c>
      <c r="BG791" s="34" t="s">
        <v>675</v>
      </c>
      <c r="BH791" s="34" t="s">
        <v>412</v>
      </c>
      <c r="BI791" s="34" t="s">
        <v>3112</v>
      </c>
      <c r="BJ791" s="44" t="s">
        <v>428</v>
      </c>
      <c r="BK791" s="44" t="s">
        <v>6321</v>
      </c>
      <c r="BL791" s="34"/>
      <c r="BM791" s="34"/>
      <c r="BN791" s="34"/>
      <c r="BO791" s="20"/>
      <c r="BP791" s="20"/>
      <c r="BQ791" s="20"/>
      <c r="BR791" s="20"/>
      <c r="BS791" s="27"/>
      <c r="BT791" s="20"/>
      <c r="BU791" s="20"/>
      <c r="BV791" s="20"/>
      <c r="BW791" s="20"/>
      <c r="BX791" s="20"/>
      <c r="BY791" s="20"/>
      <c r="BZ791" s="20"/>
      <c r="CA791" s="20"/>
      <c r="CB791" s="20"/>
      <c r="CC791" s="27"/>
      <c r="CD791" s="20"/>
      <c r="CE791" s="20"/>
      <c r="CF791" s="28"/>
      <c r="CG791" s="28"/>
      <c r="CH791" s="28"/>
      <c r="CI791" s="28"/>
      <c r="CJ791" s="28"/>
      <c r="CK791" s="28"/>
      <c r="CL791" s="28"/>
      <c r="CM791" s="28"/>
      <c r="CN791" s="28"/>
      <c r="CO791" s="28"/>
      <c r="CP791" s="28"/>
      <c r="CQ791" s="28"/>
      <c r="CR791" s="28"/>
      <c r="CS791" s="28"/>
      <c r="CT791" s="28"/>
      <c r="CU791" s="28"/>
      <c r="CV791" s="28"/>
      <c r="CW791" s="28"/>
      <c r="CX791" s="20"/>
      <c r="ML791" s="87"/>
      <c r="MM791" s="87"/>
      <c r="MN791" s="87"/>
      <c r="MO791" s="87"/>
      <c r="MP791" s="87"/>
      <c r="MQ791" s="87"/>
      <c r="MR791" s="87"/>
      <c r="MS791" s="87"/>
      <c r="MT791" s="87"/>
      <c r="MU791" s="87"/>
      <c r="MV791" s="87"/>
      <c r="MW791" s="87"/>
      <c r="MX791" s="87"/>
      <c r="MY791" s="87"/>
      <c r="MZ791" s="87"/>
      <c r="NA791" s="87"/>
      <c r="NB791" s="87"/>
      <c r="NC791" s="87"/>
      <c r="ND791" s="87"/>
      <c r="NE791" s="87"/>
      <c r="NF791" s="87"/>
      <c r="NG791" s="87"/>
      <c r="NH791" s="87"/>
      <c r="NI791" s="87"/>
      <c r="NJ791" s="87"/>
      <c r="NK791" s="87"/>
      <c r="NL791" s="87"/>
      <c r="NM791" s="87"/>
      <c r="NN791" s="87"/>
      <c r="NO791" s="87"/>
      <c r="NP791" s="87"/>
      <c r="NR791" s="20"/>
      <c r="NS791" s="23" t="s">
        <v>6446</v>
      </c>
    </row>
    <row r="792" spans="22:383">
      <c r="V792" s="43">
        <v>114</v>
      </c>
      <c r="W792" s="34" t="s">
        <v>2974</v>
      </c>
      <c r="X792" s="44">
        <v>171223</v>
      </c>
      <c r="Y792" s="34" t="s">
        <v>3178</v>
      </c>
      <c r="Z792" s="43" t="s">
        <v>1277</v>
      </c>
      <c r="AA792" s="34" t="s">
        <v>675</v>
      </c>
      <c r="AB792" s="34" t="s">
        <v>412</v>
      </c>
      <c r="AC792" s="34" t="s">
        <v>3178</v>
      </c>
      <c r="AD792" s="44" t="s">
        <v>428</v>
      </c>
      <c r="AE792" s="44" t="s">
        <v>6321</v>
      </c>
      <c r="AF792" s="43">
        <v>114</v>
      </c>
      <c r="AG792" s="34" t="s">
        <v>2974</v>
      </c>
      <c r="AH792" s="34" t="s">
        <v>2973</v>
      </c>
      <c r="AI792" s="43" t="s">
        <v>2975</v>
      </c>
      <c r="AJ792" s="44" t="s">
        <v>2976</v>
      </c>
      <c r="AK792" s="295">
        <v>5400303</v>
      </c>
      <c r="AL792" s="44" t="s">
        <v>666</v>
      </c>
      <c r="AM792" s="44" t="s">
        <v>2980</v>
      </c>
      <c r="AN792" s="296">
        <v>276095730</v>
      </c>
      <c r="AO792" s="34"/>
      <c r="AP792" s="34"/>
      <c r="AQ792" s="34"/>
      <c r="AR792" s="34"/>
      <c r="AS792" s="34"/>
      <c r="AT792" s="44" t="s">
        <v>434</v>
      </c>
      <c r="AU792" s="44"/>
      <c r="AV792" s="751" t="str" cm="1">
        <f t="array" ref="AV7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2" s="34"/>
      <c r="AX792" s="34"/>
      <c r="AY792" s="34"/>
      <c r="AZ792" s="34"/>
      <c r="BA792" s="34"/>
      <c r="BB792" s="34"/>
      <c r="BC792" s="34"/>
      <c r="BD792" s="44">
        <v>171223</v>
      </c>
      <c r="BE792" s="34" t="s">
        <v>3178</v>
      </c>
      <c r="BF792" s="43" t="s">
        <v>1277</v>
      </c>
      <c r="BG792" s="34" t="s">
        <v>675</v>
      </c>
      <c r="BH792" s="34" t="s">
        <v>412</v>
      </c>
      <c r="BI792" s="34" t="s">
        <v>3178</v>
      </c>
      <c r="BJ792" s="44" t="s">
        <v>428</v>
      </c>
      <c r="BK792" s="44" t="s">
        <v>6321</v>
      </c>
      <c r="BL792" s="34"/>
      <c r="BM792" s="34"/>
      <c r="BN792" s="34"/>
      <c r="BO792" s="20"/>
      <c r="BP792" s="20"/>
      <c r="BQ792" s="20"/>
      <c r="BR792" s="20"/>
      <c r="BS792" s="27"/>
      <c r="BT792" s="20"/>
      <c r="BU792" s="20"/>
      <c r="BV792" s="20"/>
      <c r="BW792" s="20"/>
      <c r="BX792" s="20"/>
      <c r="BY792" s="20"/>
      <c r="BZ792" s="20"/>
      <c r="CA792" s="20"/>
      <c r="CB792" s="20"/>
      <c r="CC792" s="27"/>
      <c r="CD792" s="20"/>
      <c r="CE792" s="20"/>
      <c r="CF792" s="28"/>
      <c r="CG792" s="28"/>
      <c r="CH792" s="28"/>
      <c r="CI792" s="28"/>
      <c r="CJ792" s="28"/>
      <c r="CK792" s="28"/>
      <c r="CL792" s="28"/>
      <c r="CM792" s="28"/>
      <c r="CN792" s="28"/>
      <c r="CO792" s="28"/>
      <c r="CP792" s="28"/>
      <c r="CQ792" s="28"/>
      <c r="CR792" s="28"/>
      <c r="CS792" s="28"/>
      <c r="CT792" s="28"/>
      <c r="CU792" s="28"/>
      <c r="CV792" s="28"/>
      <c r="CW792" s="28"/>
      <c r="CX792" s="20"/>
      <c r="ML792" s="87"/>
      <c r="MM792" s="87"/>
      <c r="MN792" s="87"/>
      <c r="MO792" s="87"/>
      <c r="MP792" s="87"/>
      <c r="MQ792" s="87"/>
      <c r="MR792" s="87"/>
      <c r="MS792" s="87"/>
      <c r="MT792" s="87"/>
      <c r="MU792" s="87"/>
      <c r="MV792" s="87"/>
      <c r="MW792" s="87"/>
      <c r="MX792" s="87"/>
      <c r="MY792" s="87"/>
      <c r="MZ792" s="87"/>
      <c r="NA792" s="87"/>
      <c r="NB792" s="87"/>
      <c r="NC792" s="87"/>
      <c r="ND792" s="87"/>
      <c r="NE792" s="87"/>
      <c r="NF792" s="87"/>
      <c r="NG792" s="87"/>
      <c r="NH792" s="87"/>
      <c r="NI792" s="87"/>
      <c r="NJ792" s="87"/>
      <c r="NK792" s="87"/>
      <c r="NL792" s="87"/>
      <c r="NM792" s="87"/>
      <c r="NN792" s="87"/>
      <c r="NO792" s="87"/>
      <c r="NP792" s="87"/>
      <c r="NR792" s="20"/>
      <c r="NS792" s="23" t="s">
        <v>6447</v>
      </c>
    </row>
    <row r="793" spans="22:383">
      <c r="V793" s="43">
        <v>114</v>
      </c>
      <c r="W793" s="34" t="s">
        <v>2974</v>
      </c>
      <c r="X793" s="44">
        <v>171224</v>
      </c>
      <c r="Y793" s="34" t="s">
        <v>3241</v>
      </c>
      <c r="Z793" s="43" t="s">
        <v>1277</v>
      </c>
      <c r="AA793" s="34" t="s">
        <v>675</v>
      </c>
      <c r="AB793" s="34" t="s">
        <v>412</v>
      </c>
      <c r="AC793" s="34" t="s">
        <v>3241</v>
      </c>
      <c r="AD793" s="44" t="s">
        <v>428</v>
      </c>
      <c r="AE793" s="44" t="s">
        <v>6321</v>
      </c>
      <c r="AF793" s="43">
        <v>114</v>
      </c>
      <c r="AG793" s="34" t="s">
        <v>2974</v>
      </c>
      <c r="AH793" s="34" t="s">
        <v>2973</v>
      </c>
      <c r="AI793" s="43" t="s">
        <v>2975</v>
      </c>
      <c r="AJ793" s="44" t="s">
        <v>2976</v>
      </c>
      <c r="AK793" s="295">
        <v>5400303</v>
      </c>
      <c r="AL793" s="44" t="s">
        <v>666</v>
      </c>
      <c r="AM793" s="44" t="s">
        <v>2980</v>
      </c>
      <c r="AN793" s="296">
        <v>276095730</v>
      </c>
      <c r="AO793" s="34"/>
      <c r="AP793" s="34"/>
      <c r="AQ793" s="34"/>
      <c r="AR793" s="34"/>
      <c r="AS793" s="34"/>
      <c r="AT793" s="44" t="s">
        <v>434</v>
      </c>
      <c r="AU793" s="44"/>
      <c r="AV793" s="751" t="str" cm="1">
        <f t="array" ref="AV7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3" s="34"/>
      <c r="AX793" s="34"/>
      <c r="AY793" s="34"/>
      <c r="AZ793" s="34"/>
      <c r="BA793" s="34"/>
      <c r="BB793" s="34"/>
      <c r="BC793" s="34"/>
      <c r="BD793" s="44">
        <v>171224</v>
      </c>
      <c r="BE793" s="34" t="s">
        <v>3241</v>
      </c>
      <c r="BF793" s="43" t="s">
        <v>1277</v>
      </c>
      <c r="BG793" s="34" t="s">
        <v>675</v>
      </c>
      <c r="BH793" s="34" t="s">
        <v>412</v>
      </c>
      <c r="BI793" s="34" t="s">
        <v>3241</v>
      </c>
      <c r="BJ793" s="44" t="s">
        <v>428</v>
      </c>
      <c r="BK793" s="44" t="s">
        <v>6321</v>
      </c>
      <c r="BL793" s="34"/>
      <c r="BM793" s="34"/>
      <c r="BN793" s="34"/>
      <c r="BO793" s="20"/>
      <c r="BP793" s="20"/>
      <c r="BQ793" s="20"/>
      <c r="BR793" s="20"/>
      <c r="BS793" s="27"/>
      <c r="BT793" s="20"/>
      <c r="BU793" s="20"/>
      <c r="BV793" s="20"/>
      <c r="BW793" s="20"/>
      <c r="BX793" s="20"/>
      <c r="BY793" s="20"/>
      <c r="BZ793" s="20"/>
      <c r="CA793" s="20"/>
      <c r="CB793" s="20"/>
      <c r="CC793" s="27"/>
      <c r="CD793" s="20"/>
      <c r="CE793" s="20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0"/>
      <c r="ML793" s="87"/>
      <c r="MM793" s="87"/>
      <c r="MN793" s="87"/>
      <c r="MO793" s="87"/>
      <c r="MP793" s="87"/>
      <c r="MQ793" s="87"/>
      <c r="MR793" s="87"/>
      <c r="MS793" s="87"/>
      <c r="MT793" s="87"/>
      <c r="MU793" s="87"/>
      <c r="MV793" s="87"/>
      <c r="MW793" s="87"/>
      <c r="MX793" s="87"/>
      <c r="MY793" s="87"/>
      <c r="MZ793" s="87"/>
      <c r="NA793" s="87"/>
      <c r="NB793" s="87"/>
      <c r="NC793" s="87"/>
      <c r="ND793" s="87"/>
      <c r="NE793" s="87"/>
      <c r="NF793" s="87"/>
      <c r="NG793" s="87"/>
      <c r="NH793" s="87"/>
      <c r="NI793" s="87"/>
      <c r="NJ793" s="87"/>
      <c r="NK793" s="87"/>
      <c r="NL793" s="87"/>
      <c r="NM793" s="87"/>
      <c r="NN793" s="87"/>
      <c r="NO793" s="87"/>
      <c r="NP793" s="87"/>
      <c r="NR793" s="20"/>
      <c r="NS793" s="23" t="s">
        <v>6448</v>
      </c>
    </row>
    <row r="794" spans="22:383">
      <c r="V794" s="43">
        <v>114</v>
      </c>
      <c r="W794" s="34" t="s">
        <v>2974</v>
      </c>
      <c r="X794" s="44">
        <v>171234</v>
      </c>
      <c r="Y794" s="34" t="s">
        <v>3580</v>
      </c>
      <c r="Z794" s="43" t="s">
        <v>1277</v>
      </c>
      <c r="AA794" s="34" t="s">
        <v>675</v>
      </c>
      <c r="AB794" s="34" t="s">
        <v>412</v>
      </c>
      <c r="AC794" s="34" t="s">
        <v>3580</v>
      </c>
      <c r="AD794" s="44" t="s">
        <v>428</v>
      </c>
      <c r="AE794" s="44" t="s">
        <v>6321</v>
      </c>
      <c r="AF794" s="43">
        <v>114</v>
      </c>
      <c r="AG794" s="34" t="s">
        <v>2974</v>
      </c>
      <c r="AH794" s="34" t="s">
        <v>2973</v>
      </c>
      <c r="AI794" s="43" t="s">
        <v>2975</v>
      </c>
      <c r="AJ794" s="44" t="s">
        <v>2976</v>
      </c>
      <c r="AK794" s="295">
        <v>5400303</v>
      </c>
      <c r="AL794" s="44" t="s">
        <v>666</v>
      </c>
      <c r="AM794" s="44" t="s">
        <v>2980</v>
      </c>
      <c r="AN794" s="296">
        <v>276095730</v>
      </c>
      <c r="AO794" s="34"/>
      <c r="AP794" s="34"/>
      <c r="AQ794" s="34"/>
      <c r="AR794" s="34"/>
      <c r="AS794" s="34"/>
      <c r="AT794" s="44" t="s">
        <v>434</v>
      </c>
      <c r="AU794" s="44"/>
      <c r="AV794" s="751" t="str" cm="1">
        <f t="array" ref="AV7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4" s="34"/>
      <c r="AX794" s="34"/>
      <c r="AY794" s="34"/>
      <c r="AZ794" s="34"/>
      <c r="BA794" s="34"/>
      <c r="BB794" s="34"/>
      <c r="BC794" s="34"/>
      <c r="BD794" s="44">
        <v>171234</v>
      </c>
      <c r="BE794" s="34" t="s">
        <v>3580</v>
      </c>
      <c r="BF794" s="43" t="s">
        <v>1277</v>
      </c>
      <c r="BG794" s="34" t="s">
        <v>675</v>
      </c>
      <c r="BH794" s="34" t="s">
        <v>412</v>
      </c>
      <c r="BI794" s="34" t="s">
        <v>3580</v>
      </c>
      <c r="BJ794" s="44" t="s">
        <v>428</v>
      </c>
      <c r="BK794" s="44" t="s">
        <v>6321</v>
      </c>
      <c r="BL794" s="34"/>
      <c r="BM794" s="34"/>
      <c r="BN794" s="34"/>
      <c r="BO794" s="20"/>
      <c r="BP794" s="20"/>
      <c r="BQ794" s="20"/>
      <c r="BR794" s="20"/>
      <c r="BS794" s="27"/>
      <c r="BT794" s="20"/>
      <c r="BU794" s="20"/>
      <c r="BV794" s="20"/>
      <c r="BW794" s="20"/>
      <c r="BX794" s="20"/>
      <c r="BY794" s="20"/>
      <c r="BZ794" s="20"/>
      <c r="CA794" s="20"/>
      <c r="CB794" s="20"/>
      <c r="CC794" s="27"/>
      <c r="CD794" s="20"/>
      <c r="CE794" s="20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0"/>
      <c r="ML794" s="87"/>
      <c r="MM794" s="87"/>
      <c r="MN794" s="87"/>
      <c r="MO794" s="87"/>
      <c r="MP794" s="87"/>
      <c r="MQ794" s="87"/>
      <c r="MR794" s="87"/>
      <c r="MS794" s="87"/>
      <c r="MT794" s="87"/>
      <c r="MU794" s="87"/>
      <c r="MV794" s="87"/>
      <c r="MW794" s="87"/>
      <c r="MX794" s="87"/>
      <c r="MY794" s="87"/>
      <c r="MZ794" s="87"/>
      <c r="NA794" s="87"/>
      <c r="NB794" s="87"/>
      <c r="NC794" s="87"/>
      <c r="ND794" s="87"/>
      <c r="NE794" s="87"/>
      <c r="NF794" s="87"/>
      <c r="NG794" s="87"/>
      <c r="NH794" s="87"/>
      <c r="NI794" s="87"/>
      <c r="NJ794" s="87"/>
      <c r="NK794" s="87"/>
      <c r="NL794" s="87"/>
      <c r="NM794" s="87"/>
      <c r="NN794" s="87"/>
      <c r="NO794" s="87"/>
      <c r="NP794" s="87"/>
      <c r="NR794" s="20"/>
      <c r="NS794" s="23" t="s">
        <v>6449</v>
      </c>
    </row>
    <row r="795" spans="22:383">
      <c r="V795" s="43">
        <v>114</v>
      </c>
      <c r="W795" s="34" t="s">
        <v>2974</v>
      </c>
      <c r="X795" s="44">
        <v>171235</v>
      </c>
      <c r="Y795" s="34" t="s">
        <v>3617</v>
      </c>
      <c r="Z795" s="43" t="s">
        <v>1277</v>
      </c>
      <c r="AA795" s="34" t="s">
        <v>675</v>
      </c>
      <c r="AB795" s="34" t="s">
        <v>412</v>
      </c>
      <c r="AC795" s="34" t="s">
        <v>3617</v>
      </c>
      <c r="AD795" s="44" t="s">
        <v>428</v>
      </c>
      <c r="AE795" s="44" t="s">
        <v>6321</v>
      </c>
      <c r="AF795" s="43">
        <v>114</v>
      </c>
      <c r="AG795" s="34" t="s">
        <v>2974</v>
      </c>
      <c r="AH795" s="34" t="s">
        <v>2973</v>
      </c>
      <c r="AI795" s="43" t="s">
        <v>2975</v>
      </c>
      <c r="AJ795" s="44" t="s">
        <v>2976</v>
      </c>
      <c r="AK795" s="295">
        <v>5400303</v>
      </c>
      <c r="AL795" s="44" t="s">
        <v>666</v>
      </c>
      <c r="AM795" s="44" t="s">
        <v>2980</v>
      </c>
      <c r="AN795" s="296">
        <v>276095730</v>
      </c>
      <c r="AO795" s="34"/>
      <c r="AP795" s="34"/>
      <c r="AQ795" s="34"/>
      <c r="AR795" s="34"/>
      <c r="AS795" s="34"/>
      <c r="AT795" s="44" t="s">
        <v>434</v>
      </c>
      <c r="AU795" s="44"/>
      <c r="AV795" s="751" t="str" cm="1">
        <f t="array" ref="AV7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5" s="34"/>
      <c r="AX795" s="34"/>
      <c r="AY795" s="34"/>
      <c r="AZ795" s="34"/>
      <c r="BA795" s="34"/>
      <c r="BB795" s="34"/>
      <c r="BC795" s="34"/>
      <c r="BD795" s="44">
        <v>171235</v>
      </c>
      <c r="BE795" s="34" t="s">
        <v>3617</v>
      </c>
      <c r="BF795" s="43" t="s">
        <v>1277</v>
      </c>
      <c r="BG795" s="34" t="s">
        <v>675</v>
      </c>
      <c r="BH795" s="34" t="s">
        <v>412</v>
      </c>
      <c r="BI795" s="34" t="s">
        <v>3617</v>
      </c>
      <c r="BJ795" s="44" t="s">
        <v>428</v>
      </c>
      <c r="BK795" s="44" t="s">
        <v>6321</v>
      </c>
      <c r="BL795" s="34"/>
      <c r="BM795" s="34"/>
      <c r="BN795" s="34"/>
      <c r="BO795" s="20"/>
      <c r="BP795" s="20"/>
      <c r="BQ795" s="20"/>
      <c r="BR795" s="20"/>
      <c r="BS795" s="27"/>
      <c r="BT795" s="20"/>
      <c r="BU795" s="20"/>
      <c r="BV795" s="20"/>
      <c r="BW795" s="20"/>
      <c r="BX795" s="20"/>
      <c r="BY795" s="20"/>
      <c r="BZ795" s="20"/>
      <c r="CA795" s="20"/>
      <c r="CB795" s="20"/>
      <c r="CC795" s="27"/>
      <c r="CD795" s="20"/>
      <c r="CE795" s="20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0"/>
      <c r="ML795" s="87"/>
      <c r="MM795" s="87"/>
      <c r="MN795" s="87"/>
      <c r="MO795" s="87"/>
      <c r="MP795" s="87"/>
      <c r="MQ795" s="87"/>
      <c r="MR795" s="87"/>
      <c r="MS795" s="87"/>
      <c r="MT795" s="87"/>
      <c r="MU795" s="87"/>
      <c r="MV795" s="87"/>
      <c r="MW795" s="87"/>
      <c r="MX795" s="87"/>
      <c r="MY795" s="87"/>
      <c r="MZ795" s="87"/>
      <c r="NA795" s="87"/>
      <c r="NB795" s="87"/>
      <c r="NC795" s="87"/>
      <c r="ND795" s="87"/>
      <c r="NE795" s="87"/>
      <c r="NF795" s="87"/>
      <c r="NG795" s="87"/>
      <c r="NH795" s="87"/>
      <c r="NI795" s="87"/>
      <c r="NJ795" s="87"/>
      <c r="NK795" s="87"/>
      <c r="NL795" s="87"/>
      <c r="NM795" s="87"/>
      <c r="NN795" s="87"/>
      <c r="NO795" s="87"/>
      <c r="NP795" s="87"/>
      <c r="NR795" s="20"/>
      <c r="NS795" s="23" t="s">
        <v>6450</v>
      </c>
    </row>
    <row r="796" spans="22:383">
      <c r="V796" s="43">
        <v>114</v>
      </c>
      <c r="W796" s="34" t="s">
        <v>2974</v>
      </c>
      <c r="X796" s="44">
        <v>171227</v>
      </c>
      <c r="Y796" s="34" t="s">
        <v>3293</v>
      </c>
      <c r="Z796" s="43" t="s">
        <v>1277</v>
      </c>
      <c r="AA796" s="34" t="s">
        <v>675</v>
      </c>
      <c r="AB796" s="34" t="s">
        <v>412</v>
      </c>
      <c r="AC796" s="34" t="s">
        <v>3293</v>
      </c>
      <c r="AD796" s="44" t="s">
        <v>428</v>
      </c>
      <c r="AE796" s="44" t="s">
        <v>6321</v>
      </c>
      <c r="AF796" s="43">
        <v>114</v>
      </c>
      <c r="AG796" s="34" t="s">
        <v>2974</v>
      </c>
      <c r="AH796" s="34" t="s">
        <v>2973</v>
      </c>
      <c r="AI796" s="43" t="s">
        <v>2975</v>
      </c>
      <c r="AJ796" s="44" t="s">
        <v>2976</v>
      </c>
      <c r="AK796" s="295">
        <v>5400303</v>
      </c>
      <c r="AL796" s="44" t="s">
        <v>666</v>
      </c>
      <c r="AM796" s="44" t="s">
        <v>2980</v>
      </c>
      <c r="AN796" s="296">
        <v>276095730</v>
      </c>
      <c r="AO796" s="34"/>
      <c r="AP796" s="34"/>
      <c r="AQ796" s="34"/>
      <c r="AR796" s="34"/>
      <c r="AS796" s="34"/>
      <c r="AT796" s="44" t="s">
        <v>434</v>
      </c>
      <c r="AU796" s="44"/>
      <c r="AV796" s="751" t="str" cm="1">
        <f t="array" ref="AV7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6" s="34"/>
      <c r="AX796" s="34"/>
      <c r="AY796" s="34"/>
      <c r="AZ796" s="34"/>
      <c r="BA796" s="34"/>
      <c r="BB796" s="34"/>
      <c r="BC796" s="34"/>
      <c r="BD796" s="44">
        <v>171227</v>
      </c>
      <c r="BE796" s="34" t="s">
        <v>3293</v>
      </c>
      <c r="BF796" s="43" t="s">
        <v>1277</v>
      </c>
      <c r="BG796" s="34" t="s">
        <v>675</v>
      </c>
      <c r="BH796" s="34" t="s">
        <v>412</v>
      </c>
      <c r="BI796" s="34" t="s">
        <v>3293</v>
      </c>
      <c r="BJ796" s="44" t="s">
        <v>428</v>
      </c>
      <c r="BK796" s="44" t="s">
        <v>6321</v>
      </c>
      <c r="BL796" s="34"/>
      <c r="BM796" s="34"/>
      <c r="BN796" s="34"/>
      <c r="BO796" s="20"/>
      <c r="BP796" s="20"/>
      <c r="BQ796" s="20"/>
      <c r="BR796" s="20"/>
      <c r="BS796" s="27"/>
      <c r="BT796" s="20"/>
      <c r="BU796" s="20"/>
      <c r="BV796" s="20"/>
      <c r="BW796" s="20"/>
      <c r="BX796" s="20"/>
      <c r="BY796" s="20"/>
      <c r="BZ796" s="20"/>
      <c r="CA796" s="20"/>
      <c r="CB796" s="20"/>
      <c r="CC796" s="27"/>
      <c r="CD796" s="20"/>
      <c r="CE796" s="20"/>
      <c r="CF796" s="28"/>
      <c r="CG796" s="28"/>
      <c r="CH796" s="28"/>
      <c r="CI796" s="28"/>
      <c r="CJ796" s="28"/>
      <c r="CK796" s="28"/>
      <c r="CL796" s="28"/>
      <c r="CM796" s="28"/>
      <c r="CN796" s="28"/>
      <c r="CO796" s="28"/>
      <c r="CP796" s="28"/>
      <c r="CQ796" s="28"/>
      <c r="CR796" s="28"/>
      <c r="CS796" s="28"/>
      <c r="CT796" s="28"/>
      <c r="CU796" s="28"/>
      <c r="CV796" s="28"/>
      <c r="CW796" s="28"/>
      <c r="CX796" s="20"/>
      <c r="ML796" s="87"/>
      <c r="MM796" s="87"/>
      <c r="MN796" s="87"/>
      <c r="MO796" s="87"/>
      <c r="MP796" s="87"/>
      <c r="MQ796" s="87"/>
      <c r="MR796" s="87"/>
      <c r="MS796" s="87"/>
      <c r="MT796" s="87"/>
      <c r="MU796" s="87"/>
      <c r="MV796" s="87"/>
      <c r="MW796" s="87"/>
      <c r="MX796" s="87"/>
      <c r="MY796" s="87"/>
      <c r="MZ796" s="87"/>
      <c r="NA796" s="87"/>
      <c r="NB796" s="87"/>
      <c r="NC796" s="87"/>
      <c r="ND796" s="87"/>
      <c r="NE796" s="87"/>
      <c r="NF796" s="87"/>
      <c r="NG796" s="87"/>
      <c r="NH796" s="87"/>
      <c r="NI796" s="87"/>
      <c r="NJ796" s="87"/>
      <c r="NK796" s="87"/>
      <c r="NL796" s="87"/>
      <c r="NM796" s="87"/>
      <c r="NN796" s="87"/>
      <c r="NO796" s="87"/>
      <c r="NP796" s="87"/>
      <c r="NR796" s="20"/>
      <c r="NS796" s="23" t="s">
        <v>6451</v>
      </c>
    </row>
    <row r="797" spans="22:383">
      <c r="V797" s="43">
        <v>114</v>
      </c>
      <c r="W797" s="34" t="s">
        <v>2974</v>
      </c>
      <c r="X797" s="44">
        <v>171200</v>
      </c>
      <c r="Y797" s="34" t="s">
        <v>6452</v>
      </c>
      <c r="Z797" s="43" t="s">
        <v>1277</v>
      </c>
      <c r="AA797" s="34" t="s">
        <v>675</v>
      </c>
      <c r="AB797" s="34" t="s">
        <v>412</v>
      </c>
      <c r="AC797" s="34" t="s">
        <v>3655</v>
      </c>
      <c r="AD797" s="44" t="s">
        <v>428</v>
      </c>
      <c r="AE797" s="44" t="s">
        <v>6321</v>
      </c>
      <c r="AF797" s="43">
        <v>114</v>
      </c>
      <c r="AG797" s="34" t="s">
        <v>2974</v>
      </c>
      <c r="AH797" s="34" t="s">
        <v>2973</v>
      </c>
      <c r="AI797" s="43" t="s">
        <v>2975</v>
      </c>
      <c r="AJ797" s="44" t="s">
        <v>2976</v>
      </c>
      <c r="AK797" s="295">
        <v>5400303</v>
      </c>
      <c r="AL797" s="44" t="s">
        <v>666</v>
      </c>
      <c r="AM797" s="44" t="s">
        <v>2980</v>
      </c>
      <c r="AN797" s="296">
        <v>276095730</v>
      </c>
      <c r="AO797" s="34"/>
      <c r="AP797" s="34"/>
      <c r="AQ797" s="34"/>
      <c r="AR797" s="34"/>
      <c r="AS797" s="34"/>
      <c r="AT797" s="44" t="s">
        <v>434</v>
      </c>
      <c r="AU797" s="44"/>
      <c r="AV797" s="751" t="str" cm="1">
        <f t="array" ref="AV7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7" s="34"/>
      <c r="AX797" s="34"/>
      <c r="AY797" s="34"/>
      <c r="AZ797" s="34"/>
      <c r="BA797" s="34"/>
      <c r="BB797" s="34"/>
      <c r="BC797" s="34"/>
      <c r="BD797" s="44">
        <v>171200</v>
      </c>
      <c r="BE797" s="34" t="s">
        <v>6452</v>
      </c>
      <c r="BF797" s="43" t="s">
        <v>1277</v>
      </c>
      <c r="BG797" s="34" t="s">
        <v>675</v>
      </c>
      <c r="BH797" s="34" t="s">
        <v>412</v>
      </c>
      <c r="BI797" s="34" t="s">
        <v>3655</v>
      </c>
      <c r="BJ797" s="44" t="s">
        <v>428</v>
      </c>
      <c r="BK797" s="44" t="s">
        <v>6321</v>
      </c>
      <c r="BL797" s="34"/>
      <c r="BM797" s="34"/>
      <c r="BN797" s="34"/>
      <c r="BO797" s="20"/>
      <c r="BP797" s="20"/>
      <c r="BQ797" s="20"/>
      <c r="BR797" s="20"/>
      <c r="BS797" s="27"/>
      <c r="BT797" s="20"/>
      <c r="BU797" s="20"/>
      <c r="BV797" s="20"/>
      <c r="BW797" s="20"/>
      <c r="BX797" s="20"/>
      <c r="BY797" s="20"/>
      <c r="BZ797" s="20"/>
      <c r="CA797" s="20"/>
      <c r="CB797" s="20"/>
      <c r="CC797" s="27"/>
      <c r="CD797" s="20"/>
      <c r="CE797" s="20"/>
      <c r="CF797" s="28"/>
      <c r="CG797" s="28"/>
      <c r="CH797" s="28"/>
      <c r="CI797" s="28"/>
      <c r="CJ797" s="28"/>
      <c r="CK797" s="28"/>
      <c r="CL797" s="28"/>
      <c r="CM797" s="28"/>
      <c r="CN797" s="28"/>
      <c r="CO797" s="28"/>
      <c r="CP797" s="28"/>
      <c r="CQ797" s="28"/>
      <c r="CR797" s="28"/>
      <c r="CS797" s="28"/>
      <c r="CT797" s="28"/>
      <c r="CU797" s="28"/>
      <c r="CV797" s="28"/>
      <c r="CW797" s="28"/>
      <c r="CX797" s="20"/>
      <c r="ML797" s="87"/>
      <c r="MM797" s="87"/>
      <c r="MN797" s="87"/>
      <c r="MO797" s="87"/>
      <c r="MP797" s="87"/>
      <c r="MQ797" s="87"/>
      <c r="MR797" s="87"/>
      <c r="MS797" s="87"/>
      <c r="MT797" s="87"/>
      <c r="MU797" s="87"/>
      <c r="MV797" s="87"/>
      <c r="MW797" s="87"/>
      <c r="MX797" s="87"/>
      <c r="MY797" s="87"/>
      <c r="MZ797" s="87"/>
      <c r="NA797" s="87"/>
      <c r="NB797" s="87"/>
      <c r="NC797" s="87"/>
      <c r="ND797" s="87"/>
      <c r="NE797" s="87"/>
      <c r="NF797" s="87"/>
      <c r="NG797" s="87"/>
      <c r="NH797" s="87"/>
      <c r="NI797" s="87"/>
      <c r="NJ797" s="87"/>
      <c r="NK797" s="87"/>
      <c r="NL797" s="87"/>
      <c r="NM797" s="87"/>
      <c r="NN797" s="87"/>
      <c r="NO797" s="87"/>
      <c r="NP797" s="87"/>
      <c r="NR797" s="20"/>
      <c r="NS797" s="23" t="s">
        <v>6453</v>
      </c>
    </row>
    <row r="798" spans="22:383">
      <c r="V798" s="43">
        <v>114</v>
      </c>
      <c r="W798" s="34" t="s">
        <v>2974</v>
      </c>
      <c r="X798" s="44">
        <v>171236</v>
      </c>
      <c r="Y798" s="34" t="s">
        <v>3655</v>
      </c>
      <c r="Z798" s="43" t="s">
        <v>1277</v>
      </c>
      <c r="AA798" s="34" t="s">
        <v>675</v>
      </c>
      <c r="AB798" s="34" t="s">
        <v>412</v>
      </c>
      <c r="AC798" s="34" t="s">
        <v>3655</v>
      </c>
      <c r="AD798" s="44" t="s">
        <v>428</v>
      </c>
      <c r="AE798" s="44" t="s">
        <v>6321</v>
      </c>
      <c r="AF798" s="43">
        <v>114</v>
      </c>
      <c r="AG798" s="34" t="s">
        <v>2974</v>
      </c>
      <c r="AH798" s="34" t="s">
        <v>2973</v>
      </c>
      <c r="AI798" s="43" t="s">
        <v>2975</v>
      </c>
      <c r="AJ798" s="44" t="s">
        <v>2976</v>
      </c>
      <c r="AK798" s="295">
        <v>5400303</v>
      </c>
      <c r="AL798" s="44" t="s">
        <v>666</v>
      </c>
      <c r="AM798" s="44" t="s">
        <v>2980</v>
      </c>
      <c r="AN798" s="296">
        <v>276095730</v>
      </c>
      <c r="AO798" s="34"/>
      <c r="AP798" s="34"/>
      <c r="AQ798" s="34"/>
      <c r="AR798" s="34"/>
      <c r="AS798" s="34"/>
      <c r="AT798" s="44" t="s">
        <v>434</v>
      </c>
      <c r="AU798" s="44"/>
      <c r="AV798" s="751" t="str" cm="1">
        <f t="array" ref="AV7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8" s="34"/>
      <c r="AX798" s="34"/>
      <c r="AY798" s="34"/>
      <c r="AZ798" s="34"/>
      <c r="BA798" s="34"/>
      <c r="BB798" s="34"/>
      <c r="BC798" s="34"/>
      <c r="BD798" s="44">
        <v>171236</v>
      </c>
      <c r="BE798" s="34" t="s">
        <v>3655</v>
      </c>
      <c r="BF798" s="43" t="s">
        <v>1277</v>
      </c>
      <c r="BG798" s="34" t="s">
        <v>675</v>
      </c>
      <c r="BH798" s="34" t="s">
        <v>412</v>
      </c>
      <c r="BI798" s="34" t="s">
        <v>3655</v>
      </c>
      <c r="BJ798" s="44" t="s">
        <v>428</v>
      </c>
      <c r="BK798" s="44" t="s">
        <v>6321</v>
      </c>
      <c r="BL798" s="34"/>
      <c r="BM798" s="34"/>
      <c r="BN798" s="34"/>
      <c r="BO798" s="20"/>
      <c r="BP798" s="20"/>
      <c r="BQ798" s="20"/>
      <c r="BR798" s="20"/>
      <c r="BS798" s="27"/>
      <c r="BT798" s="20"/>
      <c r="BU798" s="20"/>
      <c r="BV798" s="20"/>
      <c r="BW798" s="20"/>
      <c r="BX798" s="20"/>
      <c r="BY798" s="20"/>
      <c r="BZ798" s="20"/>
      <c r="CA798" s="20"/>
      <c r="CB798" s="20"/>
      <c r="CC798" s="27"/>
      <c r="CD798" s="20"/>
      <c r="CE798" s="20"/>
      <c r="CF798" s="28"/>
      <c r="CG798" s="28"/>
      <c r="CH798" s="28"/>
      <c r="CI798" s="28"/>
      <c r="CJ798" s="28"/>
      <c r="CK798" s="28"/>
      <c r="CL798" s="28"/>
      <c r="CM798" s="28"/>
      <c r="CN798" s="28"/>
      <c r="CO798" s="28"/>
      <c r="CP798" s="28"/>
      <c r="CQ798" s="28"/>
      <c r="CR798" s="28"/>
      <c r="CS798" s="28"/>
      <c r="CT798" s="28"/>
      <c r="CU798" s="28"/>
      <c r="CV798" s="28"/>
      <c r="CW798" s="28"/>
      <c r="CX798" s="20"/>
      <c r="ML798" s="87"/>
      <c r="MM798" s="87"/>
      <c r="MN798" s="87"/>
      <c r="MO798" s="87"/>
      <c r="MP798" s="87"/>
      <c r="MQ798" s="87"/>
      <c r="MR798" s="87"/>
      <c r="MS798" s="87"/>
      <c r="MT798" s="87"/>
      <c r="MU798" s="87"/>
      <c r="MV798" s="87"/>
      <c r="MW798" s="87"/>
      <c r="MX798" s="87"/>
      <c r="MY798" s="87"/>
      <c r="MZ798" s="87"/>
      <c r="NA798" s="87"/>
      <c r="NB798" s="87"/>
      <c r="NC798" s="87"/>
      <c r="ND798" s="87"/>
      <c r="NE798" s="87"/>
      <c r="NF798" s="87"/>
      <c r="NG798" s="87"/>
      <c r="NH798" s="87"/>
      <c r="NI798" s="87"/>
      <c r="NJ798" s="87"/>
      <c r="NK798" s="87"/>
      <c r="NL798" s="87"/>
      <c r="NM798" s="87"/>
      <c r="NN798" s="87"/>
      <c r="NO798" s="87"/>
      <c r="NP798" s="87"/>
      <c r="NR798" s="20"/>
      <c r="NS798" s="23" t="s">
        <v>6454</v>
      </c>
    </row>
    <row r="799" spans="22:383">
      <c r="V799" s="43">
        <v>114</v>
      </c>
      <c r="W799" s="34" t="s">
        <v>2974</v>
      </c>
      <c r="X799" s="44">
        <v>171229</v>
      </c>
      <c r="Y799" s="34" t="s">
        <v>3347</v>
      </c>
      <c r="Z799" s="43" t="s">
        <v>1277</v>
      </c>
      <c r="AA799" s="34" t="s">
        <v>675</v>
      </c>
      <c r="AB799" s="34" t="s">
        <v>412</v>
      </c>
      <c r="AC799" s="34" t="s">
        <v>3347</v>
      </c>
      <c r="AD799" s="44" t="s">
        <v>428</v>
      </c>
      <c r="AE799" s="44" t="s">
        <v>6321</v>
      </c>
      <c r="AF799" s="43">
        <v>114</v>
      </c>
      <c r="AG799" s="34" t="s">
        <v>2974</v>
      </c>
      <c r="AH799" s="34" t="s">
        <v>2973</v>
      </c>
      <c r="AI799" s="43" t="s">
        <v>2975</v>
      </c>
      <c r="AJ799" s="44" t="s">
        <v>2976</v>
      </c>
      <c r="AK799" s="295">
        <v>5400303</v>
      </c>
      <c r="AL799" s="44" t="s">
        <v>666</v>
      </c>
      <c r="AM799" s="44" t="s">
        <v>2980</v>
      </c>
      <c r="AN799" s="296">
        <v>276095730</v>
      </c>
      <c r="AO799" s="34"/>
      <c r="AP799" s="34"/>
      <c r="AQ799" s="34"/>
      <c r="AR799" s="34"/>
      <c r="AS799" s="34"/>
      <c r="AT799" s="44" t="s">
        <v>434</v>
      </c>
      <c r="AU799" s="44"/>
      <c r="AV799" s="751" t="str" cm="1">
        <f t="array" ref="AV7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799" s="34"/>
      <c r="AX799" s="34"/>
      <c r="AY799" s="34"/>
      <c r="AZ799" s="34"/>
      <c r="BA799" s="34"/>
      <c r="BB799" s="34"/>
      <c r="BC799" s="34"/>
      <c r="BD799" s="44">
        <v>171229</v>
      </c>
      <c r="BE799" s="34" t="s">
        <v>3347</v>
      </c>
      <c r="BF799" s="43" t="s">
        <v>1277</v>
      </c>
      <c r="BG799" s="34" t="s">
        <v>675</v>
      </c>
      <c r="BH799" s="34" t="s">
        <v>412</v>
      </c>
      <c r="BI799" s="34" t="s">
        <v>3347</v>
      </c>
      <c r="BJ799" s="44" t="s">
        <v>428</v>
      </c>
      <c r="BK799" s="44" t="s">
        <v>6321</v>
      </c>
      <c r="BL799" s="34"/>
      <c r="BM799" s="34"/>
      <c r="BN799" s="34"/>
      <c r="BO799" s="20"/>
      <c r="BP799" s="20"/>
      <c r="BQ799" s="20"/>
      <c r="BR799" s="20"/>
      <c r="BS799" s="27"/>
      <c r="BT799" s="20"/>
      <c r="BU799" s="20"/>
      <c r="BV799" s="20"/>
      <c r="BW799" s="20"/>
      <c r="BX799" s="20"/>
      <c r="BY799" s="20"/>
      <c r="BZ799" s="20"/>
      <c r="CA799" s="20"/>
      <c r="CB799" s="20"/>
      <c r="CC799" s="27"/>
      <c r="CD799" s="20"/>
      <c r="CE799" s="20"/>
      <c r="CF799" s="28"/>
      <c r="CG799" s="28"/>
      <c r="CH799" s="28"/>
      <c r="CI799" s="28"/>
      <c r="CJ799" s="28"/>
      <c r="CK799" s="28"/>
      <c r="CL799" s="28"/>
      <c r="CM799" s="28"/>
      <c r="CN799" s="28"/>
      <c r="CO799" s="28"/>
      <c r="CP799" s="28"/>
      <c r="CQ799" s="28"/>
      <c r="CR799" s="28"/>
      <c r="CS799" s="28"/>
      <c r="CT799" s="28"/>
      <c r="CU799" s="28"/>
      <c r="CV799" s="28"/>
      <c r="CW799" s="28"/>
      <c r="CX799" s="20"/>
      <c r="ML799" s="87"/>
      <c r="MM799" s="87"/>
      <c r="MN799" s="87"/>
      <c r="MO799" s="87"/>
      <c r="MP799" s="87"/>
      <c r="MQ799" s="87"/>
      <c r="MR799" s="87"/>
      <c r="MS799" s="87"/>
      <c r="MT799" s="87"/>
      <c r="MU799" s="87"/>
      <c r="MV799" s="87"/>
      <c r="MW799" s="87"/>
      <c r="MX799" s="87"/>
      <c r="MY799" s="87"/>
      <c r="MZ799" s="87"/>
      <c r="NA799" s="87"/>
      <c r="NB799" s="87"/>
      <c r="NC799" s="87"/>
      <c r="ND799" s="87"/>
      <c r="NE799" s="87"/>
      <c r="NF799" s="87"/>
      <c r="NG799" s="87"/>
      <c r="NH799" s="87"/>
      <c r="NI799" s="87"/>
      <c r="NJ799" s="87"/>
      <c r="NK799" s="87"/>
      <c r="NL799" s="87"/>
      <c r="NM799" s="87"/>
      <c r="NN799" s="87"/>
      <c r="NO799" s="87"/>
      <c r="NP799" s="87"/>
      <c r="NR799" s="20"/>
      <c r="NS799" s="23" t="s">
        <v>6455</v>
      </c>
    </row>
    <row r="800" spans="22:383">
      <c r="V800" s="43">
        <v>114</v>
      </c>
      <c r="W800" s="34" t="s">
        <v>2974</v>
      </c>
      <c r="X800" s="44">
        <v>171230</v>
      </c>
      <c r="Y800" s="34" t="s">
        <v>3399</v>
      </c>
      <c r="Z800" s="43" t="s">
        <v>1277</v>
      </c>
      <c r="AA800" s="34" t="s">
        <v>675</v>
      </c>
      <c r="AB800" s="34" t="s">
        <v>412</v>
      </c>
      <c r="AC800" s="34" t="s">
        <v>3399</v>
      </c>
      <c r="AD800" s="44" t="s">
        <v>428</v>
      </c>
      <c r="AE800" s="44" t="s">
        <v>6321</v>
      </c>
      <c r="AF800" s="43">
        <v>114</v>
      </c>
      <c r="AG800" s="34" t="s">
        <v>2974</v>
      </c>
      <c r="AH800" s="34" t="s">
        <v>2973</v>
      </c>
      <c r="AI800" s="43" t="s">
        <v>2975</v>
      </c>
      <c r="AJ800" s="44" t="s">
        <v>2976</v>
      </c>
      <c r="AK800" s="295">
        <v>5400303</v>
      </c>
      <c r="AL800" s="44" t="s">
        <v>666</v>
      </c>
      <c r="AM800" s="44" t="s">
        <v>2980</v>
      </c>
      <c r="AN800" s="296">
        <v>276095730</v>
      </c>
      <c r="AO800" s="34"/>
      <c r="AP800" s="34"/>
      <c r="AQ800" s="34"/>
      <c r="AR800" s="34"/>
      <c r="AS800" s="34"/>
      <c r="AT800" s="44" t="s">
        <v>434</v>
      </c>
      <c r="AU800" s="44"/>
      <c r="AV800" s="751" t="str" cm="1">
        <f t="array" ref="AV8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0" s="34"/>
      <c r="AX800" s="34"/>
      <c r="AY800" s="34"/>
      <c r="AZ800" s="34"/>
      <c r="BA800" s="34"/>
      <c r="BB800" s="34"/>
      <c r="BC800" s="34"/>
      <c r="BD800" s="44">
        <v>171230</v>
      </c>
      <c r="BE800" s="34" t="s">
        <v>3399</v>
      </c>
      <c r="BF800" s="43" t="s">
        <v>1277</v>
      </c>
      <c r="BG800" s="34" t="s">
        <v>675</v>
      </c>
      <c r="BH800" s="34" t="s">
        <v>412</v>
      </c>
      <c r="BI800" s="34" t="s">
        <v>3399</v>
      </c>
      <c r="BJ800" s="44" t="s">
        <v>428</v>
      </c>
      <c r="BK800" s="44" t="s">
        <v>6321</v>
      </c>
      <c r="BL800" s="34"/>
      <c r="BM800" s="34"/>
      <c r="BN800" s="34"/>
      <c r="BO800" s="20"/>
      <c r="BP800" s="20"/>
      <c r="BQ800" s="20"/>
      <c r="BR800" s="20"/>
      <c r="BS800" s="27"/>
      <c r="BT800" s="20"/>
      <c r="BU800" s="20"/>
      <c r="BV800" s="20"/>
      <c r="BW800" s="20"/>
      <c r="BX800" s="20"/>
      <c r="BY800" s="20"/>
      <c r="BZ800" s="20"/>
      <c r="CA800" s="20"/>
      <c r="CB800" s="20"/>
      <c r="CC800" s="27"/>
      <c r="CD800" s="20"/>
      <c r="CE800" s="20"/>
      <c r="CF800" s="28"/>
      <c r="CG800" s="28"/>
      <c r="CH800" s="28"/>
      <c r="CI800" s="28"/>
      <c r="CJ800" s="28"/>
      <c r="CK800" s="28"/>
      <c r="CL800" s="28"/>
      <c r="CM800" s="28"/>
      <c r="CN800" s="28"/>
      <c r="CO800" s="28"/>
      <c r="CP800" s="28"/>
      <c r="CQ800" s="28"/>
      <c r="CR800" s="28"/>
      <c r="CS800" s="28"/>
      <c r="CT800" s="28"/>
      <c r="CU800" s="28"/>
      <c r="CV800" s="28"/>
      <c r="CW800" s="28"/>
      <c r="CX800" s="20"/>
      <c r="ML800" s="87"/>
      <c r="MM800" s="87"/>
      <c r="MN800" s="87"/>
      <c r="MO800" s="87"/>
      <c r="MP800" s="87"/>
      <c r="MQ800" s="87"/>
      <c r="MR800" s="87"/>
      <c r="MS800" s="87"/>
      <c r="MT800" s="87"/>
      <c r="MU800" s="87"/>
      <c r="MV800" s="87"/>
      <c r="MW800" s="87"/>
      <c r="MX800" s="87"/>
      <c r="MY800" s="87"/>
      <c r="MZ800" s="87"/>
      <c r="NA800" s="87"/>
      <c r="NB800" s="87"/>
      <c r="NC800" s="87"/>
      <c r="ND800" s="87"/>
      <c r="NE800" s="87"/>
      <c r="NF800" s="87"/>
      <c r="NG800" s="87"/>
      <c r="NH800" s="87"/>
      <c r="NI800" s="87"/>
      <c r="NJ800" s="87"/>
      <c r="NK800" s="87"/>
      <c r="NL800" s="87"/>
      <c r="NM800" s="87"/>
      <c r="NN800" s="87"/>
      <c r="NO800" s="87"/>
      <c r="NP800" s="87"/>
      <c r="NR800" s="20"/>
      <c r="NS800" s="23" t="s">
        <v>6456</v>
      </c>
    </row>
    <row r="801" spans="22:383">
      <c r="V801" s="43">
        <v>114</v>
      </c>
      <c r="W801" s="34" t="s">
        <v>2974</v>
      </c>
      <c r="X801" s="44">
        <v>171231</v>
      </c>
      <c r="Y801" s="34" t="s">
        <v>3447</v>
      </c>
      <c r="Z801" s="43" t="s">
        <v>1277</v>
      </c>
      <c r="AA801" s="34" t="s">
        <v>675</v>
      </c>
      <c r="AB801" s="34" t="s">
        <v>412</v>
      </c>
      <c r="AC801" s="34" t="s">
        <v>3447</v>
      </c>
      <c r="AD801" s="44" t="s">
        <v>428</v>
      </c>
      <c r="AE801" s="44" t="s">
        <v>6321</v>
      </c>
      <c r="AF801" s="43">
        <v>114</v>
      </c>
      <c r="AG801" s="34" t="s">
        <v>2974</v>
      </c>
      <c r="AH801" s="34" t="s">
        <v>2973</v>
      </c>
      <c r="AI801" s="43" t="s">
        <v>2975</v>
      </c>
      <c r="AJ801" s="44" t="s">
        <v>2976</v>
      </c>
      <c r="AK801" s="295">
        <v>5400303</v>
      </c>
      <c r="AL801" s="44" t="s">
        <v>666</v>
      </c>
      <c r="AM801" s="44" t="s">
        <v>2980</v>
      </c>
      <c r="AN801" s="296">
        <v>276095730</v>
      </c>
      <c r="AO801" s="34"/>
      <c r="AP801" s="34"/>
      <c r="AQ801" s="34"/>
      <c r="AR801" s="34"/>
      <c r="AS801" s="34"/>
      <c r="AT801" s="44" t="s">
        <v>434</v>
      </c>
      <c r="AU801" s="44"/>
      <c r="AV801" s="751" t="str" cm="1">
        <f t="array" ref="AV8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1" s="34"/>
      <c r="AX801" s="34"/>
      <c r="AY801" s="34"/>
      <c r="AZ801" s="34"/>
      <c r="BA801" s="34"/>
      <c r="BB801" s="34"/>
      <c r="BC801" s="34"/>
      <c r="BD801" s="44">
        <v>171231</v>
      </c>
      <c r="BE801" s="34" t="s">
        <v>3447</v>
      </c>
      <c r="BF801" s="43" t="s">
        <v>1277</v>
      </c>
      <c r="BG801" s="34" t="s">
        <v>675</v>
      </c>
      <c r="BH801" s="34" t="s">
        <v>412</v>
      </c>
      <c r="BI801" s="34" t="s">
        <v>3447</v>
      </c>
      <c r="BJ801" s="44" t="s">
        <v>428</v>
      </c>
      <c r="BK801" s="44" t="s">
        <v>6321</v>
      </c>
      <c r="BL801" s="34"/>
      <c r="BM801" s="34"/>
      <c r="BN801" s="34"/>
      <c r="BO801" s="20"/>
      <c r="BP801" s="20"/>
      <c r="BQ801" s="20"/>
      <c r="BR801" s="20"/>
      <c r="BS801" s="27"/>
      <c r="BT801" s="20"/>
      <c r="BU801" s="20"/>
      <c r="BV801" s="20"/>
      <c r="BW801" s="20"/>
      <c r="BX801" s="20"/>
      <c r="BY801" s="20"/>
      <c r="BZ801" s="20"/>
      <c r="CA801" s="20"/>
      <c r="CB801" s="20"/>
      <c r="CC801" s="27"/>
      <c r="CD801" s="20"/>
      <c r="CE801" s="20"/>
      <c r="CF801" s="28"/>
      <c r="CG801" s="28"/>
      <c r="CH801" s="28"/>
      <c r="CI801" s="28"/>
      <c r="CJ801" s="28"/>
      <c r="CK801" s="28"/>
      <c r="CL801" s="28"/>
      <c r="CM801" s="28"/>
      <c r="CN801" s="28"/>
      <c r="CO801" s="28"/>
      <c r="CP801" s="28"/>
      <c r="CQ801" s="28"/>
      <c r="CR801" s="28"/>
      <c r="CS801" s="28"/>
      <c r="CT801" s="28"/>
      <c r="CU801" s="28"/>
      <c r="CV801" s="28"/>
      <c r="CW801" s="28"/>
      <c r="CX801" s="20"/>
      <c r="ML801" s="87"/>
      <c r="MM801" s="87"/>
      <c r="MN801" s="87"/>
      <c r="MO801" s="87"/>
      <c r="MP801" s="87"/>
      <c r="MQ801" s="87"/>
      <c r="MR801" s="87"/>
      <c r="MS801" s="87"/>
      <c r="MT801" s="87"/>
      <c r="MU801" s="87"/>
      <c r="MV801" s="87"/>
      <c r="MW801" s="87"/>
      <c r="MX801" s="87"/>
      <c r="MY801" s="87"/>
      <c r="MZ801" s="87"/>
      <c r="NA801" s="87"/>
      <c r="NB801" s="87"/>
      <c r="NC801" s="87"/>
      <c r="ND801" s="87"/>
      <c r="NE801" s="87"/>
      <c r="NF801" s="87"/>
      <c r="NG801" s="87"/>
      <c r="NH801" s="87"/>
      <c r="NI801" s="87"/>
      <c r="NJ801" s="87"/>
      <c r="NK801" s="87"/>
      <c r="NL801" s="87"/>
      <c r="NM801" s="87"/>
      <c r="NN801" s="87"/>
      <c r="NO801" s="87"/>
      <c r="NP801" s="87"/>
      <c r="NR801" s="20"/>
      <c r="NS801" s="23" t="s">
        <v>6457</v>
      </c>
    </row>
    <row r="802" spans="22:383">
      <c r="V802" s="43">
        <v>114</v>
      </c>
      <c r="W802" s="34" t="s">
        <v>2974</v>
      </c>
      <c r="X802" s="44">
        <v>171302</v>
      </c>
      <c r="Y802" s="34" t="s">
        <v>940</v>
      </c>
      <c r="Z802" s="43" t="s">
        <v>1277</v>
      </c>
      <c r="AA802" s="34" t="s">
        <v>676</v>
      </c>
      <c r="AB802" s="34" t="s">
        <v>412</v>
      </c>
      <c r="AC802" s="34" t="s">
        <v>940</v>
      </c>
      <c r="AD802" s="44" t="s">
        <v>428</v>
      </c>
      <c r="AE802" s="44" t="s">
        <v>6321</v>
      </c>
      <c r="AF802" s="43">
        <v>114</v>
      </c>
      <c r="AG802" s="34" t="s">
        <v>2974</v>
      </c>
      <c r="AH802" s="34" t="s">
        <v>2973</v>
      </c>
      <c r="AI802" s="43" t="s">
        <v>2975</v>
      </c>
      <c r="AJ802" s="44" t="s">
        <v>2976</v>
      </c>
      <c r="AK802" s="295">
        <v>5400303</v>
      </c>
      <c r="AL802" s="44" t="s">
        <v>666</v>
      </c>
      <c r="AM802" s="44" t="s">
        <v>2980</v>
      </c>
      <c r="AN802" s="296">
        <v>276095730</v>
      </c>
      <c r="AO802" s="34"/>
      <c r="AP802" s="34"/>
      <c r="AQ802" s="34"/>
      <c r="AR802" s="34"/>
      <c r="AS802" s="34"/>
      <c r="AT802" s="44" t="s">
        <v>434</v>
      </c>
      <c r="AU802" s="44"/>
      <c r="AV802" s="751" t="str" cm="1">
        <f t="array" ref="AV8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2" s="34"/>
      <c r="AX802" s="34"/>
      <c r="AY802" s="34"/>
      <c r="AZ802" s="34"/>
      <c r="BA802" s="34"/>
      <c r="BB802" s="34"/>
      <c r="BC802" s="34"/>
      <c r="BD802" s="44">
        <v>171302</v>
      </c>
      <c r="BE802" s="34" t="s">
        <v>940</v>
      </c>
      <c r="BF802" s="43" t="s">
        <v>1277</v>
      </c>
      <c r="BG802" s="34" t="s">
        <v>676</v>
      </c>
      <c r="BH802" s="34" t="s">
        <v>412</v>
      </c>
      <c r="BI802" s="34" t="s">
        <v>940</v>
      </c>
      <c r="BJ802" s="44" t="s">
        <v>428</v>
      </c>
      <c r="BK802" s="44" t="s">
        <v>6321</v>
      </c>
      <c r="BL802" s="34"/>
      <c r="BM802" s="34"/>
      <c r="BN802" s="34"/>
      <c r="BO802" s="20"/>
      <c r="BP802" s="20"/>
      <c r="BQ802" s="20"/>
      <c r="BR802" s="20"/>
      <c r="BS802" s="27"/>
      <c r="BT802" s="20"/>
      <c r="BU802" s="20"/>
      <c r="BV802" s="20"/>
      <c r="BW802" s="20"/>
      <c r="BX802" s="20"/>
      <c r="BY802" s="20"/>
      <c r="BZ802" s="20"/>
      <c r="CA802" s="20"/>
      <c r="CB802" s="20"/>
      <c r="CC802" s="27"/>
      <c r="CD802" s="20"/>
      <c r="CE802" s="20"/>
      <c r="CF802" s="28"/>
      <c r="CG802" s="28"/>
      <c r="CH802" s="28"/>
      <c r="CI802" s="28"/>
      <c r="CJ802" s="28"/>
      <c r="CK802" s="28"/>
      <c r="CL802" s="28"/>
      <c r="CM802" s="28"/>
      <c r="CN802" s="28"/>
      <c r="CO802" s="28"/>
      <c r="CP802" s="28"/>
      <c r="CQ802" s="28"/>
      <c r="CR802" s="28"/>
      <c r="CS802" s="28"/>
      <c r="CT802" s="28"/>
      <c r="CU802" s="28"/>
      <c r="CV802" s="28"/>
      <c r="CW802" s="28"/>
      <c r="CX802" s="20"/>
      <c r="ML802" s="87"/>
      <c r="MM802" s="87"/>
      <c r="MN802" s="87"/>
      <c r="MO802" s="87"/>
      <c r="MP802" s="87"/>
      <c r="MQ802" s="87"/>
      <c r="MR802" s="87"/>
      <c r="MS802" s="87"/>
      <c r="MT802" s="87"/>
      <c r="MU802" s="87"/>
      <c r="MV802" s="87"/>
      <c r="MW802" s="87"/>
      <c r="MX802" s="87"/>
      <c r="MY802" s="87"/>
      <c r="MZ802" s="87"/>
      <c r="NA802" s="87"/>
      <c r="NB802" s="87"/>
      <c r="NC802" s="87"/>
      <c r="ND802" s="87"/>
      <c r="NE802" s="87"/>
      <c r="NF802" s="87"/>
      <c r="NG802" s="87"/>
      <c r="NH802" s="87"/>
      <c r="NI802" s="87"/>
      <c r="NJ802" s="87"/>
      <c r="NK802" s="87"/>
      <c r="NL802" s="87"/>
      <c r="NM802" s="87"/>
      <c r="NN802" s="87"/>
      <c r="NO802" s="87"/>
      <c r="NP802" s="87"/>
      <c r="NR802" s="20"/>
      <c r="NS802" s="23" t="s">
        <v>6458</v>
      </c>
    </row>
    <row r="803" spans="22:383">
      <c r="V803" s="43">
        <v>114</v>
      </c>
      <c r="W803" s="34" t="s">
        <v>2974</v>
      </c>
      <c r="X803" s="44">
        <v>171319</v>
      </c>
      <c r="Y803" s="34" t="s">
        <v>1258</v>
      </c>
      <c r="Z803" s="43" t="s">
        <v>1277</v>
      </c>
      <c r="AA803" s="34" t="s">
        <v>676</v>
      </c>
      <c r="AB803" s="34" t="s">
        <v>412</v>
      </c>
      <c r="AC803" s="34" t="s">
        <v>1258</v>
      </c>
      <c r="AD803" s="44" t="s">
        <v>428</v>
      </c>
      <c r="AE803" s="44" t="s">
        <v>6321</v>
      </c>
      <c r="AF803" s="43">
        <v>114</v>
      </c>
      <c r="AG803" s="34" t="s">
        <v>2974</v>
      </c>
      <c r="AH803" s="34" t="s">
        <v>2973</v>
      </c>
      <c r="AI803" s="43" t="s">
        <v>2975</v>
      </c>
      <c r="AJ803" s="44" t="s">
        <v>2976</v>
      </c>
      <c r="AK803" s="295">
        <v>5400303</v>
      </c>
      <c r="AL803" s="44" t="s">
        <v>666</v>
      </c>
      <c r="AM803" s="44" t="s">
        <v>2980</v>
      </c>
      <c r="AN803" s="296">
        <v>276095730</v>
      </c>
      <c r="AO803" s="34"/>
      <c r="AP803" s="34"/>
      <c r="AQ803" s="34"/>
      <c r="AR803" s="34"/>
      <c r="AS803" s="34"/>
      <c r="AT803" s="44" t="s">
        <v>434</v>
      </c>
      <c r="AU803" s="44"/>
      <c r="AV803" s="751" t="str" cm="1">
        <f t="array" ref="AV8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3" s="34"/>
      <c r="AX803" s="34"/>
      <c r="AY803" s="34"/>
      <c r="AZ803" s="34"/>
      <c r="BA803" s="34"/>
      <c r="BB803" s="34"/>
      <c r="BC803" s="34"/>
      <c r="BD803" s="44">
        <v>171319</v>
      </c>
      <c r="BE803" s="34" t="s">
        <v>1258</v>
      </c>
      <c r="BF803" s="43" t="s">
        <v>1277</v>
      </c>
      <c r="BG803" s="34" t="s">
        <v>676</v>
      </c>
      <c r="BH803" s="34" t="s">
        <v>412</v>
      </c>
      <c r="BI803" s="34" t="s">
        <v>1258</v>
      </c>
      <c r="BJ803" s="44" t="s">
        <v>428</v>
      </c>
      <c r="BK803" s="44" t="s">
        <v>6321</v>
      </c>
      <c r="BL803" s="34"/>
      <c r="BM803" s="34"/>
      <c r="BN803" s="34"/>
      <c r="BO803" s="20"/>
      <c r="BP803" s="20"/>
      <c r="BQ803" s="20"/>
      <c r="BR803" s="20"/>
      <c r="BS803" s="27"/>
      <c r="BT803" s="20"/>
      <c r="BU803" s="20"/>
      <c r="BV803" s="20"/>
      <c r="BW803" s="20"/>
      <c r="BX803" s="20"/>
      <c r="BY803" s="20"/>
      <c r="BZ803" s="20"/>
      <c r="CA803" s="20"/>
      <c r="CB803" s="20"/>
      <c r="CC803" s="27"/>
      <c r="CD803" s="20"/>
      <c r="CE803" s="20"/>
      <c r="CF803" s="28"/>
      <c r="CG803" s="28"/>
      <c r="CH803" s="28"/>
      <c r="CI803" s="28"/>
      <c r="CJ803" s="28"/>
      <c r="CK803" s="28"/>
      <c r="CL803" s="28"/>
      <c r="CM803" s="28"/>
      <c r="CN803" s="28"/>
      <c r="CO803" s="28"/>
      <c r="CP803" s="28"/>
      <c r="CQ803" s="28"/>
      <c r="CR803" s="28"/>
      <c r="CS803" s="28"/>
      <c r="CT803" s="28"/>
      <c r="CU803" s="28"/>
      <c r="CV803" s="28"/>
      <c r="CW803" s="28"/>
      <c r="CX803" s="20"/>
      <c r="ML803" s="87"/>
      <c r="MM803" s="87"/>
      <c r="MN803" s="87"/>
      <c r="MO803" s="87"/>
      <c r="MP803" s="87"/>
      <c r="MQ803" s="87"/>
      <c r="MR803" s="87"/>
      <c r="MS803" s="87"/>
      <c r="MT803" s="87"/>
      <c r="MU803" s="87"/>
      <c r="MV803" s="87"/>
      <c r="MW803" s="87"/>
      <c r="MX803" s="87"/>
      <c r="MY803" s="87"/>
      <c r="MZ803" s="87"/>
      <c r="NA803" s="87"/>
      <c r="NB803" s="87"/>
      <c r="NC803" s="87"/>
      <c r="ND803" s="87"/>
      <c r="NE803" s="87"/>
      <c r="NF803" s="87"/>
      <c r="NG803" s="87"/>
      <c r="NH803" s="87"/>
      <c r="NI803" s="87"/>
      <c r="NJ803" s="87"/>
      <c r="NK803" s="87"/>
      <c r="NL803" s="87"/>
      <c r="NM803" s="87"/>
      <c r="NN803" s="87"/>
      <c r="NO803" s="87"/>
      <c r="NP803" s="87"/>
      <c r="NR803" s="20"/>
      <c r="NS803" s="23" t="s">
        <v>6459</v>
      </c>
    </row>
    <row r="804" spans="22:383">
      <c r="V804" s="43">
        <v>114</v>
      </c>
      <c r="W804" s="34" t="s">
        <v>2974</v>
      </c>
      <c r="X804" s="44">
        <v>171303</v>
      </c>
      <c r="Y804" s="34" t="s">
        <v>1207</v>
      </c>
      <c r="Z804" s="43" t="s">
        <v>1277</v>
      </c>
      <c r="AA804" s="34" t="s">
        <v>676</v>
      </c>
      <c r="AB804" s="34" t="s">
        <v>412</v>
      </c>
      <c r="AC804" s="34" t="s">
        <v>1207</v>
      </c>
      <c r="AD804" s="44" t="s">
        <v>428</v>
      </c>
      <c r="AE804" s="44" t="s">
        <v>6321</v>
      </c>
      <c r="AF804" s="43">
        <v>114</v>
      </c>
      <c r="AG804" s="34" t="s">
        <v>2974</v>
      </c>
      <c r="AH804" s="34" t="s">
        <v>2973</v>
      </c>
      <c r="AI804" s="43" t="s">
        <v>2975</v>
      </c>
      <c r="AJ804" s="44" t="s">
        <v>2976</v>
      </c>
      <c r="AK804" s="295">
        <v>5400303</v>
      </c>
      <c r="AL804" s="44" t="s">
        <v>666</v>
      </c>
      <c r="AM804" s="44" t="s">
        <v>2980</v>
      </c>
      <c r="AN804" s="296">
        <v>276095730</v>
      </c>
      <c r="AO804" s="34"/>
      <c r="AP804" s="34"/>
      <c r="AQ804" s="34"/>
      <c r="AR804" s="34"/>
      <c r="AS804" s="34"/>
      <c r="AT804" s="44" t="s">
        <v>434</v>
      </c>
      <c r="AU804" s="44"/>
      <c r="AV804" s="751" t="str" cm="1">
        <f t="array" ref="AV8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4" s="34"/>
      <c r="AX804" s="34"/>
      <c r="AY804" s="34"/>
      <c r="AZ804" s="34"/>
      <c r="BA804" s="34"/>
      <c r="BB804" s="34"/>
      <c r="BC804" s="34"/>
      <c r="BD804" s="44">
        <v>171303</v>
      </c>
      <c r="BE804" s="34" t="s">
        <v>1207</v>
      </c>
      <c r="BF804" s="43" t="s">
        <v>1277</v>
      </c>
      <c r="BG804" s="34" t="s">
        <v>676</v>
      </c>
      <c r="BH804" s="34" t="s">
        <v>412</v>
      </c>
      <c r="BI804" s="34" t="s">
        <v>1207</v>
      </c>
      <c r="BJ804" s="44" t="s">
        <v>428</v>
      </c>
      <c r="BK804" s="44" t="s">
        <v>6321</v>
      </c>
      <c r="BL804" s="34"/>
      <c r="BM804" s="34"/>
      <c r="BN804" s="34"/>
      <c r="BO804" s="20"/>
      <c r="BP804" s="20"/>
      <c r="BQ804" s="20"/>
      <c r="BR804" s="20"/>
      <c r="BS804" s="27"/>
      <c r="BT804" s="20"/>
      <c r="BU804" s="20"/>
      <c r="BV804" s="20"/>
      <c r="BW804" s="20"/>
      <c r="BX804" s="20"/>
      <c r="BY804" s="20"/>
      <c r="BZ804" s="20"/>
      <c r="CA804" s="20"/>
      <c r="CB804" s="20"/>
      <c r="CC804" s="27"/>
      <c r="CD804" s="20"/>
      <c r="CE804" s="20"/>
      <c r="CF804" s="28"/>
      <c r="CG804" s="28"/>
      <c r="CH804" s="28"/>
      <c r="CI804" s="28"/>
      <c r="CJ804" s="28"/>
      <c r="CK804" s="28"/>
      <c r="CL804" s="28"/>
      <c r="CM804" s="28"/>
      <c r="CN804" s="28"/>
      <c r="CO804" s="28"/>
      <c r="CP804" s="28"/>
      <c r="CQ804" s="28"/>
      <c r="CR804" s="28"/>
      <c r="CS804" s="28"/>
      <c r="CT804" s="28"/>
      <c r="CU804" s="28"/>
      <c r="CV804" s="28"/>
      <c r="CW804" s="28"/>
      <c r="CX804" s="20"/>
      <c r="ML804" s="87"/>
      <c r="MM804" s="87"/>
      <c r="MN804" s="87"/>
      <c r="MO804" s="87"/>
      <c r="MP804" s="87"/>
      <c r="MQ804" s="87"/>
      <c r="MR804" s="87"/>
      <c r="MS804" s="87"/>
      <c r="MT804" s="87"/>
      <c r="MU804" s="87"/>
      <c r="MV804" s="87"/>
      <c r="MW804" s="87"/>
      <c r="MX804" s="87"/>
      <c r="MY804" s="87"/>
      <c r="MZ804" s="87"/>
      <c r="NA804" s="87"/>
      <c r="NB804" s="87"/>
      <c r="NC804" s="87"/>
      <c r="ND804" s="87"/>
      <c r="NE804" s="87"/>
      <c r="NF804" s="87"/>
      <c r="NG804" s="87"/>
      <c r="NH804" s="87"/>
      <c r="NI804" s="87"/>
      <c r="NJ804" s="87"/>
      <c r="NK804" s="87"/>
      <c r="NL804" s="87"/>
      <c r="NM804" s="87"/>
      <c r="NN804" s="87"/>
      <c r="NO804" s="87"/>
      <c r="NP804" s="87"/>
      <c r="NR804" s="20"/>
      <c r="NS804" s="23" t="s">
        <v>6460</v>
      </c>
    </row>
    <row r="805" spans="22:383">
      <c r="V805" s="43">
        <v>114</v>
      </c>
      <c r="W805" s="34" t="s">
        <v>2974</v>
      </c>
      <c r="X805" s="44">
        <v>171304</v>
      </c>
      <c r="Y805" s="34" t="s">
        <v>1493</v>
      </c>
      <c r="Z805" s="43" t="s">
        <v>1277</v>
      </c>
      <c r="AA805" s="34" t="s">
        <v>676</v>
      </c>
      <c r="AB805" s="34" t="s">
        <v>412</v>
      </c>
      <c r="AC805" s="34" t="s">
        <v>1493</v>
      </c>
      <c r="AD805" s="44" t="s">
        <v>428</v>
      </c>
      <c r="AE805" s="44" t="s">
        <v>6321</v>
      </c>
      <c r="AF805" s="43">
        <v>114</v>
      </c>
      <c r="AG805" s="34" t="s">
        <v>2974</v>
      </c>
      <c r="AH805" s="34" t="s">
        <v>2973</v>
      </c>
      <c r="AI805" s="43" t="s">
        <v>2975</v>
      </c>
      <c r="AJ805" s="44" t="s">
        <v>2976</v>
      </c>
      <c r="AK805" s="295">
        <v>5400303</v>
      </c>
      <c r="AL805" s="44" t="s">
        <v>666</v>
      </c>
      <c r="AM805" s="44" t="s">
        <v>2980</v>
      </c>
      <c r="AN805" s="296">
        <v>276095730</v>
      </c>
      <c r="AO805" s="34"/>
      <c r="AP805" s="34"/>
      <c r="AQ805" s="34"/>
      <c r="AR805" s="34"/>
      <c r="AS805" s="34"/>
      <c r="AT805" s="44" t="s">
        <v>434</v>
      </c>
      <c r="AU805" s="44"/>
      <c r="AV805" s="751" t="str" cm="1">
        <f t="array" ref="AV8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5" s="34"/>
      <c r="AX805" s="34"/>
      <c r="AY805" s="34"/>
      <c r="AZ805" s="34"/>
      <c r="BA805" s="34"/>
      <c r="BB805" s="34"/>
      <c r="BC805" s="34"/>
      <c r="BD805" s="44">
        <v>171304</v>
      </c>
      <c r="BE805" s="34" t="s">
        <v>1493</v>
      </c>
      <c r="BF805" s="43" t="s">
        <v>1277</v>
      </c>
      <c r="BG805" s="34" t="s">
        <v>676</v>
      </c>
      <c r="BH805" s="34" t="s">
        <v>412</v>
      </c>
      <c r="BI805" s="34" t="s">
        <v>1493</v>
      </c>
      <c r="BJ805" s="44" t="s">
        <v>428</v>
      </c>
      <c r="BK805" s="44" t="s">
        <v>6321</v>
      </c>
      <c r="BL805" s="34"/>
      <c r="BM805" s="34"/>
      <c r="BN805" s="34"/>
      <c r="BO805" s="20"/>
      <c r="BP805" s="20"/>
      <c r="BQ805" s="20"/>
      <c r="BR805" s="20"/>
      <c r="BS805" s="27"/>
      <c r="BT805" s="20"/>
      <c r="BU805" s="20"/>
      <c r="BV805" s="20"/>
      <c r="BW805" s="20"/>
      <c r="BX805" s="20"/>
      <c r="BY805" s="20"/>
      <c r="BZ805" s="20"/>
      <c r="CA805" s="20"/>
      <c r="CB805" s="20"/>
      <c r="CC805" s="27"/>
      <c r="CD805" s="20"/>
      <c r="CE805" s="20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0"/>
      <c r="ML805" s="87"/>
      <c r="MM805" s="87"/>
      <c r="MN805" s="87"/>
      <c r="MO805" s="87"/>
      <c r="MP805" s="87"/>
      <c r="MQ805" s="87"/>
      <c r="MR805" s="87"/>
      <c r="MS805" s="87"/>
      <c r="MT805" s="87"/>
      <c r="MU805" s="87"/>
      <c r="MV805" s="87"/>
      <c r="MW805" s="87"/>
      <c r="MX805" s="87"/>
      <c r="MY805" s="87"/>
      <c r="MZ805" s="87"/>
      <c r="NA805" s="87"/>
      <c r="NB805" s="87"/>
      <c r="NC805" s="87"/>
      <c r="ND805" s="87"/>
      <c r="NE805" s="87"/>
      <c r="NF805" s="87"/>
      <c r="NG805" s="87"/>
      <c r="NH805" s="87"/>
      <c r="NI805" s="87"/>
      <c r="NJ805" s="87"/>
      <c r="NK805" s="87"/>
      <c r="NL805" s="87"/>
      <c r="NM805" s="87"/>
      <c r="NN805" s="87"/>
      <c r="NO805" s="87"/>
      <c r="NP805" s="87"/>
      <c r="NR805" s="20"/>
      <c r="NS805" s="23" t="s">
        <v>6461</v>
      </c>
    </row>
    <row r="806" spans="22:383">
      <c r="V806" s="43">
        <v>114</v>
      </c>
      <c r="W806" s="34" t="s">
        <v>2974</v>
      </c>
      <c r="X806" s="44">
        <v>171305</v>
      </c>
      <c r="Y806" s="34" t="s">
        <v>1763</v>
      </c>
      <c r="Z806" s="43" t="s">
        <v>1277</v>
      </c>
      <c r="AA806" s="34" t="s">
        <v>676</v>
      </c>
      <c r="AB806" s="34" t="s">
        <v>412</v>
      </c>
      <c r="AC806" s="34" t="s">
        <v>1763</v>
      </c>
      <c r="AD806" s="44" t="s">
        <v>428</v>
      </c>
      <c r="AE806" s="44" t="s">
        <v>6321</v>
      </c>
      <c r="AF806" s="43">
        <v>114</v>
      </c>
      <c r="AG806" s="34" t="s">
        <v>2974</v>
      </c>
      <c r="AH806" s="34" t="s">
        <v>2973</v>
      </c>
      <c r="AI806" s="43" t="s">
        <v>2975</v>
      </c>
      <c r="AJ806" s="44" t="s">
        <v>2976</v>
      </c>
      <c r="AK806" s="295">
        <v>5400303</v>
      </c>
      <c r="AL806" s="44" t="s">
        <v>666</v>
      </c>
      <c r="AM806" s="44" t="s">
        <v>2980</v>
      </c>
      <c r="AN806" s="296">
        <v>276095730</v>
      </c>
      <c r="AO806" s="34"/>
      <c r="AP806" s="34"/>
      <c r="AQ806" s="34"/>
      <c r="AR806" s="34"/>
      <c r="AS806" s="34"/>
      <c r="AT806" s="44" t="s">
        <v>434</v>
      </c>
      <c r="AU806" s="44"/>
      <c r="AV806" s="751" t="str" cm="1">
        <f t="array" ref="AV8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6" s="34"/>
      <c r="AX806" s="34"/>
      <c r="AY806" s="34"/>
      <c r="AZ806" s="34"/>
      <c r="BA806" s="34"/>
      <c r="BB806" s="34"/>
      <c r="BC806" s="34"/>
      <c r="BD806" s="44">
        <v>171305</v>
      </c>
      <c r="BE806" s="34" t="s">
        <v>1763</v>
      </c>
      <c r="BF806" s="43" t="s">
        <v>1277</v>
      </c>
      <c r="BG806" s="34" t="s">
        <v>676</v>
      </c>
      <c r="BH806" s="34" t="s">
        <v>412</v>
      </c>
      <c r="BI806" s="34" t="s">
        <v>1763</v>
      </c>
      <c r="BJ806" s="44" t="s">
        <v>428</v>
      </c>
      <c r="BK806" s="44" t="s">
        <v>6321</v>
      </c>
      <c r="BL806" s="34"/>
      <c r="BM806" s="34"/>
      <c r="BN806" s="34"/>
      <c r="BO806" s="20"/>
      <c r="BP806" s="20"/>
      <c r="BQ806" s="20"/>
      <c r="BR806" s="20"/>
      <c r="BS806" s="27"/>
      <c r="BT806" s="20"/>
      <c r="BU806" s="20"/>
      <c r="BV806" s="20"/>
      <c r="BW806" s="20"/>
      <c r="BX806" s="20"/>
      <c r="BY806" s="20"/>
      <c r="BZ806" s="20"/>
      <c r="CA806" s="20"/>
      <c r="CB806" s="20"/>
      <c r="CC806" s="27"/>
      <c r="CD806" s="20"/>
      <c r="CE806" s="20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0"/>
      <c r="ML806" s="87"/>
      <c r="MM806" s="87"/>
      <c r="MN806" s="87"/>
      <c r="MO806" s="87"/>
      <c r="MP806" s="87"/>
      <c r="MQ806" s="87"/>
      <c r="MR806" s="87"/>
      <c r="MS806" s="87"/>
      <c r="MT806" s="87"/>
      <c r="MU806" s="87"/>
      <c r="MV806" s="87"/>
      <c r="MW806" s="87"/>
      <c r="MX806" s="87"/>
      <c r="MY806" s="87"/>
      <c r="MZ806" s="87"/>
      <c r="NA806" s="87"/>
      <c r="NB806" s="87"/>
      <c r="NC806" s="87"/>
      <c r="ND806" s="87"/>
      <c r="NE806" s="87"/>
      <c r="NF806" s="87"/>
      <c r="NG806" s="87"/>
      <c r="NH806" s="87"/>
      <c r="NI806" s="87"/>
      <c r="NJ806" s="87"/>
      <c r="NK806" s="87"/>
      <c r="NL806" s="87"/>
      <c r="NM806" s="87"/>
      <c r="NN806" s="87"/>
      <c r="NO806" s="87"/>
      <c r="NP806" s="87"/>
      <c r="NR806" s="20"/>
      <c r="NS806" s="23" t="s">
        <v>6462</v>
      </c>
    </row>
    <row r="807" spans="22:383">
      <c r="V807" s="43">
        <v>114</v>
      </c>
      <c r="W807" s="34" t="s">
        <v>2974</v>
      </c>
      <c r="X807" s="44">
        <v>171317</v>
      </c>
      <c r="Y807" s="34" t="s">
        <v>2945</v>
      </c>
      <c r="Z807" s="43" t="s">
        <v>1277</v>
      </c>
      <c r="AA807" s="34" t="s">
        <v>676</v>
      </c>
      <c r="AB807" s="34" t="s">
        <v>412</v>
      </c>
      <c r="AC807" s="34" t="s">
        <v>2945</v>
      </c>
      <c r="AD807" s="44" t="s">
        <v>428</v>
      </c>
      <c r="AE807" s="44" t="s">
        <v>6321</v>
      </c>
      <c r="AF807" s="43">
        <v>114</v>
      </c>
      <c r="AG807" s="34" t="s">
        <v>2974</v>
      </c>
      <c r="AH807" s="34" t="s">
        <v>2973</v>
      </c>
      <c r="AI807" s="43" t="s">
        <v>2975</v>
      </c>
      <c r="AJ807" s="44" t="s">
        <v>2976</v>
      </c>
      <c r="AK807" s="295">
        <v>5400303</v>
      </c>
      <c r="AL807" s="44" t="s">
        <v>666</v>
      </c>
      <c r="AM807" s="44" t="s">
        <v>2980</v>
      </c>
      <c r="AN807" s="296">
        <v>276095730</v>
      </c>
      <c r="AO807" s="34"/>
      <c r="AP807" s="34"/>
      <c r="AQ807" s="34"/>
      <c r="AR807" s="34"/>
      <c r="AS807" s="34"/>
      <c r="AT807" s="44" t="s">
        <v>434</v>
      </c>
      <c r="AU807" s="44"/>
      <c r="AV807" s="751" t="str" cm="1">
        <f t="array" ref="AV8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7" s="34"/>
      <c r="AX807" s="34"/>
      <c r="AY807" s="34"/>
      <c r="AZ807" s="34"/>
      <c r="BA807" s="34"/>
      <c r="BB807" s="34"/>
      <c r="BC807" s="34"/>
      <c r="BD807" s="44">
        <v>171317</v>
      </c>
      <c r="BE807" s="34" t="s">
        <v>2945</v>
      </c>
      <c r="BF807" s="43" t="s">
        <v>1277</v>
      </c>
      <c r="BG807" s="34" t="s">
        <v>676</v>
      </c>
      <c r="BH807" s="34" t="s">
        <v>412</v>
      </c>
      <c r="BI807" s="34" t="s">
        <v>2945</v>
      </c>
      <c r="BJ807" s="44" t="s">
        <v>428</v>
      </c>
      <c r="BK807" s="44" t="s">
        <v>6321</v>
      </c>
      <c r="BL807" s="34"/>
      <c r="BM807" s="34"/>
      <c r="BN807" s="34"/>
      <c r="BO807" s="20"/>
      <c r="BP807" s="20"/>
      <c r="BQ807" s="20"/>
      <c r="BR807" s="20"/>
      <c r="BS807" s="27"/>
      <c r="BT807" s="20"/>
      <c r="BU807" s="20"/>
      <c r="BV807" s="20"/>
      <c r="BW807" s="20"/>
      <c r="BX807" s="20"/>
      <c r="BY807" s="20"/>
      <c r="BZ807" s="20"/>
      <c r="CA807" s="20"/>
      <c r="CB807" s="20"/>
      <c r="CC807" s="27"/>
      <c r="CD807" s="20"/>
      <c r="CE807" s="20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0"/>
      <c r="ML807" s="87"/>
      <c r="MM807" s="87"/>
      <c r="MN807" s="87"/>
      <c r="MO807" s="87"/>
      <c r="MP807" s="87"/>
      <c r="MQ807" s="87"/>
      <c r="MR807" s="87"/>
      <c r="MS807" s="87"/>
      <c r="MT807" s="87"/>
      <c r="MU807" s="87"/>
      <c r="MV807" s="87"/>
      <c r="MW807" s="87"/>
      <c r="MX807" s="87"/>
      <c r="MY807" s="87"/>
      <c r="MZ807" s="87"/>
      <c r="NA807" s="87"/>
      <c r="NB807" s="87"/>
      <c r="NC807" s="87"/>
      <c r="ND807" s="87"/>
      <c r="NE807" s="87"/>
      <c r="NF807" s="87"/>
      <c r="NG807" s="87"/>
      <c r="NH807" s="87"/>
      <c r="NI807" s="87"/>
      <c r="NJ807" s="87"/>
      <c r="NK807" s="87"/>
      <c r="NL807" s="87"/>
      <c r="NM807" s="87"/>
      <c r="NN807" s="87"/>
      <c r="NO807" s="87"/>
      <c r="NP807" s="87"/>
      <c r="NR807" s="20"/>
      <c r="NS807" s="23" t="s">
        <v>6463</v>
      </c>
    </row>
    <row r="808" spans="22:383">
      <c r="V808" s="43">
        <v>114</v>
      </c>
      <c r="W808" s="34" t="s">
        <v>2974</v>
      </c>
      <c r="X808" s="44">
        <v>171310</v>
      </c>
      <c r="Y808" s="34" t="s">
        <v>1975</v>
      </c>
      <c r="Z808" s="43" t="s">
        <v>1277</v>
      </c>
      <c r="AA808" s="34" t="s">
        <v>676</v>
      </c>
      <c r="AB808" s="34" t="s">
        <v>412</v>
      </c>
      <c r="AC808" s="34" t="s">
        <v>1975</v>
      </c>
      <c r="AD808" s="44" t="s">
        <v>428</v>
      </c>
      <c r="AE808" s="44" t="s">
        <v>6321</v>
      </c>
      <c r="AF808" s="43">
        <v>114</v>
      </c>
      <c r="AG808" s="34" t="s">
        <v>2974</v>
      </c>
      <c r="AH808" s="34" t="s">
        <v>2973</v>
      </c>
      <c r="AI808" s="43" t="s">
        <v>2975</v>
      </c>
      <c r="AJ808" s="44" t="s">
        <v>2976</v>
      </c>
      <c r="AK808" s="295">
        <v>5400303</v>
      </c>
      <c r="AL808" s="44" t="s">
        <v>666</v>
      </c>
      <c r="AM808" s="44" t="s">
        <v>2980</v>
      </c>
      <c r="AN808" s="296">
        <v>276095730</v>
      </c>
      <c r="AO808" s="34"/>
      <c r="AP808" s="34"/>
      <c r="AQ808" s="34"/>
      <c r="AR808" s="34"/>
      <c r="AS808" s="34"/>
      <c r="AT808" s="44" t="s">
        <v>434</v>
      </c>
      <c r="AU808" s="44"/>
      <c r="AV808" s="751" t="str" cm="1">
        <f t="array" ref="AV8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8" s="34"/>
      <c r="AX808" s="34"/>
      <c r="AY808" s="34"/>
      <c r="AZ808" s="34"/>
      <c r="BA808" s="34"/>
      <c r="BB808" s="34"/>
      <c r="BC808" s="34"/>
      <c r="BD808" s="44">
        <v>171310</v>
      </c>
      <c r="BE808" s="34" t="s">
        <v>1975</v>
      </c>
      <c r="BF808" s="43" t="s">
        <v>1277</v>
      </c>
      <c r="BG808" s="34" t="s">
        <v>676</v>
      </c>
      <c r="BH808" s="34" t="s">
        <v>412</v>
      </c>
      <c r="BI808" s="34" t="s">
        <v>1975</v>
      </c>
      <c r="BJ808" s="44" t="s">
        <v>428</v>
      </c>
      <c r="BK808" s="44" t="s">
        <v>6321</v>
      </c>
      <c r="BL808" s="34"/>
      <c r="BM808" s="34"/>
      <c r="BN808" s="34"/>
      <c r="BO808" s="20"/>
      <c r="BP808" s="20"/>
      <c r="BQ808" s="20"/>
      <c r="BR808" s="20"/>
      <c r="BS808" s="27"/>
      <c r="BT808" s="20"/>
      <c r="BU808" s="20"/>
      <c r="BV808" s="20"/>
      <c r="BW808" s="20"/>
      <c r="BX808" s="20"/>
      <c r="BY808" s="20"/>
      <c r="BZ808" s="20"/>
      <c r="CA808" s="20"/>
      <c r="CB808" s="20"/>
      <c r="CC808" s="27"/>
      <c r="CD808" s="20"/>
      <c r="CE808" s="20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0"/>
      <c r="ML808" s="87"/>
      <c r="MM808" s="87"/>
      <c r="MN808" s="87"/>
      <c r="MO808" s="87"/>
      <c r="MP808" s="87"/>
      <c r="MQ808" s="87"/>
      <c r="MR808" s="87"/>
      <c r="MS808" s="87"/>
      <c r="MT808" s="87"/>
      <c r="MU808" s="87"/>
      <c r="MV808" s="87"/>
      <c r="MW808" s="87"/>
      <c r="MX808" s="87"/>
      <c r="MY808" s="87"/>
      <c r="MZ808" s="87"/>
      <c r="NA808" s="87"/>
      <c r="NB808" s="87"/>
      <c r="NC808" s="87"/>
      <c r="ND808" s="87"/>
      <c r="NE808" s="87"/>
      <c r="NF808" s="87"/>
      <c r="NG808" s="87"/>
      <c r="NH808" s="87"/>
      <c r="NI808" s="87"/>
      <c r="NJ808" s="87"/>
      <c r="NK808" s="87"/>
      <c r="NL808" s="87"/>
      <c r="NM808" s="87"/>
      <c r="NN808" s="87"/>
      <c r="NO808" s="87"/>
      <c r="NP808" s="87"/>
      <c r="NR808" s="20"/>
      <c r="NS808" s="23" t="s">
        <v>6464</v>
      </c>
    </row>
    <row r="809" spans="22:383">
      <c r="V809" s="43">
        <v>114</v>
      </c>
      <c r="W809" s="34" t="s">
        <v>2974</v>
      </c>
      <c r="X809" s="44">
        <v>171311</v>
      </c>
      <c r="Y809" s="34" t="s">
        <v>2153</v>
      </c>
      <c r="Z809" s="43" t="s">
        <v>1277</v>
      </c>
      <c r="AA809" s="34" t="s">
        <v>676</v>
      </c>
      <c r="AB809" s="34" t="s">
        <v>412</v>
      </c>
      <c r="AC809" s="34" t="s">
        <v>2153</v>
      </c>
      <c r="AD809" s="44" t="s">
        <v>428</v>
      </c>
      <c r="AE809" s="44" t="s">
        <v>6321</v>
      </c>
      <c r="AF809" s="43">
        <v>114</v>
      </c>
      <c r="AG809" s="34" t="s">
        <v>2974</v>
      </c>
      <c r="AH809" s="34" t="s">
        <v>2973</v>
      </c>
      <c r="AI809" s="43" t="s">
        <v>2975</v>
      </c>
      <c r="AJ809" s="44" t="s">
        <v>2976</v>
      </c>
      <c r="AK809" s="295">
        <v>5400303</v>
      </c>
      <c r="AL809" s="44" t="s">
        <v>666</v>
      </c>
      <c r="AM809" s="44" t="s">
        <v>2980</v>
      </c>
      <c r="AN809" s="296">
        <v>276095730</v>
      </c>
      <c r="AO809" s="34"/>
      <c r="AP809" s="34"/>
      <c r="AQ809" s="34"/>
      <c r="AR809" s="34"/>
      <c r="AS809" s="34"/>
      <c r="AT809" s="44" t="s">
        <v>434</v>
      </c>
      <c r="AU809" s="44"/>
      <c r="AV809" s="751" t="str" cm="1">
        <f t="array" ref="AV8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09" s="34"/>
      <c r="AX809" s="34"/>
      <c r="AY809" s="34"/>
      <c r="AZ809" s="34"/>
      <c r="BA809" s="34"/>
      <c r="BB809" s="34"/>
      <c r="BC809" s="34"/>
      <c r="BD809" s="44">
        <v>171311</v>
      </c>
      <c r="BE809" s="34" t="s">
        <v>2153</v>
      </c>
      <c r="BF809" s="43" t="s">
        <v>1277</v>
      </c>
      <c r="BG809" s="34" t="s">
        <v>676</v>
      </c>
      <c r="BH809" s="34" t="s">
        <v>412</v>
      </c>
      <c r="BI809" s="34" t="s">
        <v>2153</v>
      </c>
      <c r="BJ809" s="44" t="s">
        <v>428</v>
      </c>
      <c r="BK809" s="44" t="s">
        <v>6321</v>
      </c>
      <c r="BL809" s="34"/>
      <c r="BM809" s="34"/>
      <c r="BN809" s="34"/>
      <c r="BO809" s="20"/>
      <c r="BP809" s="20"/>
      <c r="BQ809" s="20"/>
      <c r="BR809" s="20"/>
      <c r="BS809" s="27"/>
      <c r="BT809" s="20"/>
      <c r="BU809" s="20"/>
      <c r="BV809" s="20"/>
      <c r="BW809" s="20"/>
      <c r="BX809" s="20"/>
      <c r="BY809" s="20"/>
      <c r="BZ809" s="20"/>
      <c r="CA809" s="20"/>
      <c r="CB809" s="20"/>
      <c r="CC809" s="27"/>
      <c r="CD809" s="20"/>
      <c r="CE809" s="20"/>
      <c r="CF809" s="28"/>
      <c r="CG809" s="28"/>
      <c r="CH809" s="28"/>
      <c r="CI809" s="28"/>
      <c r="CJ809" s="28"/>
      <c r="CK809" s="28"/>
      <c r="CL809" s="28"/>
      <c r="CM809" s="28"/>
      <c r="CN809" s="28"/>
      <c r="CO809" s="28"/>
      <c r="CP809" s="28"/>
      <c r="CQ809" s="28"/>
      <c r="CR809" s="28"/>
      <c r="CS809" s="28"/>
      <c r="CT809" s="28"/>
      <c r="CU809" s="28"/>
      <c r="CV809" s="28"/>
      <c r="CW809" s="28"/>
      <c r="CX809" s="20"/>
      <c r="ML809" s="87"/>
      <c r="MM809" s="87"/>
      <c r="MN809" s="87"/>
      <c r="MO809" s="87"/>
      <c r="MP809" s="87"/>
      <c r="MQ809" s="87"/>
      <c r="MR809" s="87"/>
      <c r="MS809" s="87"/>
      <c r="MT809" s="87"/>
      <c r="MU809" s="87"/>
      <c r="MV809" s="87"/>
      <c r="MW809" s="87"/>
      <c r="MX809" s="87"/>
      <c r="MY809" s="87"/>
      <c r="MZ809" s="87"/>
      <c r="NA809" s="87"/>
      <c r="NB809" s="87"/>
      <c r="NC809" s="87"/>
      <c r="ND809" s="87"/>
      <c r="NE809" s="87"/>
      <c r="NF809" s="87"/>
      <c r="NG809" s="87"/>
      <c r="NH809" s="87"/>
      <c r="NI809" s="87"/>
      <c r="NJ809" s="87"/>
      <c r="NK809" s="87"/>
      <c r="NL809" s="87"/>
      <c r="NM809" s="87"/>
      <c r="NN809" s="87"/>
      <c r="NO809" s="87"/>
      <c r="NP809" s="87"/>
      <c r="NR809" s="20"/>
      <c r="NS809" s="23" t="s">
        <v>6465</v>
      </c>
    </row>
    <row r="810" spans="22:383">
      <c r="V810" s="43">
        <v>114</v>
      </c>
      <c r="W810" s="34" t="s">
        <v>2974</v>
      </c>
      <c r="X810" s="44">
        <v>171312</v>
      </c>
      <c r="Y810" s="34" t="s">
        <v>2322</v>
      </c>
      <c r="Z810" s="43" t="s">
        <v>1277</v>
      </c>
      <c r="AA810" s="34" t="s">
        <v>676</v>
      </c>
      <c r="AB810" s="34" t="s">
        <v>412</v>
      </c>
      <c r="AC810" s="34" t="s">
        <v>2322</v>
      </c>
      <c r="AD810" s="44" t="s">
        <v>428</v>
      </c>
      <c r="AE810" s="44" t="s">
        <v>6321</v>
      </c>
      <c r="AF810" s="43">
        <v>114</v>
      </c>
      <c r="AG810" s="34" t="s">
        <v>2974</v>
      </c>
      <c r="AH810" s="34" t="s">
        <v>2973</v>
      </c>
      <c r="AI810" s="43" t="s">
        <v>2975</v>
      </c>
      <c r="AJ810" s="44" t="s">
        <v>2976</v>
      </c>
      <c r="AK810" s="295">
        <v>5400303</v>
      </c>
      <c r="AL810" s="44" t="s">
        <v>666</v>
      </c>
      <c r="AM810" s="44" t="s">
        <v>2980</v>
      </c>
      <c r="AN810" s="296">
        <v>276095730</v>
      </c>
      <c r="AO810" s="34"/>
      <c r="AP810" s="34"/>
      <c r="AQ810" s="34"/>
      <c r="AR810" s="34"/>
      <c r="AS810" s="34"/>
      <c r="AT810" s="44" t="s">
        <v>434</v>
      </c>
      <c r="AU810" s="44"/>
      <c r="AV810" s="751" t="str" cm="1">
        <f t="array" ref="AV8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0" s="34"/>
      <c r="AX810" s="34"/>
      <c r="AY810" s="34"/>
      <c r="AZ810" s="34"/>
      <c r="BA810" s="34"/>
      <c r="BB810" s="34"/>
      <c r="BC810" s="34"/>
      <c r="BD810" s="44">
        <v>171312</v>
      </c>
      <c r="BE810" s="34" t="s">
        <v>2322</v>
      </c>
      <c r="BF810" s="43" t="s">
        <v>1277</v>
      </c>
      <c r="BG810" s="34" t="s">
        <v>676</v>
      </c>
      <c r="BH810" s="34" t="s">
        <v>412</v>
      </c>
      <c r="BI810" s="34" t="s">
        <v>2322</v>
      </c>
      <c r="BJ810" s="44" t="s">
        <v>428</v>
      </c>
      <c r="BK810" s="44" t="s">
        <v>6321</v>
      </c>
      <c r="BL810" s="34"/>
      <c r="BM810" s="34"/>
      <c r="BN810" s="34"/>
      <c r="BO810" s="20"/>
      <c r="BP810" s="20"/>
      <c r="BQ810" s="20"/>
      <c r="BR810" s="20"/>
      <c r="BS810" s="27"/>
      <c r="BT810" s="20"/>
      <c r="BU810" s="20"/>
      <c r="BV810" s="20"/>
      <c r="BW810" s="20"/>
      <c r="BX810" s="20"/>
      <c r="BY810" s="20"/>
      <c r="BZ810" s="20"/>
      <c r="CA810" s="20"/>
      <c r="CB810" s="20"/>
      <c r="CC810" s="27"/>
      <c r="CD810" s="20"/>
      <c r="CE810" s="20"/>
      <c r="CF810" s="28"/>
      <c r="CG810" s="28"/>
      <c r="CH810" s="28"/>
      <c r="CI810" s="28"/>
      <c r="CJ810" s="28"/>
      <c r="CK810" s="28"/>
      <c r="CL810" s="28"/>
      <c r="CM810" s="28"/>
      <c r="CN810" s="28"/>
      <c r="CO810" s="28"/>
      <c r="CP810" s="28"/>
      <c r="CQ810" s="28"/>
      <c r="CR810" s="28"/>
      <c r="CS810" s="28"/>
      <c r="CT810" s="28"/>
      <c r="CU810" s="28"/>
      <c r="CV810" s="28"/>
      <c r="CW810" s="28"/>
      <c r="CX810" s="20"/>
      <c r="ML810" s="87"/>
      <c r="MM810" s="87"/>
      <c r="MN810" s="87"/>
      <c r="MO810" s="87"/>
      <c r="MP810" s="87"/>
      <c r="MQ810" s="87"/>
      <c r="MR810" s="87"/>
      <c r="MS810" s="87"/>
      <c r="MT810" s="87"/>
      <c r="MU810" s="87"/>
      <c r="MV810" s="87"/>
      <c r="MW810" s="87"/>
      <c r="MX810" s="87"/>
      <c r="MY810" s="87"/>
      <c r="MZ810" s="87"/>
      <c r="NA810" s="87"/>
      <c r="NB810" s="87"/>
      <c r="NC810" s="87"/>
      <c r="ND810" s="87"/>
      <c r="NE810" s="87"/>
      <c r="NF810" s="87"/>
      <c r="NG810" s="87"/>
      <c r="NH810" s="87"/>
      <c r="NI810" s="87"/>
      <c r="NJ810" s="87"/>
      <c r="NK810" s="87"/>
      <c r="NL810" s="87"/>
      <c r="NM810" s="87"/>
      <c r="NN810" s="87"/>
      <c r="NO810" s="87"/>
      <c r="NP810" s="87"/>
      <c r="NR810" s="20"/>
      <c r="NS810" s="23" t="s">
        <v>6466</v>
      </c>
    </row>
    <row r="811" spans="22:383">
      <c r="V811" s="43">
        <v>114</v>
      </c>
      <c r="W811" s="34" t="s">
        <v>2974</v>
      </c>
      <c r="X811" s="44">
        <v>171320</v>
      </c>
      <c r="Y811" s="34" t="s">
        <v>3113</v>
      </c>
      <c r="Z811" s="43" t="s">
        <v>1277</v>
      </c>
      <c r="AA811" s="34" t="s">
        <v>676</v>
      </c>
      <c r="AB811" s="34" t="s">
        <v>412</v>
      </c>
      <c r="AC811" s="34" t="s">
        <v>6467</v>
      </c>
      <c r="AD811" s="44" t="s">
        <v>428</v>
      </c>
      <c r="AE811" s="44" t="s">
        <v>6321</v>
      </c>
      <c r="AF811" s="43">
        <v>114</v>
      </c>
      <c r="AG811" s="34" t="s">
        <v>2974</v>
      </c>
      <c r="AH811" s="34" t="s">
        <v>2973</v>
      </c>
      <c r="AI811" s="43" t="s">
        <v>2975</v>
      </c>
      <c r="AJ811" s="44" t="s">
        <v>2976</v>
      </c>
      <c r="AK811" s="295">
        <v>5400303</v>
      </c>
      <c r="AL811" s="44" t="s">
        <v>666</v>
      </c>
      <c r="AM811" s="44" t="s">
        <v>2980</v>
      </c>
      <c r="AN811" s="296">
        <v>276095730</v>
      </c>
      <c r="AO811" s="34"/>
      <c r="AP811" s="34"/>
      <c r="AQ811" s="34"/>
      <c r="AR811" s="34"/>
      <c r="AS811" s="34"/>
      <c r="AT811" s="44" t="s">
        <v>434</v>
      </c>
      <c r="AU811" s="44"/>
      <c r="AV811" s="751" t="str" cm="1">
        <f t="array" ref="AV8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1" s="34"/>
      <c r="AX811" s="34"/>
      <c r="AY811" s="34"/>
      <c r="AZ811" s="34"/>
      <c r="BA811" s="34"/>
      <c r="BB811" s="34"/>
      <c r="BC811" s="34"/>
      <c r="BD811" s="44">
        <v>171320</v>
      </c>
      <c r="BE811" s="34" t="s">
        <v>3113</v>
      </c>
      <c r="BF811" s="43" t="s">
        <v>1277</v>
      </c>
      <c r="BG811" s="34" t="s">
        <v>676</v>
      </c>
      <c r="BH811" s="34" t="s">
        <v>412</v>
      </c>
      <c r="BI811" s="34" t="s">
        <v>6467</v>
      </c>
      <c r="BJ811" s="44" t="s">
        <v>428</v>
      </c>
      <c r="BK811" s="44" t="s">
        <v>6321</v>
      </c>
      <c r="BL811" s="34"/>
      <c r="BM811" s="34"/>
      <c r="BN811" s="34"/>
      <c r="BO811" s="20"/>
      <c r="BP811" s="20"/>
      <c r="BQ811" s="20"/>
      <c r="BR811" s="20"/>
      <c r="BS811" s="27"/>
      <c r="BT811" s="20"/>
      <c r="BU811" s="20"/>
      <c r="BV811" s="20"/>
      <c r="BW811" s="20"/>
      <c r="BX811" s="20"/>
      <c r="BY811" s="20"/>
      <c r="BZ811" s="20"/>
      <c r="CA811" s="20"/>
      <c r="CB811" s="20"/>
      <c r="CC811" s="27"/>
      <c r="CD811" s="20"/>
      <c r="CE811" s="20"/>
      <c r="CF811" s="28"/>
      <c r="CG811" s="28"/>
      <c r="CH811" s="28"/>
      <c r="CI811" s="28"/>
      <c r="CJ811" s="28"/>
      <c r="CK811" s="28"/>
      <c r="CL811" s="28"/>
      <c r="CM811" s="28"/>
      <c r="CN811" s="28"/>
      <c r="CO811" s="28"/>
      <c r="CP811" s="28"/>
      <c r="CQ811" s="28"/>
      <c r="CR811" s="28"/>
      <c r="CS811" s="28"/>
      <c r="CT811" s="28"/>
      <c r="CU811" s="28"/>
      <c r="CV811" s="28"/>
      <c r="CW811" s="28"/>
      <c r="CX811" s="20"/>
      <c r="ML811" s="87"/>
      <c r="MM811" s="87"/>
      <c r="MN811" s="87"/>
      <c r="MO811" s="87"/>
      <c r="MP811" s="87"/>
      <c r="MQ811" s="87"/>
      <c r="MR811" s="87"/>
      <c r="MS811" s="87"/>
      <c r="MT811" s="87"/>
      <c r="MU811" s="87"/>
      <c r="MV811" s="87"/>
      <c r="MW811" s="87"/>
      <c r="MX811" s="87"/>
      <c r="MY811" s="87"/>
      <c r="MZ811" s="87"/>
      <c r="NA811" s="87"/>
      <c r="NB811" s="87"/>
      <c r="NC811" s="87"/>
      <c r="ND811" s="87"/>
      <c r="NE811" s="87"/>
      <c r="NF811" s="87"/>
      <c r="NG811" s="87"/>
      <c r="NH811" s="87"/>
      <c r="NI811" s="87"/>
      <c r="NJ811" s="87"/>
      <c r="NK811" s="87"/>
      <c r="NL811" s="87"/>
      <c r="NM811" s="87"/>
      <c r="NN811" s="87"/>
      <c r="NO811" s="87"/>
      <c r="NP811" s="87"/>
      <c r="NR811" s="20"/>
      <c r="NS811" s="23" t="s">
        <v>6468</v>
      </c>
    </row>
    <row r="812" spans="22:383">
      <c r="V812" s="43">
        <v>114</v>
      </c>
      <c r="W812" s="34" t="s">
        <v>2974</v>
      </c>
      <c r="X812" s="44">
        <v>171313</v>
      </c>
      <c r="Y812" s="34" t="s">
        <v>2465</v>
      </c>
      <c r="Z812" s="43" t="s">
        <v>1277</v>
      </c>
      <c r="AA812" s="34" t="s">
        <v>676</v>
      </c>
      <c r="AB812" s="34" t="s">
        <v>412</v>
      </c>
      <c r="AC812" s="34" t="s">
        <v>2465</v>
      </c>
      <c r="AD812" s="44" t="s">
        <v>428</v>
      </c>
      <c r="AE812" s="44" t="s">
        <v>6321</v>
      </c>
      <c r="AF812" s="43">
        <v>114</v>
      </c>
      <c r="AG812" s="34" t="s">
        <v>2974</v>
      </c>
      <c r="AH812" s="34" t="s">
        <v>2973</v>
      </c>
      <c r="AI812" s="43" t="s">
        <v>2975</v>
      </c>
      <c r="AJ812" s="44" t="s">
        <v>2976</v>
      </c>
      <c r="AK812" s="295">
        <v>5400303</v>
      </c>
      <c r="AL812" s="44" t="s">
        <v>666</v>
      </c>
      <c r="AM812" s="44" t="s">
        <v>2980</v>
      </c>
      <c r="AN812" s="296">
        <v>276095730</v>
      </c>
      <c r="AO812" s="34"/>
      <c r="AP812" s="34"/>
      <c r="AQ812" s="34"/>
      <c r="AR812" s="34"/>
      <c r="AS812" s="34"/>
      <c r="AT812" s="44" t="s">
        <v>434</v>
      </c>
      <c r="AU812" s="44"/>
      <c r="AV812" s="751" t="str" cm="1">
        <f t="array" ref="AV8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2" s="34"/>
      <c r="AX812" s="34"/>
      <c r="AY812" s="34"/>
      <c r="AZ812" s="34"/>
      <c r="BA812" s="34"/>
      <c r="BB812" s="34"/>
      <c r="BC812" s="34"/>
      <c r="BD812" s="44">
        <v>171313</v>
      </c>
      <c r="BE812" s="34" t="s">
        <v>2465</v>
      </c>
      <c r="BF812" s="43" t="s">
        <v>1277</v>
      </c>
      <c r="BG812" s="34" t="s">
        <v>676</v>
      </c>
      <c r="BH812" s="34" t="s">
        <v>412</v>
      </c>
      <c r="BI812" s="34" t="s">
        <v>2465</v>
      </c>
      <c r="BJ812" s="44" t="s">
        <v>428</v>
      </c>
      <c r="BK812" s="44" t="s">
        <v>6321</v>
      </c>
      <c r="BL812" s="34"/>
      <c r="BM812" s="34"/>
      <c r="BN812" s="34"/>
      <c r="BO812" s="20"/>
      <c r="BP812" s="20"/>
      <c r="BQ812" s="20"/>
      <c r="BR812" s="20"/>
      <c r="BS812" s="27"/>
      <c r="BT812" s="20"/>
      <c r="BU812" s="20"/>
      <c r="BV812" s="20"/>
      <c r="BW812" s="20"/>
      <c r="BX812" s="20"/>
      <c r="BY812" s="20"/>
      <c r="BZ812" s="20"/>
      <c r="CA812" s="20"/>
      <c r="CB812" s="20"/>
      <c r="CC812" s="27"/>
      <c r="CD812" s="20"/>
      <c r="CE812" s="20"/>
      <c r="CF812" s="28"/>
      <c r="CG812" s="28"/>
      <c r="CH812" s="28"/>
      <c r="CI812" s="28"/>
      <c r="CJ812" s="28"/>
      <c r="CK812" s="28"/>
      <c r="CL812" s="28"/>
      <c r="CM812" s="28"/>
      <c r="CN812" s="28"/>
      <c r="CO812" s="28"/>
      <c r="CP812" s="28"/>
      <c r="CQ812" s="28"/>
      <c r="CR812" s="28"/>
      <c r="CS812" s="28"/>
      <c r="CT812" s="28"/>
      <c r="CU812" s="28"/>
      <c r="CV812" s="28"/>
      <c r="CW812" s="28"/>
      <c r="CX812" s="20"/>
      <c r="ML812" s="87"/>
      <c r="MM812" s="87"/>
      <c r="MN812" s="87"/>
      <c r="MO812" s="87"/>
      <c r="MP812" s="87"/>
      <c r="MQ812" s="87"/>
      <c r="MR812" s="87"/>
      <c r="MS812" s="87"/>
      <c r="MT812" s="87"/>
      <c r="MU812" s="87"/>
      <c r="MV812" s="87"/>
      <c r="MW812" s="87"/>
      <c r="MX812" s="87"/>
      <c r="MY812" s="87"/>
      <c r="MZ812" s="87"/>
      <c r="NA812" s="87"/>
      <c r="NB812" s="87"/>
      <c r="NC812" s="87"/>
      <c r="ND812" s="87"/>
      <c r="NE812" s="87"/>
      <c r="NF812" s="87"/>
      <c r="NG812" s="87"/>
      <c r="NH812" s="87"/>
      <c r="NI812" s="87"/>
      <c r="NJ812" s="87"/>
      <c r="NK812" s="87"/>
      <c r="NL812" s="87"/>
      <c r="NM812" s="87"/>
      <c r="NN812" s="87"/>
      <c r="NO812" s="87"/>
      <c r="NP812" s="87"/>
      <c r="NR812" s="20"/>
      <c r="NS812" s="23" t="s">
        <v>6469</v>
      </c>
    </row>
    <row r="813" spans="22:383">
      <c r="V813" s="43">
        <v>114</v>
      </c>
      <c r="W813" s="34" t="s">
        <v>2974</v>
      </c>
      <c r="X813" s="44">
        <v>171314</v>
      </c>
      <c r="Y813" s="34" t="s">
        <v>676</v>
      </c>
      <c r="Z813" s="43" t="s">
        <v>1277</v>
      </c>
      <c r="AA813" s="34" t="s">
        <v>676</v>
      </c>
      <c r="AB813" s="34" t="s">
        <v>412</v>
      </c>
      <c r="AC813" s="34" t="s">
        <v>676</v>
      </c>
      <c r="AD813" s="44" t="s">
        <v>428</v>
      </c>
      <c r="AE813" s="44" t="s">
        <v>6321</v>
      </c>
      <c r="AF813" s="43">
        <v>114</v>
      </c>
      <c r="AG813" s="34" t="s">
        <v>2974</v>
      </c>
      <c r="AH813" s="34" t="s">
        <v>2973</v>
      </c>
      <c r="AI813" s="43" t="s">
        <v>2975</v>
      </c>
      <c r="AJ813" s="44" t="s">
        <v>2976</v>
      </c>
      <c r="AK813" s="295">
        <v>5400303</v>
      </c>
      <c r="AL813" s="44" t="s">
        <v>666</v>
      </c>
      <c r="AM813" s="44" t="s">
        <v>2980</v>
      </c>
      <c r="AN813" s="296">
        <v>276095730</v>
      </c>
      <c r="AO813" s="34"/>
      <c r="AP813" s="34"/>
      <c r="AQ813" s="34"/>
      <c r="AR813" s="34"/>
      <c r="AS813" s="34"/>
      <c r="AT813" s="44" t="s">
        <v>434</v>
      </c>
      <c r="AU813" s="44"/>
      <c r="AV813" s="751" t="str" cm="1">
        <f t="array" ref="AV8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3" s="34"/>
      <c r="AX813" s="34"/>
      <c r="AY813" s="34"/>
      <c r="AZ813" s="34"/>
      <c r="BA813" s="34"/>
      <c r="BB813" s="34"/>
      <c r="BC813" s="34"/>
      <c r="BD813" s="44">
        <v>171314</v>
      </c>
      <c r="BE813" s="34" t="s">
        <v>676</v>
      </c>
      <c r="BF813" s="43" t="s">
        <v>1277</v>
      </c>
      <c r="BG813" s="34" t="s">
        <v>676</v>
      </c>
      <c r="BH813" s="34" t="s">
        <v>412</v>
      </c>
      <c r="BI813" s="34" t="s">
        <v>676</v>
      </c>
      <c r="BJ813" s="44" t="s">
        <v>428</v>
      </c>
      <c r="BK813" s="44" t="s">
        <v>6321</v>
      </c>
      <c r="BL813" s="34"/>
      <c r="BM813" s="34"/>
      <c r="BN813" s="34"/>
      <c r="BO813" s="20"/>
      <c r="BP813" s="20"/>
      <c r="BQ813" s="20"/>
      <c r="BR813" s="20"/>
      <c r="BS813" s="27"/>
      <c r="BT813" s="20"/>
      <c r="BU813" s="20"/>
      <c r="BV813" s="20"/>
      <c r="BW813" s="20"/>
      <c r="BX813" s="20"/>
      <c r="BY813" s="20"/>
      <c r="BZ813" s="20"/>
      <c r="CA813" s="20"/>
      <c r="CB813" s="20"/>
      <c r="CC813" s="27"/>
      <c r="CD813" s="20"/>
      <c r="CE813" s="20"/>
      <c r="CF813" s="28"/>
      <c r="CG813" s="28"/>
      <c r="CH813" s="28"/>
      <c r="CI813" s="28"/>
      <c r="CJ813" s="28"/>
      <c r="CK813" s="28"/>
      <c r="CL813" s="28"/>
      <c r="CM813" s="28"/>
      <c r="CN813" s="28"/>
      <c r="CO813" s="28"/>
      <c r="CP813" s="28"/>
      <c r="CQ813" s="28"/>
      <c r="CR813" s="28"/>
      <c r="CS813" s="28"/>
      <c r="CT813" s="28"/>
      <c r="CU813" s="28"/>
      <c r="CV813" s="28"/>
      <c r="CW813" s="28"/>
      <c r="CX813" s="20"/>
      <c r="ML813" s="87"/>
      <c r="MM813" s="87"/>
      <c r="MN813" s="87"/>
      <c r="MO813" s="87"/>
      <c r="MP813" s="87"/>
      <c r="MQ813" s="87"/>
      <c r="MR813" s="87"/>
      <c r="MS813" s="87"/>
      <c r="MT813" s="87"/>
      <c r="MU813" s="87"/>
      <c r="MV813" s="87"/>
      <c r="MW813" s="87"/>
      <c r="MX813" s="87"/>
      <c r="MY813" s="87"/>
      <c r="MZ813" s="87"/>
      <c r="NA813" s="87"/>
      <c r="NB813" s="87"/>
      <c r="NC813" s="87"/>
      <c r="ND813" s="87"/>
      <c r="NE813" s="87"/>
      <c r="NF813" s="87"/>
      <c r="NG813" s="87"/>
      <c r="NH813" s="87"/>
      <c r="NI813" s="87"/>
      <c r="NJ813" s="87"/>
      <c r="NK813" s="87"/>
      <c r="NL813" s="87"/>
      <c r="NM813" s="87"/>
      <c r="NN813" s="87"/>
      <c r="NO813" s="87"/>
      <c r="NP813" s="87"/>
      <c r="NR813" s="20"/>
      <c r="NS813" s="23" t="s">
        <v>6470</v>
      </c>
    </row>
    <row r="814" spans="22:383">
      <c r="V814" s="43">
        <v>114</v>
      </c>
      <c r="W814" s="34" t="s">
        <v>2974</v>
      </c>
      <c r="X814" s="44">
        <v>171300</v>
      </c>
      <c r="Y814" s="34" t="s">
        <v>6471</v>
      </c>
      <c r="Z814" s="43" t="s">
        <v>1277</v>
      </c>
      <c r="AA814" s="34" t="s">
        <v>676</v>
      </c>
      <c r="AB814" s="34" t="s">
        <v>412</v>
      </c>
      <c r="AC814" s="34" t="s">
        <v>676</v>
      </c>
      <c r="AD814" s="44" t="s">
        <v>428</v>
      </c>
      <c r="AE814" s="44" t="s">
        <v>6321</v>
      </c>
      <c r="AF814" s="43">
        <v>114</v>
      </c>
      <c r="AG814" s="34" t="s">
        <v>2974</v>
      </c>
      <c r="AH814" s="34" t="s">
        <v>2973</v>
      </c>
      <c r="AI814" s="43" t="s">
        <v>2975</v>
      </c>
      <c r="AJ814" s="44" t="s">
        <v>2976</v>
      </c>
      <c r="AK814" s="295">
        <v>5400303</v>
      </c>
      <c r="AL814" s="44" t="s">
        <v>666</v>
      </c>
      <c r="AM814" s="44" t="s">
        <v>2980</v>
      </c>
      <c r="AN814" s="296">
        <v>276095730</v>
      </c>
      <c r="AO814" s="34"/>
      <c r="AP814" s="34"/>
      <c r="AQ814" s="34"/>
      <c r="AR814" s="34"/>
      <c r="AS814" s="34"/>
      <c r="AT814" s="44" t="s">
        <v>434</v>
      </c>
      <c r="AU814" s="44"/>
      <c r="AV814" s="751" t="str" cm="1">
        <f t="array" ref="AV8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4" s="34"/>
      <c r="AX814" s="34"/>
      <c r="AY814" s="34"/>
      <c r="AZ814" s="34"/>
      <c r="BA814" s="34"/>
      <c r="BB814" s="34"/>
      <c r="BC814" s="34"/>
      <c r="BD814" s="44">
        <v>171300</v>
      </c>
      <c r="BE814" s="34" t="s">
        <v>6471</v>
      </c>
      <c r="BF814" s="43" t="s">
        <v>1277</v>
      </c>
      <c r="BG814" s="34" t="s">
        <v>676</v>
      </c>
      <c r="BH814" s="34" t="s">
        <v>412</v>
      </c>
      <c r="BI814" s="34" t="s">
        <v>676</v>
      </c>
      <c r="BJ814" s="44" t="s">
        <v>428</v>
      </c>
      <c r="BK814" s="44" t="s">
        <v>6321</v>
      </c>
      <c r="BL814" s="34"/>
      <c r="BM814" s="34"/>
      <c r="BN814" s="34"/>
      <c r="BO814" s="20"/>
      <c r="BP814" s="20"/>
      <c r="BQ814" s="20"/>
      <c r="BR814" s="20"/>
      <c r="BS814" s="27"/>
      <c r="BT814" s="20"/>
      <c r="BU814" s="20"/>
      <c r="BV814" s="20"/>
      <c r="BW814" s="20"/>
      <c r="BX814" s="20"/>
      <c r="BY814" s="20"/>
      <c r="BZ814" s="20"/>
      <c r="CA814" s="20"/>
      <c r="CB814" s="20"/>
      <c r="CC814" s="27"/>
      <c r="CD814" s="20"/>
      <c r="CE814" s="20"/>
      <c r="CF814" s="28"/>
      <c r="CG814" s="28"/>
      <c r="CH814" s="28"/>
      <c r="CI814" s="28"/>
      <c r="CJ814" s="28"/>
      <c r="CK814" s="28"/>
      <c r="CL814" s="28"/>
      <c r="CM814" s="28"/>
      <c r="CN814" s="28"/>
      <c r="CO814" s="28"/>
      <c r="CP814" s="28"/>
      <c r="CQ814" s="28"/>
      <c r="CR814" s="28"/>
      <c r="CS814" s="28"/>
      <c r="CT814" s="28"/>
      <c r="CU814" s="28"/>
      <c r="CV814" s="28"/>
      <c r="CW814" s="28"/>
      <c r="CX814" s="20"/>
      <c r="ML814" s="87"/>
      <c r="MM814" s="87"/>
      <c r="MN814" s="87"/>
      <c r="MO814" s="87"/>
      <c r="MP814" s="87"/>
      <c r="MQ814" s="87"/>
      <c r="MR814" s="87"/>
      <c r="MS814" s="87"/>
      <c r="MT814" s="87"/>
      <c r="MU814" s="87"/>
      <c r="MV814" s="87"/>
      <c r="MW814" s="87"/>
      <c r="MX814" s="87"/>
      <c r="MY814" s="87"/>
      <c r="MZ814" s="87"/>
      <c r="NA814" s="87"/>
      <c r="NB814" s="87"/>
      <c r="NC814" s="87"/>
      <c r="ND814" s="87"/>
      <c r="NE814" s="87"/>
      <c r="NF814" s="87"/>
      <c r="NG814" s="87"/>
      <c r="NH814" s="87"/>
      <c r="NI814" s="87"/>
      <c r="NJ814" s="87"/>
      <c r="NK814" s="87"/>
      <c r="NL814" s="87"/>
      <c r="NM814" s="87"/>
      <c r="NN814" s="87"/>
      <c r="NO814" s="87"/>
      <c r="NP814" s="87"/>
      <c r="NR814" s="20"/>
      <c r="NS814" s="23" t="s">
        <v>6472</v>
      </c>
    </row>
    <row r="815" spans="22:383">
      <c r="V815" s="43">
        <v>114</v>
      </c>
      <c r="W815" s="34" t="s">
        <v>2974</v>
      </c>
      <c r="X815" s="44">
        <v>171315</v>
      </c>
      <c r="Y815" s="34" t="s">
        <v>2735</v>
      </c>
      <c r="Z815" s="43" t="s">
        <v>1277</v>
      </c>
      <c r="AA815" s="34" t="s">
        <v>676</v>
      </c>
      <c r="AB815" s="34" t="s">
        <v>412</v>
      </c>
      <c r="AC815" s="34" t="s">
        <v>2735</v>
      </c>
      <c r="AD815" s="44" t="s">
        <v>428</v>
      </c>
      <c r="AE815" s="44" t="s">
        <v>6321</v>
      </c>
      <c r="AF815" s="43">
        <v>114</v>
      </c>
      <c r="AG815" s="34" t="s">
        <v>2974</v>
      </c>
      <c r="AH815" s="34" t="s">
        <v>2973</v>
      </c>
      <c r="AI815" s="43" t="s">
        <v>2975</v>
      </c>
      <c r="AJ815" s="44" t="s">
        <v>2976</v>
      </c>
      <c r="AK815" s="295">
        <v>5400303</v>
      </c>
      <c r="AL815" s="44" t="s">
        <v>666</v>
      </c>
      <c r="AM815" s="44" t="s">
        <v>2980</v>
      </c>
      <c r="AN815" s="296">
        <v>276095730</v>
      </c>
      <c r="AO815" s="34"/>
      <c r="AP815" s="34"/>
      <c r="AQ815" s="34"/>
      <c r="AR815" s="34"/>
      <c r="AS815" s="34"/>
      <c r="AT815" s="44" t="s">
        <v>434</v>
      </c>
      <c r="AU815" s="44"/>
      <c r="AV815" s="751" t="str" cm="1">
        <f t="array" ref="AV8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5" s="34"/>
      <c r="AX815" s="34"/>
      <c r="AY815" s="34"/>
      <c r="AZ815" s="34"/>
      <c r="BA815" s="34"/>
      <c r="BB815" s="34"/>
      <c r="BC815" s="34"/>
      <c r="BD815" s="44">
        <v>171315</v>
      </c>
      <c r="BE815" s="34" t="s">
        <v>2735</v>
      </c>
      <c r="BF815" s="43" t="s">
        <v>1277</v>
      </c>
      <c r="BG815" s="34" t="s">
        <v>676</v>
      </c>
      <c r="BH815" s="34" t="s">
        <v>412</v>
      </c>
      <c r="BI815" s="34" t="s">
        <v>2735</v>
      </c>
      <c r="BJ815" s="44" t="s">
        <v>428</v>
      </c>
      <c r="BK815" s="44" t="s">
        <v>6321</v>
      </c>
      <c r="BL815" s="34"/>
      <c r="BM815" s="34"/>
      <c r="BN815" s="34"/>
      <c r="BO815" s="20"/>
      <c r="BP815" s="20"/>
      <c r="BQ815" s="20"/>
      <c r="BR815" s="20"/>
      <c r="BS815" s="27"/>
      <c r="BT815" s="20"/>
      <c r="BU815" s="20"/>
      <c r="BV815" s="20"/>
      <c r="BW815" s="20"/>
      <c r="BX815" s="20"/>
      <c r="BY815" s="20"/>
      <c r="BZ815" s="20"/>
      <c r="CA815" s="20"/>
      <c r="CB815" s="20"/>
      <c r="CC815" s="27"/>
      <c r="CD815" s="20"/>
      <c r="CE815" s="20"/>
      <c r="CF815" s="28"/>
      <c r="CG815" s="28"/>
      <c r="CH815" s="28"/>
      <c r="CI815" s="28"/>
      <c r="CJ815" s="28"/>
      <c r="CK815" s="28"/>
      <c r="CL815" s="28"/>
      <c r="CM815" s="28"/>
      <c r="CN815" s="28"/>
      <c r="CO815" s="28"/>
      <c r="CP815" s="28"/>
      <c r="CQ815" s="28"/>
      <c r="CR815" s="28"/>
      <c r="CS815" s="28"/>
      <c r="CT815" s="28"/>
      <c r="CU815" s="28"/>
      <c r="CV815" s="28"/>
      <c r="CW815" s="28"/>
      <c r="CX815" s="20"/>
      <c r="ML815" s="87"/>
      <c r="MM815" s="87"/>
      <c r="MN815" s="87"/>
      <c r="MO815" s="87"/>
      <c r="MP815" s="87"/>
      <c r="MQ815" s="87"/>
      <c r="MR815" s="87"/>
      <c r="MS815" s="87"/>
      <c r="MT815" s="87"/>
      <c r="MU815" s="87"/>
      <c r="MV815" s="87"/>
      <c r="MW815" s="87"/>
      <c r="MX815" s="87"/>
      <c r="MY815" s="87"/>
      <c r="MZ815" s="87"/>
      <c r="NA815" s="87"/>
      <c r="NB815" s="87"/>
      <c r="NC815" s="87"/>
      <c r="ND815" s="87"/>
      <c r="NE815" s="87"/>
      <c r="NF815" s="87"/>
      <c r="NG815" s="87"/>
      <c r="NH815" s="87"/>
      <c r="NI815" s="87"/>
      <c r="NJ815" s="87"/>
      <c r="NK815" s="87"/>
      <c r="NL815" s="87"/>
      <c r="NM815" s="87"/>
      <c r="NN815" s="87"/>
      <c r="NO815" s="87"/>
      <c r="NP815" s="87"/>
      <c r="NR815" s="20"/>
      <c r="NS815" s="23" t="s">
        <v>6473</v>
      </c>
    </row>
    <row r="816" spans="22:383">
      <c r="V816" s="43">
        <v>114</v>
      </c>
      <c r="W816" s="34" t="s">
        <v>2974</v>
      </c>
      <c r="X816" s="44">
        <v>171316</v>
      </c>
      <c r="Y816" s="34" t="s">
        <v>2849</v>
      </c>
      <c r="Z816" s="43" t="s">
        <v>1277</v>
      </c>
      <c r="AA816" s="34" t="s">
        <v>676</v>
      </c>
      <c r="AB816" s="34" t="s">
        <v>412</v>
      </c>
      <c r="AC816" s="34" t="s">
        <v>2849</v>
      </c>
      <c r="AD816" s="44" t="s">
        <v>428</v>
      </c>
      <c r="AE816" s="44" t="s">
        <v>6321</v>
      </c>
      <c r="AF816" s="43">
        <v>114</v>
      </c>
      <c r="AG816" s="34" t="s">
        <v>2974</v>
      </c>
      <c r="AH816" s="34" t="s">
        <v>2973</v>
      </c>
      <c r="AI816" s="43" t="s">
        <v>2975</v>
      </c>
      <c r="AJ816" s="44" t="s">
        <v>2976</v>
      </c>
      <c r="AK816" s="295">
        <v>5400303</v>
      </c>
      <c r="AL816" s="44" t="s">
        <v>666</v>
      </c>
      <c r="AM816" s="44" t="s">
        <v>2980</v>
      </c>
      <c r="AN816" s="296">
        <v>276095730</v>
      </c>
      <c r="AO816" s="34"/>
      <c r="AP816" s="34"/>
      <c r="AQ816" s="34"/>
      <c r="AR816" s="34"/>
      <c r="AS816" s="34"/>
      <c r="AT816" s="44" t="s">
        <v>434</v>
      </c>
      <c r="AU816" s="44"/>
      <c r="AV816" s="751" t="str" cm="1">
        <f t="array" ref="AV8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6" s="34"/>
      <c r="AX816" s="34"/>
      <c r="AY816" s="34"/>
      <c r="AZ816" s="34"/>
      <c r="BA816" s="34"/>
      <c r="BB816" s="34"/>
      <c r="BC816" s="34"/>
      <c r="BD816" s="44">
        <v>171316</v>
      </c>
      <c r="BE816" s="34" t="s">
        <v>2849</v>
      </c>
      <c r="BF816" s="43" t="s">
        <v>1277</v>
      </c>
      <c r="BG816" s="34" t="s">
        <v>676</v>
      </c>
      <c r="BH816" s="34" t="s">
        <v>412</v>
      </c>
      <c r="BI816" s="34" t="s">
        <v>2849</v>
      </c>
      <c r="BJ816" s="44" t="s">
        <v>428</v>
      </c>
      <c r="BK816" s="44" t="s">
        <v>6321</v>
      </c>
      <c r="BL816" s="34"/>
      <c r="BM816" s="34"/>
      <c r="BN816" s="34"/>
      <c r="BO816" s="20"/>
      <c r="BP816" s="20"/>
      <c r="BQ816" s="20"/>
      <c r="BR816" s="20"/>
      <c r="BS816" s="27"/>
      <c r="BT816" s="20"/>
      <c r="BU816" s="20"/>
      <c r="BV816" s="20"/>
      <c r="BW816" s="20"/>
      <c r="BX816" s="20"/>
      <c r="BY816" s="20"/>
      <c r="BZ816" s="20"/>
      <c r="CA816" s="20"/>
      <c r="CB816" s="20"/>
      <c r="CC816" s="27"/>
      <c r="CD816" s="20"/>
      <c r="CE816" s="20"/>
      <c r="CF816" s="28"/>
      <c r="CG816" s="28"/>
      <c r="CH816" s="28"/>
      <c r="CI816" s="28"/>
      <c r="CJ816" s="28"/>
      <c r="CK816" s="28"/>
      <c r="CL816" s="28"/>
      <c r="CM816" s="28"/>
      <c r="CN816" s="28"/>
      <c r="CO816" s="28"/>
      <c r="CP816" s="28"/>
      <c r="CQ816" s="28"/>
      <c r="CR816" s="28"/>
      <c r="CS816" s="28"/>
      <c r="CT816" s="28"/>
      <c r="CU816" s="28"/>
      <c r="CV816" s="28"/>
      <c r="CW816" s="28"/>
      <c r="CX816" s="20"/>
      <c r="ML816" s="87"/>
      <c r="MM816" s="87"/>
      <c r="MN816" s="87"/>
      <c r="MO816" s="87"/>
      <c r="MP816" s="87"/>
      <c r="MQ816" s="87"/>
      <c r="MR816" s="87"/>
      <c r="MS816" s="87"/>
      <c r="MT816" s="87"/>
      <c r="MU816" s="87"/>
      <c r="MV816" s="87"/>
      <c r="MW816" s="87"/>
      <c r="MX816" s="87"/>
      <c r="MY816" s="87"/>
      <c r="MZ816" s="87"/>
      <c r="NA816" s="87"/>
      <c r="NB816" s="87"/>
      <c r="NC816" s="87"/>
      <c r="ND816" s="87"/>
      <c r="NE816" s="87"/>
      <c r="NF816" s="87"/>
      <c r="NG816" s="87"/>
      <c r="NH816" s="87"/>
      <c r="NI816" s="87"/>
      <c r="NJ816" s="87"/>
      <c r="NK816" s="87"/>
      <c r="NL816" s="87"/>
      <c r="NM816" s="87"/>
      <c r="NN816" s="87"/>
      <c r="NO816" s="87"/>
      <c r="NP816" s="87"/>
      <c r="NR816" s="20"/>
      <c r="NS816" s="23" t="s">
        <v>6474</v>
      </c>
    </row>
    <row r="817" spans="22:383">
      <c r="V817" s="43">
        <v>115</v>
      </c>
      <c r="W817" s="34" t="s">
        <v>3062</v>
      </c>
      <c r="X817" s="44">
        <v>40201</v>
      </c>
      <c r="Y817" s="34" t="s">
        <v>762</v>
      </c>
      <c r="Z817" s="43" t="s">
        <v>1277</v>
      </c>
      <c r="AA817" s="34" t="s">
        <v>498</v>
      </c>
      <c r="AB817" s="34" t="s">
        <v>498</v>
      </c>
      <c r="AC817" s="34" t="s">
        <v>762</v>
      </c>
      <c r="AD817" s="44" t="s">
        <v>428</v>
      </c>
      <c r="AE817" s="44" t="s">
        <v>6475</v>
      </c>
      <c r="AF817" s="43">
        <v>115</v>
      </c>
      <c r="AG817" s="34" t="s">
        <v>3062</v>
      </c>
      <c r="AH817" s="34" t="s">
        <v>3061</v>
      </c>
      <c r="AI817" s="43" t="s">
        <v>3063</v>
      </c>
      <c r="AJ817" s="44" t="s">
        <v>3064</v>
      </c>
      <c r="AK817" s="295">
        <v>5300125</v>
      </c>
      <c r="AL817" s="44" t="s">
        <v>498</v>
      </c>
      <c r="AM817" s="44" t="s">
        <v>3068</v>
      </c>
      <c r="AN817" s="296">
        <v>273093740</v>
      </c>
      <c r="AO817" s="34"/>
      <c r="AP817" s="34"/>
      <c r="AQ817" s="34"/>
      <c r="AR817" s="34"/>
      <c r="AS817" s="34"/>
      <c r="AT817" s="44" t="s">
        <v>434</v>
      </c>
      <c r="AU817" s="44"/>
      <c r="AV817" s="751" t="str" cm="1">
        <f t="array" ref="AV8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7" s="34"/>
      <c r="AX817" s="34"/>
      <c r="AY817" s="34"/>
      <c r="AZ817" s="34"/>
      <c r="BA817" s="34"/>
      <c r="BB817" s="34"/>
      <c r="BC817" s="34"/>
      <c r="BD817" s="44">
        <v>40201</v>
      </c>
      <c r="BE817" s="34" t="s">
        <v>762</v>
      </c>
      <c r="BF817" s="43" t="s">
        <v>1277</v>
      </c>
      <c r="BG817" s="34" t="s">
        <v>498</v>
      </c>
      <c r="BH817" s="34" t="s">
        <v>498</v>
      </c>
      <c r="BI817" s="34" t="s">
        <v>762</v>
      </c>
      <c r="BJ817" s="44" t="s">
        <v>428</v>
      </c>
      <c r="BK817" s="44" t="s">
        <v>6475</v>
      </c>
      <c r="BL817" s="34"/>
      <c r="BM817" s="34"/>
      <c r="BN817" s="34"/>
      <c r="BO817" s="20"/>
      <c r="BP817" s="20"/>
      <c r="BQ817" s="20"/>
      <c r="BR817" s="20"/>
      <c r="BS817" s="27"/>
      <c r="BT817" s="20"/>
      <c r="BU817" s="20"/>
      <c r="BV817" s="20"/>
      <c r="BW817" s="20"/>
      <c r="BX817" s="20"/>
      <c r="BY817" s="20"/>
      <c r="BZ817" s="20"/>
      <c r="CA817" s="20"/>
      <c r="CB817" s="20"/>
      <c r="CC817" s="27"/>
      <c r="CD817" s="20"/>
      <c r="CE817" s="20"/>
      <c r="CF817" s="28"/>
      <c r="CG817" s="28"/>
      <c r="CH817" s="28"/>
      <c r="CI817" s="28"/>
      <c r="CJ817" s="28"/>
      <c r="CK817" s="28"/>
      <c r="CL817" s="28"/>
      <c r="CM817" s="28"/>
      <c r="CN817" s="28"/>
      <c r="CO817" s="28"/>
      <c r="CP817" s="28"/>
      <c r="CQ817" s="28"/>
      <c r="CR817" s="28"/>
      <c r="CS817" s="28"/>
      <c r="CT817" s="28"/>
      <c r="CU817" s="28"/>
      <c r="CV817" s="28"/>
      <c r="CW817" s="28"/>
      <c r="CX817" s="20"/>
      <c r="ML817" s="87"/>
      <c r="MM817" s="87"/>
      <c r="MN817" s="87"/>
      <c r="MO817" s="87"/>
      <c r="MP817" s="87"/>
      <c r="MQ817" s="87"/>
      <c r="MR817" s="87"/>
      <c r="MS817" s="87"/>
      <c r="MT817" s="87"/>
      <c r="MU817" s="87"/>
      <c r="MV817" s="87"/>
      <c r="MW817" s="87"/>
      <c r="MX817" s="87"/>
      <c r="MY817" s="87"/>
      <c r="MZ817" s="87"/>
      <c r="NA817" s="87"/>
      <c r="NB817" s="87"/>
      <c r="NC817" s="87"/>
      <c r="ND817" s="87"/>
      <c r="NE817" s="87"/>
      <c r="NF817" s="87"/>
      <c r="NG817" s="87"/>
      <c r="NH817" s="87"/>
      <c r="NI817" s="87"/>
      <c r="NJ817" s="87"/>
      <c r="NK817" s="87"/>
      <c r="NL817" s="87"/>
      <c r="NM817" s="87"/>
      <c r="NN817" s="87"/>
      <c r="NO817" s="87"/>
      <c r="NP817" s="87"/>
      <c r="NR817" s="20"/>
      <c r="NS817" s="23" t="s">
        <v>6476</v>
      </c>
    </row>
    <row r="818" spans="22:383">
      <c r="V818" s="43">
        <v>115</v>
      </c>
      <c r="W818" s="34" t="s">
        <v>3062</v>
      </c>
      <c r="X818" s="44">
        <v>40203</v>
      </c>
      <c r="Y818" s="34" t="s">
        <v>1031</v>
      </c>
      <c r="Z818" s="43" t="s">
        <v>1277</v>
      </c>
      <c r="AA818" s="34" t="s">
        <v>498</v>
      </c>
      <c r="AB818" s="34" t="s">
        <v>498</v>
      </c>
      <c r="AC818" s="34" t="s">
        <v>1031</v>
      </c>
      <c r="AD818" s="44" t="s">
        <v>428</v>
      </c>
      <c r="AE818" s="44" t="s">
        <v>6475</v>
      </c>
      <c r="AF818" s="43">
        <v>115</v>
      </c>
      <c r="AG818" s="34" t="s">
        <v>3062</v>
      </c>
      <c r="AH818" s="34" t="s">
        <v>3061</v>
      </c>
      <c r="AI818" s="43" t="s">
        <v>3063</v>
      </c>
      <c r="AJ818" s="44" t="s">
        <v>3064</v>
      </c>
      <c r="AK818" s="295">
        <v>5300125</v>
      </c>
      <c r="AL818" s="44" t="s">
        <v>498</v>
      </c>
      <c r="AM818" s="44" t="s">
        <v>3068</v>
      </c>
      <c r="AN818" s="296">
        <v>273093740</v>
      </c>
      <c r="AO818" s="34"/>
      <c r="AP818" s="34"/>
      <c r="AQ818" s="34"/>
      <c r="AR818" s="34"/>
      <c r="AS818" s="34"/>
      <c r="AT818" s="44" t="s">
        <v>434</v>
      </c>
      <c r="AU818" s="44"/>
      <c r="AV818" s="751" t="str" cm="1">
        <f t="array" ref="AV8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8" s="34"/>
      <c r="AX818" s="34"/>
      <c r="AY818" s="34"/>
      <c r="AZ818" s="34"/>
      <c r="BA818" s="34"/>
      <c r="BB818" s="34"/>
      <c r="BC818" s="34"/>
      <c r="BD818" s="44">
        <v>40203</v>
      </c>
      <c r="BE818" s="34" t="s">
        <v>1031</v>
      </c>
      <c r="BF818" s="43" t="s">
        <v>1277</v>
      </c>
      <c r="BG818" s="34" t="s">
        <v>498</v>
      </c>
      <c r="BH818" s="34" t="s">
        <v>498</v>
      </c>
      <c r="BI818" s="34" t="s">
        <v>1031</v>
      </c>
      <c r="BJ818" s="44" t="s">
        <v>428</v>
      </c>
      <c r="BK818" s="44" t="s">
        <v>6475</v>
      </c>
      <c r="BL818" s="34"/>
      <c r="BM818" s="34"/>
      <c r="BN818" s="34"/>
      <c r="BO818" s="20"/>
      <c r="BP818" s="20"/>
      <c r="BQ818" s="20"/>
      <c r="BR818" s="20"/>
      <c r="BS818" s="27"/>
      <c r="BT818" s="20"/>
      <c r="BU818" s="20"/>
      <c r="BV818" s="20"/>
      <c r="BW818" s="20"/>
      <c r="BX818" s="20"/>
      <c r="BY818" s="20"/>
      <c r="BZ818" s="20"/>
      <c r="CA818" s="20"/>
      <c r="CB818" s="20"/>
      <c r="CC818" s="27"/>
      <c r="CD818" s="20"/>
      <c r="CE818" s="20"/>
      <c r="CF818" s="28"/>
      <c r="CG818" s="28"/>
      <c r="CH818" s="28"/>
      <c r="CI818" s="28"/>
      <c r="CJ818" s="28"/>
      <c r="CK818" s="28"/>
      <c r="CL818" s="28"/>
      <c r="CM818" s="28"/>
      <c r="CN818" s="28"/>
      <c r="CO818" s="28"/>
      <c r="CP818" s="28"/>
      <c r="CQ818" s="28"/>
      <c r="CR818" s="28"/>
      <c r="CS818" s="28"/>
      <c r="CT818" s="28"/>
      <c r="CU818" s="28"/>
      <c r="CV818" s="28"/>
      <c r="CW818" s="28"/>
      <c r="CX818" s="20"/>
      <c r="ML818" s="87"/>
      <c r="MM818" s="87"/>
      <c r="MN818" s="87"/>
      <c r="MO818" s="87"/>
      <c r="MP818" s="87"/>
      <c r="MQ818" s="87"/>
      <c r="MR818" s="87"/>
      <c r="MS818" s="87"/>
      <c r="MT818" s="87"/>
      <c r="MU818" s="87"/>
      <c r="MV818" s="87"/>
      <c r="MW818" s="87"/>
      <c r="MX818" s="87"/>
      <c r="MY818" s="87"/>
      <c r="MZ818" s="87"/>
      <c r="NA818" s="87"/>
      <c r="NB818" s="87"/>
      <c r="NC818" s="87"/>
      <c r="ND818" s="87"/>
      <c r="NE818" s="87"/>
      <c r="NF818" s="87"/>
      <c r="NG818" s="87"/>
      <c r="NH818" s="87"/>
      <c r="NI818" s="87"/>
      <c r="NJ818" s="87"/>
      <c r="NK818" s="87"/>
      <c r="NL818" s="87"/>
      <c r="NM818" s="87"/>
      <c r="NN818" s="87"/>
      <c r="NO818" s="87"/>
      <c r="NP818" s="87"/>
      <c r="NR818" s="20"/>
      <c r="NS818" s="23" t="s">
        <v>6477</v>
      </c>
    </row>
    <row r="819" spans="22:383">
      <c r="V819" s="43">
        <v>115</v>
      </c>
      <c r="W819" s="34" t="s">
        <v>3062</v>
      </c>
      <c r="X819" s="44">
        <v>40204</v>
      </c>
      <c r="Y819" s="34" t="s">
        <v>1325</v>
      </c>
      <c r="Z819" s="43" t="s">
        <v>1277</v>
      </c>
      <c r="AA819" s="34" t="s">
        <v>498</v>
      </c>
      <c r="AB819" s="34" t="s">
        <v>498</v>
      </c>
      <c r="AC819" s="34" t="s">
        <v>1325</v>
      </c>
      <c r="AD819" s="44" t="s">
        <v>428</v>
      </c>
      <c r="AE819" s="44" t="s">
        <v>6475</v>
      </c>
      <c r="AF819" s="43">
        <v>115</v>
      </c>
      <c r="AG819" s="34" t="s">
        <v>3062</v>
      </c>
      <c r="AH819" s="34" t="s">
        <v>3061</v>
      </c>
      <c r="AI819" s="43" t="s">
        <v>3063</v>
      </c>
      <c r="AJ819" s="44" t="s">
        <v>3064</v>
      </c>
      <c r="AK819" s="295">
        <v>5300125</v>
      </c>
      <c r="AL819" s="44" t="s">
        <v>498</v>
      </c>
      <c r="AM819" s="44" t="s">
        <v>3068</v>
      </c>
      <c r="AN819" s="296">
        <v>273093740</v>
      </c>
      <c r="AO819" s="34"/>
      <c r="AP819" s="34"/>
      <c r="AQ819" s="34"/>
      <c r="AR819" s="34"/>
      <c r="AS819" s="34"/>
      <c r="AT819" s="44" t="s">
        <v>434</v>
      </c>
      <c r="AU819" s="44"/>
      <c r="AV819" s="751" t="str" cm="1">
        <f t="array" ref="AV8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19" s="34"/>
      <c r="AX819" s="34"/>
      <c r="AY819" s="34"/>
      <c r="AZ819" s="34"/>
      <c r="BA819" s="34"/>
      <c r="BB819" s="34"/>
      <c r="BC819" s="34"/>
      <c r="BD819" s="44">
        <v>40204</v>
      </c>
      <c r="BE819" s="34" t="s">
        <v>1325</v>
      </c>
      <c r="BF819" s="43" t="s">
        <v>1277</v>
      </c>
      <c r="BG819" s="34" t="s">
        <v>498</v>
      </c>
      <c r="BH819" s="34" t="s">
        <v>498</v>
      </c>
      <c r="BI819" s="34" t="s">
        <v>1325</v>
      </c>
      <c r="BJ819" s="44" t="s">
        <v>428</v>
      </c>
      <c r="BK819" s="44" t="s">
        <v>6475</v>
      </c>
      <c r="BL819" s="34"/>
      <c r="BM819" s="34"/>
      <c r="BN819" s="34"/>
      <c r="BO819" s="20"/>
      <c r="BP819" s="20"/>
      <c r="BQ819" s="20"/>
      <c r="BR819" s="20"/>
      <c r="BS819" s="27"/>
      <c r="BT819" s="20"/>
      <c r="BU819" s="20"/>
      <c r="BV819" s="20"/>
      <c r="BW819" s="20"/>
      <c r="BX819" s="20"/>
      <c r="BY819" s="20"/>
      <c r="BZ819" s="20"/>
      <c r="CA819" s="20"/>
      <c r="CB819" s="20"/>
      <c r="CC819" s="27"/>
      <c r="CD819" s="20"/>
      <c r="CE819" s="20"/>
      <c r="CF819" s="28"/>
      <c r="CG819" s="28"/>
      <c r="CH819" s="28"/>
      <c r="CI819" s="28"/>
      <c r="CJ819" s="28"/>
      <c r="CK819" s="28"/>
      <c r="CL819" s="28"/>
      <c r="CM819" s="28"/>
      <c r="CN819" s="28"/>
      <c r="CO819" s="28"/>
      <c r="CP819" s="28"/>
      <c r="CQ819" s="28"/>
      <c r="CR819" s="28"/>
      <c r="CS819" s="28"/>
      <c r="CT819" s="28"/>
      <c r="CU819" s="28"/>
      <c r="CV819" s="28"/>
      <c r="CW819" s="28"/>
      <c r="CX819" s="20"/>
      <c r="ML819" s="87"/>
      <c r="MM819" s="87"/>
      <c r="MN819" s="87"/>
      <c r="MO819" s="87"/>
      <c r="MP819" s="87"/>
      <c r="MQ819" s="87"/>
      <c r="MR819" s="87"/>
      <c r="MS819" s="87"/>
      <c r="MT819" s="87"/>
      <c r="MU819" s="87"/>
      <c r="MV819" s="87"/>
      <c r="MW819" s="87"/>
      <c r="MX819" s="87"/>
      <c r="MY819" s="87"/>
      <c r="MZ819" s="87"/>
      <c r="NA819" s="87"/>
      <c r="NB819" s="87"/>
      <c r="NC819" s="87"/>
      <c r="ND819" s="87"/>
      <c r="NE819" s="87"/>
      <c r="NF819" s="87"/>
      <c r="NG819" s="87"/>
      <c r="NH819" s="87"/>
      <c r="NI819" s="87"/>
      <c r="NJ819" s="87"/>
      <c r="NK819" s="87"/>
      <c r="NL819" s="87"/>
      <c r="NM819" s="87"/>
      <c r="NN819" s="87"/>
      <c r="NO819" s="87"/>
      <c r="NP819" s="87"/>
      <c r="NR819" s="20"/>
      <c r="NS819" s="23" t="s">
        <v>6478</v>
      </c>
    </row>
    <row r="820" spans="22:383">
      <c r="V820" s="43">
        <v>115</v>
      </c>
      <c r="W820" s="34" t="s">
        <v>3062</v>
      </c>
      <c r="X820" s="44">
        <v>40200</v>
      </c>
      <c r="Y820" s="34" t="s">
        <v>6479</v>
      </c>
      <c r="Z820" s="43" t="s">
        <v>1277</v>
      </c>
      <c r="AA820" s="34" t="s">
        <v>498</v>
      </c>
      <c r="AB820" s="34" t="s">
        <v>498</v>
      </c>
      <c r="AC820" s="34" t="s">
        <v>6480</v>
      </c>
      <c r="AD820" s="44" t="s">
        <v>428</v>
      </c>
      <c r="AE820" s="44" t="s">
        <v>6475</v>
      </c>
      <c r="AF820" s="43">
        <v>115</v>
      </c>
      <c r="AG820" s="34" t="s">
        <v>3062</v>
      </c>
      <c r="AH820" s="34" t="s">
        <v>3061</v>
      </c>
      <c r="AI820" s="43" t="s">
        <v>3063</v>
      </c>
      <c r="AJ820" s="44" t="s">
        <v>3064</v>
      </c>
      <c r="AK820" s="295">
        <v>5300125</v>
      </c>
      <c r="AL820" s="44" t="s">
        <v>498</v>
      </c>
      <c r="AM820" s="44" t="s">
        <v>3068</v>
      </c>
      <c r="AN820" s="296">
        <v>273093740</v>
      </c>
      <c r="AO820" s="34"/>
      <c r="AP820" s="34"/>
      <c r="AQ820" s="34"/>
      <c r="AR820" s="34"/>
      <c r="AS820" s="34"/>
      <c r="AT820" s="44" t="s">
        <v>434</v>
      </c>
      <c r="AU820" s="44"/>
      <c r="AV820" s="751" t="str" cm="1">
        <f t="array" ref="AV8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0" s="34"/>
      <c r="AX820" s="34"/>
      <c r="AY820" s="34"/>
      <c r="AZ820" s="34"/>
      <c r="BA820" s="34"/>
      <c r="BB820" s="34"/>
      <c r="BC820" s="34"/>
      <c r="BD820" s="44">
        <v>40200</v>
      </c>
      <c r="BE820" s="34" t="s">
        <v>6479</v>
      </c>
      <c r="BF820" s="43" t="s">
        <v>1277</v>
      </c>
      <c r="BG820" s="34" t="s">
        <v>498</v>
      </c>
      <c r="BH820" s="34" t="s">
        <v>498</v>
      </c>
      <c r="BI820" s="34" t="s">
        <v>6480</v>
      </c>
      <c r="BJ820" s="44" t="s">
        <v>428</v>
      </c>
      <c r="BK820" s="44" t="s">
        <v>6475</v>
      </c>
      <c r="BL820" s="34"/>
      <c r="BM820" s="34"/>
      <c r="BN820" s="34"/>
      <c r="BO820" s="20"/>
      <c r="BP820" s="20"/>
      <c r="BQ820" s="20"/>
      <c r="BR820" s="20"/>
      <c r="BS820" s="27"/>
      <c r="BT820" s="20"/>
      <c r="BU820" s="20"/>
      <c r="BV820" s="20"/>
      <c r="BW820" s="20"/>
      <c r="BX820" s="20"/>
      <c r="BY820" s="20"/>
      <c r="BZ820" s="20"/>
      <c r="CA820" s="20"/>
      <c r="CB820" s="20"/>
      <c r="CC820" s="27"/>
      <c r="CD820" s="20"/>
      <c r="CE820" s="20"/>
      <c r="CF820" s="28"/>
      <c r="CG820" s="28"/>
      <c r="CH820" s="28"/>
      <c r="CI820" s="28"/>
      <c r="CJ820" s="28"/>
      <c r="CK820" s="28"/>
      <c r="CL820" s="28"/>
      <c r="CM820" s="28"/>
      <c r="CN820" s="28"/>
      <c r="CO820" s="28"/>
      <c r="CP820" s="28"/>
      <c r="CQ820" s="28"/>
      <c r="CR820" s="28"/>
      <c r="CS820" s="28"/>
      <c r="CT820" s="28"/>
      <c r="CU820" s="28"/>
      <c r="CV820" s="28"/>
      <c r="CW820" s="28"/>
      <c r="CX820" s="20"/>
      <c r="ML820" s="87"/>
      <c r="MM820" s="87"/>
      <c r="MN820" s="87"/>
      <c r="MO820" s="87"/>
      <c r="MP820" s="87"/>
      <c r="MQ820" s="87"/>
      <c r="MR820" s="87"/>
      <c r="MS820" s="87"/>
      <c r="MT820" s="87"/>
      <c r="MU820" s="87"/>
      <c r="MV820" s="87"/>
      <c r="MW820" s="87"/>
      <c r="MX820" s="87"/>
      <c r="MY820" s="87"/>
      <c r="MZ820" s="87"/>
      <c r="NA820" s="87"/>
      <c r="NB820" s="87"/>
      <c r="NC820" s="87"/>
      <c r="ND820" s="87"/>
      <c r="NE820" s="87"/>
      <c r="NF820" s="87"/>
      <c r="NG820" s="87"/>
      <c r="NH820" s="87"/>
      <c r="NI820" s="87"/>
      <c r="NJ820" s="87"/>
      <c r="NK820" s="87"/>
      <c r="NL820" s="87"/>
      <c r="NM820" s="87"/>
      <c r="NN820" s="87"/>
      <c r="NO820" s="87"/>
      <c r="NP820" s="87"/>
      <c r="NR820" s="20"/>
      <c r="NS820" s="23" t="s">
        <v>6481</v>
      </c>
    </row>
    <row r="821" spans="22:383">
      <c r="V821" s="43">
        <v>115</v>
      </c>
      <c r="W821" s="34" t="s">
        <v>3062</v>
      </c>
      <c r="X821" s="44">
        <v>40206</v>
      </c>
      <c r="Y821" s="34" t="s">
        <v>1617</v>
      </c>
      <c r="Z821" s="43" t="s">
        <v>1277</v>
      </c>
      <c r="AA821" s="34" t="s">
        <v>498</v>
      </c>
      <c r="AB821" s="34" t="s">
        <v>498</v>
      </c>
      <c r="AC821" s="34" t="s">
        <v>1617</v>
      </c>
      <c r="AD821" s="44" t="s">
        <v>428</v>
      </c>
      <c r="AE821" s="44" t="s">
        <v>6475</v>
      </c>
      <c r="AF821" s="43">
        <v>115</v>
      </c>
      <c r="AG821" s="34" t="s">
        <v>3062</v>
      </c>
      <c r="AH821" s="34" t="s">
        <v>3061</v>
      </c>
      <c r="AI821" s="43" t="s">
        <v>3063</v>
      </c>
      <c r="AJ821" s="44" t="s">
        <v>3064</v>
      </c>
      <c r="AK821" s="295">
        <v>5300125</v>
      </c>
      <c r="AL821" s="44" t="s">
        <v>498</v>
      </c>
      <c r="AM821" s="44" t="s">
        <v>3068</v>
      </c>
      <c r="AN821" s="296">
        <v>273093740</v>
      </c>
      <c r="AO821" s="34"/>
      <c r="AP821" s="34"/>
      <c r="AQ821" s="34"/>
      <c r="AR821" s="34"/>
      <c r="AS821" s="34"/>
      <c r="AT821" s="44" t="s">
        <v>434</v>
      </c>
      <c r="AU821" s="44"/>
      <c r="AV821" s="751" t="str" cm="1">
        <f t="array" ref="AV8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1" s="34"/>
      <c r="AX821" s="34"/>
      <c r="AY821" s="34"/>
      <c r="AZ821" s="34"/>
      <c r="BA821" s="34"/>
      <c r="BB821" s="34"/>
      <c r="BC821" s="34"/>
      <c r="BD821" s="44">
        <v>40206</v>
      </c>
      <c r="BE821" s="34" t="s">
        <v>1617</v>
      </c>
      <c r="BF821" s="43" t="s">
        <v>1277</v>
      </c>
      <c r="BG821" s="34" t="s">
        <v>498</v>
      </c>
      <c r="BH821" s="34" t="s">
        <v>498</v>
      </c>
      <c r="BI821" s="34" t="s">
        <v>1617</v>
      </c>
      <c r="BJ821" s="44" t="s">
        <v>428</v>
      </c>
      <c r="BK821" s="44" t="s">
        <v>6475</v>
      </c>
      <c r="BL821" s="34"/>
      <c r="BM821" s="34"/>
      <c r="BN821" s="34"/>
      <c r="BO821" s="20"/>
      <c r="BP821" s="20"/>
      <c r="BQ821" s="20"/>
      <c r="BR821" s="20"/>
      <c r="BS821" s="27"/>
      <c r="BT821" s="20"/>
      <c r="BU821" s="20"/>
      <c r="BV821" s="20"/>
      <c r="BW821" s="20"/>
      <c r="BX821" s="20"/>
      <c r="BY821" s="20"/>
      <c r="BZ821" s="20"/>
      <c r="CA821" s="20"/>
      <c r="CB821" s="20"/>
      <c r="CC821" s="27"/>
      <c r="CD821" s="20"/>
      <c r="CE821" s="20"/>
      <c r="CF821" s="28"/>
      <c r="CG821" s="28"/>
      <c r="CH821" s="28"/>
      <c r="CI821" s="28"/>
      <c r="CJ821" s="28"/>
      <c r="CK821" s="28"/>
      <c r="CL821" s="28"/>
      <c r="CM821" s="28"/>
      <c r="CN821" s="28"/>
      <c r="CO821" s="28"/>
      <c r="CP821" s="28"/>
      <c r="CQ821" s="28"/>
      <c r="CR821" s="28"/>
      <c r="CS821" s="28"/>
      <c r="CT821" s="28"/>
      <c r="CU821" s="28"/>
      <c r="CV821" s="28"/>
      <c r="CW821" s="28"/>
      <c r="CX821" s="20"/>
      <c r="ML821" s="87"/>
      <c r="MM821" s="87"/>
      <c r="MN821" s="87"/>
      <c r="MO821" s="87"/>
      <c r="MP821" s="87"/>
      <c r="MQ821" s="87"/>
      <c r="MR821" s="87"/>
      <c r="MS821" s="87"/>
      <c r="MT821" s="87"/>
      <c r="MU821" s="87"/>
      <c r="MV821" s="87"/>
      <c r="MW821" s="87"/>
      <c r="MX821" s="87"/>
      <c r="MY821" s="87"/>
      <c r="MZ821" s="87"/>
      <c r="NA821" s="87"/>
      <c r="NB821" s="87"/>
      <c r="NC821" s="87"/>
      <c r="ND821" s="87"/>
      <c r="NE821" s="87"/>
      <c r="NF821" s="87"/>
      <c r="NG821" s="87"/>
      <c r="NH821" s="87"/>
      <c r="NI821" s="87"/>
      <c r="NJ821" s="87"/>
      <c r="NK821" s="87"/>
      <c r="NL821" s="87"/>
      <c r="NM821" s="87"/>
      <c r="NN821" s="87"/>
      <c r="NO821" s="87"/>
      <c r="NP821" s="87"/>
      <c r="NR821" s="20"/>
      <c r="NS821" s="23" t="s">
        <v>6482</v>
      </c>
    </row>
    <row r="822" spans="22:383">
      <c r="V822" s="43">
        <v>115</v>
      </c>
      <c r="W822" s="34" t="s">
        <v>3062</v>
      </c>
      <c r="X822" s="44">
        <v>40209</v>
      </c>
      <c r="Y822" s="34" t="s">
        <v>1868</v>
      </c>
      <c r="Z822" s="43" t="s">
        <v>1277</v>
      </c>
      <c r="AA822" s="34" t="s">
        <v>498</v>
      </c>
      <c r="AB822" s="34" t="s">
        <v>498</v>
      </c>
      <c r="AC822" s="34" t="s">
        <v>1868</v>
      </c>
      <c r="AD822" s="44" t="s">
        <v>428</v>
      </c>
      <c r="AE822" s="44" t="s">
        <v>6475</v>
      </c>
      <c r="AF822" s="43">
        <v>115</v>
      </c>
      <c r="AG822" s="34" t="s">
        <v>3062</v>
      </c>
      <c r="AH822" s="34" t="s">
        <v>3061</v>
      </c>
      <c r="AI822" s="43" t="s">
        <v>3063</v>
      </c>
      <c r="AJ822" s="44" t="s">
        <v>3064</v>
      </c>
      <c r="AK822" s="295">
        <v>5300125</v>
      </c>
      <c r="AL822" s="44" t="s">
        <v>498</v>
      </c>
      <c r="AM822" s="44" t="s">
        <v>3068</v>
      </c>
      <c r="AN822" s="296">
        <v>273093740</v>
      </c>
      <c r="AO822" s="34"/>
      <c r="AP822" s="34"/>
      <c r="AQ822" s="34"/>
      <c r="AR822" s="34"/>
      <c r="AS822" s="34"/>
      <c r="AT822" s="44" t="s">
        <v>434</v>
      </c>
      <c r="AU822" s="44"/>
      <c r="AV822" s="751" t="str" cm="1">
        <f t="array" ref="AV8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2" s="34"/>
      <c r="AX822" s="34"/>
      <c r="AY822" s="34"/>
      <c r="AZ822" s="34"/>
      <c r="BA822" s="34"/>
      <c r="BB822" s="34"/>
      <c r="BC822" s="34"/>
      <c r="BD822" s="44">
        <v>40209</v>
      </c>
      <c r="BE822" s="34" t="s">
        <v>1868</v>
      </c>
      <c r="BF822" s="43" t="s">
        <v>1277</v>
      </c>
      <c r="BG822" s="34" t="s">
        <v>498</v>
      </c>
      <c r="BH822" s="34" t="s">
        <v>498</v>
      </c>
      <c r="BI822" s="34" t="s">
        <v>1868</v>
      </c>
      <c r="BJ822" s="44" t="s">
        <v>428</v>
      </c>
      <c r="BK822" s="44" t="s">
        <v>6475</v>
      </c>
      <c r="BL822" s="34"/>
      <c r="BM822" s="34"/>
      <c r="BN822" s="34"/>
      <c r="BO822" s="20"/>
      <c r="BP822" s="20"/>
      <c r="BQ822" s="20"/>
      <c r="BR822" s="20"/>
      <c r="BS822" s="27"/>
      <c r="BT822" s="20"/>
      <c r="BU822" s="20"/>
      <c r="BV822" s="20"/>
      <c r="BW822" s="20"/>
      <c r="BX822" s="20"/>
      <c r="BY822" s="20"/>
      <c r="BZ822" s="20"/>
      <c r="CA822" s="20"/>
      <c r="CB822" s="20"/>
      <c r="CC822" s="27"/>
      <c r="CD822" s="20"/>
      <c r="CE822" s="20"/>
      <c r="CF822" s="28"/>
      <c r="CG822" s="28"/>
      <c r="CH822" s="28"/>
      <c r="CI822" s="28"/>
      <c r="CJ822" s="28"/>
      <c r="CK822" s="28"/>
      <c r="CL822" s="28"/>
      <c r="CM822" s="28"/>
      <c r="CN822" s="28"/>
      <c r="CO822" s="28"/>
      <c r="CP822" s="28"/>
      <c r="CQ822" s="28"/>
      <c r="CR822" s="28"/>
      <c r="CS822" s="28"/>
      <c r="CT822" s="28"/>
      <c r="CU822" s="28"/>
      <c r="CV822" s="28"/>
      <c r="CW822" s="28"/>
      <c r="CX822" s="20"/>
      <c r="ML822" s="87"/>
      <c r="MM822" s="87"/>
      <c r="MN822" s="87"/>
      <c r="MO822" s="87"/>
      <c r="MP822" s="87"/>
      <c r="MQ822" s="87"/>
      <c r="MR822" s="87"/>
      <c r="MS822" s="87"/>
      <c r="MT822" s="87"/>
      <c r="MU822" s="87"/>
      <c r="MV822" s="87"/>
      <c r="MW822" s="87"/>
      <c r="MX822" s="87"/>
      <c r="MY822" s="87"/>
      <c r="MZ822" s="87"/>
      <c r="NA822" s="87"/>
      <c r="NB822" s="87"/>
      <c r="NC822" s="87"/>
      <c r="ND822" s="87"/>
      <c r="NE822" s="87"/>
      <c r="NF822" s="87"/>
      <c r="NG822" s="87"/>
      <c r="NH822" s="87"/>
      <c r="NI822" s="87"/>
      <c r="NJ822" s="87"/>
      <c r="NK822" s="87"/>
      <c r="NL822" s="87"/>
      <c r="NM822" s="87"/>
      <c r="NN822" s="87"/>
      <c r="NO822" s="87"/>
      <c r="NP822" s="87"/>
      <c r="NR822" s="20"/>
      <c r="NS822" s="23" t="s">
        <v>6483</v>
      </c>
    </row>
    <row r="823" spans="22:383">
      <c r="V823" s="43">
        <v>115</v>
      </c>
      <c r="W823" s="34" t="s">
        <v>3062</v>
      </c>
      <c r="X823" s="44">
        <v>40210</v>
      </c>
      <c r="Y823" s="34" t="s">
        <v>2064</v>
      </c>
      <c r="Z823" s="43" t="s">
        <v>1277</v>
      </c>
      <c r="AA823" s="34" t="s">
        <v>498</v>
      </c>
      <c r="AB823" s="34" t="s">
        <v>498</v>
      </c>
      <c r="AC823" s="34" t="s">
        <v>2064</v>
      </c>
      <c r="AD823" s="44" t="s">
        <v>428</v>
      </c>
      <c r="AE823" s="44" t="s">
        <v>6475</v>
      </c>
      <c r="AF823" s="43">
        <v>115</v>
      </c>
      <c r="AG823" s="34" t="s">
        <v>3062</v>
      </c>
      <c r="AH823" s="34" t="s">
        <v>3061</v>
      </c>
      <c r="AI823" s="43" t="s">
        <v>3063</v>
      </c>
      <c r="AJ823" s="44" t="s">
        <v>3064</v>
      </c>
      <c r="AK823" s="295">
        <v>5300125</v>
      </c>
      <c r="AL823" s="44" t="s">
        <v>498</v>
      </c>
      <c r="AM823" s="44" t="s">
        <v>3068</v>
      </c>
      <c r="AN823" s="296">
        <v>273093740</v>
      </c>
      <c r="AO823" s="34"/>
      <c r="AP823" s="34"/>
      <c r="AQ823" s="34"/>
      <c r="AR823" s="34"/>
      <c r="AS823" s="34"/>
      <c r="AT823" s="44" t="s">
        <v>434</v>
      </c>
      <c r="AU823" s="44"/>
      <c r="AV823" s="751" t="str" cm="1">
        <f t="array" ref="AV8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3" s="34"/>
      <c r="AX823" s="34"/>
      <c r="AY823" s="34"/>
      <c r="AZ823" s="34"/>
      <c r="BA823" s="34"/>
      <c r="BB823" s="34"/>
      <c r="BC823" s="34"/>
      <c r="BD823" s="44">
        <v>40210</v>
      </c>
      <c r="BE823" s="34" t="s">
        <v>2064</v>
      </c>
      <c r="BF823" s="43" t="s">
        <v>1277</v>
      </c>
      <c r="BG823" s="34" t="s">
        <v>498</v>
      </c>
      <c r="BH823" s="34" t="s">
        <v>498</v>
      </c>
      <c r="BI823" s="34" t="s">
        <v>2064</v>
      </c>
      <c r="BJ823" s="44" t="s">
        <v>428</v>
      </c>
      <c r="BK823" s="44" t="s">
        <v>6475</v>
      </c>
      <c r="BL823" s="34"/>
      <c r="BM823" s="34"/>
      <c r="BN823" s="34"/>
      <c r="BO823" s="20"/>
      <c r="BP823" s="20"/>
      <c r="BQ823" s="20"/>
      <c r="BR823" s="20"/>
      <c r="BS823" s="27"/>
      <c r="BT823" s="20"/>
      <c r="BU823" s="20"/>
      <c r="BV823" s="20"/>
      <c r="BW823" s="20"/>
      <c r="BX823" s="20"/>
      <c r="BY823" s="20"/>
      <c r="BZ823" s="20"/>
      <c r="CA823" s="20"/>
      <c r="CB823" s="20"/>
      <c r="CC823" s="27"/>
      <c r="CD823" s="20"/>
      <c r="CE823" s="20"/>
      <c r="CF823" s="28"/>
      <c r="CG823" s="28"/>
      <c r="CH823" s="28"/>
      <c r="CI823" s="28"/>
      <c r="CJ823" s="28"/>
      <c r="CK823" s="28"/>
      <c r="CL823" s="28"/>
      <c r="CM823" s="28"/>
      <c r="CN823" s="28"/>
      <c r="CO823" s="28"/>
      <c r="CP823" s="28"/>
      <c r="CQ823" s="28"/>
      <c r="CR823" s="28"/>
      <c r="CS823" s="28"/>
      <c r="CT823" s="28"/>
      <c r="CU823" s="28"/>
      <c r="CV823" s="28"/>
      <c r="CW823" s="28"/>
      <c r="CX823" s="20"/>
      <c r="ML823" s="87"/>
      <c r="MM823" s="87"/>
      <c r="MN823" s="87"/>
      <c r="MO823" s="87"/>
      <c r="MP823" s="87"/>
      <c r="MQ823" s="87"/>
      <c r="MR823" s="87"/>
      <c r="MS823" s="87"/>
      <c r="MT823" s="87"/>
      <c r="MU823" s="87"/>
      <c r="MV823" s="87"/>
      <c r="MW823" s="87"/>
      <c r="MX823" s="87"/>
      <c r="MY823" s="87"/>
      <c r="MZ823" s="87"/>
      <c r="NA823" s="87"/>
      <c r="NB823" s="87"/>
      <c r="NC823" s="87"/>
      <c r="ND823" s="87"/>
      <c r="NE823" s="87"/>
      <c r="NF823" s="87"/>
      <c r="NG823" s="87"/>
      <c r="NH823" s="87"/>
      <c r="NI823" s="87"/>
      <c r="NJ823" s="87"/>
      <c r="NK823" s="87"/>
      <c r="NL823" s="87"/>
      <c r="NM823" s="87"/>
      <c r="NN823" s="87"/>
      <c r="NO823" s="87"/>
      <c r="NP823" s="87"/>
      <c r="NR823" s="20"/>
      <c r="NS823" s="23" t="s">
        <v>6484</v>
      </c>
    </row>
    <row r="824" spans="22:383">
      <c r="V824" s="43">
        <v>115</v>
      </c>
      <c r="W824" s="34" t="s">
        <v>3062</v>
      </c>
      <c r="X824" s="44">
        <v>40212</v>
      </c>
      <c r="Y824" s="34" t="s">
        <v>2241</v>
      </c>
      <c r="Z824" s="43" t="s">
        <v>1277</v>
      </c>
      <c r="AA824" s="34" t="s">
        <v>498</v>
      </c>
      <c r="AB824" s="34" t="s">
        <v>498</v>
      </c>
      <c r="AC824" s="34" t="s">
        <v>2241</v>
      </c>
      <c r="AD824" s="44" t="s">
        <v>428</v>
      </c>
      <c r="AE824" s="44" t="s">
        <v>6475</v>
      </c>
      <c r="AF824" s="43">
        <v>115</v>
      </c>
      <c r="AG824" s="34" t="s">
        <v>3062</v>
      </c>
      <c r="AH824" s="34" t="s">
        <v>3061</v>
      </c>
      <c r="AI824" s="43" t="s">
        <v>3063</v>
      </c>
      <c r="AJ824" s="44" t="s">
        <v>3064</v>
      </c>
      <c r="AK824" s="295">
        <v>5300125</v>
      </c>
      <c r="AL824" s="44" t="s">
        <v>498</v>
      </c>
      <c r="AM824" s="44" t="s">
        <v>3068</v>
      </c>
      <c r="AN824" s="296">
        <v>273093740</v>
      </c>
      <c r="AO824" s="34"/>
      <c r="AP824" s="34"/>
      <c r="AQ824" s="34"/>
      <c r="AR824" s="34"/>
      <c r="AS824" s="34"/>
      <c r="AT824" s="44" t="s">
        <v>434</v>
      </c>
      <c r="AU824" s="44"/>
      <c r="AV824" s="751" t="str" cm="1">
        <f t="array" ref="AV8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4" s="34"/>
      <c r="AX824" s="34"/>
      <c r="AY824" s="34"/>
      <c r="AZ824" s="34"/>
      <c r="BA824" s="34"/>
      <c r="BB824" s="34"/>
      <c r="BC824" s="34"/>
      <c r="BD824" s="44">
        <v>40212</v>
      </c>
      <c r="BE824" s="34" t="s">
        <v>2241</v>
      </c>
      <c r="BF824" s="43" t="s">
        <v>1277</v>
      </c>
      <c r="BG824" s="34" t="s">
        <v>498</v>
      </c>
      <c r="BH824" s="34" t="s">
        <v>498</v>
      </c>
      <c r="BI824" s="34" t="s">
        <v>2241</v>
      </c>
      <c r="BJ824" s="44" t="s">
        <v>428</v>
      </c>
      <c r="BK824" s="44" t="s">
        <v>6475</v>
      </c>
      <c r="BL824" s="34"/>
      <c r="BM824" s="34"/>
      <c r="BN824" s="34"/>
      <c r="BO824" s="20"/>
      <c r="BP824" s="20"/>
      <c r="BQ824" s="20"/>
      <c r="BR824" s="20"/>
      <c r="BS824" s="27"/>
      <c r="BT824" s="20"/>
      <c r="BU824" s="20"/>
      <c r="BV824" s="20"/>
      <c r="BW824" s="20"/>
      <c r="BX824" s="20"/>
      <c r="BY824" s="20"/>
      <c r="BZ824" s="20"/>
      <c r="CA824" s="20"/>
      <c r="CB824" s="20"/>
      <c r="CC824" s="27"/>
      <c r="CD824" s="20"/>
      <c r="CE824" s="20"/>
      <c r="CF824" s="28"/>
      <c r="CG824" s="28"/>
      <c r="CH824" s="28"/>
      <c r="CI824" s="28"/>
      <c r="CJ824" s="28"/>
      <c r="CK824" s="28"/>
      <c r="CL824" s="28"/>
      <c r="CM824" s="28"/>
      <c r="CN824" s="28"/>
      <c r="CO824" s="28"/>
      <c r="CP824" s="28"/>
      <c r="CQ824" s="28"/>
      <c r="CR824" s="28"/>
      <c r="CS824" s="28"/>
      <c r="CT824" s="28"/>
      <c r="CU824" s="28"/>
      <c r="CV824" s="28"/>
      <c r="CW824" s="28"/>
      <c r="CX824" s="20"/>
      <c r="ML824" s="87"/>
      <c r="MM824" s="87"/>
      <c r="MN824" s="87"/>
      <c r="MO824" s="87"/>
      <c r="MP824" s="87"/>
      <c r="MQ824" s="87"/>
      <c r="MR824" s="87"/>
      <c r="MS824" s="87"/>
      <c r="MT824" s="87"/>
      <c r="MU824" s="87"/>
      <c r="MV824" s="87"/>
      <c r="MW824" s="87"/>
      <c r="MX824" s="87"/>
      <c r="MY824" s="87"/>
      <c r="MZ824" s="87"/>
      <c r="NA824" s="87"/>
      <c r="NB824" s="87"/>
      <c r="NC824" s="87"/>
      <c r="ND824" s="87"/>
      <c r="NE824" s="87"/>
      <c r="NF824" s="87"/>
      <c r="NG824" s="87"/>
      <c r="NH824" s="87"/>
      <c r="NI824" s="87"/>
      <c r="NJ824" s="87"/>
      <c r="NK824" s="87"/>
      <c r="NL824" s="87"/>
      <c r="NM824" s="87"/>
      <c r="NN824" s="87"/>
      <c r="NO824" s="87"/>
      <c r="NP824" s="87"/>
      <c r="NR824" s="20"/>
      <c r="NS824" s="23" t="s">
        <v>6485</v>
      </c>
    </row>
    <row r="825" spans="22:383">
      <c r="V825" s="43">
        <v>115</v>
      </c>
      <c r="W825" s="34" t="s">
        <v>3062</v>
      </c>
      <c r="X825" s="44">
        <v>40213</v>
      </c>
      <c r="Y825" s="34" t="s">
        <v>2396</v>
      </c>
      <c r="Z825" s="43" t="s">
        <v>1277</v>
      </c>
      <c r="AA825" s="34" t="s">
        <v>498</v>
      </c>
      <c r="AB825" s="34" t="s">
        <v>498</v>
      </c>
      <c r="AC825" s="34" t="s">
        <v>2396</v>
      </c>
      <c r="AD825" s="44" t="s">
        <v>428</v>
      </c>
      <c r="AE825" s="44" t="s">
        <v>6475</v>
      </c>
      <c r="AF825" s="43">
        <v>115</v>
      </c>
      <c r="AG825" s="34" t="s">
        <v>3062</v>
      </c>
      <c r="AH825" s="34" t="s">
        <v>3061</v>
      </c>
      <c r="AI825" s="43" t="s">
        <v>3063</v>
      </c>
      <c r="AJ825" s="44" t="s">
        <v>3064</v>
      </c>
      <c r="AK825" s="295">
        <v>5300125</v>
      </c>
      <c r="AL825" s="44" t="s">
        <v>498</v>
      </c>
      <c r="AM825" s="44" t="s">
        <v>3068</v>
      </c>
      <c r="AN825" s="296">
        <v>273093740</v>
      </c>
      <c r="AO825" s="34"/>
      <c r="AP825" s="34"/>
      <c r="AQ825" s="34"/>
      <c r="AR825" s="34"/>
      <c r="AS825" s="34"/>
      <c r="AT825" s="44" t="s">
        <v>434</v>
      </c>
      <c r="AU825" s="44"/>
      <c r="AV825" s="751" t="str" cm="1">
        <f t="array" ref="AV8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5" s="34"/>
      <c r="AX825" s="34"/>
      <c r="AY825" s="34"/>
      <c r="AZ825" s="34"/>
      <c r="BA825" s="34"/>
      <c r="BB825" s="34"/>
      <c r="BC825" s="34"/>
      <c r="BD825" s="44">
        <v>40213</v>
      </c>
      <c r="BE825" s="34" t="s">
        <v>2396</v>
      </c>
      <c r="BF825" s="43" t="s">
        <v>1277</v>
      </c>
      <c r="BG825" s="34" t="s">
        <v>498</v>
      </c>
      <c r="BH825" s="34" t="s">
        <v>498</v>
      </c>
      <c r="BI825" s="34" t="s">
        <v>2396</v>
      </c>
      <c r="BJ825" s="44" t="s">
        <v>428</v>
      </c>
      <c r="BK825" s="44" t="s">
        <v>6475</v>
      </c>
      <c r="BL825" s="34"/>
      <c r="BM825" s="34"/>
      <c r="BN825" s="34"/>
      <c r="BO825" s="20"/>
      <c r="BP825" s="20"/>
      <c r="BQ825" s="20"/>
      <c r="BR825" s="20"/>
      <c r="BS825" s="27"/>
      <c r="BT825" s="20"/>
      <c r="BU825" s="20"/>
      <c r="BV825" s="20"/>
      <c r="BW825" s="20"/>
      <c r="BX825" s="20"/>
      <c r="BY825" s="20"/>
      <c r="BZ825" s="20"/>
      <c r="CA825" s="20"/>
      <c r="CB825" s="20"/>
      <c r="CC825" s="27"/>
      <c r="CD825" s="20"/>
      <c r="CE825" s="20"/>
      <c r="CF825" s="28"/>
      <c r="CG825" s="28"/>
      <c r="CH825" s="28"/>
      <c r="CI825" s="28"/>
      <c r="CJ825" s="28"/>
      <c r="CK825" s="28"/>
      <c r="CL825" s="28"/>
      <c r="CM825" s="28"/>
      <c r="CN825" s="28"/>
      <c r="CO825" s="28"/>
      <c r="CP825" s="28"/>
      <c r="CQ825" s="28"/>
      <c r="CR825" s="28"/>
      <c r="CS825" s="28"/>
      <c r="CT825" s="28"/>
      <c r="CU825" s="28"/>
      <c r="CV825" s="28"/>
      <c r="CW825" s="28"/>
      <c r="CX825" s="20"/>
      <c r="ML825" s="87"/>
      <c r="MM825" s="87"/>
      <c r="MN825" s="87"/>
      <c r="MO825" s="87"/>
      <c r="MP825" s="87"/>
      <c r="MQ825" s="87"/>
      <c r="MR825" s="87"/>
      <c r="MS825" s="87"/>
      <c r="MT825" s="87"/>
      <c r="MU825" s="87"/>
      <c r="MV825" s="87"/>
      <c r="MW825" s="87"/>
      <c r="MX825" s="87"/>
      <c r="MY825" s="87"/>
      <c r="MZ825" s="87"/>
      <c r="NA825" s="87"/>
      <c r="NB825" s="87"/>
      <c r="NC825" s="87"/>
      <c r="ND825" s="87"/>
      <c r="NE825" s="87"/>
      <c r="NF825" s="87"/>
      <c r="NG825" s="87"/>
      <c r="NH825" s="87"/>
      <c r="NI825" s="87"/>
      <c r="NJ825" s="87"/>
      <c r="NK825" s="87"/>
      <c r="NL825" s="87"/>
      <c r="NM825" s="87"/>
      <c r="NN825" s="87"/>
      <c r="NO825" s="87"/>
      <c r="NP825" s="87"/>
      <c r="NR825" s="20"/>
      <c r="NS825" s="23" t="s">
        <v>6486</v>
      </c>
    </row>
    <row r="826" spans="22:383">
      <c r="V826" s="43">
        <v>115</v>
      </c>
      <c r="W826" s="34" t="s">
        <v>3062</v>
      </c>
      <c r="X826" s="44">
        <v>40215</v>
      </c>
      <c r="Y826" s="34" t="s">
        <v>2537</v>
      </c>
      <c r="Z826" s="43" t="s">
        <v>1277</v>
      </c>
      <c r="AA826" s="34" t="s">
        <v>498</v>
      </c>
      <c r="AB826" s="34" t="s">
        <v>498</v>
      </c>
      <c r="AC826" s="34" t="s">
        <v>2537</v>
      </c>
      <c r="AD826" s="44" t="s">
        <v>428</v>
      </c>
      <c r="AE826" s="44" t="s">
        <v>6475</v>
      </c>
      <c r="AF826" s="43">
        <v>115</v>
      </c>
      <c r="AG826" s="34" t="s">
        <v>3062</v>
      </c>
      <c r="AH826" s="34" t="s">
        <v>3061</v>
      </c>
      <c r="AI826" s="43" t="s">
        <v>3063</v>
      </c>
      <c r="AJ826" s="44" t="s">
        <v>3064</v>
      </c>
      <c r="AK826" s="295">
        <v>5300125</v>
      </c>
      <c r="AL826" s="44" t="s">
        <v>498</v>
      </c>
      <c r="AM826" s="44" t="s">
        <v>3068</v>
      </c>
      <c r="AN826" s="296">
        <v>273093740</v>
      </c>
      <c r="AO826" s="34"/>
      <c r="AP826" s="34"/>
      <c r="AQ826" s="34"/>
      <c r="AR826" s="34"/>
      <c r="AS826" s="34"/>
      <c r="AT826" s="44" t="s">
        <v>434</v>
      </c>
      <c r="AU826" s="44"/>
      <c r="AV826" s="751" t="str" cm="1">
        <f t="array" ref="AV8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6" s="34"/>
      <c r="AX826" s="34"/>
      <c r="AY826" s="34"/>
      <c r="AZ826" s="34"/>
      <c r="BA826" s="34"/>
      <c r="BB826" s="34"/>
      <c r="BC826" s="34"/>
      <c r="BD826" s="44">
        <v>40215</v>
      </c>
      <c r="BE826" s="34" t="s">
        <v>2537</v>
      </c>
      <c r="BF826" s="43" t="s">
        <v>1277</v>
      </c>
      <c r="BG826" s="34" t="s">
        <v>498</v>
      </c>
      <c r="BH826" s="34" t="s">
        <v>498</v>
      </c>
      <c r="BI826" s="34" t="s">
        <v>2537</v>
      </c>
      <c r="BJ826" s="44" t="s">
        <v>428</v>
      </c>
      <c r="BK826" s="44" t="s">
        <v>6475</v>
      </c>
      <c r="BL826" s="34"/>
      <c r="BM826" s="34"/>
      <c r="BN826" s="34"/>
      <c r="BO826" s="20"/>
      <c r="BP826" s="20"/>
      <c r="BQ826" s="20"/>
      <c r="BR826" s="20"/>
      <c r="BS826" s="27"/>
      <c r="BT826" s="20"/>
      <c r="BU826" s="20"/>
      <c r="BV826" s="20"/>
      <c r="BW826" s="20"/>
      <c r="BX826" s="20"/>
      <c r="BY826" s="20"/>
      <c r="BZ826" s="20"/>
      <c r="CA826" s="20"/>
      <c r="CB826" s="20"/>
      <c r="CC826" s="27"/>
      <c r="CD826" s="20"/>
      <c r="CE826" s="20"/>
      <c r="CF826" s="28"/>
      <c r="CG826" s="28"/>
      <c r="CH826" s="28"/>
      <c r="CI826" s="28"/>
      <c r="CJ826" s="28"/>
      <c r="CK826" s="28"/>
      <c r="CL826" s="28"/>
      <c r="CM826" s="28"/>
      <c r="CN826" s="28"/>
      <c r="CO826" s="28"/>
      <c r="CP826" s="28"/>
      <c r="CQ826" s="28"/>
      <c r="CR826" s="28"/>
      <c r="CS826" s="28"/>
      <c r="CT826" s="28"/>
      <c r="CU826" s="28"/>
      <c r="CV826" s="28"/>
      <c r="CW826" s="28"/>
      <c r="CX826" s="20"/>
      <c r="ML826" s="87"/>
      <c r="MM826" s="87"/>
      <c r="MN826" s="87"/>
      <c r="MO826" s="87"/>
      <c r="MP826" s="87"/>
      <c r="MQ826" s="87"/>
      <c r="MR826" s="87"/>
      <c r="MS826" s="87"/>
      <c r="MT826" s="87"/>
      <c r="MU826" s="87"/>
      <c r="MV826" s="87"/>
      <c r="MW826" s="87"/>
      <c r="MX826" s="87"/>
      <c r="MY826" s="87"/>
      <c r="MZ826" s="87"/>
      <c r="NA826" s="87"/>
      <c r="NB826" s="87"/>
      <c r="NC826" s="87"/>
      <c r="ND826" s="87"/>
      <c r="NE826" s="87"/>
      <c r="NF826" s="87"/>
      <c r="NG826" s="87"/>
      <c r="NH826" s="87"/>
      <c r="NI826" s="87"/>
      <c r="NJ826" s="87"/>
      <c r="NK826" s="87"/>
      <c r="NL826" s="87"/>
      <c r="NM826" s="87"/>
      <c r="NN826" s="87"/>
      <c r="NO826" s="87"/>
      <c r="NP826" s="87"/>
      <c r="NR826" s="20"/>
      <c r="NS826" s="23" t="s">
        <v>6487</v>
      </c>
    </row>
    <row r="827" spans="22:383">
      <c r="V827" s="43">
        <v>115</v>
      </c>
      <c r="W827" s="34" t="s">
        <v>3062</v>
      </c>
      <c r="X827" s="44">
        <v>40216</v>
      </c>
      <c r="Y827" s="34" t="s">
        <v>2662</v>
      </c>
      <c r="Z827" s="43" t="s">
        <v>1277</v>
      </c>
      <c r="AA827" s="34" t="s">
        <v>498</v>
      </c>
      <c r="AB827" s="34" t="s">
        <v>498</v>
      </c>
      <c r="AC827" s="34" t="s">
        <v>2662</v>
      </c>
      <c r="AD827" s="44" t="s">
        <v>428</v>
      </c>
      <c r="AE827" s="44" t="s">
        <v>6475</v>
      </c>
      <c r="AF827" s="43">
        <v>115</v>
      </c>
      <c r="AG827" s="34" t="s">
        <v>3062</v>
      </c>
      <c r="AH827" s="34" t="s">
        <v>3061</v>
      </c>
      <c r="AI827" s="43" t="s">
        <v>3063</v>
      </c>
      <c r="AJ827" s="44" t="s">
        <v>3064</v>
      </c>
      <c r="AK827" s="295">
        <v>5300125</v>
      </c>
      <c r="AL827" s="44" t="s">
        <v>498</v>
      </c>
      <c r="AM827" s="44" t="s">
        <v>3068</v>
      </c>
      <c r="AN827" s="296">
        <v>273093740</v>
      </c>
      <c r="AO827" s="34"/>
      <c r="AP827" s="34"/>
      <c r="AQ827" s="34"/>
      <c r="AR827" s="34"/>
      <c r="AS827" s="34"/>
      <c r="AT827" s="44" t="s">
        <v>434</v>
      </c>
      <c r="AU827" s="44"/>
      <c r="AV827" s="751" t="str" cm="1">
        <f t="array" ref="AV8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7" s="34"/>
      <c r="AX827" s="34"/>
      <c r="AY827" s="34"/>
      <c r="AZ827" s="34"/>
      <c r="BA827" s="34"/>
      <c r="BB827" s="34"/>
      <c r="BC827" s="34"/>
      <c r="BD827" s="44">
        <v>40216</v>
      </c>
      <c r="BE827" s="34" t="s">
        <v>2662</v>
      </c>
      <c r="BF827" s="43" t="s">
        <v>1277</v>
      </c>
      <c r="BG827" s="34" t="s">
        <v>498</v>
      </c>
      <c r="BH827" s="34" t="s">
        <v>498</v>
      </c>
      <c r="BI827" s="34" t="s">
        <v>2662</v>
      </c>
      <c r="BJ827" s="44" t="s">
        <v>428</v>
      </c>
      <c r="BK827" s="44" t="s">
        <v>6475</v>
      </c>
      <c r="BL827" s="34"/>
      <c r="BM827" s="34"/>
      <c r="BN827" s="34"/>
      <c r="BO827" s="20"/>
      <c r="BP827" s="20"/>
      <c r="BQ827" s="20"/>
      <c r="BR827" s="20"/>
      <c r="BS827" s="27"/>
      <c r="BT827" s="20"/>
      <c r="BU827" s="20"/>
      <c r="BV827" s="20"/>
      <c r="BW827" s="20"/>
      <c r="BX827" s="20"/>
      <c r="BY827" s="20"/>
      <c r="BZ827" s="20"/>
      <c r="CA827" s="20"/>
      <c r="CB827" s="20"/>
      <c r="CC827" s="27"/>
      <c r="CD827" s="20"/>
      <c r="CE827" s="20"/>
      <c r="CF827" s="28"/>
      <c r="CG827" s="28"/>
      <c r="CH827" s="28"/>
      <c r="CI827" s="28"/>
      <c r="CJ827" s="28"/>
      <c r="CK827" s="28"/>
      <c r="CL827" s="28"/>
      <c r="CM827" s="28"/>
      <c r="CN827" s="28"/>
      <c r="CO827" s="28"/>
      <c r="CP827" s="28"/>
      <c r="CQ827" s="28"/>
      <c r="CR827" s="28"/>
      <c r="CS827" s="28"/>
      <c r="CT827" s="28"/>
      <c r="CU827" s="28"/>
      <c r="CV827" s="28"/>
      <c r="CW827" s="28"/>
      <c r="CX827" s="20"/>
      <c r="ML827" s="87"/>
      <c r="MM827" s="87"/>
      <c r="MN827" s="87"/>
      <c r="MO827" s="87"/>
      <c r="MP827" s="87"/>
      <c r="MQ827" s="87"/>
      <c r="MR827" s="87"/>
      <c r="MS827" s="87"/>
      <c r="MT827" s="87"/>
      <c r="MU827" s="87"/>
      <c r="MV827" s="87"/>
      <c r="MW827" s="87"/>
      <c r="MX827" s="87"/>
      <c r="MY827" s="87"/>
      <c r="MZ827" s="87"/>
      <c r="NA827" s="87"/>
      <c r="NB827" s="87"/>
      <c r="NC827" s="87"/>
      <c r="ND827" s="87"/>
      <c r="NE827" s="87"/>
      <c r="NF827" s="87"/>
      <c r="NG827" s="87"/>
      <c r="NH827" s="87"/>
      <c r="NI827" s="87"/>
      <c r="NJ827" s="87"/>
      <c r="NK827" s="87"/>
      <c r="NL827" s="87"/>
      <c r="NM827" s="87"/>
      <c r="NN827" s="87"/>
      <c r="NO827" s="87"/>
      <c r="NP827" s="87"/>
      <c r="NR827" s="20"/>
      <c r="NS827" s="23" t="s">
        <v>6488</v>
      </c>
    </row>
    <row r="828" spans="22:383">
      <c r="V828" s="43">
        <v>115</v>
      </c>
      <c r="W828" s="34" t="s">
        <v>3062</v>
      </c>
      <c r="X828" s="44">
        <v>40217</v>
      </c>
      <c r="Y828" s="34" t="s">
        <v>2792</v>
      </c>
      <c r="Z828" s="43" t="s">
        <v>1277</v>
      </c>
      <c r="AA828" s="34" t="s">
        <v>498</v>
      </c>
      <c r="AB828" s="34" t="s">
        <v>498</v>
      </c>
      <c r="AC828" s="34" t="s">
        <v>2792</v>
      </c>
      <c r="AD828" s="44" t="s">
        <v>428</v>
      </c>
      <c r="AE828" s="44" t="s">
        <v>6475</v>
      </c>
      <c r="AF828" s="43">
        <v>115</v>
      </c>
      <c r="AG828" s="34" t="s">
        <v>3062</v>
      </c>
      <c r="AH828" s="34" t="s">
        <v>3061</v>
      </c>
      <c r="AI828" s="43" t="s">
        <v>3063</v>
      </c>
      <c r="AJ828" s="44" t="s">
        <v>3064</v>
      </c>
      <c r="AK828" s="295">
        <v>5300125</v>
      </c>
      <c r="AL828" s="44" t="s">
        <v>498</v>
      </c>
      <c r="AM828" s="44" t="s">
        <v>3068</v>
      </c>
      <c r="AN828" s="296">
        <v>273093740</v>
      </c>
      <c r="AO828" s="34"/>
      <c r="AP828" s="34"/>
      <c r="AQ828" s="34"/>
      <c r="AR828" s="34"/>
      <c r="AS828" s="34"/>
      <c r="AT828" s="44" t="s">
        <v>434</v>
      </c>
      <c r="AU828" s="44"/>
      <c r="AV828" s="751" t="str" cm="1">
        <f t="array" ref="AV8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8" s="34"/>
      <c r="AX828" s="34"/>
      <c r="AY828" s="34"/>
      <c r="AZ828" s="34"/>
      <c r="BA828" s="34"/>
      <c r="BB828" s="34"/>
      <c r="BC828" s="34"/>
      <c r="BD828" s="44">
        <v>40217</v>
      </c>
      <c r="BE828" s="34" t="s">
        <v>2792</v>
      </c>
      <c r="BF828" s="43" t="s">
        <v>1277</v>
      </c>
      <c r="BG828" s="34" t="s">
        <v>498</v>
      </c>
      <c r="BH828" s="34" t="s">
        <v>498</v>
      </c>
      <c r="BI828" s="34" t="s">
        <v>2792</v>
      </c>
      <c r="BJ828" s="44" t="s">
        <v>428</v>
      </c>
      <c r="BK828" s="44" t="s">
        <v>6475</v>
      </c>
      <c r="BL828" s="34"/>
      <c r="BM828" s="34"/>
      <c r="BN828" s="34"/>
      <c r="BO828" s="20"/>
      <c r="BP828" s="20"/>
      <c r="BQ828" s="20"/>
      <c r="BR828" s="20"/>
      <c r="BS828" s="27"/>
      <c r="BT828" s="20"/>
      <c r="BU828" s="20"/>
      <c r="BV828" s="20"/>
      <c r="BW828" s="20"/>
      <c r="BX828" s="20"/>
      <c r="BY828" s="20"/>
      <c r="BZ828" s="20"/>
      <c r="CA828" s="20"/>
      <c r="CB828" s="20"/>
      <c r="CC828" s="27"/>
      <c r="CD828" s="20"/>
      <c r="CE828" s="20"/>
      <c r="CF828" s="28"/>
      <c r="CG828" s="28"/>
      <c r="CH828" s="28"/>
      <c r="CI828" s="28"/>
      <c r="CJ828" s="28"/>
      <c r="CK828" s="28"/>
      <c r="CL828" s="28"/>
      <c r="CM828" s="28"/>
      <c r="CN828" s="28"/>
      <c r="CO828" s="28"/>
      <c r="CP828" s="28"/>
      <c r="CQ828" s="28"/>
      <c r="CR828" s="28"/>
      <c r="CS828" s="28"/>
      <c r="CT828" s="28"/>
      <c r="CU828" s="28"/>
      <c r="CV828" s="28"/>
      <c r="CW828" s="28"/>
      <c r="CX828" s="20"/>
      <c r="ML828" s="87"/>
      <c r="MM828" s="87"/>
      <c r="MN828" s="87"/>
      <c r="MO828" s="87"/>
      <c r="MP828" s="87"/>
      <c r="MQ828" s="87"/>
      <c r="MR828" s="87"/>
      <c r="MS828" s="87"/>
      <c r="MT828" s="87"/>
      <c r="MU828" s="87"/>
      <c r="MV828" s="87"/>
      <c r="MW828" s="87"/>
      <c r="MX828" s="87"/>
      <c r="MY828" s="87"/>
      <c r="MZ828" s="87"/>
      <c r="NA828" s="87"/>
      <c r="NB828" s="87"/>
      <c r="NC828" s="87"/>
      <c r="ND828" s="87"/>
      <c r="NE828" s="87"/>
      <c r="NF828" s="87"/>
      <c r="NG828" s="87"/>
      <c r="NH828" s="87"/>
      <c r="NI828" s="87"/>
      <c r="NJ828" s="87"/>
      <c r="NK828" s="87"/>
      <c r="NL828" s="87"/>
      <c r="NM828" s="87"/>
      <c r="NN828" s="87"/>
      <c r="NO828" s="87"/>
      <c r="NP828" s="87"/>
      <c r="NR828" s="20"/>
      <c r="NS828" s="23" t="s">
        <v>6489</v>
      </c>
    </row>
    <row r="829" spans="22:383">
      <c r="V829" s="43">
        <v>115</v>
      </c>
      <c r="W829" s="34" t="s">
        <v>3062</v>
      </c>
      <c r="X829" s="44">
        <v>40218</v>
      </c>
      <c r="Y829" s="34" t="s">
        <v>2897</v>
      </c>
      <c r="Z829" s="43" t="s">
        <v>1277</v>
      </c>
      <c r="AA829" s="34" t="s">
        <v>498</v>
      </c>
      <c r="AB829" s="34" t="s">
        <v>498</v>
      </c>
      <c r="AC829" s="34" t="s">
        <v>2897</v>
      </c>
      <c r="AD829" s="44" t="s">
        <v>428</v>
      </c>
      <c r="AE829" s="44" t="s">
        <v>6475</v>
      </c>
      <c r="AF829" s="43">
        <v>115</v>
      </c>
      <c r="AG829" s="34" t="s">
        <v>3062</v>
      </c>
      <c r="AH829" s="34" t="s">
        <v>3061</v>
      </c>
      <c r="AI829" s="43" t="s">
        <v>3063</v>
      </c>
      <c r="AJ829" s="44" t="s">
        <v>3064</v>
      </c>
      <c r="AK829" s="295">
        <v>5300125</v>
      </c>
      <c r="AL829" s="44" t="s">
        <v>498</v>
      </c>
      <c r="AM829" s="44" t="s">
        <v>3068</v>
      </c>
      <c r="AN829" s="296">
        <v>273093740</v>
      </c>
      <c r="AO829" s="34"/>
      <c r="AP829" s="34"/>
      <c r="AQ829" s="34"/>
      <c r="AR829" s="34"/>
      <c r="AS829" s="34"/>
      <c r="AT829" s="44" t="s">
        <v>434</v>
      </c>
      <c r="AU829" s="44"/>
      <c r="AV829" s="751" t="str" cm="1">
        <f t="array" ref="AV8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29" s="34"/>
      <c r="AX829" s="34"/>
      <c r="AY829" s="34"/>
      <c r="AZ829" s="34"/>
      <c r="BA829" s="34"/>
      <c r="BB829" s="34"/>
      <c r="BC829" s="34"/>
      <c r="BD829" s="44">
        <v>40218</v>
      </c>
      <c r="BE829" s="34" t="s">
        <v>2897</v>
      </c>
      <c r="BF829" s="43" t="s">
        <v>1277</v>
      </c>
      <c r="BG829" s="34" t="s">
        <v>498</v>
      </c>
      <c r="BH829" s="34" t="s">
        <v>498</v>
      </c>
      <c r="BI829" s="34" t="s">
        <v>2897</v>
      </c>
      <c r="BJ829" s="44" t="s">
        <v>428</v>
      </c>
      <c r="BK829" s="44" t="s">
        <v>6475</v>
      </c>
      <c r="BL829" s="34"/>
      <c r="BM829" s="34"/>
      <c r="BN829" s="34"/>
      <c r="BO829" s="20"/>
      <c r="BP829" s="20"/>
      <c r="BQ829" s="20"/>
      <c r="BR829" s="20"/>
      <c r="BS829" s="27"/>
      <c r="BT829" s="20"/>
      <c r="BU829" s="20"/>
      <c r="BV829" s="20"/>
      <c r="BW829" s="20"/>
      <c r="BX829" s="20"/>
      <c r="BY829" s="20"/>
      <c r="BZ829" s="20"/>
      <c r="CA829" s="20"/>
      <c r="CB829" s="20"/>
      <c r="CC829" s="27"/>
      <c r="CD829" s="20"/>
      <c r="CE829" s="20"/>
      <c r="CF829" s="28"/>
      <c r="CG829" s="28"/>
      <c r="CH829" s="28"/>
      <c r="CI829" s="28"/>
      <c r="CJ829" s="28"/>
      <c r="CK829" s="28"/>
      <c r="CL829" s="28"/>
      <c r="CM829" s="28"/>
      <c r="CN829" s="28"/>
      <c r="CO829" s="28"/>
      <c r="CP829" s="28"/>
      <c r="CQ829" s="28"/>
      <c r="CR829" s="28"/>
      <c r="CS829" s="28"/>
      <c r="CT829" s="28"/>
      <c r="CU829" s="28"/>
      <c r="CV829" s="28"/>
      <c r="CW829" s="28"/>
      <c r="CX829" s="20"/>
      <c r="ML829" s="87"/>
      <c r="MM829" s="87"/>
      <c r="MN829" s="87"/>
      <c r="MO829" s="87"/>
      <c r="MP829" s="87"/>
      <c r="MQ829" s="87"/>
      <c r="MR829" s="87"/>
      <c r="MS829" s="87"/>
      <c r="MT829" s="87"/>
      <c r="MU829" s="87"/>
      <c r="MV829" s="87"/>
      <c r="MW829" s="87"/>
      <c r="MX829" s="87"/>
      <c r="MY829" s="87"/>
      <c r="MZ829" s="87"/>
      <c r="NA829" s="87"/>
      <c r="NB829" s="87"/>
      <c r="NC829" s="87"/>
      <c r="ND829" s="87"/>
      <c r="NE829" s="87"/>
      <c r="NF829" s="87"/>
      <c r="NG829" s="87"/>
      <c r="NH829" s="87"/>
      <c r="NI829" s="87"/>
      <c r="NJ829" s="87"/>
      <c r="NK829" s="87"/>
      <c r="NL829" s="87"/>
      <c r="NM829" s="87"/>
      <c r="NN829" s="87"/>
      <c r="NO829" s="87"/>
      <c r="NP829" s="87"/>
      <c r="NR829" s="20"/>
      <c r="NS829" s="23" t="s">
        <v>6490</v>
      </c>
    </row>
    <row r="830" spans="22:383">
      <c r="V830" s="43">
        <v>115</v>
      </c>
      <c r="W830" s="34" t="s">
        <v>3062</v>
      </c>
      <c r="X830" s="44">
        <v>40219</v>
      </c>
      <c r="Y830" s="34" t="s">
        <v>2993</v>
      </c>
      <c r="Z830" s="43" t="s">
        <v>1277</v>
      </c>
      <c r="AA830" s="34" t="s">
        <v>498</v>
      </c>
      <c r="AB830" s="34" t="s">
        <v>498</v>
      </c>
      <c r="AC830" s="34" t="s">
        <v>2993</v>
      </c>
      <c r="AD830" s="44" t="s">
        <v>428</v>
      </c>
      <c r="AE830" s="44" t="s">
        <v>6475</v>
      </c>
      <c r="AF830" s="43">
        <v>115</v>
      </c>
      <c r="AG830" s="34" t="s">
        <v>3062</v>
      </c>
      <c r="AH830" s="34" t="s">
        <v>3061</v>
      </c>
      <c r="AI830" s="43" t="s">
        <v>3063</v>
      </c>
      <c r="AJ830" s="44" t="s">
        <v>3064</v>
      </c>
      <c r="AK830" s="295">
        <v>5300125</v>
      </c>
      <c r="AL830" s="44" t="s">
        <v>498</v>
      </c>
      <c r="AM830" s="44" t="s">
        <v>3068</v>
      </c>
      <c r="AN830" s="296">
        <v>273093740</v>
      </c>
      <c r="AO830" s="34"/>
      <c r="AP830" s="34"/>
      <c r="AQ830" s="34"/>
      <c r="AR830" s="34"/>
      <c r="AS830" s="34"/>
      <c r="AT830" s="44" t="s">
        <v>434</v>
      </c>
      <c r="AU830" s="44"/>
      <c r="AV830" s="751" t="str" cm="1">
        <f t="array" ref="AV8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0" s="34"/>
      <c r="AX830" s="34"/>
      <c r="AY830" s="34"/>
      <c r="AZ830" s="34"/>
      <c r="BA830" s="34"/>
      <c r="BB830" s="34"/>
      <c r="BC830" s="34"/>
      <c r="BD830" s="44">
        <v>40219</v>
      </c>
      <c r="BE830" s="34" t="s">
        <v>2993</v>
      </c>
      <c r="BF830" s="43" t="s">
        <v>1277</v>
      </c>
      <c r="BG830" s="34" t="s">
        <v>498</v>
      </c>
      <c r="BH830" s="34" t="s">
        <v>498</v>
      </c>
      <c r="BI830" s="34" t="s">
        <v>2993</v>
      </c>
      <c r="BJ830" s="44" t="s">
        <v>428</v>
      </c>
      <c r="BK830" s="44" t="s">
        <v>6475</v>
      </c>
      <c r="BL830" s="34"/>
      <c r="BM830" s="34"/>
      <c r="BN830" s="34"/>
      <c r="BO830" s="20"/>
      <c r="BP830" s="20"/>
      <c r="BQ830" s="20"/>
      <c r="BR830" s="20"/>
      <c r="BS830" s="27"/>
      <c r="BT830" s="20"/>
      <c r="BU830" s="20"/>
      <c r="BV830" s="20"/>
      <c r="BW830" s="20"/>
      <c r="BX830" s="20"/>
      <c r="BY830" s="20"/>
      <c r="BZ830" s="20"/>
      <c r="CA830" s="20"/>
      <c r="CB830" s="20"/>
      <c r="CC830" s="27"/>
      <c r="CD830" s="20"/>
      <c r="CE830" s="20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0"/>
      <c r="ML830" s="87"/>
      <c r="MM830" s="87"/>
      <c r="MN830" s="87"/>
      <c r="MO830" s="87"/>
      <c r="MP830" s="87"/>
      <c r="MQ830" s="87"/>
      <c r="MR830" s="87"/>
      <c r="MS830" s="87"/>
      <c r="MT830" s="87"/>
      <c r="MU830" s="87"/>
      <c r="MV830" s="87"/>
      <c r="MW830" s="87"/>
      <c r="MX830" s="87"/>
      <c r="MY830" s="87"/>
      <c r="MZ830" s="87"/>
      <c r="NA830" s="87"/>
      <c r="NB830" s="87"/>
      <c r="NC830" s="87"/>
      <c r="ND830" s="87"/>
      <c r="NE830" s="87"/>
      <c r="NF830" s="87"/>
      <c r="NG830" s="87"/>
      <c r="NH830" s="87"/>
      <c r="NI830" s="87"/>
      <c r="NJ830" s="87"/>
      <c r="NK830" s="87"/>
      <c r="NL830" s="87"/>
      <c r="NM830" s="87"/>
      <c r="NN830" s="87"/>
      <c r="NO830" s="87"/>
      <c r="NP830" s="87"/>
      <c r="NR830" s="20"/>
      <c r="NS830" s="23" t="s">
        <v>6491</v>
      </c>
    </row>
    <row r="831" spans="22:383">
      <c r="V831" s="43">
        <v>115</v>
      </c>
      <c r="W831" s="34" t="s">
        <v>3062</v>
      </c>
      <c r="X831" s="44">
        <v>40221</v>
      </c>
      <c r="Y831" s="34" t="s">
        <v>3078</v>
      </c>
      <c r="Z831" s="43" t="s">
        <v>1277</v>
      </c>
      <c r="AA831" s="34" t="s">
        <v>498</v>
      </c>
      <c r="AB831" s="34" t="s">
        <v>498</v>
      </c>
      <c r="AC831" s="34" t="s">
        <v>3078</v>
      </c>
      <c r="AD831" s="44" t="s">
        <v>428</v>
      </c>
      <c r="AE831" s="44" t="s">
        <v>6475</v>
      </c>
      <c r="AF831" s="43">
        <v>115</v>
      </c>
      <c r="AG831" s="34" t="s">
        <v>3062</v>
      </c>
      <c r="AH831" s="34" t="s">
        <v>3061</v>
      </c>
      <c r="AI831" s="43" t="s">
        <v>3063</v>
      </c>
      <c r="AJ831" s="44" t="s">
        <v>3064</v>
      </c>
      <c r="AK831" s="295">
        <v>5300125</v>
      </c>
      <c r="AL831" s="44" t="s">
        <v>498</v>
      </c>
      <c r="AM831" s="44" t="s">
        <v>3068</v>
      </c>
      <c r="AN831" s="296">
        <v>273093740</v>
      </c>
      <c r="AO831" s="34"/>
      <c r="AP831" s="34"/>
      <c r="AQ831" s="34"/>
      <c r="AR831" s="34"/>
      <c r="AS831" s="34"/>
      <c r="AT831" s="44" t="s">
        <v>434</v>
      </c>
      <c r="AU831" s="44"/>
      <c r="AV831" s="751" t="str" cm="1">
        <f t="array" ref="AV8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1" s="34"/>
      <c r="AX831" s="34"/>
      <c r="AY831" s="34"/>
      <c r="AZ831" s="34"/>
      <c r="BA831" s="34"/>
      <c r="BB831" s="34"/>
      <c r="BC831" s="34"/>
      <c r="BD831" s="44">
        <v>40221</v>
      </c>
      <c r="BE831" s="34" t="s">
        <v>3078</v>
      </c>
      <c r="BF831" s="43" t="s">
        <v>1277</v>
      </c>
      <c r="BG831" s="34" t="s">
        <v>498</v>
      </c>
      <c r="BH831" s="34" t="s">
        <v>498</v>
      </c>
      <c r="BI831" s="34" t="s">
        <v>3078</v>
      </c>
      <c r="BJ831" s="44" t="s">
        <v>428</v>
      </c>
      <c r="BK831" s="44" t="s">
        <v>6475</v>
      </c>
      <c r="BL831" s="34"/>
      <c r="BM831" s="34"/>
      <c r="BN831" s="34"/>
      <c r="BO831" s="20"/>
      <c r="BP831" s="20"/>
      <c r="BQ831" s="20"/>
      <c r="BR831" s="20"/>
      <c r="BS831" s="27"/>
      <c r="BT831" s="20"/>
      <c r="BU831" s="20"/>
      <c r="BV831" s="20"/>
      <c r="BW831" s="20"/>
      <c r="BX831" s="20"/>
      <c r="BY831" s="20"/>
      <c r="BZ831" s="20"/>
      <c r="CA831" s="20"/>
      <c r="CB831" s="20"/>
      <c r="CC831" s="27"/>
      <c r="CD831" s="20"/>
      <c r="CE831" s="20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0"/>
      <c r="ML831" s="87"/>
      <c r="MM831" s="87"/>
      <c r="MN831" s="87"/>
      <c r="MO831" s="87"/>
      <c r="MP831" s="87"/>
      <c r="MQ831" s="87"/>
      <c r="MR831" s="87"/>
      <c r="MS831" s="87"/>
      <c r="MT831" s="87"/>
      <c r="MU831" s="87"/>
      <c r="MV831" s="87"/>
      <c r="MW831" s="87"/>
      <c r="MX831" s="87"/>
      <c r="MY831" s="87"/>
      <c r="MZ831" s="87"/>
      <c r="NA831" s="87"/>
      <c r="NB831" s="87"/>
      <c r="NC831" s="87"/>
      <c r="ND831" s="87"/>
      <c r="NE831" s="87"/>
      <c r="NF831" s="87"/>
      <c r="NG831" s="87"/>
      <c r="NH831" s="87"/>
      <c r="NI831" s="87"/>
      <c r="NJ831" s="87"/>
      <c r="NK831" s="87"/>
      <c r="NL831" s="87"/>
      <c r="NM831" s="87"/>
      <c r="NN831" s="87"/>
      <c r="NO831" s="87"/>
      <c r="NP831" s="87"/>
      <c r="NR831" s="20"/>
      <c r="NS831" s="23" t="s">
        <v>6492</v>
      </c>
    </row>
    <row r="832" spans="22:383">
      <c r="V832" s="43">
        <v>115</v>
      </c>
      <c r="W832" s="34" t="s">
        <v>3062</v>
      </c>
      <c r="X832" s="44">
        <v>40224</v>
      </c>
      <c r="Y832" s="34" t="s">
        <v>1524</v>
      </c>
      <c r="Z832" s="43" t="s">
        <v>1277</v>
      </c>
      <c r="AA832" s="34" t="s">
        <v>498</v>
      </c>
      <c r="AB832" s="34" t="s">
        <v>498</v>
      </c>
      <c r="AC832" s="34" t="s">
        <v>1524</v>
      </c>
      <c r="AD832" s="44" t="s">
        <v>428</v>
      </c>
      <c r="AE832" s="44" t="s">
        <v>6475</v>
      </c>
      <c r="AF832" s="43">
        <v>115</v>
      </c>
      <c r="AG832" s="34" t="s">
        <v>3062</v>
      </c>
      <c r="AH832" s="34" t="s">
        <v>3061</v>
      </c>
      <c r="AI832" s="43" t="s">
        <v>3063</v>
      </c>
      <c r="AJ832" s="44" t="s">
        <v>3064</v>
      </c>
      <c r="AK832" s="295">
        <v>5300125</v>
      </c>
      <c r="AL832" s="44" t="s">
        <v>498</v>
      </c>
      <c r="AM832" s="44" t="s">
        <v>3068</v>
      </c>
      <c r="AN832" s="296">
        <v>273093740</v>
      </c>
      <c r="AO832" s="34"/>
      <c r="AP832" s="34"/>
      <c r="AQ832" s="34"/>
      <c r="AR832" s="34"/>
      <c r="AS832" s="34"/>
      <c r="AT832" s="44" t="s">
        <v>434</v>
      </c>
      <c r="AU832" s="44"/>
      <c r="AV832" s="751" t="str" cm="1">
        <f t="array" ref="AV8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2" s="34"/>
      <c r="AX832" s="34"/>
      <c r="AY832" s="34"/>
      <c r="AZ832" s="34"/>
      <c r="BA832" s="34"/>
      <c r="BB832" s="34"/>
      <c r="BC832" s="34"/>
      <c r="BD832" s="44">
        <v>40224</v>
      </c>
      <c r="BE832" s="34" t="s">
        <v>1524</v>
      </c>
      <c r="BF832" s="43" t="s">
        <v>1277</v>
      </c>
      <c r="BG832" s="34" t="s">
        <v>498</v>
      </c>
      <c r="BH832" s="34" t="s">
        <v>498</v>
      </c>
      <c r="BI832" s="34" t="s">
        <v>1524</v>
      </c>
      <c r="BJ832" s="44" t="s">
        <v>428</v>
      </c>
      <c r="BK832" s="44" t="s">
        <v>6475</v>
      </c>
      <c r="BL832" s="34"/>
      <c r="BM832" s="34"/>
      <c r="BN832" s="34"/>
      <c r="BO832" s="20"/>
      <c r="BP832" s="20"/>
      <c r="BQ832" s="20"/>
      <c r="BR832" s="20"/>
      <c r="BS832" s="27"/>
      <c r="BT832" s="20"/>
      <c r="BU832" s="20"/>
      <c r="BV832" s="20"/>
      <c r="BW832" s="20"/>
      <c r="BX832" s="20"/>
      <c r="BY832" s="20"/>
      <c r="BZ832" s="20"/>
      <c r="CA832" s="20"/>
      <c r="CB832" s="20"/>
      <c r="CC832" s="27"/>
      <c r="CD832" s="20"/>
      <c r="CE832" s="20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0"/>
      <c r="ML832" s="87"/>
      <c r="MM832" s="87"/>
      <c r="MN832" s="87"/>
      <c r="MO832" s="87"/>
      <c r="MP832" s="87"/>
      <c r="MQ832" s="87"/>
      <c r="MR832" s="87"/>
      <c r="MS832" s="87"/>
      <c r="MT832" s="87"/>
      <c r="MU832" s="87"/>
      <c r="MV832" s="87"/>
      <c r="MW832" s="87"/>
      <c r="MX832" s="87"/>
      <c r="MY832" s="87"/>
      <c r="MZ832" s="87"/>
      <c r="NA832" s="87"/>
      <c r="NB832" s="87"/>
      <c r="NC832" s="87"/>
      <c r="ND832" s="87"/>
      <c r="NE832" s="87"/>
      <c r="NF832" s="87"/>
      <c r="NG832" s="87"/>
      <c r="NH832" s="87"/>
      <c r="NI832" s="87"/>
      <c r="NJ832" s="87"/>
      <c r="NK832" s="87"/>
      <c r="NL832" s="87"/>
      <c r="NM832" s="87"/>
      <c r="NN832" s="87"/>
      <c r="NO832" s="87"/>
      <c r="NP832" s="87"/>
      <c r="NR832" s="20"/>
      <c r="NS832" s="23" t="s">
        <v>6493</v>
      </c>
    </row>
    <row r="833" spans="22:383">
      <c r="V833" s="43">
        <v>115</v>
      </c>
      <c r="W833" s="34" t="s">
        <v>3062</v>
      </c>
      <c r="X833" s="44">
        <v>40225</v>
      </c>
      <c r="Y833" s="34" t="s">
        <v>2455</v>
      </c>
      <c r="Z833" s="43" t="s">
        <v>1277</v>
      </c>
      <c r="AA833" s="34" t="s">
        <v>498</v>
      </c>
      <c r="AB833" s="34" t="s">
        <v>498</v>
      </c>
      <c r="AC833" s="34" t="s">
        <v>2455</v>
      </c>
      <c r="AD833" s="44" t="s">
        <v>428</v>
      </c>
      <c r="AE833" s="44" t="s">
        <v>6475</v>
      </c>
      <c r="AF833" s="43">
        <v>115</v>
      </c>
      <c r="AG833" s="34" t="s">
        <v>3062</v>
      </c>
      <c r="AH833" s="34" t="s">
        <v>3061</v>
      </c>
      <c r="AI833" s="43" t="s">
        <v>3063</v>
      </c>
      <c r="AJ833" s="44" t="s">
        <v>3064</v>
      </c>
      <c r="AK833" s="295">
        <v>5300125</v>
      </c>
      <c r="AL833" s="44" t="s">
        <v>498</v>
      </c>
      <c r="AM833" s="44" t="s">
        <v>3068</v>
      </c>
      <c r="AN833" s="296">
        <v>273093740</v>
      </c>
      <c r="AO833" s="34"/>
      <c r="AP833" s="34"/>
      <c r="AQ833" s="34"/>
      <c r="AR833" s="34"/>
      <c r="AS833" s="34"/>
      <c r="AT833" s="44" t="s">
        <v>434</v>
      </c>
      <c r="AU833" s="44"/>
      <c r="AV833" s="751" t="str" cm="1">
        <f t="array" ref="AV8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3" s="34"/>
      <c r="AX833" s="34"/>
      <c r="AY833" s="34"/>
      <c r="AZ833" s="34"/>
      <c r="BA833" s="34"/>
      <c r="BB833" s="34"/>
      <c r="BC833" s="34"/>
      <c r="BD833" s="44">
        <v>40225</v>
      </c>
      <c r="BE833" s="34" t="s">
        <v>2455</v>
      </c>
      <c r="BF833" s="43" t="s">
        <v>1277</v>
      </c>
      <c r="BG833" s="34" t="s">
        <v>498</v>
      </c>
      <c r="BH833" s="34" t="s">
        <v>498</v>
      </c>
      <c r="BI833" s="34" t="s">
        <v>2455</v>
      </c>
      <c r="BJ833" s="44" t="s">
        <v>428</v>
      </c>
      <c r="BK833" s="44" t="s">
        <v>6475</v>
      </c>
      <c r="BL833" s="34"/>
      <c r="BM833" s="34"/>
      <c r="BN833" s="34"/>
      <c r="BO833" s="20"/>
      <c r="BP833" s="20"/>
      <c r="BQ833" s="20"/>
      <c r="BR833" s="20"/>
      <c r="BS833" s="27"/>
      <c r="BT833" s="20"/>
      <c r="BU833" s="20"/>
      <c r="BV833" s="20"/>
      <c r="BW833" s="20"/>
      <c r="BX833" s="20"/>
      <c r="BY833" s="20"/>
      <c r="BZ833" s="20"/>
      <c r="CA833" s="20"/>
      <c r="CB833" s="20"/>
      <c r="CC833" s="27"/>
      <c r="CD833" s="20"/>
      <c r="CE833" s="20"/>
      <c r="CF833" s="28"/>
      <c r="CG833" s="28"/>
      <c r="CH833" s="28"/>
      <c r="CI833" s="28"/>
      <c r="CJ833" s="28"/>
      <c r="CK833" s="28"/>
      <c r="CL833" s="28"/>
      <c r="CM833" s="28"/>
      <c r="CN833" s="28"/>
      <c r="CO833" s="28"/>
      <c r="CP833" s="28"/>
      <c r="CQ833" s="28"/>
      <c r="CR833" s="28"/>
      <c r="CS833" s="28"/>
      <c r="CT833" s="28"/>
      <c r="CU833" s="28"/>
      <c r="CV833" s="28"/>
      <c r="CW833" s="28"/>
      <c r="CX833" s="20"/>
      <c r="ML833" s="87"/>
      <c r="MM833" s="87"/>
      <c r="MN833" s="87"/>
      <c r="MO833" s="87"/>
      <c r="MP833" s="87"/>
      <c r="MQ833" s="87"/>
      <c r="MR833" s="87"/>
      <c r="MS833" s="87"/>
      <c r="MT833" s="87"/>
      <c r="MU833" s="87"/>
      <c r="MV833" s="87"/>
      <c r="MW833" s="87"/>
      <c r="MX833" s="87"/>
      <c r="MY833" s="87"/>
      <c r="MZ833" s="87"/>
      <c r="NA833" s="87"/>
      <c r="NB833" s="87"/>
      <c r="NC833" s="87"/>
      <c r="ND833" s="87"/>
      <c r="NE833" s="87"/>
      <c r="NF833" s="87"/>
      <c r="NG833" s="87"/>
      <c r="NH833" s="87"/>
      <c r="NI833" s="87"/>
      <c r="NJ833" s="87"/>
      <c r="NK833" s="87"/>
      <c r="NL833" s="87"/>
      <c r="NM833" s="87"/>
      <c r="NN833" s="87"/>
      <c r="NO833" s="87"/>
      <c r="NP833" s="87"/>
      <c r="NR833" s="20"/>
      <c r="NS833" s="23" t="s">
        <v>6494</v>
      </c>
    </row>
    <row r="834" spans="22:383">
      <c r="V834" s="43">
        <v>115</v>
      </c>
      <c r="W834" s="34" t="s">
        <v>3062</v>
      </c>
      <c r="X834" s="44">
        <v>40226</v>
      </c>
      <c r="Y834" s="34" t="s">
        <v>2599</v>
      </c>
      <c r="Z834" s="43" t="s">
        <v>1277</v>
      </c>
      <c r="AA834" s="34" t="s">
        <v>498</v>
      </c>
      <c r="AB834" s="34" t="s">
        <v>498</v>
      </c>
      <c r="AC834" s="34" t="s">
        <v>2599</v>
      </c>
      <c r="AD834" s="44" t="s">
        <v>428</v>
      </c>
      <c r="AE834" s="44" t="s">
        <v>6475</v>
      </c>
      <c r="AF834" s="43">
        <v>115</v>
      </c>
      <c r="AG834" s="34" t="s">
        <v>3062</v>
      </c>
      <c r="AH834" s="34" t="s">
        <v>3061</v>
      </c>
      <c r="AI834" s="43" t="s">
        <v>3063</v>
      </c>
      <c r="AJ834" s="44" t="s">
        <v>3064</v>
      </c>
      <c r="AK834" s="295">
        <v>5300125</v>
      </c>
      <c r="AL834" s="44" t="s">
        <v>498</v>
      </c>
      <c r="AM834" s="44" t="s">
        <v>3068</v>
      </c>
      <c r="AN834" s="296">
        <v>273093740</v>
      </c>
      <c r="AO834" s="34"/>
      <c r="AP834" s="34"/>
      <c r="AQ834" s="34"/>
      <c r="AR834" s="34"/>
      <c r="AS834" s="34"/>
      <c r="AT834" s="44" t="s">
        <v>434</v>
      </c>
      <c r="AU834" s="44"/>
      <c r="AV834" s="751" t="str" cm="1">
        <f t="array" ref="AV8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4" s="34"/>
      <c r="AX834" s="34"/>
      <c r="AY834" s="34"/>
      <c r="AZ834" s="34"/>
      <c r="BA834" s="34"/>
      <c r="BB834" s="34"/>
      <c r="BC834" s="34"/>
      <c r="BD834" s="44">
        <v>40226</v>
      </c>
      <c r="BE834" s="34" t="s">
        <v>2599</v>
      </c>
      <c r="BF834" s="43" t="s">
        <v>1277</v>
      </c>
      <c r="BG834" s="34" t="s">
        <v>498</v>
      </c>
      <c r="BH834" s="34" t="s">
        <v>498</v>
      </c>
      <c r="BI834" s="34" t="s">
        <v>2599</v>
      </c>
      <c r="BJ834" s="44" t="s">
        <v>428</v>
      </c>
      <c r="BK834" s="44" t="s">
        <v>6475</v>
      </c>
      <c r="BL834" s="34"/>
      <c r="BM834" s="34"/>
      <c r="BN834" s="34"/>
      <c r="BO834" s="20"/>
      <c r="BP834" s="20"/>
      <c r="BQ834" s="20"/>
      <c r="BR834" s="20"/>
      <c r="BS834" s="27"/>
      <c r="BT834" s="20"/>
      <c r="BU834" s="20"/>
      <c r="BV834" s="20"/>
      <c r="BW834" s="20"/>
      <c r="BX834" s="20"/>
      <c r="BY834" s="20"/>
      <c r="BZ834" s="20"/>
      <c r="CA834" s="20"/>
      <c r="CB834" s="20"/>
      <c r="CC834" s="27"/>
      <c r="CD834" s="20"/>
      <c r="CE834" s="20"/>
      <c r="CF834" s="28"/>
      <c r="CG834" s="28"/>
      <c r="CH834" s="28"/>
      <c r="CI834" s="28"/>
      <c r="CJ834" s="28"/>
      <c r="CK834" s="28"/>
      <c r="CL834" s="28"/>
      <c r="CM834" s="28"/>
      <c r="CN834" s="28"/>
      <c r="CO834" s="28"/>
      <c r="CP834" s="28"/>
      <c r="CQ834" s="28"/>
      <c r="CR834" s="28"/>
      <c r="CS834" s="28"/>
      <c r="CT834" s="28"/>
      <c r="CU834" s="28"/>
      <c r="CV834" s="28"/>
      <c r="CW834" s="28"/>
      <c r="CX834" s="20"/>
      <c r="ML834" s="87"/>
      <c r="MM834" s="87"/>
      <c r="MN834" s="87"/>
      <c r="MO834" s="87"/>
      <c r="MP834" s="87"/>
      <c r="MQ834" s="87"/>
      <c r="MR834" s="87"/>
      <c r="MS834" s="87"/>
      <c r="MT834" s="87"/>
      <c r="MU834" s="87"/>
      <c r="MV834" s="87"/>
      <c r="MW834" s="87"/>
      <c r="MX834" s="87"/>
      <c r="MY834" s="87"/>
      <c r="MZ834" s="87"/>
      <c r="NA834" s="87"/>
      <c r="NB834" s="87"/>
      <c r="NC834" s="87"/>
      <c r="ND834" s="87"/>
      <c r="NE834" s="87"/>
      <c r="NF834" s="87"/>
      <c r="NG834" s="87"/>
      <c r="NH834" s="87"/>
      <c r="NI834" s="87"/>
      <c r="NJ834" s="87"/>
      <c r="NK834" s="87"/>
      <c r="NL834" s="87"/>
      <c r="NM834" s="87"/>
      <c r="NN834" s="87"/>
      <c r="NO834" s="87"/>
      <c r="NP834" s="87"/>
      <c r="NR834" s="20"/>
      <c r="NS834" s="23" t="s">
        <v>6495</v>
      </c>
    </row>
    <row r="835" spans="22:383">
      <c r="V835" s="43">
        <v>115</v>
      </c>
      <c r="W835" s="34" t="s">
        <v>3062</v>
      </c>
      <c r="X835" s="44">
        <v>40229</v>
      </c>
      <c r="Y835" s="34" t="s">
        <v>3326</v>
      </c>
      <c r="Z835" s="43" t="s">
        <v>1277</v>
      </c>
      <c r="AA835" s="34" t="s">
        <v>498</v>
      </c>
      <c r="AB835" s="34" t="s">
        <v>498</v>
      </c>
      <c r="AC835" s="34" t="s">
        <v>3326</v>
      </c>
      <c r="AD835" s="44" t="s">
        <v>428</v>
      </c>
      <c r="AE835" s="44" t="s">
        <v>6475</v>
      </c>
      <c r="AF835" s="43">
        <v>115</v>
      </c>
      <c r="AG835" s="34" t="s">
        <v>3062</v>
      </c>
      <c r="AH835" s="34" t="s">
        <v>3061</v>
      </c>
      <c r="AI835" s="43" t="s">
        <v>3063</v>
      </c>
      <c r="AJ835" s="44" t="s">
        <v>3064</v>
      </c>
      <c r="AK835" s="295">
        <v>5300125</v>
      </c>
      <c r="AL835" s="44" t="s">
        <v>498</v>
      </c>
      <c r="AM835" s="44" t="s">
        <v>3068</v>
      </c>
      <c r="AN835" s="296">
        <v>273093740</v>
      </c>
      <c r="AO835" s="34"/>
      <c r="AP835" s="34"/>
      <c r="AQ835" s="34"/>
      <c r="AR835" s="34"/>
      <c r="AS835" s="34"/>
      <c r="AT835" s="44" t="s">
        <v>434</v>
      </c>
      <c r="AU835" s="44"/>
      <c r="AV835" s="751" t="str" cm="1">
        <f t="array" ref="AV8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5" s="34"/>
      <c r="AX835" s="34"/>
      <c r="AY835" s="34"/>
      <c r="AZ835" s="34"/>
      <c r="BA835" s="34"/>
      <c r="BB835" s="34"/>
      <c r="BC835" s="34"/>
      <c r="BD835" s="44">
        <v>40229</v>
      </c>
      <c r="BE835" s="34" t="s">
        <v>3326</v>
      </c>
      <c r="BF835" s="43" t="s">
        <v>1277</v>
      </c>
      <c r="BG835" s="34" t="s">
        <v>498</v>
      </c>
      <c r="BH835" s="34" t="s">
        <v>498</v>
      </c>
      <c r="BI835" s="34" t="s">
        <v>3326</v>
      </c>
      <c r="BJ835" s="44" t="s">
        <v>428</v>
      </c>
      <c r="BK835" s="44" t="s">
        <v>6475</v>
      </c>
      <c r="BL835" s="34"/>
      <c r="BM835" s="34"/>
      <c r="BN835" s="34"/>
      <c r="BO835" s="20"/>
      <c r="BP835" s="20"/>
      <c r="BQ835" s="20"/>
      <c r="BR835" s="20"/>
      <c r="BS835" s="27"/>
      <c r="BT835" s="20"/>
      <c r="BU835" s="20"/>
      <c r="BV835" s="20"/>
      <c r="BW835" s="20"/>
      <c r="BX835" s="20"/>
      <c r="BY835" s="20"/>
      <c r="BZ835" s="20"/>
      <c r="CA835" s="20"/>
      <c r="CB835" s="20"/>
      <c r="CC835" s="27"/>
      <c r="CD835" s="20"/>
      <c r="CE835" s="20"/>
      <c r="CF835" s="28"/>
      <c r="CG835" s="28"/>
      <c r="CH835" s="28"/>
      <c r="CI835" s="28"/>
      <c r="CJ835" s="28"/>
      <c r="CK835" s="28"/>
      <c r="CL835" s="28"/>
      <c r="CM835" s="28"/>
      <c r="CN835" s="28"/>
      <c r="CO835" s="28"/>
      <c r="CP835" s="28"/>
      <c r="CQ835" s="28"/>
      <c r="CR835" s="28"/>
      <c r="CS835" s="28"/>
      <c r="CT835" s="28"/>
      <c r="CU835" s="28"/>
      <c r="CV835" s="28"/>
      <c r="CW835" s="28"/>
      <c r="CX835" s="20"/>
      <c r="ML835" s="87"/>
      <c r="MM835" s="87"/>
      <c r="MN835" s="87"/>
      <c r="MO835" s="87"/>
      <c r="MP835" s="87"/>
      <c r="MQ835" s="87"/>
      <c r="MR835" s="87"/>
      <c r="MS835" s="87"/>
      <c r="MT835" s="87"/>
      <c r="MU835" s="87"/>
      <c r="MV835" s="87"/>
      <c r="MW835" s="87"/>
      <c r="MX835" s="87"/>
      <c r="MY835" s="87"/>
      <c r="MZ835" s="87"/>
      <c r="NA835" s="87"/>
      <c r="NB835" s="87"/>
      <c r="NC835" s="87"/>
      <c r="ND835" s="87"/>
      <c r="NE835" s="87"/>
      <c r="NF835" s="87"/>
      <c r="NG835" s="87"/>
      <c r="NH835" s="87"/>
      <c r="NI835" s="87"/>
      <c r="NJ835" s="87"/>
      <c r="NK835" s="87"/>
      <c r="NL835" s="87"/>
      <c r="NM835" s="87"/>
      <c r="NN835" s="87"/>
      <c r="NO835" s="87"/>
      <c r="NP835" s="87"/>
      <c r="NR835" s="20"/>
      <c r="NS835" s="23" t="s">
        <v>6496</v>
      </c>
    </row>
    <row r="836" spans="22:383">
      <c r="V836" s="43">
        <v>115</v>
      </c>
      <c r="W836" s="34" t="s">
        <v>3062</v>
      </c>
      <c r="X836" s="44">
        <v>40230</v>
      </c>
      <c r="Y836" s="34" t="s">
        <v>3379</v>
      </c>
      <c r="Z836" s="43" t="s">
        <v>1277</v>
      </c>
      <c r="AA836" s="34" t="s">
        <v>498</v>
      </c>
      <c r="AB836" s="34" t="s">
        <v>498</v>
      </c>
      <c r="AC836" s="34" t="s">
        <v>3379</v>
      </c>
      <c r="AD836" s="44" t="s">
        <v>428</v>
      </c>
      <c r="AE836" s="44" t="s">
        <v>6475</v>
      </c>
      <c r="AF836" s="43">
        <v>115</v>
      </c>
      <c r="AG836" s="34" t="s">
        <v>3062</v>
      </c>
      <c r="AH836" s="34" t="s">
        <v>3061</v>
      </c>
      <c r="AI836" s="43" t="s">
        <v>3063</v>
      </c>
      <c r="AJ836" s="44" t="s">
        <v>3064</v>
      </c>
      <c r="AK836" s="295">
        <v>5300125</v>
      </c>
      <c r="AL836" s="44" t="s">
        <v>498</v>
      </c>
      <c r="AM836" s="44" t="s">
        <v>3068</v>
      </c>
      <c r="AN836" s="296">
        <v>273093740</v>
      </c>
      <c r="AO836" s="34"/>
      <c r="AP836" s="34"/>
      <c r="AQ836" s="34"/>
      <c r="AR836" s="34"/>
      <c r="AS836" s="34"/>
      <c r="AT836" s="44" t="s">
        <v>434</v>
      </c>
      <c r="AU836" s="44"/>
      <c r="AV836" s="751" t="str" cm="1">
        <f t="array" ref="AV8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6" s="34"/>
      <c r="AX836" s="34"/>
      <c r="AY836" s="34"/>
      <c r="AZ836" s="34"/>
      <c r="BA836" s="34"/>
      <c r="BB836" s="34"/>
      <c r="BC836" s="34"/>
      <c r="BD836" s="44">
        <v>40230</v>
      </c>
      <c r="BE836" s="34" t="s">
        <v>3379</v>
      </c>
      <c r="BF836" s="43" t="s">
        <v>1277</v>
      </c>
      <c r="BG836" s="34" t="s">
        <v>498</v>
      </c>
      <c r="BH836" s="34" t="s">
        <v>498</v>
      </c>
      <c r="BI836" s="34" t="s">
        <v>3379</v>
      </c>
      <c r="BJ836" s="44" t="s">
        <v>428</v>
      </c>
      <c r="BK836" s="44" t="s">
        <v>6475</v>
      </c>
      <c r="BL836" s="34"/>
      <c r="BM836" s="34"/>
      <c r="BN836" s="34"/>
      <c r="BO836" s="20"/>
      <c r="BP836" s="20"/>
      <c r="BQ836" s="20"/>
      <c r="BR836" s="20"/>
      <c r="BS836" s="27"/>
      <c r="BT836" s="20"/>
      <c r="BU836" s="20"/>
      <c r="BV836" s="20"/>
      <c r="BW836" s="20"/>
      <c r="BX836" s="20"/>
      <c r="BY836" s="20"/>
      <c r="BZ836" s="20"/>
      <c r="CA836" s="20"/>
      <c r="CB836" s="20"/>
      <c r="CC836" s="27"/>
      <c r="CD836" s="20"/>
      <c r="CE836" s="20"/>
      <c r="CF836" s="28"/>
      <c r="CG836" s="28"/>
      <c r="CH836" s="28"/>
      <c r="CI836" s="28"/>
      <c r="CJ836" s="28"/>
      <c r="CK836" s="28"/>
      <c r="CL836" s="28"/>
      <c r="CM836" s="28"/>
      <c r="CN836" s="28"/>
      <c r="CO836" s="28"/>
      <c r="CP836" s="28"/>
      <c r="CQ836" s="28"/>
      <c r="CR836" s="28"/>
      <c r="CS836" s="28"/>
      <c r="CT836" s="28"/>
      <c r="CU836" s="28"/>
      <c r="CV836" s="28"/>
      <c r="CW836" s="28"/>
      <c r="CX836" s="20"/>
      <c r="ML836" s="87"/>
      <c r="MM836" s="87"/>
      <c r="MN836" s="87"/>
      <c r="MO836" s="87"/>
      <c r="MP836" s="87"/>
      <c r="MQ836" s="87"/>
      <c r="MR836" s="87"/>
      <c r="MS836" s="87"/>
      <c r="MT836" s="87"/>
      <c r="MU836" s="87"/>
      <c r="MV836" s="87"/>
      <c r="MW836" s="87"/>
      <c r="MX836" s="87"/>
      <c r="MY836" s="87"/>
      <c r="MZ836" s="87"/>
      <c r="NA836" s="87"/>
      <c r="NB836" s="87"/>
      <c r="NC836" s="87"/>
      <c r="ND836" s="87"/>
      <c r="NE836" s="87"/>
      <c r="NF836" s="87"/>
      <c r="NG836" s="87"/>
      <c r="NH836" s="87"/>
      <c r="NI836" s="87"/>
      <c r="NJ836" s="87"/>
      <c r="NK836" s="87"/>
      <c r="NL836" s="87"/>
      <c r="NM836" s="87"/>
      <c r="NN836" s="87"/>
      <c r="NO836" s="87"/>
      <c r="NP836" s="87"/>
      <c r="NR836" s="20"/>
      <c r="NS836" s="23" t="s">
        <v>6497</v>
      </c>
    </row>
    <row r="837" spans="22:383">
      <c r="V837" s="43">
        <v>115</v>
      </c>
      <c r="W837" s="34" t="s">
        <v>3062</v>
      </c>
      <c r="X837" s="44">
        <v>40232</v>
      </c>
      <c r="Y837" s="34" t="s">
        <v>3432</v>
      </c>
      <c r="Z837" s="43" t="s">
        <v>1277</v>
      </c>
      <c r="AA837" s="34" t="s">
        <v>498</v>
      </c>
      <c r="AB837" s="34" t="s">
        <v>498</v>
      </c>
      <c r="AC837" s="34" t="s">
        <v>3432</v>
      </c>
      <c r="AD837" s="44" t="s">
        <v>428</v>
      </c>
      <c r="AE837" s="44" t="s">
        <v>6475</v>
      </c>
      <c r="AF837" s="43">
        <v>115</v>
      </c>
      <c r="AG837" s="34" t="s">
        <v>3062</v>
      </c>
      <c r="AH837" s="34" t="s">
        <v>3061</v>
      </c>
      <c r="AI837" s="43" t="s">
        <v>3063</v>
      </c>
      <c r="AJ837" s="44" t="s">
        <v>3064</v>
      </c>
      <c r="AK837" s="295">
        <v>5300125</v>
      </c>
      <c r="AL837" s="44" t="s">
        <v>498</v>
      </c>
      <c r="AM837" s="44" t="s">
        <v>3068</v>
      </c>
      <c r="AN837" s="296">
        <v>273093740</v>
      </c>
      <c r="AO837" s="34"/>
      <c r="AP837" s="34"/>
      <c r="AQ837" s="34"/>
      <c r="AR837" s="34"/>
      <c r="AS837" s="34"/>
      <c r="AT837" s="44" t="s">
        <v>434</v>
      </c>
      <c r="AU837" s="44"/>
      <c r="AV837" s="751" t="str" cm="1">
        <f t="array" ref="AV8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7" s="34"/>
      <c r="AX837" s="34"/>
      <c r="AY837" s="34"/>
      <c r="AZ837" s="34"/>
      <c r="BA837" s="34"/>
      <c r="BB837" s="34"/>
      <c r="BC837" s="34"/>
      <c r="BD837" s="44">
        <v>40232</v>
      </c>
      <c r="BE837" s="34" t="s">
        <v>3432</v>
      </c>
      <c r="BF837" s="43" t="s">
        <v>1277</v>
      </c>
      <c r="BG837" s="34" t="s">
        <v>498</v>
      </c>
      <c r="BH837" s="34" t="s">
        <v>498</v>
      </c>
      <c r="BI837" s="34" t="s">
        <v>3432</v>
      </c>
      <c r="BJ837" s="44" t="s">
        <v>428</v>
      </c>
      <c r="BK837" s="44" t="s">
        <v>6475</v>
      </c>
      <c r="BL837" s="34"/>
      <c r="BM837" s="34"/>
      <c r="BN837" s="34"/>
      <c r="BO837" s="20"/>
      <c r="BP837" s="20"/>
      <c r="BQ837" s="20"/>
      <c r="BR837" s="20"/>
      <c r="BS837" s="27"/>
      <c r="BT837" s="20"/>
      <c r="BU837" s="20"/>
      <c r="BV837" s="20"/>
      <c r="BW837" s="20"/>
      <c r="BX837" s="20"/>
      <c r="BY837" s="20"/>
      <c r="BZ837" s="20"/>
      <c r="CA837" s="20"/>
      <c r="CB837" s="20"/>
      <c r="CC837" s="27"/>
      <c r="CD837" s="20"/>
      <c r="CE837" s="20"/>
      <c r="CF837" s="28"/>
      <c r="CG837" s="28"/>
      <c r="CH837" s="28"/>
      <c r="CI837" s="28"/>
      <c r="CJ837" s="28"/>
      <c r="CK837" s="28"/>
      <c r="CL837" s="28"/>
      <c r="CM837" s="28"/>
      <c r="CN837" s="28"/>
      <c r="CO837" s="28"/>
      <c r="CP837" s="28"/>
      <c r="CQ837" s="28"/>
      <c r="CR837" s="28"/>
      <c r="CS837" s="28"/>
      <c r="CT837" s="28"/>
      <c r="CU837" s="28"/>
      <c r="CV837" s="28"/>
      <c r="CW837" s="28"/>
      <c r="CX837" s="20"/>
      <c r="ML837" s="87"/>
      <c r="MM837" s="87"/>
      <c r="MN837" s="87"/>
      <c r="MO837" s="87"/>
      <c r="MP837" s="87"/>
      <c r="MQ837" s="87"/>
      <c r="MR837" s="87"/>
      <c r="MS837" s="87"/>
      <c r="MT837" s="87"/>
      <c r="MU837" s="87"/>
      <c r="MV837" s="87"/>
      <c r="MW837" s="87"/>
      <c r="MX837" s="87"/>
      <c r="MY837" s="87"/>
      <c r="MZ837" s="87"/>
      <c r="NA837" s="87"/>
      <c r="NB837" s="87"/>
      <c r="NC837" s="87"/>
      <c r="ND837" s="87"/>
      <c r="NE837" s="87"/>
      <c r="NF837" s="87"/>
      <c r="NG837" s="87"/>
      <c r="NH837" s="87"/>
      <c r="NI837" s="87"/>
      <c r="NJ837" s="87"/>
      <c r="NK837" s="87"/>
      <c r="NL837" s="87"/>
      <c r="NM837" s="87"/>
      <c r="NN837" s="87"/>
      <c r="NO837" s="87"/>
      <c r="NP837" s="87"/>
      <c r="NR837" s="20"/>
      <c r="NS837" s="23" t="s">
        <v>6498</v>
      </c>
    </row>
    <row r="838" spans="22:383">
      <c r="V838" s="43">
        <v>115</v>
      </c>
      <c r="W838" s="34" t="s">
        <v>3062</v>
      </c>
      <c r="X838" s="44">
        <v>40233</v>
      </c>
      <c r="Y838" s="34" t="s">
        <v>3479</v>
      </c>
      <c r="Z838" s="43" t="s">
        <v>1277</v>
      </c>
      <c r="AA838" s="34" t="s">
        <v>498</v>
      </c>
      <c r="AB838" s="34" t="s">
        <v>498</v>
      </c>
      <c r="AC838" s="34" t="s">
        <v>3479</v>
      </c>
      <c r="AD838" s="44" t="s">
        <v>428</v>
      </c>
      <c r="AE838" s="44" t="s">
        <v>6475</v>
      </c>
      <c r="AF838" s="43">
        <v>115</v>
      </c>
      <c r="AG838" s="34" t="s">
        <v>3062</v>
      </c>
      <c r="AH838" s="34" t="s">
        <v>3061</v>
      </c>
      <c r="AI838" s="43" t="s">
        <v>3063</v>
      </c>
      <c r="AJ838" s="44" t="s">
        <v>3064</v>
      </c>
      <c r="AK838" s="295">
        <v>5300125</v>
      </c>
      <c r="AL838" s="44" t="s">
        <v>498</v>
      </c>
      <c r="AM838" s="44" t="s">
        <v>3068</v>
      </c>
      <c r="AN838" s="296">
        <v>273093740</v>
      </c>
      <c r="AO838" s="34"/>
      <c r="AP838" s="34"/>
      <c r="AQ838" s="34"/>
      <c r="AR838" s="34"/>
      <c r="AS838" s="34"/>
      <c r="AT838" s="44" t="s">
        <v>434</v>
      </c>
      <c r="AU838" s="44"/>
      <c r="AV838" s="751" t="str" cm="1">
        <f t="array" ref="AV8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8" s="34"/>
      <c r="AX838" s="34"/>
      <c r="AY838" s="34"/>
      <c r="AZ838" s="34"/>
      <c r="BA838" s="34"/>
      <c r="BB838" s="34"/>
      <c r="BC838" s="34"/>
      <c r="BD838" s="44">
        <v>40233</v>
      </c>
      <c r="BE838" s="34" t="s">
        <v>3479</v>
      </c>
      <c r="BF838" s="43" t="s">
        <v>1277</v>
      </c>
      <c r="BG838" s="34" t="s">
        <v>498</v>
      </c>
      <c r="BH838" s="34" t="s">
        <v>498</v>
      </c>
      <c r="BI838" s="34" t="s">
        <v>3479</v>
      </c>
      <c r="BJ838" s="44" t="s">
        <v>428</v>
      </c>
      <c r="BK838" s="44" t="s">
        <v>6475</v>
      </c>
      <c r="BL838" s="34"/>
      <c r="BM838" s="34"/>
      <c r="BN838" s="34"/>
      <c r="BO838" s="20"/>
      <c r="BP838" s="20"/>
      <c r="BQ838" s="20"/>
      <c r="BR838" s="20"/>
      <c r="BS838" s="27"/>
      <c r="BT838" s="20"/>
      <c r="BU838" s="20"/>
      <c r="BV838" s="20"/>
      <c r="BW838" s="20"/>
      <c r="BX838" s="20"/>
      <c r="BY838" s="20"/>
      <c r="BZ838" s="20"/>
      <c r="CA838" s="20"/>
      <c r="CB838" s="20"/>
      <c r="CC838" s="27"/>
      <c r="CD838" s="20"/>
      <c r="CE838" s="20"/>
      <c r="CF838" s="28"/>
      <c r="CG838" s="28"/>
      <c r="CH838" s="28"/>
      <c r="CI838" s="28"/>
      <c r="CJ838" s="28"/>
      <c r="CK838" s="28"/>
      <c r="CL838" s="28"/>
      <c r="CM838" s="28"/>
      <c r="CN838" s="28"/>
      <c r="CO838" s="28"/>
      <c r="CP838" s="28"/>
      <c r="CQ838" s="28"/>
      <c r="CR838" s="28"/>
      <c r="CS838" s="28"/>
      <c r="CT838" s="28"/>
      <c r="CU838" s="28"/>
      <c r="CV838" s="28"/>
      <c r="CW838" s="28"/>
      <c r="CX838" s="20"/>
      <c r="ML838" s="87"/>
      <c r="MM838" s="87"/>
      <c r="MN838" s="87"/>
      <c r="MO838" s="87"/>
      <c r="MP838" s="87"/>
      <c r="MQ838" s="87"/>
      <c r="MR838" s="87"/>
      <c r="MS838" s="87"/>
      <c r="MT838" s="87"/>
      <c r="MU838" s="87"/>
      <c r="MV838" s="87"/>
      <c r="MW838" s="87"/>
      <c r="MX838" s="87"/>
      <c r="MY838" s="87"/>
      <c r="MZ838" s="87"/>
      <c r="NA838" s="87"/>
      <c r="NB838" s="87"/>
      <c r="NC838" s="87"/>
      <c r="ND838" s="87"/>
      <c r="NE838" s="87"/>
      <c r="NF838" s="87"/>
      <c r="NG838" s="87"/>
      <c r="NH838" s="87"/>
      <c r="NI838" s="87"/>
      <c r="NJ838" s="87"/>
      <c r="NK838" s="87"/>
      <c r="NL838" s="87"/>
      <c r="NM838" s="87"/>
      <c r="NN838" s="87"/>
      <c r="NO838" s="87"/>
      <c r="NP838" s="87"/>
      <c r="NR838" s="20"/>
      <c r="NS838" s="23" t="s">
        <v>6499</v>
      </c>
    </row>
    <row r="839" spans="22:383">
      <c r="V839" s="43">
        <v>115</v>
      </c>
      <c r="W839" s="34" t="s">
        <v>3062</v>
      </c>
      <c r="X839" s="44">
        <v>40234</v>
      </c>
      <c r="Y839" s="34" t="s">
        <v>3526</v>
      </c>
      <c r="Z839" s="43" t="s">
        <v>1277</v>
      </c>
      <c r="AA839" s="34" t="s">
        <v>498</v>
      </c>
      <c r="AB839" s="34" t="s">
        <v>498</v>
      </c>
      <c r="AC839" s="34" t="s">
        <v>3526</v>
      </c>
      <c r="AD839" s="44" t="s">
        <v>428</v>
      </c>
      <c r="AE839" s="44" t="s">
        <v>6475</v>
      </c>
      <c r="AF839" s="43">
        <v>115</v>
      </c>
      <c r="AG839" s="34" t="s">
        <v>3062</v>
      </c>
      <c r="AH839" s="34" t="s">
        <v>3061</v>
      </c>
      <c r="AI839" s="43" t="s">
        <v>3063</v>
      </c>
      <c r="AJ839" s="44" t="s">
        <v>3064</v>
      </c>
      <c r="AK839" s="295">
        <v>5300125</v>
      </c>
      <c r="AL839" s="44" t="s">
        <v>498</v>
      </c>
      <c r="AM839" s="44" t="s">
        <v>3068</v>
      </c>
      <c r="AN839" s="296">
        <v>273093740</v>
      </c>
      <c r="AO839" s="34"/>
      <c r="AP839" s="34"/>
      <c r="AQ839" s="34"/>
      <c r="AR839" s="34"/>
      <c r="AS839" s="34"/>
      <c r="AT839" s="44" t="s">
        <v>434</v>
      </c>
      <c r="AU839" s="44"/>
      <c r="AV839" s="751" t="str" cm="1">
        <f t="array" ref="AV8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39" s="34"/>
      <c r="AX839" s="34"/>
      <c r="AY839" s="34"/>
      <c r="AZ839" s="34"/>
      <c r="BA839" s="34"/>
      <c r="BB839" s="34"/>
      <c r="BC839" s="34"/>
      <c r="BD839" s="44">
        <v>40234</v>
      </c>
      <c r="BE839" s="34" t="s">
        <v>3526</v>
      </c>
      <c r="BF839" s="43" t="s">
        <v>1277</v>
      </c>
      <c r="BG839" s="34" t="s">
        <v>498</v>
      </c>
      <c r="BH839" s="34" t="s">
        <v>498</v>
      </c>
      <c r="BI839" s="34" t="s">
        <v>3526</v>
      </c>
      <c r="BJ839" s="44" t="s">
        <v>428</v>
      </c>
      <c r="BK839" s="44" t="s">
        <v>6475</v>
      </c>
      <c r="BL839" s="34"/>
      <c r="BM839" s="34"/>
      <c r="BN839" s="34"/>
      <c r="BO839" s="20"/>
      <c r="BP839" s="20"/>
      <c r="BQ839" s="20"/>
      <c r="BR839" s="20"/>
      <c r="BS839" s="27"/>
      <c r="BT839" s="20"/>
      <c r="BU839" s="20"/>
      <c r="BV839" s="20"/>
      <c r="BW839" s="20"/>
      <c r="BX839" s="20"/>
      <c r="BY839" s="20"/>
      <c r="BZ839" s="20"/>
      <c r="CA839" s="20"/>
      <c r="CB839" s="20"/>
      <c r="CC839" s="27"/>
      <c r="CD839" s="20"/>
      <c r="CE839" s="20"/>
      <c r="CF839" s="28"/>
      <c r="CG839" s="28"/>
      <c r="CH839" s="28"/>
      <c r="CI839" s="28"/>
      <c r="CJ839" s="28"/>
      <c r="CK839" s="28"/>
      <c r="CL839" s="28"/>
      <c r="CM839" s="28"/>
      <c r="CN839" s="28"/>
      <c r="CO839" s="28"/>
      <c r="CP839" s="28"/>
      <c r="CQ839" s="28"/>
      <c r="CR839" s="28"/>
      <c r="CS839" s="28"/>
      <c r="CT839" s="28"/>
      <c r="CU839" s="28"/>
      <c r="CV839" s="28"/>
      <c r="CW839" s="28"/>
      <c r="CX839" s="20"/>
      <c r="ML839" s="87"/>
      <c r="MM839" s="87"/>
      <c r="MN839" s="87"/>
      <c r="MO839" s="87"/>
      <c r="MP839" s="87"/>
      <c r="MQ839" s="87"/>
      <c r="MR839" s="87"/>
      <c r="MS839" s="87"/>
      <c r="MT839" s="87"/>
      <c r="MU839" s="87"/>
      <c r="MV839" s="87"/>
      <c r="MW839" s="87"/>
      <c r="MX839" s="87"/>
      <c r="MY839" s="87"/>
      <c r="MZ839" s="87"/>
      <c r="NA839" s="87"/>
      <c r="NB839" s="87"/>
      <c r="NC839" s="87"/>
      <c r="ND839" s="87"/>
      <c r="NE839" s="87"/>
      <c r="NF839" s="87"/>
      <c r="NG839" s="87"/>
      <c r="NH839" s="87"/>
      <c r="NI839" s="87"/>
      <c r="NJ839" s="87"/>
      <c r="NK839" s="87"/>
      <c r="NL839" s="87"/>
      <c r="NM839" s="87"/>
      <c r="NN839" s="87"/>
      <c r="NO839" s="87"/>
      <c r="NP839" s="87"/>
      <c r="NR839" s="20"/>
      <c r="NS839" s="23" t="s">
        <v>6500</v>
      </c>
    </row>
    <row r="840" spans="22:383">
      <c r="V840" s="43">
        <v>115</v>
      </c>
      <c r="W840" s="34" t="s">
        <v>3062</v>
      </c>
      <c r="X840" s="44">
        <v>40236</v>
      </c>
      <c r="Y840" s="34" t="s">
        <v>3566</v>
      </c>
      <c r="Z840" s="43" t="s">
        <v>1277</v>
      </c>
      <c r="AA840" s="34" t="s">
        <v>498</v>
      </c>
      <c r="AB840" s="34" t="s">
        <v>498</v>
      </c>
      <c r="AC840" s="34" t="s">
        <v>3566</v>
      </c>
      <c r="AD840" s="44" t="s">
        <v>428</v>
      </c>
      <c r="AE840" s="44" t="s">
        <v>6475</v>
      </c>
      <c r="AF840" s="43">
        <v>115</v>
      </c>
      <c r="AG840" s="34" t="s">
        <v>3062</v>
      </c>
      <c r="AH840" s="34" t="s">
        <v>3061</v>
      </c>
      <c r="AI840" s="43" t="s">
        <v>3063</v>
      </c>
      <c r="AJ840" s="44" t="s">
        <v>3064</v>
      </c>
      <c r="AK840" s="295">
        <v>5300125</v>
      </c>
      <c r="AL840" s="44" t="s">
        <v>498</v>
      </c>
      <c r="AM840" s="44" t="s">
        <v>3068</v>
      </c>
      <c r="AN840" s="296">
        <v>273093740</v>
      </c>
      <c r="AO840" s="34"/>
      <c r="AP840" s="34"/>
      <c r="AQ840" s="34"/>
      <c r="AR840" s="34"/>
      <c r="AS840" s="34"/>
      <c r="AT840" s="44" t="s">
        <v>434</v>
      </c>
      <c r="AU840" s="44"/>
      <c r="AV840" s="751" t="str" cm="1">
        <f t="array" ref="AV8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0" s="34"/>
      <c r="AX840" s="34"/>
      <c r="AY840" s="34"/>
      <c r="AZ840" s="34"/>
      <c r="BA840" s="34"/>
      <c r="BB840" s="34"/>
      <c r="BC840" s="34"/>
      <c r="BD840" s="44">
        <v>40236</v>
      </c>
      <c r="BE840" s="34" t="s">
        <v>3566</v>
      </c>
      <c r="BF840" s="43" t="s">
        <v>1277</v>
      </c>
      <c r="BG840" s="34" t="s">
        <v>498</v>
      </c>
      <c r="BH840" s="34" t="s">
        <v>498</v>
      </c>
      <c r="BI840" s="34" t="s">
        <v>3566</v>
      </c>
      <c r="BJ840" s="44" t="s">
        <v>428</v>
      </c>
      <c r="BK840" s="44" t="s">
        <v>6475</v>
      </c>
      <c r="BL840" s="34"/>
      <c r="BM840" s="34"/>
      <c r="BN840" s="34"/>
      <c r="BO840" s="20"/>
      <c r="BP840" s="20"/>
      <c r="BQ840" s="20"/>
      <c r="BR840" s="20"/>
      <c r="BS840" s="27"/>
      <c r="BT840" s="20"/>
      <c r="BU840" s="20"/>
      <c r="BV840" s="20"/>
      <c r="BW840" s="20"/>
      <c r="BX840" s="20"/>
      <c r="BY840" s="20"/>
      <c r="BZ840" s="20"/>
      <c r="CA840" s="20"/>
      <c r="CB840" s="20"/>
      <c r="CC840" s="27"/>
      <c r="CD840" s="20"/>
      <c r="CE840" s="20"/>
      <c r="CF840" s="28"/>
      <c r="CG840" s="28"/>
      <c r="CH840" s="28"/>
      <c r="CI840" s="28"/>
      <c r="CJ840" s="28"/>
      <c r="CK840" s="28"/>
      <c r="CL840" s="28"/>
      <c r="CM840" s="28"/>
      <c r="CN840" s="28"/>
      <c r="CO840" s="28"/>
      <c r="CP840" s="28"/>
      <c r="CQ840" s="28"/>
      <c r="CR840" s="28"/>
      <c r="CS840" s="28"/>
      <c r="CT840" s="28"/>
      <c r="CU840" s="28"/>
      <c r="CV840" s="28"/>
      <c r="CW840" s="28"/>
      <c r="CX840" s="20"/>
      <c r="ML840" s="87"/>
      <c r="MM840" s="87"/>
      <c r="MN840" s="87"/>
      <c r="MO840" s="87"/>
      <c r="MP840" s="87"/>
      <c r="MQ840" s="87"/>
      <c r="MR840" s="87"/>
      <c r="MS840" s="87"/>
      <c r="MT840" s="87"/>
      <c r="MU840" s="87"/>
      <c r="MV840" s="87"/>
      <c r="MW840" s="87"/>
      <c r="MX840" s="87"/>
      <c r="MY840" s="87"/>
      <c r="MZ840" s="87"/>
      <c r="NA840" s="87"/>
      <c r="NB840" s="87"/>
      <c r="NC840" s="87"/>
      <c r="ND840" s="87"/>
      <c r="NE840" s="87"/>
      <c r="NF840" s="87"/>
      <c r="NG840" s="87"/>
      <c r="NH840" s="87"/>
      <c r="NI840" s="87"/>
      <c r="NJ840" s="87"/>
      <c r="NK840" s="87"/>
      <c r="NL840" s="87"/>
      <c r="NM840" s="87"/>
      <c r="NN840" s="87"/>
      <c r="NO840" s="87"/>
      <c r="NP840" s="87"/>
      <c r="NR840" s="20"/>
      <c r="NS840" s="23" t="s">
        <v>6501</v>
      </c>
    </row>
    <row r="841" spans="22:383">
      <c r="V841" s="43">
        <v>115</v>
      </c>
      <c r="W841" s="34" t="s">
        <v>3062</v>
      </c>
      <c r="X841" s="44">
        <v>40239</v>
      </c>
      <c r="Y841" s="34" t="s">
        <v>3606</v>
      </c>
      <c r="Z841" s="43" t="s">
        <v>1277</v>
      </c>
      <c r="AA841" s="34" t="s">
        <v>498</v>
      </c>
      <c r="AB841" s="34" t="s">
        <v>498</v>
      </c>
      <c r="AC841" s="34" t="s">
        <v>3606</v>
      </c>
      <c r="AD841" s="44" t="s">
        <v>428</v>
      </c>
      <c r="AE841" s="44" t="s">
        <v>6475</v>
      </c>
      <c r="AF841" s="43">
        <v>115</v>
      </c>
      <c r="AG841" s="34" t="s">
        <v>3062</v>
      </c>
      <c r="AH841" s="34" t="s">
        <v>3061</v>
      </c>
      <c r="AI841" s="43" t="s">
        <v>3063</v>
      </c>
      <c r="AJ841" s="44" t="s">
        <v>3064</v>
      </c>
      <c r="AK841" s="295">
        <v>5300125</v>
      </c>
      <c r="AL841" s="44" t="s">
        <v>498</v>
      </c>
      <c r="AM841" s="44" t="s">
        <v>3068</v>
      </c>
      <c r="AN841" s="296">
        <v>273093740</v>
      </c>
      <c r="AO841" s="34"/>
      <c r="AP841" s="34"/>
      <c r="AQ841" s="34"/>
      <c r="AR841" s="34"/>
      <c r="AS841" s="34"/>
      <c r="AT841" s="44" t="s">
        <v>434</v>
      </c>
      <c r="AU841" s="44"/>
      <c r="AV841" s="751" t="str" cm="1">
        <f t="array" ref="AV8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1" s="34"/>
      <c r="AX841" s="34"/>
      <c r="AY841" s="34"/>
      <c r="AZ841" s="34"/>
      <c r="BA841" s="34"/>
      <c r="BB841" s="34"/>
      <c r="BC841" s="34"/>
      <c r="BD841" s="44">
        <v>40239</v>
      </c>
      <c r="BE841" s="34" t="s">
        <v>3606</v>
      </c>
      <c r="BF841" s="43" t="s">
        <v>1277</v>
      </c>
      <c r="BG841" s="34" t="s">
        <v>498</v>
      </c>
      <c r="BH841" s="34" t="s">
        <v>498</v>
      </c>
      <c r="BI841" s="34" t="s">
        <v>3606</v>
      </c>
      <c r="BJ841" s="44" t="s">
        <v>428</v>
      </c>
      <c r="BK841" s="44" t="s">
        <v>6475</v>
      </c>
      <c r="BL841" s="34"/>
      <c r="BM841" s="34"/>
      <c r="BN841" s="34"/>
      <c r="BO841" s="20"/>
      <c r="BP841" s="20"/>
      <c r="BQ841" s="20"/>
      <c r="BR841" s="20"/>
      <c r="BS841" s="27"/>
      <c r="BT841" s="20"/>
      <c r="BU841" s="20"/>
      <c r="BV841" s="20"/>
      <c r="BW841" s="20"/>
      <c r="BX841" s="20"/>
      <c r="BY841" s="20"/>
      <c r="BZ841" s="20"/>
      <c r="CA841" s="20"/>
      <c r="CB841" s="20"/>
      <c r="CC841" s="27"/>
      <c r="CD841" s="20"/>
      <c r="CE841" s="20"/>
      <c r="CF841" s="28"/>
      <c r="CG841" s="28"/>
      <c r="CH841" s="28"/>
      <c r="CI841" s="28"/>
      <c r="CJ841" s="28"/>
      <c r="CK841" s="28"/>
      <c r="CL841" s="28"/>
      <c r="CM841" s="28"/>
      <c r="CN841" s="28"/>
      <c r="CO841" s="28"/>
      <c r="CP841" s="28"/>
      <c r="CQ841" s="28"/>
      <c r="CR841" s="28"/>
      <c r="CS841" s="28"/>
      <c r="CT841" s="28"/>
      <c r="CU841" s="28"/>
      <c r="CV841" s="28"/>
      <c r="CW841" s="28"/>
      <c r="CX841" s="20"/>
      <c r="ML841" s="87"/>
      <c r="MM841" s="87"/>
      <c r="MN841" s="87"/>
      <c r="MO841" s="87"/>
      <c r="MP841" s="87"/>
      <c r="MQ841" s="87"/>
      <c r="MR841" s="87"/>
      <c r="MS841" s="87"/>
      <c r="MT841" s="87"/>
      <c r="MU841" s="87"/>
      <c r="MV841" s="87"/>
      <c r="MW841" s="87"/>
      <c r="MX841" s="87"/>
      <c r="MY841" s="87"/>
      <c r="MZ841" s="87"/>
      <c r="NA841" s="87"/>
      <c r="NB841" s="87"/>
      <c r="NC841" s="87"/>
      <c r="ND841" s="87"/>
      <c r="NE841" s="87"/>
      <c r="NF841" s="87"/>
      <c r="NG841" s="87"/>
      <c r="NH841" s="87"/>
      <c r="NI841" s="87"/>
      <c r="NJ841" s="87"/>
      <c r="NK841" s="87"/>
      <c r="NL841" s="87"/>
      <c r="NM841" s="87"/>
      <c r="NN841" s="87"/>
      <c r="NO841" s="87"/>
      <c r="NP841" s="87"/>
      <c r="NR841" s="20"/>
      <c r="NS841" s="23" t="s">
        <v>6502</v>
      </c>
    </row>
    <row r="842" spans="22:383">
      <c r="V842" s="43">
        <v>115</v>
      </c>
      <c r="W842" s="34" t="s">
        <v>3062</v>
      </c>
      <c r="X842" s="44">
        <v>40240</v>
      </c>
      <c r="Y842" s="34" t="s">
        <v>3643</v>
      </c>
      <c r="Z842" s="43" t="s">
        <v>1277</v>
      </c>
      <c r="AA842" s="34" t="s">
        <v>498</v>
      </c>
      <c r="AB842" s="34" t="s">
        <v>498</v>
      </c>
      <c r="AC842" s="34" t="s">
        <v>3643</v>
      </c>
      <c r="AD842" s="44" t="s">
        <v>428</v>
      </c>
      <c r="AE842" s="44" t="s">
        <v>6475</v>
      </c>
      <c r="AF842" s="43">
        <v>115</v>
      </c>
      <c r="AG842" s="34" t="s">
        <v>3062</v>
      </c>
      <c r="AH842" s="34" t="s">
        <v>3061</v>
      </c>
      <c r="AI842" s="43" t="s">
        <v>3063</v>
      </c>
      <c r="AJ842" s="44" t="s">
        <v>3064</v>
      </c>
      <c r="AK842" s="295">
        <v>5300125</v>
      </c>
      <c r="AL842" s="44" t="s">
        <v>498</v>
      </c>
      <c r="AM842" s="44" t="s">
        <v>3068</v>
      </c>
      <c r="AN842" s="296">
        <v>273093740</v>
      </c>
      <c r="AO842" s="34"/>
      <c r="AP842" s="34"/>
      <c r="AQ842" s="34"/>
      <c r="AR842" s="34"/>
      <c r="AS842" s="34"/>
      <c r="AT842" s="44" t="s">
        <v>434</v>
      </c>
      <c r="AU842" s="44"/>
      <c r="AV842" s="751" t="str" cm="1">
        <f t="array" ref="AV8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2" s="34"/>
      <c r="AX842" s="34"/>
      <c r="AY842" s="34"/>
      <c r="AZ842" s="34"/>
      <c r="BA842" s="34"/>
      <c r="BB842" s="34"/>
      <c r="BC842" s="34"/>
      <c r="BD842" s="44">
        <v>40240</v>
      </c>
      <c r="BE842" s="34" t="s">
        <v>3643</v>
      </c>
      <c r="BF842" s="43" t="s">
        <v>1277</v>
      </c>
      <c r="BG842" s="34" t="s">
        <v>498</v>
      </c>
      <c r="BH842" s="34" t="s">
        <v>498</v>
      </c>
      <c r="BI842" s="34" t="s">
        <v>3643</v>
      </c>
      <c r="BJ842" s="44" t="s">
        <v>428</v>
      </c>
      <c r="BK842" s="44" t="s">
        <v>6475</v>
      </c>
      <c r="BL842" s="34"/>
      <c r="BM842" s="34"/>
      <c r="BN842" s="34"/>
      <c r="BO842" s="20"/>
      <c r="BP842" s="20"/>
      <c r="BQ842" s="20"/>
      <c r="BR842" s="20"/>
      <c r="BS842" s="27"/>
      <c r="BT842" s="20"/>
      <c r="BU842" s="20"/>
      <c r="BV842" s="20"/>
      <c r="BW842" s="20"/>
      <c r="BX842" s="20"/>
      <c r="BY842" s="20"/>
      <c r="BZ842" s="20"/>
      <c r="CA842" s="20"/>
      <c r="CB842" s="20"/>
      <c r="CC842" s="27"/>
      <c r="CD842" s="20"/>
      <c r="CE842" s="20"/>
      <c r="CF842" s="28"/>
      <c r="CG842" s="28"/>
      <c r="CH842" s="28"/>
      <c r="CI842" s="28"/>
      <c r="CJ842" s="28"/>
      <c r="CK842" s="28"/>
      <c r="CL842" s="28"/>
      <c r="CM842" s="28"/>
      <c r="CN842" s="28"/>
      <c r="CO842" s="28"/>
      <c r="CP842" s="28"/>
      <c r="CQ842" s="28"/>
      <c r="CR842" s="28"/>
      <c r="CS842" s="28"/>
      <c r="CT842" s="28"/>
      <c r="CU842" s="28"/>
      <c r="CV842" s="28"/>
      <c r="CW842" s="28"/>
      <c r="CX842" s="20"/>
      <c r="ML842" s="87"/>
      <c r="MM842" s="87"/>
      <c r="MN842" s="87"/>
      <c r="MO842" s="87"/>
      <c r="MP842" s="87"/>
      <c r="MQ842" s="87"/>
      <c r="MR842" s="87"/>
      <c r="MS842" s="87"/>
      <c r="MT842" s="87"/>
      <c r="MU842" s="87"/>
      <c r="MV842" s="87"/>
      <c r="MW842" s="87"/>
      <c r="MX842" s="87"/>
      <c r="MY842" s="87"/>
      <c r="MZ842" s="87"/>
      <c r="NA842" s="87"/>
      <c r="NB842" s="87"/>
      <c r="NC842" s="87"/>
      <c r="ND842" s="87"/>
      <c r="NE842" s="87"/>
      <c r="NF842" s="87"/>
      <c r="NG842" s="87"/>
      <c r="NH842" s="87"/>
      <c r="NI842" s="87"/>
      <c r="NJ842" s="87"/>
      <c r="NK842" s="87"/>
      <c r="NL842" s="87"/>
      <c r="NM842" s="87"/>
      <c r="NN842" s="87"/>
      <c r="NO842" s="87"/>
      <c r="NP842" s="87"/>
      <c r="NR842" s="20"/>
      <c r="NS842" s="23" t="s">
        <v>6503</v>
      </c>
    </row>
    <row r="843" spans="22:383">
      <c r="V843" s="43">
        <v>115</v>
      </c>
      <c r="W843" s="34" t="s">
        <v>3062</v>
      </c>
      <c r="X843" s="44">
        <v>40241</v>
      </c>
      <c r="Y843" s="34" t="s">
        <v>3681</v>
      </c>
      <c r="Z843" s="43" t="s">
        <v>1277</v>
      </c>
      <c r="AA843" s="34" t="s">
        <v>498</v>
      </c>
      <c r="AB843" s="34" t="s">
        <v>498</v>
      </c>
      <c r="AC843" s="34" t="s">
        <v>3681</v>
      </c>
      <c r="AD843" s="44" t="s">
        <v>428</v>
      </c>
      <c r="AE843" s="44" t="s">
        <v>6475</v>
      </c>
      <c r="AF843" s="43">
        <v>115</v>
      </c>
      <c r="AG843" s="34" t="s">
        <v>3062</v>
      </c>
      <c r="AH843" s="34" t="s">
        <v>3061</v>
      </c>
      <c r="AI843" s="43" t="s">
        <v>3063</v>
      </c>
      <c r="AJ843" s="44" t="s">
        <v>3064</v>
      </c>
      <c r="AK843" s="295">
        <v>5300125</v>
      </c>
      <c r="AL843" s="44" t="s">
        <v>498</v>
      </c>
      <c r="AM843" s="44" t="s">
        <v>3068</v>
      </c>
      <c r="AN843" s="296">
        <v>273093740</v>
      </c>
      <c r="AO843" s="34"/>
      <c r="AP843" s="34"/>
      <c r="AQ843" s="34"/>
      <c r="AR843" s="34"/>
      <c r="AS843" s="34"/>
      <c r="AT843" s="44" t="s">
        <v>434</v>
      </c>
      <c r="AU843" s="44"/>
      <c r="AV843" s="751" t="str" cm="1">
        <f t="array" ref="AV8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3" s="34"/>
      <c r="AX843" s="34"/>
      <c r="AY843" s="34"/>
      <c r="AZ843" s="34"/>
      <c r="BA843" s="34"/>
      <c r="BB843" s="34"/>
      <c r="BC843" s="34"/>
      <c r="BD843" s="44">
        <v>40241</v>
      </c>
      <c r="BE843" s="34" t="s">
        <v>3681</v>
      </c>
      <c r="BF843" s="43" t="s">
        <v>1277</v>
      </c>
      <c r="BG843" s="34" t="s">
        <v>498</v>
      </c>
      <c r="BH843" s="34" t="s">
        <v>498</v>
      </c>
      <c r="BI843" s="34" t="s">
        <v>3681</v>
      </c>
      <c r="BJ843" s="44" t="s">
        <v>428</v>
      </c>
      <c r="BK843" s="44" t="s">
        <v>6475</v>
      </c>
      <c r="BL843" s="34"/>
      <c r="BM843" s="34"/>
      <c r="BN843" s="34"/>
      <c r="BO843" s="20"/>
      <c r="BP843" s="20"/>
      <c r="BQ843" s="20"/>
      <c r="BR843" s="20"/>
      <c r="BS843" s="27"/>
      <c r="BT843" s="20"/>
      <c r="BU843" s="20"/>
      <c r="BV843" s="20"/>
      <c r="BW843" s="20"/>
      <c r="BX843" s="20"/>
      <c r="BY843" s="20"/>
      <c r="BZ843" s="20"/>
      <c r="CA843" s="20"/>
      <c r="CB843" s="20"/>
      <c r="CC843" s="27"/>
      <c r="CD843" s="20"/>
      <c r="CE843" s="20"/>
      <c r="CF843" s="28"/>
      <c r="CG843" s="28"/>
      <c r="CH843" s="28"/>
      <c r="CI843" s="28"/>
      <c r="CJ843" s="28"/>
      <c r="CK843" s="28"/>
      <c r="CL843" s="28"/>
      <c r="CM843" s="28"/>
      <c r="CN843" s="28"/>
      <c r="CO843" s="28"/>
      <c r="CP843" s="28"/>
      <c r="CQ843" s="28"/>
      <c r="CR843" s="28"/>
      <c r="CS843" s="28"/>
      <c r="CT843" s="28"/>
      <c r="CU843" s="28"/>
      <c r="CV843" s="28"/>
      <c r="CW843" s="28"/>
      <c r="CX843" s="20"/>
      <c r="ML843" s="87"/>
      <c r="MM843" s="87"/>
      <c r="MN843" s="87"/>
      <c r="MO843" s="87"/>
      <c r="MP843" s="87"/>
      <c r="MQ843" s="87"/>
      <c r="MR843" s="87"/>
      <c r="MS843" s="87"/>
      <c r="MT843" s="87"/>
      <c r="MU843" s="87"/>
      <c r="MV843" s="87"/>
      <c r="MW843" s="87"/>
      <c r="MX843" s="87"/>
      <c r="MY843" s="87"/>
      <c r="MZ843" s="87"/>
      <c r="NA843" s="87"/>
      <c r="NB843" s="87"/>
      <c r="NC843" s="87"/>
      <c r="ND843" s="87"/>
      <c r="NE843" s="87"/>
      <c r="NF843" s="87"/>
      <c r="NG843" s="87"/>
      <c r="NH843" s="87"/>
      <c r="NI843" s="87"/>
      <c r="NJ843" s="87"/>
      <c r="NK843" s="87"/>
      <c r="NL843" s="87"/>
      <c r="NM843" s="87"/>
      <c r="NN843" s="87"/>
      <c r="NO843" s="87"/>
      <c r="NP843" s="87"/>
      <c r="NR843" s="20"/>
      <c r="NS843" s="23" t="s">
        <v>6504</v>
      </c>
    </row>
    <row r="844" spans="22:383">
      <c r="V844" s="43">
        <v>115</v>
      </c>
      <c r="W844" s="34" t="s">
        <v>3062</v>
      </c>
      <c r="X844" s="44">
        <v>40244</v>
      </c>
      <c r="Y844" s="34" t="s">
        <v>3713</v>
      </c>
      <c r="Z844" s="43" t="s">
        <v>1277</v>
      </c>
      <c r="AA844" s="34" t="s">
        <v>498</v>
      </c>
      <c r="AB844" s="34" t="s">
        <v>498</v>
      </c>
      <c r="AC844" s="34" t="s">
        <v>3713</v>
      </c>
      <c r="AD844" s="44" t="s">
        <v>428</v>
      </c>
      <c r="AE844" s="44" t="s">
        <v>6475</v>
      </c>
      <c r="AF844" s="43">
        <v>115</v>
      </c>
      <c r="AG844" s="34" t="s">
        <v>3062</v>
      </c>
      <c r="AH844" s="34" t="s">
        <v>3061</v>
      </c>
      <c r="AI844" s="43" t="s">
        <v>3063</v>
      </c>
      <c r="AJ844" s="44" t="s">
        <v>3064</v>
      </c>
      <c r="AK844" s="295">
        <v>5300125</v>
      </c>
      <c r="AL844" s="44" t="s">
        <v>498</v>
      </c>
      <c r="AM844" s="44" t="s">
        <v>3068</v>
      </c>
      <c r="AN844" s="296">
        <v>273093740</v>
      </c>
      <c r="AO844" s="34"/>
      <c r="AP844" s="34"/>
      <c r="AQ844" s="34"/>
      <c r="AR844" s="34"/>
      <c r="AS844" s="34"/>
      <c r="AT844" s="44" t="s">
        <v>434</v>
      </c>
      <c r="AU844" s="44"/>
      <c r="AV844" s="751" t="str" cm="1">
        <f t="array" ref="AV8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4" s="34"/>
      <c r="AX844" s="34"/>
      <c r="AY844" s="34"/>
      <c r="AZ844" s="34"/>
      <c r="BA844" s="34"/>
      <c r="BB844" s="34"/>
      <c r="BC844" s="34"/>
      <c r="BD844" s="44">
        <v>40244</v>
      </c>
      <c r="BE844" s="34" t="s">
        <v>3713</v>
      </c>
      <c r="BF844" s="43" t="s">
        <v>1277</v>
      </c>
      <c r="BG844" s="34" t="s">
        <v>498</v>
      </c>
      <c r="BH844" s="34" t="s">
        <v>498</v>
      </c>
      <c r="BI844" s="34" t="s">
        <v>3713</v>
      </c>
      <c r="BJ844" s="44" t="s">
        <v>428</v>
      </c>
      <c r="BK844" s="44" t="s">
        <v>6475</v>
      </c>
      <c r="BL844" s="34"/>
      <c r="BM844" s="34"/>
      <c r="BN844" s="34"/>
      <c r="BO844" s="20"/>
      <c r="BP844" s="20"/>
      <c r="BQ844" s="20"/>
      <c r="BR844" s="20"/>
      <c r="BS844" s="27"/>
      <c r="BT844" s="20"/>
      <c r="BU844" s="20"/>
      <c r="BV844" s="20"/>
      <c r="BW844" s="20"/>
      <c r="BX844" s="20"/>
      <c r="BY844" s="20"/>
      <c r="BZ844" s="20"/>
      <c r="CA844" s="20"/>
      <c r="CB844" s="20"/>
      <c r="CC844" s="27"/>
      <c r="CD844" s="20"/>
      <c r="CE844" s="20"/>
      <c r="CF844" s="28"/>
      <c r="CG844" s="28"/>
      <c r="CH844" s="28"/>
      <c r="CI844" s="28"/>
      <c r="CJ844" s="28"/>
      <c r="CK844" s="28"/>
      <c r="CL844" s="28"/>
      <c r="CM844" s="28"/>
      <c r="CN844" s="28"/>
      <c r="CO844" s="28"/>
      <c r="CP844" s="28"/>
      <c r="CQ844" s="28"/>
      <c r="CR844" s="28"/>
      <c r="CS844" s="28"/>
      <c r="CT844" s="28"/>
      <c r="CU844" s="28"/>
      <c r="CV844" s="28"/>
      <c r="CW844" s="28"/>
      <c r="CX844" s="20"/>
      <c r="ML844" s="87"/>
      <c r="MM844" s="87"/>
      <c r="MN844" s="87"/>
      <c r="MO844" s="87"/>
      <c r="MP844" s="87"/>
      <c r="MQ844" s="87"/>
      <c r="MR844" s="87"/>
      <c r="MS844" s="87"/>
      <c r="MT844" s="87"/>
      <c r="MU844" s="87"/>
      <c r="MV844" s="87"/>
      <c r="MW844" s="87"/>
      <c r="MX844" s="87"/>
      <c r="MY844" s="87"/>
      <c r="MZ844" s="87"/>
      <c r="NA844" s="87"/>
      <c r="NB844" s="87"/>
      <c r="NC844" s="87"/>
      <c r="ND844" s="87"/>
      <c r="NE844" s="87"/>
      <c r="NF844" s="87"/>
      <c r="NG844" s="87"/>
      <c r="NH844" s="87"/>
      <c r="NI844" s="87"/>
      <c r="NJ844" s="87"/>
      <c r="NK844" s="87"/>
      <c r="NL844" s="87"/>
      <c r="NM844" s="87"/>
      <c r="NN844" s="87"/>
      <c r="NO844" s="87"/>
      <c r="NP844" s="87"/>
      <c r="NR844" s="20"/>
      <c r="NS844" s="23" t="s">
        <v>6505</v>
      </c>
    </row>
    <row r="845" spans="22:383">
      <c r="V845" s="43">
        <v>115</v>
      </c>
      <c r="W845" s="34" t="s">
        <v>3062</v>
      </c>
      <c r="X845" s="44">
        <v>40246</v>
      </c>
      <c r="Y845" s="34" t="s">
        <v>3741</v>
      </c>
      <c r="Z845" s="43" t="s">
        <v>1277</v>
      </c>
      <c r="AA845" s="34" t="s">
        <v>498</v>
      </c>
      <c r="AB845" s="34" t="s">
        <v>498</v>
      </c>
      <c r="AC845" s="34" t="s">
        <v>3741</v>
      </c>
      <c r="AD845" s="44" t="s">
        <v>428</v>
      </c>
      <c r="AE845" s="44" t="s">
        <v>6475</v>
      </c>
      <c r="AF845" s="43">
        <v>115</v>
      </c>
      <c r="AG845" s="34" t="s">
        <v>3062</v>
      </c>
      <c r="AH845" s="34" t="s">
        <v>3061</v>
      </c>
      <c r="AI845" s="43" t="s">
        <v>3063</v>
      </c>
      <c r="AJ845" s="44" t="s">
        <v>3064</v>
      </c>
      <c r="AK845" s="295">
        <v>5300125</v>
      </c>
      <c r="AL845" s="44" t="s">
        <v>498</v>
      </c>
      <c r="AM845" s="44" t="s">
        <v>3068</v>
      </c>
      <c r="AN845" s="296">
        <v>273093740</v>
      </c>
      <c r="AO845" s="34"/>
      <c r="AP845" s="34"/>
      <c r="AQ845" s="34"/>
      <c r="AR845" s="34"/>
      <c r="AS845" s="34"/>
      <c r="AT845" s="44" t="s">
        <v>434</v>
      </c>
      <c r="AU845" s="44"/>
      <c r="AV845" s="751" t="str" cm="1">
        <f t="array" ref="AV8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5" s="34"/>
      <c r="AX845" s="34"/>
      <c r="AY845" s="34"/>
      <c r="AZ845" s="34"/>
      <c r="BA845" s="34"/>
      <c r="BB845" s="34"/>
      <c r="BC845" s="34"/>
      <c r="BD845" s="44">
        <v>40246</v>
      </c>
      <c r="BE845" s="34" t="s">
        <v>3741</v>
      </c>
      <c r="BF845" s="43" t="s">
        <v>1277</v>
      </c>
      <c r="BG845" s="34" t="s">
        <v>498</v>
      </c>
      <c r="BH845" s="34" t="s">
        <v>498</v>
      </c>
      <c r="BI845" s="34" t="s">
        <v>3741</v>
      </c>
      <c r="BJ845" s="44" t="s">
        <v>428</v>
      </c>
      <c r="BK845" s="44" t="s">
        <v>6475</v>
      </c>
      <c r="BL845" s="34"/>
      <c r="BM845" s="34"/>
      <c r="BN845" s="34"/>
      <c r="BO845" s="20"/>
      <c r="BP845" s="20"/>
      <c r="BQ845" s="20"/>
      <c r="BR845" s="20"/>
      <c r="BS845" s="27"/>
      <c r="BT845" s="20"/>
      <c r="BU845" s="20"/>
      <c r="BV845" s="20"/>
      <c r="BW845" s="20"/>
      <c r="BX845" s="20"/>
      <c r="BY845" s="20"/>
      <c r="BZ845" s="20"/>
      <c r="CA845" s="20"/>
      <c r="CB845" s="20"/>
      <c r="CC845" s="27"/>
      <c r="CD845" s="20"/>
      <c r="CE845" s="20"/>
      <c r="CF845" s="28"/>
      <c r="CG845" s="28"/>
      <c r="CH845" s="28"/>
      <c r="CI845" s="28"/>
      <c r="CJ845" s="28"/>
      <c r="CK845" s="28"/>
      <c r="CL845" s="28"/>
      <c r="CM845" s="28"/>
      <c r="CN845" s="28"/>
      <c r="CO845" s="28"/>
      <c r="CP845" s="28"/>
      <c r="CQ845" s="28"/>
      <c r="CR845" s="28"/>
      <c r="CS845" s="28"/>
      <c r="CT845" s="28"/>
      <c r="CU845" s="28"/>
      <c r="CV845" s="28"/>
      <c r="CW845" s="28"/>
      <c r="CX845" s="20"/>
      <c r="ML845" s="87"/>
      <c r="MM845" s="87"/>
      <c r="MN845" s="87"/>
      <c r="MO845" s="87"/>
      <c r="MP845" s="87"/>
      <c r="MQ845" s="87"/>
      <c r="MR845" s="87"/>
      <c r="MS845" s="87"/>
      <c r="MT845" s="87"/>
      <c r="MU845" s="87"/>
      <c r="MV845" s="87"/>
      <c r="MW845" s="87"/>
      <c r="MX845" s="87"/>
      <c r="MY845" s="87"/>
      <c r="MZ845" s="87"/>
      <c r="NA845" s="87"/>
      <c r="NB845" s="87"/>
      <c r="NC845" s="87"/>
      <c r="ND845" s="87"/>
      <c r="NE845" s="87"/>
      <c r="NF845" s="87"/>
      <c r="NG845" s="87"/>
      <c r="NH845" s="87"/>
      <c r="NI845" s="87"/>
      <c r="NJ845" s="87"/>
      <c r="NK845" s="87"/>
      <c r="NL845" s="87"/>
      <c r="NM845" s="87"/>
      <c r="NN845" s="87"/>
      <c r="NO845" s="87"/>
      <c r="NP845" s="87"/>
      <c r="NR845" s="20"/>
      <c r="NS845" s="23" t="s">
        <v>6506</v>
      </c>
    </row>
    <row r="846" spans="22:383">
      <c r="V846" s="43">
        <v>115</v>
      </c>
      <c r="W846" s="34" t="s">
        <v>3062</v>
      </c>
      <c r="X846" s="44">
        <v>40247</v>
      </c>
      <c r="Y846" s="34" t="s">
        <v>3241</v>
      </c>
      <c r="Z846" s="43" t="s">
        <v>1277</v>
      </c>
      <c r="AA846" s="34" t="s">
        <v>498</v>
      </c>
      <c r="AB846" s="34" t="s">
        <v>498</v>
      </c>
      <c r="AC846" s="34" t="s">
        <v>3241</v>
      </c>
      <c r="AD846" s="44" t="s">
        <v>428</v>
      </c>
      <c r="AE846" s="44" t="s">
        <v>6475</v>
      </c>
      <c r="AF846" s="43">
        <v>115</v>
      </c>
      <c r="AG846" s="34" t="s">
        <v>3062</v>
      </c>
      <c r="AH846" s="34" t="s">
        <v>3061</v>
      </c>
      <c r="AI846" s="43" t="s">
        <v>3063</v>
      </c>
      <c r="AJ846" s="44" t="s">
        <v>3064</v>
      </c>
      <c r="AK846" s="295">
        <v>5300125</v>
      </c>
      <c r="AL846" s="44" t="s">
        <v>498</v>
      </c>
      <c r="AM846" s="44" t="s">
        <v>3068</v>
      </c>
      <c r="AN846" s="296">
        <v>273093740</v>
      </c>
      <c r="AO846" s="34"/>
      <c r="AP846" s="34"/>
      <c r="AQ846" s="34"/>
      <c r="AR846" s="34"/>
      <c r="AS846" s="34"/>
      <c r="AT846" s="44" t="s">
        <v>434</v>
      </c>
      <c r="AU846" s="44"/>
      <c r="AV846" s="751" t="str" cm="1">
        <f t="array" ref="AV8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6" s="34"/>
      <c r="AX846" s="34"/>
      <c r="AY846" s="34"/>
      <c r="AZ846" s="34"/>
      <c r="BA846" s="34"/>
      <c r="BB846" s="34"/>
      <c r="BC846" s="34"/>
      <c r="BD846" s="44">
        <v>40247</v>
      </c>
      <c r="BE846" s="34" t="s">
        <v>3241</v>
      </c>
      <c r="BF846" s="43" t="s">
        <v>1277</v>
      </c>
      <c r="BG846" s="34" t="s">
        <v>498</v>
      </c>
      <c r="BH846" s="34" t="s">
        <v>498</v>
      </c>
      <c r="BI846" s="34" t="s">
        <v>3241</v>
      </c>
      <c r="BJ846" s="44" t="s">
        <v>428</v>
      </c>
      <c r="BK846" s="44" t="s">
        <v>6475</v>
      </c>
      <c r="BL846" s="34"/>
      <c r="BM846" s="34"/>
      <c r="BN846" s="34"/>
      <c r="BO846" s="20"/>
      <c r="BP846" s="20"/>
      <c r="BQ846" s="20"/>
      <c r="BR846" s="20"/>
      <c r="BS846" s="27"/>
      <c r="BT846" s="20"/>
      <c r="BU846" s="20"/>
      <c r="BV846" s="20"/>
      <c r="BW846" s="20"/>
      <c r="BX846" s="20"/>
      <c r="BY846" s="20"/>
      <c r="BZ846" s="20"/>
      <c r="CA846" s="20"/>
      <c r="CB846" s="20"/>
      <c r="CC846" s="27"/>
      <c r="CD846" s="20"/>
      <c r="CE846" s="20"/>
      <c r="CF846" s="28"/>
      <c r="CG846" s="28"/>
      <c r="CH846" s="28"/>
      <c r="CI846" s="28"/>
      <c r="CJ846" s="28"/>
      <c r="CK846" s="28"/>
      <c r="CL846" s="28"/>
      <c r="CM846" s="28"/>
      <c r="CN846" s="28"/>
      <c r="CO846" s="28"/>
      <c r="CP846" s="28"/>
      <c r="CQ846" s="28"/>
      <c r="CR846" s="28"/>
      <c r="CS846" s="28"/>
      <c r="CT846" s="28"/>
      <c r="CU846" s="28"/>
      <c r="CV846" s="28"/>
      <c r="CW846" s="28"/>
      <c r="CX846" s="20"/>
      <c r="ML846" s="87"/>
      <c r="MM846" s="87"/>
      <c r="MN846" s="87"/>
      <c r="MO846" s="87"/>
      <c r="MP846" s="87"/>
      <c r="MQ846" s="87"/>
      <c r="MR846" s="87"/>
      <c r="MS846" s="87"/>
      <c r="MT846" s="87"/>
      <c r="MU846" s="87"/>
      <c r="MV846" s="87"/>
      <c r="MW846" s="87"/>
      <c r="MX846" s="87"/>
      <c r="MY846" s="87"/>
      <c r="MZ846" s="87"/>
      <c r="NA846" s="87"/>
      <c r="NB846" s="87"/>
      <c r="NC846" s="87"/>
      <c r="ND846" s="87"/>
      <c r="NE846" s="87"/>
      <c r="NF846" s="87"/>
      <c r="NG846" s="87"/>
      <c r="NH846" s="87"/>
      <c r="NI846" s="87"/>
      <c r="NJ846" s="87"/>
      <c r="NK846" s="87"/>
      <c r="NL846" s="87"/>
      <c r="NM846" s="87"/>
      <c r="NN846" s="87"/>
      <c r="NO846" s="87"/>
      <c r="NP846" s="87"/>
      <c r="NR846" s="20"/>
      <c r="NS846" s="23" t="s">
        <v>6507</v>
      </c>
    </row>
    <row r="847" spans="22:383">
      <c r="V847" s="43">
        <v>115</v>
      </c>
      <c r="W847" s="34" t="s">
        <v>3062</v>
      </c>
      <c r="X847" s="44">
        <v>40248</v>
      </c>
      <c r="Y847" s="34" t="s">
        <v>3790</v>
      </c>
      <c r="Z847" s="43" t="s">
        <v>1277</v>
      </c>
      <c r="AA847" s="34" t="s">
        <v>498</v>
      </c>
      <c r="AB847" s="34" t="s">
        <v>498</v>
      </c>
      <c r="AC847" s="34" t="s">
        <v>3790</v>
      </c>
      <c r="AD847" s="44" t="s">
        <v>428</v>
      </c>
      <c r="AE847" s="44" t="s">
        <v>6475</v>
      </c>
      <c r="AF847" s="43">
        <v>115</v>
      </c>
      <c r="AG847" s="34" t="s">
        <v>3062</v>
      </c>
      <c r="AH847" s="34" t="s">
        <v>3061</v>
      </c>
      <c r="AI847" s="43" t="s">
        <v>3063</v>
      </c>
      <c r="AJ847" s="44" t="s">
        <v>3064</v>
      </c>
      <c r="AK847" s="295">
        <v>5300125</v>
      </c>
      <c r="AL847" s="44" t="s">
        <v>498</v>
      </c>
      <c r="AM847" s="44" t="s">
        <v>3068</v>
      </c>
      <c r="AN847" s="296">
        <v>273093740</v>
      </c>
      <c r="AO847" s="34"/>
      <c r="AP847" s="34"/>
      <c r="AQ847" s="34"/>
      <c r="AR847" s="34"/>
      <c r="AS847" s="34"/>
      <c r="AT847" s="44" t="s">
        <v>434</v>
      </c>
      <c r="AU847" s="44"/>
      <c r="AV847" s="751" t="str" cm="1">
        <f t="array" ref="AV8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7" s="34"/>
      <c r="AX847" s="34"/>
      <c r="AY847" s="34"/>
      <c r="AZ847" s="34"/>
      <c r="BA847" s="34"/>
      <c r="BB847" s="34"/>
      <c r="BC847" s="34"/>
      <c r="BD847" s="44">
        <v>40248</v>
      </c>
      <c r="BE847" s="34" t="s">
        <v>3790</v>
      </c>
      <c r="BF847" s="43" t="s">
        <v>1277</v>
      </c>
      <c r="BG847" s="34" t="s">
        <v>498</v>
      </c>
      <c r="BH847" s="34" t="s">
        <v>498</v>
      </c>
      <c r="BI847" s="34" t="s">
        <v>3790</v>
      </c>
      <c r="BJ847" s="44" t="s">
        <v>428</v>
      </c>
      <c r="BK847" s="44" t="s">
        <v>6475</v>
      </c>
      <c r="BL847" s="34"/>
      <c r="BM847" s="34"/>
      <c r="BN847" s="34"/>
      <c r="BO847" s="20"/>
      <c r="BP847" s="20"/>
      <c r="BQ847" s="20"/>
      <c r="BR847" s="20"/>
      <c r="BS847" s="27"/>
      <c r="BT847" s="20"/>
      <c r="BU847" s="20"/>
      <c r="BV847" s="20"/>
      <c r="BW847" s="20"/>
      <c r="BX847" s="20"/>
      <c r="BY847" s="20"/>
      <c r="BZ847" s="20"/>
      <c r="CA847" s="20"/>
      <c r="CB847" s="20"/>
      <c r="CC847" s="27"/>
      <c r="CD847" s="20"/>
      <c r="CE847" s="20"/>
      <c r="CF847" s="28"/>
      <c r="CG847" s="28"/>
      <c r="CH847" s="28"/>
      <c r="CI847" s="28"/>
      <c r="CJ847" s="28"/>
      <c r="CK847" s="28"/>
      <c r="CL847" s="28"/>
      <c r="CM847" s="28"/>
      <c r="CN847" s="28"/>
      <c r="CO847" s="28"/>
      <c r="CP847" s="28"/>
      <c r="CQ847" s="28"/>
      <c r="CR847" s="28"/>
      <c r="CS847" s="28"/>
      <c r="CT847" s="28"/>
      <c r="CU847" s="28"/>
      <c r="CV847" s="28"/>
      <c r="CW847" s="28"/>
      <c r="CX847" s="20"/>
      <c r="ML847" s="87"/>
      <c r="MM847" s="87"/>
      <c r="MN847" s="87"/>
      <c r="MO847" s="87"/>
      <c r="MP847" s="87"/>
      <c r="MQ847" s="87"/>
      <c r="MR847" s="87"/>
      <c r="MS847" s="87"/>
      <c r="MT847" s="87"/>
      <c r="MU847" s="87"/>
      <c r="MV847" s="87"/>
      <c r="MW847" s="87"/>
      <c r="MX847" s="87"/>
      <c r="MY847" s="87"/>
      <c r="MZ847" s="87"/>
      <c r="NA847" s="87"/>
      <c r="NB847" s="87"/>
      <c r="NC847" s="87"/>
      <c r="ND847" s="87"/>
      <c r="NE847" s="87"/>
      <c r="NF847" s="87"/>
      <c r="NG847" s="87"/>
      <c r="NH847" s="87"/>
      <c r="NI847" s="87"/>
      <c r="NJ847" s="87"/>
      <c r="NK847" s="87"/>
      <c r="NL847" s="87"/>
      <c r="NM847" s="87"/>
      <c r="NN847" s="87"/>
      <c r="NO847" s="87"/>
      <c r="NP847" s="87"/>
      <c r="NR847" s="20"/>
      <c r="NS847" s="20"/>
    </row>
    <row r="848" spans="22:383">
      <c r="V848" s="43">
        <v>115</v>
      </c>
      <c r="W848" s="34" t="s">
        <v>3062</v>
      </c>
      <c r="X848" s="44">
        <v>40250</v>
      </c>
      <c r="Y848" s="34" t="s">
        <v>3838</v>
      </c>
      <c r="Z848" s="43" t="s">
        <v>1277</v>
      </c>
      <c r="AA848" s="34" t="s">
        <v>498</v>
      </c>
      <c r="AB848" s="34" t="s">
        <v>498</v>
      </c>
      <c r="AC848" s="34" t="s">
        <v>6508</v>
      </c>
      <c r="AD848" s="44" t="s">
        <v>428</v>
      </c>
      <c r="AE848" s="44" t="s">
        <v>6475</v>
      </c>
      <c r="AF848" s="43">
        <v>115</v>
      </c>
      <c r="AG848" s="34" t="s">
        <v>3062</v>
      </c>
      <c r="AH848" s="34" t="s">
        <v>3061</v>
      </c>
      <c r="AI848" s="43" t="s">
        <v>3063</v>
      </c>
      <c r="AJ848" s="44" t="s">
        <v>3064</v>
      </c>
      <c r="AK848" s="295">
        <v>5300125</v>
      </c>
      <c r="AL848" s="44" t="s">
        <v>498</v>
      </c>
      <c r="AM848" s="44" t="s">
        <v>3068</v>
      </c>
      <c r="AN848" s="296">
        <v>273093740</v>
      </c>
      <c r="AO848" s="34"/>
      <c r="AP848" s="34"/>
      <c r="AQ848" s="34"/>
      <c r="AR848" s="34"/>
      <c r="AS848" s="34"/>
      <c r="AT848" s="44" t="s">
        <v>434</v>
      </c>
      <c r="AU848" s="44"/>
      <c r="AV848" s="751" t="str" cm="1">
        <f t="array" ref="AV8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8" s="34"/>
      <c r="AX848" s="34"/>
      <c r="AY848" s="34"/>
      <c r="AZ848" s="34"/>
      <c r="BA848" s="34"/>
      <c r="BB848" s="34"/>
      <c r="BC848" s="34"/>
      <c r="BD848" s="44">
        <v>40250</v>
      </c>
      <c r="BE848" s="34" t="s">
        <v>3838</v>
      </c>
      <c r="BF848" s="43" t="s">
        <v>1277</v>
      </c>
      <c r="BG848" s="34" t="s">
        <v>498</v>
      </c>
      <c r="BH848" s="34" t="s">
        <v>498</v>
      </c>
      <c r="BI848" s="34" t="s">
        <v>6508</v>
      </c>
      <c r="BJ848" s="44" t="s">
        <v>428</v>
      </c>
      <c r="BK848" s="44" t="s">
        <v>6475</v>
      </c>
      <c r="BL848" s="34"/>
      <c r="BM848" s="34"/>
      <c r="BN848" s="34"/>
      <c r="BO848" s="20"/>
      <c r="BP848" s="20"/>
      <c r="BQ848" s="20"/>
      <c r="BR848" s="20"/>
      <c r="BS848" s="27"/>
      <c r="BT848" s="20"/>
      <c r="BU848" s="20"/>
      <c r="BV848" s="20"/>
      <c r="BW848" s="20"/>
      <c r="BX848" s="20"/>
      <c r="BY848" s="20"/>
      <c r="BZ848" s="20"/>
      <c r="CA848" s="20"/>
      <c r="CB848" s="20"/>
      <c r="CC848" s="27"/>
      <c r="CD848" s="20"/>
      <c r="CE848" s="20"/>
      <c r="CF848" s="28"/>
      <c r="CG848" s="28"/>
      <c r="CH848" s="28"/>
      <c r="CI848" s="28"/>
      <c r="CJ848" s="28"/>
      <c r="CK848" s="28"/>
      <c r="CL848" s="28"/>
      <c r="CM848" s="28"/>
      <c r="CN848" s="28"/>
      <c r="CO848" s="28"/>
      <c r="CP848" s="28"/>
      <c r="CQ848" s="28"/>
      <c r="CR848" s="28"/>
      <c r="CS848" s="28"/>
      <c r="CT848" s="28"/>
      <c r="CU848" s="28"/>
      <c r="CV848" s="28"/>
      <c r="CW848" s="28"/>
      <c r="CX848" s="20"/>
      <c r="ML848" s="87"/>
      <c r="MM848" s="87"/>
      <c r="MN848" s="87"/>
      <c r="MO848" s="87"/>
      <c r="MP848" s="87"/>
      <c r="MQ848" s="87"/>
      <c r="MR848" s="87"/>
      <c r="MS848" s="87"/>
      <c r="MT848" s="87"/>
      <c r="MU848" s="87"/>
      <c r="MV848" s="87"/>
      <c r="MW848" s="87"/>
      <c r="MX848" s="87"/>
      <c r="MY848" s="87"/>
      <c r="MZ848" s="87"/>
      <c r="NA848" s="87"/>
      <c r="NB848" s="87"/>
      <c r="NC848" s="87"/>
      <c r="ND848" s="87"/>
      <c r="NE848" s="87"/>
      <c r="NF848" s="87"/>
      <c r="NG848" s="87"/>
      <c r="NH848" s="87"/>
      <c r="NI848" s="87"/>
      <c r="NJ848" s="87"/>
      <c r="NK848" s="87"/>
      <c r="NL848" s="87"/>
      <c r="NM848" s="87"/>
      <c r="NN848" s="87"/>
      <c r="NO848" s="87"/>
      <c r="NP848" s="87"/>
      <c r="NR848" s="20"/>
      <c r="NS848" s="20"/>
    </row>
    <row r="849" spans="22:63">
      <c r="V849" s="43">
        <v>115</v>
      </c>
      <c r="W849" s="34" t="s">
        <v>3062</v>
      </c>
      <c r="X849" s="44">
        <v>40251</v>
      </c>
      <c r="Y849" s="34" t="s">
        <v>3857</v>
      </c>
      <c r="Z849" s="43" t="s">
        <v>1277</v>
      </c>
      <c r="AA849" s="34" t="s">
        <v>498</v>
      </c>
      <c r="AB849" s="34" t="s">
        <v>498</v>
      </c>
      <c r="AC849" s="34" t="s">
        <v>6509</v>
      </c>
      <c r="AD849" s="44" t="s">
        <v>428</v>
      </c>
      <c r="AE849" s="44" t="s">
        <v>6475</v>
      </c>
      <c r="AF849" s="43">
        <v>115</v>
      </c>
      <c r="AG849" s="34" t="s">
        <v>3062</v>
      </c>
      <c r="AH849" s="34" t="s">
        <v>3061</v>
      </c>
      <c r="AI849" s="43" t="s">
        <v>3063</v>
      </c>
      <c r="AJ849" s="44" t="s">
        <v>3064</v>
      </c>
      <c r="AK849" s="295">
        <v>5300125</v>
      </c>
      <c r="AL849" s="44" t="s">
        <v>498</v>
      </c>
      <c r="AM849" s="44" t="s">
        <v>3068</v>
      </c>
      <c r="AN849" s="296">
        <v>273093740</v>
      </c>
      <c r="AO849" s="34"/>
      <c r="AP849" s="34"/>
      <c r="AQ849" s="34"/>
      <c r="AR849" s="34"/>
      <c r="AS849" s="34"/>
      <c r="AT849" s="44" t="s">
        <v>434</v>
      </c>
      <c r="AU849" s="44"/>
      <c r="AV849" s="751" t="str" cm="1">
        <f t="array" ref="AV8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49" s="34"/>
      <c r="AX849" s="34"/>
      <c r="AY849" s="34"/>
      <c r="AZ849" s="34"/>
      <c r="BA849" s="34"/>
      <c r="BB849" s="34"/>
      <c r="BC849" s="34"/>
      <c r="BD849" s="44">
        <v>40251</v>
      </c>
      <c r="BE849" s="34" t="s">
        <v>3857</v>
      </c>
      <c r="BF849" s="43" t="s">
        <v>1277</v>
      </c>
      <c r="BG849" s="34" t="s">
        <v>498</v>
      </c>
      <c r="BH849" s="34" t="s">
        <v>498</v>
      </c>
      <c r="BI849" s="34" t="s">
        <v>6509</v>
      </c>
      <c r="BJ849" s="44" t="s">
        <v>428</v>
      </c>
      <c r="BK849" s="44" t="s">
        <v>6475</v>
      </c>
    </row>
    <row r="850" spans="22:63">
      <c r="V850" s="43">
        <v>115</v>
      </c>
      <c r="W850" s="34" t="s">
        <v>3062</v>
      </c>
      <c r="X850" s="44">
        <v>40252</v>
      </c>
      <c r="Y850" s="34" t="s">
        <v>3879</v>
      </c>
      <c r="Z850" s="43" t="s">
        <v>1277</v>
      </c>
      <c r="AA850" s="34" t="s">
        <v>498</v>
      </c>
      <c r="AB850" s="34" t="s">
        <v>498</v>
      </c>
      <c r="AC850" s="34" t="s">
        <v>6510</v>
      </c>
      <c r="AD850" s="44" t="s">
        <v>428</v>
      </c>
      <c r="AE850" s="44" t="s">
        <v>6475</v>
      </c>
      <c r="AF850" s="43">
        <v>115</v>
      </c>
      <c r="AG850" s="34" t="s">
        <v>3062</v>
      </c>
      <c r="AH850" s="34" t="s">
        <v>3061</v>
      </c>
      <c r="AI850" s="43" t="s">
        <v>3063</v>
      </c>
      <c r="AJ850" s="44" t="s">
        <v>3064</v>
      </c>
      <c r="AK850" s="295">
        <v>5300125</v>
      </c>
      <c r="AL850" s="44" t="s">
        <v>498</v>
      </c>
      <c r="AM850" s="44" t="s">
        <v>3068</v>
      </c>
      <c r="AN850" s="296">
        <v>273093740</v>
      </c>
      <c r="AO850" s="34"/>
      <c r="AP850" s="34"/>
      <c r="AQ850" s="34"/>
      <c r="AR850" s="34"/>
      <c r="AS850" s="34"/>
      <c r="AT850" s="44" t="s">
        <v>434</v>
      </c>
      <c r="AU850" s="44"/>
      <c r="AV850" s="751" t="str" cm="1">
        <f t="array" ref="AV8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0" s="34"/>
      <c r="AX850" s="34"/>
      <c r="AY850" s="34"/>
      <c r="AZ850" s="34"/>
      <c r="BA850" s="34"/>
      <c r="BB850" s="34"/>
      <c r="BC850" s="34"/>
      <c r="BD850" s="44">
        <v>40252</v>
      </c>
      <c r="BE850" s="34" t="s">
        <v>3879</v>
      </c>
      <c r="BF850" s="43" t="s">
        <v>1277</v>
      </c>
      <c r="BG850" s="34" t="s">
        <v>498</v>
      </c>
      <c r="BH850" s="34" t="s">
        <v>498</v>
      </c>
      <c r="BI850" s="34" t="s">
        <v>6510</v>
      </c>
      <c r="BJ850" s="44" t="s">
        <v>428</v>
      </c>
      <c r="BK850" s="44" t="s">
        <v>6475</v>
      </c>
    </row>
    <row r="851" spans="22:63">
      <c r="V851" s="43">
        <v>115</v>
      </c>
      <c r="W851" s="34" t="s">
        <v>3062</v>
      </c>
      <c r="X851" s="44">
        <v>40253</v>
      </c>
      <c r="Y851" s="34" t="s">
        <v>3898</v>
      </c>
      <c r="Z851" s="43" t="s">
        <v>1277</v>
      </c>
      <c r="AA851" s="34" t="s">
        <v>498</v>
      </c>
      <c r="AB851" s="34" t="s">
        <v>498</v>
      </c>
      <c r="AC851" s="34" t="s">
        <v>6511</v>
      </c>
      <c r="AD851" s="44" t="s">
        <v>428</v>
      </c>
      <c r="AE851" s="44" t="s">
        <v>6475</v>
      </c>
      <c r="AF851" s="43">
        <v>115</v>
      </c>
      <c r="AG851" s="34" t="s">
        <v>3062</v>
      </c>
      <c r="AH851" s="34" t="s">
        <v>3061</v>
      </c>
      <c r="AI851" s="43" t="s">
        <v>3063</v>
      </c>
      <c r="AJ851" s="44" t="s">
        <v>3064</v>
      </c>
      <c r="AK851" s="295">
        <v>5300125</v>
      </c>
      <c r="AL851" s="44" t="s">
        <v>498</v>
      </c>
      <c r="AM851" s="44" t="s">
        <v>3068</v>
      </c>
      <c r="AN851" s="296">
        <v>273093740</v>
      </c>
      <c r="AO851" s="34"/>
      <c r="AP851" s="34"/>
      <c r="AQ851" s="34"/>
      <c r="AR851" s="34"/>
      <c r="AS851" s="34"/>
      <c r="AT851" s="44" t="s">
        <v>434</v>
      </c>
      <c r="AU851" s="44"/>
      <c r="AV851" s="751" t="str" cm="1">
        <f t="array" ref="AV8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1" s="34"/>
      <c r="AX851" s="34"/>
      <c r="AY851" s="34"/>
      <c r="AZ851" s="34"/>
      <c r="BA851" s="34"/>
      <c r="BB851" s="34"/>
      <c r="BC851" s="34"/>
      <c r="BD851" s="44">
        <v>40253</v>
      </c>
      <c r="BE851" s="34" t="s">
        <v>3898</v>
      </c>
      <c r="BF851" s="43" t="s">
        <v>1277</v>
      </c>
      <c r="BG851" s="34" t="s">
        <v>498</v>
      </c>
      <c r="BH851" s="34" t="s">
        <v>498</v>
      </c>
      <c r="BI851" s="34" t="s">
        <v>6511</v>
      </c>
      <c r="BJ851" s="44" t="s">
        <v>428</v>
      </c>
      <c r="BK851" s="44" t="s">
        <v>6475</v>
      </c>
    </row>
    <row r="852" spans="22:63">
      <c r="V852" s="43">
        <v>115</v>
      </c>
      <c r="W852" s="34" t="s">
        <v>3062</v>
      </c>
      <c r="X852" s="44">
        <v>40254</v>
      </c>
      <c r="Y852" s="34" t="s">
        <v>3917</v>
      </c>
      <c r="Z852" s="43" t="s">
        <v>1277</v>
      </c>
      <c r="AA852" s="34" t="s">
        <v>498</v>
      </c>
      <c r="AB852" s="34" t="s">
        <v>498</v>
      </c>
      <c r="AC852" s="34" t="s">
        <v>6512</v>
      </c>
      <c r="AD852" s="44" t="s">
        <v>428</v>
      </c>
      <c r="AE852" s="44" t="s">
        <v>6475</v>
      </c>
      <c r="AF852" s="43">
        <v>115</v>
      </c>
      <c r="AG852" s="34" t="s">
        <v>3062</v>
      </c>
      <c r="AH852" s="34" t="s">
        <v>3061</v>
      </c>
      <c r="AI852" s="43" t="s">
        <v>3063</v>
      </c>
      <c r="AJ852" s="44" t="s">
        <v>3064</v>
      </c>
      <c r="AK852" s="295">
        <v>5300125</v>
      </c>
      <c r="AL852" s="44" t="s">
        <v>498</v>
      </c>
      <c r="AM852" s="44" t="s">
        <v>3068</v>
      </c>
      <c r="AN852" s="296">
        <v>273093740</v>
      </c>
      <c r="AO852" s="34"/>
      <c r="AP852" s="34"/>
      <c r="AQ852" s="34"/>
      <c r="AR852" s="34"/>
      <c r="AS852" s="34"/>
      <c r="AT852" s="44" t="s">
        <v>434</v>
      </c>
      <c r="AU852" s="44"/>
      <c r="AV852" s="751" t="str" cm="1">
        <f t="array" ref="AV8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2" s="34"/>
      <c r="AX852" s="34"/>
      <c r="AY852" s="34"/>
      <c r="AZ852" s="34"/>
      <c r="BA852" s="34"/>
      <c r="BB852" s="34"/>
      <c r="BC852" s="34"/>
      <c r="BD852" s="44">
        <v>40254</v>
      </c>
      <c r="BE852" s="34" t="s">
        <v>3917</v>
      </c>
      <c r="BF852" s="43" t="s">
        <v>1277</v>
      </c>
      <c r="BG852" s="34" t="s">
        <v>498</v>
      </c>
      <c r="BH852" s="34" t="s">
        <v>498</v>
      </c>
      <c r="BI852" s="34" t="s">
        <v>6512</v>
      </c>
      <c r="BJ852" s="44" t="s">
        <v>428</v>
      </c>
      <c r="BK852" s="44" t="s">
        <v>6475</v>
      </c>
    </row>
    <row r="853" spans="22:63">
      <c r="V853" s="43">
        <v>115</v>
      </c>
      <c r="W853" s="34" t="s">
        <v>3062</v>
      </c>
      <c r="X853" s="44">
        <v>40255</v>
      </c>
      <c r="Y853" s="34" t="s">
        <v>3941</v>
      </c>
      <c r="Z853" s="43" t="s">
        <v>1277</v>
      </c>
      <c r="AA853" s="34" t="s">
        <v>498</v>
      </c>
      <c r="AB853" s="34" t="s">
        <v>498</v>
      </c>
      <c r="AC853" s="34" t="s">
        <v>6513</v>
      </c>
      <c r="AD853" s="44" t="s">
        <v>428</v>
      </c>
      <c r="AE853" s="44" t="s">
        <v>6475</v>
      </c>
      <c r="AF853" s="43">
        <v>115</v>
      </c>
      <c r="AG853" s="34" t="s">
        <v>3062</v>
      </c>
      <c r="AH853" s="34" t="s">
        <v>3061</v>
      </c>
      <c r="AI853" s="43" t="s">
        <v>3063</v>
      </c>
      <c r="AJ853" s="44" t="s">
        <v>3064</v>
      </c>
      <c r="AK853" s="295">
        <v>5300125</v>
      </c>
      <c r="AL853" s="44" t="s">
        <v>498</v>
      </c>
      <c r="AM853" s="44" t="s">
        <v>3068</v>
      </c>
      <c r="AN853" s="296">
        <v>273093740</v>
      </c>
      <c r="AO853" s="34"/>
      <c r="AP853" s="34"/>
      <c r="AQ853" s="34"/>
      <c r="AR853" s="34"/>
      <c r="AS853" s="34"/>
      <c r="AT853" s="44" t="s">
        <v>434</v>
      </c>
      <c r="AU853" s="44"/>
      <c r="AV853" s="751" t="str" cm="1">
        <f t="array" ref="AV8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3" s="34"/>
      <c r="AX853" s="34"/>
      <c r="AY853" s="34"/>
      <c r="AZ853" s="34"/>
      <c r="BA853" s="34"/>
      <c r="BB853" s="34"/>
      <c r="BC853" s="34"/>
      <c r="BD853" s="44">
        <v>40255</v>
      </c>
      <c r="BE853" s="34" t="s">
        <v>3941</v>
      </c>
      <c r="BF853" s="43" t="s">
        <v>1277</v>
      </c>
      <c r="BG853" s="34" t="s">
        <v>498</v>
      </c>
      <c r="BH853" s="34" t="s">
        <v>498</v>
      </c>
      <c r="BI853" s="34" t="s">
        <v>6513</v>
      </c>
      <c r="BJ853" s="44" t="s">
        <v>428</v>
      </c>
      <c r="BK853" s="44" t="s">
        <v>6475</v>
      </c>
    </row>
    <row r="854" spans="22:63">
      <c r="V854" s="43">
        <v>115</v>
      </c>
      <c r="W854" s="34" t="s">
        <v>3062</v>
      </c>
      <c r="X854" s="44">
        <v>40256</v>
      </c>
      <c r="Y854" s="34" t="s">
        <v>3963</v>
      </c>
      <c r="Z854" s="43" t="s">
        <v>1277</v>
      </c>
      <c r="AA854" s="34" t="s">
        <v>498</v>
      </c>
      <c r="AB854" s="34" t="s">
        <v>498</v>
      </c>
      <c r="AC854" s="34" t="s">
        <v>6514</v>
      </c>
      <c r="AD854" s="44" t="s">
        <v>428</v>
      </c>
      <c r="AE854" s="44" t="s">
        <v>6475</v>
      </c>
      <c r="AF854" s="43">
        <v>115</v>
      </c>
      <c r="AG854" s="34" t="s">
        <v>3062</v>
      </c>
      <c r="AH854" s="34" t="s">
        <v>3061</v>
      </c>
      <c r="AI854" s="43" t="s">
        <v>3063</v>
      </c>
      <c r="AJ854" s="44" t="s">
        <v>3064</v>
      </c>
      <c r="AK854" s="295">
        <v>5300125</v>
      </c>
      <c r="AL854" s="44" t="s">
        <v>498</v>
      </c>
      <c r="AM854" s="44" t="s">
        <v>3068</v>
      </c>
      <c r="AN854" s="296">
        <v>273093740</v>
      </c>
      <c r="AO854" s="34"/>
      <c r="AP854" s="34"/>
      <c r="AQ854" s="34"/>
      <c r="AR854" s="34"/>
      <c r="AS854" s="34"/>
      <c r="AT854" s="44" t="s">
        <v>434</v>
      </c>
      <c r="AU854" s="44"/>
      <c r="AV854" s="751" t="str" cm="1">
        <f t="array" ref="AV8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4" s="34"/>
      <c r="AX854" s="34"/>
      <c r="AY854" s="34"/>
      <c r="AZ854" s="34"/>
      <c r="BA854" s="34"/>
      <c r="BB854" s="34"/>
      <c r="BC854" s="34"/>
      <c r="BD854" s="44">
        <v>40256</v>
      </c>
      <c r="BE854" s="34" t="s">
        <v>3963</v>
      </c>
      <c r="BF854" s="43" t="s">
        <v>1277</v>
      </c>
      <c r="BG854" s="34" t="s">
        <v>498</v>
      </c>
      <c r="BH854" s="34" t="s">
        <v>498</v>
      </c>
      <c r="BI854" s="34" t="s">
        <v>6514</v>
      </c>
      <c r="BJ854" s="44" t="s">
        <v>428</v>
      </c>
      <c r="BK854" s="44" t="s">
        <v>6475</v>
      </c>
    </row>
    <row r="855" spans="22:63">
      <c r="V855" s="43">
        <v>115</v>
      </c>
      <c r="W855" s="34" t="s">
        <v>3062</v>
      </c>
      <c r="X855" s="44">
        <v>40257</v>
      </c>
      <c r="Y855" s="34" t="s">
        <v>3985</v>
      </c>
      <c r="Z855" s="43" t="s">
        <v>1277</v>
      </c>
      <c r="AA855" s="34" t="s">
        <v>498</v>
      </c>
      <c r="AB855" s="34" t="s">
        <v>498</v>
      </c>
      <c r="AC855" s="34" t="s">
        <v>6480</v>
      </c>
      <c r="AD855" s="44" t="s">
        <v>428</v>
      </c>
      <c r="AE855" s="44" t="s">
        <v>6475</v>
      </c>
      <c r="AF855" s="43">
        <v>115</v>
      </c>
      <c r="AG855" s="34" t="s">
        <v>3062</v>
      </c>
      <c r="AH855" s="34" t="s">
        <v>3061</v>
      </c>
      <c r="AI855" s="43" t="s">
        <v>3063</v>
      </c>
      <c r="AJ855" s="44" t="s">
        <v>3064</v>
      </c>
      <c r="AK855" s="295">
        <v>5300125</v>
      </c>
      <c r="AL855" s="44" t="s">
        <v>498</v>
      </c>
      <c r="AM855" s="44" t="s">
        <v>3068</v>
      </c>
      <c r="AN855" s="296">
        <v>273093740</v>
      </c>
      <c r="AO855" s="34"/>
      <c r="AP855" s="34"/>
      <c r="AQ855" s="34"/>
      <c r="AR855" s="34"/>
      <c r="AS855" s="34"/>
      <c r="AT855" s="44" t="s">
        <v>434</v>
      </c>
      <c r="AU855" s="44"/>
      <c r="AV855" s="751" t="str" cm="1">
        <f t="array" ref="AV8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5" s="34"/>
      <c r="AX855" s="34"/>
      <c r="AY855" s="34"/>
      <c r="AZ855" s="34"/>
      <c r="BA855" s="34"/>
      <c r="BB855" s="34"/>
      <c r="BC855" s="34"/>
      <c r="BD855" s="44">
        <v>40257</v>
      </c>
      <c r="BE855" s="34" t="s">
        <v>3985</v>
      </c>
      <c r="BF855" s="43" t="s">
        <v>1277</v>
      </c>
      <c r="BG855" s="34" t="s">
        <v>498</v>
      </c>
      <c r="BH855" s="34" t="s">
        <v>498</v>
      </c>
      <c r="BI855" s="34" t="s">
        <v>6480</v>
      </c>
      <c r="BJ855" s="44" t="s">
        <v>428</v>
      </c>
      <c r="BK855" s="44" t="s">
        <v>6475</v>
      </c>
    </row>
    <row r="856" spans="22:63">
      <c r="V856" s="43">
        <v>115</v>
      </c>
      <c r="W856" s="34" t="s">
        <v>3062</v>
      </c>
      <c r="X856" s="44">
        <v>40249</v>
      </c>
      <c r="Y856" s="34" t="s">
        <v>3816</v>
      </c>
      <c r="Z856" s="43" t="s">
        <v>1277</v>
      </c>
      <c r="AA856" s="34" t="s">
        <v>498</v>
      </c>
      <c r="AB856" s="34" t="s">
        <v>498</v>
      </c>
      <c r="AC856" s="34" t="s">
        <v>3816</v>
      </c>
      <c r="AD856" s="44" t="s">
        <v>428</v>
      </c>
      <c r="AE856" s="44" t="s">
        <v>6475</v>
      </c>
      <c r="AF856" s="43">
        <v>115</v>
      </c>
      <c r="AG856" s="34" t="s">
        <v>3062</v>
      </c>
      <c r="AH856" s="34" t="s">
        <v>3061</v>
      </c>
      <c r="AI856" s="43" t="s">
        <v>3063</v>
      </c>
      <c r="AJ856" s="44" t="s">
        <v>3064</v>
      </c>
      <c r="AK856" s="295">
        <v>5300125</v>
      </c>
      <c r="AL856" s="44" t="s">
        <v>498</v>
      </c>
      <c r="AM856" s="44" t="s">
        <v>3068</v>
      </c>
      <c r="AN856" s="296">
        <v>273093740</v>
      </c>
      <c r="AO856" s="34"/>
      <c r="AP856" s="34"/>
      <c r="AQ856" s="34"/>
      <c r="AR856" s="34"/>
      <c r="AS856" s="34"/>
      <c r="AT856" s="44" t="s">
        <v>434</v>
      </c>
      <c r="AU856" s="44"/>
      <c r="AV856" s="751" t="str" cm="1">
        <f t="array" ref="AV8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6" s="34"/>
      <c r="AX856" s="34"/>
      <c r="AY856" s="34"/>
      <c r="AZ856" s="34"/>
      <c r="BA856" s="34"/>
      <c r="BB856" s="34"/>
      <c r="BC856" s="34"/>
      <c r="BD856" s="44">
        <v>40249</v>
      </c>
      <c r="BE856" s="34" t="s">
        <v>3816</v>
      </c>
      <c r="BF856" s="43" t="s">
        <v>1277</v>
      </c>
      <c r="BG856" s="34" t="s">
        <v>498</v>
      </c>
      <c r="BH856" s="34" t="s">
        <v>498</v>
      </c>
      <c r="BI856" s="34" t="s">
        <v>3816</v>
      </c>
      <c r="BJ856" s="44" t="s">
        <v>428</v>
      </c>
      <c r="BK856" s="44" t="s">
        <v>6475</v>
      </c>
    </row>
    <row r="857" spans="22:63">
      <c r="V857" s="43">
        <v>115</v>
      </c>
      <c r="W857" s="34" t="s">
        <v>3062</v>
      </c>
      <c r="X857" s="44">
        <v>40604</v>
      </c>
      <c r="Y857" s="34" t="s">
        <v>765</v>
      </c>
      <c r="Z857" s="43" t="s">
        <v>1277</v>
      </c>
      <c r="AA857" s="34" t="s">
        <v>502</v>
      </c>
      <c r="AB857" s="34" t="s">
        <v>498</v>
      </c>
      <c r="AC857" s="34" t="s">
        <v>765</v>
      </c>
      <c r="AD857" s="44" t="s">
        <v>428</v>
      </c>
      <c r="AE857" s="44" t="s">
        <v>6475</v>
      </c>
      <c r="AF857" s="43">
        <v>115</v>
      </c>
      <c r="AG857" s="34" t="s">
        <v>3062</v>
      </c>
      <c r="AH857" s="34" t="s">
        <v>3061</v>
      </c>
      <c r="AI857" s="43" t="s">
        <v>3063</v>
      </c>
      <c r="AJ857" s="44" t="s">
        <v>3064</v>
      </c>
      <c r="AK857" s="295">
        <v>5300125</v>
      </c>
      <c r="AL857" s="44" t="s">
        <v>498</v>
      </c>
      <c r="AM857" s="44" t="s">
        <v>3068</v>
      </c>
      <c r="AN857" s="296">
        <v>273093740</v>
      </c>
      <c r="AO857" s="34"/>
      <c r="AP857" s="34"/>
      <c r="AQ857" s="34"/>
      <c r="AR857" s="34"/>
      <c r="AS857" s="34"/>
      <c r="AT857" s="44" t="s">
        <v>434</v>
      </c>
      <c r="AU857" s="44"/>
      <c r="AV857" s="751" t="str" cm="1">
        <f t="array" ref="AV8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7" s="34"/>
      <c r="AX857" s="34"/>
      <c r="AY857" s="34"/>
      <c r="AZ857" s="34"/>
      <c r="BA857" s="34"/>
      <c r="BB857" s="34"/>
      <c r="BC857" s="34"/>
      <c r="BD857" s="44">
        <v>40604</v>
      </c>
      <c r="BE857" s="34" t="s">
        <v>765</v>
      </c>
      <c r="BF857" s="43" t="s">
        <v>1277</v>
      </c>
      <c r="BG857" s="34" t="s">
        <v>502</v>
      </c>
      <c r="BH857" s="34" t="s">
        <v>498</v>
      </c>
      <c r="BI857" s="34" t="s">
        <v>765</v>
      </c>
      <c r="BJ857" s="44" t="s">
        <v>428</v>
      </c>
      <c r="BK857" s="44" t="s">
        <v>6475</v>
      </c>
    </row>
    <row r="858" spans="22:63">
      <c r="V858" s="43">
        <v>115</v>
      </c>
      <c r="W858" s="34" t="s">
        <v>3062</v>
      </c>
      <c r="X858" s="44">
        <v>40605</v>
      </c>
      <c r="Y858" s="34" t="s">
        <v>1035</v>
      </c>
      <c r="Z858" s="43" t="s">
        <v>1277</v>
      </c>
      <c r="AA858" s="34" t="s">
        <v>502</v>
      </c>
      <c r="AB858" s="34" t="s">
        <v>498</v>
      </c>
      <c r="AC858" s="34" t="s">
        <v>1035</v>
      </c>
      <c r="AD858" s="44" t="s">
        <v>428</v>
      </c>
      <c r="AE858" s="44" t="s">
        <v>6475</v>
      </c>
      <c r="AF858" s="43">
        <v>115</v>
      </c>
      <c r="AG858" s="34" t="s">
        <v>3062</v>
      </c>
      <c r="AH858" s="34" t="s">
        <v>3061</v>
      </c>
      <c r="AI858" s="43" t="s">
        <v>3063</v>
      </c>
      <c r="AJ858" s="44" t="s">
        <v>3064</v>
      </c>
      <c r="AK858" s="295">
        <v>5300125</v>
      </c>
      <c r="AL858" s="44" t="s">
        <v>498</v>
      </c>
      <c r="AM858" s="44" t="s">
        <v>3068</v>
      </c>
      <c r="AN858" s="296">
        <v>273093740</v>
      </c>
      <c r="AO858" s="34"/>
      <c r="AP858" s="34"/>
      <c r="AQ858" s="34"/>
      <c r="AR858" s="34"/>
      <c r="AS858" s="34"/>
      <c r="AT858" s="44" t="s">
        <v>434</v>
      </c>
      <c r="AU858" s="44"/>
      <c r="AV858" s="751" t="str" cm="1">
        <f t="array" ref="AV8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8" s="34"/>
      <c r="AX858" s="34"/>
      <c r="AY858" s="34"/>
      <c r="AZ858" s="34"/>
      <c r="BA858" s="34"/>
      <c r="BB858" s="34"/>
      <c r="BC858" s="34"/>
      <c r="BD858" s="44">
        <v>40605</v>
      </c>
      <c r="BE858" s="34" t="s">
        <v>1035</v>
      </c>
      <c r="BF858" s="43" t="s">
        <v>1277</v>
      </c>
      <c r="BG858" s="34" t="s">
        <v>502</v>
      </c>
      <c r="BH858" s="34" t="s">
        <v>498</v>
      </c>
      <c r="BI858" s="34" t="s">
        <v>1035</v>
      </c>
      <c r="BJ858" s="44" t="s">
        <v>428</v>
      </c>
      <c r="BK858" s="44" t="s">
        <v>6475</v>
      </c>
    </row>
    <row r="859" spans="22:63">
      <c r="V859" s="43">
        <v>115</v>
      </c>
      <c r="W859" s="34" t="s">
        <v>3062</v>
      </c>
      <c r="X859" s="44">
        <v>40607</v>
      </c>
      <c r="Y859" s="34" t="s">
        <v>1328</v>
      </c>
      <c r="Z859" s="43" t="s">
        <v>1277</v>
      </c>
      <c r="AA859" s="34" t="s">
        <v>502</v>
      </c>
      <c r="AB859" s="34" t="s">
        <v>498</v>
      </c>
      <c r="AC859" s="34" t="s">
        <v>1328</v>
      </c>
      <c r="AD859" s="44" t="s">
        <v>428</v>
      </c>
      <c r="AE859" s="44" t="s">
        <v>6475</v>
      </c>
      <c r="AF859" s="43">
        <v>115</v>
      </c>
      <c r="AG859" s="34" t="s">
        <v>3062</v>
      </c>
      <c r="AH859" s="34" t="s">
        <v>3061</v>
      </c>
      <c r="AI859" s="43" t="s">
        <v>3063</v>
      </c>
      <c r="AJ859" s="44" t="s">
        <v>3064</v>
      </c>
      <c r="AK859" s="295">
        <v>5300125</v>
      </c>
      <c r="AL859" s="44" t="s">
        <v>498</v>
      </c>
      <c r="AM859" s="44" t="s">
        <v>3068</v>
      </c>
      <c r="AN859" s="296">
        <v>273093740</v>
      </c>
      <c r="AO859" s="34"/>
      <c r="AP859" s="34"/>
      <c r="AQ859" s="34"/>
      <c r="AR859" s="34"/>
      <c r="AS859" s="34"/>
      <c r="AT859" s="44" t="s">
        <v>434</v>
      </c>
      <c r="AU859" s="44"/>
      <c r="AV859" s="751" t="str" cm="1">
        <f t="array" ref="AV8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59" s="34"/>
      <c r="AX859" s="34"/>
      <c r="AY859" s="34"/>
      <c r="AZ859" s="34"/>
      <c r="BA859" s="34"/>
      <c r="BB859" s="34"/>
      <c r="BC859" s="34"/>
      <c r="BD859" s="44">
        <v>40607</v>
      </c>
      <c r="BE859" s="34" t="s">
        <v>1328</v>
      </c>
      <c r="BF859" s="43" t="s">
        <v>1277</v>
      </c>
      <c r="BG859" s="34" t="s">
        <v>502</v>
      </c>
      <c r="BH859" s="34" t="s">
        <v>498</v>
      </c>
      <c r="BI859" s="34" t="s">
        <v>1328</v>
      </c>
      <c r="BJ859" s="44" t="s">
        <v>428</v>
      </c>
      <c r="BK859" s="44" t="s">
        <v>6475</v>
      </c>
    </row>
    <row r="860" spans="22:63">
      <c r="V860" s="43">
        <v>115</v>
      </c>
      <c r="W860" s="34" t="s">
        <v>3062</v>
      </c>
      <c r="X860" s="44">
        <v>40608</v>
      </c>
      <c r="Y860" s="34" t="s">
        <v>502</v>
      </c>
      <c r="Z860" s="43" t="s">
        <v>1277</v>
      </c>
      <c r="AA860" s="34" t="s">
        <v>502</v>
      </c>
      <c r="AB860" s="34" t="s">
        <v>498</v>
      </c>
      <c r="AC860" s="34" t="s">
        <v>502</v>
      </c>
      <c r="AD860" s="44" t="s">
        <v>428</v>
      </c>
      <c r="AE860" s="44" t="s">
        <v>6475</v>
      </c>
      <c r="AF860" s="43">
        <v>115</v>
      </c>
      <c r="AG860" s="34" t="s">
        <v>3062</v>
      </c>
      <c r="AH860" s="34" t="s">
        <v>3061</v>
      </c>
      <c r="AI860" s="43" t="s">
        <v>3063</v>
      </c>
      <c r="AJ860" s="44" t="s">
        <v>3064</v>
      </c>
      <c r="AK860" s="295">
        <v>5300125</v>
      </c>
      <c r="AL860" s="44" t="s">
        <v>498</v>
      </c>
      <c r="AM860" s="44" t="s">
        <v>3068</v>
      </c>
      <c r="AN860" s="296">
        <v>273093740</v>
      </c>
      <c r="AO860" s="34"/>
      <c r="AP860" s="34"/>
      <c r="AQ860" s="34"/>
      <c r="AR860" s="34"/>
      <c r="AS860" s="34"/>
      <c r="AT860" s="44" t="s">
        <v>434</v>
      </c>
      <c r="AU860" s="44"/>
      <c r="AV860" s="751" t="str" cm="1">
        <f t="array" ref="AV8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0" s="34"/>
      <c r="AX860" s="34"/>
      <c r="AY860" s="34"/>
      <c r="AZ860" s="34"/>
      <c r="BA860" s="34"/>
      <c r="BB860" s="34"/>
      <c r="BC860" s="34"/>
      <c r="BD860" s="44">
        <v>40608</v>
      </c>
      <c r="BE860" s="34" t="s">
        <v>502</v>
      </c>
      <c r="BF860" s="43" t="s">
        <v>1277</v>
      </c>
      <c r="BG860" s="34" t="s">
        <v>502</v>
      </c>
      <c r="BH860" s="34" t="s">
        <v>498</v>
      </c>
      <c r="BI860" s="34" t="s">
        <v>502</v>
      </c>
      <c r="BJ860" s="44" t="s">
        <v>428</v>
      </c>
      <c r="BK860" s="44" t="s">
        <v>6475</v>
      </c>
    </row>
    <row r="861" spans="22:63">
      <c r="V861" s="43">
        <v>115</v>
      </c>
      <c r="W861" s="34" t="s">
        <v>3062</v>
      </c>
      <c r="X861" s="44">
        <v>40600</v>
      </c>
      <c r="Y861" s="34" t="s">
        <v>6515</v>
      </c>
      <c r="Z861" s="43" t="s">
        <v>1277</v>
      </c>
      <c r="AA861" s="34" t="s">
        <v>502</v>
      </c>
      <c r="AB861" s="34" t="s">
        <v>498</v>
      </c>
      <c r="AC861" s="34" t="s">
        <v>502</v>
      </c>
      <c r="AD861" s="44" t="s">
        <v>428</v>
      </c>
      <c r="AE861" s="44" t="s">
        <v>6475</v>
      </c>
      <c r="AF861" s="43">
        <v>115</v>
      </c>
      <c r="AG861" s="34" t="s">
        <v>3062</v>
      </c>
      <c r="AH861" s="34" t="s">
        <v>3061</v>
      </c>
      <c r="AI861" s="43" t="s">
        <v>3063</v>
      </c>
      <c r="AJ861" s="44" t="s">
        <v>3064</v>
      </c>
      <c r="AK861" s="295">
        <v>5300125</v>
      </c>
      <c r="AL861" s="44" t="s">
        <v>498</v>
      </c>
      <c r="AM861" s="44" t="s">
        <v>3068</v>
      </c>
      <c r="AN861" s="296">
        <v>273093740</v>
      </c>
      <c r="AO861" s="34"/>
      <c r="AP861" s="34"/>
      <c r="AQ861" s="34"/>
      <c r="AR861" s="34"/>
      <c r="AS861" s="34"/>
      <c r="AT861" s="44" t="s">
        <v>434</v>
      </c>
      <c r="AU861" s="44"/>
      <c r="AV861" s="751" t="str" cm="1">
        <f t="array" ref="AV8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1" s="34"/>
      <c r="AX861" s="34"/>
      <c r="AY861" s="34"/>
      <c r="AZ861" s="34"/>
      <c r="BA861" s="34"/>
      <c r="BB861" s="34"/>
      <c r="BC861" s="34"/>
      <c r="BD861" s="44">
        <v>40600</v>
      </c>
      <c r="BE861" s="34" t="s">
        <v>6515</v>
      </c>
      <c r="BF861" s="43" t="s">
        <v>1277</v>
      </c>
      <c r="BG861" s="34" t="s">
        <v>502</v>
      </c>
      <c r="BH861" s="34" t="s">
        <v>498</v>
      </c>
      <c r="BI861" s="34" t="s">
        <v>502</v>
      </c>
      <c r="BJ861" s="44" t="s">
        <v>428</v>
      </c>
      <c r="BK861" s="44" t="s">
        <v>6475</v>
      </c>
    </row>
    <row r="862" spans="22:63">
      <c r="V862" s="43">
        <v>115</v>
      </c>
      <c r="W862" s="34" t="s">
        <v>3062</v>
      </c>
      <c r="X862" s="44">
        <v>40609</v>
      </c>
      <c r="Y862" s="34" t="s">
        <v>1871</v>
      </c>
      <c r="Z862" s="43" t="s">
        <v>1277</v>
      </c>
      <c r="AA862" s="34" t="s">
        <v>502</v>
      </c>
      <c r="AB862" s="34" t="s">
        <v>498</v>
      </c>
      <c r="AC862" s="34" t="s">
        <v>1871</v>
      </c>
      <c r="AD862" s="44" t="s">
        <v>428</v>
      </c>
      <c r="AE862" s="44" t="s">
        <v>6475</v>
      </c>
      <c r="AF862" s="43">
        <v>115</v>
      </c>
      <c r="AG862" s="34" t="s">
        <v>3062</v>
      </c>
      <c r="AH862" s="34" t="s">
        <v>3061</v>
      </c>
      <c r="AI862" s="43" t="s">
        <v>3063</v>
      </c>
      <c r="AJ862" s="44" t="s">
        <v>3064</v>
      </c>
      <c r="AK862" s="295">
        <v>5300125</v>
      </c>
      <c r="AL862" s="44" t="s">
        <v>498</v>
      </c>
      <c r="AM862" s="44" t="s">
        <v>3068</v>
      </c>
      <c r="AN862" s="296">
        <v>273093740</v>
      </c>
      <c r="AO862" s="34"/>
      <c r="AP862" s="34"/>
      <c r="AQ862" s="34"/>
      <c r="AR862" s="34"/>
      <c r="AS862" s="34"/>
      <c r="AT862" s="44" t="s">
        <v>434</v>
      </c>
      <c r="AU862" s="44"/>
      <c r="AV862" s="751" t="str" cm="1">
        <f t="array" ref="AV8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2" s="34"/>
      <c r="AX862" s="34"/>
      <c r="AY862" s="34"/>
      <c r="AZ862" s="34"/>
      <c r="BA862" s="34"/>
      <c r="BB862" s="34"/>
      <c r="BC862" s="34"/>
      <c r="BD862" s="44">
        <v>40609</v>
      </c>
      <c r="BE862" s="34" t="s">
        <v>1871</v>
      </c>
      <c r="BF862" s="43" t="s">
        <v>1277</v>
      </c>
      <c r="BG862" s="34" t="s">
        <v>502</v>
      </c>
      <c r="BH862" s="34" t="s">
        <v>498</v>
      </c>
      <c r="BI862" s="34" t="s">
        <v>1871</v>
      </c>
      <c r="BJ862" s="44" t="s">
        <v>428</v>
      </c>
      <c r="BK862" s="44" t="s">
        <v>6475</v>
      </c>
    </row>
    <row r="863" spans="22:63">
      <c r="V863" s="43">
        <v>115</v>
      </c>
      <c r="W863" s="34" t="s">
        <v>3062</v>
      </c>
      <c r="X863" s="44">
        <v>40611</v>
      </c>
      <c r="Y863" s="34" t="s">
        <v>2067</v>
      </c>
      <c r="Z863" s="43" t="s">
        <v>1277</v>
      </c>
      <c r="AA863" s="34" t="s">
        <v>502</v>
      </c>
      <c r="AB863" s="34" t="s">
        <v>498</v>
      </c>
      <c r="AC863" s="34" t="s">
        <v>2067</v>
      </c>
      <c r="AD863" s="44" t="s">
        <v>428</v>
      </c>
      <c r="AE863" s="44" t="s">
        <v>6475</v>
      </c>
      <c r="AF863" s="43">
        <v>115</v>
      </c>
      <c r="AG863" s="34" t="s">
        <v>3062</v>
      </c>
      <c r="AH863" s="34" t="s">
        <v>3061</v>
      </c>
      <c r="AI863" s="43" t="s">
        <v>3063</v>
      </c>
      <c r="AJ863" s="44" t="s">
        <v>3064</v>
      </c>
      <c r="AK863" s="295">
        <v>5300125</v>
      </c>
      <c r="AL863" s="44" t="s">
        <v>498</v>
      </c>
      <c r="AM863" s="44" t="s">
        <v>3068</v>
      </c>
      <c r="AN863" s="296">
        <v>273093740</v>
      </c>
      <c r="AO863" s="34"/>
      <c r="AP863" s="34"/>
      <c r="AQ863" s="34"/>
      <c r="AR863" s="34"/>
      <c r="AS863" s="34"/>
      <c r="AT863" s="44" t="s">
        <v>434</v>
      </c>
      <c r="AU863" s="44"/>
      <c r="AV863" s="751" t="str" cm="1">
        <f t="array" ref="AV8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3" s="34"/>
      <c r="AX863" s="34"/>
      <c r="AY863" s="34"/>
      <c r="AZ863" s="34"/>
      <c r="BA863" s="34"/>
      <c r="BB863" s="34"/>
      <c r="BC863" s="34"/>
      <c r="BD863" s="44">
        <v>40611</v>
      </c>
      <c r="BE863" s="34" t="s">
        <v>2067</v>
      </c>
      <c r="BF863" s="43" t="s">
        <v>1277</v>
      </c>
      <c r="BG863" s="34" t="s">
        <v>502</v>
      </c>
      <c r="BH863" s="34" t="s">
        <v>498</v>
      </c>
      <c r="BI863" s="34" t="s">
        <v>2067</v>
      </c>
      <c r="BJ863" s="44" t="s">
        <v>428</v>
      </c>
      <c r="BK863" s="44" t="s">
        <v>6475</v>
      </c>
    </row>
    <row r="864" spans="22:63">
      <c r="V864" s="43">
        <v>115</v>
      </c>
      <c r="W864" s="34" t="s">
        <v>3062</v>
      </c>
      <c r="X864" s="44">
        <v>40612</v>
      </c>
      <c r="Y864" s="34" t="s">
        <v>2243</v>
      </c>
      <c r="Z864" s="43" t="s">
        <v>1277</v>
      </c>
      <c r="AA864" s="34" t="s">
        <v>502</v>
      </c>
      <c r="AB864" s="34" t="s">
        <v>498</v>
      </c>
      <c r="AC864" s="34" t="s">
        <v>2243</v>
      </c>
      <c r="AD864" s="44" t="s">
        <v>428</v>
      </c>
      <c r="AE864" s="44" t="s">
        <v>6475</v>
      </c>
      <c r="AF864" s="43">
        <v>115</v>
      </c>
      <c r="AG864" s="34" t="s">
        <v>3062</v>
      </c>
      <c r="AH864" s="34" t="s">
        <v>3061</v>
      </c>
      <c r="AI864" s="43" t="s">
        <v>3063</v>
      </c>
      <c r="AJ864" s="44" t="s">
        <v>3064</v>
      </c>
      <c r="AK864" s="295">
        <v>5300125</v>
      </c>
      <c r="AL864" s="44" t="s">
        <v>498</v>
      </c>
      <c r="AM864" s="44" t="s">
        <v>3068</v>
      </c>
      <c r="AN864" s="296">
        <v>273093740</v>
      </c>
      <c r="AO864" s="34"/>
      <c r="AP864" s="34"/>
      <c r="AQ864" s="34"/>
      <c r="AR864" s="34"/>
      <c r="AS864" s="34"/>
      <c r="AT864" s="44" t="s">
        <v>434</v>
      </c>
      <c r="AU864" s="44"/>
      <c r="AV864" s="751" t="str" cm="1">
        <f t="array" ref="AV8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4" s="34"/>
      <c r="AX864" s="34"/>
      <c r="AY864" s="34"/>
      <c r="AZ864" s="34"/>
      <c r="BA864" s="34"/>
      <c r="BB864" s="34"/>
      <c r="BC864" s="34"/>
      <c r="BD864" s="44">
        <v>40612</v>
      </c>
      <c r="BE864" s="34" t="s">
        <v>2243</v>
      </c>
      <c r="BF864" s="43" t="s">
        <v>1277</v>
      </c>
      <c r="BG864" s="34" t="s">
        <v>502</v>
      </c>
      <c r="BH864" s="34" t="s">
        <v>498</v>
      </c>
      <c r="BI864" s="34" t="s">
        <v>2243</v>
      </c>
      <c r="BJ864" s="44" t="s">
        <v>428</v>
      </c>
      <c r="BK864" s="44" t="s">
        <v>6475</v>
      </c>
    </row>
    <row r="865" spans="22:63">
      <c r="V865" s="43">
        <v>115</v>
      </c>
      <c r="W865" s="34" t="s">
        <v>3062</v>
      </c>
      <c r="X865" s="44">
        <v>40613</v>
      </c>
      <c r="Y865" s="34" t="s">
        <v>2398</v>
      </c>
      <c r="Z865" s="43" t="s">
        <v>1277</v>
      </c>
      <c r="AA865" s="34" t="s">
        <v>502</v>
      </c>
      <c r="AB865" s="34" t="s">
        <v>498</v>
      </c>
      <c r="AC865" s="34" t="s">
        <v>2398</v>
      </c>
      <c r="AD865" s="44" t="s">
        <v>428</v>
      </c>
      <c r="AE865" s="44" t="s">
        <v>6475</v>
      </c>
      <c r="AF865" s="43">
        <v>115</v>
      </c>
      <c r="AG865" s="34" t="s">
        <v>3062</v>
      </c>
      <c r="AH865" s="34" t="s">
        <v>3061</v>
      </c>
      <c r="AI865" s="43" t="s">
        <v>3063</v>
      </c>
      <c r="AJ865" s="44" t="s">
        <v>3064</v>
      </c>
      <c r="AK865" s="295">
        <v>5300125</v>
      </c>
      <c r="AL865" s="44" t="s">
        <v>498</v>
      </c>
      <c r="AM865" s="44" t="s">
        <v>3068</v>
      </c>
      <c r="AN865" s="296">
        <v>273093740</v>
      </c>
      <c r="AO865" s="34"/>
      <c r="AP865" s="34"/>
      <c r="AQ865" s="34"/>
      <c r="AR865" s="34"/>
      <c r="AS865" s="34"/>
      <c r="AT865" s="44" t="s">
        <v>434</v>
      </c>
      <c r="AU865" s="44"/>
      <c r="AV865" s="751" t="str" cm="1">
        <f t="array" ref="AV8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5" s="34"/>
      <c r="AX865" s="34"/>
      <c r="AY865" s="34"/>
      <c r="AZ865" s="34"/>
      <c r="BA865" s="34"/>
      <c r="BB865" s="34"/>
      <c r="BC865" s="34"/>
      <c r="BD865" s="44">
        <v>40613</v>
      </c>
      <c r="BE865" s="34" t="s">
        <v>2398</v>
      </c>
      <c r="BF865" s="43" t="s">
        <v>1277</v>
      </c>
      <c r="BG865" s="34" t="s">
        <v>502</v>
      </c>
      <c r="BH865" s="34" t="s">
        <v>498</v>
      </c>
      <c r="BI865" s="34" t="s">
        <v>2398</v>
      </c>
      <c r="BJ865" s="44" t="s">
        <v>428</v>
      </c>
      <c r="BK865" s="44" t="s">
        <v>6475</v>
      </c>
    </row>
    <row r="866" spans="22:63">
      <c r="V866" s="43">
        <v>115</v>
      </c>
      <c r="W866" s="34" t="s">
        <v>3062</v>
      </c>
      <c r="X866" s="44">
        <v>40618</v>
      </c>
      <c r="Y866" s="34" t="s">
        <v>2665</v>
      </c>
      <c r="Z866" s="43" t="s">
        <v>1277</v>
      </c>
      <c r="AA866" s="34" t="s">
        <v>502</v>
      </c>
      <c r="AB866" s="34" t="s">
        <v>498</v>
      </c>
      <c r="AC866" s="34" t="s">
        <v>6516</v>
      </c>
      <c r="AD866" s="44" t="s">
        <v>428</v>
      </c>
      <c r="AE866" s="44" t="s">
        <v>6475</v>
      </c>
      <c r="AF866" s="43">
        <v>115</v>
      </c>
      <c r="AG866" s="34" t="s">
        <v>3062</v>
      </c>
      <c r="AH866" s="34" t="s">
        <v>3061</v>
      </c>
      <c r="AI866" s="43" t="s">
        <v>3063</v>
      </c>
      <c r="AJ866" s="44" t="s">
        <v>3064</v>
      </c>
      <c r="AK866" s="295">
        <v>5300125</v>
      </c>
      <c r="AL866" s="44" t="s">
        <v>498</v>
      </c>
      <c r="AM866" s="44" t="s">
        <v>3068</v>
      </c>
      <c r="AN866" s="296">
        <v>273093740</v>
      </c>
      <c r="AO866" s="34"/>
      <c r="AP866" s="34"/>
      <c r="AQ866" s="34"/>
      <c r="AR866" s="34"/>
      <c r="AS866" s="34"/>
      <c r="AT866" s="44" t="s">
        <v>434</v>
      </c>
      <c r="AU866" s="44"/>
      <c r="AV866" s="751" t="str" cm="1">
        <f t="array" ref="AV8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6" s="34"/>
      <c r="AX866" s="34"/>
      <c r="AY866" s="34"/>
      <c r="AZ866" s="34"/>
      <c r="BA866" s="34"/>
      <c r="BB866" s="34"/>
      <c r="BC866" s="34"/>
      <c r="BD866" s="44">
        <v>40618</v>
      </c>
      <c r="BE866" s="34" t="s">
        <v>2665</v>
      </c>
      <c r="BF866" s="43" t="s">
        <v>1277</v>
      </c>
      <c r="BG866" s="34" t="s">
        <v>502</v>
      </c>
      <c r="BH866" s="34" t="s">
        <v>498</v>
      </c>
      <c r="BI866" s="34" t="s">
        <v>6516</v>
      </c>
      <c r="BJ866" s="44" t="s">
        <v>428</v>
      </c>
      <c r="BK866" s="44" t="s">
        <v>6475</v>
      </c>
    </row>
    <row r="867" spans="22:63">
      <c r="V867" s="43">
        <v>115</v>
      </c>
      <c r="W867" s="34" t="s">
        <v>3062</v>
      </c>
      <c r="X867" s="44">
        <v>40619</v>
      </c>
      <c r="Y867" s="34" t="s">
        <v>2794</v>
      </c>
      <c r="Z867" s="43" t="s">
        <v>1277</v>
      </c>
      <c r="AA867" s="34" t="s">
        <v>502</v>
      </c>
      <c r="AB867" s="34" t="s">
        <v>498</v>
      </c>
      <c r="AC867" s="34" t="s">
        <v>6517</v>
      </c>
      <c r="AD867" s="44" t="s">
        <v>428</v>
      </c>
      <c r="AE867" s="44" t="s">
        <v>6475</v>
      </c>
      <c r="AF867" s="43">
        <v>115</v>
      </c>
      <c r="AG867" s="34" t="s">
        <v>3062</v>
      </c>
      <c r="AH867" s="34" t="s">
        <v>3061</v>
      </c>
      <c r="AI867" s="43" t="s">
        <v>3063</v>
      </c>
      <c r="AJ867" s="44" t="s">
        <v>3064</v>
      </c>
      <c r="AK867" s="295">
        <v>5300125</v>
      </c>
      <c r="AL867" s="44" t="s">
        <v>498</v>
      </c>
      <c r="AM867" s="44" t="s">
        <v>3068</v>
      </c>
      <c r="AN867" s="296">
        <v>273093740</v>
      </c>
      <c r="AO867" s="34"/>
      <c r="AP867" s="34"/>
      <c r="AQ867" s="34"/>
      <c r="AR867" s="34"/>
      <c r="AS867" s="34"/>
      <c r="AT867" s="44" t="s">
        <v>434</v>
      </c>
      <c r="AU867" s="44"/>
      <c r="AV867" s="751" t="str" cm="1">
        <f t="array" ref="AV8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7" s="34"/>
      <c r="AX867" s="34"/>
      <c r="AY867" s="34"/>
      <c r="AZ867" s="34"/>
      <c r="BA867" s="34"/>
      <c r="BB867" s="34"/>
      <c r="BC867" s="34"/>
      <c r="BD867" s="44">
        <v>40619</v>
      </c>
      <c r="BE867" s="34" t="s">
        <v>2794</v>
      </c>
      <c r="BF867" s="43" t="s">
        <v>1277</v>
      </c>
      <c r="BG867" s="34" t="s">
        <v>502</v>
      </c>
      <c r="BH867" s="34" t="s">
        <v>498</v>
      </c>
      <c r="BI867" s="34" t="s">
        <v>6517</v>
      </c>
      <c r="BJ867" s="44" t="s">
        <v>428</v>
      </c>
      <c r="BK867" s="44" t="s">
        <v>6475</v>
      </c>
    </row>
    <row r="868" spans="22:63">
      <c r="V868" s="43">
        <v>115</v>
      </c>
      <c r="W868" s="34" t="s">
        <v>3062</v>
      </c>
      <c r="X868" s="44">
        <v>40620</v>
      </c>
      <c r="Y868" s="34" t="s">
        <v>2900</v>
      </c>
      <c r="Z868" s="43" t="s">
        <v>1277</v>
      </c>
      <c r="AA868" s="34" t="s">
        <v>502</v>
      </c>
      <c r="AB868" s="34" t="s">
        <v>498</v>
      </c>
      <c r="AC868" s="34" t="s">
        <v>6518</v>
      </c>
      <c r="AD868" s="44" t="s">
        <v>428</v>
      </c>
      <c r="AE868" s="44" t="s">
        <v>6475</v>
      </c>
      <c r="AF868" s="43">
        <v>115</v>
      </c>
      <c r="AG868" s="34" t="s">
        <v>3062</v>
      </c>
      <c r="AH868" s="34" t="s">
        <v>3061</v>
      </c>
      <c r="AI868" s="43" t="s">
        <v>3063</v>
      </c>
      <c r="AJ868" s="44" t="s">
        <v>3064</v>
      </c>
      <c r="AK868" s="295">
        <v>5300125</v>
      </c>
      <c r="AL868" s="44" t="s">
        <v>498</v>
      </c>
      <c r="AM868" s="44" t="s">
        <v>3068</v>
      </c>
      <c r="AN868" s="296">
        <v>273093740</v>
      </c>
      <c r="AO868" s="34"/>
      <c r="AP868" s="34"/>
      <c r="AQ868" s="34"/>
      <c r="AR868" s="34"/>
      <c r="AS868" s="34"/>
      <c r="AT868" s="44" t="s">
        <v>434</v>
      </c>
      <c r="AU868" s="44"/>
      <c r="AV868" s="751" t="str" cm="1">
        <f t="array" ref="AV8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8" s="34"/>
      <c r="AX868" s="34"/>
      <c r="AY868" s="34"/>
      <c r="AZ868" s="34"/>
      <c r="BA868" s="34"/>
      <c r="BB868" s="34"/>
      <c r="BC868" s="34"/>
      <c r="BD868" s="44">
        <v>40620</v>
      </c>
      <c r="BE868" s="34" t="s">
        <v>2900</v>
      </c>
      <c r="BF868" s="43" t="s">
        <v>1277</v>
      </c>
      <c r="BG868" s="34" t="s">
        <v>502</v>
      </c>
      <c r="BH868" s="34" t="s">
        <v>498</v>
      </c>
      <c r="BI868" s="34" t="s">
        <v>6518</v>
      </c>
      <c r="BJ868" s="44" t="s">
        <v>428</v>
      </c>
      <c r="BK868" s="44" t="s">
        <v>6475</v>
      </c>
    </row>
    <row r="869" spans="22:63">
      <c r="V869" s="43">
        <v>115</v>
      </c>
      <c r="W869" s="34" t="s">
        <v>3062</v>
      </c>
      <c r="X869" s="44">
        <v>40621</v>
      </c>
      <c r="Y869" s="34" t="s">
        <v>2995</v>
      </c>
      <c r="Z869" s="43" t="s">
        <v>1277</v>
      </c>
      <c r="AA869" s="34" t="s">
        <v>502</v>
      </c>
      <c r="AB869" s="34" t="s">
        <v>498</v>
      </c>
      <c r="AC869" s="34" t="s">
        <v>6519</v>
      </c>
      <c r="AD869" s="44" t="s">
        <v>428</v>
      </c>
      <c r="AE869" s="44" t="s">
        <v>6475</v>
      </c>
      <c r="AF869" s="43">
        <v>115</v>
      </c>
      <c r="AG869" s="34" t="s">
        <v>3062</v>
      </c>
      <c r="AH869" s="34" t="s">
        <v>3061</v>
      </c>
      <c r="AI869" s="43" t="s">
        <v>3063</v>
      </c>
      <c r="AJ869" s="44" t="s">
        <v>3064</v>
      </c>
      <c r="AK869" s="295">
        <v>5300125</v>
      </c>
      <c r="AL869" s="44" t="s">
        <v>498</v>
      </c>
      <c r="AM869" s="44" t="s">
        <v>3068</v>
      </c>
      <c r="AN869" s="296">
        <v>273093740</v>
      </c>
      <c r="AO869" s="34"/>
      <c r="AP869" s="34"/>
      <c r="AQ869" s="34"/>
      <c r="AR869" s="34"/>
      <c r="AS869" s="34"/>
      <c r="AT869" s="44" t="s">
        <v>434</v>
      </c>
      <c r="AU869" s="44"/>
      <c r="AV869" s="751" t="str" cm="1">
        <f t="array" ref="AV8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69" s="34"/>
      <c r="AX869" s="34"/>
      <c r="AY869" s="34"/>
      <c r="AZ869" s="34"/>
      <c r="BA869" s="34"/>
      <c r="BB869" s="34"/>
      <c r="BC869" s="34"/>
      <c r="BD869" s="44">
        <v>40621</v>
      </c>
      <c r="BE869" s="34" t="s">
        <v>2995</v>
      </c>
      <c r="BF869" s="43" t="s">
        <v>1277</v>
      </c>
      <c r="BG869" s="34" t="s">
        <v>502</v>
      </c>
      <c r="BH869" s="34" t="s">
        <v>498</v>
      </c>
      <c r="BI869" s="34" t="s">
        <v>6519</v>
      </c>
      <c r="BJ869" s="44" t="s">
        <v>428</v>
      </c>
      <c r="BK869" s="44" t="s">
        <v>6475</v>
      </c>
    </row>
    <row r="870" spans="22:63">
      <c r="V870" s="43">
        <v>115</v>
      </c>
      <c r="W870" s="34" t="s">
        <v>3062</v>
      </c>
      <c r="X870" s="44">
        <v>40616</v>
      </c>
      <c r="Y870" s="34" t="s">
        <v>2538</v>
      </c>
      <c r="Z870" s="43" t="s">
        <v>1277</v>
      </c>
      <c r="AA870" s="34" t="s">
        <v>502</v>
      </c>
      <c r="AB870" s="34" t="s">
        <v>498</v>
      </c>
      <c r="AC870" s="34" t="s">
        <v>2538</v>
      </c>
      <c r="AD870" s="44" t="s">
        <v>428</v>
      </c>
      <c r="AE870" s="44" t="s">
        <v>6475</v>
      </c>
      <c r="AF870" s="43">
        <v>115</v>
      </c>
      <c r="AG870" s="34" t="s">
        <v>3062</v>
      </c>
      <c r="AH870" s="34" t="s">
        <v>3061</v>
      </c>
      <c r="AI870" s="43" t="s">
        <v>3063</v>
      </c>
      <c r="AJ870" s="44" t="s">
        <v>3064</v>
      </c>
      <c r="AK870" s="295">
        <v>5300125</v>
      </c>
      <c r="AL870" s="44" t="s">
        <v>498</v>
      </c>
      <c r="AM870" s="44" t="s">
        <v>3068</v>
      </c>
      <c r="AN870" s="296">
        <v>273093740</v>
      </c>
      <c r="AO870" s="34"/>
      <c r="AP870" s="34"/>
      <c r="AQ870" s="34"/>
      <c r="AR870" s="34"/>
      <c r="AS870" s="34"/>
      <c r="AT870" s="44" t="s">
        <v>434</v>
      </c>
      <c r="AU870" s="44"/>
      <c r="AV870" s="751" t="str" cm="1">
        <f t="array" ref="AV8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0" s="34"/>
      <c r="AX870" s="34"/>
      <c r="AY870" s="34"/>
      <c r="AZ870" s="34"/>
      <c r="BA870" s="34"/>
      <c r="BB870" s="34"/>
      <c r="BC870" s="34"/>
      <c r="BD870" s="44">
        <v>40616</v>
      </c>
      <c r="BE870" s="34" t="s">
        <v>2538</v>
      </c>
      <c r="BF870" s="43" t="s">
        <v>1277</v>
      </c>
      <c r="BG870" s="34" t="s">
        <v>502</v>
      </c>
      <c r="BH870" s="34" t="s">
        <v>498</v>
      </c>
      <c r="BI870" s="34" t="s">
        <v>2538</v>
      </c>
      <c r="BJ870" s="44" t="s">
        <v>428</v>
      </c>
      <c r="BK870" s="44" t="s">
        <v>6475</v>
      </c>
    </row>
    <row r="871" spans="22:63">
      <c r="V871" s="43">
        <v>115</v>
      </c>
      <c r="W871" s="34" t="s">
        <v>3062</v>
      </c>
      <c r="X871" s="44">
        <v>41103</v>
      </c>
      <c r="Y871" s="34" t="s">
        <v>770</v>
      </c>
      <c r="Z871" s="43" t="s">
        <v>1277</v>
      </c>
      <c r="AA871" s="34" t="s">
        <v>507</v>
      </c>
      <c r="AB871" s="34" t="s">
        <v>498</v>
      </c>
      <c r="AC871" s="34" t="s">
        <v>770</v>
      </c>
      <c r="AD871" s="44" t="s">
        <v>428</v>
      </c>
      <c r="AE871" s="44" t="s">
        <v>6475</v>
      </c>
      <c r="AF871" s="43">
        <v>115</v>
      </c>
      <c r="AG871" s="34" t="s">
        <v>3062</v>
      </c>
      <c r="AH871" s="34" t="s">
        <v>3061</v>
      </c>
      <c r="AI871" s="43" t="s">
        <v>3063</v>
      </c>
      <c r="AJ871" s="44" t="s">
        <v>3064</v>
      </c>
      <c r="AK871" s="295">
        <v>5300125</v>
      </c>
      <c r="AL871" s="44" t="s">
        <v>498</v>
      </c>
      <c r="AM871" s="44" t="s">
        <v>3068</v>
      </c>
      <c r="AN871" s="296">
        <v>273093740</v>
      </c>
      <c r="AO871" s="34"/>
      <c r="AP871" s="34"/>
      <c r="AQ871" s="34"/>
      <c r="AR871" s="34"/>
      <c r="AS871" s="34"/>
      <c r="AT871" s="44" t="s">
        <v>434</v>
      </c>
      <c r="AU871" s="44"/>
      <c r="AV871" s="751" t="str" cm="1">
        <f t="array" ref="AV8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1" s="34"/>
      <c r="AX871" s="34"/>
      <c r="AY871" s="34"/>
      <c r="AZ871" s="34"/>
      <c r="BA871" s="34"/>
      <c r="BB871" s="34"/>
      <c r="BC871" s="34"/>
      <c r="BD871" s="44">
        <v>41103</v>
      </c>
      <c r="BE871" s="34" t="s">
        <v>770</v>
      </c>
      <c r="BF871" s="43" t="s">
        <v>1277</v>
      </c>
      <c r="BG871" s="34" t="s">
        <v>507</v>
      </c>
      <c r="BH871" s="34" t="s">
        <v>498</v>
      </c>
      <c r="BI871" s="34" t="s">
        <v>770</v>
      </c>
      <c r="BJ871" s="44" t="s">
        <v>428</v>
      </c>
      <c r="BK871" s="44" t="s">
        <v>6475</v>
      </c>
    </row>
    <row r="872" spans="22:63">
      <c r="V872" s="43">
        <v>115</v>
      </c>
      <c r="W872" s="34" t="s">
        <v>3062</v>
      </c>
      <c r="X872" s="44">
        <v>41107</v>
      </c>
      <c r="Y872" s="34" t="s">
        <v>1039</v>
      </c>
      <c r="Z872" s="43" t="s">
        <v>1277</v>
      </c>
      <c r="AA872" s="34" t="s">
        <v>507</v>
      </c>
      <c r="AB872" s="34" t="s">
        <v>498</v>
      </c>
      <c r="AC872" s="34" t="s">
        <v>1039</v>
      </c>
      <c r="AD872" s="44" t="s">
        <v>428</v>
      </c>
      <c r="AE872" s="44" t="s">
        <v>6475</v>
      </c>
      <c r="AF872" s="43">
        <v>115</v>
      </c>
      <c r="AG872" s="34" t="s">
        <v>3062</v>
      </c>
      <c r="AH872" s="34" t="s">
        <v>3061</v>
      </c>
      <c r="AI872" s="43" t="s">
        <v>3063</v>
      </c>
      <c r="AJ872" s="44" t="s">
        <v>3064</v>
      </c>
      <c r="AK872" s="295">
        <v>5300125</v>
      </c>
      <c r="AL872" s="44" t="s">
        <v>498</v>
      </c>
      <c r="AM872" s="44" t="s">
        <v>3068</v>
      </c>
      <c r="AN872" s="296">
        <v>273093740</v>
      </c>
      <c r="AO872" s="34"/>
      <c r="AP872" s="34"/>
      <c r="AQ872" s="34"/>
      <c r="AR872" s="34"/>
      <c r="AS872" s="34"/>
      <c r="AT872" s="44" t="s">
        <v>434</v>
      </c>
      <c r="AU872" s="44"/>
      <c r="AV872" s="751" t="str" cm="1">
        <f t="array" ref="AV8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2" s="34"/>
      <c r="AX872" s="34"/>
      <c r="AY872" s="34"/>
      <c r="AZ872" s="34"/>
      <c r="BA872" s="34"/>
      <c r="BB872" s="34"/>
      <c r="BC872" s="34"/>
      <c r="BD872" s="44">
        <v>41107</v>
      </c>
      <c r="BE872" s="34" t="s">
        <v>1039</v>
      </c>
      <c r="BF872" s="43" t="s">
        <v>1277</v>
      </c>
      <c r="BG872" s="34" t="s">
        <v>507</v>
      </c>
      <c r="BH872" s="34" t="s">
        <v>498</v>
      </c>
      <c r="BI872" s="34" t="s">
        <v>1039</v>
      </c>
      <c r="BJ872" s="44" t="s">
        <v>428</v>
      </c>
      <c r="BK872" s="44" t="s">
        <v>6475</v>
      </c>
    </row>
    <row r="873" spans="22:63">
      <c r="V873" s="43">
        <v>115</v>
      </c>
      <c r="W873" s="34" t="s">
        <v>3062</v>
      </c>
      <c r="X873" s="44">
        <v>41108</v>
      </c>
      <c r="Y873" s="34" t="s">
        <v>1332</v>
      </c>
      <c r="Z873" s="43" t="s">
        <v>1277</v>
      </c>
      <c r="AA873" s="34" t="s">
        <v>507</v>
      </c>
      <c r="AB873" s="34" t="s">
        <v>498</v>
      </c>
      <c r="AC873" s="34" t="s">
        <v>1332</v>
      </c>
      <c r="AD873" s="44" t="s">
        <v>428</v>
      </c>
      <c r="AE873" s="44" t="s">
        <v>6475</v>
      </c>
      <c r="AF873" s="43">
        <v>115</v>
      </c>
      <c r="AG873" s="34" t="s">
        <v>3062</v>
      </c>
      <c r="AH873" s="34" t="s">
        <v>3061</v>
      </c>
      <c r="AI873" s="43" t="s">
        <v>3063</v>
      </c>
      <c r="AJ873" s="44" t="s">
        <v>3064</v>
      </c>
      <c r="AK873" s="295">
        <v>5300125</v>
      </c>
      <c r="AL873" s="44" t="s">
        <v>498</v>
      </c>
      <c r="AM873" s="44" t="s">
        <v>3068</v>
      </c>
      <c r="AN873" s="296">
        <v>273093740</v>
      </c>
      <c r="AO873" s="34"/>
      <c r="AP873" s="34"/>
      <c r="AQ873" s="34"/>
      <c r="AR873" s="34"/>
      <c r="AS873" s="34"/>
      <c r="AT873" s="44" t="s">
        <v>434</v>
      </c>
      <c r="AU873" s="44"/>
      <c r="AV873" s="751" t="str" cm="1">
        <f t="array" ref="AV8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3" s="34"/>
      <c r="AX873" s="34"/>
      <c r="AY873" s="34"/>
      <c r="AZ873" s="34"/>
      <c r="BA873" s="34"/>
      <c r="BB873" s="34"/>
      <c r="BC873" s="34"/>
      <c r="BD873" s="44">
        <v>41108</v>
      </c>
      <c r="BE873" s="34" t="s">
        <v>1332</v>
      </c>
      <c r="BF873" s="43" t="s">
        <v>1277</v>
      </c>
      <c r="BG873" s="34" t="s">
        <v>507</v>
      </c>
      <c r="BH873" s="34" t="s">
        <v>498</v>
      </c>
      <c r="BI873" s="34" t="s">
        <v>1332</v>
      </c>
      <c r="BJ873" s="44" t="s">
        <v>428</v>
      </c>
      <c r="BK873" s="44" t="s">
        <v>6475</v>
      </c>
    </row>
    <row r="874" spans="22:63">
      <c r="V874" s="43">
        <v>115</v>
      </c>
      <c r="W874" s="34" t="s">
        <v>3062</v>
      </c>
      <c r="X874" s="44">
        <v>41109</v>
      </c>
      <c r="Y874" s="34" t="s">
        <v>1624</v>
      </c>
      <c r="Z874" s="43" t="s">
        <v>1277</v>
      </c>
      <c r="AA874" s="34" t="s">
        <v>507</v>
      </c>
      <c r="AB874" s="34" t="s">
        <v>498</v>
      </c>
      <c r="AC874" s="34" t="s">
        <v>1624</v>
      </c>
      <c r="AD874" s="44" t="s">
        <v>428</v>
      </c>
      <c r="AE874" s="44" t="s">
        <v>6475</v>
      </c>
      <c r="AF874" s="43">
        <v>115</v>
      </c>
      <c r="AG874" s="34" t="s">
        <v>3062</v>
      </c>
      <c r="AH874" s="34" t="s">
        <v>3061</v>
      </c>
      <c r="AI874" s="43" t="s">
        <v>3063</v>
      </c>
      <c r="AJ874" s="44" t="s">
        <v>3064</v>
      </c>
      <c r="AK874" s="295">
        <v>5300125</v>
      </c>
      <c r="AL874" s="44" t="s">
        <v>498</v>
      </c>
      <c r="AM874" s="44" t="s">
        <v>3068</v>
      </c>
      <c r="AN874" s="296">
        <v>273093740</v>
      </c>
      <c r="AO874" s="34"/>
      <c r="AP874" s="34"/>
      <c r="AQ874" s="34"/>
      <c r="AR874" s="34"/>
      <c r="AS874" s="34"/>
      <c r="AT874" s="44" t="s">
        <v>434</v>
      </c>
      <c r="AU874" s="44"/>
      <c r="AV874" s="751" t="str" cm="1">
        <f t="array" ref="AV8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4" s="34"/>
      <c r="AX874" s="34"/>
      <c r="AY874" s="34"/>
      <c r="AZ874" s="34"/>
      <c r="BA874" s="34"/>
      <c r="BB874" s="34"/>
      <c r="BC874" s="34"/>
      <c r="BD874" s="44">
        <v>41109</v>
      </c>
      <c r="BE874" s="34" t="s">
        <v>1624</v>
      </c>
      <c r="BF874" s="43" t="s">
        <v>1277</v>
      </c>
      <c r="BG874" s="34" t="s">
        <v>507</v>
      </c>
      <c r="BH874" s="34" t="s">
        <v>498</v>
      </c>
      <c r="BI874" s="34" t="s">
        <v>1624</v>
      </c>
      <c r="BJ874" s="44" t="s">
        <v>428</v>
      </c>
      <c r="BK874" s="44" t="s">
        <v>6475</v>
      </c>
    </row>
    <row r="875" spans="22:63">
      <c r="V875" s="43">
        <v>115</v>
      </c>
      <c r="W875" s="34" t="s">
        <v>3062</v>
      </c>
      <c r="X875" s="44">
        <v>41110</v>
      </c>
      <c r="Y875" s="34" t="s">
        <v>1875</v>
      </c>
      <c r="Z875" s="43" t="s">
        <v>1277</v>
      </c>
      <c r="AA875" s="34" t="s">
        <v>507</v>
      </c>
      <c r="AB875" s="34" t="s">
        <v>498</v>
      </c>
      <c r="AC875" s="34" t="s">
        <v>1875</v>
      </c>
      <c r="AD875" s="44" t="s">
        <v>428</v>
      </c>
      <c r="AE875" s="44" t="s">
        <v>6475</v>
      </c>
      <c r="AF875" s="43">
        <v>115</v>
      </c>
      <c r="AG875" s="34" t="s">
        <v>3062</v>
      </c>
      <c r="AH875" s="34" t="s">
        <v>3061</v>
      </c>
      <c r="AI875" s="43" t="s">
        <v>3063</v>
      </c>
      <c r="AJ875" s="44" t="s">
        <v>3064</v>
      </c>
      <c r="AK875" s="295">
        <v>5300125</v>
      </c>
      <c r="AL875" s="44" t="s">
        <v>498</v>
      </c>
      <c r="AM875" s="44" t="s">
        <v>3068</v>
      </c>
      <c r="AN875" s="296">
        <v>273093740</v>
      </c>
      <c r="AO875" s="34"/>
      <c r="AP875" s="34"/>
      <c r="AQ875" s="34"/>
      <c r="AR875" s="34"/>
      <c r="AS875" s="34"/>
      <c r="AT875" s="44" t="s">
        <v>434</v>
      </c>
      <c r="AU875" s="44"/>
      <c r="AV875" s="751" t="str" cm="1">
        <f t="array" ref="AV8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5" s="34"/>
      <c r="AX875" s="34"/>
      <c r="AY875" s="34"/>
      <c r="AZ875" s="34"/>
      <c r="BA875" s="34"/>
      <c r="BB875" s="34"/>
      <c r="BC875" s="34"/>
      <c r="BD875" s="44">
        <v>41110</v>
      </c>
      <c r="BE875" s="34" t="s">
        <v>1875</v>
      </c>
      <c r="BF875" s="43" t="s">
        <v>1277</v>
      </c>
      <c r="BG875" s="34" t="s">
        <v>507</v>
      </c>
      <c r="BH875" s="34" t="s">
        <v>498</v>
      </c>
      <c r="BI875" s="34" t="s">
        <v>1875</v>
      </c>
      <c r="BJ875" s="44" t="s">
        <v>428</v>
      </c>
      <c r="BK875" s="44" t="s">
        <v>6475</v>
      </c>
    </row>
    <row r="876" spans="22:63">
      <c r="V876" s="43">
        <v>115</v>
      </c>
      <c r="W876" s="34" t="s">
        <v>3062</v>
      </c>
      <c r="X876" s="44">
        <v>41115</v>
      </c>
      <c r="Y876" s="34" t="s">
        <v>2401</v>
      </c>
      <c r="Z876" s="43" t="s">
        <v>1277</v>
      </c>
      <c r="AA876" s="34" t="s">
        <v>507</v>
      </c>
      <c r="AB876" s="34" t="s">
        <v>498</v>
      </c>
      <c r="AC876" s="34" t="s">
        <v>6520</v>
      </c>
      <c r="AD876" s="44" t="s">
        <v>428</v>
      </c>
      <c r="AE876" s="44" t="s">
        <v>6475</v>
      </c>
      <c r="AF876" s="43">
        <v>115</v>
      </c>
      <c r="AG876" s="34" t="s">
        <v>3062</v>
      </c>
      <c r="AH876" s="34" t="s">
        <v>3061</v>
      </c>
      <c r="AI876" s="43" t="s">
        <v>3063</v>
      </c>
      <c r="AJ876" s="44" t="s">
        <v>3064</v>
      </c>
      <c r="AK876" s="295">
        <v>5300125</v>
      </c>
      <c r="AL876" s="44" t="s">
        <v>498</v>
      </c>
      <c r="AM876" s="44" t="s">
        <v>3068</v>
      </c>
      <c r="AN876" s="296">
        <v>273093740</v>
      </c>
      <c r="AO876" s="34"/>
      <c r="AP876" s="34"/>
      <c r="AQ876" s="34"/>
      <c r="AR876" s="34"/>
      <c r="AS876" s="34"/>
      <c r="AT876" s="44" t="s">
        <v>434</v>
      </c>
      <c r="AU876" s="44"/>
      <c r="AV876" s="751" t="str" cm="1">
        <f t="array" ref="AV8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6" s="34"/>
      <c r="AX876" s="34"/>
      <c r="AY876" s="34"/>
      <c r="AZ876" s="34"/>
      <c r="BA876" s="34"/>
      <c r="BB876" s="34"/>
      <c r="BC876" s="34"/>
      <c r="BD876" s="44">
        <v>41115</v>
      </c>
      <c r="BE876" s="34" t="s">
        <v>2401</v>
      </c>
      <c r="BF876" s="43" t="s">
        <v>1277</v>
      </c>
      <c r="BG876" s="34" t="s">
        <v>507</v>
      </c>
      <c r="BH876" s="34" t="s">
        <v>498</v>
      </c>
      <c r="BI876" s="34" t="s">
        <v>6520</v>
      </c>
      <c r="BJ876" s="44" t="s">
        <v>428</v>
      </c>
      <c r="BK876" s="44" t="s">
        <v>6475</v>
      </c>
    </row>
    <row r="877" spans="22:63">
      <c r="V877" s="43">
        <v>115</v>
      </c>
      <c r="W877" s="34" t="s">
        <v>3062</v>
      </c>
      <c r="X877" s="44">
        <v>41116</v>
      </c>
      <c r="Y877" s="34" t="s">
        <v>2541</v>
      </c>
      <c r="Z877" s="43" t="s">
        <v>1277</v>
      </c>
      <c r="AA877" s="34" t="s">
        <v>507</v>
      </c>
      <c r="AB877" s="34" t="s">
        <v>498</v>
      </c>
      <c r="AC877" s="34" t="s">
        <v>6521</v>
      </c>
      <c r="AD877" s="44" t="s">
        <v>428</v>
      </c>
      <c r="AE877" s="44" t="s">
        <v>6475</v>
      </c>
      <c r="AF877" s="43">
        <v>115</v>
      </c>
      <c r="AG877" s="34" t="s">
        <v>3062</v>
      </c>
      <c r="AH877" s="34" t="s">
        <v>3061</v>
      </c>
      <c r="AI877" s="43" t="s">
        <v>3063</v>
      </c>
      <c r="AJ877" s="44" t="s">
        <v>3064</v>
      </c>
      <c r="AK877" s="295">
        <v>5300125</v>
      </c>
      <c r="AL877" s="44" t="s">
        <v>498</v>
      </c>
      <c r="AM877" s="44" t="s">
        <v>3068</v>
      </c>
      <c r="AN877" s="296">
        <v>273093740</v>
      </c>
      <c r="AO877" s="34"/>
      <c r="AP877" s="34"/>
      <c r="AQ877" s="34"/>
      <c r="AR877" s="34"/>
      <c r="AS877" s="34"/>
      <c r="AT877" s="44" t="s">
        <v>434</v>
      </c>
      <c r="AU877" s="44"/>
      <c r="AV877" s="751" t="str" cm="1">
        <f t="array" ref="AV8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7" s="34"/>
      <c r="AX877" s="34"/>
      <c r="AY877" s="34"/>
      <c r="AZ877" s="34"/>
      <c r="BA877" s="34"/>
      <c r="BB877" s="34"/>
      <c r="BC877" s="34"/>
      <c r="BD877" s="44">
        <v>41116</v>
      </c>
      <c r="BE877" s="34" t="s">
        <v>2541</v>
      </c>
      <c r="BF877" s="43" t="s">
        <v>1277</v>
      </c>
      <c r="BG877" s="34" t="s">
        <v>507</v>
      </c>
      <c r="BH877" s="34" t="s">
        <v>498</v>
      </c>
      <c r="BI877" s="34" t="s">
        <v>6521</v>
      </c>
      <c r="BJ877" s="44" t="s">
        <v>428</v>
      </c>
      <c r="BK877" s="44" t="s">
        <v>6475</v>
      </c>
    </row>
    <row r="878" spans="22:63">
      <c r="V878" s="43">
        <v>115</v>
      </c>
      <c r="W878" s="34" t="s">
        <v>3062</v>
      </c>
      <c r="X878" s="44">
        <v>41117</v>
      </c>
      <c r="Y878" s="34" t="s">
        <v>2669</v>
      </c>
      <c r="Z878" s="43" t="s">
        <v>1277</v>
      </c>
      <c r="AA878" s="34" t="s">
        <v>507</v>
      </c>
      <c r="AB878" s="34" t="s">
        <v>498</v>
      </c>
      <c r="AC878" s="34" t="s">
        <v>6522</v>
      </c>
      <c r="AD878" s="44" t="s">
        <v>428</v>
      </c>
      <c r="AE878" s="44" t="s">
        <v>6475</v>
      </c>
      <c r="AF878" s="43">
        <v>115</v>
      </c>
      <c r="AG878" s="34" t="s">
        <v>3062</v>
      </c>
      <c r="AH878" s="34" t="s">
        <v>3061</v>
      </c>
      <c r="AI878" s="43" t="s">
        <v>3063</v>
      </c>
      <c r="AJ878" s="44" t="s">
        <v>3064</v>
      </c>
      <c r="AK878" s="295">
        <v>5300125</v>
      </c>
      <c r="AL878" s="44" t="s">
        <v>498</v>
      </c>
      <c r="AM878" s="44" t="s">
        <v>3068</v>
      </c>
      <c r="AN878" s="296">
        <v>273093740</v>
      </c>
      <c r="AO878" s="34"/>
      <c r="AP878" s="34"/>
      <c r="AQ878" s="34"/>
      <c r="AR878" s="34"/>
      <c r="AS878" s="34"/>
      <c r="AT878" s="44" t="s">
        <v>434</v>
      </c>
      <c r="AU878" s="44"/>
      <c r="AV878" s="751" t="str" cm="1">
        <f t="array" ref="AV8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8" s="34"/>
      <c r="AX878" s="34"/>
      <c r="AY878" s="34"/>
      <c r="AZ878" s="34"/>
      <c r="BA878" s="34"/>
      <c r="BB878" s="34"/>
      <c r="BC878" s="34"/>
      <c r="BD878" s="44">
        <v>41117</v>
      </c>
      <c r="BE878" s="34" t="s">
        <v>2669</v>
      </c>
      <c r="BF878" s="43" t="s">
        <v>1277</v>
      </c>
      <c r="BG878" s="34" t="s">
        <v>507</v>
      </c>
      <c r="BH878" s="34" t="s">
        <v>498</v>
      </c>
      <c r="BI878" s="34" t="s">
        <v>6522</v>
      </c>
      <c r="BJ878" s="44" t="s">
        <v>428</v>
      </c>
      <c r="BK878" s="44" t="s">
        <v>6475</v>
      </c>
    </row>
    <row r="879" spans="22:63">
      <c r="V879" s="43">
        <v>115</v>
      </c>
      <c r="W879" s="34" t="s">
        <v>3062</v>
      </c>
      <c r="X879" s="44">
        <v>41113</v>
      </c>
      <c r="Y879" s="34" t="s">
        <v>1771</v>
      </c>
      <c r="Z879" s="43" t="s">
        <v>1277</v>
      </c>
      <c r="AA879" s="34" t="s">
        <v>507</v>
      </c>
      <c r="AB879" s="34" t="s">
        <v>498</v>
      </c>
      <c r="AC879" s="34" t="s">
        <v>1771</v>
      </c>
      <c r="AD879" s="44" t="s">
        <v>428</v>
      </c>
      <c r="AE879" s="44" t="s">
        <v>6475</v>
      </c>
      <c r="AF879" s="43">
        <v>115</v>
      </c>
      <c r="AG879" s="34" t="s">
        <v>3062</v>
      </c>
      <c r="AH879" s="34" t="s">
        <v>3061</v>
      </c>
      <c r="AI879" s="43" t="s">
        <v>3063</v>
      </c>
      <c r="AJ879" s="44" t="s">
        <v>3064</v>
      </c>
      <c r="AK879" s="295">
        <v>5300125</v>
      </c>
      <c r="AL879" s="44" t="s">
        <v>498</v>
      </c>
      <c r="AM879" s="44" t="s">
        <v>3068</v>
      </c>
      <c r="AN879" s="296">
        <v>273093740</v>
      </c>
      <c r="AO879" s="34"/>
      <c r="AP879" s="34"/>
      <c r="AQ879" s="34"/>
      <c r="AR879" s="34"/>
      <c r="AS879" s="34"/>
      <c r="AT879" s="44" t="s">
        <v>434</v>
      </c>
      <c r="AU879" s="44"/>
      <c r="AV879" s="751" t="str" cm="1">
        <f t="array" ref="AV8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79" s="34"/>
      <c r="AX879" s="34"/>
      <c r="AY879" s="34"/>
      <c r="AZ879" s="34"/>
      <c r="BA879" s="34"/>
      <c r="BB879" s="34"/>
      <c r="BC879" s="34"/>
      <c r="BD879" s="44">
        <v>41113</v>
      </c>
      <c r="BE879" s="34" t="s">
        <v>1771</v>
      </c>
      <c r="BF879" s="43" t="s">
        <v>1277</v>
      </c>
      <c r="BG879" s="34" t="s">
        <v>507</v>
      </c>
      <c r="BH879" s="34" t="s">
        <v>498</v>
      </c>
      <c r="BI879" s="34" t="s">
        <v>1771</v>
      </c>
      <c r="BJ879" s="44" t="s">
        <v>428</v>
      </c>
      <c r="BK879" s="44" t="s">
        <v>6475</v>
      </c>
    </row>
    <row r="880" spans="22:63">
      <c r="V880" s="43">
        <v>115</v>
      </c>
      <c r="W880" s="34" t="s">
        <v>3062</v>
      </c>
      <c r="X880" s="44">
        <v>41114</v>
      </c>
      <c r="Y880" s="34" t="s">
        <v>507</v>
      </c>
      <c r="Z880" s="43" t="s">
        <v>1277</v>
      </c>
      <c r="AA880" s="34" t="s">
        <v>507</v>
      </c>
      <c r="AB880" s="34" t="s">
        <v>498</v>
      </c>
      <c r="AC880" s="34" t="s">
        <v>507</v>
      </c>
      <c r="AD880" s="44" t="s">
        <v>428</v>
      </c>
      <c r="AE880" s="44" t="s">
        <v>6475</v>
      </c>
      <c r="AF880" s="43">
        <v>115</v>
      </c>
      <c r="AG880" s="34" t="s">
        <v>3062</v>
      </c>
      <c r="AH880" s="34" t="s">
        <v>3061</v>
      </c>
      <c r="AI880" s="43" t="s">
        <v>3063</v>
      </c>
      <c r="AJ880" s="44" t="s">
        <v>3064</v>
      </c>
      <c r="AK880" s="295">
        <v>5300125</v>
      </c>
      <c r="AL880" s="44" t="s">
        <v>498</v>
      </c>
      <c r="AM880" s="44" t="s">
        <v>3068</v>
      </c>
      <c r="AN880" s="296">
        <v>273093740</v>
      </c>
      <c r="AO880" s="34"/>
      <c r="AP880" s="34"/>
      <c r="AQ880" s="34"/>
      <c r="AR880" s="34"/>
      <c r="AS880" s="34"/>
      <c r="AT880" s="44" t="s">
        <v>434</v>
      </c>
      <c r="AU880" s="44"/>
      <c r="AV880" s="751" t="str" cm="1">
        <f t="array" ref="AV8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0" s="34"/>
      <c r="AX880" s="34"/>
      <c r="AY880" s="34"/>
      <c r="AZ880" s="34"/>
      <c r="BA880" s="34"/>
      <c r="BB880" s="34"/>
      <c r="BC880" s="34"/>
      <c r="BD880" s="44">
        <v>41114</v>
      </c>
      <c r="BE880" s="34" t="s">
        <v>507</v>
      </c>
      <c r="BF880" s="43" t="s">
        <v>1277</v>
      </c>
      <c r="BG880" s="34" t="s">
        <v>507</v>
      </c>
      <c r="BH880" s="34" t="s">
        <v>498</v>
      </c>
      <c r="BI880" s="34" t="s">
        <v>507</v>
      </c>
      <c r="BJ880" s="44" t="s">
        <v>428</v>
      </c>
      <c r="BK880" s="44" t="s">
        <v>6475</v>
      </c>
    </row>
    <row r="881" spans="22:63">
      <c r="V881" s="43">
        <v>115</v>
      </c>
      <c r="W881" s="34" t="s">
        <v>3062</v>
      </c>
      <c r="X881" s="44">
        <v>41100</v>
      </c>
      <c r="Y881" s="34" t="s">
        <v>6523</v>
      </c>
      <c r="Z881" s="43" t="s">
        <v>1277</v>
      </c>
      <c r="AA881" s="34" t="s">
        <v>507</v>
      </c>
      <c r="AB881" s="34" t="s">
        <v>498</v>
      </c>
      <c r="AC881" s="34" t="s">
        <v>507</v>
      </c>
      <c r="AD881" s="44" t="s">
        <v>428</v>
      </c>
      <c r="AE881" s="44" t="s">
        <v>6475</v>
      </c>
      <c r="AF881" s="43">
        <v>115</v>
      </c>
      <c r="AG881" s="34" t="s">
        <v>3062</v>
      </c>
      <c r="AH881" s="34" t="s">
        <v>3061</v>
      </c>
      <c r="AI881" s="43" t="s">
        <v>3063</v>
      </c>
      <c r="AJ881" s="44" t="s">
        <v>3064</v>
      </c>
      <c r="AK881" s="295">
        <v>5300125</v>
      </c>
      <c r="AL881" s="44" t="s">
        <v>498</v>
      </c>
      <c r="AM881" s="44" t="s">
        <v>3068</v>
      </c>
      <c r="AN881" s="296">
        <v>273093740</v>
      </c>
      <c r="AO881" s="34"/>
      <c r="AP881" s="34"/>
      <c r="AQ881" s="34"/>
      <c r="AR881" s="34"/>
      <c r="AS881" s="34"/>
      <c r="AT881" s="44" t="s">
        <v>434</v>
      </c>
      <c r="AU881" s="44"/>
      <c r="AV881" s="751" t="str" cm="1">
        <f t="array" ref="AV8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1" s="34"/>
      <c r="AX881" s="34"/>
      <c r="AY881" s="34"/>
      <c r="AZ881" s="34"/>
      <c r="BA881" s="34"/>
      <c r="BB881" s="34"/>
      <c r="BC881" s="34"/>
      <c r="BD881" s="44">
        <v>41100</v>
      </c>
      <c r="BE881" s="34" t="s">
        <v>6523</v>
      </c>
      <c r="BF881" s="43" t="s">
        <v>1277</v>
      </c>
      <c r="BG881" s="34" t="s">
        <v>507</v>
      </c>
      <c r="BH881" s="34" t="s">
        <v>498</v>
      </c>
      <c r="BI881" s="34" t="s">
        <v>507</v>
      </c>
      <c r="BJ881" s="44" t="s">
        <v>428</v>
      </c>
      <c r="BK881" s="44" t="s">
        <v>6475</v>
      </c>
    </row>
    <row r="882" spans="22:63">
      <c r="V882" s="43">
        <v>115</v>
      </c>
      <c r="W882" s="34" t="s">
        <v>3062</v>
      </c>
      <c r="X882" s="44">
        <v>41201</v>
      </c>
      <c r="Y882" s="34" t="s">
        <v>771</v>
      </c>
      <c r="Z882" s="43" t="s">
        <v>1277</v>
      </c>
      <c r="AA882" s="34" t="s">
        <v>508</v>
      </c>
      <c r="AB882" s="34" t="s">
        <v>498</v>
      </c>
      <c r="AC882" s="34" t="s">
        <v>771</v>
      </c>
      <c r="AD882" s="44" t="s">
        <v>428</v>
      </c>
      <c r="AE882" s="44" t="s">
        <v>6475</v>
      </c>
      <c r="AF882" s="43">
        <v>115</v>
      </c>
      <c r="AG882" s="34" t="s">
        <v>3062</v>
      </c>
      <c r="AH882" s="34" t="s">
        <v>3061</v>
      </c>
      <c r="AI882" s="43" t="s">
        <v>3063</v>
      </c>
      <c r="AJ882" s="44" t="s">
        <v>3064</v>
      </c>
      <c r="AK882" s="295">
        <v>5300125</v>
      </c>
      <c r="AL882" s="44" t="s">
        <v>498</v>
      </c>
      <c r="AM882" s="44" t="s">
        <v>3068</v>
      </c>
      <c r="AN882" s="296">
        <v>273093740</v>
      </c>
      <c r="AO882" s="34"/>
      <c r="AP882" s="34"/>
      <c r="AQ882" s="34"/>
      <c r="AR882" s="34"/>
      <c r="AS882" s="34"/>
      <c r="AT882" s="44" t="s">
        <v>434</v>
      </c>
      <c r="AU882" s="44"/>
      <c r="AV882" s="751" t="str" cm="1">
        <f t="array" ref="AV8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2" s="34"/>
      <c r="AX882" s="34"/>
      <c r="AY882" s="34"/>
      <c r="AZ882" s="34"/>
      <c r="BA882" s="34"/>
      <c r="BB882" s="34"/>
      <c r="BC882" s="34"/>
      <c r="BD882" s="44">
        <v>41201</v>
      </c>
      <c r="BE882" s="34" t="s">
        <v>771</v>
      </c>
      <c r="BF882" s="43" t="s">
        <v>1277</v>
      </c>
      <c r="BG882" s="34" t="s">
        <v>508</v>
      </c>
      <c r="BH882" s="34" t="s">
        <v>498</v>
      </c>
      <c r="BI882" s="34" t="s">
        <v>771</v>
      </c>
      <c r="BJ882" s="44" t="s">
        <v>428</v>
      </c>
      <c r="BK882" s="44" t="s">
        <v>6475</v>
      </c>
    </row>
    <row r="883" spans="22:63">
      <c r="V883" s="43">
        <v>115</v>
      </c>
      <c r="W883" s="34" t="s">
        <v>3062</v>
      </c>
      <c r="X883" s="44">
        <v>41203</v>
      </c>
      <c r="Y883" s="34" t="s">
        <v>934</v>
      </c>
      <c r="Z883" s="43" t="s">
        <v>1277</v>
      </c>
      <c r="AA883" s="34" t="s">
        <v>508</v>
      </c>
      <c r="AB883" s="34" t="s">
        <v>498</v>
      </c>
      <c r="AC883" s="34" t="s">
        <v>934</v>
      </c>
      <c r="AD883" s="44" t="s">
        <v>428</v>
      </c>
      <c r="AE883" s="44" t="s">
        <v>6475</v>
      </c>
      <c r="AF883" s="43">
        <v>115</v>
      </c>
      <c r="AG883" s="34" t="s">
        <v>3062</v>
      </c>
      <c r="AH883" s="34" t="s">
        <v>3061</v>
      </c>
      <c r="AI883" s="43" t="s">
        <v>3063</v>
      </c>
      <c r="AJ883" s="44" t="s">
        <v>3064</v>
      </c>
      <c r="AK883" s="295">
        <v>5300125</v>
      </c>
      <c r="AL883" s="44" t="s">
        <v>498</v>
      </c>
      <c r="AM883" s="44" t="s">
        <v>3068</v>
      </c>
      <c r="AN883" s="296">
        <v>273093740</v>
      </c>
      <c r="AO883" s="34"/>
      <c r="AP883" s="34"/>
      <c r="AQ883" s="34"/>
      <c r="AR883" s="34"/>
      <c r="AS883" s="34"/>
      <c r="AT883" s="44" t="s">
        <v>434</v>
      </c>
      <c r="AU883" s="44"/>
      <c r="AV883" s="751" t="str" cm="1">
        <f t="array" ref="AV8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3" s="34"/>
      <c r="AX883" s="34"/>
      <c r="AY883" s="34"/>
      <c r="AZ883" s="34"/>
      <c r="BA883" s="34"/>
      <c r="BB883" s="34"/>
      <c r="BC883" s="34"/>
      <c r="BD883" s="44">
        <v>41203</v>
      </c>
      <c r="BE883" s="34" t="s">
        <v>934</v>
      </c>
      <c r="BF883" s="43" t="s">
        <v>1277</v>
      </c>
      <c r="BG883" s="34" t="s">
        <v>508</v>
      </c>
      <c r="BH883" s="34" t="s">
        <v>498</v>
      </c>
      <c r="BI883" s="34" t="s">
        <v>934</v>
      </c>
      <c r="BJ883" s="44" t="s">
        <v>428</v>
      </c>
      <c r="BK883" s="44" t="s">
        <v>6475</v>
      </c>
    </row>
    <row r="884" spans="22:63">
      <c r="V884" s="43">
        <v>115</v>
      </c>
      <c r="W884" s="34" t="s">
        <v>3062</v>
      </c>
      <c r="X884" s="44">
        <v>41204</v>
      </c>
      <c r="Y884" s="34" t="s">
        <v>1333</v>
      </c>
      <c r="Z884" s="43" t="s">
        <v>1277</v>
      </c>
      <c r="AA884" s="34" t="s">
        <v>508</v>
      </c>
      <c r="AB884" s="34" t="s">
        <v>498</v>
      </c>
      <c r="AC884" s="34" t="s">
        <v>1333</v>
      </c>
      <c r="AD884" s="44" t="s">
        <v>428</v>
      </c>
      <c r="AE884" s="44" t="s">
        <v>6475</v>
      </c>
      <c r="AF884" s="43">
        <v>115</v>
      </c>
      <c r="AG884" s="34" t="s">
        <v>3062</v>
      </c>
      <c r="AH884" s="34" t="s">
        <v>3061</v>
      </c>
      <c r="AI884" s="43" t="s">
        <v>3063</v>
      </c>
      <c r="AJ884" s="44" t="s">
        <v>3064</v>
      </c>
      <c r="AK884" s="295">
        <v>5300125</v>
      </c>
      <c r="AL884" s="44" t="s">
        <v>498</v>
      </c>
      <c r="AM884" s="44" t="s">
        <v>3068</v>
      </c>
      <c r="AN884" s="296">
        <v>273093740</v>
      </c>
      <c r="AO884" s="34"/>
      <c r="AP884" s="34"/>
      <c r="AQ884" s="34"/>
      <c r="AR884" s="34"/>
      <c r="AS884" s="34"/>
      <c r="AT884" s="44" t="s">
        <v>434</v>
      </c>
      <c r="AU884" s="44"/>
      <c r="AV884" s="751" t="str" cm="1">
        <f t="array" ref="AV8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4" s="34"/>
      <c r="AX884" s="34"/>
      <c r="AY884" s="34"/>
      <c r="AZ884" s="34"/>
      <c r="BA884" s="34"/>
      <c r="BB884" s="34"/>
      <c r="BC884" s="34"/>
      <c r="BD884" s="44">
        <v>41204</v>
      </c>
      <c r="BE884" s="34" t="s">
        <v>1333</v>
      </c>
      <c r="BF884" s="43" t="s">
        <v>1277</v>
      </c>
      <c r="BG884" s="34" t="s">
        <v>508</v>
      </c>
      <c r="BH884" s="34" t="s">
        <v>498</v>
      </c>
      <c r="BI884" s="34" t="s">
        <v>1333</v>
      </c>
      <c r="BJ884" s="44" t="s">
        <v>428</v>
      </c>
      <c r="BK884" s="44" t="s">
        <v>6475</v>
      </c>
    </row>
    <row r="885" spans="22:63">
      <c r="V885" s="43">
        <v>115</v>
      </c>
      <c r="W885" s="34" t="s">
        <v>3062</v>
      </c>
      <c r="X885" s="44">
        <v>41206</v>
      </c>
      <c r="Y885" s="34" t="s">
        <v>1625</v>
      </c>
      <c r="Z885" s="43" t="s">
        <v>1277</v>
      </c>
      <c r="AA885" s="34" t="s">
        <v>508</v>
      </c>
      <c r="AB885" s="34" t="s">
        <v>498</v>
      </c>
      <c r="AC885" s="34" t="s">
        <v>1625</v>
      </c>
      <c r="AD885" s="44" t="s">
        <v>428</v>
      </c>
      <c r="AE885" s="44" t="s">
        <v>6475</v>
      </c>
      <c r="AF885" s="43">
        <v>115</v>
      </c>
      <c r="AG885" s="34" t="s">
        <v>3062</v>
      </c>
      <c r="AH885" s="34" t="s">
        <v>3061</v>
      </c>
      <c r="AI885" s="43" t="s">
        <v>3063</v>
      </c>
      <c r="AJ885" s="44" t="s">
        <v>3064</v>
      </c>
      <c r="AK885" s="295">
        <v>5300125</v>
      </c>
      <c r="AL885" s="44" t="s">
        <v>498</v>
      </c>
      <c r="AM885" s="44" t="s">
        <v>3068</v>
      </c>
      <c r="AN885" s="296">
        <v>273093740</v>
      </c>
      <c r="AO885" s="34"/>
      <c r="AP885" s="34"/>
      <c r="AQ885" s="34"/>
      <c r="AR885" s="34"/>
      <c r="AS885" s="34"/>
      <c r="AT885" s="44" t="s">
        <v>434</v>
      </c>
      <c r="AU885" s="44"/>
      <c r="AV885" s="751" t="str" cm="1">
        <f t="array" ref="AV8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5" s="34"/>
      <c r="AX885" s="34"/>
      <c r="AY885" s="34"/>
      <c r="AZ885" s="34"/>
      <c r="BA885" s="34"/>
      <c r="BB885" s="34"/>
      <c r="BC885" s="34"/>
      <c r="BD885" s="44">
        <v>41206</v>
      </c>
      <c r="BE885" s="34" t="s">
        <v>1625</v>
      </c>
      <c r="BF885" s="43" t="s">
        <v>1277</v>
      </c>
      <c r="BG885" s="34" t="s">
        <v>508</v>
      </c>
      <c r="BH885" s="34" t="s">
        <v>498</v>
      </c>
      <c r="BI885" s="34" t="s">
        <v>1625</v>
      </c>
      <c r="BJ885" s="44" t="s">
        <v>428</v>
      </c>
      <c r="BK885" s="44" t="s">
        <v>6475</v>
      </c>
    </row>
    <row r="886" spans="22:63">
      <c r="V886" s="43">
        <v>115</v>
      </c>
      <c r="W886" s="34" t="s">
        <v>3062</v>
      </c>
      <c r="X886" s="44">
        <v>41207</v>
      </c>
      <c r="Y886" s="34" t="s">
        <v>1876</v>
      </c>
      <c r="Z886" s="43" t="s">
        <v>1277</v>
      </c>
      <c r="AA886" s="34" t="s">
        <v>508</v>
      </c>
      <c r="AB886" s="34" t="s">
        <v>498</v>
      </c>
      <c r="AC886" s="34" t="s">
        <v>1876</v>
      </c>
      <c r="AD886" s="44" t="s">
        <v>428</v>
      </c>
      <c r="AE886" s="44" t="s">
        <v>6475</v>
      </c>
      <c r="AF886" s="43">
        <v>115</v>
      </c>
      <c r="AG886" s="34" t="s">
        <v>3062</v>
      </c>
      <c r="AH886" s="34" t="s">
        <v>3061</v>
      </c>
      <c r="AI886" s="43" t="s">
        <v>3063</v>
      </c>
      <c r="AJ886" s="44" t="s">
        <v>3064</v>
      </c>
      <c r="AK886" s="295">
        <v>5300125</v>
      </c>
      <c r="AL886" s="44" t="s">
        <v>498</v>
      </c>
      <c r="AM886" s="44" t="s">
        <v>3068</v>
      </c>
      <c r="AN886" s="296">
        <v>273093740</v>
      </c>
      <c r="AO886" s="34"/>
      <c r="AP886" s="34"/>
      <c r="AQ886" s="34"/>
      <c r="AR886" s="34"/>
      <c r="AS886" s="34"/>
      <c r="AT886" s="44" t="s">
        <v>434</v>
      </c>
      <c r="AU886" s="44"/>
      <c r="AV886" s="751" t="str" cm="1">
        <f t="array" ref="AV8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6" s="34"/>
      <c r="AX886" s="34"/>
      <c r="AY886" s="34"/>
      <c r="AZ886" s="34"/>
      <c r="BA886" s="34"/>
      <c r="BB886" s="34"/>
      <c r="BC886" s="34"/>
      <c r="BD886" s="44">
        <v>41207</v>
      </c>
      <c r="BE886" s="34" t="s">
        <v>1876</v>
      </c>
      <c r="BF886" s="43" t="s">
        <v>1277</v>
      </c>
      <c r="BG886" s="34" t="s">
        <v>508</v>
      </c>
      <c r="BH886" s="34" t="s">
        <v>498</v>
      </c>
      <c r="BI886" s="34" t="s">
        <v>1876</v>
      </c>
      <c r="BJ886" s="44" t="s">
        <v>428</v>
      </c>
      <c r="BK886" s="44" t="s">
        <v>6475</v>
      </c>
    </row>
    <row r="887" spans="22:63">
      <c r="V887" s="43">
        <v>115</v>
      </c>
      <c r="W887" s="34" t="s">
        <v>3062</v>
      </c>
      <c r="X887" s="44">
        <v>41208</v>
      </c>
      <c r="Y887" s="34" t="s">
        <v>831</v>
      </c>
      <c r="Z887" s="43" t="s">
        <v>1277</v>
      </c>
      <c r="AA887" s="34" t="s">
        <v>508</v>
      </c>
      <c r="AB887" s="34" t="s">
        <v>498</v>
      </c>
      <c r="AC887" s="34" t="s">
        <v>831</v>
      </c>
      <c r="AD887" s="44" t="s">
        <v>428</v>
      </c>
      <c r="AE887" s="44" t="s">
        <v>6475</v>
      </c>
      <c r="AF887" s="43">
        <v>115</v>
      </c>
      <c r="AG887" s="34" t="s">
        <v>3062</v>
      </c>
      <c r="AH887" s="34" t="s">
        <v>3061</v>
      </c>
      <c r="AI887" s="43" t="s">
        <v>3063</v>
      </c>
      <c r="AJ887" s="44" t="s">
        <v>3064</v>
      </c>
      <c r="AK887" s="295">
        <v>5300125</v>
      </c>
      <c r="AL887" s="44" t="s">
        <v>498</v>
      </c>
      <c r="AM887" s="44" t="s">
        <v>3068</v>
      </c>
      <c r="AN887" s="296">
        <v>273093740</v>
      </c>
      <c r="AO887" s="34"/>
      <c r="AP887" s="34"/>
      <c r="AQ887" s="34"/>
      <c r="AR887" s="34"/>
      <c r="AS887" s="34"/>
      <c r="AT887" s="44" t="s">
        <v>434</v>
      </c>
      <c r="AU887" s="44"/>
      <c r="AV887" s="751" t="str" cm="1">
        <f t="array" ref="AV8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7" s="34"/>
      <c r="AX887" s="34"/>
      <c r="AY887" s="34"/>
      <c r="AZ887" s="34"/>
      <c r="BA887" s="34"/>
      <c r="BB887" s="34"/>
      <c r="BC887" s="34"/>
      <c r="BD887" s="44">
        <v>41208</v>
      </c>
      <c r="BE887" s="34" t="s">
        <v>831</v>
      </c>
      <c r="BF887" s="43" t="s">
        <v>1277</v>
      </c>
      <c r="BG887" s="34" t="s">
        <v>508</v>
      </c>
      <c r="BH887" s="34" t="s">
        <v>498</v>
      </c>
      <c r="BI887" s="34" t="s">
        <v>831</v>
      </c>
      <c r="BJ887" s="44" t="s">
        <v>428</v>
      </c>
      <c r="BK887" s="44" t="s">
        <v>6475</v>
      </c>
    </row>
    <row r="888" spans="22:63">
      <c r="V888" s="43">
        <v>115</v>
      </c>
      <c r="W888" s="34" t="s">
        <v>3062</v>
      </c>
      <c r="X888" s="44">
        <v>41215</v>
      </c>
      <c r="Y888" s="34" t="s">
        <v>2245</v>
      </c>
      <c r="Z888" s="43" t="s">
        <v>1277</v>
      </c>
      <c r="AA888" s="34" t="s">
        <v>508</v>
      </c>
      <c r="AB888" s="34" t="s">
        <v>498</v>
      </c>
      <c r="AC888" s="34" t="s">
        <v>2245</v>
      </c>
      <c r="AD888" s="44" t="s">
        <v>428</v>
      </c>
      <c r="AE888" s="44" t="s">
        <v>6475</v>
      </c>
      <c r="AF888" s="43">
        <v>115</v>
      </c>
      <c r="AG888" s="34" t="s">
        <v>3062</v>
      </c>
      <c r="AH888" s="34" t="s">
        <v>3061</v>
      </c>
      <c r="AI888" s="43" t="s">
        <v>3063</v>
      </c>
      <c r="AJ888" s="44" t="s">
        <v>3064</v>
      </c>
      <c r="AK888" s="295">
        <v>5300125</v>
      </c>
      <c r="AL888" s="44" t="s">
        <v>498</v>
      </c>
      <c r="AM888" s="44" t="s">
        <v>3068</v>
      </c>
      <c r="AN888" s="296">
        <v>273093740</v>
      </c>
      <c r="AO888" s="34"/>
      <c r="AP888" s="34"/>
      <c r="AQ888" s="34"/>
      <c r="AR888" s="34"/>
      <c r="AS888" s="34"/>
      <c r="AT888" s="44" t="s">
        <v>434</v>
      </c>
      <c r="AU888" s="44"/>
      <c r="AV888" s="751" t="str" cm="1">
        <f t="array" ref="AV8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8" s="34"/>
      <c r="AX888" s="34"/>
      <c r="AY888" s="34"/>
      <c r="AZ888" s="34"/>
      <c r="BA888" s="34"/>
      <c r="BB888" s="34"/>
      <c r="BC888" s="34"/>
      <c r="BD888" s="44">
        <v>41215</v>
      </c>
      <c r="BE888" s="34" t="s">
        <v>2245</v>
      </c>
      <c r="BF888" s="43" t="s">
        <v>1277</v>
      </c>
      <c r="BG888" s="34" t="s">
        <v>508</v>
      </c>
      <c r="BH888" s="34" t="s">
        <v>498</v>
      </c>
      <c r="BI888" s="34" t="s">
        <v>2245</v>
      </c>
      <c r="BJ888" s="44" t="s">
        <v>428</v>
      </c>
      <c r="BK888" s="44" t="s">
        <v>6475</v>
      </c>
    </row>
    <row r="889" spans="22:63">
      <c r="V889" s="43">
        <v>115</v>
      </c>
      <c r="W889" s="34" t="s">
        <v>3062</v>
      </c>
      <c r="X889" s="44">
        <v>41216</v>
      </c>
      <c r="Y889" s="34" t="s">
        <v>2402</v>
      </c>
      <c r="Z889" s="43" t="s">
        <v>1277</v>
      </c>
      <c r="AA889" s="34" t="s">
        <v>508</v>
      </c>
      <c r="AB889" s="34" t="s">
        <v>498</v>
      </c>
      <c r="AC889" s="34" t="s">
        <v>2402</v>
      </c>
      <c r="AD889" s="44" t="s">
        <v>428</v>
      </c>
      <c r="AE889" s="44" t="s">
        <v>6475</v>
      </c>
      <c r="AF889" s="43">
        <v>115</v>
      </c>
      <c r="AG889" s="34" t="s">
        <v>3062</v>
      </c>
      <c r="AH889" s="34" t="s">
        <v>3061</v>
      </c>
      <c r="AI889" s="43" t="s">
        <v>3063</v>
      </c>
      <c r="AJ889" s="44" t="s">
        <v>3064</v>
      </c>
      <c r="AK889" s="295">
        <v>5300125</v>
      </c>
      <c r="AL889" s="44" t="s">
        <v>498</v>
      </c>
      <c r="AM889" s="44" t="s">
        <v>3068</v>
      </c>
      <c r="AN889" s="296">
        <v>273093740</v>
      </c>
      <c r="AO889" s="34"/>
      <c r="AP889" s="34"/>
      <c r="AQ889" s="34"/>
      <c r="AR889" s="34"/>
      <c r="AS889" s="34"/>
      <c r="AT889" s="44" t="s">
        <v>434</v>
      </c>
      <c r="AU889" s="44"/>
      <c r="AV889" s="751" t="str" cm="1">
        <f t="array" ref="AV8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89" s="34"/>
      <c r="AX889" s="34"/>
      <c r="AY889" s="34"/>
      <c r="AZ889" s="34"/>
      <c r="BA889" s="34"/>
      <c r="BB889" s="34"/>
      <c r="BC889" s="34"/>
      <c r="BD889" s="44">
        <v>41216</v>
      </c>
      <c r="BE889" s="34" t="s">
        <v>2402</v>
      </c>
      <c r="BF889" s="43" t="s">
        <v>1277</v>
      </c>
      <c r="BG889" s="34" t="s">
        <v>508</v>
      </c>
      <c r="BH889" s="34" t="s">
        <v>498</v>
      </c>
      <c r="BI889" s="34" t="s">
        <v>2402</v>
      </c>
      <c r="BJ889" s="44" t="s">
        <v>428</v>
      </c>
      <c r="BK889" s="44" t="s">
        <v>6475</v>
      </c>
    </row>
    <row r="890" spans="22:63">
      <c r="V890" s="43">
        <v>115</v>
      </c>
      <c r="W890" s="34" t="s">
        <v>3062</v>
      </c>
      <c r="X890" s="44">
        <v>41219</v>
      </c>
      <c r="Y890" s="34" t="s">
        <v>1540</v>
      </c>
      <c r="Z890" s="43" t="s">
        <v>1277</v>
      </c>
      <c r="AA890" s="34" t="s">
        <v>508</v>
      </c>
      <c r="AB890" s="34" t="s">
        <v>498</v>
      </c>
      <c r="AC890" s="34" t="s">
        <v>1540</v>
      </c>
      <c r="AD890" s="44" t="s">
        <v>428</v>
      </c>
      <c r="AE890" s="44" t="s">
        <v>6475</v>
      </c>
      <c r="AF890" s="43">
        <v>115</v>
      </c>
      <c r="AG890" s="34" t="s">
        <v>3062</v>
      </c>
      <c r="AH890" s="34" t="s">
        <v>3061</v>
      </c>
      <c r="AI890" s="43" t="s">
        <v>3063</v>
      </c>
      <c r="AJ890" s="44" t="s">
        <v>3064</v>
      </c>
      <c r="AK890" s="295">
        <v>5300125</v>
      </c>
      <c r="AL890" s="44" t="s">
        <v>498</v>
      </c>
      <c r="AM890" s="44" t="s">
        <v>3068</v>
      </c>
      <c r="AN890" s="296">
        <v>273093740</v>
      </c>
      <c r="AO890" s="34"/>
      <c r="AP890" s="34"/>
      <c r="AQ890" s="34"/>
      <c r="AR890" s="34"/>
      <c r="AS890" s="34"/>
      <c r="AT890" s="44" t="s">
        <v>434</v>
      </c>
      <c r="AU890" s="44"/>
      <c r="AV890" s="751" t="str" cm="1">
        <f t="array" ref="AV8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0" s="34"/>
      <c r="AX890" s="34"/>
      <c r="AY890" s="34"/>
      <c r="AZ890" s="34"/>
      <c r="BA890" s="34"/>
      <c r="BB890" s="34"/>
      <c r="BC890" s="34"/>
      <c r="BD890" s="44">
        <v>41219</v>
      </c>
      <c r="BE890" s="34" t="s">
        <v>1540</v>
      </c>
      <c r="BF890" s="43" t="s">
        <v>1277</v>
      </c>
      <c r="BG890" s="34" t="s">
        <v>508</v>
      </c>
      <c r="BH890" s="34" t="s">
        <v>498</v>
      </c>
      <c r="BI890" s="34" t="s">
        <v>1540</v>
      </c>
      <c r="BJ890" s="44" t="s">
        <v>428</v>
      </c>
      <c r="BK890" s="44" t="s">
        <v>6475</v>
      </c>
    </row>
    <row r="891" spans="22:63">
      <c r="V891" s="43">
        <v>115</v>
      </c>
      <c r="W891" s="34" t="s">
        <v>3062</v>
      </c>
      <c r="X891" s="44">
        <v>41221</v>
      </c>
      <c r="Y891" s="34" t="s">
        <v>2670</v>
      </c>
      <c r="Z891" s="43" t="s">
        <v>1277</v>
      </c>
      <c r="AA891" s="34" t="s">
        <v>508</v>
      </c>
      <c r="AB891" s="34" t="s">
        <v>498</v>
      </c>
      <c r="AC891" s="34" t="s">
        <v>2670</v>
      </c>
      <c r="AD891" s="44" t="s">
        <v>428</v>
      </c>
      <c r="AE891" s="44" t="s">
        <v>6475</v>
      </c>
      <c r="AF891" s="43">
        <v>115</v>
      </c>
      <c r="AG891" s="34" t="s">
        <v>3062</v>
      </c>
      <c r="AH891" s="34" t="s">
        <v>3061</v>
      </c>
      <c r="AI891" s="43" t="s">
        <v>3063</v>
      </c>
      <c r="AJ891" s="44" t="s">
        <v>3064</v>
      </c>
      <c r="AK891" s="295">
        <v>5300125</v>
      </c>
      <c r="AL891" s="44" t="s">
        <v>498</v>
      </c>
      <c r="AM891" s="44" t="s">
        <v>3068</v>
      </c>
      <c r="AN891" s="296">
        <v>273093740</v>
      </c>
      <c r="AO891" s="34"/>
      <c r="AP891" s="34"/>
      <c r="AQ891" s="34"/>
      <c r="AR891" s="34"/>
      <c r="AS891" s="34"/>
      <c r="AT891" s="44" t="s">
        <v>434</v>
      </c>
      <c r="AU891" s="44"/>
      <c r="AV891" s="751" t="str" cm="1">
        <f t="array" ref="AV8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1" s="34"/>
      <c r="AX891" s="34"/>
      <c r="AY891" s="34"/>
      <c r="AZ891" s="34"/>
      <c r="BA891" s="34"/>
      <c r="BB891" s="34"/>
      <c r="BC891" s="34"/>
      <c r="BD891" s="44">
        <v>41221</v>
      </c>
      <c r="BE891" s="34" t="s">
        <v>2670</v>
      </c>
      <c r="BF891" s="43" t="s">
        <v>1277</v>
      </c>
      <c r="BG891" s="34" t="s">
        <v>508</v>
      </c>
      <c r="BH891" s="34" t="s">
        <v>498</v>
      </c>
      <c r="BI891" s="34" t="s">
        <v>2670</v>
      </c>
      <c r="BJ891" s="44" t="s">
        <v>428</v>
      </c>
      <c r="BK891" s="44" t="s">
        <v>6475</v>
      </c>
    </row>
    <row r="892" spans="22:63">
      <c r="V892" s="43">
        <v>115</v>
      </c>
      <c r="W892" s="34" t="s">
        <v>3062</v>
      </c>
      <c r="X892" s="44">
        <v>41226</v>
      </c>
      <c r="Y892" s="34" t="s">
        <v>2799</v>
      </c>
      <c r="Z892" s="43" t="s">
        <v>1277</v>
      </c>
      <c r="AA892" s="34" t="s">
        <v>508</v>
      </c>
      <c r="AB892" s="34" t="s">
        <v>498</v>
      </c>
      <c r="AC892" s="34" t="s">
        <v>2799</v>
      </c>
      <c r="AD892" s="44" t="s">
        <v>428</v>
      </c>
      <c r="AE892" s="44" t="s">
        <v>6475</v>
      </c>
      <c r="AF892" s="43">
        <v>115</v>
      </c>
      <c r="AG892" s="34" t="s">
        <v>3062</v>
      </c>
      <c r="AH892" s="34" t="s">
        <v>3061</v>
      </c>
      <c r="AI892" s="43" t="s">
        <v>3063</v>
      </c>
      <c r="AJ892" s="44" t="s">
        <v>3064</v>
      </c>
      <c r="AK892" s="295">
        <v>5300125</v>
      </c>
      <c r="AL892" s="44" t="s">
        <v>498</v>
      </c>
      <c r="AM892" s="44" t="s">
        <v>3068</v>
      </c>
      <c r="AN892" s="296">
        <v>273093740</v>
      </c>
      <c r="AO892" s="34"/>
      <c r="AP892" s="34"/>
      <c r="AQ892" s="34"/>
      <c r="AR892" s="34"/>
      <c r="AS892" s="34"/>
      <c r="AT892" s="44" t="s">
        <v>434</v>
      </c>
      <c r="AU892" s="44"/>
      <c r="AV892" s="751" t="str" cm="1">
        <f t="array" ref="AV8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2" s="34"/>
      <c r="AX892" s="34"/>
      <c r="AY892" s="34"/>
      <c r="AZ892" s="34"/>
      <c r="BA892" s="34"/>
      <c r="BB892" s="34"/>
      <c r="BC892" s="34"/>
      <c r="BD892" s="44">
        <v>41226</v>
      </c>
      <c r="BE892" s="34" t="s">
        <v>2799</v>
      </c>
      <c r="BF892" s="43" t="s">
        <v>1277</v>
      </c>
      <c r="BG892" s="34" t="s">
        <v>508</v>
      </c>
      <c r="BH892" s="34" t="s">
        <v>498</v>
      </c>
      <c r="BI892" s="34" t="s">
        <v>2799</v>
      </c>
      <c r="BJ892" s="44" t="s">
        <v>428</v>
      </c>
      <c r="BK892" s="44" t="s">
        <v>6475</v>
      </c>
    </row>
    <row r="893" spans="22:63">
      <c r="V893" s="43">
        <v>115</v>
      </c>
      <c r="W893" s="34" t="s">
        <v>3062</v>
      </c>
      <c r="X893" s="44">
        <v>41236</v>
      </c>
      <c r="Y893" s="34" t="s">
        <v>3382</v>
      </c>
      <c r="Z893" s="43" t="s">
        <v>1277</v>
      </c>
      <c r="AA893" s="34" t="s">
        <v>508</v>
      </c>
      <c r="AB893" s="34" t="s">
        <v>498</v>
      </c>
      <c r="AC893" s="34" t="s">
        <v>6524</v>
      </c>
      <c r="AD893" s="44" t="s">
        <v>428</v>
      </c>
      <c r="AE893" s="44" t="s">
        <v>6475</v>
      </c>
      <c r="AF893" s="43">
        <v>115</v>
      </c>
      <c r="AG893" s="34" t="s">
        <v>3062</v>
      </c>
      <c r="AH893" s="34" t="s">
        <v>3061</v>
      </c>
      <c r="AI893" s="43" t="s">
        <v>3063</v>
      </c>
      <c r="AJ893" s="44" t="s">
        <v>3064</v>
      </c>
      <c r="AK893" s="295">
        <v>5300125</v>
      </c>
      <c r="AL893" s="44" t="s">
        <v>498</v>
      </c>
      <c r="AM893" s="44" t="s">
        <v>3068</v>
      </c>
      <c r="AN893" s="296">
        <v>273093740</v>
      </c>
      <c r="AO893" s="34"/>
      <c r="AP893" s="34"/>
      <c r="AQ893" s="34"/>
      <c r="AR893" s="34"/>
      <c r="AS893" s="34"/>
      <c r="AT893" s="44" t="s">
        <v>434</v>
      </c>
      <c r="AU893" s="44"/>
      <c r="AV893" s="751" t="str" cm="1">
        <f t="array" ref="AV8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3" s="34"/>
      <c r="AX893" s="34"/>
      <c r="AY893" s="34"/>
      <c r="AZ893" s="34"/>
      <c r="BA893" s="34"/>
      <c r="BB893" s="34"/>
      <c r="BC893" s="34"/>
      <c r="BD893" s="44">
        <v>41236</v>
      </c>
      <c r="BE893" s="34" t="s">
        <v>3382</v>
      </c>
      <c r="BF893" s="43" t="s">
        <v>1277</v>
      </c>
      <c r="BG893" s="34" t="s">
        <v>508</v>
      </c>
      <c r="BH893" s="34" t="s">
        <v>498</v>
      </c>
      <c r="BI893" s="34" t="s">
        <v>6524</v>
      </c>
      <c r="BJ893" s="44" t="s">
        <v>428</v>
      </c>
      <c r="BK893" s="44" t="s">
        <v>6475</v>
      </c>
    </row>
    <row r="894" spans="22:63">
      <c r="V894" s="43">
        <v>115</v>
      </c>
      <c r="W894" s="34" t="s">
        <v>3062</v>
      </c>
      <c r="X894" s="44">
        <v>41237</v>
      </c>
      <c r="Y894" s="34" t="s">
        <v>3436</v>
      </c>
      <c r="Z894" s="43" t="s">
        <v>1277</v>
      </c>
      <c r="AA894" s="34" t="s">
        <v>508</v>
      </c>
      <c r="AB894" s="34" t="s">
        <v>498</v>
      </c>
      <c r="AC894" s="34" t="s">
        <v>6525</v>
      </c>
      <c r="AD894" s="44" t="s">
        <v>428</v>
      </c>
      <c r="AE894" s="44" t="s">
        <v>6475</v>
      </c>
      <c r="AF894" s="43">
        <v>115</v>
      </c>
      <c r="AG894" s="34" t="s">
        <v>3062</v>
      </c>
      <c r="AH894" s="34" t="s">
        <v>3061</v>
      </c>
      <c r="AI894" s="43" t="s">
        <v>3063</v>
      </c>
      <c r="AJ894" s="44" t="s">
        <v>3064</v>
      </c>
      <c r="AK894" s="295">
        <v>5300125</v>
      </c>
      <c r="AL894" s="44" t="s">
        <v>498</v>
      </c>
      <c r="AM894" s="44" t="s">
        <v>3068</v>
      </c>
      <c r="AN894" s="296">
        <v>273093740</v>
      </c>
      <c r="AO894" s="34"/>
      <c r="AP894" s="34"/>
      <c r="AQ894" s="34"/>
      <c r="AR894" s="34"/>
      <c r="AS894" s="34"/>
      <c r="AT894" s="44" t="s">
        <v>434</v>
      </c>
      <c r="AU894" s="44"/>
      <c r="AV894" s="751" t="str" cm="1">
        <f t="array" ref="AV8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4" s="34"/>
      <c r="AX894" s="34"/>
      <c r="AY894" s="34"/>
      <c r="AZ894" s="34"/>
      <c r="BA894" s="34"/>
      <c r="BB894" s="34"/>
      <c r="BC894" s="34"/>
      <c r="BD894" s="44">
        <v>41237</v>
      </c>
      <c r="BE894" s="34" t="s">
        <v>3436</v>
      </c>
      <c r="BF894" s="43" t="s">
        <v>1277</v>
      </c>
      <c r="BG894" s="34" t="s">
        <v>508</v>
      </c>
      <c r="BH894" s="34" t="s">
        <v>498</v>
      </c>
      <c r="BI894" s="34" t="s">
        <v>6525</v>
      </c>
      <c r="BJ894" s="44" t="s">
        <v>428</v>
      </c>
      <c r="BK894" s="44" t="s">
        <v>6475</v>
      </c>
    </row>
    <row r="895" spans="22:63">
      <c r="V895" s="43">
        <v>115</v>
      </c>
      <c r="W895" s="34" t="s">
        <v>3062</v>
      </c>
      <c r="X895" s="44">
        <v>41238</v>
      </c>
      <c r="Y895" s="34" t="s">
        <v>3483</v>
      </c>
      <c r="Z895" s="43" t="s">
        <v>1277</v>
      </c>
      <c r="AA895" s="34" t="s">
        <v>508</v>
      </c>
      <c r="AB895" s="34" t="s">
        <v>498</v>
      </c>
      <c r="AC895" s="34" t="s">
        <v>6526</v>
      </c>
      <c r="AD895" s="44" t="s">
        <v>428</v>
      </c>
      <c r="AE895" s="44" t="s">
        <v>6475</v>
      </c>
      <c r="AF895" s="43">
        <v>115</v>
      </c>
      <c r="AG895" s="34" t="s">
        <v>3062</v>
      </c>
      <c r="AH895" s="34" t="s">
        <v>3061</v>
      </c>
      <c r="AI895" s="43" t="s">
        <v>3063</v>
      </c>
      <c r="AJ895" s="44" t="s">
        <v>3064</v>
      </c>
      <c r="AK895" s="295">
        <v>5300125</v>
      </c>
      <c r="AL895" s="44" t="s">
        <v>498</v>
      </c>
      <c r="AM895" s="44" t="s">
        <v>3068</v>
      </c>
      <c r="AN895" s="296">
        <v>273093740</v>
      </c>
      <c r="AO895" s="34"/>
      <c r="AP895" s="34"/>
      <c r="AQ895" s="34"/>
      <c r="AR895" s="34"/>
      <c r="AS895" s="34"/>
      <c r="AT895" s="44" t="s">
        <v>434</v>
      </c>
      <c r="AU895" s="44"/>
      <c r="AV895" s="751" t="str" cm="1">
        <f t="array" ref="AV8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5" s="34"/>
      <c r="AX895" s="34"/>
      <c r="AY895" s="34"/>
      <c r="AZ895" s="34"/>
      <c r="BA895" s="34"/>
      <c r="BB895" s="34"/>
      <c r="BC895" s="34"/>
      <c r="BD895" s="44">
        <v>41238</v>
      </c>
      <c r="BE895" s="34" t="s">
        <v>3483</v>
      </c>
      <c r="BF895" s="43" t="s">
        <v>1277</v>
      </c>
      <c r="BG895" s="34" t="s">
        <v>508</v>
      </c>
      <c r="BH895" s="34" t="s">
        <v>498</v>
      </c>
      <c r="BI895" s="34" t="s">
        <v>6526</v>
      </c>
      <c r="BJ895" s="44" t="s">
        <v>428</v>
      </c>
      <c r="BK895" s="44" t="s">
        <v>6475</v>
      </c>
    </row>
    <row r="896" spans="22:63">
      <c r="V896" s="43">
        <v>115</v>
      </c>
      <c r="W896" s="34" t="s">
        <v>3062</v>
      </c>
      <c r="X896" s="44">
        <v>41239</v>
      </c>
      <c r="Y896" s="34" t="s">
        <v>1236</v>
      </c>
      <c r="Z896" s="43" t="s">
        <v>1277</v>
      </c>
      <c r="AA896" s="34" t="s">
        <v>508</v>
      </c>
      <c r="AB896" s="34" t="s">
        <v>498</v>
      </c>
      <c r="AC896" s="34" t="s">
        <v>6527</v>
      </c>
      <c r="AD896" s="44" t="s">
        <v>428</v>
      </c>
      <c r="AE896" s="44" t="s">
        <v>6475</v>
      </c>
      <c r="AF896" s="43">
        <v>115</v>
      </c>
      <c r="AG896" s="34" t="s">
        <v>3062</v>
      </c>
      <c r="AH896" s="34" t="s">
        <v>3061</v>
      </c>
      <c r="AI896" s="43" t="s">
        <v>3063</v>
      </c>
      <c r="AJ896" s="44" t="s">
        <v>3064</v>
      </c>
      <c r="AK896" s="295">
        <v>5300125</v>
      </c>
      <c r="AL896" s="44" t="s">
        <v>498</v>
      </c>
      <c r="AM896" s="44" t="s">
        <v>3068</v>
      </c>
      <c r="AN896" s="296">
        <v>273093740</v>
      </c>
      <c r="AO896" s="34"/>
      <c r="AP896" s="34"/>
      <c r="AQ896" s="34"/>
      <c r="AR896" s="34"/>
      <c r="AS896" s="34"/>
      <c r="AT896" s="44" t="s">
        <v>434</v>
      </c>
      <c r="AU896" s="44"/>
      <c r="AV896" s="751" t="str" cm="1">
        <f t="array" ref="AV8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6" s="34"/>
      <c r="AX896" s="34"/>
      <c r="AY896" s="34"/>
      <c r="AZ896" s="34"/>
      <c r="BA896" s="34"/>
      <c r="BB896" s="34"/>
      <c r="BC896" s="34"/>
      <c r="BD896" s="44">
        <v>41239</v>
      </c>
      <c r="BE896" s="34" t="s">
        <v>1236</v>
      </c>
      <c r="BF896" s="43" t="s">
        <v>1277</v>
      </c>
      <c r="BG896" s="34" t="s">
        <v>508</v>
      </c>
      <c r="BH896" s="34" t="s">
        <v>498</v>
      </c>
      <c r="BI896" s="34" t="s">
        <v>6527</v>
      </c>
      <c r="BJ896" s="44" t="s">
        <v>428</v>
      </c>
      <c r="BK896" s="44" t="s">
        <v>6475</v>
      </c>
    </row>
    <row r="897" spans="22:63">
      <c r="V897" s="43">
        <v>115</v>
      </c>
      <c r="W897" s="34" t="s">
        <v>3062</v>
      </c>
      <c r="X897" s="44">
        <v>41240</v>
      </c>
      <c r="Y897" s="34" t="s">
        <v>3569</v>
      </c>
      <c r="Z897" s="43" t="s">
        <v>1277</v>
      </c>
      <c r="AA897" s="34" t="s">
        <v>508</v>
      </c>
      <c r="AB897" s="34" t="s">
        <v>498</v>
      </c>
      <c r="AC897" s="34" t="s">
        <v>6528</v>
      </c>
      <c r="AD897" s="44" t="s">
        <v>428</v>
      </c>
      <c r="AE897" s="44" t="s">
        <v>6475</v>
      </c>
      <c r="AF897" s="43">
        <v>115</v>
      </c>
      <c r="AG897" s="34" t="s">
        <v>3062</v>
      </c>
      <c r="AH897" s="34" t="s">
        <v>3061</v>
      </c>
      <c r="AI897" s="43" t="s">
        <v>3063</v>
      </c>
      <c r="AJ897" s="44" t="s">
        <v>3064</v>
      </c>
      <c r="AK897" s="295">
        <v>5300125</v>
      </c>
      <c r="AL897" s="44" t="s">
        <v>498</v>
      </c>
      <c r="AM897" s="44" t="s">
        <v>3068</v>
      </c>
      <c r="AN897" s="296">
        <v>273093740</v>
      </c>
      <c r="AO897" s="34"/>
      <c r="AP897" s="34"/>
      <c r="AQ897" s="34"/>
      <c r="AR897" s="34"/>
      <c r="AS897" s="34"/>
      <c r="AT897" s="44" t="s">
        <v>434</v>
      </c>
      <c r="AU897" s="44"/>
      <c r="AV897" s="751" t="str" cm="1">
        <f t="array" ref="AV8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7" s="34"/>
      <c r="AX897" s="34"/>
      <c r="AY897" s="34"/>
      <c r="AZ897" s="34"/>
      <c r="BA897" s="34"/>
      <c r="BB897" s="34"/>
      <c r="BC897" s="34"/>
      <c r="BD897" s="44">
        <v>41240</v>
      </c>
      <c r="BE897" s="34" t="s">
        <v>3569</v>
      </c>
      <c r="BF897" s="43" t="s">
        <v>1277</v>
      </c>
      <c r="BG897" s="34" t="s">
        <v>508</v>
      </c>
      <c r="BH897" s="34" t="s">
        <v>498</v>
      </c>
      <c r="BI897" s="34" t="s">
        <v>6528</v>
      </c>
      <c r="BJ897" s="44" t="s">
        <v>428</v>
      </c>
      <c r="BK897" s="44" t="s">
        <v>6475</v>
      </c>
    </row>
    <row r="898" spans="22:63">
      <c r="V898" s="43">
        <v>115</v>
      </c>
      <c r="W898" s="34" t="s">
        <v>3062</v>
      </c>
      <c r="X898" s="44">
        <v>41241</v>
      </c>
      <c r="Y898" s="34" t="s">
        <v>3609</v>
      </c>
      <c r="Z898" s="43" t="s">
        <v>1277</v>
      </c>
      <c r="AA898" s="34" t="s">
        <v>508</v>
      </c>
      <c r="AB898" s="34" t="s">
        <v>498</v>
      </c>
      <c r="AC898" s="34" t="s">
        <v>6529</v>
      </c>
      <c r="AD898" s="44" t="s">
        <v>428</v>
      </c>
      <c r="AE898" s="44" t="s">
        <v>6475</v>
      </c>
      <c r="AF898" s="43">
        <v>115</v>
      </c>
      <c r="AG898" s="34" t="s">
        <v>3062</v>
      </c>
      <c r="AH898" s="34" t="s">
        <v>3061</v>
      </c>
      <c r="AI898" s="43" t="s">
        <v>3063</v>
      </c>
      <c r="AJ898" s="44" t="s">
        <v>3064</v>
      </c>
      <c r="AK898" s="295">
        <v>5300125</v>
      </c>
      <c r="AL898" s="44" t="s">
        <v>498</v>
      </c>
      <c r="AM898" s="44" t="s">
        <v>3068</v>
      </c>
      <c r="AN898" s="296">
        <v>273093740</v>
      </c>
      <c r="AO898" s="34"/>
      <c r="AP898" s="34"/>
      <c r="AQ898" s="34"/>
      <c r="AR898" s="34"/>
      <c r="AS898" s="34"/>
      <c r="AT898" s="44" t="s">
        <v>434</v>
      </c>
      <c r="AU898" s="44"/>
      <c r="AV898" s="751" t="str" cm="1">
        <f t="array" ref="AV8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8" s="34"/>
      <c r="AX898" s="34"/>
      <c r="AY898" s="34"/>
      <c r="AZ898" s="34"/>
      <c r="BA898" s="34"/>
      <c r="BB898" s="34"/>
      <c r="BC898" s="34"/>
      <c r="BD898" s="44">
        <v>41241</v>
      </c>
      <c r="BE898" s="34" t="s">
        <v>3609</v>
      </c>
      <c r="BF898" s="43" t="s">
        <v>1277</v>
      </c>
      <c r="BG898" s="34" t="s">
        <v>508</v>
      </c>
      <c r="BH898" s="34" t="s">
        <v>498</v>
      </c>
      <c r="BI898" s="34" t="s">
        <v>6529</v>
      </c>
      <c r="BJ898" s="44" t="s">
        <v>428</v>
      </c>
      <c r="BK898" s="44" t="s">
        <v>6475</v>
      </c>
    </row>
    <row r="899" spans="22:63">
      <c r="V899" s="43">
        <v>115</v>
      </c>
      <c r="W899" s="34" t="s">
        <v>3062</v>
      </c>
      <c r="X899" s="44">
        <v>41242</v>
      </c>
      <c r="Y899" s="34" t="s">
        <v>3646</v>
      </c>
      <c r="Z899" s="43" t="s">
        <v>1277</v>
      </c>
      <c r="AA899" s="34" t="s">
        <v>508</v>
      </c>
      <c r="AB899" s="34" t="s">
        <v>498</v>
      </c>
      <c r="AC899" s="34" t="s">
        <v>6530</v>
      </c>
      <c r="AD899" s="44" t="s">
        <v>428</v>
      </c>
      <c r="AE899" s="44" t="s">
        <v>6475</v>
      </c>
      <c r="AF899" s="43">
        <v>115</v>
      </c>
      <c r="AG899" s="34" t="s">
        <v>3062</v>
      </c>
      <c r="AH899" s="34" t="s">
        <v>3061</v>
      </c>
      <c r="AI899" s="43" t="s">
        <v>3063</v>
      </c>
      <c r="AJ899" s="44" t="s">
        <v>3064</v>
      </c>
      <c r="AK899" s="295">
        <v>5300125</v>
      </c>
      <c r="AL899" s="44" t="s">
        <v>498</v>
      </c>
      <c r="AM899" s="44" t="s">
        <v>3068</v>
      </c>
      <c r="AN899" s="296">
        <v>273093740</v>
      </c>
      <c r="AO899" s="34"/>
      <c r="AP899" s="34"/>
      <c r="AQ899" s="34"/>
      <c r="AR899" s="34"/>
      <c r="AS899" s="34"/>
      <c r="AT899" s="44" t="s">
        <v>434</v>
      </c>
      <c r="AU899" s="44"/>
      <c r="AV899" s="751" t="str" cm="1">
        <f t="array" ref="AV8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899" s="34"/>
      <c r="AX899" s="34"/>
      <c r="AY899" s="34"/>
      <c r="AZ899" s="34"/>
      <c r="BA899" s="34"/>
      <c r="BB899" s="34"/>
      <c r="BC899" s="34"/>
      <c r="BD899" s="44">
        <v>41242</v>
      </c>
      <c r="BE899" s="34" t="s">
        <v>3646</v>
      </c>
      <c r="BF899" s="43" t="s">
        <v>1277</v>
      </c>
      <c r="BG899" s="34" t="s">
        <v>508</v>
      </c>
      <c r="BH899" s="34" t="s">
        <v>498</v>
      </c>
      <c r="BI899" s="34" t="s">
        <v>6530</v>
      </c>
      <c r="BJ899" s="44" t="s">
        <v>428</v>
      </c>
      <c r="BK899" s="44" t="s">
        <v>6475</v>
      </c>
    </row>
    <row r="900" spans="22:63">
      <c r="V900" s="43">
        <v>115</v>
      </c>
      <c r="W900" s="34" t="s">
        <v>3062</v>
      </c>
      <c r="X900" s="44">
        <v>41243</v>
      </c>
      <c r="Y900" s="34" t="s">
        <v>3684</v>
      </c>
      <c r="Z900" s="43" t="s">
        <v>1277</v>
      </c>
      <c r="AA900" s="34" t="s">
        <v>508</v>
      </c>
      <c r="AB900" s="34" t="s">
        <v>498</v>
      </c>
      <c r="AC900" s="34" t="s">
        <v>6531</v>
      </c>
      <c r="AD900" s="44" t="s">
        <v>428</v>
      </c>
      <c r="AE900" s="44" t="s">
        <v>6475</v>
      </c>
      <c r="AF900" s="43">
        <v>115</v>
      </c>
      <c r="AG900" s="34" t="s">
        <v>3062</v>
      </c>
      <c r="AH900" s="34" t="s">
        <v>3061</v>
      </c>
      <c r="AI900" s="43" t="s">
        <v>3063</v>
      </c>
      <c r="AJ900" s="44" t="s">
        <v>3064</v>
      </c>
      <c r="AK900" s="295">
        <v>5300125</v>
      </c>
      <c r="AL900" s="44" t="s">
        <v>498</v>
      </c>
      <c r="AM900" s="44" t="s">
        <v>3068</v>
      </c>
      <c r="AN900" s="296">
        <v>273093740</v>
      </c>
      <c r="AO900" s="34"/>
      <c r="AP900" s="34"/>
      <c r="AQ900" s="34"/>
      <c r="AR900" s="34"/>
      <c r="AS900" s="34"/>
      <c r="AT900" s="44" t="s">
        <v>434</v>
      </c>
      <c r="AU900" s="44"/>
      <c r="AV900" s="751" t="str" cm="1">
        <f t="array" ref="AV9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0" s="34"/>
      <c r="AX900" s="34"/>
      <c r="AY900" s="34"/>
      <c r="AZ900" s="34"/>
      <c r="BA900" s="34"/>
      <c r="BB900" s="34"/>
      <c r="BC900" s="34"/>
      <c r="BD900" s="44">
        <v>41243</v>
      </c>
      <c r="BE900" s="34" t="s">
        <v>3684</v>
      </c>
      <c r="BF900" s="43" t="s">
        <v>1277</v>
      </c>
      <c r="BG900" s="34" t="s">
        <v>508</v>
      </c>
      <c r="BH900" s="34" t="s">
        <v>498</v>
      </c>
      <c r="BI900" s="34" t="s">
        <v>6531</v>
      </c>
      <c r="BJ900" s="44" t="s">
        <v>428</v>
      </c>
      <c r="BK900" s="44" t="s">
        <v>6475</v>
      </c>
    </row>
    <row r="901" spans="22:63">
      <c r="V901" s="43">
        <v>115</v>
      </c>
      <c r="W901" s="34" t="s">
        <v>3062</v>
      </c>
      <c r="X901" s="44">
        <v>41227</v>
      </c>
      <c r="Y901" s="34" t="s">
        <v>2904</v>
      </c>
      <c r="Z901" s="43" t="s">
        <v>1277</v>
      </c>
      <c r="AA901" s="34" t="s">
        <v>508</v>
      </c>
      <c r="AB901" s="34" t="s">
        <v>498</v>
      </c>
      <c r="AC901" s="34" t="s">
        <v>2904</v>
      </c>
      <c r="AD901" s="44" t="s">
        <v>428</v>
      </c>
      <c r="AE901" s="44" t="s">
        <v>6475</v>
      </c>
      <c r="AF901" s="43">
        <v>115</v>
      </c>
      <c r="AG901" s="34" t="s">
        <v>3062</v>
      </c>
      <c r="AH901" s="34" t="s">
        <v>3061</v>
      </c>
      <c r="AI901" s="43" t="s">
        <v>3063</v>
      </c>
      <c r="AJ901" s="44" t="s">
        <v>3064</v>
      </c>
      <c r="AK901" s="295">
        <v>5300125</v>
      </c>
      <c r="AL901" s="44" t="s">
        <v>498</v>
      </c>
      <c r="AM901" s="44" t="s">
        <v>3068</v>
      </c>
      <c r="AN901" s="296">
        <v>273093740</v>
      </c>
      <c r="AO901" s="34"/>
      <c r="AP901" s="34"/>
      <c r="AQ901" s="34"/>
      <c r="AR901" s="34"/>
      <c r="AS901" s="34"/>
      <c r="AT901" s="44" t="s">
        <v>434</v>
      </c>
      <c r="AU901" s="44"/>
      <c r="AV901" s="751" t="str" cm="1">
        <f t="array" ref="AV9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1" s="34"/>
      <c r="AX901" s="34"/>
      <c r="AY901" s="34"/>
      <c r="AZ901" s="34"/>
      <c r="BA901" s="34"/>
      <c r="BB901" s="34"/>
      <c r="BC901" s="34"/>
      <c r="BD901" s="44">
        <v>41227</v>
      </c>
      <c r="BE901" s="34" t="s">
        <v>2904</v>
      </c>
      <c r="BF901" s="43" t="s">
        <v>1277</v>
      </c>
      <c r="BG901" s="34" t="s">
        <v>508</v>
      </c>
      <c r="BH901" s="34" t="s">
        <v>498</v>
      </c>
      <c r="BI901" s="34" t="s">
        <v>2904</v>
      </c>
      <c r="BJ901" s="44" t="s">
        <v>428</v>
      </c>
      <c r="BK901" s="44" t="s">
        <v>6475</v>
      </c>
    </row>
    <row r="902" spans="22:63">
      <c r="V902" s="43">
        <v>115</v>
      </c>
      <c r="W902" s="34" t="s">
        <v>3062</v>
      </c>
      <c r="X902" s="44">
        <v>41229</v>
      </c>
      <c r="Y902" s="34" t="s">
        <v>3000</v>
      </c>
      <c r="Z902" s="43" t="s">
        <v>1277</v>
      </c>
      <c r="AA902" s="34" t="s">
        <v>508</v>
      </c>
      <c r="AB902" s="34" t="s">
        <v>498</v>
      </c>
      <c r="AC902" s="34" t="s">
        <v>3000</v>
      </c>
      <c r="AD902" s="44" t="s">
        <v>428</v>
      </c>
      <c r="AE902" s="44" t="s">
        <v>6475</v>
      </c>
      <c r="AF902" s="43">
        <v>115</v>
      </c>
      <c r="AG902" s="34" t="s">
        <v>3062</v>
      </c>
      <c r="AH902" s="34" t="s">
        <v>3061</v>
      </c>
      <c r="AI902" s="43" t="s">
        <v>3063</v>
      </c>
      <c r="AJ902" s="44" t="s">
        <v>3064</v>
      </c>
      <c r="AK902" s="295">
        <v>5300125</v>
      </c>
      <c r="AL902" s="44" t="s">
        <v>498</v>
      </c>
      <c r="AM902" s="44" t="s">
        <v>3068</v>
      </c>
      <c r="AN902" s="296">
        <v>273093740</v>
      </c>
      <c r="AO902" s="34"/>
      <c r="AP902" s="34"/>
      <c r="AQ902" s="34"/>
      <c r="AR902" s="34"/>
      <c r="AS902" s="34"/>
      <c r="AT902" s="44" t="s">
        <v>434</v>
      </c>
      <c r="AU902" s="44"/>
      <c r="AV902" s="751" t="str" cm="1">
        <f t="array" ref="AV9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2" s="34"/>
      <c r="AX902" s="34"/>
      <c r="AY902" s="34"/>
      <c r="AZ902" s="34"/>
      <c r="BA902" s="34"/>
      <c r="BB902" s="34"/>
      <c r="BC902" s="34"/>
      <c r="BD902" s="44">
        <v>41229</v>
      </c>
      <c r="BE902" s="34" t="s">
        <v>3000</v>
      </c>
      <c r="BF902" s="43" t="s">
        <v>1277</v>
      </c>
      <c r="BG902" s="34" t="s">
        <v>508</v>
      </c>
      <c r="BH902" s="34" t="s">
        <v>498</v>
      </c>
      <c r="BI902" s="34" t="s">
        <v>3000</v>
      </c>
      <c r="BJ902" s="44" t="s">
        <v>428</v>
      </c>
      <c r="BK902" s="44" t="s">
        <v>6475</v>
      </c>
    </row>
    <row r="903" spans="22:63">
      <c r="V903" s="43">
        <v>115</v>
      </c>
      <c r="W903" s="34" t="s">
        <v>3062</v>
      </c>
      <c r="X903" s="44">
        <v>41230</v>
      </c>
      <c r="Y903" s="34" t="s">
        <v>496</v>
      </c>
      <c r="Z903" s="43" t="s">
        <v>1277</v>
      </c>
      <c r="AA903" s="34" t="s">
        <v>508</v>
      </c>
      <c r="AB903" s="34" t="s">
        <v>498</v>
      </c>
      <c r="AC903" s="34" t="s">
        <v>496</v>
      </c>
      <c r="AD903" s="44" t="s">
        <v>428</v>
      </c>
      <c r="AE903" s="44" t="s">
        <v>6475</v>
      </c>
      <c r="AF903" s="43">
        <v>115</v>
      </c>
      <c r="AG903" s="34" t="s">
        <v>3062</v>
      </c>
      <c r="AH903" s="34" t="s">
        <v>3061</v>
      </c>
      <c r="AI903" s="43" t="s">
        <v>3063</v>
      </c>
      <c r="AJ903" s="44" t="s">
        <v>3064</v>
      </c>
      <c r="AK903" s="295">
        <v>5300125</v>
      </c>
      <c r="AL903" s="44" t="s">
        <v>498</v>
      </c>
      <c r="AM903" s="44" t="s">
        <v>3068</v>
      </c>
      <c r="AN903" s="296">
        <v>273093740</v>
      </c>
      <c r="AO903" s="34"/>
      <c r="AP903" s="34"/>
      <c r="AQ903" s="34"/>
      <c r="AR903" s="34"/>
      <c r="AS903" s="34"/>
      <c r="AT903" s="44" t="s">
        <v>434</v>
      </c>
      <c r="AU903" s="44"/>
      <c r="AV903" s="751" t="str" cm="1">
        <f t="array" ref="AV9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3" s="34"/>
      <c r="AX903" s="34"/>
      <c r="AY903" s="34"/>
      <c r="AZ903" s="34"/>
      <c r="BA903" s="34"/>
      <c r="BB903" s="34"/>
      <c r="BC903" s="34"/>
      <c r="BD903" s="44">
        <v>41230</v>
      </c>
      <c r="BE903" s="34" t="s">
        <v>496</v>
      </c>
      <c r="BF903" s="43" t="s">
        <v>1277</v>
      </c>
      <c r="BG903" s="34" t="s">
        <v>508</v>
      </c>
      <c r="BH903" s="34" t="s">
        <v>498</v>
      </c>
      <c r="BI903" s="34" t="s">
        <v>496</v>
      </c>
      <c r="BJ903" s="44" t="s">
        <v>428</v>
      </c>
      <c r="BK903" s="44" t="s">
        <v>6475</v>
      </c>
    </row>
    <row r="904" spans="22:63">
      <c r="V904" s="43">
        <v>115</v>
      </c>
      <c r="W904" s="34" t="s">
        <v>3062</v>
      </c>
      <c r="X904" s="44">
        <v>41232</v>
      </c>
      <c r="Y904" s="34" t="s">
        <v>3152</v>
      </c>
      <c r="Z904" s="43" t="s">
        <v>1277</v>
      </c>
      <c r="AA904" s="34" t="s">
        <v>508</v>
      </c>
      <c r="AB904" s="34" t="s">
        <v>498</v>
      </c>
      <c r="AC904" s="34" t="s">
        <v>3152</v>
      </c>
      <c r="AD904" s="44" t="s">
        <v>428</v>
      </c>
      <c r="AE904" s="44" t="s">
        <v>6475</v>
      </c>
      <c r="AF904" s="43">
        <v>115</v>
      </c>
      <c r="AG904" s="34" t="s">
        <v>3062</v>
      </c>
      <c r="AH904" s="34" t="s">
        <v>3061</v>
      </c>
      <c r="AI904" s="43" t="s">
        <v>3063</v>
      </c>
      <c r="AJ904" s="44" t="s">
        <v>3064</v>
      </c>
      <c r="AK904" s="295">
        <v>5300125</v>
      </c>
      <c r="AL904" s="44" t="s">
        <v>498</v>
      </c>
      <c r="AM904" s="44" t="s">
        <v>3068</v>
      </c>
      <c r="AN904" s="296">
        <v>273093740</v>
      </c>
      <c r="AO904" s="34"/>
      <c r="AP904" s="34"/>
      <c r="AQ904" s="34"/>
      <c r="AR904" s="34"/>
      <c r="AS904" s="34"/>
      <c r="AT904" s="44" t="s">
        <v>434</v>
      </c>
      <c r="AU904" s="44"/>
      <c r="AV904" s="751" t="str" cm="1">
        <f t="array" ref="AV9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4" s="34"/>
      <c r="AX904" s="34"/>
      <c r="AY904" s="34"/>
      <c r="AZ904" s="34"/>
      <c r="BA904" s="34"/>
      <c r="BB904" s="34"/>
      <c r="BC904" s="34"/>
      <c r="BD904" s="44">
        <v>41232</v>
      </c>
      <c r="BE904" s="34" t="s">
        <v>3152</v>
      </c>
      <c r="BF904" s="43" t="s">
        <v>1277</v>
      </c>
      <c r="BG904" s="34" t="s">
        <v>508</v>
      </c>
      <c r="BH904" s="34" t="s">
        <v>498</v>
      </c>
      <c r="BI904" s="34" t="s">
        <v>3152</v>
      </c>
      <c r="BJ904" s="44" t="s">
        <v>428</v>
      </c>
      <c r="BK904" s="44" t="s">
        <v>6475</v>
      </c>
    </row>
    <row r="905" spans="22:63">
      <c r="V905" s="43">
        <v>115</v>
      </c>
      <c r="W905" s="34" t="s">
        <v>3062</v>
      </c>
      <c r="X905" s="44">
        <v>41233</v>
      </c>
      <c r="Y905" s="34" t="s">
        <v>3218</v>
      </c>
      <c r="Z905" s="43" t="s">
        <v>1277</v>
      </c>
      <c r="AA905" s="34" t="s">
        <v>508</v>
      </c>
      <c r="AB905" s="34" t="s">
        <v>498</v>
      </c>
      <c r="AC905" s="34" t="s">
        <v>3218</v>
      </c>
      <c r="AD905" s="44" t="s">
        <v>428</v>
      </c>
      <c r="AE905" s="44" t="s">
        <v>6475</v>
      </c>
      <c r="AF905" s="43">
        <v>115</v>
      </c>
      <c r="AG905" s="34" t="s">
        <v>3062</v>
      </c>
      <c r="AH905" s="34" t="s">
        <v>3061</v>
      </c>
      <c r="AI905" s="43" t="s">
        <v>3063</v>
      </c>
      <c r="AJ905" s="44" t="s">
        <v>3064</v>
      </c>
      <c r="AK905" s="295">
        <v>5300125</v>
      </c>
      <c r="AL905" s="44" t="s">
        <v>498</v>
      </c>
      <c r="AM905" s="44" t="s">
        <v>3068</v>
      </c>
      <c r="AN905" s="296">
        <v>273093740</v>
      </c>
      <c r="AO905" s="34"/>
      <c r="AP905" s="34"/>
      <c r="AQ905" s="34"/>
      <c r="AR905" s="34"/>
      <c r="AS905" s="34"/>
      <c r="AT905" s="44" t="s">
        <v>434</v>
      </c>
      <c r="AU905" s="44"/>
      <c r="AV905" s="751" t="str" cm="1">
        <f t="array" ref="AV9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5" s="34"/>
      <c r="AX905" s="34"/>
      <c r="AY905" s="34"/>
      <c r="AZ905" s="34"/>
      <c r="BA905" s="34"/>
      <c r="BB905" s="34"/>
      <c r="BC905" s="34"/>
      <c r="BD905" s="44">
        <v>41233</v>
      </c>
      <c r="BE905" s="34" t="s">
        <v>3218</v>
      </c>
      <c r="BF905" s="43" t="s">
        <v>1277</v>
      </c>
      <c r="BG905" s="34" t="s">
        <v>508</v>
      </c>
      <c r="BH905" s="34" t="s">
        <v>498</v>
      </c>
      <c r="BI905" s="34" t="s">
        <v>3218</v>
      </c>
      <c r="BJ905" s="44" t="s">
        <v>428</v>
      </c>
      <c r="BK905" s="44" t="s">
        <v>6475</v>
      </c>
    </row>
    <row r="906" spans="22:63">
      <c r="V906" s="43">
        <v>115</v>
      </c>
      <c r="W906" s="34" t="s">
        <v>3062</v>
      </c>
      <c r="X906" s="44">
        <v>41234</v>
      </c>
      <c r="Y906" s="34" t="s">
        <v>3276</v>
      </c>
      <c r="Z906" s="43" t="s">
        <v>1277</v>
      </c>
      <c r="AA906" s="34" t="s">
        <v>508</v>
      </c>
      <c r="AB906" s="34" t="s">
        <v>498</v>
      </c>
      <c r="AC906" s="34" t="s">
        <v>3276</v>
      </c>
      <c r="AD906" s="44" t="s">
        <v>428</v>
      </c>
      <c r="AE906" s="44" t="s">
        <v>6475</v>
      </c>
      <c r="AF906" s="43">
        <v>115</v>
      </c>
      <c r="AG906" s="34" t="s">
        <v>3062</v>
      </c>
      <c r="AH906" s="34" t="s">
        <v>3061</v>
      </c>
      <c r="AI906" s="43" t="s">
        <v>3063</v>
      </c>
      <c r="AJ906" s="44" t="s">
        <v>3064</v>
      </c>
      <c r="AK906" s="295">
        <v>5300125</v>
      </c>
      <c r="AL906" s="44" t="s">
        <v>498</v>
      </c>
      <c r="AM906" s="44" t="s">
        <v>3068</v>
      </c>
      <c r="AN906" s="296">
        <v>273093740</v>
      </c>
      <c r="AO906" s="34"/>
      <c r="AP906" s="34"/>
      <c r="AQ906" s="34"/>
      <c r="AR906" s="34"/>
      <c r="AS906" s="34"/>
      <c r="AT906" s="44" t="s">
        <v>434</v>
      </c>
      <c r="AU906" s="44"/>
      <c r="AV906" s="751" t="str" cm="1">
        <f t="array" ref="AV9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6" s="34"/>
      <c r="AX906" s="34"/>
      <c r="AY906" s="34"/>
      <c r="AZ906" s="34"/>
      <c r="BA906" s="34"/>
      <c r="BB906" s="34"/>
      <c r="BC906" s="34"/>
      <c r="BD906" s="44">
        <v>41234</v>
      </c>
      <c r="BE906" s="34" t="s">
        <v>3276</v>
      </c>
      <c r="BF906" s="43" t="s">
        <v>1277</v>
      </c>
      <c r="BG906" s="34" t="s">
        <v>508</v>
      </c>
      <c r="BH906" s="34" t="s">
        <v>498</v>
      </c>
      <c r="BI906" s="34" t="s">
        <v>3276</v>
      </c>
      <c r="BJ906" s="44" t="s">
        <v>428</v>
      </c>
      <c r="BK906" s="44" t="s">
        <v>6475</v>
      </c>
    </row>
    <row r="907" spans="22:63">
      <c r="V907" s="43">
        <v>115</v>
      </c>
      <c r="W907" s="34" t="s">
        <v>3062</v>
      </c>
      <c r="X907" s="44">
        <v>41235</v>
      </c>
      <c r="Y907" s="34" t="s">
        <v>508</v>
      </c>
      <c r="Z907" s="43" t="s">
        <v>1277</v>
      </c>
      <c r="AA907" s="34" t="s">
        <v>508</v>
      </c>
      <c r="AB907" s="34" t="s">
        <v>498</v>
      </c>
      <c r="AC907" s="34" t="s">
        <v>508</v>
      </c>
      <c r="AD907" s="44" t="s">
        <v>428</v>
      </c>
      <c r="AE907" s="44" t="s">
        <v>6475</v>
      </c>
      <c r="AF907" s="43">
        <v>115</v>
      </c>
      <c r="AG907" s="34" t="s">
        <v>3062</v>
      </c>
      <c r="AH907" s="34" t="s">
        <v>3061</v>
      </c>
      <c r="AI907" s="43" t="s">
        <v>3063</v>
      </c>
      <c r="AJ907" s="44" t="s">
        <v>3064</v>
      </c>
      <c r="AK907" s="295">
        <v>5300125</v>
      </c>
      <c r="AL907" s="44" t="s">
        <v>498</v>
      </c>
      <c r="AM907" s="44" t="s">
        <v>3068</v>
      </c>
      <c r="AN907" s="296">
        <v>273093740</v>
      </c>
      <c r="AO907" s="34"/>
      <c r="AP907" s="34"/>
      <c r="AQ907" s="34"/>
      <c r="AR907" s="34"/>
      <c r="AS907" s="34"/>
      <c r="AT907" s="44" t="s">
        <v>434</v>
      </c>
      <c r="AU907" s="44"/>
      <c r="AV907" s="751" t="str" cm="1">
        <f t="array" ref="AV9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7" s="34"/>
      <c r="AX907" s="34"/>
      <c r="AY907" s="34"/>
      <c r="AZ907" s="34"/>
      <c r="BA907" s="34"/>
      <c r="BB907" s="34"/>
      <c r="BC907" s="34"/>
      <c r="BD907" s="44">
        <v>41235</v>
      </c>
      <c r="BE907" s="34" t="s">
        <v>508</v>
      </c>
      <c r="BF907" s="43" t="s">
        <v>1277</v>
      </c>
      <c r="BG907" s="34" t="s">
        <v>508</v>
      </c>
      <c r="BH907" s="34" t="s">
        <v>498</v>
      </c>
      <c r="BI907" s="34" t="s">
        <v>508</v>
      </c>
      <c r="BJ907" s="44" t="s">
        <v>428</v>
      </c>
      <c r="BK907" s="44" t="s">
        <v>6475</v>
      </c>
    </row>
    <row r="908" spans="22:63">
      <c r="V908" s="43">
        <v>115</v>
      </c>
      <c r="W908" s="34" t="s">
        <v>3062</v>
      </c>
      <c r="X908" s="44">
        <v>41200</v>
      </c>
      <c r="Y908" s="34" t="s">
        <v>6532</v>
      </c>
      <c r="Z908" s="43" t="s">
        <v>1277</v>
      </c>
      <c r="AA908" s="34" t="s">
        <v>508</v>
      </c>
      <c r="AB908" s="34" t="s">
        <v>498</v>
      </c>
      <c r="AC908" s="34" t="s">
        <v>508</v>
      </c>
      <c r="AD908" s="44" t="s">
        <v>428</v>
      </c>
      <c r="AE908" s="44" t="s">
        <v>6475</v>
      </c>
      <c r="AF908" s="43">
        <v>115</v>
      </c>
      <c r="AG908" s="34" t="s">
        <v>3062</v>
      </c>
      <c r="AH908" s="34" t="s">
        <v>3061</v>
      </c>
      <c r="AI908" s="43" t="s">
        <v>3063</v>
      </c>
      <c r="AJ908" s="44" t="s">
        <v>3064</v>
      </c>
      <c r="AK908" s="295">
        <v>5300125</v>
      </c>
      <c r="AL908" s="44" t="s">
        <v>498</v>
      </c>
      <c r="AM908" s="44" t="s">
        <v>3068</v>
      </c>
      <c r="AN908" s="296">
        <v>273093740</v>
      </c>
      <c r="AO908" s="34"/>
      <c r="AP908" s="34"/>
      <c r="AQ908" s="34"/>
      <c r="AR908" s="34"/>
      <c r="AS908" s="34"/>
      <c r="AT908" s="44" t="s">
        <v>434</v>
      </c>
      <c r="AU908" s="44"/>
      <c r="AV908" s="751" t="str" cm="1">
        <f t="array" ref="AV9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8" s="34"/>
      <c r="AX908" s="34"/>
      <c r="AY908" s="34"/>
      <c r="AZ908" s="34"/>
      <c r="BA908" s="34"/>
      <c r="BB908" s="34"/>
      <c r="BC908" s="34"/>
      <c r="BD908" s="44">
        <v>41200</v>
      </c>
      <c r="BE908" s="34" t="s">
        <v>6532</v>
      </c>
      <c r="BF908" s="43" t="s">
        <v>1277</v>
      </c>
      <c r="BG908" s="34" t="s">
        <v>508</v>
      </c>
      <c r="BH908" s="34" t="s">
        <v>498</v>
      </c>
      <c r="BI908" s="34" t="s">
        <v>508</v>
      </c>
      <c r="BJ908" s="44" t="s">
        <v>428</v>
      </c>
      <c r="BK908" s="44" t="s">
        <v>6475</v>
      </c>
    </row>
    <row r="909" spans="22:63">
      <c r="V909" s="43">
        <v>116</v>
      </c>
      <c r="W909" s="34" t="s">
        <v>3135</v>
      </c>
      <c r="X909" s="44">
        <v>40102</v>
      </c>
      <c r="Y909" s="34" t="s">
        <v>442</v>
      </c>
      <c r="Z909" s="43" t="s">
        <v>1277</v>
      </c>
      <c r="AA909" s="34" t="s">
        <v>442</v>
      </c>
      <c r="AB909" s="34" t="s">
        <v>498</v>
      </c>
      <c r="AC909" s="34" t="s">
        <v>442</v>
      </c>
      <c r="AD909" s="44" t="s">
        <v>428</v>
      </c>
      <c r="AE909" s="44" t="s">
        <v>6475</v>
      </c>
      <c r="AF909" s="43">
        <v>116</v>
      </c>
      <c r="AG909" s="34" t="s">
        <v>3135</v>
      </c>
      <c r="AH909" s="34" t="s">
        <v>3134</v>
      </c>
      <c r="AI909" s="43" t="s">
        <v>3063</v>
      </c>
      <c r="AJ909" s="44" t="s">
        <v>3136</v>
      </c>
      <c r="AK909" s="295">
        <v>5340202</v>
      </c>
      <c r="AL909" s="44" t="s">
        <v>501</v>
      </c>
      <c r="AM909" s="44" t="s">
        <v>3140</v>
      </c>
      <c r="AN909" s="296">
        <v>278095700</v>
      </c>
      <c r="AO909" s="34"/>
      <c r="AP909" s="34"/>
      <c r="AQ909" s="34"/>
      <c r="AR909" s="34"/>
      <c r="AS909" s="34"/>
      <c r="AT909" s="44" t="s">
        <v>434</v>
      </c>
      <c r="AU909" s="44"/>
      <c r="AV909" s="751" t="str" cm="1">
        <f t="array" ref="AV9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09" s="34"/>
      <c r="AX909" s="34"/>
      <c r="AY909" s="34"/>
      <c r="AZ909" s="34"/>
      <c r="BA909" s="34"/>
      <c r="BB909" s="34"/>
      <c r="BC909" s="34"/>
      <c r="BD909" s="44">
        <v>40102</v>
      </c>
      <c r="BE909" s="34" t="s">
        <v>442</v>
      </c>
      <c r="BF909" s="43" t="s">
        <v>1277</v>
      </c>
      <c r="BG909" s="34" t="s">
        <v>442</v>
      </c>
      <c r="BH909" s="34" t="s">
        <v>498</v>
      </c>
      <c r="BI909" s="34" t="s">
        <v>442</v>
      </c>
      <c r="BJ909" s="44" t="s">
        <v>428</v>
      </c>
      <c r="BK909" s="44" t="s">
        <v>6475</v>
      </c>
    </row>
    <row r="910" spans="22:63">
      <c r="V910" s="43">
        <v>116</v>
      </c>
      <c r="W910" s="34" t="s">
        <v>3135</v>
      </c>
      <c r="X910" s="44">
        <v>40100</v>
      </c>
      <c r="Y910" s="34" t="s">
        <v>6533</v>
      </c>
      <c r="Z910" s="43" t="s">
        <v>1277</v>
      </c>
      <c r="AA910" s="34" t="s">
        <v>442</v>
      </c>
      <c r="AB910" s="34" t="s">
        <v>498</v>
      </c>
      <c r="AC910" s="34" t="s">
        <v>442</v>
      </c>
      <c r="AD910" s="44" t="s">
        <v>428</v>
      </c>
      <c r="AE910" s="44" t="s">
        <v>6475</v>
      </c>
      <c r="AF910" s="43">
        <v>116</v>
      </c>
      <c r="AG910" s="34" t="s">
        <v>3135</v>
      </c>
      <c r="AH910" s="34" t="s">
        <v>3134</v>
      </c>
      <c r="AI910" s="43" t="s">
        <v>3063</v>
      </c>
      <c r="AJ910" s="44" t="s">
        <v>3136</v>
      </c>
      <c r="AK910" s="295">
        <v>5340202</v>
      </c>
      <c r="AL910" s="44" t="s">
        <v>501</v>
      </c>
      <c r="AM910" s="44" t="s">
        <v>3140</v>
      </c>
      <c r="AN910" s="296">
        <v>278095700</v>
      </c>
      <c r="AO910" s="34"/>
      <c r="AP910" s="34"/>
      <c r="AQ910" s="34"/>
      <c r="AR910" s="34"/>
      <c r="AS910" s="34"/>
      <c r="AT910" s="44" t="s">
        <v>434</v>
      </c>
      <c r="AU910" s="44"/>
      <c r="AV910" s="751" t="str" cm="1">
        <f t="array" ref="AV9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0" s="34"/>
      <c r="AX910" s="34"/>
      <c r="AY910" s="34"/>
      <c r="AZ910" s="34"/>
      <c r="BA910" s="34"/>
      <c r="BB910" s="34"/>
      <c r="BC910" s="34"/>
      <c r="BD910" s="44">
        <v>40100</v>
      </c>
      <c r="BE910" s="34" t="s">
        <v>6533</v>
      </c>
      <c r="BF910" s="43" t="s">
        <v>1277</v>
      </c>
      <c r="BG910" s="34" t="s">
        <v>442</v>
      </c>
      <c r="BH910" s="34" t="s">
        <v>498</v>
      </c>
      <c r="BI910" s="34" t="s">
        <v>442</v>
      </c>
      <c r="BJ910" s="44" t="s">
        <v>428</v>
      </c>
      <c r="BK910" s="44" t="s">
        <v>6475</v>
      </c>
    </row>
    <row r="911" spans="22:63">
      <c r="V911" s="43">
        <v>116</v>
      </c>
      <c r="W911" s="34" t="s">
        <v>3135</v>
      </c>
      <c r="X911" s="44">
        <v>40103</v>
      </c>
      <c r="Y911" s="34" t="s">
        <v>1030</v>
      </c>
      <c r="Z911" s="43" t="s">
        <v>1277</v>
      </c>
      <c r="AA911" s="34" t="s">
        <v>442</v>
      </c>
      <c r="AB911" s="34" t="s">
        <v>498</v>
      </c>
      <c r="AC911" s="34" t="s">
        <v>1030</v>
      </c>
      <c r="AD911" s="44" t="s">
        <v>428</v>
      </c>
      <c r="AE911" s="44" t="s">
        <v>6475</v>
      </c>
      <c r="AF911" s="43">
        <v>116</v>
      </c>
      <c r="AG911" s="34" t="s">
        <v>3135</v>
      </c>
      <c r="AH911" s="34" t="s">
        <v>3134</v>
      </c>
      <c r="AI911" s="43" t="s">
        <v>3063</v>
      </c>
      <c r="AJ911" s="44" t="s">
        <v>3136</v>
      </c>
      <c r="AK911" s="295">
        <v>5340202</v>
      </c>
      <c r="AL911" s="44" t="s">
        <v>501</v>
      </c>
      <c r="AM911" s="44" t="s">
        <v>3140</v>
      </c>
      <c r="AN911" s="296">
        <v>278095700</v>
      </c>
      <c r="AO911" s="34"/>
      <c r="AP911" s="34"/>
      <c r="AQ911" s="34"/>
      <c r="AR911" s="34"/>
      <c r="AS911" s="34"/>
      <c r="AT911" s="44" t="s">
        <v>434</v>
      </c>
      <c r="AU911" s="44"/>
      <c r="AV911" s="751" t="str" cm="1">
        <f t="array" ref="AV9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1" s="34"/>
      <c r="AX911" s="34"/>
      <c r="AY911" s="34"/>
      <c r="AZ911" s="34"/>
      <c r="BA911" s="34"/>
      <c r="BB911" s="34"/>
      <c r="BC911" s="34"/>
      <c r="BD911" s="44">
        <v>40103</v>
      </c>
      <c r="BE911" s="34" t="s">
        <v>1030</v>
      </c>
      <c r="BF911" s="43" t="s">
        <v>1277</v>
      </c>
      <c r="BG911" s="34" t="s">
        <v>442</v>
      </c>
      <c r="BH911" s="34" t="s">
        <v>498</v>
      </c>
      <c r="BI911" s="34" t="s">
        <v>1030</v>
      </c>
      <c r="BJ911" s="44" t="s">
        <v>428</v>
      </c>
      <c r="BK911" s="44" t="s">
        <v>6475</v>
      </c>
    </row>
    <row r="912" spans="22:63">
      <c r="V912" s="43">
        <v>116</v>
      </c>
      <c r="W912" s="34" t="s">
        <v>3135</v>
      </c>
      <c r="X912" s="44">
        <v>40111</v>
      </c>
      <c r="Y912" s="34" t="s">
        <v>1324</v>
      </c>
      <c r="Z912" s="43" t="s">
        <v>1277</v>
      </c>
      <c r="AA912" s="34" t="s">
        <v>442</v>
      </c>
      <c r="AB912" s="34" t="s">
        <v>498</v>
      </c>
      <c r="AC912" s="34" t="s">
        <v>1324</v>
      </c>
      <c r="AD912" s="44" t="s">
        <v>428</v>
      </c>
      <c r="AE912" s="44" t="s">
        <v>6475</v>
      </c>
      <c r="AF912" s="43">
        <v>116</v>
      </c>
      <c r="AG912" s="34" t="s">
        <v>3135</v>
      </c>
      <c r="AH912" s="34" t="s">
        <v>3134</v>
      </c>
      <c r="AI912" s="43" t="s">
        <v>3063</v>
      </c>
      <c r="AJ912" s="44" t="s">
        <v>3136</v>
      </c>
      <c r="AK912" s="295">
        <v>5340202</v>
      </c>
      <c r="AL912" s="44" t="s">
        <v>501</v>
      </c>
      <c r="AM912" s="44" t="s">
        <v>3140</v>
      </c>
      <c r="AN912" s="296">
        <v>278095700</v>
      </c>
      <c r="AO912" s="34"/>
      <c r="AP912" s="34"/>
      <c r="AQ912" s="34"/>
      <c r="AR912" s="34"/>
      <c r="AS912" s="34"/>
      <c r="AT912" s="44" t="s">
        <v>434</v>
      </c>
      <c r="AU912" s="44"/>
      <c r="AV912" s="751" t="str" cm="1">
        <f t="array" ref="AV9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2" s="34"/>
      <c r="AX912" s="34"/>
      <c r="AY912" s="34"/>
      <c r="AZ912" s="34"/>
      <c r="BA912" s="34"/>
      <c r="BB912" s="34"/>
      <c r="BC912" s="34"/>
      <c r="BD912" s="44">
        <v>40111</v>
      </c>
      <c r="BE912" s="34" t="s">
        <v>1324</v>
      </c>
      <c r="BF912" s="43" t="s">
        <v>1277</v>
      </c>
      <c r="BG912" s="34" t="s">
        <v>442</v>
      </c>
      <c r="BH912" s="34" t="s">
        <v>498</v>
      </c>
      <c r="BI912" s="34" t="s">
        <v>1324</v>
      </c>
      <c r="BJ912" s="44" t="s">
        <v>428</v>
      </c>
      <c r="BK912" s="44" t="s">
        <v>6475</v>
      </c>
    </row>
    <row r="913" spans="22:63">
      <c r="V913" s="43">
        <v>116</v>
      </c>
      <c r="W913" s="34" t="s">
        <v>3135</v>
      </c>
      <c r="X913" s="44">
        <v>40121</v>
      </c>
      <c r="Y913" s="34" t="s">
        <v>2240</v>
      </c>
      <c r="Z913" s="43" t="s">
        <v>1277</v>
      </c>
      <c r="AA913" s="34" t="s">
        <v>442</v>
      </c>
      <c r="AB913" s="34" t="s">
        <v>498</v>
      </c>
      <c r="AC913" s="34" t="s">
        <v>6534</v>
      </c>
      <c r="AD913" s="44" t="s">
        <v>428</v>
      </c>
      <c r="AE913" s="44" t="s">
        <v>6475</v>
      </c>
      <c r="AF913" s="43">
        <v>116</v>
      </c>
      <c r="AG913" s="34" t="s">
        <v>3135</v>
      </c>
      <c r="AH913" s="34" t="s">
        <v>3134</v>
      </c>
      <c r="AI913" s="43" t="s">
        <v>3063</v>
      </c>
      <c r="AJ913" s="44" t="s">
        <v>3136</v>
      </c>
      <c r="AK913" s="295">
        <v>5340202</v>
      </c>
      <c r="AL913" s="44" t="s">
        <v>501</v>
      </c>
      <c r="AM913" s="44" t="s">
        <v>3140</v>
      </c>
      <c r="AN913" s="296">
        <v>278095700</v>
      </c>
      <c r="AO913" s="34"/>
      <c r="AP913" s="34"/>
      <c r="AQ913" s="34"/>
      <c r="AR913" s="34"/>
      <c r="AS913" s="34"/>
      <c r="AT913" s="44" t="s">
        <v>434</v>
      </c>
      <c r="AU913" s="44"/>
      <c r="AV913" s="751" t="str" cm="1">
        <f t="array" ref="AV9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3" s="34"/>
      <c r="AX913" s="34"/>
      <c r="AY913" s="34"/>
      <c r="AZ913" s="34"/>
      <c r="BA913" s="34"/>
      <c r="BB913" s="34"/>
      <c r="BC913" s="34"/>
      <c r="BD913" s="44">
        <v>40121</v>
      </c>
      <c r="BE913" s="34" t="s">
        <v>2240</v>
      </c>
      <c r="BF913" s="43" t="s">
        <v>1277</v>
      </c>
      <c r="BG913" s="34" t="s">
        <v>442</v>
      </c>
      <c r="BH913" s="34" t="s">
        <v>498</v>
      </c>
      <c r="BI913" s="34" t="s">
        <v>6534</v>
      </c>
      <c r="BJ913" s="44" t="s">
        <v>428</v>
      </c>
      <c r="BK913" s="44" t="s">
        <v>6475</v>
      </c>
    </row>
    <row r="914" spans="22:63">
      <c r="V914" s="43">
        <v>116</v>
      </c>
      <c r="W914" s="34" t="s">
        <v>3135</v>
      </c>
      <c r="X914" s="44">
        <v>40122</v>
      </c>
      <c r="Y914" s="34" t="s">
        <v>1999</v>
      </c>
      <c r="Z914" s="43" t="s">
        <v>1277</v>
      </c>
      <c r="AA914" s="34" t="s">
        <v>442</v>
      </c>
      <c r="AB914" s="34" t="s">
        <v>498</v>
      </c>
      <c r="AC914" s="34" t="s">
        <v>6535</v>
      </c>
      <c r="AD914" s="44" t="s">
        <v>428</v>
      </c>
      <c r="AE914" s="44" t="s">
        <v>6475</v>
      </c>
      <c r="AF914" s="43">
        <v>116</v>
      </c>
      <c r="AG914" s="34" t="s">
        <v>3135</v>
      </c>
      <c r="AH914" s="34" t="s">
        <v>3134</v>
      </c>
      <c r="AI914" s="43" t="s">
        <v>3063</v>
      </c>
      <c r="AJ914" s="44" t="s">
        <v>3136</v>
      </c>
      <c r="AK914" s="295">
        <v>5340202</v>
      </c>
      <c r="AL914" s="44" t="s">
        <v>501</v>
      </c>
      <c r="AM914" s="44" t="s">
        <v>3140</v>
      </c>
      <c r="AN914" s="296">
        <v>278095700</v>
      </c>
      <c r="AO914" s="34"/>
      <c r="AP914" s="34"/>
      <c r="AQ914" s="34"/>
      <c r="AR914" s="34"/>
      <c r="AS914" s="34"/>
      <c r="AT914" s="44" t="s">
        <v>434</v>
      </c>
      <c r="AU914" s="44"/>
      <c r="AV914" s="751" t="str" cm="1">
        <f t="array" ref="AV9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4" s="34"/>
      <c r="AX914" s="34"/>
      <c r="AY914" s="34"/>
      <c r="AZ914" s="34"/>
      <c r="BA914" s="34"/>
      <c r="BB914" s="34"/>
      <c r="BC914" s="34"/>
      <c r="BD914" s="44">
        <v>40122</v>
      </c>
      <c r="BE914" s="34" t="s">
        <v>1999</v>
      </c>
      <c r="BF914" s="43" t="s">
        <v>1277</v>
      </c>
      <c r="BG914" s="34" t="s">
        <v>442</v>
      </c>
      <c r="BH914" s="34" t="s">
        <v>498</v>
      </c>
      <c r="BI914" s="34" t="s">
        <v>6535</v>
      </c>
      <c r="BJ914" s="44" t="s">
        <v>428</v>
      </c>
      <c r="BK914" s="44" t="s">
        <v>6475</v>
      </c>
    </row>
    <row r="915" spans="22:63">
      <c r="V915" s="43">
        <v>116</v>
      </c>
      <c r="W915" s="34" t="s">
        <v>3135</v>
      </c>
      <c r="X915" s="44">
        <v>40123</v>
      </c>
      <c r="Y915" s="34" t="s">
        <v>2536</v>
      </c>
      <c r="Z915" s="43" t="s">
        <v>1277</v>
      </c>
      <c r="AA915" s="34" t="s">
        <v>442</v>
      </c>
      <c r="AB915" s="34" t="s">
        <v>498</v>
      </c>
      <c r="AC915" s="34" t="s">
        <v>6536</v>
      </c>
      <c r="AD915" s="44" t="s">
        <v>428</v>
      </c>
      <c r="AE915" s="44" t="s">
        <v>6475</v>
      </c>
      <c r="AF915" s="43">
        <v>116</v>
      </c>
      <c r="AG915" s="34" t="s">
        <v>3135</v>
      </c>
      <c r="AH915" s="34" t="s">
        <v>3134</v>
      </c>
      <c r="AI915" s="43" t="s">
        <v>3063</v>
      </c>
      <c r="AJ915" s="44" t="s">
        <v>3136</v>
      </c>
      <c r="AK915" s="295">
        <v>5340202</v>
      </c>
      <c r="AL915" s="44" t="s">
        <v>501</v>
      </c>
      <c r="AM915" s="44" t="s">
        <v>3140</v>
      </c>
      <c r="AN915" s="296">
        <v>278095700</v>
      </c>
      <c r="AO915" s="34"/>
      <c r="AP915" s="34"/>
      <c r="AQ915" s="34"/>
      <c r="AR915" s="34"/>
      <c r="AS915" s="34"/>
      <c r="AT915" s="44" t="s">
        <v>434</v>
      </c>
      <c r="AU915" s="44"/>
      <c r="AV915" s="751" t="str" cm="1">
        <f t="array" ref="AV9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5" s="34"/>
      <c r="AX915" s="34"/>
      <c r="AY915" s="34"/>
      <c r="AZ915" s="34"/>
      <c r="BA915" s="34"/>
      <c r="BB915" s="34"/>
      <c r="BC915" s="34"/>
      <c r="BD915" s="44">
        <v>40123</v>
      </c>
      <c r="BE915" s="34" t="s">
        <v>2536</v>
      </c>
      <c r="BF915" s="43" t="s">
        <v>1277</v>
      </c>
      <c r="BG915" s="34" t="s">
        <v>442</v>
      </c>
      <c r="BH915" s="34" t="s">
        <v>498</v>
      </c>
      <c r="BI915" s="34" t="s">
        <v>6536</v>
      </c>
      <c r="BJ915" s="44" t="s">
        <v>428</v>
      </c>
      <c r="BK915" s="44" t="s">
        <v>6475</v>
      </c>
    </row>
    <row r="916" spans="22:63">
      <c r="V916" s="43">
        <v>116</v>
      </c>
      <c r="W916" s="34" t="s">
        <v>3135</v>
      </c>
      <c r="X916" s="44">
        <v>40124</v>
      </c>
      <c r="Y916" s="34" t="s">
        <v>2661</v>
      </c>
      <c r="Z916" s="43" t="s">
        <v>1277</v>
      </c>
      <c r="AA916" s="34" t="s">
        <v>442</v>
      </c>
      <c r="AB916" s="34" t="s">
        <v>498</v>
      </c>
      <c r="AC916" s="34" t="s">
        <v>6537</v>
      </c>
      <c r="AD916" s="44" t="s">
        <v>428</v>
      </c>
      <c r="AE916" s="44" t="s">
        <v>6475</v>
      </c>
      <c r="AF916" s="43">
        <v>116</v>
      </c>
      <c r="AG916" s="34" t="s">
        <v>3135</v>
      </c>
      <c r="AH916" s="34" t="s">
        <v>3134</v>
      </c>
      <c r="AI916" s="43" t="s">
        <v>3063</v>
      </c>
      <c r="AJ916" s="44" t="s">
        <v>3136</v>
      </c>
      <c r="AK916" s="295">
        <v>5340202</v>
      </c>
      <c r="AL916" s="44" t="s">
        <v>501</v>
      </c>
      <c r="AM916" s="44" t="s">
        <v>3140</v>
      </c>
      <c r="AN916" s="296">
        <v>278095700</v>
      </c>
      <c r="AO916" s="34"/>
      <c r="AP916" s="34"/>
      <c r="AQ916" s="34"/>
      <c r="AR916" s="34"/>
      <c r="AS916" s="34"/>
      <c r="AT916" s="44" t="s">
        <v>434</v>
      </c>
      <c r="AU916" s="44"/>
      <c r="AV916" s="751" t="str" cm="1">
        <f t="array" ref="AV9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6" s="34"/>
      <c r="AX916" s="34"/>
      <c r="AY916" s="34"/>
      <c r="AZ916" s="34"/>
      <c r="BA916" s="34"/>
      <c r="BB916" s="34"/>
      <c r="BC916" s="34"/>
      <c r="BD916" s="44">
        <v>40124</v>
      </c>
      <c r="BE916" s="34" t="s">
        <v>2661</v>
      </c>
      <c r="BF916" s="43" t="s">
        <v>1277</v>
      </c>
      <c r="BG916" s="34" t="s">
        <v>442</v>
      </c>
      <c r="BH916" s="34" t="s">
        <v>498</v>
      </c>
      <c r="BI916" s="34" t="s">
        <v>6537</v>
      </c>
      <c r="BJ916" s="44" t="s">
        <v>428</v>
      </c>
      <c r="BK916" s="44" t="s">
        <v>6475</v>
      </c>
    </row>
    <row r="917" spans="22:63">
      <c r="V917" s="43">
        <v>116</v>
      </c>
      <c r="W917" s="34" t="s">
        <v>3135</v>
      </c>
      <c r="X917" s="44">
        <v>40125</v>
      </c>
      <c r="Y917" s="34" t="s">
        <v>2791</v>
      </c>
      <c r="Z917" s="43" t="s">
        <v>1277</v>
      </c>
      <c r="AA917" s="34" t="s">
        <v>442</v>
      </c>
      <c r="AB917" s="34" t="s">
        <v>498</v>
      </c>
      <c r="AC917" s="34" t="s">
        <v>6538</v>
      </c>
      <c r="AD917" s="44" t="s">
        <v>428</v>
      </c>
      <c r="AE917" s="44" t="s">
        <v>6475</v>
      </c>
      <c r="AF917" s="43">
        <v>116</v>
      </c>
      <c r="AG917" s="34" t="s">
        <v>3135</v>
      </c>
      <c r="AH917" s="34" t="s">
        <v>3134</v>
      </c>
      <c r="AI917" s="43" t="s">
        <v>3063</v>
      </c>
      <c r="AJ917" s="44" t="s">
        <v>3136</v>
      </c>
      <c r="AK917" s="295">
        <v>5340202</v>
      </c>
      <c r="AL917" s="44" t="s">
        <v>501</v>
      </c>
      <c r="AM917" s="44" t="s">
        <v>3140</v>
      </c>
      <c r="AN917" s="296">
        <v>278095700</v>
      </c>
      <c r="AO917" s="34"/>
      <c r="AP917" s="34"/>
      <c r="AQ917" s="34"/>
      <c r="AR917" s="34"/>
      <c r="AS917" s="34"/>
      <c r="AT917" s="44" t="s">
        <v>434</v>
      </c>
      <c r="AU917" s="44"/>
      <c r="AV917" s="751" t="str" cm="1">
        <f t="array" ref="AV9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7" s="34"/>
      <c r="AX917" s="34"/>
      <c r="AY917" s="34"/>
      <c r="AZ917" s="34"/>
      <c r="BA917" s="34"/>
      <c r="BB917" s="34"/>
      <c r="BC917" s="34"/>
      <c r="BD917" s="44">
        <v>40125</v>
      </c>
      <c r="BE917" s="34" t="s">
        <v>2791</v>
      </c>
      <c r="BF917" s="43" t="s">
        <v>1277</v>
      </c>
      <c r="BG917" s="34" t="s">
        <v>442</v>
      </c>
      <c r="BH917" s="34" t="s">
        <v>498</v>
      </c>
      <c r="BI917" s="34" t="s">
        <v>6538</v>
      </c>
      <c r="BJ917" s="44" t="s">
        <v>428</v>
      </c>
      <c r="BK917" s="44" t="s">
        <v>6475</v>
      </c>
    </row>
    <row r="918" spans="22:63">
      <c r="V918" s="43">
        <v>116</v>
      </c>
      <c r="W918" s="34" t="s">
        <v>3135</v>
      </c>
      <c r="X918" s="44">
        <v>40126</v>
      </c>
      <c r="Y918" s="34" t="s">
        <v>2176</v>
      </c>
      <c r="Z918" s="43" t="s">
        <v>1277</v>
      </c>
      <c r="AA918" s="34" t="s">
        <v>442</v>
      </c>
      <c r="AB918" s="34" t="s">
        <v>498</v>
      </c>
      <c r="AC918" s="34" t="s">
        <v>6539</v>
      </c>
      <c r="AD918" s="44" t="s">
        <v>428</v>
      </c>
      <c r="AE918" s="44" t="s">
        <v>6475</v>
      </c>
      <c r="AF918" s="43">
        <v>116</v>
      </c>
      <c r="AG918" s="34" t="s">
        <v>3135</v>
      </c>
      <c r="AH918" s="34" t="s">
        <v>3134</v>
      </c>
      <c r="AI918" s="43" t="s">
        <v>3063</v>
      </c>
      <c r="AJ918" s="44" t="s">
        <v>3136</v>
      </c>
      <c r="AK918" s="295">
        <v>5340202</v>
      </c>
      <c r="AL918" s="44" t="s">
        <v>501</v>
      </c>
      <c r="AM918" s="44" t="s">
        <v>3140</v>
      </c>
      <c r="AN918" s="296">
        <v>278095700</v>
      </c>
      <c r="AO918" s="34"/>
      <c r="AP918" s="34"/>
      <c r="AQ918" s="34"/>
      <c r="AR918" s="34"/>
      <c r="AS918" s="34"/>
      <c r="AT918" s="44" t="s">
        <v>434</v>
      </c>
      <c r="AU918" s="44"/>
      <c r="AV918" s="751" t="str" cm="1">
        <f t="array" ref="AV9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8" s="34"/>
      <c r="AX918" s="34"/>
      <c r="AY918" s="34"/>
      <c r="AZ918" s="34"/>
      <c r="BA918" s="34"/>
      <c r="BB918" s="34"/>
      <c r="BC918" s="34"/>
      <c r="BD918" s="44">
        <v>40126</v>
      </c>
      <c r="BE918" s="34" t="s">
        <v>2176</v>
      </c>
      <c r="BF918" s="43" t="s">
        <v>1277</v>
      </c>
      <c r="BG918" s="34" t="s">
        <v>442</v>
      </c>
      <c r="BH918" s="34" t="s">
        <v>498</v>
      </c>
      <c r="BI918" s="34" t="s">
        <v>6539</v>
      </c>
      <c r="BJ918" s="44" t="s">
        <v>428</v>
      </c>
      <c r="BK918" s="44" t="s">
        <v>6475</v>
      </c>
    </row>
    <row r="919" spans="22:63">
      <c r="V919" s="43">
        <v>116</v>
      </c>
      <c r="W919" s="34" t="s">
        <v>3135</v>
      </c>
      <c r="X919" s="44">
        <v>40118</v>
      </c>
      <c r="Y919" s="34" t="s">
        <v>1616</v>
      </c>
      <c r="Z919" s="43" t="s">
        <v>1277</v>
      </c>
      <c r="AA919" s="34" t="s">
        <v>442</v>
      </c>
      <c r="AB919" s="34" t="s">
        <v>498</v>
      </c>
      <c r="AC919" s="34" t="s">
        <v>1616</v>
      </c>
      <c r="AD919" s="44" t="s">
        <v>428</v>
      </c>
      <c r="AE919" s="44" t="s">
        <v>6475</v>
      </c>
      <c r="AF919" s="43">
        <v>116</v>
      </c>
      <c r="AG919" s="34" t="s">
        <v>3135</v>
      </c>
      <c r="AH919" s="34" t="s">
        <v>3134</v>
      </c>
      <c r="AI919" s="43" t="s">
        <v>3063</v>
      </c>
      <c r="AJ919" s="44" t="s">
        <v>3136</v>
      </c>
      <c r="AK919" s="295">
        <v>5340202</v>
      </c>
      <c r="AL919" s="44" t="s">
        <v>501</v>
      </c>
      <c r="AM919" s="44" t="s">
        <v>3140</v>
      </c>
      <c r="AN919" s="296">
        <v>278095700</v>
      </c>
      <c r="AO919" s="34"/>
      <c r="AP919" s="34"/>
      <c r="AQ919" s="34"/>
      <c r="AR919" s="34"/>
      <c r="AS919" s="34"/>
      <c r="AT919" s="44" t="s">
        <v>434</v>
      </c>
      <c r="AU919" s="44"/>
      <c r="AV919" s="751" t="str" cm="1">
        <f t="array" ref="AV9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19" s="34"/>
      <c r="AX919" s="34"/>
      <c r="AY919" s="34"/>
      <c r="AZ919" s="34"/>
      <c r="BA919" s="34"/>
      <c r="BB919" s="34"/>
      <c r="BC919" s="34"/>
      <c r="BD919" s="44">
        <v>40118</v>
      </c>
      <c r="BE919" s="34" t="s">
        <v>1616</v>
      </c>
      <c r="BF919" s="43" t="s">
        <v>1277</v>
      </c>
      <c r="BG919" s="34" t="s">
        <v>442</v>
      </c>
      <c r="BH919" s="34" t="s">
        <v>498</v>
      </c>
      <c r="BI919" s="34" t="s">
        <v>1616</v>
      </c>
      <c r="BJ919" s="44" t="s">
        <v>428</v>
      </c>
      <c r="BK919" s="44" t="s">
        <v>6475</v>
      </c>
    </row>
    <row r="920" spans="22:63">
      <c r="V920" s="43">
        <v>116</v>
      </c>
      <c r="W920" s="34" t="s">
        <v>3135</v>
      </c>
      <c r="X920" s="44">
        <v>40119</v>
      </c>
      <c r="Y920" s="34" t="s">
        <v>1519</v>
      </c>
      <c r="Z920" s="43" t="s">
        <v>1277</v>
      </c>
      <c r="AA920" s="34" t="s">
        <v>442</v>
      </c>
      <c r="AB920" s="34" t="s">
        <v>498</v>
      </c>
      <c r="AC920" s="34" t="s">
        <v>1519</v>
      </c>
      <c r="AD920" s="44" t="s">
        <v>428</v>
      </c>
      <c r="AE920" s="44" t="s">
        <v>6475</v>
      </c>
      <c r="AF920" s="43">
        <v>116</v>
      </c>
      <c r="AG920" s="34" t="s">
        <v>3135</v>
      </c>
      <c r="AH920" s="34" t="s">
        <v>3134</v>
      </c>
      <c r="AI920" s="43" t="s">
        <v>3063</v>
      </c>
      <c r="AJ920" s="44" t="s">
        <v>3136</v>
      </c>
      <c r="AK920" s="295">
        <v>5340202</v>
      </c>
      <c r="AL920" s="44" t="s">
        <v>501</v>
      </c>
      <c r="AM920" s="44" t="s">
        <v>3140</v>
      </c>
      <c r="AN920" s="296">
        <v>278095700</v>
      </c>
      <c r="AO920" s="34"/>
      <c r="AP920" s="34"/>
      <c r="AQ920" s="34"/>
      <c r="AR920" s="34"/>
      <c r="AS920" s="34"/>
      <c r="AT920" s="44" t="s">
        <v>434</v>
      </c>
      <c r="AU920" s="44"/>
      <c r="AV920" s="751" t="str" cm="1">
        <f t="array" ref="AV9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0" s="34"/>
      <c r="AX920" s="34"/>
      <c r="AY920" s="34"/>
      <c r="AZ920" s="34"/>
      <c r="BA920" s="34"/>
      <c r="BB920" s="34"/>
      <c r="BC920" s="34"/>
      <c r="BD920" s="44">
        <v>40119</v>
      </c>
      <c r="BE920" s="34" t="s">
        <v>1519</v>
      </c>
      <c r="BF920" s="43" t="s">
        <v>1277</v>
      </c>
      <c r="BG920" s="34" t="s">
        <v>442</v>
      </c>
      <c r="BH920" s="34" t="s">
        <v>498</v>
      </c>
      <c r="BI920" s="34" t="s">
        <v>1519</v>
      </c>
      <c r="BJ920" s="44" t="s">
        <v>428</v>
      </c>
      <c r="BK920" s="44" t="s">
        <v>6475</v>
      </c>
    </row>
    <row r="921" spans="22:63">
      <c r="V921" s="43">
        <v>116</v>
      </c>
      <c r="W921" s="34" t="s">
        <v>3135</v>
      </c>
      <c r="X921" s="44">
        <v>40120</v>
      </c>
      <c r="Y921" s="34" t="s">
        <v>1786</v>
      </c>
      <c r="Z921" s="43" t="s">
        <v>1277</v>
      </c>
      <c r="AA921" s="34" t="s">
        <v>442</v>
      </c>
      <c r="AB921" s="34" t="s">
        <v>498</v>
      </c>
      <c r="AC921" s="34" t="s">
        <v>1786</v>
      </c>
      <c r="AD921" s="44" t="s">
        <v>428</v>
      </c>
      <c r="AE921" s="44" t="s">
        <v>6475</v>
      </c>
      <c r="AF921" s="43">
        <v>116</v>
      </c>
      <c r="AG921" s="34" t="s">
        <v>3135</v>
      </c>
      <c r="AH921" s="34" t="s">
        <v>3134</v>
      </c>
      <c r="AI921" s="43" t="s">
        <v>3063</v>
      </c>
      <c r="AJ921" s="44" t="s">
        <v>3136</v>
      </c>
      <c r="AK921" s="295">
        <v>5340202</v>
      </c>
      <c r="AL921" s="44" t="s">
        <v>501</v>
      </c>
      <c r="AM921" s="44" t="s">
        <v>3140</v>
      </c>
      <c r="AN921" s="296">
        <v>278095700</v>
      </c>
      <c r="AO921" s="34"/>
      <c r="AP921" s="34"/>
      <c r="AQ921" s="34"/>
      <c r="AR921" s="34"/>
      <c r="AS921" s="34"/>
      <c r="AT921" s="44" t="s">
        <v>434</v>
      </c>
      <c r="AU921" s="44"/>
      <c r="AV921" s="751" t="str" cm="1">
        <f t="array" ref="AV9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1" s="34"/>
      <c r="AX921" s="34"/>
      <c r="AY921" s="34"/>
      <c r="AZ921" s="34"/>
      <c r="BA921" s="34"/>
      <c r="BB921" s="34"/>
      <c r="BC921" s="34"/>
      <c r="BD921" s="44">
        <v>40120</v>
      </c>
      <c r="BE921" s="34" t="s">
        <v>1786</v>
      </c>
      <c r="BF921" s="43" t="s">
        <v>1277</v>
      </c>
      <c r="BG921" s="34" t="s">
        <v>442</v>
      </c>
      <c r="BH921" s="34" t="s">
        <v>498</v>
      </c>
      <c r="BI921" s="34" t="s">
        <v>1786</v>
      </c>
      <c r="BJ921" s="44" t="s">
        <v>428</v>
      </c>
      <c r="BK921" s="44" t="s">
        <v>6475</v>
      </c>
    </row>
    <row r="922" spans="22:63">
      <c r="V922" s="43">
        <v>116</v>
      </c>
      <c r="W922" s="34" t="s">
        <v>3135</v>
      </c>
      <c r="X922" s="44">
        <v>40502</v>
      </c>
      <c r="Y922" s="34" t="s">
        <v>764</v>
      </c>
      <c r="Z922" s="43" t="s">
        <v>1277</v>
      </c>
      <c r="AA922" s="34" t="s">
        <v>501</v>
      </c>
      <c r="AB922" s="34" t="s">
        <v>498</v>
      </c>
      <c r="AC922" s="34" t="s">
        <v>764</v>
      </c>
      <c r="AD922" s="44" t="s">
        <v>428</v>
      </c>
      <c r="AE922" s="44" t="s">
        <v>6475</v>
      </c>
      <c r="AF922" s="43">
        <v>116</v>
      </c>
      <c r="AG922" s="34" t="s">
        <v>3135</v>
      </c>
      <c r="AH922" s="34" t="s">
        <v>3134</v>
      </c>
      <c r="AI922" s="43" t="s">
        <v>3063</v>
      </c>
      <c r="AJ922" s="44" t="s">
        <v>3136</v>
      </c>
      <c r="AK922" s="295">
        <v>5340202</v>
      </c>
      <c r="AL922" s="44" t="s">
        <v>501</v>
      </c>
      <c r="AM922" s="44" t="s">
        <v>3140</v>
      </c>
      <c r="AN922" s="296">
        <v>278095700</v>
      </c>
      <c r="AO922" s="34"/>
      <c r="AP922" s="34"/>
      <c r="AQ922" s="34"/>
      <c r="AR922" s="34"/>
      <c r="AS922" s="34"/>
      <c r="AT922" s="44" t="s">
        <v>434</v>
      </c>
      <c r="AU922" s="44"/>
      <c r="AV922" s="751" t="str" cm="1">
        <f t="array" ref="AV9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2" s="34"/>
      <c r="AX922" s="34"/>
      <c r="AY922" s="34"/>
      <c r="AZ922" s="34"/>
      <c r="BA922" s="34"/>
      <c r="BB922" s="34"/>
      <c r="BC922" s="34"/>
      <c r="BD922" s="44">
        <v>40502</v>
      </c>
      <c r="BE922" s="34" t="s">
        <v>764</v>
      </c>
      <c r="BF922" s="43" t="s">
        <v>1277</v>
      </c>
      <c r="BG922" s="34" t="s">
        <v>501</v>
      </c>
      <c r="BH922" s="34" t="s">
        <v>498</v>
      </c>
      <c r="BI922" s="34" t="s">
        <v>764</v>
      </c>
      <c r="BJ922" s="44" t="s">
        <v>428</v>
      </c>
      <c r="BK922" s="44" t="s">
        <v>6475</v>
      </c>
    </row>
    <row r="923" spans="22:63">
      <c r="V923" s="43">
        <v>116</v>
      </c>
      <c r="W923" s="34" t="s">
        <v>3135</v>
      </c>
      <c r="X923" s="44">
        <v>40503</v>
      </c>
      <c r="Y923" s="34" t="s">
        <v>1034</v>
      </c>
      <c r="Z923" s="43" t="s">
        <v>1277</v>
      </c>
      <c r="AA923" s="34" t="s">
        <v>501</v>
      </c>
      <c r="AB923" s="34" t="s">
        <v>498</v>
      </c>
      <c r="AC923" s="34" t="s">
        <v>1034</v>
      </c>
      <c r="AD923" s="44" t="s">
        <v>428</v>
      </c>
      <c r="AE923" s="44" t="s">
        <v>6475</v>
      </c>
      <c r="AF923" s="43">
        <v>116</v>
      </c>
      <c r="AG923" s="34" t="s">
        <v>3135</v>
      </c>
      <c r="AH923" s="34" t="s">
        <v>3134</v>
      </c>
      <c r="AI923" s="43" t="s">
        <v>3063</v>
      </c>
      <c r="AJ923" s="44" t="s">
        <v>3136</v>
      </c>
      <c r="AK923" s="295">
        <v>5340202</v>
      </c>
      <c r="AL923" s="44" t="s">
        <v>501</v>
      </c>
      <c r="AM923" s="44" t="s">
        <v>3140</v>
      </c>
      <c r="AN923" s="296">
        <v>278095700</v>
      </c>
      <c r="AO923" s="34"/>
      <c r="AP923" s="34"/>
      <c r="AQ923" s="34"/>
      <c r="AR923" s="34"/>
      <c r="AS923" s="34"/>
      <c r="AT923" s="44" t="s">
        <v>434</v>
      </c>
      <c r="AU923" s="44"/>
      <c r="AV923" s="751" t="str" cm="1">
        <f t="array" ref="AV9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3" s="34"/>
      <c r="AX923" s="34"/>
      <c r="AY923" s="34"/>
      <c r="AZ923" s="34"/>
      <c r="BA923" s="34"/>
      <c r="BB923" s="34"/>
      <c r="BC923" s="34"/>
      <c r="BD923" s="44">
        <v>40503</v>
      </c>
      <c r="BE923" s="34" t="s">
        <v>1034</v>
      </c>
      <c r="BF923" s="43" t="s">
        <v>1277</v>
      </c>
      <c r="BG923" s="34" t="s">
        <v>501</v>
      </c>
      <c r="BH923" s="34" t="s">
        <v>498</v>
      </c>
      <c r="BI923" s="34" t="s">
        <v>1034</v>
      </c>
      <c r="BJ923" s="44" t="s">
        <v>428</v>
      </c>
      <c r="BK923" s="44" t="s">
        <v>6475</v>
      </c>
    </row>
    <row r="924" spans="22:63">
      <c r="V924" s="43">
        <v>116</v>
      </c>
      <c r="W924" s="34" t="s">
        <v>3135</v>
      </c>
      <c r="X924" s="44">
        <v>40507</v>
      </c>
      <c r="Y924" s="34" t="s">
        <v>1327</v>
      </c>
      <c r="Z924" s="43" t="s">
        <v>1277</v>
      </c>
      <c r="AA924" s="34" t="s">
        <v>501</v>
      </c>
      <c r="AB924" s="34" t="s">
        <v>498</v>
      </c>
      <c r="AC924" s="34" t="s">
        <v>1327</v>
      </c>
      <c r="AD924" s="44" t="s">
        <v>428</v>
      </c>
      <c r="AE924" s="44" t="s">
        <v>6475</v>
      </c>
      <c r="AF924" s="43">
        <v>116</v>
      </c>
      <c r="AG924" s="34" t="s">
        <v>3135</v>
      </c>
      <c r="AH924" s="34" t="s">
        <v>3134</v>
      </c>
      <c r="AI924" s="43" t="s">
        <v>3063</v>
      </c>
      <c r="AJ924" s="44" t="s">
        <v>3136</v>
      </c>
      <c r="AK924" s="295">
        <v>5340202</v>
      </c>
      <c r="AL924" s="44" t="s">
        <v>501</v>
      </c>
      <c r="AM924" s="44" t="s">
        <v>3140</v>
      </c>
      <c r="AN924" s="296">
        <v>278095700</v>
      </c>
      <c r="AO924" s="34"/>
      <c r="AP924" s="34"/>
      <c r="AQ924" s="34"/>
      <c r="AR924" s="34"/>
      <c r="AS924" s="34"/>
      <c r="AT924" s="44" t="s">
        <v>434</v>
      </c>
      <c r="AU924" s="44"/>
      <c r="AV924" s="751" t="str" cm="1">
        <f t="array" ref="AV9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4" s="34"/>
      <c r="AX924" s="34"/>
      <c r="AY924" s="34"/>
      <c r="AZ924" s="34"/>
      <c r="BA924" s="34"/>
      <c r="BB924" s="34"/>
      <c r="BC924" s="34"/>
      <c r="BD924" s="44">
        <v>40507</v>
      </c>
      <c r="BE924" s="34" t="s">
        <v>1327</v>
      </c>
      <c r="BF924" s="43" t="s">
        <v>1277</v>
      </c>
      <c r="BG924" s="34" t="s">
        <v>501</v>
      </c>
      <c r="BH924" s="34" t="s">
        <v>498</v>
      </c>
      <c r="BI924" s="34" t="s">
        <v>1327</v>
      </c>
      <c r="BJ924" s="44" t="s">
        <v>428</v>
      </c>
      <c r="BK924" s="44" t="s">
        <v>6475</v>
      </c>
    </row>
    <row r="925" spans="22:63">
      <c r="V925" s="43">
        <v>116</v>
      </c>
      <c r="W925" s="34" t="s">
        <v>3135</v>
      </c>
      <c r="X925" s="44">
        <v>40509</v>
      </c>
      <c r="Y925" s="34" t="s">
        <v>1619</v>
      </c>
      <c r="Z925" s="43" t="s">
        <v>1277</v>
      </c>
      <c r="AA925" s="34" t="s">
        <v>501</v>
      </c>
      <c r="AB925" s="34" t="s">
        <v>498</v>
      </c>
      <c r="AC925" s="34" t="s">
        <v>1619</v>
      </c>
      <c r="AD925" s="44" t="s">
        <v>428</v>
      </c>
      <c r="AE925" s="44" t="s">
        <v>6475</v>
      </c>
      <c r="AF925" s="43">
        <v>116</v>
      </c>
      <c r="AG925" s="34" t="s">
        <v>3135</v>
      </c>
      <c r="AH925" s="34" t="s">
        <v>3134</v>
      </c>
      <c r="AI925" s="43" t="s">
        <v>3063</v>
      </c>
      <c r="AJ925" s="44" t="s">
        <v>3136</v>
      </c>
      <c r="AK925" s="295">
        <v>5340202</v>
      </c>
      <c r="AL925" s="44" t="s">
        <v>501</v>
      </c>
      <c r="AM925" s="44" t="s">
        <v>3140</v>
      </c>
      <c r="AN925" s="296">
        <v>278095700</v>
      </c>
      <c r="AO925" s="34"/>
      <c r="AP925" s="34"/>
      <c r="AQ925" s="34"/>
      <c r="AR925" s="34"/>
      <c r="AS925" s="34"/>
      <c r="AT925" s="44" t="s">
        <v>434</v>
      </c>
      <c r="AU925" s="44"/>
      <c r="AV925" s="751" t="str" cm="1">
        <f t="array" ref="AV9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5" s="34"/>
      <c r="AX925" s="34"/>
      <c r="AY925" s="34"/>
      <c r="AZ925" s="34"/>
      <c r="BA925" s="34"/>
      <c r="BB925" s="34"/>
      <c r="BC925" s="34"/>
      <c r="BD925" s="44">
        <v>40509</v>
      </c>
      <c r="BE925" s="34" t="s">
        <v>1619</v>
      </c>
      <c r="BF925" s="43" t="s">
        <v>1277</v>
      </c>
      <c r="BG925" s="34" t="s">
        <v>501</v>
      </c>
      <c r="BH925" s="34" t="s">
        <v>498</v>
      </c>
      <c r="BI925" s="34" t="s">
        <v>1619</v>
      </c>
      <c r="BJ925" s="44" t="s">
        <v>428</v>
      </c>
      <c r="BK925" s="44" t="s">
        <v>6475</v>
      </c>
    </row>
    <row r="926" spans="22:63">
      <c r="V926" s="43">
        <v>116</v>
      </c>
      <c r="W926" s="34" t="s">
        <v>3135</v>
      </c>
      <c r="X926" s="44">
        <v>40510</v>
      </c>
      <c r="Y926" s="34" t="s">
        <v>1870</v>
      </c>
      <c r="Z926" s="43" t="s">
        <v>1277</v>
      </c>
      <c r="AA926" s="34" t="s">
        <v>501</v>
      </c>
      <c r="AB926" s="34" t="s">
        <v>498</v>
      </c>
      <c r="AC926" s="34" t="s">
        <v>1870</v>
      </c>
      <c r="AD926" s="44" t="s">
        <v>428</v>
      </c>
      <c r="AE926" s="44" t="s">
        <v>6475</v>
      </c>
      <c r="AF926" s="43">
        <v>116</v>
      </c>
      <c r="AG926" s="34" t="s">
        <v>3135</v>
      </c>
      <c r="AH926" s="34" t="s">
        <v>3134</v>
      </c>
      <c r="AI926" s="43" t="s">
        <v>3063</v>
      </c>
      <c r="AJ926" s="44" t="s">
        <v>3136</v>
      </c>
      <c r="AK926" s="295">
        <v>5340202</v>
      </c>
      <c r="AL926" s="44" t="s">
        <v>501</v>
      </c>
      <c r="AM926" s="44" t="s">
        <v>3140</v>
      </c>
      <c r="AN926" s="296">
        <v>278095700</v>
      </c>
      <c r="AO926" s="34"/>
      <c r="AP926" s="34"/>
      <c r="AQ926" s="34"/>
      <c r="AR926" s="34"/>
      <c r="AS926" s="34"/>
      <c r="AT926" s="44" t="s">
        <v>434</v>
      </c>
      <c r="AU926" s="44"/>
      <c r="AV926" s="751" t="str" cm="1">
        <f t="array" ref="AV9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6" s="34"/>
      <c r="AX926" s="34"/>
      <c r="AY926" s="34"/>
      <c r="AZ926" s="34"/>
      <c r="BA926" s="34"/>
      <c r="BB926" s="34"/>
      <c r="BC926" s="34"/>
      <c r="BD926" s="44">
        <v>40510</v>
      </c>
      <c r="BE926" s="34" t="s">
        <v>1870</v>
      </c>
      <c r="BF926" s="43" t="s">
        <v>1277</v>
      </c>
      <c r="BG926" s="34" t="s">
        <v>501</v>
      </c>
      <c r="BH926" s="34" t="s">
        <v>498</v>
      </c>
      <c r="BI926" s="34" t="s">
        <v>1870</v>
      </c>
      <c r="BJ926" s="44" t="s">
        <v>428</v>
      </c>
      <c r="BK926" s="44" t="s">
        <v>6475</v>
      </c>
    </row>
    <row r="927" spans="22:63">
      <c r="V927" s="43">
        <v>116</v>
      </c>
      <c r="W927" s="34" t="s">
        <v>3135</v>
      </c>
      <c r="X927" s="44">
        <v>40511</v>
      </c>
      <c r="Y927" s="34" t="s">
        <v>2066</v>
      </c>
      <c r="Z927" s="43" t="s">
        <v>1277</v>
      </c>
      <c r="AA927" s="34" t="s">
        <v>501</v>
      </c>
      <c r="AB927" s="34" t="s">
        <v>498</v>
      </c>
      <c r="AC927" s="34" t="s">
        <v>2066</v>
      </c>
      <c r="AD927" s="44" t="s">
        <v>428</v>
      </c>
      <c r="AE927" s="44" t="s">
        <v>6475</v>
      </c>
      <c r="AF927" s="43">
        <v>116</v>
      </c>
      <c r="AG927" s="34" t="s">
        <v>3135</v>
      </c>
      <c r="AH927" s="34" t="s">
        <v>3134</v>
      </c>
      <c r="AI927" s="43" t="s">
        <v>3063</v>
      </c>
      <c r="AJ927" s="44" t="s">
        <v>3136</v>
      </c>
      <c r="AK927" s="295">
        <v>5340202</v>
      </c>
      <c r="AL927" s="44" t="s">
        <v>501</v>
      </c>
      <c r="AM927" s="44" t="s">
        <v>3140</v>
      </c>
      <c r="AN927" s="296">
        <v>278095700</v>
      </c>
      <c r="AO927" s="34"/>
      <c r="AP927" s="34"/>
      <c r="AQ927" s="34"/>
      <c r="AR927" s="34"/>
      <c r="AS927" s="34"/>
      <c r="AT927" s="44" t="s">
        <v>434</v>
      </c>
      <c r="AU927" s="44"/>
      <c r="AV927" s="751" t="str" cm="1">
        <f t="array" ref="AV9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7" s="34"/>
      <c r="AX927" s="34"/>
      <c r="AY927" s="34"/>
      <c r="AZ927" s="34"/>
      <c r="BA927" s="34"/>
      <c r="BB927" s="34"/>
      <c r="BC927" s="34"/>
      <c r="BD927" s="44">
        <v>40511</v>
      </c>
      <c r="BE927" s="34" t="s">
        <v>2066</v>
      </c>
      <c r="BF927" s="43" t="s">
        <v>1277</v>
      </c>
      <c r="BG927" s="34" t="s">
        <v>501</v>
      </c>
      <c r="BH927" s="34" t="s">
        <v>498</v>
      </c>
      <c r="BI927" s="34" t="s">
        <v>2066</v>
      </c>
      <c r="BJ927" s="44" t="s">
        <v>428</v>
      </c>
      <c r="BK927" s="44" t="s">
        <v>6475</v>
      </c>
    </row>
    <row r="928" spans="22:63">
      <c r="V928" s="43">
        <v>116</v>
      </c>
      <c r="W928" s="34" t="s">
        <v>3135</v>
      </c>
      <c r="X928" s="44">
        <v>40514</v>
      </c>
      <c r="Y928" s="34" t="s">
        <v>1442</v>
      </c>
      <c r="Z928" s="43" t="s">
        <v>1277</v>
      </c>
      <c r="AA928" s="34" t="s">
        <v>501</v>
      </c>
      <c r="AB928" s="34" t="s">
        <v>498</v>
      </c>
      <c r="AC928" s="34" t="s">
        <v>1442</v>
      </c>
      <c r="AD928" s="44" t="s">
        <v>428</v>
      </c>
      <c r="AE928" s="44" t="s">
        <v>6475</v>
      </c>
      <c r="AF928" s="43">
        <v>116</v>
      </c>
      <c r="AG928" s="34" t="s">
        <v>3135</v>
      </c>
      <c r="AH928" s="34" t="s">
        <v>3134</v>
      </c>
      <c r="AI928" s="43" t="s">
        <v>3063</v>
      </c>
      <c r="AJ928" s="44" t="s">
        <v>3136</v>
      </c>
      <c r="AK928" s="295">
        <v>5340202</v>
      </c>
      <c r="AL928" s="44" t="s">
        <v>501</v>
      </c>
      <c r="AM928" s="44" t="s">
        <v>3140</v>
      </c>
      <c r="AN928" s="296">
        <v>278095700</v>
      </c>
      <c r="AO928" s="34"/>
      <c r="AP928" s="34"/>
      <c r="AQ928" s="34"/>
      <c r="AR928" s="34"/>
      <c r="AS928" s="34"/>
      <c r="AT928" s="44" t="s">
        <v>434</v>
      </c>
      <c r="AU928" s="44"/>
      <c r="AV928" s="751" t="str" cm="1">
        <f t="array" ref="AV9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8" s="34"/>
      <c r="AX928" s="34"/>
      <c r="AY928" s="34"/>
      <c r="AZ928" s="34"/>
      <c r="BA928" s="34"/>
      <c r="BB928" s="34"/>
      <c r="BC928" s="34"/>
      <c r="BD928" s="44">
        <v>40514</v>
      </c>
      <c r="BE928" s="34" t="s">
        <v>1442</v>
      </c>
      <c r="BF928" s="43" t="s">
        <v>1277</v>
      </c>
      <c r="BG928" s="34" t="s">
        <v>501</v>
      </c>
      <c r="BH928" s="34" t="s">
        <v>498</v>
      </c>
      <c r="BI928" s="34" t="s">
        <v>1442</v>
      </c>
      <c r="BJ928" s="44" t="s">
        <v>428</v>
      </c>
      <c r="BK928" s="44" t="s">
        <v>6475</v>
      </c>
    </row>
    <row r="929" spans="22:63">
      <c r="V929" s="43">
        <v>116</v>
      </c>
      <c r="W929" s="34" t="s">
        <v>3135</v>
      </c>
      <c r="X929" s="44">
        <v>40515</v>
      </c>
      <c r="Y929" s="34" t="s">
        <v>2397</v>
      </c>
      <c r="Z929" s="43" t="s">
        <v>1277</v>
      </c>
      <c r="AA929" s="34" t="s">
        <v>501</v>
      </c>
      <c r="AB929" s="34" t="s">
        <v>498</v>
      </c>
      <c r="AC929" s="34" t="s">
        <v>2397</v>
      </c>
      <c r="AD929" s="44" t="s">
        <v>428</v>
      </c>
      <c r="AE929" s="44" t="s">
        <v>6475</v>
      </c>
      <c r="AF929" s="43">
        <v>116</v>
      </c>
      <c r="AG929" s="34" t="s">
        <v>3135</v>
      </c>
      <c r="AH929" s="34" t="s">
        <v>3134</v>
      </c>
      <c r="AI929" s="43" t="s">
        <v>3063</v>
      </c>
      <c r="AJ929" s="44" t="s">
        <v>3136</v>
      </c>
      <c r="AK929" s="295">
        <v>5340202</v>
      </c>
      <c r="AL929" s="44" t="s">
        <v>501</v>
      </c>
      <c r="AM929" s="44" t="s">
        <v>3140</v>
      </c>
      <c r="AN929" s="296">
        <v>278095700</v>
      </c>
      <c r="AO929" s="34"/>
      <c r="AP929" s="34"/>
      <c r="AQ929" s="34"/>
      <c r="AR929" s="34"/>
      <c r="AS929" s="34"/>
      <c r="AT929" s="44" t="s">
        <v>434</v>
      </c>
      <c r="AU929" s="44"/>
      <c r="AV929" s="751" t="str" cm="1">
        <f t="array" ref="AV9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29" s="34"/>
      <c r="AX929" s="34"/>
      <c r="AY929" s="34"/>
      <c r="AZ929" s="34"/>
      <c r="BA929" s="34"/>
      <c r="BB929" s="34"/>
      <c r="BC929" s="34"/>
      <c r="BD929" s="44">
        <v>40515</v>
      </c>
      <c r="BE929" s="34" t="s">
        <v>2397</v>
      </c>
      <c r="BF929" s="43" t="s">
        <v>1277</v>
      </c>
      <c r="BG929" s="34" t="s">
        <v>501</v>
      </c>
      <c r="BH929" s="34" t="s">
        <v>498</v>
      </c>
      <c r="BI929" s="34" t="s">
        <v>2397</v>
      </c>
      <c r="BJ929" s="44" t="s">
        <v>428</v>
      </c>
      <c r="BK929" s="44" t="s">
        <v>6475</v>
      </c>
    </row>
    <row r="930" spans="22:63">
      <c r="V930" s="43">
        <v>116</v>
      </c>
      <c r="W930" s="34" t="s">
        <v>3135</v>
      </c>
      <c r="X930" s="44">
        <v>40516</v>
      </c>
      <c r="Y930" s="34" t="s">
        <v>548</v>
      </c>
      <c r="Z930" s="43" t="s">
        <v>1277</v>
      </c>
      <c r="AA930" s="34" t="s">
        <v>501</v>
      </c>
      <c r="AB930" s="34" t="s">
        <v>498</v>
      </c>
      <c r="AC930" s="34" t="s">
        <v>548</v>
      </c>
      <c r="AD930" s="44" t="s">
        <v>428</v>
      </c>
      <c r="AE930" s="44" t="s">
        <v>6475</v>
      </c>
      <c r="AF930" s="43">
        <v>116</v>
      </c>
      <c r="AG930" s="34" t="s">
        <v>3135</v>
      </c>
      <c r="AH930" s="34" t="s">
        <v>3134</v>
      </c>
      <c r="AI930" s="43" t="s">
        <v>3063</v>
      </c>
      <c r="AJ930" s="44" t="s">
        <v>3136</v>
      </c>
      <c r="AK930" s="295">
        <v>5340202</v>
      </c>
      <c r="AL930" s="44" t="s">
        <v>501</v>
      </c>
      <c r="AM930" s="44" t="s">
        <v>3140</v>
      </c>
      <c r="AN930" s="296">
        <v>278095700</v>
      </c>
      <c r="AO930" s="34"/>
      <c r="AP930" s="34"/>
      <c r="AQ930" s="34"/>
      <c r="AR930" s="34"/>
      <c r="AS930" s="34"/>
      <c r="AT930" s="44" t="s">
        <v>434</v>
      </c>
      <c r="AU930" s="44"/>
      <c r="AV930" s="751" t="str" cm="1">
        <f t="array" ref="AV9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0" s="34"/>
      <c r="AX930" s="34"/>
      <c r="AY930" s="34"/>
      <c r="AZ930" s="34"/>
      <c r="BA930" s="34"/>
      <c r="BB930" s="34"/>
      <c r="BC930" s="34"/>
      <c r="BD930" s="44">
        <v>40516</v>
      </c>
      <c r="BE930" s="34" t="s">
        <v>548</v>
      </c>
      <c r="BF930" s="43" t="s">
        <v>1277</v>
      </c>
      <c r="BG930" s="34" t="s">
        <v>501</v>
      </c>
      <c r="BH930" s="34" t="s">
        <v>498</v>
      </c>
      <c r="BI930" s="34" t="s">
        <v>548</v>
      </c>
      <c r="BJ930" s="44" t="s">
        <v>428</v>
      </c>
      <c r="BK930" s="44" t="s">
        <v>6475</v>
      </c>
    </row>
    <row r="931" spans="22:63">
      <c r="V931" s="43">
        <v>116</v>
      </c>
      <c r="W931" s="34" t="s">
        <v>3135</v>
      </c>
      <c r="X931" s="44">
        <v>40517</v>
      </c>
      <c r="Y931" s="34" t="s">
        <v>2664</v>
      </c>
      <c r="Z931" s="43" t="s">
        <v>1277</v>
      </c>
      <c r="AA931" s="34" t="s">
        <v>501</v>
      </c>
      <c r="AB931" s="34" t="s">
        <v>498</v>
      </c>
      <c r="AC931" s="34" t="s">
        <v>2664</v>
      </c>
      <c r="AD931" s="44" t="s">
        <v>428</v>
      </c>
      <c r="AE931" s="44" t="s">
        <v>6475</v>
      </c>
      <c r="AF931" s="43">
        <v>116</v>
      </c>
      <c r="AG931" s="34" t="s">
        <v>3135</v>
      </c>
      <c r="AH931" s="34" t="s">
        <v>3134</v>
      </c>
      <c r="AI931" s="43" t="s">
        <v>3063</v>
      </c>
      <c r="AJ931" s="44" t="s">
        <v>3136</v>
      </c>
      <c r="AK931" s="295">
        <v>5340202</v>
      </c>
      <c r="AL931" s="44" t="s">
        <v>501</v>
      </c>
      <c r="AM931" s="44" t="s">
        <v>3140</v>
      </c>
      <c r="AN931" s="296">
        <v>278095700</v>
      </c>
      <c r="AO931" s="34"/>
      <c r="AP931" s="34"/>
      <c r="AQ931" s="34"/>
      <c r="AR931" s="34"/>
      <c r="AS931" s="34"/>
      <c r="AT931" s="44" t="s">
        <v>434</v>
      </c>
      <c r="AU931" s="44"/>
      <c r="AV931" s="751" t="str" cm="1">
        <f t="array" ref="AV9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1" s="34"/>
      <c r="AX931" s="34"/>
      <c r="AY931" s="34"/>
      <c r="AZ931" s="34"/>
      <c r="BA931" s="34"/>
      <c r="BB931" s="34"/>
      <c r="BC931" s="34"/>
      <c r="BD931" s="44">
        <v>40517</v>
      </c>
      <c r="BE931" s="34" t="s">
        <v>2664</v>
      </c>
      <c r="BF931" s="43" t="s">
        <v>1277</v>
      </c>
      <c r="BG931" s="34" t="s">
        <v>501</v>
      </c>
      <c r="BH931" s="34" t="s">
        <v>498</v>
      </c>
      <c r="BI931" s="34" t="s">
        <v>2664</v>
      </c>
      <c r="BJ931" s="44" t="s">
        <v>428</v>
      </c>
      <c r="BK931" s="44" t="s">
        <v>6475</v>
      </c>
    </row>
    <row r="932" spans="22:63">
      <c r="V932" s="43">
        <v>116</v>
      </c>
      <c r="W932" s="34" t="s">
        <v>3135</v>
      </c>
      <c r="X932" s="44">
        <v>40518</v>
      </c>
      <c r="Y932" s="34" t="s">
        <v>789</v>
      </c>
      <c r="Z932" s="43" t="s">
        <v>1277</v>
      </c>
      <c r="AA932" s="34" t="s">
        <v>501</v>
      </c>
      <c r="AB932" s="34" t="s">
        <v>498</v>
      </c>
      <c r="AC932" s="34" t="s">
        <v>789</v>
      </c>
      <c r="AD932" s="44" t="s">
        <v>428</v>
      </c>
      <c r="AE932" s="44" t="s">
        <v>6475</v>
      </c>
      <c r="AF932" s="43">
        <v>116</v>
      </c>
      <c r="AG932" s="34" t="s">
        <v>3135</v>
      </c>
      <c r="AH932" s="34" t="s">
        <v>3134</v>
      </c>
      <c r="AI932" s="43" t="s">
        <v>3063</v>
      </c>
      <c r="AJ932" s="44" t="s">
        <v>3136</v>
      </c>
      <c r="AK932" s="295">
        <v>5340202</v>
      </c>
      <c r="AL932" s="44" t="s">
        <v>501</v>
      </c>
      <c r="AM932" s="44" t="s">
        <v>3140</v>
      </c>
      <c r="AN932" s="296">
        <v>278095700</v>
      </c>
      <c r="AO932" s="34"/>
      <c r="AP932" s="34"/>
      <c r="AQ932" s="34"/>
      <c r="AR932" s="34"/>
      <c r="AS932" s="34"/>
      <c r="AT932" s="44" t="s">
        <v>434</v>
      </c>
      <c r="AU932" s="44"/>
      <c r="AV932" s="751" t="str" cm="1">
        <f t="array" ref="AV9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2" s="34"/>
      <c r="AX932" s="34"/>
      <c r="AY932" s="34"/>
      <c r="AZ932" s="34"/>
      <c r="BA932" s="34"/>
      <c r="BB932" s="34"/>
      <c r="BC932" s="34"/>
      <c r="BD932" s="44">
        <v>40518</v>
      </c>
      <c r="BE932" s="34" t="s">
        <v>789</v>
      </c>
      <c r="BF932" s="43" t="s">
        <v>1277</v>
      </c>
      <c r="BG932" s="34" t="s">
        <v>501</v>
      </c>
      <c r="BH932" s="34" t="s">
        <v>498</v>
      </c>
      <c r="BI932" s="34" t="s">
        <v>789</v>
      </c>
      <c r="BJ932" s="44" t="s">
        <v>428</v>
      </c>
      <c r="BK932" s="44" t="s">
        <v>6475</v>
      </c>
    </row>
    <row r="933" spans="22:63">
      <c r="V933" s="43">
        <v>116</v>
      </c>
      <c r="W933" s="34" t="s">
        <v>3135</v>
      </c>
      <c r="X933" s="44">
        <v>40519</v>
      </c>
      <c r="Y933" s="34" t="s">
        <v>2899</v>
      </c>
      <c r="Z933" s="43" t="s">
        <v>1277</v>
      </c>
      <c r="AA933" s="34" t="s">
        <v>501</v>
      </c>
      <c r="AB933" s="34" t="s">
        <v>498</v>
      </c>
      <c r="AC933" s="34" t="s">
        <v>2899</v>
      </c>
      <c r="AD933" s="44" t="s">
        <v>428</v>
      </c>
      <c r="AE933" s="44" t="s">
        <v>6475</v>
      </c>
      <c r="AF933" s="43">
        <v>116</v>
      </c>
      <c r="AG933" s="34" t="s">
        <v>3135</v>
      </c>
      <c r="AH933" s="34" t="s">
        <v>3134</v>
      </c>
      <c r="AI933" s="43" t="s">
        <v>3063</v>
      </c>
      <c r="AJ933" s="44" t="s">
        <v>3136</v>
      </c>
      <c r="AK933" s="295">
        <v>5340202</v>
      </c>
      <c r="AL933" s="44" t="s">
        <v>501</v>
      </c>
      <c r="AM933" s="44" t="s">
        <v>3140</v>
      </c>
      <c r="AN933" s="296">
        <v>278095700</v>
      </c>
      <c r="AO933" s="34"/>
      <c r="AP933" s="34"/>
      <c r="AQ933" s="34"/>
      <c r="AR933" s="34"/>
      <c r="AS933" s="34"/>
      <c r="AT933" s="44" t="s">
        <v>434</v>
      </c>
      <c r="AU933" s="44"/>
      <c r="AV933" s="751" t="str" cm="1">
        <f t="array" ref="AV9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3" s="34"/>
      <c r="AX933" s="34"/>
      <c r="AY933" s="34"/>
      <c r="AZ933" s="34"/>
      <c r="BA933" s="34"/>
      <c r="BB933" s="34"/>
      <c r="BC933" s="34"/>
      <c r="BD933" s="44">
        <v>40519</v>
      </c>
      <c r="BE933" s="34" t="s">
        <v>2899</v>
      </c>
      <c r="BF933" s="43" t="s">
        <v>1277</v>
      </c>
      <c r="BG933" s="34" t="s">
        <v>501</v>
      </c>
      <c r="BH933" s="34" t="s">
        <v>498</v>
      </c>
      <c r="BI933" s="34" t="s">
        <v>2899</v>
      </c>
      <c r="BJ933" s="44" t="s">
        <v>428</v>
      </c>
      <c r="BK933" s="44" t="s">
        <v>6475</v>
      </c>
    </row>
    <row r="934" spans="22:63">
      <c r="V934" s="43">
        <v>116</v>
      </c>
      <c r="W934" s="34" t="s">
        <v>3135</v>
      </c>
      <c r="X934" s="44">
        <v>40520</v>
      </c>
      <c r="Y934" s="34" t="s">
        <v>501</v>
      </c>
      <c r="Z934" s="43" t="s">
        <v>1277</v>
      </c>
      <c r="AA934" s="34" t="s">
        <v>501</v>
      </c>
      <c r="AB934" s="34" t="s">
        <v>498</v>
      </c>
      <c r="AC934" s="34" t="s">
        <v>501</v>
      </c>
      <c r="AD934" s="44" t="s">
        <v>428</v>
      </c>
      <c r="AE934" s="44" t="s">
        <v>6475</v>
      </c>
      <c r="AF934" s="43">
        <v>116</v>
      </c>
      <c r="AG934" s="34" t="s">
        <v>3135</v>
      </c>
      <c r="AH934" s="34" t="s">
        <v>3134</v>
      </c>
      <c r="AI934" s="43" t="s">
        <v>3063</v>
      </c>
      <c r="AJ934" s="44" t="s">
        <v>3136</v>
      </c>
      <c r="AK934" s="295">
        <v>5340202</v>
      </c>
      <c r="AL934" s="44" t="s">
        <v>501</v>
      </c>
      <c r="AM934" s="44" t="s">
        <v>3140</v>
      </c>
      <c r="AN934" s="296">
        <v>278095700</v>
      </c>
      <c r="AO934" s="34"/>
      <c r="AP934" s="34"/>
      <c r="AQ934" s="34"/>
      <c r="AR934" s="34"/>
      <c r="AS934" s="34"/>
      <c r="AT934" s="44" t="s">
        <v>434</v>
      </c>
      <c r="AU934" s="44"/>
      <c r="AV934" s="751" t="str" cm="1">
        <f t="array" ref="AV9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4" s="34"/>
      <c r="AX934" s="34"/>
      <c r="AY934" s="34"/>
      <c r="AZ934" s="34"/>
      <c r="BA934" s="34"/>
      <c r="BB934" s="34"/>
      <c r="BC934" s="34"/>
      <c r="BD934" s="44">
        <v>40520</v>
      </c>
      <c r="BE934" s="34" t="s">
        <v>501</v>
      </c>
      <c r="BF934" s="43" t="s">
        <v>1277</v>
      </c>
      <c r="BG934" s="34" t="s">
        <v>501</v>
      </c>
      <c r="BH934" s="34" t="s">
        <v>498</v>
      </c>
      <c r="BI934" s="34" t="s">
        <v>501</v>
      </c>
      <c r="BJ934" s="44" t="s">
        <v>428</v>
      </c>
      <c r="BK934" s="44" t="s">
        <v>6475</v>
      </c>
    </row>
    <row r="935" spans="22:63">
      <c r="V935" s="43">
        <v>116</v>
      </c>
      <c r="W935" s="34" t="s">
        <v>3135</v>
      </c>
      <c r="X935" s="44">
        <v>40500</v>
      </c>
      <c r="Y935" s="34" t="s">
        <v>6540</v>
      </c>
      <c r="Z935" s="43" t="s">
        <v>1277</v>
      </c>
      <c r="AA935" s="34" t="s">
        <v>501</v>
      </c>
      <c r="AB935" s="34" t="s">
        <v>498</v>
      </c>
      <c r="AC935" s="34" t="s">
        <v>501</v>
      </c>
      <c r="AD935" s="44" t="s">
        <v>428</v>
      </c>
      <c r="AE935" s="44" t="s">
        <v>6475</v>
      </c>
      <c r="AF935" s="43">
        <v>116</v>
      </c>
      <c r="AG935" s="34" t="s">
        <v>3135</v>
      </c>
      <c r="AH935" s="34" t="s">
        <v>3134</v>
      </c>
      <c r="AI935" s="43" t="s">
        <v>3063</v>
      </c>
      <c r="AJ935" s="44" t="s">
        <v>3136</v>
      </c>
      <c r="AK935" s="295">
        <v>5340202</v>
      </c>
      <c r="AL935" s="44" t="s">
        <v>501</v>
      </c>
      <c r="AM935" s="44" t="s">
        <v>3140</v>
      </c>
      <c r="AN935" s="296">
        <v>278095700</v>
      </c>
      <c r="AO935" s="34"/>
      <c r="AP935" s="34"/>
      <c r="AQ935" s="34"/>
      <c r="AR935" s="34"/>
      <c r="AS935" s="34"/>
      <c r="AT935" s="44" t="s">
        <v>434</v>
      </c>
      <c r="AU935" s="44"/>
      <c r="AV935" s="751" t="str" cm="1">
        <f t="array" ref="AV9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5" s="34"/>
      <c r="AX935" s="34"/>
      <c r="AY935" s="34"/>
      <c r="AZ935" s="34"/>
      <c r="BA935" s="34"/>
      <c r="BB935" s="34"/>
      <c r="BC935" s="34"/>
      <c r="BD935" s="44">
        <v>40500</v>
      </c>
      <c r="BE935" s="34" t="s">
        <v>6540</v>
      </c>
      <c r="BF935" s="43" t="s">
        <v>1277</v>
      </c>
      <c r="BG935" s="34" t="s">
        <v>501</v>
      </c>
      <c r="BH935" s="34" t="s">
        <v>498</v>
      </c>
      <c r="BI935" s="34" t="s">
        <v>501</v>
      </c>
      <c r="BJ935" s="44" t="s">
        <v>428</v>
      </c>
      <c r="BK935" s="44" t="s">
        <v>6475</v>
      </c>
    </row>
    <row r="936" spans="22:63">
      <c r="V936" s="43">
        <v>116</v>
      </c>
      <c r="W936" s="34" t="s">
        <v>3135</v>
      </c>
      <c r="X936" s="44">
        <v>40521</v>
      </c>
      <c r="Y936" s="34" t="s">
        <v>3079</v>
      </c>
      <c r="Z936" s="43" t="s">
        <v>1277</v>
      </c>
      <c r="AA936" s="34" t="s">
        <v>501</v>
      </c>
      <c r="AB936" s="34" t="s">
        <v>498</v>
      </c>
      <c r="AC936" s="34" t="s">
        <v>3079</v>
      </c>
      <c r="AD936" s="44" t="s">
        <v>428</v>
      </c>
      <c r="AE936" s="44" t="s">
        <v>6475</v>
      </c>
      <c r="AF936" s="43">
        <v>116</v>
      </c>
      <c r="AG936" s="34" t="s">
        <v>3135</v>
      </c>
      <c r="AH936" s="34" t="s">
        <v>3134</v>
      </c>
      <c r="AI936" s="43" t="s">
        <v>3063</v>
      </c>
      <c r="AJ936" s="44" t="s">
        <v>3136</v>
      </c>
      <c r="AK936" s="295">
        <v>5340202</v>
      </c>
      <c r="AL936" s="44" t="s">
        <v>501</v>
      </c>
      <c r="AM936" s="44" t="s">
        <v>3140</v>
      </c>
      <c r="AN936" s="296">
        <v>278095700</v>
      </c>
      <c r="AO936" s="34"/>
      <c r="AP936" s="34"/>
      <c r="AQ936" s="34"/>
      <c r="AR936" s="34"/>
      <c r="AS936" s="34"/>
      <c r="AT936" s="44" t="s">
        <v>434</v>
      </c>
      <c r="AU936" s="44"/>
      <c r="AV936" s="751" t="str" cm="1">
        <f t="array" ref="AV9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6" s="34"/>
      <c r="AX936" s="34"/>
      <c r="AY936" s="34"/>
      <c r="AZ936" s="34"/>
      <c r="BA936" s="34"/>
      <c r="BB936" s="34"/>
      <c r="BC936" s="34"/>
      <c r="BD936" s="44">
        <v>40521</v>
      </c>
      <c r="BE936" s="34" t="s">
        <v>3079</v>
      </c>
      <c r="BF936" s="43" t="s">
        <v>1277</v>
      </c>
      <c r="BG936" s="34" t="s">
        <v>501</v>
      </c>
      <c r="BH936" s="34" t="s">
        <v>498</v>
      </c>
      <c r="BI936" s="34" t="s">
        <v>3079</v>
      </c>
      <c r="BJ936" s="44" t="s">
        <v>428</v>
      </c>
      <c r="BK936" s="44" t="s">
        <v>6475</v>
      </c>
    </row>
    <row r="937" spans="22:63">
      <c r="V937" s="43">
        <v>116</v>
      </c>
      <c r="W937" s="34" t="s">
        <v>3135</v>
      </c>
      <c r="X937" s="44">
        <v>40523</v>
      </c>
      <c r="Y937" s="34" t="s">
        <v>3150</v>
      </c>
      <c r="Z937" s="43" t="s">
        <v>1277</v>
      </c>
      <c r="AA937" s="34" t="s">
        <v>501</v>
      </c>
      <c r="AB937" s="34" t="s">
        <v>498</v>
      </c>
      <c r="AC937" s="34" t="s">
        <v>3150</v>
      </c>
      <c r="AD937" s="44" t="s">
        <v>428</v>
      </c>
      <c r="AE937" s="44" t="s">
        <v>6475</v>
      </c>
      <c r="AF937" s="43">
        <v>116</v>
      </c>
      <c r="AG937" s="34" t="s">
        <v>3135</v>
      </c>
      <c r="AH937" s="34" t="s">
        <v>3134</v>
      </c>
      <c r="AI937" s="43" t="s">
        <v>3063</v>
      </c>
      <c r="AJ937" s="44" t="s">
        <v>3136</v>
      </c>
      <c r="AK937" s="295">
        <v>5340202</v>
      </c>
      <c r="AL937" s="44" t="s">
        <v>501</v>
      </c>
      <c r="AM937" s="44" t="s">
        <v>3140</v>
      </c>
      <c r="AN937" s="296">
        <v>278095700</v>
      </c>
      <c r="AO937" s="34"/>
      <c r="AP937" s="34"/>
      <c r="AQ937" s="34"/>
      <c r="AR937" s="34"/>
      <c r="AS937" s="34"/>
      <c r="AT937" s="44" t="s">
        <v>434</v>
      </c>
      <c r="AU937" s="44"/>
      <c r="AV937" s="751" t="str" cm="1">
        <f t="array" ref="AV9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7" s="34"/>
      <c r="AX937" s="34"/>
      <c r="AY937" s="34"/>
      <c r="AZ937" s="34"/>
      <c r="BA937" s="34"/>
      <c r="BB937" s="34"/>
      <c r="BC937" s="34"/>
      <c r="BD937" s="44">
        <v>40523</v>
      </c>
      <c r="BE937" s="34" t="s">
        <v>3150</v>
      </c>
      <c r="BF937" s="43" t="s">
        <v>1277</v>
      </c>
      <c r="BG937" s="34" t="s">
        <v>501</v>
      </c>
      <c r="BH937" s="34" t="s">
        <v>498</v>
      </c>
      <c r="BI937" s="34" t="s">
        <v>3150</v>
      </c>
      <c r="BJ937" s="44" t="s">
        <v>428</v>
      </c>
      <c r="BK937" s="44" t="s">
        <v>6475</v>
      </c>
    </row>
    <row r="938" spans="22:63">
      <c r="V938" s="43">
        <v>116</v>
      </c>
      <c r="W938" s="34" t="s">
        <v>3135</v>
      </c>
      <c r="X938" s="44">
        <v>40524</v>
      </c>
      <c r="Y938" s="34" t="s">
        <v>3215</v>
      </c>
      <c r="Z938" s="43" t="s">
        <v>1277</v>
      </c>
      <c r="AA938" s="34" t="s">
        <v>501</v>
      </c>
      <c r="AB938" s="34" t="s">
        <v>498</v>
      </c>
      <c r="AC938" s="34" t="s">
        <v>3215</v>
      </c>
      <c r="AD938" s="44" t="s">
        <v>428</v>
      </c>
      <c r="AE938" s="44" t="s">
        <v>6475</v>
      </c>
      <c r="AF938" s="43">
        <v>116</v>
      </c>
      <c r="AG938" s="34" t="s">
        <v>3135</v>
      </c>
      <c r="AH938" s="34" t="s">
        <v>3134</v>
      </c>
      <c r="AI938" s="43" t="s">
        <v>3063</v>
      </c>
      <c r="AJ938" s="44" t="s">
        <v>3136</v>
      </c>
      <c r="AK938" s="295">
        <v>5340202</v>
      </c>
      <c r="AL938" s="44" t="s">
        <v>501</v>
      </c>
      <c r="AM938" s="44" t="s">
        <v>3140</v>
      </c>
      <c r="AN938" s="296">
        <v>278095700</v>
      </c>
      <c r="AO938" s="34"/>
      <c r="AP938" s="34"/>
      <c r="AQ938" s="34"/>
      <c r="AR938" s="34"/>
      <c r="AS938" s="34"/>
      <c r="AT938" s="44" t="s">
        <v>434</v>
      </c>
      <c r="AU938" s="44"/>
      <c r="AV938" s="751" t="str" cm="1">
        <f t="array" ref="AV9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8" s="34"/>
      <c r="AX938" s="34"/>
      <c r="AY938" s="34"/>
      <c r="AZ938" s="34"/>
      <c r="BA938" s="34"/>
      <c r="BB938" s="34"/>
      <c r="BC938" s="34"/>
      <c r="BD938" s="44">
        <v>40524</v>
      </c>
      <c r="BE938" s="34" t="s">
        <v>3215</v>
      </c>
      <c r="BF938" s="43" t="s">
        <v>1277</v>
      </c>
      <c r="BG938" s="34" t="s">
        <v>501</v>
      </c>
      <c r="BH938" s="34" t="s">
        <v>498</v>
      </c>
      <c r="BI938" s="34" t="s">
        <v>3215</v>
      </c>
      <c r="BJ938" s="44" t="s">
        <v>428</v>
      </c>
      <c r="BK938" s="44" t="s">
        <v>6475</v>
      </c>
    </row>
    <row r="939" spans="22:63">
      <c r="V939" s="43">
        <v>116</v>
      </c>
      <c r="W939" s="34" t="s">
        <v>3135</v>
      </c>
      <c r="X939" s="44">
        <v>40526</v>
      </c>
      <c r="Y939" s="34" t="s">
        <v>3274</v>
      </c>
      <c r="Z939" s="43" t="s">
        <v>1277</v>
      </c>
      <c r="AA939" s="34" t="s">
        <v>501</v>
      </c>
      <c r="AB939" s="34" t="s">
        <v>498</v>
      </c>
      <c r="AC939" s="34" t="s">
        <v>3274</v>
      </c>
      <c r="AD939" s="44" t="s">
        <v>428</v>
      </c>
      <c r="AE939" s="44" t="s">
        <v>6475</v>
      </c>
      <c r="AF939" s="43">
        <v>116</v>
      </c>
      <c r="AG939" s="34" t="s">
        <v>3135</v>
      </c>
      <c r="AH939" s="34" t="s">
        <v>3134</v>
      </c>
      <c r="AI939" s="43" t="s">
        <v>3063</v>
      </c>
      <c r="AJ939" s="44" t="s">
        <v>3136</v>
      </c>
      <c r="AK939" s="295">
        <v>5340202</v>
      </c>
      <c r="AL939" s="44" t="s">
        <v>501</v>
      </c>
      <c r="AM939" s="44" t="s">
        <v>3140</v>
      </c>
      <c r="AN939" s="296">
        <v>278095700</v>
      </c>
      <c r="AO939" s="34"/>
      <c r="AP939" s="34"/>
      <c r="AQ939" s="34"/>
      <c r="AR939" s="34"/>
      <c r="AS939" s="34"/>
      <c r="AT939" s="44" t="s">
        <v>434</v>
      </c>
      <c r="AU939" s="44"/>
      <c r="AV939" s="751" t="str" cm="1">
        <f t="array" ref="AV9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39" s="34"/>
      <c r="AX939" s="34"/>
      <c r="AY939" s="34"/>
      <c r="AZ939" s="34"/>
      <c r="BA939" s="34"/>
      <c r="BB939" s="34"/>
      <c r="BC939" s="34"/>
      <c r="BD939" s="44">
        <v>40526</v>
      </c>
      <c r="BE939" s="34" t="s">
        <v>3274</v>
      </c>
      <c r="BF939" s="43" t="s">
        <v>1277</v>
      </c>
      <c r="BG939" s="34" t="s">
        <v>501</v>
      </c>
      <c r="BH939" s="34" t="s">
        <v>498</v>
      </c>
      <c r="BI939" s="34" t="s">
        <v>3274</v>
      </c>
      <c r="BJ939" s="44" t="s">
        <v>428</v>
      </c>
      <c r="BK939" s="44" t="s">
        <v>6475</v>
      </c>
    </row>
    <row r="940" spans="22:63">
      <c r="V940" s="43">
        <v>116</v>
      </c>
      <c r="W940" s="34" t="s">
        <v>3135</v>
      </c>
      <c r="X940" s="44">
        <v>40528</v>
      </c>
      <c r="Y940" s="34" t="s">
        <v>3327</v>
      </c>
      <c r="Z940" s="43" t="s">
        <v>1277</v>
      </c>
      <c r="AA940" s="34" t="s">
        <v>501</v>
      </c>
      <c r="AB940" s="34" t="s">
        <v>498</v>
      </c>
      <c r="AC940" s="34" t="s">
        <v>3327</v>
      </c>
      <c r="AD940" s="44" t="s">
        <v>428</v>
      </c>
      <c r="AE940" s="44" t="s">
        <v>6475</v>
      </c>
      <c r="AF940" s="43">
        <v>116</v>
      </c>
      <c r="AG940" s="34" t="s">
        <v>3135</v>
      </c>
      <c r="AH940" s="34" t="s">
        <v>3134</v>
      </c>
      <c r="AI940" s="43" t="s">
        <v>3063</v>
      </c>
      <c r="AJ940" s="44" t="s">
        <v>3136</v>
      </c>
      <c r="AK940" s="295">
        <v>5340202</v>
      </c>
      <c r="AL940" s="44" t="s">
        <v>501</v>
      </c>
      <c r="AM940" s="44" t="s">
        <v>3140</v>
      </c>
      <c r="AN940" s="296">
        <v>278095700</v>
      </c>
      <c r="AO940" s="34"/>
      <c r="AP940" s="34"/>
      <c r="AQ940" s="34"/>
      <c r="AR940" s="34"/>
      <c r="AS940" s="34"/>
      <c r="AT940" s="44" t="s">
        <v>434</v>
      </c>
      <c r="AU940" s="44"/>
      <c r="AV940" s="751" t="str" cm="1">
        <f t="array" ref="AV9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0" s="34"/>
      <c r="AX940" s="34"/>
      <c r="AY940" s="34"/>
      <c r="AZ940" s="34"/>
      <c r="BA940" s="34"/>
      <c r="BB940" s="34"/>
      <c r="BC940" s="34"/>
      <c r="BD940" s="44">
        <v>40528</v>
      </c>
      <c r="BE940" s="34" t="s">
        <v>3327</v>
      </c>
      <c r="BF940" s="43" t="s">
        <v>1277</v>
      </c>
      <c r="BG940" s="34" t="s">
        <v>501</v>
      </c>
      <c r="BH940" s="34" t="s">
        <v>498</v>
      </c>
      <c r="BI940" s="34" t="s">
        <v>3327</v>
      </c>
      <c r="BJ940" s="44" t="s">
        <v>428</v>
      </c>
      <c r="BK940" s="44" t="s">
        <v>6475</v>
      </c>
    </row>
    <row r="941" spans="22:63">
      <c r="V941" s="43">
        <v>116</v>
      </c>
      <c r="W941" s="34" t="s">
        <v>3135</v>
      </c>
      <c r="X941" s="44">
        <v>40530</v>
      </c>
      <c r="Y941" s="34" t="s">
        <v>3380</v>
      </c>
      <c r="Z941" s="43" t="s">
        <v>1277</v>
      </c>
      <c r="AA941" s="34" t="s">
        <v>501</v>
      </c>
      <c r="AB941" s="34" t="s">
        <v>498</v>
      </c>
      <c r="AC941" s="34" t="s">
        <v>3380</v>
      </c>
      <c r="AD941" s="44" t="s">
        <v>428</v>
      </c>
      <c r="AE941" s="44" t="s">
        <v>6475</v>
      </c>
      <c r="AF941" s="43">
        <v>116</v>
      </c>
      <c r="AG941" s="34" t="s">
        <v>3135</v>
      </c>
      <c r="AH941" s="34" t="s">
        <v>3134</v>
      </c>
      <c r="AI941" s="43" t="s">
        <v>3063</v>
      </c>
      <c r="AJ941" s="44" t="s">
        <v>3136</v>
      </c>
      <c r="AK941" s="295">
        <v>5340202</v>
      </c>
      <c r="AL941" s="44" t="s">
        <v>501</v>
      </c>
      <c r="AM941" s="44" t="s">
        <v>3140</v>
      </c>
      <c r="AN941" s="296">
        <v>278095700</v>
      </c>
      <c r="AO941" s="34"/>
      <c r="AP941" s="34"/>
      <c r="AQ941" s="34"/>
      <c r="AR941" s="34"/>
      <c r="AS941" s="34"/>
      <c r="AT941" s="44" t="s">
        <v>434</v>
      </c>
      <c r="AU941" s="44"/>
      <c r="AV941" s="751" t="str" cm="1">
        <f t="array" ref="AV9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1" s="34"/>
      <c r="AX941" s="34"/>
      <c r="AY941" s="34"/>
      <c r="AZ941" s="34"/>
      <c r="BA941" s="34"/>
      <c r="BB941" s="34"/>
      <c r="BC941" s="34"/>
      <c r="BD941" s="44">
        <v>40530</v>
      </c>
      <c r="BE941" s="34" t="s">
        <v>3380</v>
      </c>
      <c r="BF941" s="43" t="s">
        <v>1277</v>
      </c>
      <c r="BG941" s="34" t="s">
        <v>501</v>
      </c>
      <c r="BH941" s="34" t="s">
        <v>498</v>
      </c>
      <c r="BI941" s="34" t="s">
        <v>3380</v>
      </c>
      <c r="BJ941" s="44" t="s">
        <v>428</v>
      </c>
      <c r="BK941" s="44" t="s">
        <v>6475</v>
      </c>
    </row>
    <row r="942" spans="22:63">
      <c r="V942" s="43">
        <v>116</v>
      </c>
      <c r="W942" s="34" t="s">
        <v>3135</v>
      </c>
      <c r="X942" s="44">
        <v>40539</v>
      </c>
      <c r="Y942" s="34" t="s">
        <v>3644</v>
      </c>
      <c r="Z942" s="43" t="s">
        <v>1277</v>
      </c>
      <c r="AA942" s="34" t="s">
        <v>501</v>
      </c>
      <c r="AB942" s="34" t="s">
        <v>498</v>
      </c>
      <c r="AC942" s="34" t="s">
        <v>6541</v>
      </c>
      <c r="AD942" s="44" t="s">
        <v>428</v>
      </c>
      <c r="AE942" s="44" t="s">
        <v>6475</v>
      </c>
      <c r="AF942" s="43">
        <v>116</v>
      </c>
      <c r="AG942" s="34" t="s">
        <v>3135</v>
      </c>
      <c r="AH942" s="34" t="s">
        <v>3134</v>
      </c>
      <c r="AI942" s="43" t="s">
        <v>3063</v>
      </c>
      <c r="AJ942" s="44" t="s">
        <v>3136</v>
      </c>
      <c r="AK942" s="295">
        <v>5340202</v>
      </c>
      <c r="AL942" s="44" t="s">
        <v>501</v>
      </c>
      <c r="AM942" s="44" t="s">
        <v>3140</v>
      </c>
      <c r="AN942" s="296">
        <v>278095700</v>
      </c>
      <c r="AO942" s="34"/>
      <c r="AP942" s="34"/>
      <c r="AQ942" s="34"/>
      <c r="AR942" s="34"/>
      <c r="AS942" s="34"/>
      <c r="AT942" s="44" t="s">
        <v>434</v>
      </c>
      <c r="AU942" s="44"/>
      <c r="AV942" s="751" t="str" cm="1">
        <f t="array" ref="AV9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2" s="34"/>
      <c r="AX942" s="34"/>
      <c r="AY942" s="34"/>
      <c r="AZ942" s="34"/>
      <c r="BA942" s="34"/>
      <c r="BB942" s="34"/>
      <c r="BC942" s="34"/>
      <c r="BD942" s="44">
        <v>40539</v>
      </c>
      <c r="BE942" s="34" t="s">
        <v>3644</v>
      </c>
      <c r="BF942" s="43" t="s">
        <v>1277</v>
      </c>
      <c r="BG942" s="34" t="s">
        <v>501</v>
      </c>
      <c r="BH942" s="34" t="s">
        <v>498</v>
      </c>
      <c r="BI942" s="34" t="s">
        <v>6541</v>
      </c>
      <c r="BJ942" s="44" t="s">
        <v>428</v>
      </c>
      <c r="BK942" s="44" t="s">
        <v>6475</v>
      </c>
    </row>
    <row r="943" spans="22:63">
      <c r="V943" s="43">
        <v>116</v>
      </c>
      <c r="W943" s="34" t="s">
        <v>3135</v>
      </c>
      <c r="X943" s="44">
        <v>40540</v>
      </c>
      <c r="Y943" s="34" t="s">
        <v>3682</v>
      </c>
      <c r="Z943" s="43" t="s">
        <v>1277</v>
      </c>
      <c r="AA943" s="34" t="s">
        <v>501</v>
      </c>
      <c r="AB943" s="34" t="s">
        <v>498</v>
      </c>
      <c r="AC943" s="34" t="s">
        <v>6542</v>
      </c>
      <c r="AD943" s="44" t="s">
        <v>428</v>
      </c>
      <c r="AE943" s="44" t="s">
        <v>6475</v>
      </c>
      <c r="AF943" s="43">
        <v>116</v>
      </c>
      <c r="AG943" s="34" t="s">
        <v>3135</v>
      </c>
      <c r="AH943" s="34" t="s">
        <v>3134</v>
      </c>
      <c r="AI943" s="43" t="s">
        <v>3063</v>
      </c>
      <c r="AJ943" s="44" t="s">
        <v>3136</v>
      </c>
      <c r="AK943" s="295">
        <v>5340202</v>
      </c>
      <c r="AL943" s="44" t="s">
        <v>501</v>
      </c>
      <c r="AM943" s="44" t="s">
        <v>3140</v>
      </c>
      <c r="AN943" s="296">
        <v>278095700</v>
      </c>
      <c r="AO943" s="34"/>
      <c r="AP943" s="34"/>
      <c r="AQ943" s="34"/>
      <c r="AR943" s="34"/>
      <c r="AS943" s="34"/>
      <c r="AT943" s="44" t="s">
        <v>434</v>
      </c>
      <c r="AU943" s="44"/>
      <c r="AV943" s="751" t="str" cm="1">
        <f t="array" ref="AV9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3" s="34"/>
      <c r="AX943" s="34"/>
      <c r="AY943" s="34"/>
      <c r="AZ943" s="34"/>
      <c r="BA943" s="34"/>
      <c r="BB943" s="34"/>
      <c r="BC943" s="34"/>
      <c r="BD943" s="44">
        <v>40540</v>
      </c>
      <c r="BE943" s="34" t="s">
        <v>3682</v>
      </c>
      <c r="BF943" s="43" t="s">
        <v>1277</v>
      </c>
      <c r="BG943" s="34" t="s">
        <v>501</v>
      </c>
      <c r="BH943" s="34" t="s">
        <v>498</v>
      </c>
      <c r="BI943" s="34" t="s">
        <v>6542</v>
      </c>
      <c r="BJ943" s="44" t="s">
        <v>428</v>
      </c>
      <c r="BK943" s="44" t="s">
        <v>6475</v>
      </c>
    </row>
    <row r="944" spans="22:63">
      <c r="V944" s="43">
        <v>116</v>
      </c>
      <c r="W944" s="34" t="s">
        <v>3135</v>
      </c>
      <c r="X944" s="44">
        <v>40541</v>
      </c>
      <c r="Y944" s="34" t="s">
        <v>3714</v>
      </c>
      <c r="Z944" s="43" t="s">
        <v>1277</v>
      </c>
      <c r="AA944" s="34" t="s">
        <v>501</v>
      </c>
      <c r="AB944" s="34" t="s">
        <v>498</v>
      </c>
      <c r="AC944" s="34" t="s">
        <v>6543</v>
      </c>
      <c r="AD944" s="44" t="s">
        <v>428</v>
      </c>
      <c r="AE944" s="44" t="s">
        <v>6475</v>
      </c>
      <c r="AF944" s="43">
        <v>116</v>
      </c>
      <c r="AG944" s="34" t="s">
        <v>3135</v>
      </c>
      <c r="AH944" s="34" t="s">
        <v>3134</v>
      </c>
      <c r="AI944" s="43" t="s">
        <v>3063</v>
      </c>
      <c r="AJ944" s="44" t="s">
        <v>3136</v>
      </c>
      <c r="AK944" s="295">
        <v>5340202</v>
      </c>
      <c r="AL944" s="44" t="s">
        <v>501</v>
      </c>
      <c r="AM944" s="44" t="s">
        <v>3140</v>
      </c>
      <c r="AN944" s="296">
        <v>278095700</v>
      </c>
      <c r="AO944" s="34"/>
      <c r="AP944" s="34"/>
      <c r="AQ944" s="34"/>
      <c r="AR944" s="34"/>
      <c r="AS944" s="34"/>
      <c r="AT944" s="44" t="s">
        <v>434</v>
      </c>
      <c r="AU944" s="44"/>
      <c r="AV944" s="751" t="str" cm="1">
        <f t="array" ref="AV9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4" s="34"/>
      <c r="AX944" s="34"/>
      <c r="AY944" s="34"/>
      <c r="AZ944" s="34"/>
      <c r="BA944" s="34"/>
      <c r="BB944" s="34"/>
      <c r="BC944" s="34"/>
      <c r="BD944" s="44">
        <v>40541</v>
      </c>
      <c r="BE944" s="34" t="s">
        <v>3714</v>
      </c>
      <c r="BF944" s="43" t="s">
        <v>1277</v>
      </c>
      <c r="BG944" s="34" t="s">
        <v>501</v>
      </c>
      <c r="BH944" s="34" t="s">
        <v>498</v>
      </c>
      <c r="BI944" s="34" t="s">
        <v>6543</v>
      </c>
      <c r="BJ944" s="44" t="s">
        <v>428</v>
      </c>
      <c r="BK944" s="44" t="s">
        <v>6475</v>
      </c>
    </row>
    <row r="945" spans="22:63">
      <c r="V945" s="43">
        <v>116</v>
      </c>
      <c r="W945" s="34" t="s">
        <v>3135</v>
      </c>
      <c r="X945" s="44">
        <v>40543</v>
      </c>
      <c r="Y945" s="34" t="s">
        <v>3766</v>
      </c>
      <c r="Z945" s="43" t="s">
        <v>1277</v>
      </c>
      <c r="AA945" s="34" t="s">
        <v>501</v>
      </c>
      <c r="AB945" s="34" t="s">
        <v>498</v>
      </c>
      <c r="AC945" s="34" t="s">
        <v>6544</v>
      </c>
      <c r="AD945" s="44" t="s">
        <v>428</v>
      </c>
      <c r="AE945" s="44" t="s">
        <v>6475</v>
      </c>
      <c r="AF945" s="43">
        <v>116</v>
      </c>
      <c r="AG945" s="34" t="s">
        <v>3135</v>
      </c>
      <c r="AH945" s="34" t="s">
        <v>3134</v>
      </c>
      <c r="AI945" s="43" t="s">
        <v>3063</v>
      </c>
      <c r="AJ945" s="44" t="s">
        <v>3136</v>
      </c>
      <c r="AK945" s="295">
        <v>5340202</v>
      </c>
      <c r="AL945" s="44" t="s">
        <v>501</v>
      </c>
      <c r="AM945" s="44" t="s">
        <v>3140</v>
      </c>
      <c r="AN945" s="296">
        <v>278095700</v>
      </c>
      <c r="AO945" s="34"/>
      <c r="AP945" s="34"/>
      <c r="AQ945" s="34"/>
      <c r="AR945" s="34"/>
      <c r="AS945" s="34"/>
      <c r="AT945" s="44" t="s">
        <v>434</v>
      </c>
      <c r="AU945" s="44"/>
      <c r="AV945" s="751" t="str" cm="1">
        <f t="array" ref="AV9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5" s="34"/>
      <c r="AX945" s="34"/>
      <c r="AY945" s="34"/>
      <c r="AZ945" s="34"/>
      <c r="BA945" s="34"/>
      <c r="BB945" s="34"/>
      <c r="BC945" s="34"/>
      <c r="BD945" s="44">
        <v>40543</v>
      </c>
      <c r="BE945" s="34" t="s">
        <v>3766</v>
      </c>
      <c r="BF945" s="43" t="s">
        <v>1277</v>
      </c>
      <c r="BG945" s="34" t="s">
        <v>501</v>
      </c>
      <c r="BH945" s="34" t="s">
        <v>498</v>
      </c>
      <c r="BI945" s="34" t="s">
        <v>6544</v>
      </c>
      <c r="BJ945" s="44" t="s">
        <v>428</v>
      </c>
      <c r="BK945" s="44" t="s">
        <v>6475</v>
      </c>
    </row>
    <row r="946" spans="22:63">
      <c r="V946" s="43">
        <v>116</v>
      </c>
      <c r="W946" s="34" t="s">
        <v>3135</v>
      </c>
      <c r="X946" s="44">
        <v>40544</v>
      </c>
      <c r="Y946" s="34" t="s">
        <v>3791</v>
      </c>
      <c r="Z946" s="43" t="s">
        <v>1277</v>
      </c>
      <c r="AA946" s="34" t="s">
        <v>501</v>
      </c>
      <c r="AB946" s="34" t="s">
        <v>498</v>
      </c>
      <c r="AC946" s="34" t="s">
        <v>6545</v>
      </c>
      <c r="AD946" s="44" t="s">
        <v>428</v>
      </c>
      <c r="AE946" s="44" t="s">
        <v>6475</v>
      </c>
      <c r="AF946" s="43">
        <v>116</v>
      </c>
      <c r="AG946" s="34" t="s">
        <v>3135</v>
      </c>
      <c r="AH946" s="34" t="s">
        <v>3134</v>
      </c>
      <c r="AI946" s="43" t="s">
        <v>3063</v>
      </c>
      <c r="AJ946" s="44" t="s">
        <v>3136</v>
      </c>
      <c r="AK946" s="295">
        <v>5340202</v>
      </c>
      <c r="AL946" s="44" t="s">
        <v>501</v>
      </c>
      <c r="AM946" s="44" t="s">
        <v>3140</v>
      </c>
      <c r="AN946" s="296">
        <v>278095700</v>
      </c>
      <c r="AO946" s="34"/>
      <c r="AP946" s="34"/>
      <c r="AQ946" s="34"/>
      <c r="AR946" s="34"/>
      <c r="AS946" s="34"/>
      <c r="AT946" s="44" t="s">
        <v>434</v>
      </c>
      <c r="AU946" s="44"/>
      <c r="AV946" s="751" t="str" cm="1">
        <f t="array" ref="AV9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6" s="34"/>
      <c r="AX946" s="34"/>
      <c r="AY946" s="34"/>
      <c r="AZ946" s="34"/>
      <c r="BA946" s="34"/>
      <c r="BB946" s="34"/>
      <c r="BC946" s="34"/>
      <c r="BD946" s="44">
        <v>40544</v>
      </c>
      <c r="BE946" s="34" t="s">
        <v>3791</v>
      </c>
      <c r="BF946" s="43" t="s">
        <v>1277</v>
      </c>
      <c r="BG946" s="34" t="s">
        <v>501</v>
      </c>
      <c r="BH946" s="34" t="s">
        <v>498</v>
      </c>
      <c r="BI946" s="34" t="s">
        <v>6545</v>
      </c>
      <c r="BJ946" s="44" t="s">
        <v>428</v>
      </c>
      <c r="BK946" s="44" t="s">
        <v>6475</v>
      </c>
    </row>
    <row r="947" spans="22:63">
      <c r="V947" s="43">
        <v>116</v>
      </c>
      <c r="W947" s="34" t="s">
        <v>3135</v>
      </c>
      <c r="X947" s="44">
        <v>40542</v>
      </c>
      <c r="Y947" s="34" t="s">
        <v>3742</v>
      </c>
      <c r="Z947" s="43" t="s">
        <v>1277</v>
      </c>
      <c r="AA947" s="34" t="s">
        <v>501</v>
      </c>
      <c r="AB947" s="34" t="s">
        <v>498</v>
      </c>
      <c r="AC947" s="34" t="s">
        <v>6546</v>
      </c>
      <c r="AD947" s="44" t="s">
        <v>428</v>
      </c>
      <c r="AE947" s="44" t="s">
        <v>6475</v>
      </c>
      <c r="AF947" s="43">
        <v>116</v>
      </c>
      <c r="AG947" s="34" t="s">
        <v>3135</v>
      </c>
      <c r="AH947" s="34" t="s">
        <v>3134</v>
      </c>
      <c r="AI947" s="43" t="s">
        <v>3063</v>
      </c>
      <c r="AJ947" s="44" t="s">
        <v>3136</v>
      </c>
      <c r="AK947" s="295">
        <v>5340202</v>
      </c>
      <c r="AL947" s="44" t="s">
        <v>501</v>
      </c>
      <c r="AM947" s="44" t="s">
        <v>3140</v>
      </c>
      <c r="AN947" s="296">
        <v>278095700</v>
      </c>
      <c r="AO947" s="34"/>
      <c r="AP947" s="34"/>
      <c r="AQ947" s="34"/>
      <c r="AR947" s="34"/>
      <c r="AS947" s="34"/>
      <c r="AT947" s="44" t="s">
        <v>434</v>
      </c>
      <c r="AU947" s="44"/>
      <c r="AV947" s="751" t="str" cm="1">
        <f t="array" ref="AV9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7" s="34"/>
      <c r="AX947" s="34"/>
      <c r="AY947" s="34"/>
      <c r="AZ947" s="34"/>
      <c r="BA947" s="34"/>
      <c r="BB947" s="34"/>
      <c r="BC947" s="34"/>
      <c r="BD947" s="44">
        <v>40542</v>
      </c>
      <c r="BE947" s="34" t="s">
        <v>3742</v>
      </c>
      <c r="BF947" s="43" t="s">
        <v>1277</v>
      </c>
      <c r="BG947" s="34" t="s">
        <v>501</v>
      </c>
      <c r="BH947" s="34" t="s">
        <v>498</v>
      </c>
      <c r="BI947" s="34" t="s">
        <v>6546</v>
      </c>
      <c r="BJ947" s="44" t="s">
        <v>428</v>
      </c>
      <c r="BK947" s="44" t="s">
        <v>6475</v>
      </c>
    </row>
    <row r="948" spans="22:63">
      <c r="V948" s="43">
        <v>116</v>
      </c>
      <c r="W948" s="34" t="s">
        <v>3135</v>
      </c>
      <c r="X948" s="44">
        <v>40532</v>
      </c>
      <c r="Y948" s="34" t="s">
        <v>3433</v>
      </c>
      <c r="Z948" s="43" t="s">
        <v>1277</v>
      </c>
      <c r="AA948" s="34" t="s">
        <v>501</v>
      </c>
      <c r="AB948" s="34" t="s">
        <v>498</v>
      </c>
      <c r="AC948" s="34" t="s">
        <v>3433</v>
      </c>
      <c r="AD948" s="44" t="s">
        <v>428</v>
      </c>
      <c r="AE948" s="44" t="s">
        <v>6475</v>
      </c>
      <c r="AF948" s="43">
        <v>116</v>
      </c>
      <c r="AG948" s="34" t="s">
        <v>3135</v>
      </c>
      <c r="AH948" s="34" t="s">
        <v>3134</v>
      </c>
      <c r="AI948" s="43" t="s">
        <v>3063</v>
      </c>
      <c r="AJ948" s="44" t="s">
        <v>3136</v>
      </c>
      <c r="AK948" s="295">
        <v>5340202</v>
      </c>
      <c r="AL948" s="44" t="s">
        <v>501</v>
      </c>
      <c r="AM948" s="44" t="s">
        <v>3140</v>
      </c>
      <c r="AN948" s="296">
        <v>278095700</v>
      </c>
      <c r="AO948" s="34"/>
      <c r="AP948" s="34"/>
      <c r="AQ948" s="34"/>
      <c r="AR948" s="34"/>
      <c r="AS948" s="34"/>
      <c r="AT948" s="44" t="s">
        <v>434</v>
      </c>
      <c r="AU948" s="44"/>
      <c r="AV948" s="751" t="str" cm="1">
        <f t="array" ref="AV9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8" s="34"/>
      <c r="AX948" s="34"/>
      <c r="AY948" s="34"/>
      <c r="AZ948" s="34"/>
      <c r="BA948" s="34"/>
      <c r="BB948" s="34"/>
      <c r="BC948" s="34"/>
      <c r="BD948" s="44">
        <v>40532</v>
      </c>
      <c r="BE948" s="34" t="s">
        <v>3433</v>
      </c>
      <c r="BF948" s="43" t="s">
        <v>1277</v>
      </c>
      <c r="BG948" s="34" t="s">
        <v>501</v>
      </c>
      <c r="BH948" s="34" t="s">
        <v>498</v>
      </c>
      <c r="BI948" s="34" t="s">
        <v>3433</v>
      </c>
      <c r="BJ948" s="44" t="s">
        <v>428</v>
      </c>
      <c r="BK948" s="44" t="s">
        <v>6475</v>
      </c>
    </row>
    <row r="949" spans="22:63">
      <c r="V949" s="43">
        <v>116</v>
      </c>
      <c r="W949" s="34" t="s">
        <v>3135</v>
      </c>
      <c r="X949" s="44">
        <v>40533</v>
      </c>
      <c r="Y949" s="34" t="s">
        <v>3480</v>
      </c>
      <c r="Z949" s="43" t="s">
        <v>1277</v>
      </c>
      <c r="AA949" s="34" t="s">
        <v>501</v>
      </c>
      <c r="AB949" s="34" t="s">
        <v>498</v>
      </c>
      <c r="AC949" s="34" t="s">
        <v>3480</v>
      </c>
      <c r="AD949" s="44" t="s">
        <v>428</v>
      </c>
      <c r="AE949" s="44" t="s">
        <v>6475</v>
      </c>
      <c r="AF949" s="43">
        <v>116</v>
      </c>
      <c r="AG949" s="34" t="s">
        <v>3135</v>
      </c>
      <c r="AH949" s="34" t="s">
        <v>3134</v>
      </c>
      <c r="AI949" s="43" t="s">
        <v>3063</v>
      </c>
      <c r="AJ949" s="44" t="s">
        <v>3136</v>
      </c>
      <c r="AK949" s="295">
        <v>5340202</v>
      </c>
      <c r="AL949" s="44" t="s">
        <v>501</v>
      </c>
      <c r="AM949" s="44" t="s">
        <v>3140</v>
      </c>
      <c r="AN949" s="296">
        <v>278095700</v>
      </c>
      <c r="AO949" s="34"/>
      <c r="AP949" s="34"/>
      <c r="AQ949" s="34"/>
      <c r="AR949" s="34"/>
      <c r="AS949" s="34"/>
      <c r="AT949" s="44" t="s">
        <v>434</v>
      </c>
      <c r="AU949" s="44"/>
      <c r="AV949" s="751" t="str" cm="1">
        <f t="array" ref="AV9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49" s="34"/>
      <c r="AX949" s="34"/>
      <c r="AY949" s="34"/>
      <c r="AZ949" s="34"/>
      <c r="BA949" s="34"/>
      <c r="BB949" s="34"/>
      <c r="BC949" s="34"/>
      <c r="BD949" s="44">
        <v>40533</v>
      </c>
      <c r="BE949" s="34" t="s">
        <v>3480</v>
      </c>
      <c r="BF949" s="43" t="s">
        <v>1277</v>
      </c>
      <c r="BG949" s="34" t="s">
        <v>501</v>
      </c>
      <c r="BH949" s="34" t="s">
        <v>498</v>
      </c>
      <c r="BI949" s="34" t="s">
        <v>3480</v>
      </c>
      <c r="BJ949" s="44" t="s">
        <v>428</v>
      </c>
      <c r="BK949" s="44" t="s">
        <v>6475</v>
      </c>
    </row>
    <row r="950" spans="22:63">
      <c r="V950" s="43">
        <v>116</v>
      </c>
      <c r="W950" s="34" t="s">
        <v>3135</v>
      </c>
      <c r="X950" s="44">
        <v>40534</v>
      </c>
      <c r="Y950" s="34" t="s">
        <v>3527</v>
      </c>
      <c r="Z950" s="43" t="s">
        <v>1277</v>
      </c>
      <c r="AA950" s="34" t="s">
        <v>501</v>
      </c>
      <c r="AB950" s="34" t="s">
        <v>498</v>
      </c>
      <c r="AC950" s="34" t="s">
        <v>3527</v>
      </c>
      <c r="AD950" s="44" t="s">
        <v>428</v>
      </c>
      <c r="AE950" s="44" t="s">
        <v>6475</v>
      </c>
      <c r="AF950" s="43">
        <v>116</v>
      </c>
      <c r="AG950" s="34" t="s">
        <v>3135</v>
      </c>
      <c r="AH950" s="34" t="s">
        <v>3134</v>
      </c>
      <c r="AI950" s="43" t="s">
        <v>3063</v>
      </c>
      <c r="AJ950" s="44" t="s">
        <v>3136</v>
      </c>
      <c r="AK950" s="295">
        <v>5340202</v>
      </c>
      <c r="AL950" s="44" t="s">
        <v>501</v>
      </c>
      <c r="AM950" s="44" t="s">
        <v>3140</v>
      </c>
      <c r="AN950" s="296">
        <v>278095700</v>
      </c>
      <c r="AO950" s="34"/>
      <c r="AP950" s="34"/>
      <c r="AQ950" s="34"/>
      <c r="AR950" s="34"/>
      <c r="AS950" s="34"/>
      <c r="AT950" s="44" t="s">
        <v>434</v>
      </c>
      <c r="AU950" s="44"/>
      <c r="AV950" s="751" t="str" cm="1">
        <f t="array" ref="AV9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0" s="34"/>
      <c r="AX950" s="34"/>
      <c r="AY950" s="34"/>
      <c r="AZ950" s="34"/>
      <c r="BA950" s="34"/>
      <c r="BB950" s="34"/>
      <c r="BC950" s="34"/>
      <c r="BD950" s="44">
        <v>40534</v>
      </c>
      <c r="BE950" s="34" t="s">
        <v>3527</v>
      </c>
      <c r="BF950" s="43" t="s">
        <v>1277</v>
      </c>
      <c r="BG950" s="34" t="s">
        <v>501</v>
      </c>
      <c r="BH950" s="34" t="s">
        <v>498</v>
      </c>
      <c r="BI950" s="34" t="s">
        <v>3527</v>
      </c>
      <c r="BJ950" s="44" t="s">
        <v>428</v>
      </c>
      <c r="BK950" s="44" t="s">
        <v>6475</v>
      </c>
    </row>
    <row r="951" spans="22:63">
      <c r="V951" s="43">
        <v>116</v>
      </c>
      <c r="W951" s="34" t="s">
        <v>3135</v>
      </c>
      <c r="X951" s="44">
        <v>40536</v>
      </c>
      <c r="Y951" s="34" t="s">
        <v>3567</v>
      </c>
      <c r="Z951" s="43" t="s">
        <v>1277</v>
      </c>
      <c r="AA951" s="34" t="s">
        <v>501</v>
      </c>
      <c r="AB951" s="34" t="s">
        <v>498</v>
      </c>
      <c r="AC951" s="34" t="s">
        <v>3567</v>
      </c>
      <c r="AD951" s="44" t="s">
        <v>428</v>
      </c>
      <c r="AE951" s="44" t="s">
        <v>6475</v>
      </c>
      <c r="AF951" s="43">
        <v>116</v>
      </c>
      <c r="AG951" s="34" t="s">
        <v>3135</v>
      </c>
      <c r="AH951" s="34" t="s">
        <v>3134</v>
      </c>
      <c r="AI951" s="43" t="s">
        <v>3063</v>
      </c>
      <c r="AJ951" s="44" t="s">
        <v>3136</v>
      </c>
      <c r="AK951" s="295">
        <v>5340202</v>
      </c>
      <c r="AL951" s="44" t="s">
        <v>501</v>
      </c>
      <c r="AM951" s="44" t="s">
        <v>3140</v>
      </c>
      <c r="AN951" s="296">
        <v>278095700</v>
      </c>
      <c r="AO951" s="34"/>
      <c r="AP951" s="34"/>
      <c r="AQ951" s="34"/>
      <c r="AR951" s="34"/>
      <c r="AS951" s="34"/>
      <c r="AT951" s="44" t="s">
        <v>434</v>
      </c>
      <c r="AU951" s="44"/>
      <c r="AV951" s="751" t="str" cm="1">
        <f t="array" ref="AV9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1" s="34"/>
      <c r="AX951" s="34"/>
      <c r="AY951" s="34"/>
      <c r="AZ951" s="34"/>
      <c r="BA951" s="34"/>
      <c r="BB951" s="34"/>
      <c r="BC951" s="34"/>
      <c r="BD951" s="44">
        <v>40536</v>
      </c>
      <c r="BE951" s="34" t="s">
        <v>3567</v>
      </c>
      <c r="BF951" s="43" t="s">
        <v>1277</v>
      </c>
      <c r="BG951" s="34" t="s">
        <v>501</v>
      </c>
      <c r="BH951" s="34" t="s">
        <v>498</v>
      </c>
      <c r="BI951" s="34" t="s">
        <v>3567</v>
      </c>
      <c r="BJ951" s="44" t="s">
        <v>428</v>
      </c>
      <c r="BK951" s="44" t="s">
        <v>6475</v>
      </c>
    </row>
    <row r="952" spans="22:63">
      <c r="V952" s="43">
        <v>116</v>
      </c>
      <c r="W952" s="34" t="s">
        <v>3135</v>
      </c>
      <c r="X952" s="44">
        <v>40538</v>
      </c>
      <c r="Y952" s="34" t="s">
        <v>3607</v>
      </c>
      <c r="Z952" s="43" t="s">
        <v>1277</v>
      </c>
      <c r="AA952" s="34" t="s">
        <v>501</v>
      </c>
      <c r="AB952" s="34" t="s">
        <v>498</v>
      </c>
      <c r="AC952" s="34" t="s">
        <v>3607</v>
      </c>
      <c r="AD952" s="44" t="s">
        <v>428</v>
      </c>
      <c r="AE952" s="44" t="s">
        <v>6475</v>
      </c>
      <c r="AF952" s="43">
        <v>116</v>
      </c>
      <c r="AG952" s="34" t="s">
        <v>3135</v>
      </c>
      <c r="AH952" s="34" t="s">
        <v>3134</v>
      </c>
      <c r="AI952" s="43" t="s">
        <v>3063</v>
      </c>
      <c r="AJ952" s="44" t="s">
        <v>3136</v>
      </c>
      <c r="AK952" s="295">
        <v>5340202</v>
      </c>
      <c r="AL952" s="44" t="s">
        <v>501</v>
      </c>
      <c r="AM952" s="44" t="s">
        <v>3140</v>
      </c>
      <c r="AN952" s="296">
        <v>278095700</v>
      </c>
      <c r="AO952" s="34"/>
      <c r="AP952" s="34"/>
      <c r="AQ952" s="34"/>
      <c r="AR952" s="34"/>
      <c r="AS952" s="34"/>
      <c r="AT952" s="44" t="s">
        <v>434</v>
      </c>
      <c r="AU952" s="44"/>
      <c r="AV952" s="751" t="str" cm="1">
        <f t="array" ref="AV9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2" s="34"/>
      <c r="AX952" s="34"/>
      <c r="AY952" s="34"/>
      <c r="AZ952" s="34"/>
      <c r="BA952" s="34"/>
      <c r="BB952" s="34"/>
      <c r="BC952" s="34"/>
      <c r="BD952" s="44">
        <v>40538</v>
      </c>
      <c r="BE952" s="34" t="s">
        <v>3607</v>
      </c>
      <c r="BF952" s="43" t="s">
        <v>1277</v>
      </c>
      <c r="BG952" s="34" t="s">
        <v>501</v>
      </c>
      <c r="BH952" s="34" t="s">
        <v>498</v>
      </c>
      <c r="BI952" s="34" t="s">
        <v>3607</v>
      </c>
      <c r="BJ952" s="44" t="s">
        <v>428</v>
      </c>
      <c r="BK952" s="44" t="s">
        <v>6475</v>
      </c>
    </row>
    <row r="953" spans="22:63">
      <c r="V953" s="43">
        <v>116</v>
      </c>
      <c r="W953" s="34" t="s">
        <v>3135</v>
      </c>
      <c r="X953" s="44">
        <v>40801</v>
      </c>
      <c r="Y953" s="34" t="s">
        <v>767</v>
      </c>
      <c r="Z953" s="43" t="s">
        <v>1277</v>
      </c>
      <c r="AA953" s="34" t="s">
        <v>504</v>
      </c>
      <c r="AB953" s="34" t="s">
        <v>498</v>
      </c>
      <c r="AC953" s="34" t="s">
        <v>767</v>
      </c>
      <c r="AD953" s="44" t="s">
        <v>428</v>
      </c>
      <c r="AE953" s="44" t="s">
        <v>6475</v>
      </c>
      <c r="AF953" s="43">
        <v>116</v>
      </c>
      <c r="AG953" s="34" t="s">
        <v>3135</v>
      </c>
      <c r="AH953" s="34" t="s">
        <v>3134</v>
      </c>
      <c r="AI953" s="43" t="s">
        <v>3063</v>
      </c>
      <c r="AJ953" s="44" t="s">
        <v>3136</v>
      </c>
      <c r="AK953" s="295">
        <v>5340202</v>
      </c>
      <c r="AL953" s="44" t="s">
        <v>501</v>
      </c>
      <c r="AM953" s="44" t="s">
        <v>3140</v>
      </c>
      <c r="AN953" s="296">
        <v>278095700</v>
      </c>
      <c r="AO953" s="34"/>
      <c r="AP953" s="34"/>
      <c r="AQ953" s="34"/>
      <c r="AR953" s="34"/>
      <c r="AS953" s="34"/>
      <c r="AT953" s="44" t="s">
        <v>434</v>
      </c>
      <c r="AU953" s="44"/>
      <c r="AV953" s="751" t="str" cm="1">
        <f t="array" ref="AV9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3" s="34"/>
      <c r="AX953" s="34"/>
      <c r="AY953" s="34"/>
      <c r="AZ953" s="34"/>
      <c r="BA953" s="34"/>
      <c r="BB953" s="34"/>
      <c r="BC953" s="34"/>
      <c r="BD953" s="44">
        <v>40801</v>
      </c>
      <c r="BE953" s="34" t="s">
        <v>767</v>
      </c>
      <c r="BF953" s="43" t="s">
        <v>1277</v>
      </c>
      <c r="BG953" s="34" t="s">
        <v>504</v>
      </c>
      <c r="BH953" s="34" t="s">
        <v>498</v>
      </c>
      <c r="BI953" s="34" t="s">
        <v>767</v>
      </c>
      <c r="BJ953" s="44" t="s">
        <v>428</v>
      </c>
      <c r="BK953" s="44" t="s">
        <v>6475</v>
      </c>
    </row>
    <row r="954" spans="22:63">
      <c r="V954" s="43">
        <v>116</v>
      </c>
      <c r="W954" s="34" t="s">
        <v>3135</v>
      </c>
      <c r="X954" s="44">
        <v>40802</v>
      </c>
      <c r="Y954" s="34" t="s">
        <v>895</v>
      </c>
      <c r="Z954" s="43" t="s">
        <v>1277</v>
      </c>
      <c r="AA954" s="34" t="s">
        <v>504</v>
      </c>
      <c r="AB954" s="34" t="s">
        <v>498</v>
      </c>
      <c r="AC954" s="34" t="s">
        <v>895</v>
      </c>
      <c r="AD954" s="44" t="s">
        <v>428</v>
      </c>
      <c r="AE954" s="44" t="s">
        <v>6475</v>
      </c>
      <c r="AF954" s="43">
        <v>116</v>
      </c>
      <c r="AG954" s="34" t="s">
        <v>3135</v>
      </c>
      <c r="AH954" s="34" t="s">
        <v>3134</v>
      </c>
      <c r="AI954" s="43" t="s">
        <v>3063</v>
      </c>
      <c r="AJ954" s="44" t="s">
        <v>3136</v>
      </c>
      <c r="AK954" s="295">
        <v>5340202</v>
      </c>
      <c r="AL954" s="44" t="s">
        <v>501</v>
      </c>
      <c r="AM954" s="44" t="s">
        <v>3140</v>
      </c>
      <c r="AN954" s="296">
        <v>278095700</v>
      </c>
      <c r="AO954" s="34"/>
      <c r="AP954" s="34"/>
      <c r="AQ954" s="34"/>
      <c r="AR954" s="34"/>
      <c r="AS954" s="34"/>
      <c r="AT954" s="44" t="s">
        <v>434</v>
      </c>
      <c r="AU954" s="44"/>
      <c r="AV954" s="751" t="str" cm="1">
        <f t="array" ref="AV9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4" s="34"/>
      <c r="AX954" s="34"/>
      <c r="AY954" s="34"/>
      <c r="AZ954" s="34"/>
      <c r="BA954" s="34"/>
      <c r="BB954" s="34"/>
      <c r="BC954" s="34"/>
      <c r="BD954" s="44">
        <v>40802</v>
      </c>
      <c r="BE954" s="34" t="s">
        <v>895</v>
      </c>
      <c r="BF954" s="43" t="s">
        <v>1277</v>
      </c>
      <c r="BG954" s="34" t="s">
        <v>504</v>
      </c>
      <c r="BH954" s="34" t="s">
        <v>498</v>
      </c>
      <c r="BI954" s="34" t="s">
        <v>895</v>
      </c>
      <c r="BJ954" s="44" t="s">
        <v>428</v>
      </c>
      <c r="BK954" s="44" t="s">
        <v>6475</v>
      </c>
    </row>
    <row r="955" spans="22:63">
      <c r="V955" s="43">
        <v>116</v>
      </c>
      <c r="W955" s="34" t="s">
        <v>3135</v>
      </c>
      <c r="X955" s="44">
        <v>40803</v>
      </c>
      <c r="Y955" s="34" t="s">
        <v>1330</v>
      </c>
      <c r="Z955" s="43" t="s">
        <v>1277</v>
      </c>
      <c r="AA955" s="34" t="s">
        <v>504</v>
      </c>
      <c r="AB955" s="34" t="s">
        <v>498</v>
      </c>
      <c r="AC955" s="34" t="s">
        <v>1330</v>
      </c>
      <c r="AD955" s="44" t="s">
        <v>428</v>
      </c>
      <c r="AE955" s="44" t="s">
        <v>6475</v>
      </c>
      <c r="AF955" s="43">
        <v>116</v>
      </c>
      <c r="AG955" s="34" t="s">
        <v>3135</v>
      </c>
      <c r="AH955" s="34" t="s">
        <v>3134</v>
      </c>
      <c r="AI955" s="43" t="s">
        <v>3063</v>
      </c>
      <c r="AJ955" s="44" t="s">
        <v>3136</v>
      </c>
      <c r="AK955" s="295">
        <v>5340202</v>
      </c>
      <c r="AL955" s="44" t="s">
        <v>501</v>
      </c>
      <c r="AM955" s="44" t="s">
        <v>3140</v>
      </c>
      <c r="AN955" s="296">
        <v>278095700</v>
      </c>
      <c r="AO955" s="34"/>
      <c r="AP955" s="34"/>
      <c r="AQ955" s="34"/>
      <c r="AR955" s="34"/>
      <c r="AS955" s="34"/>
      <c r="AT955" s="44" t="s">
        <v>434</v>
      </c>
      <c r="AU955" s="44"/>
      <c r="AV955" s="751" t="str" cm="1">
        <f t="array" ref="AV9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5" s="34"/>
      <c r="AX955" s="34"/>
      <c r="AY955" s="34"/>
      <c r="AZ955" s="34"/>
      <c r="BA955" s="34"/>
      <c r="BB955" s="34"/>
      <c r="BC955" s="34"/>
      <c r="BD955" s="44">
        <v>40803</v>
      </c>
      <c r="BE955" s="34" t="s">
        <v>1330</v>
      </c>
      <c r="BF955" s="43" t="s">
        <v>1277</v>
      </c>
      <c r="BG955" s="34" t="s">
        <v>504</v>
      </c>
      <c r="BH955" s="34" t="s">
        <v>498</v>
      </c>
      <c r="BI955" s="34" t="s">
        <v>1330</v>
      </c>
      <c r="BJ955" s="44" t="s">
        <v>428</v>
      </c>
      <c r="BK955" s="44" t="s">
        <v>6475</v>
      </c>
    </row>
    <row r="956" spans="22:63">
      <c r="V956" s="43">
        <v>116</v>
      </c>
      <c r="W956" s="34" t="s">
        <v>3135</v>
      </c>
      <c r="X956" s="44">
        <v>40804</v>
      </c>
      <c r="Y956" s="34" t="s">
        <v>1621</v>
      </c>
      <c r="Z956" s="43" t="s">
        <v>1277</v>
      </c>
      <c r="AA956" s="34" t="s">
        <v>504</v>
      </c>
      <c r="AB956" s="34" t="s">
        <v>498</v>
      </c>
      <c r="AC956" s="34" t="s">
        <v>1621</v>
      </c>
      <c r="AD956" s="44" t="s">
        <v>428</v>
      </c>
      <c r="AE956" s="44" t="s">
        <v>6475</v>
      </c>
      <c r="AF956" s="43">
        <v>116</v>
      </c>
      <c r="AG956" s="34" t="s">
        <v>3135</v>
      </c>
      <c r="AH956" s="34" t="s">
        <v>3134</v>
      </c>
      <c r="AI956" s="43" t="s">
        <v>3063</v>
      </c>
      <c r="AJ956" s="44" t="s">
        <v>3136</v>
      </c>
      <c r="AK956" s="295">
        <v>5340202</v>
      </c>
      <c r="AL956" s="44" t="s">
        <v>501</v>
      </c>
      <c r="AM956" s="44" t="s">
        <v>3140</v>
      </c>
      <c r="AN956" s="296">
        <v>278095700</v>
      </c>
      <c r="AO956" s="34"/>
      <c r="AP956" s="34"/>
      <c r="AQ956" s="34"/>
      <c r="AR956" s="34"/>
      <c r="AS956" s="34"/>
      <c r="AT956" s="44" t="s">
        <v>434</v>
      </c>
      <c r="AU956" s="44"/>
      <c r="AV956" s="751" t="str" cm="1">
        <f t="array" ref="AV9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6" s="34"/>
      <c r="AX956" s="34"/>
      <c r="AY956" s="34"/>
      <c r="AZ956" s="34"/>
      <c r="BA956" s="34"/>
      <c r="BB956" s="34"/>
      <c r="BC956" s="34"/>
      <c r="BD956" s="44">
        <v>40804</v>
      </c>
      <c r="BE956" s="34" t="s">
        <v>1621</v>
      </c>
      <c r="BF956" s="43" t="s">
        <v>1277</v>
      </c>
      <c r="BG956" s="34" t="s">
        <v>504</v>
      </c>
      <c r="BH956" s="34" t="s">
        <v>498</v>
      </c>
      <c r="BI956" s="34" t="s">
        <v>1621</v>
      </c>
      <c r="BJ956" s="44" t="s">
        <v>428</v>
      </c>
      <c r="BK956" s="44" t="s">
        <v>6475</v>
      </c>
    </row>
    <row r="957" spans="22:63">
      <c r="V957" s="43">
        <v>116</v>
      </c>
      <c r="W957" s="34" t="s">
        <v>3135</v>
      </c>
      <c r="X957" s="44">
        <v>40807</v>
      </c>
      <c r="Y957" s="34" t="s">
        <v>400</v>
      </c>
      <c r="Z957" s="43" t="s">
        <v>1277</v>
      </c>
      <c r="AA957" s="34" t="s">
        <v>504</v>
      </c>
      <c r="AB957" s="34" t="s">
        <v>498</v>
      </c>
      <c r="AC957" s="34" t="s">
        <v>400</v>
      </c>
      <c r="AD957" s="44" t="s">
        <v>428</v>
      </c>
      <c r="AE957" s="44" t="s">
        <v>6475</v>
      </c>
      <c r="AF957" s="43">
        <v>116</v>
      </c>
      <c r="AG957" s="34" t="s">
        <v>3135</v>
      </c>
      <c r="AH957" s="34" t="s">
        <v>3134</v>
      </c>
      <c r="AI957" s="43" t="s">
        <v>3063</v>
      </c>
      <c r="AJ957" s="44" t="s">
        <v>3136</v>
      </c>
      <c r="AK957" s="295">
        <v>5340202</v>
      </c>
      <c r="AL957" s="44" t="s">
        <v>501</v>
      </c>
      <c r="AM957" s="44" t="s">
        <v>3140</v>
      </c>
      <c r="AN957" s="296">
        <v>278095700</v>
      </c>
      <c r="AO957" s="34"/>
      <c r="AP957" s="34"/>
      <c r="AQ957" s="34"/>
      <c r="AR957" s="34"/>
      <c r="AS957" s="34"/>
      <c r="AT957" s="44" t="s">
        <v>434</v>
      </c>
      <c r="AU957" s="44"/>
      <c r="AV957" s="751" t="str" cm="1">
        <f t="array" ref="AV9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7" s="34"/>
      <c r="AX957" s="34"/>
      <c r="AY957" s="34"/>
      <c r="AZ957" s="34"/>
      <c r="BA957" s="34"/>
      <c r="BB957" s="34"/>
      <c r="BC957" s="34"/>
      <c r="BD957" s="44">
        <v>40807</v>
      </c>
      <c r="BE957" s="34" t="s">
        <v>400</v>
      </c>
      <c r="BF957" s="43" t="s">
        <v>1277</v>
      </c>
      <c r="BG957" s="34" t="s">
        <v>504</v>
      </c>
      <c r="BH957" s="34" t="s">
        <v>498</v>
      </c>
      <c r="BI957" s="34" t="s">
        <v>400</v>
      </c>
      <c r="BJ957" s="44" t="s">
        <v>428</v>
      </c>
      <c r="BK957" s="44" t="s">
        <v>6475</v>
      </c>
    </row>
    <row r="958" spans="22:63">
      <c r="V958" s="43">
        <v>116</v>
      </c>
      <c r="W958" s="34" t="s">
        <v>3135</v>
      </c>
      <c r="X958" s="44">
        <v>40808</v>
      </c>
      <c r="Y958" s="34" t="s">
        <v>2068</v>
      </c>
      <c r="Z958" s="43" t="s">
        <v>1277</v>
      </c>
      <c r="AA958" s="34" t="s">
        <v>504</v>
      </c>
      <c r="AB958" s="34" t="s">
        <v>498</v>
      </c>
      <c r="AC958" s="34" t="s">
        <v>2068</v>
      </c>
      <c r="AD958" s="44" t="s">
        <v>428</v>
      </c>
      <c r="AE958" s="44" t="s">
        <v>6475</v>
      </c>
      <c r="AF958" s="43">
        <v>116</v>
      </c>
      <c r="AG958" s="34" t="s">
        <v>3135</v>
      </c>
      <c r="AH958" s="34" t="s">
        <v>3134</v>
      </c>
      <c r="AI958" s="43" t="s">
        <v>3063</v>
      </c>
      <c r="AJ958" s="44" t="s">
        <v>3136</v>
      </c>
      <c r="AK958" s="295">
        <v>5340202</v>
      </c>
      <c r="AL958" s="44" t="s">
        <v>501</v>
      </c>
      <c r="AM958" s="44" t="s">
        <v>3140</v>
      </c>
      <c r="AN958" s="296">
        <v>278095700</v>
      </c>
      <c r="AO958" s="34"/>
      <c r="AP958" s="34"/>
      <c r="AQ958" s="34"/>
      <c r="AR958" s="34"/>
      <c r="AS958" s="34"/>
      <c r="AT958" s="44" t="s">
        <v>434</v>
      </c>
      <c r="AU958" s="44"/>
      <c r="AV958" s="751" t="str" cm="1">
        <f t="array" ref="AV9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8" s="34"/>
      <c r="AX958" s="34"/>
      <c r="AY958" s="34"/>
      <c r="AZ958" s="34"/>
      <c r="BA958" s="34"/>
      <c r="BB958" s="34"/>
      <c r="BC958" s="34"/>
      <c r="BD958" s="44">
        <v>40808</v>
      </c>
      <c r="BE958" s="34" t="s">
        <v>2068</v>
      </c>
      <c r="BF958" s="43" t="s">
        <v>1277</v>
      </c>
      <c r="BG958" s="34" t="s">
        <v>504</v>
      </c>
      <c r="BH958" s="34" t="s">
        <v>498</v>
      </c>
      <c r="BI958" s="34" t="s">
        <v>2068</v>
      </c>
      <c r="BJ958" s="44" t="s">
        <v>428</v>
      </c>
      <c r="BK958" s="44" t="s">
        <v>6475</v>
      </c>
    </row>
    <row r="959" spans="22:63">
      <c r="V959" s="43">
        <v>116</v>
      </c>
      <c r="W959" s="34" t="s">
        <v>3135</v>
      </c>
      <c r="X959" s="44">
        <v>40809</v>
      </c>
      <c r="Y959" s="34" t="s">
        <v>1523</v>
      </c>
      <c r="Z959" s="43" t="s">
        <v>1277</v>
      </c>
      <c r="AA959" s="34" t="s">
        <v>504</v>
      </c>
      <c r="AB959" s="34" t="s">
        <v>498</v>
      </c>
      <c r="AC959" s="34" t="s">
        <v>1523</v>
      </c>
      <c r="AD959" s="44" t="s">
        <v>428</v>
      </c>
      <c r="AE959" s="44" t="s">
        <v>6475</v>
      </c>
      <c r="AF959" s="43">
        <v>116</v>
      </c>
      <c r="AG959" s="34" t="s">
        <v>3135</v>
      </c>
      <c r="AH959" s="34" t="s">
        <v>3134</v>
      </c>
      <c r="AI959" s="43" t="s">
        <v>3063</v>
      </c>
      <c r="AJ959" s="44" t="s">
        <v>3136</v>
      </c>
      <c r="AK959" s="295">
        <v>5340202</v>
      </c>
      <c r="AL959" s="44" t="s">
        <v>501</v>
      </c>
      <c r="AM959" s="44" t="s">
        <v>3140</v>
      </c>
      <c r="AN959" s="296">
        <v>278095700</v>
      </c>
      <c r="AO959" s="34"/>
      <c r="AP959" s="34"/>
      <c r="AQ959" s="34"/>
      <c r="AR959" s="34"/>
      <c r="AS959" s="34"/>
      <c r="AT959" s="44" t="s">
        <v>434</v>
      </c>
      <c r="AU959" s="44"/>
      <c r="AV959" s="751" t="str" cm="1">
        <f t="array" ref="AV9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59" s="34"/>
      <c r="AX959" s="34"/>
      <c r="AY959" s="34"/>
      <c r="AZ959" s="34"/>
      <c r="BA959" s="34"/>
      <c r="BB959" s="34"/>
      <c r="BC959" s="34"/>
      <c r="BD959" s="44">
        <v>40809</v>
      </c>
      <c r="BE959" s="34" t="s">
        <v>1523</v>
      </c>
      <c r="BF959" s="43" t="s">
        <v>1277</v>
      </c>
      <c r="BG959" s="34" t="s">
        <v>504</v>
      </c>
      <c r="BH959" s="34" t="s">
        <v>498</v>
      </c>
      <c r="BI959" s="34" t="s">
        <v>1523</v>
      </c>
      <c r="BJ959" s="44" t="s">
        <v>428</v>
      </c>
      <c r="BK959" s="44" t="s">
        <v>6475</v>
      </c>
    </row>
    <row r="960" spans="22:63">
      <c r="V960" s="43">
        <v>116</v>
      </c>
      <c r="W960" s="34" t="s">
        <v>3135</v>
      </c>
      <c r="X960" s="44">
        <v>40800</v>
      </c>
      <c r="Y960" s="34" t="s">
        <v>6547</v>
      </c>
      <c r="Z960" s="43" t="s">
        <v>1277</v>
      </c>
      <c r="AA960" s="34" t="s">
        <v>504</v>
      </c>
      <c r="AB960" s="34" t="s">
        <v>498</v>
      </c>
      <c r="AC960" s="34" t="s">
        <v>6548</v>
      </c>
      <c r="AD960" s="44" t="s">
        <v>428</v>
      </c>
      <c r="AE960" s="44" t="s">
        <v>6475</v>
      </c>
      <c r="AF960" s="43">
        <v>116</v>
      </c>
      <c r="AG960" s="34" t="s">
        <v>3135</v>
      </c>
      <c r="AH960" s="34" t="s">
        <v>3134</v>
      </c>
      <c r="AI960" s="43" t="s">
        <v>3063</v>
      </c>
      <c r="AJ960" s="44" t="s">
        <v>3136</v>
      </c>
      <c r="AK960" s="295">
        <v>5340202</v>
      </c>
      <c r="AL960" s="44" t="s">
        <v>501</v>
      </c>
      <c r="AM960" s="44" t="s">
        <v>3140</v>
      </c>
      <c r="AN960" s="296">
        <v>278095700</v>
      </c>
      <c r="AO960" s="34"/>
      <c r="AP960" s="34"/>
      <c r="AQ960" s="34"/>
      <c r="AR960" s="34"/>
      <c r="AS960" s="34"/>
      <c r="AT960" s="44" t="s">
        <v>434</v>
      </c>
      <c r="AU960" s="44"/>
      <c r="AV960" s="751" t="str" cm="1">
        <f t="array" ref="AV9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0" s="34"/>
      <c r="AX960" s="34"/>
      <c r="AY960" s="34"/>
      <c r="AZ960" s="34"/>
      <c r="BA960" s="34"/>
      <c r="BB960" s="34"/>
      <c r="BC960" s="34"/>
      <c r="BD960" s="44">
        <v>40800</v>
      </c>
      <c r="BE960" s="34" t="s">
        <v>6547</v>
      </c>
      <c r="BF960" s="43" t="s">
        <v>1277</v>
      </c>
      <c r="BG960" s="34" t="s">
        <v>504</v>
      </c>
      <c r="BH960" s="34" t="s">
        <v>498</v>
      </c>
      <c r="BI960" s="34" t="s">
        <v>6548</v>
      </c>
      <c r="BJ960" s="44" t="s">
        <v>428</v>
      </c>
      <c r="BK960" s="44" t="s">
        <v>6475</v>
      </c>
    </row>
    <row r="961" spans="22:63">
      <c r="V961" s="43">
        <v>116</v>
      </c>
      <c r="W961" s="34" t="s">
        <v>3135</v>
      </c>
      <c r="X961" s="44">
        <v>40811</v>
      </c>
      <c r="Y961" s="34" t="s">
        <v>2400</v>
      </c>
      <c r="Z961" s="43" t="s">
        <v>1277</v>
      </c>
      <c r="AA961" s="34" t="s">
        <v>504</v>
      </c>
      <c r="AB961" s="34" t="s">
        <v>498</v>
      </c>
      <c r="AC961" s="34" t="s">
        <v>2400</v>
      </c>
      <c r="AD961" s="44" t="s">
        <v>428</v>
      </c>
      <c r="AE961" s="44" t="s">
        <v>6475</v>
      </c>
      <c r="AF961" s="43">
        <v>116</v>
      </c>
      <c r="AG961" s="34" t="s">
        <v>3135</v>
      </c>
      <c r="AH961" s="34" t="s">
        <v>3134</v>
      </c>
      <c r="AI961" s="43" t="s">
        <v>3063</v>
      </c>
      <c r="AJ961" s="44" t="s">
        <v>3136</v>
      </c>
      <c r="AK961" s="295">
        <v>5340202</v>
      </c>
      <c r="AL961" s="44" t="s">
        <v>501</v>
      </c>
      <c r="AM961" s="44" t="s">
        <v>3140</v>
      </c>
      <c r="AN961" s="296">
        <v>278095700</v>
      </c>
      <c r="AO961" s="34"/>
      <c r="AP961" s="34"/>
      <c r="AQ961" s="34"/>
      <c r="AR961" s="34"/>
      <c r="AS961" s="34"/>
      <c r="AT961" s="44" t="s">
        <v>434</v>
      </c>
      <c r="AU961" s="44"/>
      <c r="AV961" s="751" t="str" cm="1">
        <f t="array" ref="AV9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1" s="34"/>
      <c r="AX961" s="34"/>
      <c r="AY961" s="34"/>
      <c r="AZ961" s="34"/>
      <c r="BA961" s="34"/>
      <c r="BB961" s="34"/>
      <c r="BC961" s="34"/>
      <c r="BD961" s="44">
        <v>40811</v>
      </c>
      <c r="BE961" s="34" t="s">
        <v>2400</v>
      </c>
      <c r="BF961" s="43" t="s">
        <v>1277</v>
      </c>
      <c r="BG961" s="34" t="s">
        <v>504</v>
      </c>
      <c r="BH961" s="34" t="s">
        <v>498</v>
      </c>
      <c r="BI961" s="34" t="s">
        <v>2400</v>
      </c>
      <c r="BJ961" s="44" t="s">
        <v>428</v>
      </c>
      <c r="BK961" s="44" t="s">
        <v>6475</v>
      </c>
    </row>
    <row r="962" spans="22:63">
      <c r="V962" s="43">
        <v>116</v>
      </c>
      <c r="W962" s="34" t="s">
        <v>3135</v>
      </c>
      <c r="X962" s="44">
        <v>40812</v>
      </c>
      <c r="Y962" s="34" t="s">
        <v>2540</v>
      </c>
      <c r="Z962" s="43" t="s">
        <v>1277</v>
      </c>
      <c r="AA962" s="34" t="s">
        <v>504</v>
      </c>
      <c r="AB962" s="34" t="s">
        <v>498</v>
      </c>
      <c r="AC962" s="34" t="s">
        <v>2540</v>
      </c>
      <c r="AD962" s="44" t="s">
        <v>428</v>
      </c>
      <c r="AE962" s="44" t="s">
        <v>6475</v>
      </c>
      <c r="AF962" s="43">
        <v>116</v>
      </c>
      <c r="AG962" s="34" t="s">
        <v>3135</v>
      </c>
      <c r="AH962" s="34" t="s">
        <v>3134</v>
      </c>
      <c r="AI962" s="43" t="s">
        <v>3063</v>
      </c>
      <c r="AJ962" s="44" t="s">
        <v>3136</v>
      </c>
      <c r="AK962" s="295">
        <v>5340202</v>
      </c>
      <c r="AL962" s="44" t="s">
        <v>501</v>
      </c>
      <c r="AM962" s="44" t="s">
        <v>3140</v>
      </c>
      <c r="AN962" s="296">
        <v>278095700</v>
      </c>
      <c r="AO962" s="34"/>
      <c r="AP962" s="34"/>
      <c r="AQ962" s="34"/>
      <c r="AR962" s="34"/>
      <c r="AS962" s="34"/>
      <c r="AT962" s="44" t="s">
        <v>434</v>
      </c>
      <c r="AU962" s="44"/>
      <c r="AV962" s="751" t="str" cm="1">
        <f t="array" ref="AV9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2" s="34"/>
      <c r="AX962" s="34"/>
      <c r="AY962" s="34"/>
      <c r="AZ962" s="34"/>
      <c r="BA962" s="34"/>
      <c r="BB962" s="34"/>
      <c r="BC962" s="34"/>
      <c r="BD962" s="44">
        <v>40812</v>
      </c>
      <c r="BE962" s="34" t="s">
        <v>2540</v>
      </c>
      <c r="BF962" s="43" t="s">
        <v>1277</v>
      </c>
      <c r="BG962" s="34" t="s">
        <v>504</v>
      </c>
      <c r="BH962" s="34" t="s">
        <v>498</v>
      </c>
      <c r="BI962" s="34" t="s">
        <v>2540</v>
      </c>
      <c r="BJ962" s="44" t="s">
        <v>428</v>
      </c>
      <c r="BK962" s="44" t="s">
        <v>6475</v>
      </c>
    </row>
    <row r="963" spans="22:63">
      <c r="V963" s="43">
        <v>116</v>
      </c>
      <c r="W963" s="34" t="s">
        <v>3135</v>
      </c>
      <c r="X963" s="44">
        <v>40813</v>
      </c>
      <c r="Y963" s="34" t="s">
        <v>2667</v>
      </c>
      <c r="Z963" s="43" t="s">
        <v>1277</v>
      </c>
      <c r="AA963" s="34" t="s">
        <v>504</v>
      </c>
      <c r="AB963" s="34" t="s">
        <v>498</v>
      </c>
      <c r="AC963" s="34" t="s">
        <v>2667</v>
      </c>
      <c r="AD963" s="44" t="s">
        <v>428</v>
      </c>
      <c r="AE963" s="44" t="s">
        <v>6475</v>
      </c>
      <c r="AF963" s="43">
        <v>116</v>
      </c>
      <c r="AG963" s="34" t="s">
        <v>3135</v>
      </c>
      <c r="AH963" s="34" t="s">
        <v>3134</v>
      </c>
      <c r="AI963" s="43" t="s">
        <v>3063</v>
      </c>
      <c r="AJ963" s="44" t="s">
        <v>3136</v>
      </c>
      <c r="AK963" s="295">
        <v>5340202</v>
      </c>
      <c r="AL963" s="44" t="s">
        <v>501</v>
      </c>
      <c r="AM963" s="44" t="s">
        <v>3140</v>
      </c>
      <c r="AN963" s="296">
        <v>278095700</v>
      </c>
      <c r="AO963" s="34"/>
      <c r="AP963" s="34"/>
      <c r="AQ963" s="34"/>
      <c r="AR963" s="34"/>
      <c r="AS963" s="34"/>
      <c r="AT963" s="44" t="s">
        <v>434</v>
      </c>
      <c r="AU963" s="44"/>
      <c r="AV963" s="751" t="str" cm="1">
        <f t="array" ref="AV9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3" s="34"/>
      <c r="AX963" s="34"/>
      <c r="AY963" s="34"/>
      <c r="AZ963" s="34"/>
      <c r="BA963" s="34"/>
      <c r="BB963" s="34"/>
      <c r="BC963" s="34"/>
      <c r="BD963" s="44">
        <v>40813</v>
      </c>
      <c r="BE963" s="34" t="s">
        <v>2667</v>
      </c>
      <c r="BF963" s="43" t="s">
        <v>1277</v>
      </c>
      <c r="BG963" s="34" t="s">
        <v>504</v>
      </c>
      <c r="BH963" s="34" t="s">
        <v>498</v>
      </c>
      <c r="BI963" s="34" t="s">
        <v>2667</v>
      </c>
      <c r="BJ963" s="44" t="s">
        <v>428</v>
      </c>
      <c r="BK963" s="44" t="s">
        <v>6475</v>
      </c>
    </row>
    <row r="964" spans="22:63">
      <c r="V964" s="43">
        <v>116</v>
      </c>
      <c r="W964" s="34" t="s">
        <v>3135</v>
      </c>
      <c r="X964" s="44">
        <v>40815</v>
      </c>
      <c r="Y964" s="34" t="s">
        <v>2796</v>
      </c>
      <c r="Z964" s="43" t="s">
        <v>1277</v>
      </c>
      <c r="AA964" s="34" t="s">
        <v>504</v>
      </c>
      <c r="AB964" s="34" t="s">
        <v>498</v>
      </c>
      <c r="AC964" s="34" t="s">
        <v>2796</v>
      </c>
      <c r="AD964" s="44" t="s">
        <v>428</v>
      </c>
      <c r="AE964" s="44" t="s">
        <v>6475</v>
      </c>
      <c r="AF964" s="43">
        <v>116</v>
      </c>
      <c r="AG964" s="34" t="s">
        <v>3135</v>
      </c>
      <c r="AH964" s="34" t="s">
        <v>3134</v>
      </c>
      <c r="AI964" s="43" t="s">
        <v>3063</v>
      </c>
      <c r="AJ964" s="44" t="s">
        <v>3136</v>
      </c>
      <c r="AK964" s="295">
        <v>5340202</v>
      </c>
      <c r="AL964" s="44" t="s">
        <v>501</v>
      </c>
      <c r="AM964" s="44" t="s">
        <v>3140</v>
      </c>
      <c r="AN964" s="296">
        <v>278095700</v>
      </c>
      <c r="AO964" s="34"/>
      <c r="AP964" s="34"/>
      <c r="AQ964" s="34"/>
      <c r="AR964" s="34"/>
      <c r="AS964" s="34"/>
      <c r="AT964" s="44" t="s">
        <v>434</v>
      </c>
      <c r="AU964" s="44"/>
      <c r="AV964" s="751" t="str" cm="1">
        <f t="array" ref="AV9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4" s="34"/>
      <c r="AX964" s="34"/>
      <c r="AY964" s="34"/>
      <c r="AZ964" s="34"/>
      <c r="BA964" s="34"/>
      <c r="BB964" s="34"/>
      <c r="BC964" s="34"/>
      <c r="BD964" s="44">
        <v>40815</v>
      </c>
      <c r="BE964" s="34" t="s">
        <v>2796</v>
      </c>
      <c r="BF964" s="43" t="s">
        <v>1277</v>
      </c>
      <c r="BG964" s="34" t="s">
        <v>504</v>
      </c>
      <c r="BH964" s="34" t="s">
        <v>498</v>
      </c>
      <c r="BI964" s="34" t="s">
        <v>2796</v>
      </c>
      <c r="BJ964" s="44" t="s">
        <v>428</v>
      </c>
      <c r="BK964" s="44" t="s">
        <v>6475</v>
      </c>
    </row>
    <row r="965" spans="22:63">
      <c r="V965" s="43">
        <v>116</v>
      </c>
      <c r="W965" s="34" t="s">
        <v>3135</v>
      </c>
      <c r="X965" s="44">
        <v>40817</v>
      </c>
      <c r="Y965" s="34" t="s">
        <v>2901</v>
      </c>
      <c r="Z965" s="43" t="s">
        <v>1277</v>
      </c>
      <c r="AA965" s="34" t="s">
        <v>504</v>
      </c>
      <c r="AB965" s="34" t="s">
        <v>498</v>
      </c>
      <c r="AC965" s="34" t="s">
        <v>2901</v>
      </c>
      <c r="AD965" s="44" t="s">
        <v>428</v>
      </c>
      <c r="AE965" s="44" t="s">
        <v>6475</v>
      </c>
      <c r="AF965" s="43">
        <v>116</v>
      </c>
      <c r="AG965" s="34" t="s">
        <v>3135</v>
      </c>
      <c r="AH965" s="34" t="s">
        <v>3134</v>
      </c>
      <c r="AI965" s="43" t="s">
        <v>3063</v>
      </c>
      <c r="AJ965" s="44" t="s">
        <v>3136</v>
      </c>
      <c r="AK965" s="295">
        <v>5340202</v>
      </c>
      <c r="AL965" s="44" t="s">
        <v>501</v>
      </c>
      <c r="AM965" s="44" t="s">
        <v>3140</v>
      </c>
      <c r="AN965" s="296">
        <v>278095700</v>
      </c>
      <c r="AO965" s="34"/>
      <c r="AP965" s="34"/>
      <c r="AQ965" s="34"/>
      <c r="AR965" s="34"/>
      <c r="AS965" s="34"/>
      <c r="AT965" s="44" t="s">
        <v>434</v>
      </c>
      <c r="AU965" s="44"/>
      <c r="AV965" s="751" t="str" cm="1">
        <f t="array" ref="AV9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5" s="34"/>
      <c r="AX965" s="34"/>
      <c r="AY965" s="34"/>
      <c r="AZ965" s="34"/>
      <c r="BA965" s="34"/>
      <c r="BB965" s="34"/>
      <c r="BC965" s="34"/>
      <c r="BD965" s="44">
        <v>40817</v>
      </c>
      <c r="BE965" s="34" t="s">
        <v>2901</v>
      </c>
      <c r="BF965" s="43" t="s">
        <v>1277</v>
      </c>
      <c r="BG965" s="34" t="s">
        <v>504</v>
      </c>
      <c r="BH965" s="34" t="s">
        <v>498</v>
      </c>
      <c r="BI965" s="34" t="s">
        <v>2901</v>
      </c>
      <c r="BJ965" s="44" t="s">
        <v>428</v>
      </c>
      <c r="BK965" s="44" t="s">
        <v>6475</v>
      </c>
    </row>
    <row r="966" spans="22:63">
      <c r="V966" s="43">
        <v>116</v>
      </c>
      <c r="W966" s="34" t="s">
        <v>3135</v>
      </c>
      <c r="X966" s="44">
        <v>40819</v>
      </c>
      <c r="Y966" s="34" t="s">
        <v>2997</v>
      </c>
      <c r="Z966" s="43" t="s">
        <v>1277</v>
      </c>
      <c r="AA966" s="34" t="s">
        <v>504</v>
      </c>
      <c r="AB966" s="34" t="s">
        <v>498</v>
      </c>
      <c r="AC966" s="34" t="s">
        <v>2997</v>
      </c>
      <c r="AD966" s="44" t="s">
        <v>428</v>
      </c>
      <c r="AE966" s="44" t="s">
        <v>6475</v>
      </c>
      <c r="AF966" s="43">
        <v>116</v>
      </c>
      <c r="AG966" s="34" t="s">
        <v>3135</v>
      </c>
      <c r="AH966" s="34" t="s">
        <v>3134</v>
      </c>
      <c r="AI966" s="43" t="s">
        <v>3063</v>
      </c>
      <c r="AJ966" s="44" t="s">
        <v>3136</v>
      </c>
      <c r="AK966" s="295">
        <v>5340202</v>
      </c>
      <c r="AL966" s="44" t="s">
        <v>501</v>
      </c>
      <c r="AM966" s="44" t="s">
        <v>3140</v>
      </c>
      <c r="AN966" s="296">
        <v>278095700</v>
      </c>
      <c r="AO966" s="34"/>
      <c r="AP966" s="34"/>
      <c r="AQ966" s="34"/>
      <c r="AR966" s="34"/>
      <c r="AS966" s="34"/>
      <c r="AT966" s="44" t="s">
        <v>434</v>
      </c>
      <c r="AU966" s="44"/>
      <c r="AV966" s="751" t="str" cm="1">
        <f t="array" ref="AV9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6" s="34"/>
      <c r="AX966" s="34"/>
      <c r="AY966" s="34"/>
      <c r="AZ966" s="34"/>
      <c r="BA966" s="34"/>
      <c r="BB966" s="34"/>
      <c r="BC966" s="34"/>
      <c r="BD966" s="44">
        <v>40819</v>
      </c>
      <c r="BE966" s="34" t="s">
        <v>2997</v>
      </c>
      <c r="BF966" s="43" t="s">
        <v>1277</v>
      </c>
      <c r="BG966" s="34" t="s">
        <v>504</v>
      </c>
      <c r="BH966" s="34" t="s">
        <v>498</v>
      </c>
      <c r="BI966" s="34" t="s">
        <v>2997</v>
      </c>
      <c r="BJ966" s="44" t="s">
        <v>428</v>
      </c>
      <c r="BK966" s="44" t="s">
        <v>6475</v>
      </c>
    </row>
    <row r="967" spans="22:63">
      <c r="V967" s="43">
        <v>116</v>
      </c>
      <c r="W967" s="34" t="s">
        <v>3135</v>
      </c>
      <c r="X967" s="44">
        <v>40820</v>
      </c>
      <c r="Y967" s="34" t="s">
        <v>2755</v>
      </c>
      <c r="Z967" s="43" t="s">
        <v>1277</v>
      </c>
      <c r="AA967" s="34" t="s">
        <v>504</v>
      </c>
      <c r="AB967" s="34" t="s">
        <v>498</v>
      </c>
      <c r="AC967" s="34" t="s">
        <v>2755</v>
      </c>
      <c r="AD967" s="44" t="s">
        <v>428</v>
      </c>
      <c r="AE967" s="44" t="s">
        <v>6475</v>
      </c>
      <c r="AF967" s="43">
        <v>116</v>
      </c>
      <c r="AG967" s="34" t="s">
        <v>3135</v>
      </c>
      <c r="AH967" s="34" t="s">
        <v>3134</v>
      </c>
      <c r="AI967" s="43" t="s">
        <v>3063</v>
      </c>
      <c r="AJ967" s="44" t="s">
        <v>3136</v>
      </c>
      <c r="AK967" s="295">
        <v>5340202</v>
      </c>
      <c r="AL967" s="44" t="s">
        <v>501</v>
      </c>
      <c r="AM967" s="44" t="s">
        <v>3140</v>
      </c>
      <c r="AN967" s="296">
        <v>278095700</v>
      </c>
      <c r="AO967" s="34"/>
      <c r="AP967" s="34"/>
      <c r="AQ967" s="34"/>
      <c r="AR967" s="34"/>
      <c r="AS967" s="34"/>
      <c r="AT967" s="44" t="s">
        <v>434</v>
      </c>
      <c r="AU967" s="44"/>
      <c r="AV967" s="751" t="str" cm="1">
        <f t="array" ref="AV9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7" s="34"/>
      <c r="AX967" s="34"/>
      <c r="AY967" s="34"/>
      <c r="AZ967" s="34"/>
      <c r="BA967" s="34"/>
      <c r="BB967" s="34"/>
      <c r="BC967" s="34"/>
      <c r="BD967" s="44">
        <v>40820</v>
      </c>
      <c r="BE967" s="34" t="s">
        <v>2755</v>
      </c>
      <c r="BF967" s="43" t="s">
        <v>1277</v>
      </c>
      <c r="BG967" s="34" t="s">
        <v>504</v>
      </c>
      <c r="BH967" s="34" t="s">
        <v>498</v>
      </c>
      <c r="BI967" s="34" t="s">
        <v>2755</v>
      </c>
      <c r="BJ967" s="44" t="s">
        <v>428</v>
      </c>
      <c r="BK967" s="44" t="s">
        <v>6475</v>
      </c>
    </row>
    <row r="968" spans="22:63">
      <c r="V968" s="43">
        <v>116</v>
      </c>
      <c r="W968" s="34" t="s">
        <v>3135</v>
      </c>
      <c r="X968" s="44">
        <v>40829</v>
      </c>
      <c r="Y968" s="34" t="s">
        <v>3329</v>
      </c>
      <c r="Z968" s="43" t="s">
        <v>1277</v>
      </c>
      <c r="AA968" s="34" t="s">
        <v>504</v>
      </c>
      <c r="AB968" s="34" t="s">
        <v>498</v>
      </c>
      <c r="AC968" s="34" t="s">
        <v>6549</v>
      </c>
      <c r="AD968" s="44" t="s">
        <v>428</v>
      </c>
      <c r="AE968" s="44" t="s">
        <v>6475</v>
      </c>
      <c r="AF968" s="43">
        <v>116</v>
      </c>
      <c r="AG968" s="34" t="s">
        <v>3135</v>
      </c>
      <c r="AH968" s="34" t="s">
        <v>3134</v>
      </c>
      <c r="AI968" s="43" t="s">
        <v>3063</v>
      </c>
      <c r="AJ968" s="44" t="s">
        <v>3136</v>
      </c>
      <c r="AK968" s="295">
        <v>5340202</v>
      </c>
      <c r="AL968" s="44" t="s">
        <v>501</v>
      </c>
      <c r="AM968" s="44" t="s">
        <v>3140</v>
      </c>
      <c r="AN968" s="296">
        <v>278095700</v>
      </c>
      <c r="AO968" s="34"/>
      <c r="AP968" s="34"/>
      <c r="AQ968" s="34"/>
      <c r="AR968" s="34"/>
      <c r="AS968" s="34"/>
      <c r="AT968" s="44" t="s">
        <v>434</v>
      </c>
      <c r="AU968" s="44"/>
      <c r="AV968" s="751" t="str" cm="1">
        <f t="array" ref="AV9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8" s="34"/>
      <c r="AX968" s="34"/>
      <c r="AY968" s="34"/>
      <c r="AZ968" s="34"/>
      <c r="BA968" s="34"/>
      <c r="BB968" s="34"/>
      <c r="BC968" s="34"/>
      <c r="BD968" s="44">
        <v>40829</v>
      </c>
      <c r="BE968" s="34" t="s">
        <v>3329</v>
      </c>
      <c r="BF968" s="43" t="s">
        <v>1277</v>
      </c>
      <c r="BG968" s="34" t="s">
        <v>504</v>
      </c>
      <c r="BH968" s="34" t="s">
        <v>498</v>
      </c>
      <c r="BI968" s="34" t="s">
        <v>6549</v>
      </c>
      <c r="BJ968" s="44" t="s">
        <v>428</v>
      </c>
      <c r="BK968" s="44" t="s">
        <v>6475</v>
      </c>
    </row>
    <row r="969" spans="22:63">
      <c r="V969" s="43">
        <v>116</v>
      </c>
      <c r="W969" s="34" t="s">
        <v>3135</v>
      </c>
      <c r="X969" s="44">
        <v>40831</v>
      </c>
      <c r="Y969" s="34" t="s">
        <v>3435</v>
      </c>
      <c r="Z969" s="43" t="s">
        <v>1277</v>
      </c>
      <c r="AA969" s="34" t="s">
        <v>504</v>
      </c>
      <c r="AB969" s="34" t="s">
        <v>498</v>
      </c>
      <c r="AC969" s="34" t="s">
        <v>6550</v>
      </c>
      <c r="AD969" s="44" t="s">
        <v>428</v>
      </c>
      <c r="AE969" s="44" t="s">
        <v>6475</v>
      </c>
      <c r="AF969" s="43">
        <v>116</v>
      </c>
      <c r="AG969" s="34" t="s">
        <v>3135</v>
      </c>
      <c r="AH969" s="34" t="s">
        <v>3134</v>
      </c>
      <c r="AI969" s="43" t="s">
        <v>3063</v>
      </c>
      <c r="AJ969" s="44" t="s">
        <v>3136</v>
      </c>
      <c r="AK969" s="295">
        <v>5340202</v>
      </c>
      <c r="AL969" s="44" t="s">
        <v>501</v>
      </c>
      <c r="AM969" s="44" t="s">
        <v>3140</v>
      </c>
      <c r="AN969" s="296">
        <v>278095700</v>
      </c>
      <c r="AO969" s="34"/>
      <c r="AP969" s="34"/>
      <c r="AQ969" s="34"/>
      <c r="AR969" s="34"/>
      <c r="AS969" s="34"/>
      <c r="AT969" s="44" t="s">
        <v>434</v>
      </c>
      <c r="AU969" s="44"/>
      <c r="AV969" s="751" t="str" cm="1">
        <f t="array" ref="AV9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69" s="34"/>
      <c r="AX969" s="34"/>
      <c r="AY969" s="34"/>
      <c r="AZ969" s="34"/>
      <c r="BA969" s="34"/>
      <c r="BB969" s="34"/>
      <c r="BC969" s="34"/>
      <c r="BD969" s="44">
        <v>40831</v>
      </c>
      <c r="BE969" s="34" t="s">
        <v>3435</v>
      </c>
      <c r="BF969" s="43" t="s">
        <v>1277</v>
      </c>
      <c r="BG969" s="34" t="s">
        <v>504</v>
      </c>
      <c r="BH969" s="34" t="s">
        <v>498</v>
      </c>
      <c r="BI969" s="34" t="s">
        <v>6550</v>
      </c>
      <c r="BJ969" s="44" t="s">
        <v>428</v>
      </c>
      <c r="BK969" s="44" t="s">
        <v>6475</v>
      </c>
    </row>
    <row r="970" spans="22:63">
      <c r="V970" s="43">
        <v>116</v>
      </c>
      <c r="W970" s="34" t="s">
        <v>3135</v>
      </c>
      <c r="X970" s="44">
        <v>40832</v>
      </c>
      <c r="Y970" s="34" t="s">
        <v>3482</v>
      </c>
      <c r="Z970" s="43" t="s">
        <v>1277</v>
      </c>
      <c r="AA970" s="34" t="s">
        <v>504</v>
      </c>
      <c r="AB970" s="34" t="s">
        <v>498</v>
      </c>
      <c r="AC970" s="34" t="s">
        <v>6551</v>
      </c>
      <c r="AD970" s="44" t="s">
        <v>428</v>
      </c>
      <c r="AE970" s="44" t="s">
        <v>6475</v>
      </c>
      <c r="AF970" s="43">
        <v>116</v>
      </c>
      <c r="AG970" s="34" t="s">
        <v>3135</v>
      </c>
      <c r="AH970" s="34" t="s">
        <v>3134</v>
      </c>
      <c r="AI970" s="43" t="s">
        <v>3063</v>
      </c>
      <c r="AJ970" s="44" t="s">
        <v>3136</v>
      </c>
      <c r="AK970" s="295">
        <v>5340202</v>
      </c>
      <c r="AL970" s="44" t="s">
        <v>501</v>
      </c>
      <c r="AM970" s="44" t="s">
        <v>3140</v>
      </c>
      <c r="AN970" s="296">
        <v>278095700</v>
      </c>
      <c r="AO970" s="34"/>
      <c r="AP970" s="34"/>
      <c r="AQ970" s="34"/>
      <c r="AR970" s="34"/>
      <c r="AS970" s="34"/>
      <c r="AT970" s="44" t="s">
        <v>434</v>
      </c>
      <c r="AU970" s="44"/>
      <c r="AV970" s="751" t="str" cm="1">
        <f t="array" ref="AV9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0" s="34"/>
      <c r="AX970" s="34"/>
      <c r="AY970" s="34"/>
      <c r="AZ970" s="34"/>
      <c r="BA970" s="34"/>
      <c r="BB970" s="34"/>
      <c r="BC970" s="34"/>
      <c r="BD970" s="44">
        <v>40832</v>
      </c>
      <c r="BE970" s="34" t="s">
        <v>3482</v>
      </c>
      <c r="BF970" s="43" t="s">
        <v>1277</v>
      </c>
      <c r="BG970" s="34" t="s">
        <v>504</v>
      </c>
      <c r="BH970" s="34" t="s">
        <v>498</v>
      </c>
      <c r="BI970" s="34" t="s">
        <v>6551</v>
      </c>
      <c r="BJ970" s="44" t="s">
        <v>428</v>
      </c>
      <c r="BK970" s="44" t="s">
        <v>6475</v>
      </c>
    </row>
    <row r="971" spans="22:63">
      <c r="V971" s="43">
        <v>116</v>
      </c>
      <c r="W971" s="34" t="s">
        <v>3135</v>
      </c>
      <c r="X971" s="44">
        <v>40830</v>
      </c>
      <c r="Y971" s="34" t="s">
        <v>3381</v>
      </c>
      <c r="Z971" s="43" t="s">
        <v>1277</v>
      </c>
      <c r="AA971" s="34" t="s">
        <v>504</v>
      </c>
      <c r="AB971" s="34" t="s">
        <v>498</v>
      </c>
      <c r="AC971" s="34" t="s">
        <v>6548</v>
      </c>
      <c r="AD971" s="44" t="s">
        <v>428</v>
      </c>
      <c r="AE971" s="44" t="s">
        <v>6475</v>
      </c>
      <c r="AF971" s="43">
        <v>116</v>
      </c>
      <c r="AG971" s="34" t="s">
        <v>3135</v>
      </c>
      <c r="AH971" s="34" t="s">
        <v>3134</v>
      </c>
      <c r="AI971" s="43" t="s">
        <v>3063</v>
      </c>
      <c r="AJ971" s="44" t="s">
        <v>3136</v>
      </c>
      <c r="AK971" s="295">
        <v>5340202</v>
      </c>
      <c r="AL971" s="44" t="s">
        <v>501</v>
      </c>
      <c r="AM971" s="44" t="s">
        <v>3140</v>
      </c>
      <c r="AN971" s="296">
        <v>278095700</v>
      </c>
      <c r="AO971" s="34"/>
      <c r="AP971" s="34"/>
      <c r="AQ971" s="34"/>
      <c r="AR971" s="34"/>
      <c r="AS971" s="34"/>
      <c r="AT971" s="44" t="s">
        <v>434</v>
      </c>
      <c r="AU971" s="44"/>
      <c r="AV971" s="751" t="str" cm="1">
        <f t="array" ref="AV9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1" s="34"/>
      <c r="AX971" s="34"/>
      <c r="AY971" s="34"/>
      <c r="AZ971" s="34"/>
      <c r="BA971" s="34"/>
      <c r="BB971" s="34"/>
      <c r="BC971" s="34"/>
      <c r="BD971" s="44">
        <v>40830</v>
      </c>
      <c r="BE971" s="34" t="s">
        <v>3381</v>
      </c>
      <c r="BF971" s="43" t="s">
        <v>1277</v>
      </c>
      <c r="BG971" s="34" t="s">
        <v>504</v>
      </c>
      <c r="BH971" s="34" t="s">
        <v>498</v>
      </c>
      <c r="BI971" s="34" t="s">
        <v>6548</v>
      </c>
      <c r="BJ971" s="44" t="s">
        <v>428</v>
      </c>
      <c r="BK971" s="44" t="s">
        <v>6475</v>
      </c>
    </row>
    <row r="972" spans="22:63">
      <c r="V972" s="43">
        <v>116</v>
      </c>
      <c r="W972" s="34" t="s">
        <v>3135</v>
      </c>
      <c r="X972" s="44">
        <v>40821</v>
      </c>
      <c r="Y972" s="34" t="s">
        <v>3151</v>
      </c>
      <c r="Z972" s="43" t="s">
        <v>1277</v>
      </c>
      <c r="AA972" s="34" t="s">
        <v>504</v>
      </c>
      <c r="AB972" s="34" t="s">
        <v>498</v>
      </c>
      <c r="AC972" s="34" t="s">
        <v>3151</v>
      </c>
      <c r="AD972" s="44" t="s">
        <v>428</v>
      </c>
      <c r="AE972" s="44" t="s">
        <v>6475</v>
      </c>
      <c r="AF972" s="43">
        <v>116</v>
      </c>
      <c r="AG972" s="34" t="s">
        <v>3135</v>
      </c>
      <c r="AH972" s="34" t="s">
        <v>3134</v>
      </c>
      <c r="AI972" s="43" t="s">
        <v>3063</v>
      </c>
      <c r="AJ972" s="44" t="s">
        <v>3136</v>
      </c>
      <c r="AK972" s="295">
        <v>5340202</v>
      </c>
      <c r="AL972" s="44" t="s">
        <v>501</v>
      </c>
      <c r="AM972" s="44" t="s">
        <v>3140</v>
      </c>
      <c r="AN972" s="296">
        <v>278095700</v>
      </c>
      <c r="AO972" s="34"/>
      <c r="AP972" s="34"/>
      <c r="AQ972" s="34"/>
      <c r="AR972" s="34"/>
      <c r="AS972" s="34"/>
      <c r="AT972" s="44" t="s">
        <v>434</v>
      </c>
      <c r="AU972" s="44"/>
      <c r="AV972" s="751" t="str" cm="1">
        <f t="array" ref="AV9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2" s="34"/>
      <c r="AX972" s="34"/>
      <c r="AY972" s="34"/>
      <c r="AZ972" s="34"/>
      <c r="BA972" s="34"/>
      <c r="BB972" s="34"/>
      <c r="BC972" s="34"/>
      <c r="BD972" s="44">
        <v>40821</v>
      </c>
      <c r="BE972" s="34" t="s">
        <v>3151</v>
      </c>
      <c r="BF972" s="43" t="s">
        <v>1277</v>
      </c>
      <c r="BG972" s="34" t="s">
        <v>504</v>
      </c>
      <c r="BH972" s="34" t="s">
        <v>498</v>
      </c>
      <c r="BI972" s="34" t="s">
        <v>3151</v>
      </c>
      <c r="BJ972" s="44" t="s">
        <v>428</v>
      </c>
      <c r="BK972" s="44" t="s">
        <v>6475</v>
      </c>
    </row>
    <row r="973" spans="22:63">
      <c r="V973" s="43">
        <v>116</v>
      </c>
      <c r="W973" s="34" t="s">
        <v>3135</v>
      </c>
      <c r="X973" s="44">
        <v>40822</v>
      </c>
      <c r="Y973" s="34" t="s">
        <v>3217</v>
      </c>
      <c r="Z973" s="43" t="s">
        <v>1277</v>
      </c>
      <c r="AA973" s="34" t="s">
        <v>504</v>
      </c>
      <c r="AB973" s="34" t="s">
        <v>498</v>
      </c>
      <c r="AC973" s="34" t="s">
        <v>3217</v>
      </c>
      <c r="AD973" s="44" t="s">
        <v>428</v>
      </c>
      <c r="AE973" s="44" t="s">
        <v>6475</v>
      </c>
      <c r="AF973" s="43">
        <v>116</v>
      </c>
      <c r="AG973" s="34" t="s">
        <v>3135</v>
      </c>
      <c r="AH973" s="34" t="s">
        <v>3134</v>
      </c>
      <c r="AI973" s="43" t="s">
        <v>3063</v>
      </c>
      <c r="AJ973" s="44" t="s">
        <v>3136</v>
      </c>
      <c r="AK973" s="295">
        <v>5340202</v>
      </c>
      <c r="AL973" s="44" t="s">
        <v>501</v>
      </c>
      <c r="AM973" s="44" t="s">
        <v>3140</v>
      </c>
      <c r="AN973" s="296">
        <v>278095700</v>
      </c>
      <c r="AO973" s="34"/>
      <c r="AP973" s="34"/>
      <c r="AQ973" s="34"/>
      <c r="AR973" s="34"/>
      <c r="AS973" s="34"/>
      <c r="AT973" s="44" t="s">
        <v>434</v>
      </c>
      <c r="AU973" s="44"/>
      <c r="AV973" s="751" t="str" cm="1">
        <f t="array" ref="AV9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3" s="34"/>
      <c r="AX973" s="34"/>
      <c r="AY973" s="34"/>
      <c r="AZ973" s="34"/>
      <c r="BA973" s="34"/>
      <c r="BB973" s="34"/>
      <c r="BC973" s="34"/>
      <c r="BD973" s="44">
        <v>40822</v>
      </c>
      <c r="BE973" s="34" t="s">
        <v>3217</v>
      </c>
      <c r="BF973" s="43" t="s">
        <v>1277</v>
      </c>
      <c r="BG973" s="34" t="s">
        <v>504</v>
      </c>
      <c r="BH973" s="34" t="s">
        <v>498</v>
      </c>
      <c r="BI973" s="34" t="s">
        <v>3217</v>
      </c>
      <c r="BJ973" s="44" t="s">
        <v>428</v>
      </c>
      <c r="BK973" s="44" t="s">
        <v>6475</v>
      </c>
    </row>
    <row r="974" spans="22:63">
      <c r="V974" s="43">
        <v>116</v>
      </c>
      <c r="W974" s="34" t="s">
        <v>3135</v>
      </c>
      <c r="X974" s="44">
        <v>40826</v>
      </c>
      <c r="Y974" s="34" t="s">
        <v>3275</v>
      </c>
      <c r="Z974" s="43" t="s">
        <v>1277</v>
      </c>
      <c r="AA974" s="34" t="s">
        <v>504</v>
      </c>
      <c r="AB974" s="34" t="s">
        <v>498</v>
      </c>
      <c r="AC974" s="34" t="s">
        <v>3275</v>
      </c>
      <c r="AD974" s="44" t="s">
        <v>428</v>
      </c>
      <c r="AE974" s="44" t="s">
        <v>6475</v>
      </c>
      <c r="AF974" s="43">
        <v>116</v>
      </c>
      <c r="AG974" s="34" t="s">
        <v>3135</v>
      </c>
      <c r="AH974" s="34" t="s">
        <v>3134</v>
      </c>
      <c r="AI974" s="43" t="s">
        <v>3063</v>
      </c>
      <c r="AJ974" s="44" t="s">
        <v>3136</v>
      </c>
      <c r="AK974" s="295">
        <v>5340202</v>
      </c>
      <c r="AL974" s="44" t="s">
        <v>501</v>
      </c>
      <c r="AM974" s="44" t="s">
        <v>3140</v>
      </c>
      <c r="AN974" s="296">
        <v>278095700</v>
      </c>
      <c r="AO974" s="34"/>
      <c r="AP974" s="34"/>
      <c r="AQ974" s="34"/>
      <c r="AR974" s="34"/>
      <c r="AS974" s="34"/>
      <c r="AT974" s="44" t="s">
        <v>434</v>
      </c>
      <c r="AU974" s="44"/>
      <c r="AV974" s="751" t="str" cm="1">
        <f t="array" ref="AV9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4" s="34"/>
      <c r="AX974" s="34"/>
      <c r="AY974" s="34"/>
      <c r="AZ974" s="34"/>
      <c r="BA974" s="34"/>
      <c r="BB974" s="34"/>
      <c r="BC974" s="34"/>
      <c r="BD974" s="44">
        <v>40826</v>
      </c>
      <c r="BE974" s="34" t="s">
        <v>3275</v>
      </c>
      <c r="BF974" s="43" t="s">
        <v>1277</v>
      </c>
      <c r="BG974" s="34" t="s">
        <v>504</v>
      </c>
      <c r="BH974" s="34" t="s">
        <v>498</v>
      </c>
      <c r="BI974" s="34" t="s">
        <v>3275</v>
      </c>
      <c r="BJ974" s="44" t="s">
        <v>428</v>
      </c>
      <c r="BK974" s="44" t="s">
        <v>6475</v>
      </c>
    </row>
    <row r="975" spans="22:63">
      <c r="V975" s="43">
        <v>117</v>
      </c>
      <c r="W975" s="34" t="s">
        <v>3198</v>
      </c>
      <c r="X975" s="44">
        <v>40701</v>
      </c>
      <c r="Y975" s="34" t="s">
        <v>766</v>
      </c>
      <c r="Z975" s="43" t="s">
        <v>1277</v>
      </c>
      <c r="AA975" s="34" t="s">
        <v>503</v>
      </c>
      <c r="AB975" s="34" t="s">
        <v>498</v>
      </c>
      <c r="AC975" s="34" t="s">
        <v>766</v>
      </c>
      <c r="AD975" s="44" t="s">
        <v>428</v>
      </c>
      <c r="AE975" s="44" t="s">
        <v>6475</v>
      </c>
      <c r="AF975" s="43">
        <v>117</v>
      </c>
      <c r="AG975" s="34" t="s">
        <v>3198</v>
      </c>
      <c r="AH975" s="34" t="s">
        <v>3197</v>
      </c>
      <c r="AI975" s="43" t="s">
        <v>3063</v>
      </c>
      <c r="AJ975" s="44" t="s">
        <v>3199</v>
      </c>
      <c r="AK975" s="295">
        <v>5370285</v>
      </c>
      <c r="AL975" s="44" t="s">
        <v>503</v>
      </c>
      <c r="AM975" s="44" t="s">
        <v>3203</v>
      </c>
      <c r="AN975" s="296">
        <v>278095720</v>
      </c>
      <c r="AO975" s="34"/>
      <c r="AP975" s="34"/>
      <c r="AQ975" s="34"/>
      <c r="AR975" s="34"/>
      <c r="AS975" s="34"/>
      <c r="AT975" s="44" t="s">
        <v>434</v>
      </c>
      <c r="AU975" s="44"/>
      <c r="AV975" s="751" t="str" cm="1">
        <f t="array" ref="AV9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5" s="34"/>
      <c r="AX975" s="34"/>
      <c r="AY975" s="34"/>
      <c r="AZ975" s="34"/>
      <c r="BA975" s="34"/>
      <c r="BB975" s="34"/>
      <c r="BC975" s="34"/>
      <c r="BD975" s="44">
        <v>40701</v>
      </c>
      <c r="BE975" s="34" t="s">
        <v>766</v>
      </c>
      <c r="BF975" s="43" t="s">
        <v>1277</v>
      </c>
      <c r="BG975" s="34" t="s">
        <v>503</v>
      </c>
      <c r="BH975" s="34" t="s">
        <v>498</v>
      </c>
      <c r="BI975" s="34" t="s">
        <v>766</v>
      </c>
      <c r="BJ975" s="44" t="s">
        <v>428</v>
      </c>
      <c r="BK975" s="44" t="s">
        <v>6475</v>
      </c>
    </row>
    <row r="976" spans="22:63">
      <c r="V976" s="43">
        <v>117</v>
      </c>
      <c r="W976" s="34" t="s">
        <v>3198</v>
      </c>
      <c r="X976" s="44">
        <v>40702</v>
      </c>
      <c r="Y976" s="34" t="s">
        <v>1036</v>
      </c>
      <c r="Z976" s="43" t="s">
        <v>1277</v>
      </c>
      <c r="AA976" s="34" t="s">
        <v>503</v>
      </c>
      <c r="AB976" s="34" t="s">
        <v>498</v>
      </c>
      <c r="AC976" s="34" t="s">
        <v>1036</v>
      </c>
      <c r="AD976" s="44" t="s">
        <v>428</v>
      </c>
      <c r="AE976" s="44" t="s">
        <v>6475</v>
      </c>
      <c r="AF976" s="43">
        <v>117</v>
      </c>
      <c r="AG976" s="34" t="s">
        <v>3198</v>
      </c>
      <c r="AH976" s="34" t="s">
        <v>3197</v>
      </c>
      <c r="AI976" s="43" t="s">
        <v>3063</v>
      </c>
      <c r="AJ976" s="44" t="s">
        <v>3199</v>
      </c>
      <c r="AK976" s="295">
        <v>5370285</v>
      </c>
      <c r="AL976" s="44" t="s">
        <v>503</v>
      </c>
      <c r="AM976" s="44" t="s">
        <v>3203</v>
      </c>
      <c r="AN976" s="296">
        <v>278095720</v>
      </c>
      <c r="AO976" s="34"/>
      <c r="AP976" s="34"/>
      <c r="AQ976" s="34"/>
      <c r="AR976" s="34"/>
      <c r="AS976" s="34"/>
      <c r="AT976" s="44" t="s">
        <v>434</v>
      </c>
      <c r="AU976" s="44"/>
      <c r="AV976" s="751" t="str" cm="1">
        <f t="array" ref="AV9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6" s="34"/>
      <c r="AX976" s="34"/>
      <c r="AY976" s="34"/>
      <c r="AZ976" s="34"/>
      <c r="BA976" s="34"/>
      <c r="BB976" s="34"/>
      <c r="BC976" s="34"/>
      <c r="BD976" s="44">
        <v>40702</v>
      </c>
      <c r="BE976" s="34" t="s">
        <v>1036</v>
      </c>
      <c r="BF976" s="43" t="s">
        <v>1277</v>
      </c>
      <c r="BG976" s="34" t="s">
        <v>503</v>
      </c>
      <c r="BH976" s="34" t="s">
        <v>498</v>
      </c>
      <c r="BI976" s="34" t="s">
        <v>1036</v>
      </c>
      <c r="BJ976" s="44" t="s">
        <v>428</v>
      </c>
      <c r="BK976" s="44" t="s">
        <v>6475</v>
      </c>
    </row>
    <row r="977" spans="22:63">
      <c r="V977" s="43">
        <v>117</v>
      </c>
      <c r="W977" s="34" t="s">
        <v>3198</v>
      </c>
      <c r="X977" s="44">
        <v>40703</v>
      </c>
      <c r="Y977" s="34" t="s">
        <v>1329</v>
      </c>
      <c r="Z977" s="43" t="s">
        <v>1277</v>
      </c>
      <c r="AA977" s="34" t="s">
        <v>503</v>
      </c>
      <c r="AB977" s="34" t="s">
        <v>498</v>
      </c>
      <c r="AC977" s="34" t="s">
        <v>1329</v>
      </c>
      <c r="AD977" s="44" t="s">
        <v>428</v>
      </c>
      <c r="AE977" s="44" t="s">
        <v>6475</v>
      </c>
      <c r="AF977" s="43">
        <v>117</v>
      </c>
      <c r="AG977" s="34" t="s">
        <v>3198</v>
      </c>
      <c r="AH977" s="34" t="s">
        <v>3197</v>
      </c>
      <c r="AI977" s="43" t="s">
        <v>3063</v>
      </c>
      <c r="AJ977" s="44" t="s">
        <v>3199</v>
      </c>
      <c r="AK977" s="295">
        <v>5370285</v>
      </c>
      <c r="AL977" s="44" t="s">
        <v>503</v>
      </c>
      <c r="AM977" s="44" t="s">
        <v>3203</v>
      </c>
      <c r="AN977" s="296">
        <v>278095720</v>
      </c>
      <c r="AO977" s="34"/>
      <c r="AP977" s="34"/>
      <c r="AQ977" s="34"/>
      <c r="AR977" s="34"/>
      <c r="AS977" s="34"/>
      <c r="AT977" s="44" t="s">
        <v>434</v>
      </c>
      <c r="AU977" s="44"/>
      <c r="AV977" s="751" t="str" cm="1">
        <f t="array" ref="AV9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7" s="34"/>
      <c r="AX977" s="34"/>
      <c r="AY977" s="34"/>
      <c r="AZ977" s="34"/>
      <c r="BA977" s="34"/>
      <c r="BB977" s="34"/>
      <c r="BC977" s="34"/>
      <c r="BD977" s="44">
        <v>40703</v>
      </c>
      <c r="BE977" s="34" t="s">
        <v>1329</v>
      </c>
      <c r="BF977" s="43" t="s">
        <v>1277</v>
      </c>
      <c r="BG977" s="34" t="s">
        <v>503</v>
      </c>
      <c r="BH977" s="34" t="s">
        <v>498</v>
      </c>
      <c r="BI977" s="34" t="s">
        <v>1329</v>
      </c>
      <c r="BJ977" s="44" t="s">
        <v>428</v>
      </c>
      <c r="BK977" s="44" t="s">
        <v>6475</v>
      </c>
    </row>
    <row r="978" spans="22:63">
      <c r="V978" s="43">
        <v>117</v>
      </c>
      <c r="W978" s="34" t="s">
        <v>3198</v>
      </c>
      <c r="X978" s="44">
        <v>40704</v>
      </c>
      <c r="Y978" s="34" t="s">
        <v>1620</v>
      </c>
      <c r="Z978" s="43" t="s">
        <v>1277</v>
      </c>
      <c r="AA978" s="34" t="s">
        <v>503</v>
      </c>
      <c r="AB978" s="34" t="s">
        <v>498</v>
      </c>
      <c r="AC978" s="34" t="s">
        <v>1620</v>
      </c>
      <c r="AD978" s="44" t="s">
        <v>428</v>
      </c>
      <c r="AE978" s="44" t="s">
        <v>6475</v>
      </c>
      <c r="AF978" s="43">
        <v>117</v>
      </c>
      <c r="AG978" s="34" t="s">
        <v>3198</v>
      </c>
      <c r="AH978" s="34" t="s">
        <v>3197</v>
      </c>
      <c r="AI978" s="43" t="s">
        <v>3063</v>
      </c>
      <c r="AJ978" s="44" t="s">
        <v>3199</v>
      </c>
      <c r="AK978" s="295">
        <v>5370285</v>
      </c>
      <c r="AL978" s="44" t="s">
        <v>503</v>
      </c>
      <c r="AM978" s="44" t="s">
        <v>3203</v>
      </c>
      <c r="AN978" s="296">
        <v>278095720</v>
      </c>
      <c r="AO978" s="34"/>
      <c r="AP978" s="34"/>
      <c r="AQ978" s="34"/>
      <c r="AR978" s="34"/>
      <c r="AS978" s="34"/>
      <c r="AT978" s="44" t="s">
        <v>434</v>
      </c>
      <c r="AU978" s="44"/>
      <c r="AV978" s="751" t="str" cm="1">
        <f t="array" ref="AV9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8" s="34"/>
      <c r="AX978" s="34"/>
      <c r="AY978" s="34"/>
      <c r="AZ978" s="34"/>
      <c r="BA978" s="34"/>
      <c r="BB978" s="34"/>
      <c r="BC978" s="34"/>
      <c r="BD978" s="44">
        <v>40704</v>
      </c>
      <c r="BE978" s="34" t="s">
        <v>1620</v>
      </c>
      <c r="BF978" s="43" t="s">
        <v>1277</v>
      </c>
      <c r="BG978" s="34" t="s">
        <v>503</v>
      </c>
      <c r="BH978" s="34" t="s">
        <v>498</v>
      </c>
      <c r="BI978" s="34" t="s">
        <v>1620</v>
      </c>
      <c r="BJ978" s="44" t="s">
        <v>428</v>
      </c>
      <c r="BK978" s="44" t="s">
        <v>6475</v>
      </c>
    </row>
    <row r="979" spans="22:63">
      <c r="V979" s="43">
        <v>117</v>
      </c>
      <c r="W979" s="34" t="s">
        <v>3198</v>
      </c>
      <c r="X979" s="44">
        <v>40708</v>
      </c>
      <c r="Y979" s="34" t="s">
        <v>1872</v>
      </c>
      <c r="Z979" s="43" t="s">
        <v>1277</v>
      </c>
      <c r="AA979" s="34" t="s">
        <v>503</v>
      </c>
      <c r="AB979" s="34" t="s">
        <v>498</v>
      </c>
      <c r="AC979" s="34" t="s">
        <v>1872</v>
      </c>
      <c r="AD979" s="44" t="s">
        <v>428</v>
      </c>
      <c r="AE979" s="44" t="s">
        <v>6475</v>
      </c>
      <c r="AF979" s="43">
        <v>117</v>
      </c>
      <c r="AG979" s="34" t="s">
        <v>3198</v>
      </c>
      <c r="AH979" s="34" t="s">
        <v>3197</v>
      </c>
      <c r="AI979" s="43" t="s">
        <v>3063</v>
      </c>
      <c r="AJ979" s="44" t="s">
        <v>3199</v>
      </c>
      <c r="AK979" s="295">
        <v>5370285</v>
      </c>
      <c r="AL979" s="44" t="s">
        <v>503</v>
      </c>
      <c r="AM979" s="44" t="s">
        <v>3203</v>
      </c>
      <c r="AN979" s="296">
        <v>278095720</v>
      </c>
      <c r="AO979" s="34"/>
      <c r="AP979" s="34"/>
      <c r="AQ979" s="34"/>
      <c r="AR979" s="34"/>
      <c r="AS979" s="34"/>
      <c r="AT979" s="44" t="s">
        <v>434</v>
      </c>
      <c r="AU979" s="44"/>
      <c r="AV979" s="751" t="str" cm="1">
        <f t="array" ref="AV9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79" s="34"/>
      <c r="AX979" s="34"/>
      <c r="AY979" s="34"/>
      <c r="AZ979" s="34"/>
      <c r="BA979" s="34"/>
      <c r="BB979" s="34"/>
      <c r="BC979" s="34"/>
      <c r="BD979" s="44">
        <v>40708</v>
      </c>
      <c r="BE979" s="34" t="s">
        <v>1872</v>
      </c>
      <c r="BF979" s="43" t="s">
        <v>1277</v>
      </c>
      <c r="BG979" s="34" t="s">
        <v>503</v>
      </c>
      <c r="BH979" s="34" t="s">
        <v>498</v>
      </c>
      <c r="BI979" s="34" t="s">
        <v>1872</v>
      </c>
      <c r="BJ979" s="44" t="s">
        <v>428</v>
      </c>
      <c r="BK979" s="44" t="s">
        <v>6475</v>
      </c>
    </row>
    <row r="980" spans="22:63">
      <c r="V980" s="43">
        <v>117</v>
      </c>
      <c r="W980" s="34" t="s">
        <v>3198</v>
      </c>
      <c r="X980" s="44">
        <v>40709</v>
      </c>
      <c r="Y980" s="34" t="s">
        <v>1028</v>
      </c>
      <c r="Z980" s="43" t="s">
        <v>1277</v>
      </c>
      <c r="AA980" s="34" t="s">
        <v>503</v>
      </c>
      <c r="AB980" s="34" t="s">
        <v>498</v>
      </c>
      <c r="AC980" s="34" t="s">
        <v>1028</v>
      </c>
      <c r="AD980" s="44" t="s">
        <v>428</v>
      </c>
      <c r="AE980" s="44" t="s">
        <v>6475</v>
      </c>
      <c r="AF980" s="43">
        <v>117</v>
      </c>
      <c r="AG980" s="34" t="s">
        <v>3198</v>
      </c>
      <c r="AH980" s="34" t="s">
        <v>3197</v>
      </c>
      <c r="AI980" s="43" t="s">
        <v>3063</v>
      </c>
      <c r="AJ980" s="44" t="s">
        <v>3199</v>
      </c>
      <c r="AK980" s="295">
        <v>5370285</v>
      </c>
      <c r="AL980" s="44" t="s">
        <v>503</v>
      </c>
      <c r="AM980" s="44" t="s">
        <v>3203</v>
      </c>
      <c r="AN980" s="296">
        <v>278095720</v>
      </c>
      <c r="AO980" s="34"/>
      <c r="AP980" s="34"/>
      <c r="AQ980" s="34"/>
      <c r="AR980" s="34"/>
      <c r="AS980" s="34"/>
      <c r="AT980" s="44" t="s">
        <v>434</v>
      </c>
      <c r="AU980" s="44"/>
      <c r="AV980" s="751" t="str" cm="1">
        <f t="array" ref="AV9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0" s="34"/>
      <c r="AX980" s="34"/>
      <c r="AY980" s="34"/>
      <c r="AZ980" s="34"/>
      <c r="BA980" s="34"/>
      <c r="BB980" s="34"/>
      <c r="BC980" s="34"/>
      <c r="BD980" s="44">
        <v>40709</v>
      </c>
      <c r="BE980" s="34" t="s">
        <v>1028</v>
      </c>
      <c r="BF980" s="43" t="s">
        <v>1277</v>
      </c>
      <c r="BG980" s="34" t="s">
        <v>503</v>
      </c>
      <c r="BH980" s="34" t="s">
        <v>498</v>
      </c>
      <c r="BI980" s="34" t="s">
        <v>1028</v>
      </c>
      <c r="BJ980" s="44" t="s">
        <v>428</v>
      </c>
      <c r="BK980" s="44" t="s">
        <v>6475</v>
      </c>
    </row>
    <row r="981" spans="22:63">
      <c r="V981" s="43">
        <v>117</v>
      </c>
      <c r="W981" s="34" t="s">
        <v>3198</v>
      </c>
      <c r="X981" s="44">
        <v>40710</v>
      </c>
      <c r="Y981" s="34" t="s">
        <v>1234</v>
      </c>
      <c r="Z981" s="43" t="s">
        <v>1277</v>
      </c>
      <c r="AA981" s="34" t="s">
        <v>503</v>
      </c>
      <c r="AB981" s="34" t="s">
        <v>498</v>
      </c>
      <c r="AC981" s="34" t="s">
        <v>1234</v>
      </c>
      <c r="AD981" s="44" t="s">
        <v>428</v>
      </c>
      <c r="AE981" s="44" t="s">
        <v>6475</v>
      </c>
      <c r="AF981" s="43">
        <v>117</v>
      </c>
      <c r="AG981" s="34" t="s">
        <v>3198</v>
      </c>
      <c r="AH981" s="34" t="s">
        <v>3197</v>
      </c>
      <c r="AI981" s="43" t="s">
        <v>3063</v>
      </c>
      <c r="AJ981" s="44" t="s">
        <v>3199</v>
      </c>
      <c r="AK981" s="295">
        <v>5370285</v>
      </c>
      <c r="AL981" s="44" t="s">
        <v>503</v>
      </c>
      <c r="AM981" s="44" t="s">
        <v>3203</v>
      </c>
      <c r="AN981" s="296">
        <v>278095720</v>
      </c>
      <c r="AO981" s="34"/>
      <c r="AP981" s="34"/>
      <c r="AQ981" s="34"/>
      <c r="AR981" s="34"/>
      <c r="AS981" s="34"/>
      <c r="AT981" s="44" t="s">
        <v>434</v>
      </c>
      <c r="AU981" s="44"/>
      <c r="AV981" s="751" t="str" cm="1">
        <f t="array" ref="AV9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1" s="34"/>
      <c r="AX981" s="34"/>
      <c r="AY981" s="34"/>
      <c r="AZ981" s="34"/>
      <c r="BA981" s="34"/>
      <c r="BB981" s="34"/>
      <c r="BC981" s="34"/>
      <c r="BD981" s="44">
        <v>40710</v>
      </c>
      <c r="BE981" s="34" t="s">
        <v>1234</v>
      </c>
      <c r="BF981" s="43" t="s">
        <v>1277</v>
      </c>
      <c r="BG981" s="34" t="s">
        <v>503</v>
      </c>
      <c r="BH981" s="34" t="s">
        <v>498</v>
      </c>
      <c r="BI981" s="34" t="s">
        <v>1234</v>
      </c>
      <c r="BJ981" s="44" t="s">
        <v>428</v>
      </c>
      <c r="BK981" s="44" t="s">
        <v>6475</v>
      </c>
    </row>
    <row r="982" spans="22:63">
      <c r="V982" s="43">
        <v>117</v>
      </c>
      <c r="W982" s="34" t="s">
        <v>3198</v>
      </c>
      <c r="X982" s="44">
        <v>40711</v>
      </c>
      <c r="Y982" s="34" t="s">
        <v>2399</v>
      </c>
      <c r="Z982" s="43" t="s">
        <v>1277</v>
      </c>
      <c r="AA982" s="34" t="s">
        <v>503</v>
      </c>
      <c r="AB982" s="34" t="s">
        <v>498</v>
      </c>
      <c r="AC982" s="34" t="s">
        <v>2399</v>
      </c>
      <c r="AD982" s="44" t="s">
        <v>428</v>
      </c>
      <c r="AE982" s="44" t="s">
        <v>6475</v>
      </c>
      <c r="AF982" s="43">
        <v>117</v>
      </c>
      <c r="AG982" s="34" t="s">
        <v>3198</v>
      </c>
      <c r="AH982" s="34" t="s">
        <v>3197</v>
      </c>
      <c r="AI982" s="43" t="s">
        <v>3063</v>
      </c>
      <c r="AJ982" s="44" t="s">
        <v>3199</v>
      </c>
      <c r="AK982" s="295">
        <v>5370285</v>
      </c>
      <c r="AL982" s="44" t="s">
        <v>503</v>
      </c>
      <c r="AM982" s="44" t="s">
        <v>3203</v>
      </c>
      <c r="AN982" s="296">
        <v>278095720</v>
      </c>
      <c r="AO982" s="34"/>
      <c r="AP982" s="34"/>
      <c r="AQ982" s="34"/>
      <c r="AR982" s="34"/>
      <c r="AS982" s="34"/>
      <c r="AT982" s="44" t="s">
        <v>434</v>
      </c>
      <c r="AU982" s="44"/>
      <c r="AV982" s="751" t="str" cm="1">
        <f t="array" ref="AV9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2" s="34"/>
      <c r="AX982" s="34"/>
      <c r="AY982" s="34"/>
      <c r="AZ982" s="34"/>
      <c r="BA982" s="34"/>
      <c r="BB982" s="34"/>
      <c r="BC982" s="34"/>
      <c r="BD982" s="44">
        <v>40711</v>
      </c>
      <c r="BE982" s="34" t="s">
        <v>2399</v>
      </c>
      <c r="BF982" s="43" t="s">
        <v>1277</v>
      </c>
      <c r="BG982" s="34" t="s">
        <v>503</v>
      </c>
      <c r="BH982" s="34" t="s">
        <v>498</v>
      </c>
      <c r="BI982" s="34" t="s">
        <v>2399</v>
      </c>
      <c r="BJ982" s="44" t="s">
        <v>428</v>
      </c>
      <c r="BK982" s="44" t="s">
        <v>6475</v>
      </c>
    </row>
    <row r="983" spans="22:63">
      <c r="V983" s="43">
        <v>117</v>
      </c>
      <c r="W983" s="34" t="s">
        <v>3198</v>
      </c>
      <c r="X983" s="44">
        <v>40712</v>
      </c>
      <c r="Y983" s="34" t="s">
        <v>2539</v>
      </c>
      <c r="Z983" s="43" t="s">
        <v>1277</v>
      </c>
      <c r="AA983" s="34" t="s">
        <v>503</v>
      </c>
      <c r="AB983" s="34" t="s">
        <v>498</v>
      </c>
      <c r="AC983" s="34" t="s">
        <v>2539</v>
      </c>
      <c r="AD983" s="44" t="s">
        <v>428</v>
      </c>
      <c r="AE983" s="44" t="s">
        <v>6475</v>
      </c>
      <c r="AF983" s="43">
        <v>117</v>
      </c>
      <c r="AG983" s="34" t="s">
        <v>3198</v>
      </c>
      <c r="AH983" s="34" t="s">
        <v>3197</v>
      </c>
      <c r="AI983" s="43" t="s">
        <v>3063</v>
      </c>
      <c r="AJ983" s="44" t="s">
        <v>3199</v>
      </c>
      <c r="AK983" s="295">
        <v>5370285</v>
      </c>
      <c r="AL983" s="44" t="s">
        <v>503</v>
      </c>
      <c r="AM983" s="44" t="s">
        <v>3203</v>
      </c>
      <c r="AN983" s="296">
        <v>278095720</v>
      </c>
      <c r="AO983" s="34"/>
      <c r="AP983" s="34"/>
      <c r="AQ983" s="34"/>
      <c r="AR983" s="34"/>
      <c r="AS983" s="34"/>
      <c r="AT983" s="44" t="s">
        <v>434</v>
      </c>
      <c r="AU983" s="44"/>
      <c r="AV983" s="751" t="str" cm="1">
        <f t="array" ref="AV9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3" s="34"/>
      <c r="AX983" s="34"/>
      <c r="AY983" s="34"/>
      <c r="AZ983" s="34"/>
      <c r="BA983" s="34"/>
      <c r="BB983" s="34"/>
      <c r="BC983" s="34"/>
      <c r="BD983" s="44">
        <v>40712</v>
      </c>
      <c r="BE983" s="34" t="s">
        <v>2539</v>
      </c>
      <c r="BF983" s="43" t="s">
        <v>1277</v>
      </c>
      <c r="BG983" s="34" t="s">
        <v>503</v>
      </c>
      <c r="BH983" s="34" t="s">
        <v>498</v>
      </c>
      <c r="BI983" s="34" t="s">
        <v>2539</v>
      </c>
      <c r="BJ983" s="44" t="s">
        <v>428</v>
      </c>
      <c r="BK983" s="44" t="s">
        <v>6475</v>
      </c>
    </row>
    <row r="984" spans="22:63">
      <c r="V984" s="43">
        <v>117</v>
      </c>
      <c r="W984" s="34" t="s">
        <v>3198</v>
      </c>
      <c r="X984" s="44">
        <v>40713</v>
      </c>
      <c r="Y984" s="34" t="s">
        <v>2666</v>
      </c>
      <c r="Z984" s="43" t="s">
        <v>1277</v>
      </c>
      <c r="AA984" s="34" t="s">
        <v>503</v>
      </c>
      <c r="AB984" s="34" t="s">
        <v>498</v>
      </c>
      <c r="AC984" s="34" t="s">
        <v>2666</v>
      </c>
      <c r="AD984" s="44" t="s">
        <v>428</v>
      </c>
      <c r="AE984" s="44" t="s">
        <v>6475</v>
      </c>
      <c r="AF984" s="43">
        <v>117</v>
      </c>
      <c r="AG984" s="34" t="s">
        <v>3198</v>
      </c>
      <c r="AH984" s="34" t="s">
        <v>3197</v>
      </c>
      <c r="AI984" s="43" t="s">
        <v>3063</v>
      </c>
      <c r="AJ984" s="44" t="s">
        <v>3199</v>
      </c>
      <c r="AK984" s="295">
        <v>5370285</v>
      </c>
      <c r="AL984" s="44" t="s">
        <v>503</v>
      </c>
      <c r="AM984" s="44" t="s">
        <v>3203</v>
      </c>
      <c r="AN984" s="296">
        <v>278095720</v>
      </c>
      <c r="AO984" s="34"/>
      <c r="AP984" s="34"/>
      <c r="AQ984" s="34"/>
      <c r="AR984" s="34"/>
      <c r="AS984" s="34"/>
      <c r="AT984" s="44" t="s">
        <v>434</v>
      </c>
      <c r="AU984" s="44"/>
      <c r="AV984" s="751" t="str" cm="1">
        <f t="array" ref="AV9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4" s="34"/>
      <c r="AX984" s="34"/>
      <c r="AY984" s="34"/>
      <c r="AZ984" s="34"/>
      <c r="BA984" s="34"/>
      <c r="BB984" s="34"/>
      <c r="BC984" s="34"/>
      <c r="BD984" s="44">
        <v>40713</v>
      </c>
      <c r="BE984" s="34" t="s">
        <v>2666</v>
      </c>
      <c r="BF984" s="43" t="s">
        <v>1277</v>
      </c>
      <c r="BG984" s="34" t="s">
        <v>503</v>
      </c>
      <c r="BH984" s="34" t="s">
        <v>498</v>
      </c>
      <c r="BI984" s="34" t="s">
        <v>2666</v>
      </c>
      <c r="BJ984" s="44" t="s">
        <v>428</v>
      </c>
      <c r="BK984" s="44" t="s">
        <v>6475</v>
      </c>
    </row>
    <row r="985" spans="22:63">
      <c r="V985" s="43">
        <v>117</v>
      </c>
      <c r="W985" s="34" t="s">
        <v>3198</v>
      </c>
      <c r="X985" s="44">
        <v>40714</v>
      </c>
      <c r="Y985" s="34" t="s">
        <v>2795</v>
      </c>
      <c r="Z985" s="43" t="s">
        <v>1277</v>
      </c>
      <c r="AA985" s="34" t="s">
        <v>503</v>
      </c>
      <c r="AB985" s="34" t="s">
        <v>498</v>
      </c>
      <c r="AC985" s="34" t="s">
        <v>2795</v>
      </c>
      <c r="AD985" s="44" t="s">
        <v>428</v>
      </c>
      <c r="AE985" s="44" t="s">
        <v>6475</v>
      </c>
      <c r="AF985" s="43">
        <v>117</v>
      </c>
      <c r="AG985" s="34" t="s">
        <v>3198</v>
      </c>
      <c r="AH985" s="34" t="s">
        <v>3197</v>
      </c>
      <c r="AI985" s="43" t="s">
        <v>3063</v>
      </c>
      <c r="AJ985" s="44" t="s">
        <v>3199</v>
      </c>
      <c r="AK985" s="295">
        <v>5370285</v>
      </c>
      <c r="AL985" s="44" t="s">
        <v>503</v>
      </c>
      <c r="AM985" s="44" t="s">
        <v>3203</v>
      </c>
      <c r="AN985" s="296">
        <v>278095720</v>
      </c>
      <c r="AO985" s="34"/>
      <c r="AP985" s="34"/>
      <c r="AQ985" s="34"/>
      <c r="AR985" s="34"/>
      <c r="AS985" s="34"/>
      <c r="AT985" s="44" t="s">
        <v>434</v>
      </c>
      <c r="AU985" s="44"/>
      <c r="AV985" s="751" t="str" cm="1">
        <f t="array" ref="AV9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5" s="34"/>
      <c r="AX985" s="34"/>
      <c r="AY985" s="34"/>
      <c r="AZ985" s="34"/>
      <c r="BA985" s="34"/>
      <c r="BB985" s="34"/>
      <c r="BC985" s="34"/>
      <c r="BD985" s="44">
        <v>40714</v>
      </c>
      <c r="BE985" s="34" t="s">
        <v>2795</v>
      </c>
      <c r="BF985" s="43" t="s">
        <v>1277</v>
      </c>
      <c r="BG985" s="34" t="s">
        <v>503</v>
      </c>
      <c r="BH985" s="34" t="s">
        <v>498</v>
      </c>
      <c r="BI985" s="34" t="s">
        <v>2795</v>
      </c>
      <c r="BJ985" s="44" t="s">
        <v>428</v>
      </c>
      <c r="BK985" s="44" t="s">
        <v>6475</v>
      </c>
    </row>
    <row r="986" spans="22:63">
      <c r="V986" s="43">
        <v>117</v>
      </c>
      <c r="W986" s="34" t="s">
        <v>3198</v>
      </c>
      <c r="X986" s="44">
        <v>40716</v>
      </c>
      <c r="Y986" s="34" t="s">
        <v>1522</v>
      </c>
      <c r="Z986" s="43" t="s">
        <v>1277</v>
      </c>
      <c r="AA986" s="34" t="s">
        <v>503</v>
      </c>
      <c r="AB986" s="34" t="s">
        <v>498</v>
      </c>
      <c r="AC986" s="34" t="s">
        <v>1522</v>
      </c>
      <c r="AD986" s="44" t="s">
        <v>428</v>
      </c>
      <c r="AE986" s="44" t="s">
        <v>6475</v>
      </c>
      <c r="AF986" s="43">
        <v>117</v>
      </c>
      <c r="AG986" s="34" t="s">
        <v>3198</v>
      </c>
      <c r="AH986" s="34" t="s">
        <v>3197</v>
      </c>
      <c r="AI986" s="43" t="s">
        <v>3063</v>
      </c>
      <c r="AJ986" s="44" t="s">
        <v>3199</v>
      </c>
      <c r="AK986" s="295">
        <v>5370285</v>
      </c>
      <c r="AL986" s="44" t="s">
        <v>503</v>
      </c>
      <c r="AM986" s="44" t="s">
        <v>3203</v>
      </c>
      <c r="AN986" s="296">
        <v>278095720</v>
      </c>
      <c r="AO986" s="34"/>
      <c r="AP986" s="34"/>
      <c r="AQ986" s="34"/>
      <c r="AR986" s="34"/>
      <c r="AS986" s="34"/>
      <c r="AT986" s="44" t="s">
        <v>434</v>
      </c>
      <c r="AU986" s="44"/>
      <c r="AV986" s="751" t="str" cm="1">
        <f t="array" ref="AV9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6" s="34"/>
      <c r="AX986" s="34"/>
      <c r="AY986" s="34"/>
      <c r="AZ986" s="34"/>
      <c r="BA986" s="34"/>
      <c r="BB986" s="34"/>
      <c r="BC986" s="34"/>
      <c r="BD986" s="44">
        <v>40716</v>
      </c>
      <c r="BE986" s="34" t="s">
        <v>1522</v>
      </c>
      <c r="BF986" s="43" t="s">
        <v>1277</v>
      </c>
      <c r="BG986" s="34" t="s">
        <v>503</v>
      </c>
      <c r="BH986" s="34" t="s">
        <v>498</v>
      </c>
      <c r="BI986" s="34" t="s">
        <v>1522</v>
      </c>
      <c r="BJ986" s="44" t="s">
        <v>428</v>
      </c>
      <c r="BK986" s="44" t="s">
        <v>6475</v>
      </c>
    </row>
    <row r="987" spans="22:63">
      <c r="V987" s="43">
        <v>117</v>
      </c>
      <c r="W987" s="34" t="s">
        <v>3198</v>
      </c>
      <c r="X987" s="44">
        <v>40718</v>
      </c>
      <c r="Y987" s="34" t="s">
        <v>2996</v>
      </c>
      <c r="Z987" s="43" t="s">
        <v>1277</v>
      </c>
      <c r="AA987" s="34" t="s">
        <v>503</v>
      </c>
      <c r="AB987" s="34" t="s">
        <v>498</v>
      </c>
      <c r="AC987" s="34" t="s">
        <v>2996</v>
      </c>
      <c r="AD987" s="44" t="s">
        <v>428</v>
      </c>
      <c r="AE987" s="44" t="s">
        <v>6475</v>
      </c>
      <c r="AF987" s="43">
        <v>117</v>
      </c>
      <c r="AG987" s="34" t="s">
        <v>3198</v>
      </c>
      <c r="AH987" s="34" t="s">
        <v>3197</v>
      </c>
      <c r="AI987" s="43" t="s">
        <v>3063</v>
      </c>
      <c r="AJ987" s="44" t="s">
        <v>3199</v>
      </c>
      <c r="AK987" s="295">
        <v>5370285</v>
      </c>
      <c r="AL987" s="44" t="s">
        <v>503</v>
      </c>
      <c r="AM987" s="44" t="s">
        <v>3203</v>
      </c>
      <c r="AN987" s="296">
        <v>278095720</v>
      </c>
      <c r="AO987" s="34"/>
      <c r="AP987" s="34"/>
      <c r="AQ987" s="34"/>
      <c r="AR987" s="34"/>
      <c r="AS987" s="34"/>
      <c r="AT987" s="44" t="s">
        <v>434</v>
      </c>
      <c r="AU987" s="44"/>
      <c r="AV987" s="751" t="str" cm="1">
        <f t="array" ref="AV9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7" s="34"/>
      <c r="AX987" s="34"/>
      <c r="AY987" s="34"/>
      <c r="AZ987" s="34"/>
      <c r="BA987" s="34"/>
      <c r="BB987" s="34"/>
      <c r="BC987" s="34"/>
      <c r="BD987" s="44">
        <v>40718</v>
      </c>
      <c r="BE987" s="34" t="s">
        <v>2996</v>
      </c>
      <c r="BF987" s="43" t="s">
        <v>1277</v>
      </c>
      <c r="BG987" s="34" t="s">
        <v>503</v>
      </c>
      <c r="BH987" s="34" t="s">
        <v>498</v>
      </c>
      <c r="BI987" s="34" t="s">
        <v>2996</v>
      </c>
      <c r="BJ987" s="44" t="s">
        <v>428</v>
      </c>
      <c r="BK987" s="44" t="s">
        <v>6475</v>
      </c>
    </row>
    <row r="988" spans="22:63">
      <c r="V988" s="43">
        <v>117</v>
      </c>
      <c r="W988" s="34" t="s">
        <v>3198</v>
      </c>
      <c r="X988" s="44">
        <v>40720</v>
      </c>
      <c r="Y988" s="34" t="s">
        <v>3080</v>
      </c>
      <c r="Z988" s="43" t="s">
        <v>1277</v>
      </c>
      <c r="AA988" s="34" t="s">
        <v>503</v>
      </c>
      <c r="AB988" s="34" t="s">
        <v>498</v>
      </c>
      <c r="AC988" s="34" t="s">
        <v>3080</v>
      </c>
      <c r="AD988" s="44" t="s">
        <v>428</v>
      </c>
      <c r="AE988" s="44" t="s">
        <v>6475</v>
      </c>
      <c r="AF988" s="43">
        <v>117</v>
      </c>
      <c r="AG988" s="34" t="s">
        <v>3198</v>
      </c>
      <c r="AH988" s="34" t="s">
        <v>3197</v>
      </c>
      <c r="AI988" s="43" t="s">
        <v>3063</v>
      </c>
      <c r="AJ988" s="44" t="s">
        <v>3199</v>
      </c>
      <c r="AK988" s="295">
        <v>5370285</v>
      </c>
      <c r="AL988" s="44" t="s">
        <v>503</v>
      </c>
      <c r="AM988" s="44" t="s">
        <v>3203</v>
      </c>
      <c r="AN988" s="296">
        <v>278095720</v>
      </c>
      <c r="AO988" s="34"/>
      <c r="AP988" s="34"/>
      <c r="AQ988" s="34"/>
      <c r="AR988" s="34"/>
      <c r="AS988" s="34"/>
      <c r="AT988" s="44" t="s">
        <v>434</v>
      </c>
      <c r="AU988" s="44"/>
      <c r="AV988" s="751" t="str" cm="1">
        <f t="array" ref="AV9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8" s="34"/>
      <c r="AX988" s="34"/>
      <c r="AY988" s="34"/>
      <c r="AZ988" s="34"/>
      <c r="BA988" s="34"/>
      <c r="BB988" s="34"/>
      <c r="BC988" s="34"/>
      <c r="BD988" s="44">
        <v>40720</v>
      </c>
      <c r="BE988" s="34" t="s">
        <v>3080</v>
      </c>
      <c r="BF988" s="43" t="s">
        <v>1277</v>
      </c>
      <c r="BG988" s="34" t="s">
        <v>503</v>
      </c>
      <c r="BH988" s="34" t="s">
        <v>498</v>
      </c>
      <c r="BI988" s="34" t="s">
        <v>3080</v>
      </c>
      <c r="BJ988" s="44" t="s">
        <v>428</v>
      </c>
      <c r="BK988" s="44" t="s">
        <v>6475</v>
      </c>
    </row>
    <row r="989" spans="22:63">
      <c r="V989" s="43">
        <v>117</v>
      </c>
      <c r="W989" s="34" t="s">
        <v>3198</v>
      </c>
      <c r="X989" s="44">
        <v>40721</v>
      </c>
      <c r="Y989" s="34" t="s">
        <v>503</v>
      </c>
      <c r="Z989" s="43" t="s">
        <v>1277</v>
      </c>
      <c r="AA989" s="34" t="s">
        <v>503</v>
      </c>
      <c r="AB989" s="34" t="s">
        <v>498</v>
      </c>
      <c r="AC989" s="34" t="s">
        <v>503</v>
      </c>
      <c r="AD989" s="44" t="s">
        <v>428</v>
      </c>
      <c r="AE989" s="44" t="s">
        <v>6475</v>
      </c>
      <c r="AF989" s="43">
        <v>117</v>
      </c>
      <c r="AG989" s="34" t="s">
        <v>3198</v>
      </c>
      <c r="AH989" s="34" t="s">
        <v>3197</v>
      </c>
      <c r="AI989" s="43" t="s">
        <v>3063</v>
      </c>
      <c r="AJ989" s="44" t="s">
        <v>3199</v>
      </c>
      <c r="AK989" s="295">
        <v>5370285</v>
      </c>
      <c r="AL989" s="44" t="s">
        <v>503</v>
      </c>
      <c r="AM989" s="44" t="s">
        <v>3203</v>
      </c>
      <c r="AN989" s="296">
        <v>278095720</v>
      </c>
      <c r="AO989" s="34"/>
      <c r="AP989" s="34"/>
      <c r="AQ989" s="34"/>
      <c r="AR989" s="34"/>
      <c r="AS989" s="34"/>
      <c r="AT989" s="44" t="s">
        <v>434</v>
      </c>
      <c r="AU989" s="44"/>
      <c r="AV989" s="751" t="str" cm="1">
        <f t="array" ref="AV9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89" s="34"/>
      <c r="AX989" s="34"/>
      <c r="AY989" s="34"/>
      <c r="AZ989" s="34"/>
      <c r="BA989" s="34"/>
      <c r="BB989" s="34"/>
      <c r="BC989" s="34"/>
      <c r="BD989" s="44">
        <v>40721</v>
      </c>
      <c r="BE989" s="34" t="s">
        <v>503</v>
      </c>
      <c r="BF989" s="43" t="s">
        <v>1277</v>
      </c>
      <c r="BG989" s="34" t="s">
        <v>503</v>
      </c>
      <c r="BH989" s="34" t="s">
        <v>498</v>
      </c>
      <c r="BI989" s="34" t="s">
        <v>503</v>
      </c>
      <c r="BJ989" s="44" t="s">
        <v>428</v>
      </c>
      <c r="BK989" s="44" t="s">
        <v>6475</v>
      </c>
    </row>
    <row r="990" spans="22:63">
      <c r="V990" s="43">
        <v>117</v>
      </c>
      <c r="W990" s="34" t="s">
        <v>3198</v>
      </c>
      <c r="X990" s="44">
        <v>40700</v>
      </c>
      <c r="Y990" s="34" t="s">
        <v>6552</v>
      </c>
      <c r="Z990" s="43" t="s">
        <v>1277</v>
      </c>
      <c r="AA990" s="34" t="s">
        <v>503</v>
      </c>
      <c r="AB990" s="34" t="s">
        <v>498</v>
      </c>
      <c r="AC990" s="34" t="s">
        <v>503</v>
      </c>
      <c r="AD990" s="44" t="s">
        <v>428</v>
      </c>
      <c r="AE990" s="44" t="s">
        <v>6475</v>
      </c>
      <c r="AF990" s="43">
        <v>117</v>
      </c>
      <c r="AG990" s="34" t="s">
        <v>3198</v>
      </c>
      <c r="AH990" s="34" t="s">
        <v>3197</v>
      </c>
      <c r="AI990" s="43" t="s">
        <v>3063</v>
      </c>
      <c r="AJ990" s="44" t="s">
        <v>3199</v>
      </c>
      <c r="AK990" s="295">
        <v>5370285</v>
      </c>
      <c r="AL990" s="44" t="s">
        <v>503</v>
      </c>
      <c r="AM990" s="44" t="s">
        <v>3203</v>
      </c>
      <c r="AN990" s="296">
        <v>278095720</v>
      </c>
      <c r="AO990" s="34"/>
      <c r="AP990" s="34"/>
      <c r="AQ990" s="34"/>
      <c r="AR990" s="34"/>
      <c r="AS990" s="34"/>
      <c r="AT990" s="44" t="s">
        <v>434</v>
      </c>
      <c r="AU990" s="44"/>
      <c r="AV990" s="751" t="str" cm="1">
        <f t="array" ref="AV9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0" s="34"/>
      <c r="AX990" s="34"/>
      <c r="AY990" s="34"/>
      <c r="AZ990" s="34"/>
      <c r="BA990" s="34"/>
      <c r="BB990" s="34"/>
      <c r="BC990" s="34"/>
      <c r="BD990" s="44">
        <v>40700</v>
      </c>
      <c r="BE990" s="34" t="s">
        <v>6552</v>
      </c>
      <c r="BF990" s="43" t="s">
        <v>1277</v>
      </c>
      <c r="BG990" s="34" t="s">
        <v>503</v>
      </c>
      <c r="BH990" s="34" t="s">
        <v>498</v>
      </c>
      <c r="BI990" s="34" t="s">
        <v>503</v>
      </c>
      <c r="BJ990" s="44" t="s">
        <v>428</v>
      </c>
      <c r="BK990" s="44" t="s">
        <v>6475</v>
      </c>
    </row>
    <row r="991" spans="22:63">
      <c r="V991" s="43">
        <v>117</v>
      </c>
      <c r="W991" s="34" t="s">
        <v>3198</v>
      </c>
      <c r="X991" s="44">
        <v>40722</v>
      </c>
      <c r="Y991" s="34" t="s">
        <v>3216</v>
      </c>
      <c r="Z991" s="43" t="s">
        <v>1277</v>
      </c>
      <c r="AA991" s="34" t="s">
        <v>503</v>
      </c>
      <c r="AB991" s="34" t="s">
        <v>498</v>
      </c>
      <c r="AC991" s="34" t="s">
        <v>3216</v>
      </c>
      <c r="AD991" s="44" t="s">
        <v>428</v>
      </c>
      <c r="AE991" s="44" t="s">
        <v>6475</v>
      </c>
      <c r="AF991" s="43">
        <v>117</v>
      </c>
      <c r="AG991" s="34" t="s">
        <v>3198</v>
      </c>
      <c r="AH991" s="34" t="s">
        <v>3197</v>
      </c>
      <c r="AI991" s="43" t="s">
        <v>3063</v>
      </c>
      <c r="AJ991" s="44" t="s">
        <v>3199</v>
      </c>
      <c r="AK991" s="295">
        <v>5370285</v>
      </c>
      <c r="AL991" s="44" t="s">
        <v>503</v>
      </c>
      <c r="AM991" s="44" t="s">
        <v>3203</v>
      </c>
      <c r="AN991" s="296">
        <v>278095720</v>
      </c>
      <c r="AO991" s="34"/>
      <c r="AP991" s="34"/>
      <c r="AQ991" s="34"/>
      <c r="AR991" s="34"/>
      <c r="AS991" s="34"/>
      <c r="AT991" s="44" t="s">
        <v>434</v>
      </c>
      <c r="AU991" s="44"/>
      <c r="AV991" s="751" t="str" cm="1">
        <f t="array" ref="AV9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1" s="34"/>
      <c r="AX991" s="34"/>
      <c r="AY991" s="34"/>
      <c r="AZ991" s="34"/>
      <c r="BA991" s="34"/>
      <c r="BB991" s="34"/>
      <c r="BC991" s="34"/>
      <c r="BD991" s="44">
        <v>40722</v>
      </c>
      <c r="BE991" s="34" t="s">
        <v>3216</v>
      </c>
      <c r="BF991" s="43" t="s">
        <v>1277</v>
      </c>
      <c r="BG991" s="34" t="s">
        <v>503</v>
      </c>
      <c r="BH991" s="34" t="s">
        <v>498</v>
      </c>
      <c r="BI991" s="34" t="s">
        <v>3216</v>
      </c>
      <c r="BJ991" s="44" t="s">
        <v>428</v>
      </c>
      <c r="BK991" s="44" t="s">
        <v>6475</v>
      </c>
    </row>
    <row r="992" spans="22:63">
      <c r="V992" s="43">
        <v>117</v>
      </c>
      <c r="W992" s="34" t="s">
        <v>3198</v>
      </c>
      <c r="X992" s="44">
        <v>40724</v>
      </c>
      <c r="Y992" s="34" t="s">
        <v>2235</v>
      </c>
      <c r="Z992" s="43" t="s">
        <v>1277</v>
      </c>
      <c r="AA992" s="34" t="s">
        <v>503</v>
      </c>
      <c r="AB992" s="34" t="s">
        <v>498</v>
      </c>
      <c r="AC992" s="34" t="s">
        <v>2235</v>
      </c>
      <c r="AD992" s="44" t="s">
        <v>428</v>
      </c>
      <c r="AE992" s="44" t="s">
        <v>6475</v>
      </c>
      <c r="AF992" s="43">
        <v>117</v>
      </c>
      <c r="AG992" s="34" t="s">
        <v>3198</v>
      </c>
      <c r="AH992" s="34" t="s">
        <v>3197</v>
      </c>
      <c r="AI992" s="43" t="s">
        <v>3063</v>
      </c>
      <c r="AJ992" s="44" t="s">
        <v>3199</v>
      </c>
      <c r="AK992" s="295">
        <v>5370285</v>
      </c>
      <c r="AL992" s="44" t="s">
        <v>503</v>
      </c>
      <c r="AM992" s="44" t="s">
        <v>3203</v>
      </c>
      <c r="AN992" s="296">
        <v>278095720</v>
      </c>
      <c r="AO992" s="34"/>
      <c r="AP992" s="34"/>
      <c r="AQ992" s="34"/>
      <c r="AR992" s="34"/>
      <c r="AS992" s="34"/>
      <c r="AT992" s="44" t="s">
        <v>434</v>
      </c>
      <c r="AU992" s="44"/>
      <c r="AV992" s="751" t="str" cm="1">
        <f t="array" ref="AV9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2" s="34"/>
      <c r="AX992" s="34"/>
      <c r="AY992" s="34"/>
      <c r="AZ992" s="34"/>
      <c r="BA992" s="34"/>
      <c r="BB992" s="34"/>
      <c r="BC992" s="34"/>
      <c r="BD992" s="44">
        <v>40724</v>
      </c>
      <c r="BE992" s="34" t="s">
        <v>2235</v>
      </c>
      <c r="BF992" s="43" t="s">
        <v>1277</v>
      </c>
      <c r="BG992" s="34" t="s">
        <v>503</v>
      </c>
      <c r="BH992" s="34" t="s">
        <v>498</v>
      </c>
      <c r="BI992" s="34" t="s">
        <v>2235</v>
      </c>
      <c r="BJ992" s="44" t="s">
        <v>428</v>
      </c>
      <c r="BK992" s="44" t="s">
        <v>6475</v>
      </c>
    </row>
    <row r="993" spans="22:63">
      <c r="V993" s="43">
        <v>117</v>
      </c>
      <c r="W993" s="34" t="s">
        <v>3198</v>
      </c>
      <c r="X993" s="44">
        <v>40727</v>
      </c>
      <c r="Y993" s="34" t="s">
        <v>3328</v>
      </c>
      <c r="Z993" s="43" t="s">
        <v>1277</v>
      </c>
      <c r="AA993" s="34" t="s">
        <v>503</v>
      </c>
      <c r="AB993" s="34" t="s">
        <v>498</v>
      </c>
      <c r="AC993" s="34" t="s">
        <v>3328</v>
      </c>
      <c r="AD993" s="44" t="s">
        <v>428</v>
      </c>
      <c r="AE993" s="44" t="s">
        <v>6475</v>
      </c>
      <c r="AF993" s="43">
        <v>117</v>
      </c>
      <c r="AG993" s="34" t="s">
        <v>3198</v>
      </c>
      <c r="AH993" s="34" t="s">
        <v>3197</v>
      </c>
      <c r="AI993" s="43" t="s">
        <v>3063</v>
      </c>
      <c r="AJ993" s="44" t="s">
        <v>3199</v>
      </c>
      <c r="AK993" s="295">
        <v>5370285</v>
      </c>
      <c r="AL993" s="44" t="s">
        <v>503</v>
      </c>
      <c r="AM993" s="44" t="s">
        <v>3203</v>
      </c>
      <c r="AN993" s="296">
        <v>278095720</v>
      </c>
      <c r="AO993" s="34"/>
      <c r="AP993" s="34"/>
      <c r="AQ993" s="34"/>
      <c r="AR993" s="34"/>
      <c r="AS993" s="34"/>
      <c r="AT993" s="44" t="s">
        <v>434</v>
      </c>
      <c r="AU993" s="44"/>
      <c r="AV993" s="751" t="str" cm="1">
        <f t="array" ref="AV9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3" s="34"/>
      <c r="AX993" s="34"/>
      <c r="AY993" s="34"/>
      <c r="AZ993" s="34"/>
      <c r="BA993" s="34"/>
      <c r="BB993" s="34"/>
      <c r="BC993" s="34"/>
      <c r="BD993" s="44">
        <v>40727</v>
      </c>
      <c r="BE993" s="34" t="s">
        <v>3328</v>
      </c>
      <c r="BF993" s="43" t="s">
        <v>1277</v>
      </c>
      <c r="BG993" s="34" t="s">
        <v>503</v>
      </c>
      <c r="BH993" s="34" t="s">
        <v>498</v>
      </c>
      <c r="BI993" s="34" t="s">
        <v>3328</v>
      </c>
      <c r="BJ993" s="44" t="s">
        <v>428</v>
      </c>
      <c r="BK993" s="44" t="s">
        <v>6475</v>
      </c>
    </row>
    <row r="994" spans="22:63">
      <c r="V994" s="43">
        <v>117</v>
      </c>
      <c r="W994" s="34" t="s">
        <v>3198</v>
      </c>
      <c r="X994" s="44">
        <v>40728</v>
      </c>
      <c r="Y994" s="34" t="s">
        <v>1788</v>
      </c>
      <c r="Z994" s="43" t="s">
        <v>1277</v>
      </c>
      <c r="AA994" s="34" t="s">
        <v>503</v>
      </c>
      <c r="AB994" s="34" t="s">
        <v>498</v>
      </c>
      <c r="AC994" s="34" t="s">
        <v>1788</v>
      </c>
      <c r="AD994" s="44" t="s">
        <v>428</v>
      </c>
      <c r="AE994" s="44" t="s">
        <v>6475</v>
      </c>
      <c r="AF994" s="43">
        <v>117</v>
      </c>
      <c r="AG994" s="34" t="s">
        <v>3198</v>
      </c>
      <c r="AH994" s="34" t="s">
        <v>3197</v>
      </c>
      <c r="AI994" s="43" t="s">
        <v>3063</v>
      </c>
      <c r="AJ994" s="44" t="s">
        <v>3199</v>
      </c>
      <c r="AK994" s="295">
        <v>5370285</v>
      </c>
      <c r="AL994" s="44" t="s">
        <v>503</v>
      </c>
      <c r="AM994" s="44" t="s">
        <v>3203</v>
      </c>
      <c r="AN994" s="296">
        <v>278095720</v>
      </c>
      <c r="AO994" s="34"/>
      <c r="AP994" s="34"/>
      <c r="AQ994" s="34"/>
      <c r="AR994" s="34"/>
      <c r="AS994" s="34"/>
      <c r="AT994" s="44" t="s">
        <v>434</v>
      </c>
      <c r="AU994" s="44"/>
      <c r="AV994" s="751" t="str" cm="1">
        <f t="array" ref="AV9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4" s="34"/>
      <c r="AX994" s="34"/>
      <c r="AY994" s="34"/>
      <c r="AZ994" s="34"/>
      <c r="BA994" s="34"/>
      <c r="BB994" s="34"/>
      <c r="BC994" s="34"/>
      <c r="BD994" s="44">
        <v>40728</v>
      </c>
      <c r="BE994" s="34" t="s">
        <v>1788</v>
      </c>
      <c r="BF994" s="43" t="s">
        <v>1277</v>
      </c>
      <c r="BG994" s="34" t="s">
        <v>503</v>
      </c>
      <c r="BH994" s="34" t="s">
        <v>498</v>
      </c>
      <c r="BI994" s="34" t="s">
        <v>1788</v>
      </c>
      <c r="BJ994" s="44" t="s">
        <v>428</v>
      </c>
      <c r="BK994" s="44" t="s">
        <v>6475</v>
      </c>
    </row>
    <row r="995" spans="22:63">
      <c r="V995" s="43">
        <v>117</v>
      </c>
      <c r="W995" s="34" t="s">
        <v>3198</v>
      </c>
      <c r="X995" s="44">
        <v>40729</v>
      </c>
      <c r="Y995" s="34" t="s">
        <v>3434</v>
      </c>
      <c r="Z995" s="43" t="s">
        <v>1277</v>
      </c>
      <c r="AA995" s="34" t="s">
        <v>503</v>
      </c>
      <c r="AB995" s="34" t="s">
        <v>498</v>
      </c>
      <c r="AC995" s="34" t="s">
        <v>3434</v>
      </c>
      <c r="AD995" s="44" t="s">
        <v>428</v>
      </c>
      <c r="AE995" s="44" t="s">
        <v>6475</v>
      </c>
      <c r="AF995" s="43">
        <v>117</v>
      </c>
      <c r="AG995" s="34" t="s">
        <v>3198</v>
      </c>
      <c r="AH995" s="34" t="s">
        <v>3197</v>
      </c>
      <c r="AI995" s="43" t="s">
        <v>3063</v>
      </c>
      <c r="AJ995" s="44" t="s">
        <v>3199</v>
      </c>
      <c r="AK995" s="295">
        <v>5370285</v>
      </c>
      <c r="AL995" s="44" t="s">
        <v>503</v>
      </c>
      <c r="AM995" s="44" t="s">
        <v>3203</v>
      </c>
      <c r="AN995" s="296">
        <v>278095720</v>
      </c>
      <c r="AO995" s="34"/>
      <c r="AP995" s="34"/>
      <c r="AQ995" s="34"/>
      <c r="AR995" s="34"/>
      <c r="AS995" s="34"/>
      <c r="AT995" s="44" t="s">
        <v>434</v>
      </c>
      <c r="AU995" s="44"/>
      <c r="AV995" s="751" t="str" cm="1">
        <f t="array" ref="AV9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5" s="34"/>
      <c r="AX995" s="34"/>
      <c r="AY995" s="34"/>
      <c r="AZ995" s="34"/>
      <c r="BA995" s="34"/>
      <c r="BB995" s="34"/>
      <c r="BC995" s="34"/>
      <c r="BD995" s="44">
        <v>40729</v>
      </c>
      <c r="BE995" s="34" t="s">
        <v>3434</v>
      </c>
      <c r="BF995" s="43" t="s">
        <v>1277</v>
      </c>
      <c r="BG995" s="34" t="s">
        <v>503</v>
      </c>
      <c r="BH995" s="34" t="s">
        <v>498</v>
      </c>
      <c r="BI995" s="34" t="s">
        <v>3434</v>
      </c>
      <c r="BJ995" s="44" t="s">
        <v>428</v>
      </c>
      <c r="BK995" s="44" t="s">
        <v>6475</v>
      </c>
    </row>
    <row r="996" spans="22:63">
      <c r="V996" s="43">
        <v>117</v>
      </c>
      <c r="W996" s="34" t="s">
        <v>3198</v>
      </c>
      <c r="X996" s="44">
        <v>40730</v>
      </c>
      <c r="Y996" s="34" t="s">
        <v>3481</v>
      </c>
      <c r="Z996" s="43" t="s">
        <v>1277</v>
      </c>
      <c r="AA996" s="34" t="s">
        <v>503</v>
      </c>
      <c r="AB996" s="34" t="s">
        <v>498</v>
      </c>
      <c r="AC996" s="34" t="s">
        <v>3481</v>
      </c>
      <c r="AD996" s="44" t="s">
        <v>428</v>
      </c>
      <c r="AE996" s="44" t="s">
        <v>6475</v>
      </c>
      <c r="AF996" s="43">
        <v>117</v>
      </c>
      <c r="AG996" s="34" t="s">
        <v>3198</v>
      </c>
      <c r="AH996" s="34" t="s">
        <v>3197</v>
      </c>
      <c r="AI996" s="43" t="s">
        <v>3063</v>
      </c>
      <c r="AJ996" s="44" t="s">
        <v>3199</v>
      </c>
      <c r="AK996" s="295">
        <v>5370285</v>
      </c>
      <c r="AL996" s="44" t="s">
        <v>503</v>
      </c>
      <c r="AM996" s="44" t="s">
        <v>3203</v>
      </c>
      <c r="AN996" s="296">
        <v>278095720</v>
      </c>
      <c r="AO996" s="34"/>
      <c r="AP996" s="34"/>
      <c r="AQ996" s="34"/>
      <c r="AR996" s="34"/>
      <c r="AS996" s="34"/>
      <c r="AT996" s="44" t="s">
        <v>434</v>
      </c>
      <c r="AU996" s="44"/>
      <c r="AV996" s="751" t="str" cm="1">
        <f t="array" ref="AV9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6" s="34"/>
      <c r="AX996" s="34"/>
      <c r="AY996" s="34"/>
      <c r="AZ996" s="34"/>
      <c r="BA996" s="34"/>
      <c r="BB996" s="34"/>
      <c r="BC996" s="34"/>
      <c r="BD996" s="44">
        <v>40730</v>
      </c>
      <c r="BE996" s="34" t="s">
        <v>3481</v>
      </c>
      <c r="BF996" s="43" t="s">
        <v>1277</v>
      </c>
      <c r="BG996" s="34" t="s">
        <v>503</v>
      </c>
      <c r="BH996" s="34" t="s">
        <v>498</v>
      </c>
      <c r="BI996" s="34" t="s">
        <v>3481</v>
      </c>
      <c r="BJ996" s="44" t="s">
        <v>428</v>
      </c>
      <c r="BK996" s="44" t="s">
        <v>6475</v>
      </c>
    </row>
    <row r="997" spans="22:63">
      <c r="V997" s="43">
        <v>117</v>
      </c>
      <c r="W997" s="34" t="s">
        <v>3198</v>
      </c>
      <c r="X997" s="44">
        <v>40740</v>
      </c>
      <c r="Y997" s="34" t="s">
        <v>2000</v>
      </c>
      <c r="Z997" s="43" t="s">
        <v>1277</v>
      </c>
      <c r="AA997" s="34" t="s">
        <v>503</v>
      </c>
      <c r="AB997" s="34" t="s">
        <v>498</v>
      </c>
      <c r="AC997" s="34" t="s">
        <v>6553</v>
      </c>
      <c r="AD997" s="44" t="s">
        <v>428</v>
      </c>
      <c r="AE997" s="44" t="s">
        <v>6475</v>
      </c>
      <c r="AF997" s="43">
        <v>117</v>
      </c>
      <c r="AG997" s="34" t="s">
        <v>3198</v>
      </c>
      <c r="AH997" s="34" t="s">
        <v>3197</v>
      </c>
      <c r="AI997" s="43" t="s">
        <v>3063</v>
      </c>
      <c r="AJ997" s="44" t="s">
        <v>3199</v>
      </c>
      <c r="AK997" s="295">
        <v>5370285</v>
      </c>
      <c r="AL997" s="44" t="s">
        <v>503</v>
      </c>
      <c r="AM997" s="44" t="s">
        <v>3203</v>
      </c>
      <c r="AN997" s="296">
        <v>278095720</v>
      </c>
      <c r="AO997" s="34"/>
      <c r="AP997" s="34"/>
      <c r="AQ997" s="34"/>
      <c r="AR997" s="34"/>
      <c r="AS997" s="34"/>
      <c r="AT997" s="44" t="s">
        <v>434</v>
      </c>
      <c r="AU997" s="44"/>
      <c r="AV997" s="751" t="str" cm="1">
        <f t="array" ref="AV9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7" s="34"/>
      <c r="AX997" s="34"/>
      <c r="AY997" s="34"/>
      <c r="AZ997" s="34"/>
      <c r="BA997" s="34"/>
      <c r="BB997" s="34"/>
      <c r="BC997" s="34"/>
      <c r="BD997" s="44">
        <v>40740</v>
      </c>
      <c r="BE997" s="34" t="s">
        <v>2000</v>
      </c>
      <c r="BF997" s="43" t="s">
        <v>1277</v>
      </c>
      <c r="BG997" s="34" t="s">
        <v>503</v>
      </c>
      <c r="BH997" s="34" t="s">
        <v>498</v>
      </c>
      <c r="BI997" s="34" t="s">
        <v>6553</v>
      </c>
      <c r="BJ997" s="44" t="s">
        <v>428</v>
      </c>
      <c r="BK997" s="44" t="s">
        <v>6475</v>
      </c>
    </row>
    <row r="998" spans="22:63">
      <c r="V998" s="43">
        <v>117</v>
      </c>
      <c r="W998" s="34" t="s">
        <v>3198</v>
      </c>
      <c r="X998" s="44">
        <v>40738</v>
      </c>
      <c r="Y998" s="34" t="s">
        <v>3683</v>
      </c>
      <c r="Z998" s="43" t="s">
        <v>1277</v>
      </c>
      <c r="AA998" s="34" t="s">
        <v>503</v>
      </c>
      <c r="AB998" s="34" t="s">
        <v>498</v>
      </c>
      <c r="AC998" s="34" t="s">
        <v>6554</v>
      </c>
      <c r="AD998" s="44" t="s">
        <v>428</v>
      </c>
      <c r="AE998" s="44" t="s">
        <v>6475</v>
      </c>
      <c r="AF998" s="43">
        <v>117</v>
      </c>
      <c r="AG998" s="34" t="s">
        <v>3198</v>
      </c>
      <c r="AH998" s="34" t="s">
        <v>3197</v>
      </c>
      <c r="AI998" s="43" t="s">
        <v>3063</v>
      </c>
      <c r="AJ998" s="44" t="s">
        <v>3199</v>
      </c>
      <c r="AK998" s="295">
        <v>5370285</v>
      </c>
      <c r="AL998" s="44" t="s">
        <v>503</v>
      </c>
      <c r="AM998" s="44" t="s">
        <v>3203</v>
      </c>
      <c r="AN998" s="296">
        <v>278095720</v>
      </c>
      <c r="AO998" s="34"/>
      <c r="AP998" s="34"/>
      <c r="AQ998" s="34"/>
      <c r="AR998" s="34"/>
      <c r="AS998" s="34"/>
      <c r="AT998" s="44" t="s">
        <v>434</v>
      </c>
      <c r="AU998" s="44"/>
      <c r="AV998" s="751" t="str" cm="1">
        <f t="array" ref="AV9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8" s="34"/>
      <c r="AX998" s="34"/>
      <c r="AY998" s="34"/>
      <c r="AZ998" s="34"/>
      <c r="BA998" s="34"/>
      <c r="BB998" s="34"/>
      <c r="BC998" s="34"/>
      <c r="BD998" s="44">
        <v>40738</v>
      </c>
      <c r="BE998" s="34" t="s">
        <v>3683</v>
      </c>
      <c r="BF998" s="43" t="s">
        <v>1277</v>
      </c>
      <c r="BG998" s="34" t="s">
        <v>503</v>
      </c>
      <c r="BH998" s="34" t="s">
        <v>498</v>
      </c>
      <c r="BI998" s="34" t="s">
        <v>6554</v>
      </c>
      <c r="BJ998" s="44" t="s">
        <v>428</v>
      </c>
      <c r="BK998" s="44" t="s">
        <v>6475</v>
      </c>
    </row>
    <row r="999" spans="22:63">
      <c r="V999" s="43">
        <v>117</v>
      </c>
      <c r="W999" s="34" t="s">
        <v>3198</v>
      </c>
      <c r="X999" s="44">
        <v>40739</v>
      </c>
      <c r="Y999" s="34" t="s">
        <v>3715</v>
      </c>
      <c r="Z999" s="43" t="s">
        <v>1277</v>
      </c>
      <c r="AA999" s="34" t="s">
        <v>503</v>
      </c>
      <c r="AB999" s="34" t="s">
        <v>498</v>
      </c>
      <c r="AC999" s="34" t="s">
        <v>6555</v>
      </c>
      <c r="AD999" s="44" t="s">
        <v>428</v>
      </c>
      <c r="AE999" s="44" t="s">
        <v>6475</v>
      </c>
      <c r="AF999" s="43">
        <v>117</v>
      </c>
      <c r="AG999" s="34" t="s">
        <v>3198</v>
      </c>
      <c r="AH999" s="34" t="s">
        <v>3197</v>
      </c>
      <c r="AI999" s="43" t="s">
        <v>3063</v>
      </c>
      <c r="AJ999" s="44" t="s">
        <v>3199</v>
      </c>
      <c r="AK999" s="295">
        <v>5370285</v>
      </c>
      <c r="AL999" s="44" t="s">
        <v>503</v>
      </c>
      <c r="AM999" s="44" t="s">
        <v>3203</v>
      </c>
      <c r="AN999" s="296">
        <v>278095720</v>
      </c>
      <c r="AO999" s="34"/>
      <c r="AP999" s="34"/>
      <c r="AQ999" s="34"/>
      <c r="AR999" s="34"/>
      <c r="AS999" s="34"/>
      <c r="AT999" s="44" t="s">
        <v>434</v>
      </c>
      <c r="AU999" s="44"/>
      <c r="AV999" s="751" t="str" cm="1">
        <f t="array" ref="AV9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999" s="34"/>
      <c r="AX999" s="34"/>
      <c r="AY999" s="34"/>
      <c r="AZ999" s="34"/>
      <c r="BA999" s="34"/>
      <c r="BB999" s="34"/>
      <c r="BC999" s="34"/>
      <c r="BD999" s="44">
        <v>40739</v>
      </c>
      <c r="BE999" s="34" t="s">
        <v>3715</v>
      </c>
      <c r="BF999" s="43" t="s">
        <v>1277</v>
      </c>
      <c r="BG999" s="34" t="s">
        <v>503</v>
      </c>
      <c r="BH999" s="34" t="s">
        <v>498</v>
      </c>
      <c r="BI999" s="34" t="s">
        <v>6555</v>
      </c>
      <c r="BJ999" s="44" t="s">
        <v>428</v>
      </c>
      <c r="BK999" s="44" t="s">
        <v>6475</v>
      </c>
    </row>
    <row r="1000" spans="22:63">
      <c r="V1000" s="43">
        <v>117</v>
      </c>
      <c r="W1000" s="34" t="s">
        <v>3198</v>
      </c>
      <c r="X1000" s="44">
        <v>40741</v>
      </c>
      <c r="Y1000" s="34" t="s">
        <v>3767</v>
      </c>
      <c r="Z1000" s="43" t="s">
        <v>1277</v>
      </c>
      <c r="AA1000" s="34" t="s">
        <v>503</v>
      </c>
      <c r="AB1000" s="34" t="s">
        <v>498</v>
      </c>
      <c r="AC1000" s="34" t="s">
        <v>6556</v>
      </c>
      <c r="AD1000" s="44" t="s">
        <v>428</v>
      </c>
      <c r="AE1000" s="44" t="s">
        <v>6475</v>
      </c>
      <c r="AF1000" s="43">
        <v>117</v>
      </c>
      <c r="AG1000" s="34" t="s">
        <v>3198</v>
      </c>
      <c r="AH1000" s="34" t="s">
        <v>3197</v>
      </c>
      <c r="AI1000" s="43" t="s">
        <v>3063</v>
      </c>
      <c r="AJ1000" s="44" t="s">
        <v>3199</v>
      </c>
      <c r="AK1000" s="295">
        <v>5370285</v>
      </c>
      <c r="AL1000" s="44" t="s">
        <v>503</v>
      </c>
      <c r="AM1000" s="44" t="s">
        <v>3203</v>
      </c>
      <c r="AN1000" s="296">
        <v>278095720</v>
      </c>
      <c r="AO1000" s="34"/>
      <c r="AP1000" s="34"/>
      <c r="AQ1000" s="34"/>
      <c r="AR1000" s="34"/>
      <c r="AS1000" s="34"/>
      <c r="AT1000" s="44" t="s">
        <v>434</v>
      </c>
      <c r="AU1000" s="44"/>
      <c r="AV1000" s="751" t="str" cm="1">
        <f t="array" ref="AV10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0" s="34"/>
      <c r="AX1000" s="34"/>
      <c r="AY1000" s="34"/>
      <c r="AZ1000" s="34"/>
      <c r="BA1000" s="34"/>
      <c r="BB1000" s="34"/>
      <c r="BC1000" s="34"/>
      <c r="BD1000" s="44">
        <v>40741</v>
      </c>
      <c r="BE1000" s="34" t="s">
        <v>3767</v>
      </c>
      <c r="BF1000" s="43" t="s">
        <v>1277</v>
      </c>
      <c r="BG1000" s="34" t="s">
        <v>503</v>
      </c>
      <c r="BH1000" s="34" t="s">
        <v>498</v>
      </c>
      <c r="BI1000" s="34" t="s">
        <v>6556</v>
      </c>
      <c r="BJ1000" s="44" t="s">
        <v>428</v>
      </c>
      <c r="BK1000" s="44" t="s">
        <v>6475</v>
      </c>
    </row>
    <row r="1001" spans="22:63">
      <c r="V1001" s="43">
        <v>117</v>
      </c>
      <c r="W1001" s="34" t="s">
        <v>3198</v>
      </c>
      <c r="X1001" s="44">
        <v>40742</v>
      </c>
      <c r="Y1001" s="34" t="s">
        <v>2177</v>
      </c>
      <c r="Z1001" s="43" t="s">
        <v>1277</v>
      </c>
      <c r="AA1001" s="34" t="s">
        <v>503</v>
      </c>
      <c r="AB1001" s="34" t="s">
        <v>498</v>
      </c>
      <c r="AC1001" s="34" t="s">
        <v>6557</v>
      </c>
      <c r="AD1001" s="44" t="s">
        <v>428</v>
      </c>
      <c r="AE1001" s="44" t="s">
        <v>6475</v>
      </c>
      <c r="AF1001" s="43">
        <v>117</v>
      </c>
      <c r="AG1001" s="34" t="s">
        <v>3198</v>
      </c>
      <c r="AH1001" s="34" t="s">
        <v>3197</v>
      </c>
      <c r="AI1001" s="43" t="s">
        <v>3063</v>
      </c>
      <c r="AJ1001" s="44" t="s">
        <v>3199</v>
      </c>
      <c r="AK1001" s="295">
        <v>5370285</v>
      </c>
      <c r="AL1001" s="44" t="s">
        <v>503</v>
      </c>
      <c r="AM1001" s="44" t="s">
        <v>3203</v>
      </c>
      <c r="AN1001" s="296">
        <v>278095720</v>
      </c>
      <c r="AO1001" s="34"/>
      <c r="AP1001" s="34"/>
      <c r="AQ1001" s="34"/>
      <c r="AR1001" s="34"/>
      <c r="AS1001" s="34"/>
      <c r="AT1001" s="44" t="s">
        <v>434</v>
      </c>
      <c r="AU1001" s="44"/>
      <c r="AV1001" s="751" t="str" cm="1">
        <f t="array" ref="AV10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1" s="34"/>
      <c r="AX1001" s="34"/>
      <c r="AY1001" s="34"/>
      <c r="AZ1001" s="34"/>
      <c r="BA1001" s="34"/>
      <c r="BB1001" s="34"/>
      <c r="BC1001" s="34"/>
      <c r="BD1001" s="44">
        <v>40742</v>
      </c>
      <c r="BE1001" s="34" t="s">
        <v>2177</v>
      </c>
      <c r="BF1001" s="43" t="s">
        <v>1277</v>
      </c>
      <c r="BG1001" s="34" t="s">
        <v>503</v>
      </c>
      <c r="BH1001" s="34" t="s">
        <v>498</v>
      </c>
      <c r="BI1001" s="34" t="s">
        <v>6557</v>
      </c>
      <c r="BJ1001" s="44" t="s">
        <v>428</v>
      </c>
      <c r="BK1001" s="44" t="s">
        <v>6475</v>
      </c>
    </row>
    <row r="1002" spans="22:63">
      <c r="V1002" s="43">
        <v>117</v>
      </c>
      <c r="W1002" s="34" t="s">
        <v>3198</v>
      </c>
      <c r="X1002" s="44">
        <v>40731</v>
      </c>
      <c r="Y1002" s="34" t="s">
        <v>3528</v>
      </c>
      <c r="Z1002" s="43" t="s">
        <v>1277</v>
      </c>
      <c r="AA1002" s="34" t="s">
        <v>503</v>
      </c>
      <c r="AB1002" s="34" t="s">
        <v>498</v>
      </c>
      <c r="AC1002" s="34" t="s">
        <v>3528</v>
      </c>
      <c r="AD1002" s="44" t="s">
        <v>428</v>
      </c>
      <c r="AE1002" s="44" t="s">
        <v>6475</v>
      </c>
      <c r="AF1002" s="43">
        <v>117</v>
      </c>
      <c r="AG1002" s="34" t="s">
        <v>3198</v>
      </c>
      <c r="AH1002" s="34" t="s">
        <v>3197</v>
      </c>
      <c r="AI1002" s="43" t="s">
        <v>3063</v>
      </c>
      <c r="AJ1002" s="44" t="s">
        <v>3199</v>
      </c>
      <c r="AK1002" s="295">
        <v>5370285</v>
      </c>
      <c r="AL1002" s="44" t="s">
        <v>503</v>
      </c>
      <c r="AM1002" s="44" t="s">
        <v>3203</v>
      </c>
      <c r="AN1002" s="296">
        <v>278095720</v>
      </c>
      <c r="AO1002" s="34"/>
      <c r="AP1002" s="34"/>
      <c r="AQ1002" s="34"/>
      <c r="AR1002" s="34"/>
      <c r="AS1002" s="34"/>
      <c r="AT1002" s="44" t="s">
        <v>434</v>
      </c>
      <c r="AU1002" s="44"/>
      <c r="AV1002" s="751" t="str" cm="1">
        <f t="array" ref="AV10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2" s="34"/>
      <c r="AX1002" s="34"/>
      <c r="AY1002" s="34"/>
      <c r="AZ1002" s="34"/>
      <c r="BA1002" s="34"/>
      <c r="BB1002" s="34"/>
      <c r="BC1002" s="34"/>
      <c r="BD1002" s="44">
        <v>40731</v>
      </c>
      <c r="BE1002" s="34" t="s">
        <v>3528</v>
      </c>
      <c r="BF1002" s="43" t="s">
        <v>1277</v>
      </c>
      <c r="BG1002" s="34" t="s">
        <v>503</v>
      </c>
      <c r="BH1002" s="34" t="s">
        <v>498</v>
      </c>
      <c r="BI1002" s="34" t="s">
        <v>3528</v>
      </c>
      <c r="BJ1002" s="44" t="s">
        <v>428</v>
      </c>
      <c r="BK1002" s="44" t="s">
        <v>6475</v>
      </c>
    </row>
    <row r="1003" spans="22:63">
      <c r="V1003" s="43">
        <v>117</v>
      </c>
      <c r="W1003" s="34" t="s">
        <v>3198</v>
      </c>
      <c r="X1003" s="44">
        <v>40732</v>
      </c>
      <c r="Y1003" s="34" t="s">
        <v>3568</v>
      </c>
      <c r="Z1003" s="43" t="s">
        <v>1277</v>
      </c>
      <c r="AA1003" s="34" t="s">
        <v>503</v>
      </c>
      <c r="AB1003" s="34" t="s">
        <v>498</v>
      </c>
      <c r="AC1003" s="34" t="s">
        <v>3568</v>
      </c>
      <c r="AD1003" s="44" t="s">
        <v>428</v>
      </c>
      <c r="AE1003" s="44" t="s">
        <v>6475</v>
      </c>
      <c r="AF1003" s="43">
        <v>117</v>
      </c>
      <c r="AG1003" s="34" t="s">
        <v>3198</v>
      </c>
      <c r="AH1003" s="34" t="s">
        <v>3197</v>
      </c>
      <c r="AI1003" s="43" t="s">
        <v>3063</v>
      </c>
      <c r="AJ1003" s="44" t="s">
        <v>3199</v>
      </c>
      <c r="AK1003" s="295">
        <v>5370285</v>
      </c>
      <c r="AL1003" s="44" t="s">
        <v>503</v>
      </c>
      <c r="AM1003" s="44" t="s">
        <v>3203</v>
      </c>
      <c r="AN1003" s="296">
        <v>278095720</v>
      </c>
      <c r="AO1003" s="34"/>
      <c r="AP1003" s="34"/>
      <c r="AQ1003" s="34"/>
      <c r="AR1003" s="34"/>
      <c r="AS1003" s="34"/>
      <c r="AT1003" s="44" t="s">
        <v>434</v>
      </c>
      <c r="AU1003" s="44"/>
      <c r="AV1003" s="751" t="str" cm="1">
        <f t="array" ref="AV10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3" s="34"/>
      <c r="AX1003" s="34"/>
      <c r="AY1003" s="34"/>
      <c r="AZ1003" s="34"/>
      <c r="BA1003" s="34"/>
      <c r="BB1003" s="34"/>
      <c r="BC1003" s="34"/>
      <c r="BD1003" s="44">
        <v>40732</v>
      </c>
      <c r="BE1003" s="34" t="s">
        <v>3568</v>
      </c>
      <c r="BF1003" s="43" t="s">
        <v>1277</v>
      </c>
      <c r="BG1003" s="34" t="s">
        <v>503</v>
      </c>
      <c r="BH1003" s="34" t="s">
        <v>498</v>
      </c>
      <c r="BI1003" s="34" t="s">
        <v>3568</v>
      </c>
      <c r="BJ1003" s="44" t="s">
        <v>428</v>
      </c>
      <c r="BK1003" s="44" t="s">
        <v>6475</v>
      </c>
    </row>
    <row r="1004" spans="22:63">
      <c r="V1004" s="43">
        <v>117</v>
      </c>
      <c r="W1004" s="34" t="s">
        <v>3198</v>
      </c>
      <c r="X1004" s="44">
        <v>40733</v>
      </c>
      <c r="Y1004" s="34" t="s">
        <v>3608</v>
      </c>
      <c r="Z1004" s="43" t="s">
        <v>1277</v>
      </c>
      <c r="AA1004" s="34" t="s">
        <v>503</v>
      </c>
      <c r="AB1004" s="34" t="s">
        <v>498</v>
      </c>
      <c r="AC1004" s="34" t="s">
        <v>3608</v>
      </c>
      <c r="AD1004" s="44" t="s">
        <v>428</v>
      </c>
      <c r="AE1004" s="44" t="s">
        <v>6475</v>
      </c>
      <c r="AF1004" s="43">
        <v>117</v>
      </c>
      <c r="AG1004" s="34" t="s">
        <v>3198</v>
      </c>
      <c r="AH1004" s="34" t="s">
        <v>3197</v>
      </c>
      <c r="AI1004" s="43" t="s">
        <v>3063</v>
      </c>
      <c r="AJ1004" s="44" t="s">
        <v>3199</v>
      </c>
      <c r="AK1004" s="295">
        <v>5370285</v>
      </c>
      <c r="AL1004" s="44" t="s">
        <v>503</v>
      </c>
      <c r="AM1004" s="44" t="s">
        <v>3203</v>
      </c>
      <c r="AN1004" s="296">
        <v>278095720</v>
      </c>
      <c r="AO1004" s="34"/>
      <c r="AP1004" s="34"/>
      <c r="AQ1004" s="34"/>
      <c r="AR1004" s="34"/>
      <c r="AS1004" s="34"/>
      <c r="AT1004" s="44" t="s">
        <v>434</v>
      </c>
      <c r="AU1004" s="44"/>
      <c r="AV1004" s="751" t="str" cm="1">
        <f t="array" ref="AV10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4" s="34"/>
      <c r="AX1004" s="34"/>
      <c r="AY1004" s="34"/>
      <c r="AZ1004" s="34"/>
      <c r="BA1004" s="34"/>
      <c r="BB1004" s="34"/>
      <c r="BC1004" s="34"/>
      <c r="BD1004" s="44">
        <v>40733</v>
      </c>
      <c r="BE1004" s="34" t="s">
        <v>3608</v>
      </c>
      <c r="BF1004" s="43" t="s">
        <v>1277</v>
      </c>
      <c r="BG1004" s="34" t="s">
        <v>503</v>
      </c>
      <c r="BH1004" s="34" t="s">
        <v>498</v>
      </c>
      <c r="BI1004" s="34" t="s">
        <v>3608</v>
      </c>
      <c r="BJ1004" s="44" t="s">
        <v>428</v>
      </c>
      <c r="BK1004" s="44" t="s">
        <v>6475</v>
      </c>
    </row>
    <row r="1005" spans="22:63">
      <c r="V1005" s="43">
        <v>117</v>
      </c>
      <c r="W1005" s="34" t="s">
        <v>3198</v>
      </c>
      <c r="X1005" s="44">
        <v>40734</v>
      </c>
      <c r="Y1005" s="34" t="s">
        <v>3645</v>
      </c>
      <c r="Z1005" s="43" t="s">
        <v>1277</v>
      </c>
      <c r="AA1005" s="34" t="s">
        <v>503</v>
      </c>
      <c r="AB1005" s="34" t="s">
        <v>498</v>
      </c>
      <c r="AC1005" s="34" t="s">
        <v>3645</v>
      </c>
      <c r="AD1005" s="44" t="s">
        <v>428</v>
      </c>
      <c r="AE1005" s="44" t="s">
        <v>6475</v>
      </c>
      <c r="AF1005" s="43">
        <v>117</v>
      </c>
      <c r="AG1005" s="34" t="s">
        <v>3198</v>
      </c>
      <c r="AH1005" s="34" t="s">
        <v>3197</v>
      </c>
      <c r="AI1005" s="43" t="s">
        <v>3063</v>
      </c>
      <c r="AJ1005" s="44" t="s">
        <v>3199</v>
      </c>
      <c r="AK1005" s="295">
        <v>5370285</v>
      </c>
      <c r="AL1005" s="44" t="s">
        <v>503</v>
      </c>
      <c r="AM1005" s="44" t="s">
        <v>3203</v>
      </c>
      <c r="AN1005" s="296">
        <v>278095720</v>
      </c>
      <c r="AO1005" s="34"/>
      <c r="AP1005" s="34"/>
      <c r="AQ1005" s="34"/>
      <c r="AR1005" s="34"/>
      <c r="AS1005" s="34"/>
      <c r="AT1005" s="44" t="s">
        <v>434</v>
      </c>
      <c r="AU1005" s="44"/>
      <c r="AV1005" s="751" t="str" cm="1">
        <f t="array" ref="AV10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5" s="34"/>
      <c r="AX1005" s="34"/>
      <c r="AY1005" s="34"/>
      <c r="AZ1005" s="34"/>
      <c r="BA1005" s="34"/>
      <c r="BB1005" s="34"/>
      <c r="BC1005" s="34"/>
      <c r="BD1005" s="44">
        <v>40734</v>
      </c>
      <c r="BE1005" s="34" t="s">
        <v>3645</v>
      </c>
      <c r="BF1005" s="43" t="s">
        <v>1277</v>
      </c>
      <c r="BG1005" s="34" t="s">
        <v>503</v>
      </c>
      <c r="BH1005" s="34" t="s">
        <v>498</v>
      </c>
      <c r="BI1005" s="34" t="s">
        <v>3645</v>
      </c>
      <c r="BJ1005" s="44" t="s">
        <v>428</v>
      </c>
      <c r="BK1005" s="44" t="s">
        <v>6475</v>
      </c>
    </row>
    <row r="1006" spans="22:63">
      <c r="V1006" s="43">
        <v>117</v>
      </c>
      <c r="W1006" s="34" t="s">
        <v>3198</v>
      </c>
      <c r="X1006" s="44">
        <v>41002</v>
      </c>
      <c r="Y1006" s="34" t="s">
        <v>769</v>
      </c>
      <c r="Z1006" s="43" t="s">
        <v>1277</v>
      </c>
      <c r="AA1006" s="34" t="s">
        <v>506</v>
      </c>
      <c r="AB1006" s="34" t="s">
        <v>498</v>
      </c>
      <c r="AC1006" s="34" t="s">
        <v>769</v>
      </c>
      <c r="AD1006" s="44" t="s">
        <v>428</v>
      </c>
      <c r="AE1006" s="44" t="s">
        <v>6475</v>
      </c>
      <c r="AF1006" s="43">
        <v>117</v>
      </c>
      <c r="AG1006" s="34" t="s">
        <v>3198</v>
      </c>
      <c r="AH1006" s="34" t="s">
        <v>3197</v>
      </c>
      <c r="AI1006" s="43" t="s">
        <v>3063</v>
      </c>
      <c r="AJ1006" s="44" t="s">
        <v>3199</v>
      </c>
      <c r="AK1006" s="295">
        <v>5370285</v>
      </c>
      <c r="AL1006" s="44" t="s">
        <v>503</v>
      </c>
      <c r="AM1006" s="44" t="s">
        <v>3203</v>
      </c>
      <c r="AN1006" s="296">
        <v>278095720</v>
      </c>
      <c r="AO1006" s="34"/>
      <c r="AP1006" s="34"/>
      <c r="AQ1006" s="34"/>
      <c r="AR1006" s="34"/>
      <c r="AS1006" s="34"/>
      <c r="AT1006" s="44" t="s">
        <v>434</v>
      </c>
      <c r="AU1006" s="44"/>
      <c r="AV1006" s="751" t="str" cm="1">
        <f t="array" ref="AV10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6" s="34"/>
      <c r="AX1006" s="34"/>
      <c r="AY1006" s="34"/>
      <c r="AZ1006" s="34"/>
      <c r="BA1006" s="34"/>
      <c r="BB1006" s="34"/>
      <c r="BC1006" s="34"/>
      <c r="BD1006" s="44">
        <v>41002</v>
      </c>
      <c r="BE1006" s="34" t="s">
        <v>769</v>
      </c>
      <c r="BF1006" s="43" t="s">
        <v>1277</v>
      </c>
      <c r="BG1006" s="34" t="s">
        <v>506</v>
      </c>
      <c r="BH1006" s="34" t="s">
        <v>498</v>
      </c>
      <c r="BI1006" s="34" t="s">
        <v>769</v>
      </c>
      <c r="BJ1006" s="44" t="s">
        <v>428</v>
      </c>
      <c r="BK1006" s="44" t="s">
        <v>6475</v>
      </c>
    </row>
    <row r="1007" spans="22:63">
      <c r="V1007" s="43">
        <v>117</v>
      </c>
      <c r="W1007" s="34" t="s">
        <v>3198</v>
      </c>
      <c r="X1007" s="44">
        <v>41005</v>
      </c>
      <c r="Y1007" s="34" t="s">
        <v>1038</v>
      </c>
      <c r="Z1007" s="43" t="s">
        <v>1277</v>
      </c>
      <c r="AA1007" s="34" t="s">
        <v>506</v>
      </c>
      <c r="AB1007" s="34" t="s">
        <v>498</v>
      </c>
      <c r="AC1007" s="34" t="s">
        <v>1038</v>
      </c>
      <c r="AD1007" s="44" t="s">
        <v>428</v>
      </c>
      <c r="AE1007" s="44" t="s">
        <v>6475</v>
      </c>
      <c r="AF1007" s="43">
        <v>117</v>
      </c>
      <c r="AG1007" s="34" t="s">
        <v>3198</v>
      </c>
      <c r="AH1007" s="34" t="s">
        <v>3197</v>
      </c>
      <c r="AI1007" s="43" t="s">
        <v>3063</v>
      </c>
      <c r="AJ1007" s="44" t="s">
        <v>3199</v>
      </c>
      <c r="AK1007" s="295">
        <v>5370285</v>
      </c>
      <c r="AL1007" s="44" t="s">
        <v>503</v>
      </c>
      <c r="AM1007" s="44" t="s">
        <v>3203</v>
      </c>
      <c r="AN1007" s="296">
        <v>278095720</v>
      </c>
      <c r="AO1007" s="34"/>
      <c r="AP1007" s="34"/>
      <c r="AQ1007" s="34"/>
      <c r="AR1007" s="34"/>
      <c r="AS1007" s="34"/>
      <c r="AT1007" s="44" t="s">
        <v>434</v>
      </c>
      <c r="AU1007" s="44"/>
      <c r="AV1007" s="751" t="str" cm="1">
        <f t="array" ref="AV10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7" s="34"/>
      <c r="AX1007" s="34"/>
      <c r="AY1007" s="34"/>
      <c r="AZ1007" s="34"/>
      <c r="BA1007" s="34"/>
      <c r="BB1007" s="34"/>
      <c r="BC1007" s="34"/>
      <c r="BD1007" s="44">
        <v>41005</v>
      </c>
      <c r="BE1007" s="34" t="s">
        <v>1038</v>
      </c>
      <c r="BF1007" s="43" t="s">
        <v>1277</v>
      </c>
      <c r="BG1007" s="34" t="s">
        <v>506</v>
      </c>
      <c r="BH1007" s="34" t="s">
        <v>498</v>
      </c>
      <c r="BI1007" s="34" t="s">
        <v>1038</v>
      </c>
      <c r="BJ1007" s="44" t="s">
        <v>428</v>
      </c>
      <c r="BK1007" s="44" t="s">
        <v>6475</v>
      </c>
    </row>
    <row r="1008" spans="22:63">
      <c r="V1008" s="43">
        <v>117</v>
      </c>
      <c r="W1008" s="34" t="s">
        <v>3198</v>
      </c>
      <c r="X1008" s="44">
        <v>41009</v>
      </c>
      <c r="Y1008" s="34" t="s">
        <v>1331</v>
      </c>
      <c r="Z1008" s="43" t="s">
        <v>1277</v>
      </c>
      <c r="AA1008" s="34" t="s">
        <v>506</v>
      </c>
      <c r="AB1008" s="34" t="s">
        <v>498</v>
      </c>
      <c r="AC1008" s="34" t="s">
        <v>1331</v>
      </c>
      <c r="AD1008" s="44" t="s">
        <v>428</v>
      </c>
      <c r="AE1008" s="44" t="s">
        <v>6475</v>
      </c>
      <c r="AF1008" s="43">
        <v>117</v>
      </c>
      <c r="AG1008" s="34" t="s">
        <v>3198</v>
      </c>
      <c r="AH1008" s="34" t="s">
        <v>3197</v>
      </c>
      <c r="AI1008" s="43" t="s">
        <v>3063</v>
      </c>
      <c r="AJ1008" s="44" t="s">
        <v>3199</v>
      </c>
      <c r="AK1008" s="295">
        <v>5370285</v>
      </c>
      <c r="AL1008" s="44" t="s">
        <v>503</v>
      </c>
      <c r="AM1008" s="44" t="s">
        <v>3203</v>
      </c>
      <c r="AN1008" s="296">
        <v>278095720</v>
      </c>
      <c r="AO1008" s="34"/>
      <c r="AP1008" s="34"/>
      <c r="AQ1008" s="34"/>
      <c r="AR1008" s="34"/>
      <c r="AS1008" s="34"/>
      <c r="AT1008" s="44" t="s">
        <v>434</v>
      </c>
      <c r="AU1008" s="44"/>
      <c r="AV1008" s="751" t="str" cm="1">
        <f t="array" ref="AV10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8" s="34"/>
      <c r="AX1008" s="34"/>
      <c r="AY1008" s="34"/>
      <c r="AZ1008" s="34"/>
      <c r="BA1008" s="34"/>
      <c r="BB1008" s="34"/>
      <c r="BC1008" s="34"/>
      <c r="BD1008" s="44">
        <v>41009</v>
      </c>
      <c r="BE1008" s="34" t="s">
        <v>1331</v>
      </c>
      <c r="BF1008" s="43" t="s">
        <v>1277</v>
      </c>
      <c r="BG1008" s="34" t="s">
        <v>506</v>
      </c>
      <c r="BH1008" s="34" t="s">
        <v>498</v>
      </c>
      <c r="BI1008" s="34" t="s">
        <v>1331</v>
      </c>
      <c r="BJ1008" s="44" t="s">
        <v>428</v>
      </c>
      <c r="BK1008" s="44" t="s">
        <v>6475</v>
      </c>
    </row>
    <row r="1009" spans="22:63">
      <c r="V1009" s="43">
        <v>117</v>
      </c>
      <c r="W1009" s="34" t="s">
        <v>3198</v>
      </c>
      <c r="X1009" s="44">
        <v>41010</v>
      </c>
      <c r="Y1009" s="34" t="s">
        <v>1623</v>
      </c>
      <c r="Z1009" s="43" t="s">
        <v>1277</v>
      </c>
      <c r="AA1009" s="34" t="s">
        <v>506</v>
      </c>
      <c r="AB1009" s="34" t="s">
        <v>498</v>
      </c>
      <c r="AC1009" s="34" t="s">
        <v>1623</v>
      </c>
      <c r="AD1009" s="44" t="s">
        <v>428</v>
      </c>
      <c r="AE1009" s="44" t="s">
        <v>6475</v>
      </c>
      <c r="AF1009" s="43">
        <v>117</v>
      </c>
      <c r="AG1009" s="34" t="s">
        <v>3198</v>
      </c>
      <c r="AH1009" s="34" t="s">
        <v>3197</v>
      </c>
      <c r="AI1009" s="43" t="s">
        <v>3063</v>
      </c>
      <c r="AJ1009" s="44" t="s">
        <v>3199</v>
      </c>
      <c r="AK1009" s="295">
        <v>5370285</v>
      </c>
      <c r="AL1009" s="44" t="s">
        <v>503</v>
      </c>
      <c r="AM1009" s="44" t="s">
        <v>3203</v>
      </c>
      <c r="AN1009" s="296">
        <v>278095720</v>
      </c>
      <c r="AO1009" s="34"/>
      <c r="AP1009" s="34"/>
      <c r="AQ1009" s="34"/>
      <c r="AR1009" s="34"/>
      <c r="AS1009" s="34"/>
      <c r="AT1009" s="44" t="s">
        <v>434</v>
      </c>
      <c r="AU1009" s="44"/>
      <c r="AV1009" s="751" t="str" cm="1">
        <f t="array" ref="AV10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09" s="34"/>
      <c r="AX1009" s="34"/>
      <c r="AY1009" s="34"/>
      <c r="AZ1009" s="34"/>
      <c r="BA1009" s="34"/>
      <c r="BB1009" s="34"/>
      <c r="BC1009" s="34"/>
      <c r="BD1009" s="44">
        <v>41010</v>
      </c>
      <c r="BE1009" s="34" t="s">
        <v>1623</v>
      </c>
      <c r="BF1009" s="43" t="s">
        <v>1277</v>
      </c>
      <c r="BG1009" s="34" t="s">
        <v>506</v>
      </c>
      <c r="BH1009" s="34" t="s">
        <v>498</v>
      </c>
      <c r="BI1009" s="34" t="s">
        <v>1623</v>
      </c>
      <c r="BJ1009" s="44" t="s">
        <v>428</v>
      </c>
      <c r="BK1009" s="44" t="s">
        <v>6475</v>
      </c>
    </row>
    <row r="1010" spans="22:63">
      <c r="V1010" s="43">
        <v>117</v>
      </c>
      <c r="W1010" s="34" t="s">
        <v>3198</v>
      </c>
      <c r="X1010" s="44">
        <v>41011</v>
      </c>
      <c r="Y1010" s="34" t="s">
        <v>1874</v>
      </c>
      <c r="Z1010" s="43" t="s">
        <v>1277</v>
      </c>
      <c r="AA1010" s="34" t="s">
        <v>506</v>
      </c>
      <c r="AB1010" s="34" t="s">
        <v>498</v>
      </c>
      <c r="AC1010" s="34" t="s">
        <v>1874</v>
      </c>
      <c r="AD1010" s="44" t="s">
        <v>428</v>
      </c>
      <c r="AE1010" s="44" t="s">
        <v>6475</v>
      </c>
      <c r="AF1010" s="43">
        <v>117</v>
      </c>
      <c r="AG1010" s="34" t="s">
        <v>3198</v>
      </c>
      <c r="AH1010" s="34" t="s">
        <v>3197</v>
      </c>
      <c r="AI1010" s="43" t="s">
        <v>3063</v>
      </c>
      <c r="AJ1010" s="44" t="s">
        <v>3199</v>
      </c>
      <c r="AK1010" s="295">
        <v>5370285</v>
      </c>
      <c r="AL1010" s="44" t="s">
        <v>503</v>
      </c>
      <c r="AM1010" s="44" t="s">
        <v>3203</v>
      </c>
      <c r="AN1010" s="296">
        <v>278095720</v>
      </c>
      <c r="AO1010" s="34"/>
      <c r="AP1010" s="34"/>
      <c r="AQ1010" s="34"/>
      <c r="AR1010" s="34"/>
      <c r="AS1010" s="34"/>
      <c r="AT1010" s="44" t="s">
        <v>434</v>
      </c>
      <c r="AU1010" s="44"/>
      <c r="AV1010" s="751" t="str" cm="1">
        <f t="array" ref="AV10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0" s="34"/>
      <c r="AX1010" s="34"/>
      <c r="AY1010" s="34"/>
      <c r="AZ1010" s="34"/>
      <c r="BA1010" s="34"/>
      <c r="BB1010" s="34"/>
      <c r="BC1010" s="34"/>
      <c r="BD1010" s="44">
        <v>41011</v>
      </c>
      <c r="BE1010" s="34" t="s">
        <v>1874</v>
      </c>
      <c r="BF1010" s="43" t="s">
        <v>1277</v>
      </c>
      <c r="BG1010" s="34" t="s">
        <v>506</v>
      </c>
      <c r="BH1010" s="34" t="s">
        <v>498</v>
      </c>
      <c r="BI1010" s="34" t="s">
        <v>1874</v>
      </c>
      <c r="BJ1010" s="44" t="s">
        <v>428</v>
      </c>
      <c r="BK1010" s="44" t="s">
        <v>6475</v>
      </c>
    </row>
    <row r="1011" spans="22:63">
      <c r="V1011" s="43">
        <v>117</v>
      </c>
      <c r="W1011" s="34" t="s">
        <v>3198</v>
      </c>
      <c r="X1011" s="44">
        <v>41012</v>
      </c>
      <c r="Y1011" s="34" t="s">
        <v>1525</v>
      </c>
      <c r="Z1011" s="43" t="s">
        <v>1277</v>
      </c>
      <c r="AA1011" s="34" t="s">
        <v>506</v>
      </c>
      <c r="AB1011" s="34" t="s">
        <v>498</v>
      </c>
      <c r="AC1011" s="34" t="s">
        <v>1525</v>
      </c>
      <c r="AD1011" s="44" t="s">
        <v>428</v>
      </c>
      <c r="AE1011" s="44" t="s">
        <v>6475</v>
      </c>
      <c r="AF1011" s="43">
        <v>117</v>
      </c>
      <c r="AG1011" s="34" t="s">
        <v>3198</v>
      </c>
      <c r="AH1011" s="34" t="s">
        <v>3197</v>
      </c>
      <c r="AI1011" s="43" t="s">
        <v>3063</v>
      </c>
      <c r="AJ1011" s="44" t="s">
        <v>3199</v>
      </c>
      <c r="AK1011" s="295">
        <v>5370285</v>
      </c>
      <c r="AL1011" s="44" t="s">
        <v>503</v>
      </c>
      <c r="AM1011" s="44" t="s">
        <v>3203</v>
      </c>
      <c r="AN1011" s="296">
        <v>278095720</v>
      </c>
      <c r="AO1011" s="34"/>
      <c r="AP1011" s="34"/>
      <c r="AQ1011" s="34"/>
      <c r="AR1011" s="34"/>
      <c r="AS1011" s="34"/>
      <c r="AT1011" s="44" t="s">
        <v>434</v>
      </c>
      <c r="AU1011" s="44"/>
      <c r="AV1011" s="751" t="str" cm="1">
        <f t="array" ref="AV10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1" s="34"/>
      <c r="AX1011" s="34"/>
      <c r="AY1011" s="34"/>
      <c r="AZ1011" s="34"/>
      <c r="BA1011" s="34"/>
      <c r="BB1011" s="34"/>
      <c r="BC1011" s="34"/>
      <c r="BD1011" s="44">
        <v>41012</v>
      </c>
      <c r="BE1011" s="34" t="s">
        <v>1525</v>
      </c>
      <c r="BF1011" s="43" t="s">
        <v>1277</v>
      </c>
      <c r="BG1011" s="34" t="s">
        <v>506</v>
      </c>
      <c r="BH1011" s="34" t="s">
        <v>498</v>
      </c>
      <c r="BI1011" s="34" t="s">
        <v>1525</v>
      </c>
      <c r="BJ1011" s="44" t="s">
        <v>428</v>
      </c>
      <c r="BK1011" s="44" t="s">
        <v>6475</v>
      </c>
    </row>
    <row r="1012" spans="22:63">
      <c r="V1012" s="43">
        <v>117</v>
      </c>
      <c r="W1012" s="34" t="s">
        <v>3198</v>
      </c>
      <c r="X1012" s="44">
        <v>41013</v>
      </c>
      <c r="Y1012" s="34" t="s">
        <v>2244</v>
      </c>
      <c r="Z1012" s="43" t="s">
        <v>1277</v>
      </c>
      <c r="AA1012" s="34" t="s">
        <v>506</v>
      </c>
      <c r="AB1012" s="34" t="s">
        <v>498</v>
      </c>
      <c r="AC1012" s="34" t="s">
        <v>2244</v>
      </c>
      <c r="AD1012" s="44" t="s">
        <v>428</v>
      </c>
      <c r="AE1012" s="44" t="s">
        <v>6475</v>
      </c>
      <c r="AF1012" s="43">
        <v>117</v>
      </c>
      <c r="AG1012" s="34" t="s">
        <v>3198</v>
      </c>
      <c r="AH1012" s="34" t="s">
        <v>3197</v>
      </c>
      <c r="AI1012" s="43" t="s">
        <v>3063</v>
      </c>
      <c r="AJ1012" s="44" t="s">
        <v>3199</v>
      </c>
      <c r="AK1012" s="295">
        <v>5370285</v>
      </c>
      <c r="AL1012" s="44" t="s">
        <v>503</v>
      </c>
      <c r="AM1012" s="44" t="s">
        <v>3203</v>
      </c>
      <c r="AN1012" s="296">
        <v>278095720</v>
      </c>
      <c r="AO1012" s="34"/>
      <c r="AP1012" s="34"/>
      <c r="AQ1012" s="34"/>
      <c r="AR1012" s="34"/>
      <c r="AS1012" s="34"/>
      <c r="AT1012" s="44" t="s">
        <v>434</v>
      </c>
      <c r="AU1012" s="44"/>
      <c r="AV1012" s="751" t="str" cm="1">
        <f t="array" ref="AV10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2" s="34"/>
      <c r="AX1012" s="34"/>
      <c r="AY1012" s="34"/>
      <c r="AZ1012" s="34"/>
      <c r="BA1012" s="34"/>
      <c r="BB1012" s="34"/>
      <c r="BC1012" s="34"/>
      <c r="BD1012" s="44">
        <v>41013</v>
      </c>
      <c r="BE1012" s="34" t="s">
        <v>2244</v>
      </c>
      <c r="BF1012" s="43" t="s">
        <v>1277</v>
      </c>
      <c r="BG1012" s="34" t="s">
        <v>506</v>
      </c>
      <c r="BH1012" s="34" t="s">
        <v>498</v>
      </c>
      <c r="BI1012" s="34" t="s">
        <v>2244</v>
      </c>
      <c r="BJ1012" s="44" t="s">
        <v>428</v>
      </c>
      <c r="BK1012" s="44" t="s">
        <v>6475</v>
      </c>
    </row>
    <row r="1013" spans="22:63">
      <c r="V1013" s="43">
        <v>117</v>
      </c>
      <c r="W1013" s="34" t="s">
        <v>3198</v>
      </c>
      <c r="X1013" s="44">
        <v>41014</v>
      </c>
      <c r="Y1013" s="34" t="s">
        <v>1789</v>
      </c>
      <c r="Z1013" s="43" t="s">
        <v>1277</v>
      </c>
      <c r="AA1013" s="34" t="s">
        <v>506</v>
      </c>
      <c r="AB1013" s="34" t="s">
        <v>498</v>
      </c>
      <c r="AC1013" s="34" t="s">
        <v>1789</v>
      </c>
      <c r="AD1013" s="44" t="s">
        <v>428</v>
      </c>
      <c r="AE1013" s="44" t="s">
        <v>6475</v>
      </c>
      <c r="AF1013" s="43">
        <v>117</v>
      </c>
      <c r="AG1013" s="34" t="s">
        <v>3198</v>
      </c>
      <c r="AH1013" s="34" t="s">
        <v>3197</v>
      </c>
      <c r="AI1013" s="43" t="s">
        <v>3063</v>
      </c>
      <c r="AJ1013" s="44" t="s">
        <v>3199</v>
      </c>
      <c r="AK1013" s="295">
        <v>5370285</v>
      </c>
      <c r="AL1013" s="44" t="s">
        <v>503</v>
      </c>
      <c r="AM1013" s="44" t="s">
        <v>3203</v>
      </c>
      <c r="AN1013" s="296">
        <v>278095720</v>
      </c>
      <c r="AO1013" s="34"/>
      <c r="AP1013" s="34"/>
      <c r="AQ1013" s="34"/>
      <c r="AR1013" s="34"/>
      <c r="AS1013" s="34"/>
      <c r="AT1013" s="44" t="s">
        <v>434</v>
      </c>
      <c r="AU1013" s="44"/>
      <c r="AV1013" s="751" t="str" cm="1">
        <f t="array" ref="AV10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3" s="34"/>
      <c r="AX1013" s="34"/>
      <c r="AY1013" s="34"/>
      <c r="AZ1013" s="34"/>
      <c r="BA1013" s="34"/>
      <c r="BB1013" s="34"/>
      <c r="BC1013" s="34"/>
      <c r="BD1013" s="44">
        <v>41014</v>
      </c>
      <c r="BE1013" s="34" t="s">
        <v>1789</v>
      </c>
      <c r="BF1013" s="43" t="s">
        <v>1277</v>
      </c>
      <c r="BG1013" s="34" t="s">
        <v>506</v>
      </c>
      <c r="BH1013" s="34" t="s">
        <v>498</v>
      </c>
      <c r="BI1013" s="34" t="s">
        <v>1789</v>
      </c>
      <c r="BJ1013" s="44" t="s">
        <v>428</v>
      </c>
      <c r="BK1013" s="44" t="s">
        <v>6475</v>
      </c>
    </row>
    <row r="1014" spans="22:63">
      <c r="V1014" s="43">
        <v>117</v>
      </c>
      <c r="W1014" s="34" t="s">
        <v>3198</v>
      </c>
      <c r="X1014" s="44">
        <v>41020</v>
      </c>
      <c r="Y1014" s="34" t="s">
        <v>2178</v>
      </c>
      <c r="Z1014" s="43" t="s">
        <v>1277</v>
      </c>
      <c r="AA1014" s="34" t="s">
        <v>506</v>
      </c>
      <c r="AB1014" s="34" t="s">
        <v>498</v>
      </c>
      <c r="AC1014" s="34" t="s">
        <v>6558</v>
      </c>
      <c r="AD1014" s="44" t="s">
        <v>428</v>
      </c>
      <c r="AE1014" s="44" t="s">
        <v>6475</v>
      </c>
      <c r="AF1014" s="43">
        <v>117</v>
      </c>
      <c r="AG1014" s="34" t="s">
        <v>3198</v>
      </c>
      <c r="AH1014" s="34" t="s">
        <v>3197</v>
      </c>
      <c r="AI1014" s="43" t="s">
        <v>3063</v>
      </c>
      <c r="AJ1014" s="44" t="s">
        <v>3199</v>
      </c>
      <c r="AK1014" s="295">
        <v>5370285</v>
      </c>
      <c r="AL1014" s="44" t="s">
        <v>503</v>
      </c>
      <c r="AM1014" s="44" t="s">
        <v>3203</v>
      </c>
      <c r="AN1014" s="296">
        <v>278095720</v>
      </c>
      <c r="AO1014" s="34"/>
      <c r="AP1014" s="34"/>
      <c r="AQ1014" s="34"/>
      <c r="AR1014" s="34"/>
      <c r="AS1014" s="34"/>
      <c r="AT1014" s="44" t="s">
        <v>434</v>
      </c>
      <c r="AU1014" s="44"/>
      <c r="AV1014" s="751" t="str" cm="1">
        <f t="array" ref="AV10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4" s="34"/>
      <c r="AX1014" s="34"/>
      <c r="AY1014" s="34"/>
      <c r="AZ1014" s="34"/>
      <c r="BA1014" s="34"/>
      <c r="BB1014" s="34"/>
      <c r="BC1014" s="34"/>
      <c r="BD1014" s="44">
        <v>41020</v>
      </c>
      <c r="BE1014" s="34" t="s">
        <v>2178</v>
      </c>
      <c r="BF1014" s="43" t="s">
        <v>1277</v>
      </c>
      <c r="BG1014" s="34" t="s">
        <v>506</v>
      </c>
      <c r="BH1014" s="34" t="s">
        <v>498</v>
      </c>
      <c r="BI1014" s="34" t="s">
        <v>6558</v>
      </c>
      <c r="BJ1014" s="44" t="s">
        <v>428</v>
      </c>
      <c r="BK1014" s="44" t="s">
        <v>6475</v>
      </c>
    </row>
    <row r="1015" spans="22:63">
      <c r="V1015" s="43">
        <v>117</v>
      </c>
      <c r="W1015" s="34" t="s">
        <v>3198</v>
      </c>
      <c r="X1015" s="44">
        <v>41021</v>
      </c>
      <c r="Y1015" s="34" t="s">
        <v>2798</v>
      </c>
      <c r="Z1015" s="43" t="s">
        <v>1277</v>
      </c>
      <c r="AA1015" s="34" t="s">
        <v>506</v>
      </c>
      <c r="AB1015" s="34" t="s">
        <v>498</v>
      </c>
      <c r="AC1015" s="34" t="s">
        <v>6559</v>
      </c>
      <c r="AD1015" s="44" t="s">
        <v>428</v>
      </c>
      <c r="AE1015" s="44" t="s">
        <v>6475</v>
      </c>
      <c r="AF1015" s="43">
        <v>117</v>
      </c>
      <c r="AG1015" s="34" t="s">
        <v>3198</v>
      </c>
      <c r="AH1015" s="34" t="s">
        <v>3197</v>
      </c>
      <c r="AI1015" s="43" t="s">
        <v>3063</v>
      </c>
      <c r="AJ1015" s="44" t="s">
        <v>3199</v>
      </c>
      <c r="AK1015" s="295">
        <v>5370285</v>
      </c>
      <c r="AL1015" s="44" t="s">
        <v>503</v>
      </c>
      <c r="AM1015" s="44" t="s">
        <v>3203</v>
      </c>
      <c r="AN1015" s="296">
        <v>278095720</v>
      </c>
      <c r="AO1015" s="34"/>
      <c r="AP1015" s="34"/>
      <c r="AQ1015" s="34"/>
      <c r="AR1015" s="34"/>
      <c r="AS1015" s="34"/>
      <c r="AT1015" s="44" t="s">
        <v>434</v>
      </c>
      <c r="AU1015" s="44"/>
      <c r="AV1015" s="751" t="str" cm="1">
        <f t="array" ref="AV10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5" s="34"/>
      <c r="AX1015" s="34"/>
      <c r="AY1015" s="34"/>
      <c r="AZ1015" s="34"/>
      <c r="BA1015" s="34"/>
      <c r="BB1015" s="34"/>
      <c r="BC1015" s="34"/>
      <c r="BD1015" s="44">
        <v>41021</v>
      </c>
      <c r="BE1015" s="34" t="s">
        <v>2798</v>
      </c>
      <c r="BF1015" s="43" t="s">
        <v>1277</v>
      </c>
      <c r="BG1015" s="34" t="s">
        <v>506</v>
      </c>
      <c r="BH1015" s="34" t="s">
        <v>498</v>
      </c>
      <c r="BI1015" s="34" t="s">
        <v>6559</v>
      </c>
      <c r="BJ1015" s="44" t="s">
        <v>428</v>
      </c>
      <c r="BK1015" s="44" t="s">
        <v>6475</v>
      </c>
    </row>
    <row r="1016" spans="22:63">
      <c r="V1016" s="43">
        <v>117</v>
      </c>
      <c r="W1016" s="34" t="s">
        <v>3198</v>
      </c>
      <c r="X1016" s="44">
        <v>41022</v>
      </c>
      <c r="Y1016" s="34" t="s">
        <v>2903</v>
      </c>
      <c r="Z1016" s="43" t="s">
        <v>1277</v>
      </c>
      <c r="AA1016" s="34" t="s">
        <v>506</v>
      </c>
      <c r="AB1016" s="34" t="s">
        <v>498</v>
      </c>
      <c r="AC1016" s="34" t="s">
        <v>6560</v>
      </c>
      <c r="AD1016" s="44" t="s">
        <v>428</v>
      </c>
      <c r="AE1016" s="44" t="s">
        <v>6475</v>
      </c>
      <c r="AF1016" s="43">
        <v>117</v>
      </c>
      <c r="AG1016" s="34" t="s">
        <v>3198</v>
      </c>
      <c r="AH1016" s="34" t="s">
        <v>3197</v>
      </c>
      <c r="AI1016" s="43" t="s">
        <v>3063</v>
      </c>
      <c r="AJ1016" s="44" t="s">
        <v>3199</v>
      </c>
      <c r="AK1016" s="295">
        <v>5370285</v>
      </c>
      <c r="AL1016" s="44" t="s">
        <v>503</v>
      </c>
      <c r="AM1016" s="44" t="s">
        <v>3203</v>
      </c>
      <c r="AN1016" s="296">
        <v>278095720</v>
      </c>
      <c r="AO1016" s="34"/>
      <c r="AP1016" s="34"/>
      <c r="AQ1016" s="34"/>
      <c r="AR1016" s="34"/>
      <c r="AS1016" s="34"/>
      <c r="AT1016" s="44" t="s">
        <v>434</v>
      </c>
      <c r="AU1016" s="44"/>
      <c r="AV1016" s="751" t="str" cm="1">
        <f t="array" ref="AV10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6" s="34"/>
      <c r="AX1016" s="34"/>
      <c r="AY1016" s="34"/>
      <c r="AZ1016" s="34"/>
      <c r="BA1016" s="34"/>
      <c r="BB1016" s="34"/>
      <c r="BC1016" s="34"/>
      <c r="BD1016" s="44">
        <v>41022</v>
      </c>
      <c r="BE1016" s="34" t="s">
        <v>2903</v>
      </c>
      <c r="BF1016" s="43" t="s">
        <v>1277</v>
      </c>
      <c r="BG1016" s="34" t="s">
        <v>506</v>
      </c>
      <c r="BH1016" s="34" t="s">
        <v>498</v>
      </c>
      <c r="BI1016" s="34" t="s">
        <v>6560</v>
      </c>
      <c r="BJ1016" s="44" t="s">
        <v>428</v>
      </c>
      <c r="BK1016" s="44" t="s">
        <v>6475</v>
      </c>
    </row>
    <row r="1017" spans="22:63">
      <c r="V1017" s="43">
        <v>117</v>
      </c>
      <c r="W1017" s="34" t="s">
        <v>3198</v>
      </c>
      <c r="X1017" s="44">
        <v>41023</v>
      </c>
      <c r="Y1017" s="34" t="s">
        <v>2999</v>
      </c>
      <c r="Z1017" s="43" t="s">
        <v>1277</v>
      </c>
      <c r="AA1017" s="34" t="s">
        <v>506</v>
      </c>
      <c r="AB1017" s="34" t="s">
        <v>498</v>
      </c>
      <c r="AC1017" s="34" t="s">
        <v>6561</v>
      </c>
      <c r="AD1017" s="44" t="s">
        <v>428</v>
      </c>
      <c r="AE1017" s="44" t="s">
        <v>6475</v>
      </c>
      <c r="AF1017" s="43">
        <v>117</v>
      </c>
      <c r="AG1017" s="34" t="s">
        <v>3198</v>
      </c>
      <c r="AH1017" s="34" t="s">
        <v>3197</v>
      </c>
      <c r="AI1017" s="43" t="s">
        <v>3063</v>
      </c>
      <c r="AJ1017" s="44" t="s">
        <v>3199</v>
      </c>
      <c r="AK1017" s="295">
        <v>5370285</v>
      </c>
      <c r="AL1017" s="44" t="s">
        <v>503</v>
      </c>
      <c r="AM1017" s="44" t="s">
        <v>3203</v>
      </c>
      <c r="AN1017" s="296">
        <v>278095720</v>
      </c>
      <c r="AO1017" s="34"/>
      <c r="AP1017" s="34"/>
      <c r="AQ1017" s="34"/>
      <c r="AR1017" s="34"/>
      <c r="AS1017" s="34"/>
      <c r="AT1017" s="44" t="s">
        <v>434</v>
      </c>
      <c r="AU1017" s="44"/>
      <c r="AV1017" s="751" t="str" cm="1">
        <f t="array" ref="AV10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7" s="34"/>
      <c r="AX1017" s="34"/>
      <c r="AY1017" s="34"/>
      <c r="AZ1017" s="34"/>
      <c r="BA1017" s="34"/>
      <c r="BB1017" s="34"/>
      <c r="BC1017" s="34"/>
      <c r="BD1017" s="44">
        <v>41023</v>
      </c>
      <c r="BE1017" s="34" t="s">
        <v>2999</v>
      </c>
      <c r="BF1017" s="43" t="s">
        <v>1277</v>
      </c>
      <c r="BG1017" s="34" t="s">
        <v>506</v>
      </c>
      <c r="BH1017" s="34" t="s">
        <v>498</v>
      </c>
      <c r="BI1017" s="34" t="s">
        <v>6561</v>
      </c>
      <c r="BJ1017" s="44" t="s">
        <v>428</v>
      </c>
      <c r="BK1017" s="44" t="s">
        <v>6475</v>
      </c>
    </row>
    <row r="1018" spans="22:63">
      <c r="V1018" s="43">
        <v>117</v>
      </c>
      <c r="W1018" s="34" t="s">
        <v>3198</v>
      </c>
      <c r="X1018" s="44">
        <v>41024</v>
      </c>
      <c r="Y1018" s="34" t="s">
        <v>3081</v>
      </c>
      <c r="Z1018" s="43" t="s">
        <v>1277</v>
      </c>
      <c r="AA1018" s="34" t="s">
        <v>506</v>
      </c>
      <c r="AB1018" s="34" t="s">
        <v>498</v>
      </c>
      <c r="AC1018" s="34" t="s">
        <v>6562</v>
      </c>
      <c r="AD1018" s="44" t="s">
        <v>428</v>
      </c>
      <c r="AE1018" s="44" t="s">
        <v>6475</v>
      </c>
      <c r="AF1018" s="43">
        <v>117</v>
      </c>
      <c r="AG1018" s="34" t="s">
        <v>3198</v>
      </c>
      <c r="AH1018" s="34" t="s">
        <v>3197</v>
      </c>
      <c r="AI1018" s="43" t="s">
        <v>3063</v>
      </c>
      <c r="AJ1018" s="44" t="s">
        <v>3199</v>
      </c>
      <c r="AK1018" s="295">
        <v>5370285</v>
      </c>
      <c r="AL1018" s="44" t="s">
        <v>503</v>
      </c>
      <c r="AM1018" s="44" t="s">
        <v>3203</v>
      </c>
      <c r="AN1018" s="296">
        <v>278095720</v>
      </c>
      <c r="AO1018" s="34"/>
      <c r="AP1018" s="34"/>
      <c r="AQ1018" s="34"/>
      <c r="AR1018" s="34"/>
      <c r="AS1018" s="34"/>
      <c r="AT1018" s="44" t="s">
        <v>434</v>
      </c>
      <c r="AU1018" s="44"/>
      <c r="AV1018" s="751" t="str" cm="1">
        <f t="array" ref="AV10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8" s="34"/>
      <c r="AX1018" s="34"/>
      <c r="AY1018" s="34"/>
      <c r="AZ1018" s="34"/>
      <c r="BA1018" s="34"/>
      <c r="BB1018" s="34"/>
      <c r="BC1018" s="34"/>
      <c r="BD1018" s="44">
        <v>41024</v>
      </c>
      <c r="BE1018" s="34" t="s">
        <v>3081</v>
      </c>
      <c r="BF1018" s="43" t="s">
        <v>1277</v>
      </c>
      <c r="BG1018" s="34" t="s">
        <v>506</v>
      </c>
      <c r="BH1018" s="34" t="s">
        <v>498</v>
      </c>
      <c r="BI1018" s="34" t="s">
        <v>6562</v>
      </c>
      <c r="BJ1018" s="44" t="s">
        <v>428</v>
      </c>
      <c r="BK1018" s="44" t="s">
        <v>6475</v>
      </c>
    </row>
    <row r="1019" spans="22:63">
      <c r="V1019" s="43">
        <v>117</v>
      </c>
      <c r="W1019" s="34" t="s">
        <v>3198</v>
      </c>
      <c r="X1019" s="44">
        <v>41015</v>
      </c>
      <c r="Y1019" s="34" t="s">
        <v>2001</v>
      </c>
      <c r="Z1019" s="43" t="s">
        <v>1277</v>
      </c>
      <c r="AA1019" s="34" t="s">
        <v>506</v>
      </c>
      <c r="AB1019" s="34" t="s">
        <v>498</v>
      </c>
      <c r="AC1019" s="34" t="s">
        <v>2001</v>
      </c>
      <c r="AD1019" s="44" t="s">
        <v>428</v>
      </c>
      <c r="AE1019" s="44" t="s">
        <v>6475</v>
      </c>
      <c r="AF1019" s="43">
        <v>117</v>
      </c>
      <c r="AG1019" s="34" t="s">
        <v>3198</v>
      </c>
      <c r="AH1019" s="34" t="s">
        <v>3197</v>
      </c>
      <c r="AI1019" s="43" t="s">
        <v>3063</v>
      </c>
      <c r="AJ1019" s="44" t="s">
        <v>3199</v>
      </c>
      <c r="AK1019" s="295">
        <v>5370285</v>
      </c>
      <c r="AL1019" s="44" t="s">
        <v>503</v>
      </c>
      <c r="AM1019" s="44" t="s">
        <v>3203</v>
      </c>
      <c r="AN1019" s="296">
        <v>278095720</v>
      </c>
      <c r="AO1019" s="34"/>
      <c r="AP1019" s="34"/>
      <c r="AQ1019" s="34"/>
      <c r="AR1019" s="34"/>
      <c r="AS1019" s="34"/>
      <c r="AT1019" s="44" t="s">
        <v>434</v>
      </c>
      <c r="AU1019" s="44"/>
      <c r="AV1019" s="751" t="str" cm="1">
        <f t="array" ref="AV10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19" s="34"/>
      <c r="AX1019" s="34"/>
      <c r="AY1019" s="34"/>
      <c r="AZ1019" s="34"/>
      <c r="BA1019" s="34"/>
      <c r="BB1019" s="34"/>
      <c r="BC1019" s="34"/>
      <c r="BD1019" s="44">
        <v>41015</v>
      </c>
      <c r="BE1019" s="34" t="s">
        <v>2001</v>
      </c>
      <c r="BF1019" s="43" t="s">
        <v>1277</v>
      </c>
      <c r="BG1019" s="34" t="s">
        <v>506</v>
      </c>
      <c r="BH1019" s="34" t="s">
        <v>498</v>
      </c>
      <c r="BI1019" s="34" t="s">
        <v>2001</v>
      </c>
      <c r="BJ1019" s="44" t="s">
        <v>428</v>
      </c>
      <c r="BK1019" s="44" t="s">
        <v>6475</v>
      </c>
    </row>
    <row r="1020" spans="22:63">
      <c r="V1020" s="43">
        <v>117</v>
      </c>
      <c r="W1020" s="34" t="s">
        <v>3198</v>
      </c>
      <c r="X1020" s="44">
        <v>41000</v>
      </c>
      <c r="Y1020" s="34" t="s">
        <v>6563</v>
      </c>
      <c r="Z1020" s="43" t="s">
        <v>1277</v>
      </c>
      <c r="AA1020" s="34" t="s">
        <v>506</v>
      </c>
      <c r="AB1020" s="34" t="s">
        <v>498</v>
      </c>
      <c r="AC1020" s="34" t="s">
        <v>6561</v>
      </c>
      <c r="AD1020" s="44" t="s">
        <v>428</v>
      </c>
      <c r="AE1020" s="44" t="s">
        <v>6475</v>
      </c>
      <c r="AF1020" s="43">
        <v>117</v>
      </c>
      <c r="AG1020" s="34" t="s">
        <v>3198</v>
      </c>
      <c r="AH1020" s="34" t="s">
        <v>3197</v>
      </c>
      <c r="AI1020" s="43" t="s">
        <v>3063</v>
      </c>
      <c r="AJ1020" s="44" t="s">
        <v>3199</v>
      </c>
      <c r="AK1020" s="295">
        <v>5370285</v>
      </c>
      <c r="AL1020" s="44" t="s">
        <v>503</v>
      </c>
      <c r="AM1020" s="44" t="s">
        <v>3203</v>
      </c>
      <c r="AN1020" s="296">
        <v>278095720</v>
      </c>
      <c r="AO1020" s="34"/>
      <c r="AP1020" s="34"/>
      <c r="AQ1020" s="34"/>
      <c r="AR1020" s="34"/>
      <c r="AS1020" s="34"/>
      <c r="AT1020" s="44" t="s">
        <v>434</v>
      </c>
      <c r="AU1020" s="44"/>
      <c r="AV1020" s="751" t="str" cm="1">
        <f t="array" ref="AV10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0" s="34"/>
      <c r="AX1020" s="34"/>
      <c r="AY1020" s="34"/>
      <c r="AZ1020" s="34"/>
      <c r="BA1020" s="34"/>
      <c r="BB1020" s="34"/>
      <c r="BC1020" s="34"/>
      <c r="BD1020" s="44">
        <v>41000</v>
      </c>
      <c r="BE1020" s="34" t="s">
        <v>6563</v>
      </c>
      <c r="BF1020" s="43" t="s">
        <v>1277</v>
      </c>
      <c r="BG1020" s="34" t="s">
        <v>506</v>
      </c>
      <c r="BH1020" s="34" t="s">
        <v>498</v>
      </c>
      <c r="BI1020" s="34" t="s">
        <v>6561</v>
      </c>
      <c r="BJ1020" s="44" t="s">
        <v>428</v>
      </c>
      <c r="BK1020" s="44" t="s">
        <v>6475</v>
      </c>
    </row>
    <row r="1021" spans="22:63">
      <c r="V1021" s="43">
        <v>118</v>
      </c>
      <c r="W1021" s="34" t="s">
        <v>3262</v>
      </c>
      <c r="X1021" s="44">
        <v>40400</v>
      </c>
      <c r="Y1021" s="34" t="s">
        <v>6564</v>
      </c>
      <c r="Z1021" s="43" t="s">
        <v>1277</v>
      </c>
      <c r="AA1021" s="34" t="s">
        <v>500</v>
      </c>
      <c r="AB1021" s="34" t="s">
        <v>498</v>
      </c>
      <c r="AC1021" s="34" t="s">
        <v>6565</v>
      </c>
      <c r="AD1021" s="44" t="s">
        <v>428</v>
      </c>
      <c r="AE1021" s="44" t="s">
        <v>3189</v>
      </c>
      <c r="AF1021" s="43">
        <v>118</v>
      </c>
      <c r="AG1021" s="34" t="s">
        <v>3262</v>
      </c>
      <c r="AH1021" s="34" t="s">
        <v>3261</v>
      </c>
      <c r="AI1021" s="43" t="s">
        <v>2877</v>
      </c>
      <c r="AJ1021" s="44" t="s">
        <v>3263</v>
      </c>
      <c r="AK1021" s="295">
        <v>5160217</v>
      </c>
      <c r="AL1021" s="44" t="s">
        <v>505</v>
      </c>
      <c r="AM1021" s="44" t="s">
        <v>3267</v>
      </c>
      <c r="AN1021" s="296">
        <v>279095700</v>
      </c>
      <c r="AO1021" s="34"/>
      <c r="AP1021" s="34"/>
      <c r="AQ1021" s="34"/>
      <c r="AR1021" s="34"/>
      <c r="AS1021" s="34"/>
      <c r="AT1021" s="44" t="s">
        <v>434</v>
      </c>
      <c r="AU1021" s="44"/>
      <c r="AV1021" s="751" t="str" cm="1">
        <f t="array" ref="AV10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1" s="34"/>
      <c r="AX1021" s="34"/>
      <c r="AY1021" s="34"/>
      <c r="AZ1021" s="34"/>
      <c r="BA1021" s="34"/>
      <c r="BB1021" s="34"/>
      <c r="BC1021" s="34"/>
      <c r="BD1021" s="44">
        <v>40400</v>
      </c>
      <c r="BE1021" s="34" t="s">
        <v>6564</v>
      </c>
      <c r="BF1021" s="43" t="s">
        <v>1277</v>
      </c>
      <c r="BG1021" s="34" t="s">
        <v>500</v>
      </c>
      <c r="BH1021" s="34" t="s">
        <v>498</v>
      </c>
      <c r="BI1021" s="34" t="s">
        <v>6565</v>
      </c>
      <c r="BJ1021" s="44" t="s">
        <v>428</v>
      </c>
      <c r="BK1021" s="44" t="s">
        <v>3189</v>
      </c>
    </row>
    <row r="1022" spans="22:63">
      <c r="V1022" s="43">
        <v>118</v>
      </c>
      <c r="W1022" s="34" t="s">
        <v>3262</v>
      </c>
      <c r="X1022" s="44">
        <v>40404</v>
      </c>
      <c r="Y1022" s="34" t="s">
        <v>763</v>
      </c>
      <c r="Z1022" s="43" t="s">
        <v>1277</v>
      </c>
      <c r="AA1022" s="34" t="s">
        <v>500</v>
      </c>
      <c r="AB1022" s="34" t="s">
        <v>498</v>
      </c>
      <c r="AC1022" s="34" t="s">
        <v>763</v>
      </c>
      <c r="AD1022" s="44" t="s">
        <v>428</v>
      </c>
      <c r="AE1022" s="44" t="s">
        <v>3189</v>
      </c>
      <c r="AF1022" s="43">
        <v>118</v>
      </c>
      <c r="AG1022" s="34" t="s">
        <v>3262</v>
      </c>
      <c r="AH1022" s="34" t="s">
        <v>3261</v>
      </c>
      <c r="AI1022" s="43" t="s">
        <v>2877</v>
      </c>
      <c r="AJ1022" s="44" t="s">
        <v>3263</v>
      </c>
      <c r="AK1022" s="295">
        <v>5160217</v>
      </c>
      <c r="AL1022" s="44" t="s">
        <v>505</v>
      </c>
      <c r="AM1022" s="44" t="s">
        <v>3267</v>
      </c>
      <c r="AN1022" s="296">
        <v>279095700</v>
      </c>
      <c r="AO1022" s="34"/>
      <c r="AP1022" s="34"/>
      <c r="AQ1022" s="34"/>
      <c r="AR1022" s="34"/>
      <c r="AS1022" s="34"/>
      <c r="AT1022" s="44" t="s">
        <v>434</v>
      </c>
      <c r="AU1022" s="44"/>
      <c r="AV1022" s="751" t="str" cm="1">
        <f t="array" ref="AV10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2" s="34"/>
      <c r="AX1022" s="34"/>
      <c r="AY1022" s="34"/>
      <c r="AZ1022" s="34"/>
      <c r="BA1022" s="34"/>
      <c r="BB1022" s="34"/>
      <c r="BC1022" s="34"/>
      <c r="BD1022" s="44">
        <v>40404</v>
      </c>
      <c r="BE1022" s="34" t="s">
        <v>763</v>
      </c>
      <c r="BF1022" s="43" t="s">
        <v>1277</v>
      </c>
      <c r="BG1022" s="34" t="s">
        <v>500</v>
      </c>
      <c r="BH1022" s="34" t="s">
        <v>498</v>
      </c>
      <c r="BI1022" s="34" t="s">
        <v>763</v>
      </c>
      <c r="BJ1022" s="44" t="s">
        <v>428</v>
      </c>
      <c r="BK1022" s="44" t="s">
        <v>3189</v>
      </c>
    </row>
    <row r="1023" spans="22:63">
      <c r="V1023" s="43">
        <v>118</v>
      </c>
      <c r="W1023" s="34" t="s">
        <v>3262</v>
      </c>
      <c r="X1023" s="44">
        <v>40406</v>
      </c>
      <c r="Y1023" s="34" t="s">
        <v>1033</v>
      </c>
      <c r="Z1023" s="43" t="s">
        <v>1277</v>
      </c>
      <c r="AA1023" s="34" t="s">
        <v>500</v>
      </c>
      <c r="AB1023" s="34" t="s">
        <v>498</v>
      </c>
      <c r="AC1023" s="34" t="s">
        <v>1033</v>
      </c>
      <c r="AD1023" s="44" t="s">
        <v>428</v>
      </c>
      <c r="AE1023" s="44" t="s">
        <v>3189</v>
      </c>
      <c r="AF1023" s="43">
        <v>118</v>
      </c>
      <c r="AG1023" s="34" t="s">
        <v>3262</v>
      </c>
      <c r="AH1023" s="34" t="s">
        <v>3261</v>
      </c>
      <c r="AI1023" s="43" t="s">
        <v>2877</v>
      </c>
      <c r="AJ1023" s="44" t="s">
        <v>3263</v>
      </c>
      <c r="AK1023" s="295">
        <v>5160217</v>
      </c>
      <c r="AL1023" s="44" t="s">
        <v>505</v>
      </c>
      <c r="AM1023" s="44" t="s">
        <v>3267</v>
      </c>
      <c r="AN1023" s="296">
        <v>279095700</v>
      </c>
      <c r="AO1023" s="34"/>
      <c r="AP1023" s="34"/>
      <c r="AQ1023" s="34"/>
      <c r="AR1023" s="34"/>
      <c r="AS1023" s="34"/>
      <c r="AT1023" s="44" t="s">
        <v>434</v>
      </c>
      <c r="AU1023" s="44"/>
      <c r="AV1023" s="751" t="str" cm="1">
        <f t="array" ref="AV10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3" s="34"/>
      <c r="AX1023" s="34"/>
      <c r="AY1023" s="34"/>
      <c r="AZ1023" s="34"/>
      <c r="BA1023" s="34"/>
      <c r="BB1023" s="34"/>
      <c r="BC1023" s="34"/>
      <c r="BD1023" s="44">
        <v>40406</v>
      </c>
      <c r="BE1023" s="34" t="s">
        <v>1033</v>
      </c>
      <c r="BF1023" s="43" t="s">
        <v>1277</v>
      </c>
      <c r="BG1023" s="34" t="s">
        <v>500</v>
      </c>
      <c r="BH1023" s="34" t="s">
        <v>498</v>
      </c>
      <c r="BI1023" s="34" t="s">
        <v>1033</v>
      </c>
      <c r="BJ1023" s="44" t="s">
        <v>428</v>
      </c>
      <c r="BK1023" s="44" t="s">
        <v>3189</v>
      </c>
    </row>
    <row r="1024" spans="22:63">
      <c r="V1024" s="43">
        <v>118</v>
      </c>
      <c r="W1024" s="34" t="s">
        <v>3262</v>
      </c>
      <c r="X1024" s="44">
        <v>40407</v>
      </c>
      <c r="Y1024" s="34" t="s">
        <v>1233</v>
      </c>
      <c r="Z1024" s="43" t="s">
        <v>1277</v>
      </c>
      <c r="AA1024" s="34" t="s">
        <v>500</v>
      </c>
      <c r="AB1024" s="34" t="s">
        <v>498</v>
      </c>
      <c r="AC1024" s="34" t="s">
        <v>6565</v>
      </c>
      <c r="AD1024" s="44" t="s">
        <v>428</v>
      </c>
      <c r="AE1024" s="44" t="s">
        <v>3189</v>
      </c>
      <c r="AF1024" s="43">
        <v>118</v>
      </c>
      <c r="AG1024" s="34" t="s">
        <v>3262</v>
      </c>
      <c r="AH1024" s="34" t="s">
        <v>3261</v>
      </c>
      <c r="AI1024" s="43" t="s">
        <v>2877</v>
      </c>
      <c r="AJ1024" s="44" t="s">
        <v>3263</v>
      </c>
      <c r="AK1024" s="295">
        <v>5160217</v>
      </c>
      <c r="AL1024" s="44" t="s">
        <v>505</v>
      </c>
      <c r="AM1024" s="44" t="s">
        <v>3267</v>
      </c>
      <c r="AN1024" s="296">
        <v>279095700</v>
      </c>
      <c r="AO1024" s="34"/>
      <c r="AP1024" s="34"/>
      <c r="AQ1024" s="34"/>
      <c r="AR1024" s="34"/>
      <c r="AS1024" s="34"/>
      <c r="AT1024" s="44" t="s">
        <v>434</v>
      </c>
      <c r="AU1024" s="44"/>
      <c r="AV1024" s="751" t="str" cm="1">
        <f t="array" ref="AV10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4" s="34"/>
      <c r="AX1024" s="34"/>
      <c r="AY1024" s="34"/>
      <c r="AZ1024" s="34"/>
      <c r="BA1024" s="34"/>
      <c r="BB1024" s="34"/>
      <c r="BC1024" s="34"/>
      <c r="BD1024" s="44">
        <v>40407</v>
      </c>
      <c r="BE1024" s="34" t="s">
        <v>1233</v>
      </c>
      <c r="BF1024" s="43" t="s">
        <v>1277</v>
      </c>
      <c r="BG1024" s="34" t="s">
        <v>500</v>
      </c>
      <c r="BH1024" s="34" t="s">
        <v>498</v>
      </c>
      <c r="BI1024" s="34" t="s">
        <v>6565</v>
      </c>
      <c r="BJ1024" s="44" t="s">
        <v>428</v>
      </c>
      <c r="BK1024" s="44" t="s">
        <v>3189</v>
      </c>
    </row>
    <row r="1025" spans="22:63">
      <c r="V1025" s="43">
        <v>118</v>
      </c>
      <c r="W1025" s="34" t="s">
        <v>3262</v>
      </c>
      <c r="X1025" s="44">
        <v>40408</v>
      </c>
      <c r="Y1025" s="34" t="s">
        <v>1521</v>
      </c>
      <c r="Z1025" s="43" t="s">
        <v>1277</v>
      </c>
      <c r="AA1025" s="34" t="s">
        <v>500</v>
      </c>
      <c r="AB1025" s="34" t="s">
        <v>498</v>
      </c>
      <c r="AC1025" s="34" t="s">
        <v>6566</v>
      </c>
      <c r="AD1025" s="44" t="s">
        <v>428</v>
      </c>
      <c r="AE1025" s="44" t="s">
        <v>3189</v>
      </c>
      <c r="AF1025" s="43">
        <v>118</v>
      </c>
      <c r="AG1025" s="34" t="s">
        <v>3262</v>
      </c>
      <c r="AH1025" s="34" t="s">
        <v>3261</v>
      </c>
      <c r="AI1025" s="43" t="s">
        <v>2877</v>
      </c>
      <c r="AJ1025" s="44" t="s">
        <v>3263</v>
      </c>
      <c r="AK1025" s="295">
        <v>5160217</v>
      </c>
      <c r="AL1025" s="44" t="s">
        <v>505</v>
      </c>
      <c r="AM1025" s="44" t="s">
        <v>3267</v>
      </c>
      <c r="AN1025" s="296">
        <v>279095700</v>
      </c>
      <c r="AO1025" s="34"/>
      <c r="AP1025" s="34"/>
      <c r="AQ1025" s="34"/>
      <c r="AR1025" s="34"/>
      <c r="AS1025" s="34"/>
      <c r="AT1025" s="44" t="s">
        <v>434</v>
      </c>
      <c r="AU1025" s="44"/>
      <c r="AV1025" s="751" t="str" cm="1">
        <f t="array" ref="AV10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5" s="34"/>
      <c r="AX1025" s="34"/>
      <c r="AY1025" s="34"/>
      <c r="AZ1025" s="34"/>
      <c r="BA1025" s="34"/>
      <c r="BB1025" s="34"/>
      <c r="BC1025" s="34"/>
      <c r="BD1025" s="44">
        <v>40408</v>
      </c>
      <c r="BE1025" s="34" t="s">
        <v>1521</v>
      </c>
      <c r="BF1025" s="43" t="s">
        <v>1277</v>
      </c>
      <c r="BG1025" s="34" t="s">
        <v>500</v>
      </c>
      <c r="BH1025" s="34" t="s">
        <v>498</v>
      </c>
      <c r="BI1025" s="34" t="s">
        <v>6566</v>
      </c>
      <c r="BJ1025" s="44" t="s">
        <v>428</v>
      </c>
      <c r="BK1025" s="44" t="s">
        <v>3189</v>
      </c>
    </row>
    <row r="1026" spans="22:63">
      <c r="V1026" s="43">
        <v>118</v>
      </c>
      <c r="W1026" s="34" t="s">
        <v>3262</v>
      </c>
      <c r="X1026" s="44">
        <v>40901</v>
      </c>
      <c r="Y1026" s="34" t="s">
        <v>768</v>
      </c>
      <c r="Z1026" s="43" t="s">
        <v>1277</v>
      </c>
      <c r="AA1026" s="34" t="s">
        <v>505</v>
      </c>
      <c r="AB1026" s="34" t="s">
        <v>498</v>
      </c>
      <c r="AC1026" s="34" t="s">
        <v>768</v>
      </c>
      <c r="AD1026" s="44" t="s">
        <v>428</v>
      </c>
      <c r="AE1026" s="44" t="s">
        <v>3189</v>
      </c>
      <c r="AF1026" s="43">
        <v>118</v>
      </c>
      <c r="AG1026" s="34" t="s">
        <v>3262</v>
      </c>
      <c r="AH1026" s="34" t="s">
        <v>3261</v>
      </c>
      <c r="AI1026" s="43" t="s">
        <v>2877</v>
      </c>
      <c r="AJ1026" s="44" t="s">
        <v>3263</v>
      </c>
      <c r="AK1026" s="295">
        <v>5160217</v>
      </c>
      <c r="AL1026" s="44" t="s">
        <v>505</v>
      </c>
      <c r="AM1026" s="44" t="s">
        <v>3267</v>
      </c>
      <c r="AN1026" s="296">
        <v>279095700</v>
      </c>
      <c r="AO1026" s="34"/>
      <c r="AP1026" s="34"/>
      <c r="AQ1026" s="34"/>
      <c r="AR1026" s="34"/>
      <c r="AS1026" s="34"/>
      <c r="AT1026" s="44" t="s">
        <v>434</v>
      </c>
      <c r="AU1026" s="44"/>
      <c r="AV1026" s="751" t="str" cm="1">
        <f t="array" ref="AV10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6" s="34"/>
      <c r="AX1026" s="34"/>
      <c r="AY1026" s="34"/>
      <c r="AZ1026" s="34"/>
      <c r="BA1026" s="34"/>
      <c r="BB1026" s="34"/>
      <c r="BC1026" s="34"/>
      <c r="BD1026" s="44">
        <v>40901</v>
      </c>
      <c r="BE1026" s="34" t="s">
        <v>768</v>
      </c>
      <c r="BF1026" s="43" t="s">
        <v>1277</v>
      </c>
      <c r="BG1026" s="34" t="s">
        <v>505</v>
      </c>
      <c r="BH1026" s="34" t="s">
        <v>498</v>
      </c>
      <c r="BI1026" s="34" t="s">
        <v>768</v>
      </c>
      <c r="BJ1026" s="44" t="s">
        <v>428</v>
      </c>
      <c r="BK1026" s="44" t="s">
        <v>3189</v>
      </c>
    </row>
    <row r="1027" spans="22:63">
      <c r="V1027" s="43">
        <v>118</v>
      </c>
      <c r="W1027" s="34" t="s">
        <v>3262</v>
      </c>
      <c r="X1027" s="44">
        <v>40903</v>
      </c>
      <c r="Y1027" s="34" t="s">
        <v>1037</v>
      </c>
      <c r="Z1027" s="43" t="s">
        <v>1277</v>
      </c>
      <c r="AA1027" s="34" t="s">
        <v>505</v>
      </c>
      <c r="AB1027" s="34" t="s">
        <v>498</v>
      </c>
      <c r="AC1027" s="34" t="s">
        <v>1037</v>
      </c>
      <c r="AD1027" s="44" t="s">
        <v>428</v>
      </c>
      <c r="AE1027" s="44" t="s">
        <v>3189</v>
      </c>
      <c r="AF1027" s="43">
        <v>118</v>
      </c>
      <c r="AG1027" s="34" t="s">
        <v>3262</v>
      </c>
      <c r="AH1027" s="34" t="s">
        <v>3261</v>
      </c>
      <c r="AI1027" s="43" t="s">
        <v>2877</v>
      </c>
      <c r="AJ1027" s="44" t="s">
        <v>3263</v>
      </c>
      <c r="AK1027" s="295">
        <v>5160217</v>
      </c>
      <c r="AL1027" s="44" t="s">
        <v>505</v>
      </c>
      <c r="AM1027" s="44" t="s">
        <v>3267</v>
      </c>
      <c r="AN1027" s="296">
        <v>279095700</v>
      </c>
      <c r="AO1027" s="34"/>
      <c r="AP1027" s="34"/>
      <c r="AQ1027" s="34"/>
      <c r="AR1027" s="34"/>
      <c r="AS1027" s="34"/>
      <c r="AT1027" s="44" t="s">
        <v>434</v>
      </c>
      <c r="AU1027" s="44"/>
      <c r="AV1027" s="751" t="str" cm="1">
        <f t="array" ref="AV10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7" s="34"/>
      <c r="AX1027" s="34"/>
      <c r="AY1027" s="34"/>
      <c r="AZ1027" s="34"/>
      <c r="BA1027" s="34"/>
      <c r="BB1027" s="34"/>
      <c r="BC1027" s="34"/>
      <c r="BD1027" s="44">
        <v>40903</v>
      </c>
      <c r="BE1027" s="34" t="s">
        <v>1037</v>
      </c>
      <c r="BF1027" s="43" t="s">
        <v>1277</v>
      </c>
      <c r="BG1027" s="34" t="s">
        <v>505</v>
      </c>
      <c r="BH1027" s="34" t="s">
        <v>498</v>
      </c>
      <c r="BI1027" s="34" t="s">
        <v>1037</v>
      </c>
      <c r="BJ1027" s="44" t="s">
        <v>428</v>
      </c>
      <c r="BK1027" s="44" t="s">
        <v>3189</v>
      </c>
    </row>
    <row r="1028" spans="22:63">
      <c r="V1028" s="43">
        <v>118</v>
      </c>
      <c r="W1028" s="34" t="s">
        <v>3262</v>
      </c>
      <c r="X1028" s="44">
        <v>40905</v>
      </c>
      <c r="Y1028" s="34" t="s">
        <v>1235</v>
      </c>
      <c r="Z1028" s="43" t="s">
        <v>1277</v>
      </c>
      <c r="AA1028" s="34" t="s">
        <v>505</v>
      </c>
      <c r="AB1028" s="34" t="s">
        <v>498</v>
      </c>
      <c r="AC1028" s="34" t="s">
        <v>1235</v>
      </c>
      <c r="AD1028" s="44" t="s">
        <v>428</v>
      </c>
      <c r="AE1028" s="44" t="s">
        <v>3189</v>
      </c>
      <c r="AF1028" s="43">
        <v>118</v>
      </c>
      <c r="AG1028" s="34" t="s">
        <v>3262</v>
      </c>
      <c r="AH1028" s="34" t="s">
        <v>3261</v>
      </c>
      <c r="AI1028" s="43" t="s">
        <v>2877</v>
      </c>
      <c r="AJ1028" s="44" t="s">
        <v>3263</v>
      </c>
      <c r="AK1028" s="295">
        <v>5160217</v>
      </c>
      <c r="AL1028" s="44" t="s">
        <v>505</v>
      </c>
      <c r="AM1028" s="44" t="s">
        <v>3267</v>
      </c>
      <c r="AN1028" s="296">
        <v>279095700</v>
      </c>
      <c r="AO1028" s="34"/>
      <c r="AP1028" s="34"/>
      <c r="AQ1028" s="34"/>
      <c r="AR1028" s="34"/>
      <c r="AS1028" s="34"/>
      <c r="AT1028" s="44" t="s">
        <v>434</v>
      </c>
      <c r="AU1028" s="44"/>
      <c r="AV1028" s="751" t="str" cm="1">
        <f t="array" ref="AV10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8" s="34"/>
      <c r="AX1028" s="34"/>
      <c r="AY1028" s="34"/>
      <c r="AZ1028" s="34"/>
      <c r="BA1028" s="34"/>
      <c r="BB1028" s="34"/>
      <c r="BC1028" s="34"/>
      <c r="BD1028" s="44">
        <v>40905</v>
      </c>
      <c r="BE1028" s="34" t="s">
        <v>1235</v>
      </c>
      <c r="BF1028" s="43" t="s">
        <v>1277</v>
      </c>
      <c r="BG1028" s="34" t="s">
        <v>505</v>
      </c>
      <c r="BH1028" s="34" t="s">
        <v>498</v>
      </c>
      <c r="BI1028" s="34" t="s">
        <v>1235</v>
      </c>
      <c r="BJ1028" s="44" t="s">
        <v>428</v>
      </c>
      <c r="BK1028" s="44" t="s">
        <v>3189</v>
      </c>
    </row>
    <row r="1029" spans="22:63">
      <c r="V1029" s="43">
        <v>118</v>
      </c>
      <c r="W1029" s="34" t="s">
        <v>3262</v>
      </c>
      <c r="X1029" s="44">
        <v>40906</v>
      </c>
      <c r="Y1029" s="34" t="s">
        <v>1622</v>
      </c>
      <c r="Z1029" s="43" t="s">
        <v>1277</v>
      </c>
      <c r="AA1029" s="34" t="s">
        <v>505</v>
      </c>
      <c r="AB1029" s="34" t="s">
        <v>498</v>
      </c>
      <c r="AC1029" s="34" t="s">
        <v>1622</v>
      </c>
      <c r="AD1029" s="44" t="s">
        <v>428</v>
      </c>
      <c r="AE1029" s="44" t="s">
        <v>3189</v>
      </c>
      <c r="AF1029" s="43">
        <v>118</v>
      </c>
      <c r="AG1029" s="34" t="s">
        <v>3262</v>
      </c>
      <c r="AH1029" s="34" t="s">
        <v>3261</v>
      </c>
      <c r="AI1029" s="43" t="s">
        <v>2877</v>
      </c>
      <c r="AJ1029" s="44" t="s">
        <v>3263</v>
      </c>
      <c r="AK1029" s="295">
        <v>5160217</v>
      </c>
      <c r="AL1029" s="44" t="s">
        <v>505</v>
      </c>
      <c r="AM1029" s="44" t="s">
        <v>3267</v>
      </c>
      <c r="AN1029" s="296">
        <v>279095700</v>
      </c>
      <c r="AO1029" s="34"/>
      <c r="AP1029" s="34"/>
      <c r="AQ1029" s="34"/>
      <c r="AR1029" s="34"/>
      <c r="AS1029" s="34"/>
      <c r="AT1029" s="44" t="s">
        <v>434</v>
      </c>
      <c r="AU1029" s="44"/>
      <c r="AV1029" s="751" t="str" cm="1">
        <f t="array" ref="AV10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29" s="34"/>
      <c r="AX1029" s="34"/>
      <c r="AY1029" s="34"/>
      <c r="AZ1029" s="34"/>
      <c r="BA1029" s="34"/>
      <c r="BB1029" s="34"/>
      <c r="BC1029" s="34"/>
      <c r="BD1029" s="44">
        <v>40906</v>
      </c>
      <c r="BE1029" s="34" t="s">
        <v>1622</v>
      </c>
      <c r="BF1029" s="43" t="s">
        <v>1277</v>
      </c>
      <c r="BG1029" s="34" t="s">
        <v>505</v>
      </c>
      <c r="BH1029" s="34" t="s">
        <v>498</v>
      </c>
      <c r="BI1029" s="34" t="s">
        <v>1622</v>
      </c>
      <c r="BJ1029" s="44" t="s">
        <v>428</v>
      </c>
      <c r="BK1029" s="44" t="s">
        <v>3189</v>
      </c>
    </row>
    <row r="1030" spans="22:63">
      <c r="V1030" s="43">
        <v>118</v>
      </c>
      <c r="W1030" s="34" t="s">
        <v>3262</v>
      </c>
      <c r="X1030" s="44">
        <v>40909</v>
      </c>
      <c r="Y1030" s="34" t="s">
        <v>1873</v>
      </c>
      <c r="Z1030" s="43" t="s">
        <v>1277</v>
      </c>
      <c r="AA1030" s="34" t="s">
        <v>505</v>
      </c>
      <c r="AB1030" s="34" t="s">
        <v>498</v>
      </c>
      <c r="AC1030" s="34" t="s">
        <v>1873</v>
      </c>
      <c r="AD1030" s="44" t="s">
        <v>428</v>
      </c>
      <c r="AE1030" s="44" t="s">
        <v>3189</v>
      </c>
      <c r="AF1030" s="43">
        <v>118</v>
      </c>
      <c r="AG1030" s="34" t="s">
        <v>3262</v>
      </c>
      <c r="AH1030" s="34" t="s">
        <v>3261</v>
      </c>
      <c r="AI1030" s="43" t="s">
        <v>2877</v>
      </c>
      <c r="AJ1030" s="44" t="s">
        <v>3263</v>
      </c>
      <c r="AK1030" s="295">
        <v>5160217</v>
      </c>
      <c r="AL1030" s="44" t="s">
        <v>505</v>
      </c>
      <c r="AM1030" s="44" t="s">
        <v>3267</v>
      </c>
      <c r="AN1030" s="296">
        <v>279095700</v>
      </c>
      <c r="AO1030" s="34"/>
      <c r="AP1030" s="34"/>
      <c r="AQ1030" s="34"/>
      <c r="AR1030" s="34"/>
      <c r="AS1030" s="34"/>
      <c r="AT1030" s="44" t="s">
        <v>434</v>
      </c>
      <c r="AU1030" s="44"/>
      <c r="AV1030" s="751" t="str" cm="1">
        <f t="array" ref="AV10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0" s="34"/>
      <c r="AX1030" s="34"/>
      <c r="AY1030" s="34"/>
      <c r="AZ1030" s="34"/>
      <c r="BA1030" s="34"/>
      <c r="BB1030" s="34"/>
      <c r="BC1030" s="34"/>
      <c r="BD1030" s="44">
        <v>40909</v>
      </c>
      <c r="BE1030" s="34" t="s">
        <v>1873</v>
      </c>
      <c r="BF1030" s="43" t="s">
        <v>1277</v>
      </c>
      <c r="BG1030" s="34" t="s">
        <v>505</v>
      </c>
      <c r="BH1030" s="34" t="s">
        <v>498</v>
      </c>
      <c r="BI1030" s="34" t="s">
        <v>1873</v>
      </c>
      <c r="BJ1030" s="44" t="s">
        <v>428</v>
      </c>
      <c r="BK1030" s="44" t="s">
        <v>3189</v>
      </c>
    </row>
    <row r="1031" spans="22:63">
      <c r="V1031" s="43">
        <v>118</v>
      </c>
      <c r="W1031" s="34" t="s">
        <v>3262</v>
      </c>
      <c r="X1031" s="44">
        <v>40910</v>
      </c>
      <c r="Y1031" s="34" t="s">
        <v>2069</v>
      </c>
      <c r="Z1031" s="43" t="s">
        <v>1277</v>
      </c>
      <c r="AA1031" s="34" t="s">
        <v>505</v>
      </c>
      <c r="AB1031" s="34" t="s">
        <v>498</v>
      </c>
      <c r="AC1031" s="34" t="s">
        <v>2069</v>
      </c>
      <c r="AD1031" s="44" t="s">
        <v>428</v>
      </c>
      <c r="AE1031" s="44" t="s">
        <v>3189</v>
      </c>
      <c r="AF1031" s="43">
        <v>118</v>
      </c>
      <c r="AG1031" s="34" t="s">
        <v>3262</v>
      </c>
      <c r="AH1031" s="34" t="s">
        <v>3261</v>
      </c>
      <c r="AI1031" s="43" t="s">
        <v>2877</v>
      </c>
      <c r="AJ1031" s="44" t="s">
        <v>3263</v>
      </c>
      <c r="AK1031" s="295">
        <v>5160217</v>
      </c>
      <c r="AL1031" s="44" t="s">
        <v>505</v>
      </c>
      <c r="AM1031" s="44" t="s">
        <v>3267</v>
      </c>
      <c r="AN1031" s="296">
        <v>279095700</v>
      </c>
      <c r="AO1031" s="34"/>
      <c r="AP1031" s="34"/>
      <c r="AQ1031" s="34"/>
      <c r="AR1031" s="34"/>
      <c r="AS1031" s="34"/>
      <c r="AT1031" s="44" t="s">
        <v>434</v>
      </c>
      <c r="AU1031" s="44"/>
      <c r="AV1031" s="751" t="str" cm="1">
        <f t="array" ref="AV10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1" s="34"/>
      <c r="AX1031" s="34"/>
      <c r="AY1031" s="34"/>
      <c r="AZ1031" s="34"/>
      <c r="BA1031" s="34"/>
      <c r="BB1031" s="34"/>
      <c r="BC1031" s="34"/>
      <c r="BD1031" s="44">
        <v>40910</v>
      </c>
      <c r="BE1031" s="34" t="s">
        <v>2069</v>
      </c>
      <c r="BF1031" s="43" t="s">
        <v>1277</v>
      </c>
      <c r="BG1031" s="34" t="s">
        <v>505</v>
      </c>
      <c r="BH1031" s="34" t="s">
        <v>498</v>
      </c>
      <c r="BI1031" s="34" t="s">
        <v>2069</v>
      </c>
      <c r="BJ1031" s="44" t="s">
        <v>428</v>
      </c>
      <c r="BK1031" s="44" t="s">
        <v>3189</v>
      </c>
    </row>
    <row r="1032" spans="22:63">
      <c r="V1032" s="43">
        <v>118</v>
      </c>
      <c r="W1032" s="34" t="s">
        <v>3262</v>
      </c>
      <c r="X1032" s="44">
        <v>40911</v>
      </c>
      <c r="Y1032" s="34" t="s">
        <v>1691</v>
      </c>
      <c r="Z1032" s="43" t="s">
        <v>1277</v>
      </c>
      <c r="AA1032" s="34" t="s">
        <v>505</v>
      </c>
      <c r="AB1032" s="34" t="s">
        <v>498</v>
      </c>
      <c r="AC1032" s="34" t="s">
        <v>1691</v>
      </c>
      <c r="AD1032" s="44" t="s">
        <v>428</v>
      </c>
      <c r="AE1032" s="44" t="s">
        <v>3189</v>
      </c>
      <c r="AF1032" s="43">
        <v>118</v>
      </c>
      <c r="AG1032" s="34" t="s">
        <v>3262</v>
      </c>
      <c r="AH1032" s="34" t="s">
        <v>3261</v>
      </c>
      <c r="AI1032" s="43" t="s">
        <v>2877</v>
      </c>
      <c r="AJ1032" s="44" t="s">
        <v>3263</v>
      </c>
      <c r="AK1032" s="295">
        <v>5160217</v>
      </c>
      <c r="AL1032" s="44" t="s">
        <v>505</v>
      </c>
      <c r="AM1032" s="44" t="s">
        <v>3267</v>
      </c>
      <c r="AN1032" s="296">
        <v>279095700</v>
      </c>
      <c r="AO1032" s="34"/>
      <c r="AP1032" s="34"/>
      <c r="AQ1032" s="34"/>
      <c r="AR1032" s="34"/>
      <c r="AS1032" s="34"/>
      <c r="AT1032" s="44" t="s">
        <v>434</v>
      </c>
      <c r="AU1032" s="44"/>
      <c r="AV1032" s="751" t="str" cm="1">
        <f t="array" ref="AV10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2" s="34"/>
      <c r="AX1032" s="34"/>
      <c r="AY1032" s="34"/>
      <c r="AZ1032" s="34"/>
      <c r="BA1032" s="34"/>
      <c r="BB1032" s="34"/>
      <c r="BC1032" s="34"/>
      <c r="BD1032" s="44">
        <v>40911</v>
      </c>
      <c r="BE1032" s="34" t="s">
        <v>1691</v>
      </c>
      <c r="BF1032" s="43" t="s">
        <v>1277</v>
      </c>
      <c r="BG1032" s="34" t="s">
        <v>505</v>
      </c>
      <c r="BH1032" s="34" t="s">
        <v>498</v>
      </c>
      <c r="BI1032" s="34" t="s">
        <v>1691</v>
      </c>
      <c r="BJ1032" s="44" t="s">
        <v>428</v>
      </c>
      <c r="BK1032" s="44" t="s">
        <v>3189</v>
      </c>
    </row>
    <row r="1033" spans="22:63">
      <c r="V1033" s="43">
        <v>118</v>
      </c>
      <c r="W1033" s="34" t="s">
        <v>3262</v>
      </c>
      <c r="X1033" s="44">
        <v>40913</v>
      </c>
      <c r="Y1033" s="34" t="s">
        <v>1524</v>
      </c>
      <c r="Z1033" s="43" t="s">
        <v>1277</v>
      </c>
      <c r="AA1033" s="34" t="s">
        <v>505</v>
      </c>
      <c r="AB1033" s="34" t="s">
        <v>498</v>
      </c>
      <c r="AC1033" s="34" t="s">
        <v>1524</v>
      </c>
      <c r="AD1033" s="44" t="s">
        <v>428</v>
      </c>
      <c r="AE1033" s="44" t="s">
        <v>3189</v>
      </c>
      <c r="AF1033" s="43">
        <v>118</v>
      </c>
      <c r="AG1033" s="34" t="s">
        <v>3262</v>
      </c>
      <c r="AH1033" s="34" t="s">
        <v>3261</v>
      </c>
      <c r="AI1033" s="43" t="s">
        <v>2877</v>
      </c>
      <c r="AJ1033" s="44" t="s">
        <v>3263</v>
      </c>
      <c r="AK1033" s="295">
        <v>5160217</v>
      </c>
      <c r="AL1033" s="44" t="s">
        <v>505</v>
      </c>
      <c r="AM1033" s="44" t="s">
        <v>3267</v>
      </c>
      <c r="AN1033" s="296">
        <v>279095700</v>
      </c>
      <c r="AO1033" s="34"/>
      <c r="AP1033" s="34"/>
      <c r="AQ1033" s="34"/>
      <c r="AR1033" s="34"/>
      <c r="AS1033" s="34"/>
      <c r="AT1033" s="44" t="s">
        <v>434</v>
      </c>
      <c r="AU1033" s="44"/>
      <c r="AV1033" s="751" t="str" cm="1">
        <f t="array" ref="AV10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3" s="34"/>
      <c r="AX1033" s="34"/>
      <c r="AY1033" s="34"/>
      <c r="AZ1033" s="34"/>
      <c r="BA1033" s="34"/>
      <c r="BB1033" s="34"/>
      <c r="BC1033" s="34"/>
      <c r="BD1033" s="44">
        <v>40913</v>
      </c>
      <c r="BE1033" s="34" t="s">
        <v>1524</v>
      </c>
      <c r="BF1033" s="43" t="s">
        <v>1277</v>
      </c>
      <c r="BG1033" s="34" t="s">
        <v>505</v>
      </c>
      <c r="BH1033" s="34" t="s">
        <v>498</v>
      </c>
      <c r="BI1033" s="34" t="s">
        <v>1524</v>
      </c>
      <c r="BJ1033" s="44" t="s">
        <v>428</v>
      </c>
      <c r="BK1033" s="44" t="s">
        <v>3189</v>
      </c>
    </row>
    <row r="1034" spans="22:63">
      <c r="V1034" s="43">
        <v>118</v>
      </c>
      <c r="W1034" s="34" t="s">
        <v>3262</v>
      </c>
      <c r="X1034" s="44">
        <v>40916</v>
      </c>
      <c r="Y1034" s="34" t="s">
        <v>505</v>
      </c>
      <c r="Z1034" s="43" t="s">
        <v>1277</v>
      </c>
      <c r="AA1034" s="34" t="s">
        <v>505</v>
      </c>
      <c r="AB1034" s="34" t="s">
        <v>498</v>
      </c>
      <c r="AC1034" s="34" t="s">
        <v>505</v>
      </c>
      <c r="AD1034" s="44" t="s">
        <v>428</v>
      </c>
      <c r="AE1034" s="44" t="s">
        <v>3189</v>
      </c>
      <c r="AF1034" s="43">
        <v>118</v>
      </c>
      <c r="AG1034" s="34" t="s">
        <v>3262</v>
      </c>
      <c r="AH1034" s="34" t="s">
        <v>3261</v>
      </c>
      <c r="AI1034" s="43" t="s">
        <v>2877</v>
      </c>
      <c r="AJ1034" s="44" t="s">
        <v>3263</v>
      </c>
      <c r="AK1034" s="295">
        <v>5160217</v>
      </c>
      <c r="AL1034" s="44" t="s">
        <v>505</v>
      </c>
      <c r="AM1034" s="44" t="s">
        <v>3267</v>
      </c>
      <c r="AN1034" s="296">
        <v>279095700</v>
      </c>
      <c r="AO1034" s="34"/>
      <c r="AP1034" s="34"/>
      <c r="AQ1034" s="34"/>
      <c r="AR1034" s="34"/>
      <c r="AS1034" s="34"/>
      <c r="AT1034" s="44" t="s">
        <v>434</v>
      </c>
      <c r="AU1034" s="44"/>
      <c r="AV1034" s="751" t="str" cm="1">
        <f t="array" ref="AV10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4" s="34"/>
      <c r="AX1034" s="34"/>
      <c r="AY1034" s="34"/>
      <c r="AZ1034" s="34"/>
      <c r="BA1034" s="34"/>
      <c r="BB1034" s="34"/>
      <c r="BC1034" s="34"/>
      <c r="BD1034" s="44">
        <v>40916</v>
      </c>
      <c r="BE1034" s="34" t="s">
        <v>505</v>
      </c>
      <c r="BF1034" s="43" t="s">
        <v>1277</v>
      </c>
      <c r="BG1034" s="34" t="s">
        <v>505</v>
      </c>
      <c r="BH1034" s="34" t="s">
        <v>498</v>
      </c>
      <c r="BI1034" s="34" t="s">
        <v>505</v>
      </c>
      <c r="BJ1034" s="44" t="s">
        <v>428</v>
      </c>
      <c r="BK1034" s="44" t="s">
        <v>3189</v>
      </c>
    </row>
    <row r="1035" spans="22:63">
      <c r="V1035" s="43">
        <v>118</v>
      </c>
      <c r="W1035" s="34" t="s">
        <v>3262</v>
      </c>
      <c r="X1035" s="44">
        <v>40900</v>
      </c>
      <c r="Y1035" s="34" t="s">
        <v>6567</v>
      </c>
      <c r="Z1035" s="43" t="s">
        <v>1277</v>
      </c>
      <c r="AA1035" s="34" t="s">
        <v>505</v>
      </c>
      <c r="AB1035" s="34" t="s">
        <v>498</v>
      </c>
      <c r="AC1035" s="34" t="s">
        <v>505</v>
      </c>
      <c r="AD1035" s="44" t="s">
        <v>428</v>
      </c>
      <c r="AE1035" s="44" t="s">
        <v>3189</v>
      </c>
      <c r="AF1035" s="43">
        <v>118</v>
      </c>
      <c r="AG1035" s="34" t="s">
        <v>3262</v>
      </c>
      <c r="AH1035" s="34" t="s">
        <v>3261</v>
      </c>
      <c r="AI1035" s="43" t="s">
        <v>2877</v>
      </c>
      <c r="AJ1035" s="44" t="s">
        <v>3263</v>
      </c>
      <c r="AK1035" s="295">
        <v>5160217</v>
      </c>
      <c r="AL1035" s="44" t="s">
        <v>505</v>
      </c>
      <c r="AM1035" s="44" t="s">
        <v>3267</v>
      </c>
      <c r="AN1035" s="296">
        <v>279095700</v>
      </c>
      <c r="AO1035" s="34"/>
      <c r="AP1035" s="34"/>
      <c r="AQ1035" s="34"/>
      <c r="AR1035" s="34"/>
      <c r="AS1035" s="34"/>
      <c r="AT1035" s="44" t="s">
        <v>434</v>
      </c>
      <c r="AU1035" s="44"/>
      <c r="AV1035" s="751" t="str" cm="1">
        <f t="array" ref="AV10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5" s="34"/>
      <c r="AX1035" s="34"/>
      <c r="AY1035" s="34"/>
      <c r="AZ1035" s="34"/>
      <c r="BA1035" s="34"/>
      <c r="BB1035" s="34"/>
      <c r="BC1035" s="34"/>
      <c r="BD1035" s="44">
        <v>40900</v>
      </c>
      <c r="BE1035" s="34" t="s">
        <v>6567</v>
      </c>
      <c r="BF1035" s="43" t="s">
        <v>1277</v>
      </c>
      <c r="BG1035" s="34" t="s">
        <v>505</v>
      </c>
      <c r="BH1035" s="34" t="s">
        <v>498</v>
      </c>
      <c r="BI1035" s="34" t="s">
        <v>505</v>
      </c>
      <c r="BJ1035" s="44" t="s">
        <v>428</v>
      </c>
      <c r="BK1035" s="44" t="s">
        <v>3189</v>
      </c>
    </row>
    <row r="1036" spans="22:63">
      <c r="V1036" s="43">
        <v>118</v>
      </c>
      <c r="W1036" s="34" t="s">
        <v>3262</v>
      </c>
      <c r="X1036" s="44">
        <v>40918</v>
      </c>
      <c r="Y1036" s="34" t="s">
        <v>2668</v>
      </c>
      <c r="Z1036" s="43" t="s">
        <v>1277</v>
      </c>
      <c r="AA1036" s="34" t="s">
        <v>505</v>
      </c>
      <c r="AB1036" s="34" t="s">
        <v>498</v>
      </c>
      <c r="AC1036" s="34" t="s">
        <v>6568</v>
      </c>
      <c r="AD1036" s="44" t="s">
        <v>428</v>
      </c>
      <c r="AE1036" s="44" t="s">
        <v>3189</v>
      </c>
      <c r="AF1036" s="43">
        <v>118</v>
      </c>
      <c r="AG1036" s="34" t="s">
        <v>3262</v>
      </c>
      <c r="AH1036" s="34" t="s">
        <v>3261</v>
      </c>
      <c r="AI1036" s="43" t="s">
        <v>2877</v>
      </c>
      <c r="AJ1036" s="44" t="s">
        <v>3263</v>
      </c>
      <c r="AK1036" s="295">
        <v>5160217</v>
      </c>
      <c r="AL1036" s="44" t="s">
        <v>505</v>
      </c>
      <c r="AM1036" s="44" t="s">
        <v>3267</v>
      </c>
      <c r="AN1036" s="296">
        <v>279095700</v>
      </c>
      <c r="AO1036" s="34"/>
      <c r="AP1036" s="34"/>
      <c r="AQ1036" s="34"/>
      <c r="AR1036" s="34"/>
      <c r="AS1036" s="34"/>
      <c r="AT1036" s="44" t="s">
        <v>434</v>
      </c>
      <c r="AU1036" s="44"/>
      <c r="AV1036" s="751" t="str" cm="1">
        <f t="array" ref="AV10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6" s="34"/>
      <c r="AX1036" s="34"/>
      <c r="AY1036" s="34"/>
      <c r="AZ1036" s="34"/>
      <c r="BA1036" s="34"/>
      <c r="BB1036" s="34"/>
      <c r="BC1036" s="34"/>
      <c r="BD1036" s="44">
        <v>40918</v>
      </c>
      <c r="BE1036" s="34" t="s">
        <v>2668</v>
      </c>
      <c r="BF1036" s="43" t="s">
        <v>1277</v>
      </c>
      <c r="BG1036" s="34" t="s">
        <v>505</v>
      </c>
      <c r="BH1036" s="34" t="s">
        <v>498</v>
      </c>
      <c r="BI1036" s="34" t="s">
        <v>6568</v>
      </c>
      <c r="BJ1036" s="44" t="s">
        <v>428</v>
      </c>
      <c r="BK1036" s="44" t="s">
        <v>3189</v>
      </c>
    </row>
    <row r="1037" spans="22:63">
      <c r="V1037" s="43">
        <v>118</v>
      </c>
      <c r="W1037" s="34" t="s">
        <v>3262</v>
      </c>
      <c r="X1037" s="44">
        <v>40919</v>
      </c>
      <c r="Y1037" s="34" t="s">
        <v>2797</v>
      </c>
      <c r="Z1037" s="43" t="s">
        <v>1277</v>
      </c>
      <c r="AA1037" s="34" t="s">
        <v>505</v>
      </c>
      <c r="AB1037" s="34" t="s">
        <v>498</v>
      </c>
      <c r="AC1037" s="34" t="s">
        <v>6569</v>
      </c>
      <c r="AD1037" s="44" t="s">
        <v>428</v>
      </c>
      <c r="AE1037" s="44" t="s">
        <v>3189</v>
      </c>
      <c r="AF1037" s="43">
        <v>118</v>
      </c>
      <c r="AG1037" s="34" t="s">
        <v>3262</v>
      </c>
      <c r="AH1037" s="34" t="s">
        <v>3261</v>
      </c>
      <c r="AI1037" s="43" t="s">
        <v>2877</v>
      </c>
      <c r="AJ1037" s="44" t="s">
        <v>3263</v>
      </c>
      <c r="AK1037" s="295">
        <v>5160217</v>
      </c>
      <c r="AL1037" s="44" t="s">
        <v>505</v>
      </c>
      <c r="AM1037" s="44" t="s">
        <v>3267</v>
      </c>
      <c r="AN1037" s="296">
        <v>279095700</v>
      </c>
      <c r="AO1037" s="34"/>
      <c r="AP1037" s="34"/>
      <c r="AQ1037" s="34"/>
      <c r="AR1037" s="34"/>
      <c r="AS1037" s="34"/>
      <c r="AT1037" s="44" t="s">
        <v>434</v>
      </c>
      <c r="AU1037" s="44"/>
      <c r="AV1037" s="751" t="str" cm="1">
        <f t="array" ref="AV10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7" s="34"/>
      <c r="AX1037" s="34"/>
      <c r="AY1037" s="34"/>
      <c r="AZ1037" s="34"/>
      <c r="BA1037" s="34"/>
      <c r="BB1037" s="34"/>
      <c r="BC1037" s="34"/>
      <c r="BD1037" s="44">
        <v>40919</v>
      </c>
      <c r="BE1037" s="34" t="s">
        <v>2797</v>
      </c>
      <c r="BF1037" s="43" t="s">
        <v>1277</v>
      </c>
      <c r="BG1037" s="34" t="s">
        <v>505</v>
      </c>
      <c r="BH1037" s="34" t="s">
        <v>498</v>
      </c>
      <c r="BI1037" s="34" t="s">
        <v>6569</v>
      </c>
      <c r="BJ1037" s="44" t="s">
        <v>428</v>
      </c>
      <c r="BK1037" s="44" t="s">
        <v>3189</v>
      </c>
    </row>
    <row r="1038" spans="22:63">
      <c r="V1038" s="43">
        <v>118</v>
      </c>
      <c r="W1038" s="34" t="s">
        <v>3262</v>
      </c>
      <c r="X1038" s="44">
        <v>40920</v>
      </c>
      <c r="Y1038" s="34" t="s">
        <v>2902</v>
      </c>
      <c r="Z1038" s="43" t="s">
        <v>1277</v>
      </c>
      <c r="AA1038" s="34" t="s">
        <v>505</v>
      </c>
      <c r="AB1038" s="34" t="s">
        <v>498</v>
      </c>
      <c r="AC1038" s="34" t="s">
        <v>6570</v>
      </c>
      <c r="AD1038" s="44" t="s">
        <v>428</v>
      </c>
      <c r="AE1038" s="44" t="s">
        <v>3189</v>
      </c>
      <c r="AF1038" s="43">
        <v>118</v>
      </c>
      <c r="AG1038" s="34" t="s">
        <v>3262</v>
      </c>
      <c r="AH1038" s="34" t="s">
        <v>3261</v>
      </c>
      <c r="AI1038" s="43" t="s">
        <v>2877</v>
      </c>
      <c r="AJ1038" s="44" t="s">
        <v>3263</v>
      </c>
      <c r="AK1038" s="295">
        <v>5160217</v>
      </c>
      <c r="AL1038" s="44" t="s">
        <v>505</v>
      </c>
      <c r="AM1038" s="44" t="s">
        <v>3267</v>
      </c>
      <c r="AN1038" s="296">
        <v>279095700</v>
      </c>
      <c r="AO1038" s="34"/>
      <c r="AP1038" s="34"/>
      <c r="AQ1038" s="34"/>
      <c r="AR1038" s="34"/>
      <c r="AS1038" s="34"/>
      <c r="AT1038" s="44" t="s">
        <v>434</v>
      </c>
      <c r="AU1038" s="44"/>
      <c r="AV1038" s="751" t="str" cm="1">
        <f t="array" ref="AV10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8" s="34"/>
      <c r="AX1038" s="34"/>
      <c r="AY1038" s="34"/>
      <c r="AZ1038" s="34"/>
      <c r="BA1038" s="34"/>
      <c r="BB1038" s="34"/>
      <c r="BC1038" s="34"/>
      <c r="BD1038" s="44">
        <v>40920</v>
      </c>
      <c r="BE1038" s="34" t="s">
        <v>2902</v>
      </c>
      <c r="BF1038" s="43" t="s">
        <v>1277</v>
      </c>
      <c r="BG1038" s="34" t="s">
        <v>505</v>
      </c>
      <c r="BH1038" s="34" t="s">
        <v>498</v>
      </c>
      <c r="BI1038" s="34" t="s">
        <v>6570</v>
      </c>
      <c r="BJ1038" s="44" t="s">
        <v>428</v>
      </c>
      <c r="BK1038" s="44" t="s">
        <v>3189</v>
      </c>
    </row>
    <row r="1039" spans="22:63">
      <c r="V1039" s="43">
        <v>118</v>
      </c>
      <c r="W1039" s="34" t="s">
        <v>3262</v>
      </c>
      <c r="X1039" s="44">
        <v>40921</v>
      </c>
      <c r="Y1039" s="34" t="s">
        <v>2998</v>
      </c>
      <c r="Z1039" s="43" t="s">
        <v>1277</v>
      </c>
      <c r="AA1039" s="34" t="s">
        <v>505</v>
      </c>
      <c r="AB1039" s="34" t="s">
        <v>498</v>
      </c>
      <c r="AC1039" s="34" t="s">
        <v>6571</v>
      </c>
      <c r="AD1039" s="44" t="s">
        <v>428</v>
      </c>
      <c r="AE1039" s="44" t="s">
        <v>3189</v>
      </c>
      <c r="AF1039" s="43">
        <v>118</v>
      </c>
      <c r="AG1039" s="34" t="s">
        <v>3262</v>
      </c>
      <c r="AH1039" s="34" t="s">
        <v>3261</v>
      </c>
      <c r="AI1039" s="43" t="s">
        <v>2877</v>
      </c>
      <c r="AJ1039" s="44" t="s">
        <v>3263</v>
      </c>
      <c r="AK1039" s="295">
        <v>5160217</v>
      </c>
      <c r="AL1039" s="44" t="s">
        <v>505</v>
      </c>
      <c r="AM1039" s="44" t="s">
        <v>3267</v>
      </c>
      <c r="AN1039" s="296">
        <v>279095700</v>
      </c>
      <c r="AO1039" s="34"/>
      <c r="AP1039" s="34"/>
      <c r="AQ1039" s="34"/>
      <c r="AR1039" s="34"/>
      <c r="AS1039" s="34"/>
      <c r="AT1039" s="44" t="s">
        <v>434</v>
      </c>
      <c r="AU1039" s="44"/>
      <c r="AV1039" s="751" t="str" cm="1">
        <f t="array" ref="AV10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39" s="34"/>
      <c r="AX1039" s="34"/>
      <c r="AY1039" s="34"/>
      <c r="AZ1039" s="34"/>
      <c r="BA1039" s="34"/>
      <c r="BB1039" s="34"/>
      <c r="BC1039" s="34"/>
      <c r="BD1039" s="44">
        <v>40921</v>
      </c>
      <c r="BE1039" s="34" t="s">
        <v>2998</v>
      </c>
      <c r="BF1039" s="43" t="s">
        <v>1277</v>
      </c>
      <c r="BG1039" s="34" t="s">
        <v>505</v>
      </c>
      <c r="BH1039" s="34" t="s">
        <v>498</v>
      </c>
      <c r="BI1039" s="34" t="s">
        <v>6571</v>
      </c>
      <c r="BJ1039" s="44" t="s">
        <v>428</v>
      </c>
      <c r="BK1039" s="44" t="s">
        <v>3189</v>
      </c>
    </row>
    <row r="1040" spans="22:63">
      <c r="V1040" s="43">
        <v>118</v>
      </c>
      <c r="W1040" s="34" t="s">
        <v>3262</v>
      </c>
      <c r="X1040" s="44">
        <v>91401</v>
      </c>
      <c r="Y1040" s="34" t="s">
        <v>835</v>
      </c>
      <c r="Z1040" s="43" t="s">
        <v>1277</v>
      </c>
      <c r="AA1040" s="34" t="s">
        <v>570</v>
      </c>
      <c r="AB1040" s="34" t="s">
        <v>404</v>
      </c>
      <c r="AC1040" s="34" t="s">
        <v>835</v>
      </c>
      <c r="AD1040" s="44" t="s">
        <v>428</v>
      </c>
      <c r="AE1040" s="44" t="s">
        <v>3189</v>
      </c>
      <c r="AF1040" s="43">
        <v>118</v>
      </c>
      <c r="AG1040" s="34" t="s">
        <v>3262</v>
      </c>
      <c r="AH1040" s="34" t="s">
        <v>3261</v>
      </c>
      <c r="AI1040" s="43" t="s">
        <v>2877</v>
      </c>
      <c r="AJ1040" s="44" t="s">
        <v>3263</v>
      </c>
      <c r="AK1040" s="295">
        <v>5160217</v>
      </c>
      <c r="AL1040" s="44" t="s">
        <v>505</v>
      </c>
      <c r="AM1040" s="44" t="s">
        <v>3267</v>
      </c>
      <c r="AN1040" s="296">
        <v>279095700</v>
      </c>
      <c r="AO1040" s="34"/>
      <c r="AP1040" s="34"/>
      <c r="AQ1040" s="34"/>
      <c r="AR1040" s="34"/>
      <c r="AS1040" s="34"/>
      <c r="AT1040" s="44" t="s">
        <v>434</v>
      </c>
      <c r="AU1040" s="44"/>
      <c r="AV1040" s="751" t="str" cm="1">
        <f t="array" ref="AV10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0" s="34"/>
      <c r="AX1040" s="34"/>
      <c r="AY1040" s="34"/>
      <c r="AZ1040" s="34"/>
      <c r="BA1040" s="34"/>
      <c r="BB1040" s="34"/>
      <c r="BC1040" s="34"/>
      <c r="BD1040" s="44">
        <v>91401</v>
      </c>
      <c r="BE1040" s="34" t="s">
        <v>835</v>
      </c>
      <c r="BF1040" s="43" t="s">
        <v>1277</v>
      </c>
      <c r="BG1040" s="34" t="s">
        <v>570</v>
      </c>
      <c r="BH1040" s="34" t="s">
        <v>404</v>
      </c>
      <c r="BI1040" s="34" t="s">
        <v>835</v>
      </c>
      <c r="BJ1040" s="44" t="s">
        <v>428</v>
      </c>
      <c r="BK1040" s="44" t="s">
        <v>3189</v>
      </c>
    </row>
    <row r="1041" spans="22:63">
      <c r="V1041" s="43">
        <v>118</v>
      </c>
      <c r="W1041" s="34" t="s">
        <v>3262</v>
      </c>
      <c r="X1041" s="44">
        <v>91402</v>
      </c>
      <c r="Y1041" s="34" t="s">
        <v>1100</v>
      </c>
      <c r="Z1041" s="43" t="s">
        <v>1277</v>
      </c>
      <c r="AA1041" s="34" t="s">
        <v>570</v>
      </c>
      <c r="AB1041" s="34" t="s">
        <v>404</v>
      </c>
      <c r="AC1041" s="34" t="s">
        <v>1100</v>
      </c>
      <c r="AD1041" s="44" t="s">
        <v>428</v>
      </c>
      <c r="AE1041" s="44" t="s">
        <v>3189</v>
      </c>
      <c r="AF1041" s="43">
        <v>118</v>
      </c>
      <c r="AG1041" s="34" t="s">
        <v>3262</v>
      </c>
      <c r="AH1041" s="34" t="s">
        <v>3261</v>
      </c>
      <c r="AI1041" s="43" t="s">
        <v>2877</v>
      </c>
      <c r="AJ1041" s="44" t="s">
        <v>3263</v>
      </c>
      <c r="AK1041" s="295">
        <v>5160217</v>
      </c>
      <c r="AL1041" s="44" t="s">
        <v>505</v>
      </c>
      <c r="AM1041" s="44" t="s">
        <v>3267</v>
      </c>
      <c r="AN1041" s="296">
        <v>279095700</v>
      </c>
      <c r="AO1041" s="34"/>
      <c r="AP1041" s="34"/>
      <c r="AQ1041" s="34"/>
      <c r="AR1041" s="34"/>
      <c r="AS1041" s="34"/>
      <c r="AT1041" s="44" t="s">
        <v>434</v>
      </c>
      <c r="AU1041" s="44"/>
      <c r="AV1041" s="751" t="str" cm="1">
        <f t="array" ref="AV10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1" s="34"/>
      <c r="AX1041" s="34"/>
      <c r="AY1041" s="34"/>
      <c r="AZ1041" s="34"/>
      <c r="BA1041" s="34"/>
      <c r="BB1041" s="34"/>
      <c r="BC1041" s="34"/>
      <c r="BD1041" s="44">
        <v>91402</v>
      </c>
      <c r="BE1041" s="34" t="s">
        <v>1100</v>
      </c>
      <c r="BF1041" s="43" t="s">
        <v>1277</v>
      </c>
      <c r="BG1041" s="34" t="s">
        <v>570</v>
      </c>
      <c r="BH1041" s="34" t="s">
        <v>404</v>
      </c>
      <c r="BI1041" s="34" t="s">
        <v>1100</v>
      </c>
      <c r="BJ1041" s="44" t="s">
        <v>428</v>
      </c>
      <c r="BK1041" s="44" t="s">
        <v>3189</v>
      </c>
    </row>
    <row r="1042" spans="22:63">
      <c r="V1042" s="43">
        <v>118</v>
      </c>
      <c r="W1042" s="34" t="s">
        <v>3262</v>
      </c>
      <c r="X1042" s="44">
        <v>91403</v>
      </c>
      <c r="Y1042" s="34" t="s">
        <v>1242</v>
      </c>
      <c r="Z1042" s="43" t="s">
        <v>1277</v>
      </c>
      <c r="AA1042" s="34" t="s">
        <v>570</v>
      </c>
      <c r="AB1042" s="34" t="s">
        <v>404</v>
      </c>
      <c r="AC1042" s="34" t="s">
        <v>1242</v>
      </c>
      <c r="AD1042" s="44" t="s">
        <v>428</v>
      </c>
      <c r="AE1042" s="44" t="s">
        <v>3189</v>
      </c>
      <c r="AF1042" s="43">
        <v>118</v>
      </c>
      <c r="AG1042" s="34" t="s">
        <v>3262</v>
      </c>
      <c r="AH1042" s="34" t="s">
        <v>3261</v>
      </c>
      <c r="AI1042" s="43" t="s">
        <v>2877</v>
      </c>
      <c r="AJ1042" s="44" t="s">
        <v>3263</v>
      </c>
      <c r="AK1042" s="295">
        <v>5160217</v>
      </c>
      <c r="AL1042" s="44" t="s">
        <v>505</v>
      </c>
      <c r="AM1042" s="44" t="s">
        <v>3267</v>
      </c>
      <c r="AN1042" s="296">
        <v>279095700</v>
      </c>
      <c r="AO1042" s="34"/>
      <c r="AP1042" s="34"/>
      <c r="AQ1042" s="34"/>
      <c r="AR1042" s="34"/>
      <c r="AS1042" s="34"/>
      <c r="AT1042" s="44" t="s">
        <v>434</v>
      </c>
      <c r="AU1042" s="44"/>
      <c r="AV1042" s="751" t="str" cm="1">
        <f t="array" ref="AV10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2" s="34"/>
      <c r="AX1042" s="34"/>
      <c r="AY1042" s="34"/>
      <c r="AZ1042" s="34"/>
      <c r="BA1042" s="34"/>
      <c r="BB1042" s="34"/>
      <c r="BC1042" s="34"/>
      <c r="BD1042" s="44">
        <v>91403</v>
      </c>
      <c r="BE1042" s="34" t="s">
        <v>1242</v>
      </c>
      <c r="BF1042" s="43" t="s">
        <v>1277</v>
      </c>
      <c r="BG1042" s="34" t="s">
        <v>570</v>
      </c>
      <c r="BH1042" s="34" t="s">
        <v>404</v>
      </c>
      <c r="BI1042" s="34" t="s">
        <v>1242</v>
      </c>
      <c r="BJ1042" s="44" t="s">
        <v>428</v>
      </c>
      <c r="BK1042" s="44" t="s">
        <v>3189</v>
      </c>
    </row>
    <row r="1043" spans="22:63">
      <c r="V1043" s="43">
        <v>118</v>
      </c>
      <c r="W1043" s="34" t="s">
        <v>3262</v>
      </c>
      <c r="X1043" s="44">
        <v>91404</v>
      </c>
      <c r="Y1043" s="34" t="s">
        <v>1675</v>
      </c>
      <c r="Z1043" s="43" t="s">
        <v>1277</v>
      </c>
      <c r="AA1043" s="34" t="s">
        <v>570</v>
      </c>
      <c r="AB1043" s="34" t="s">
        <v>404</v>
      </c>
      <c r="AC1043" s="34" t="s">
        <v>1675</v>
      </c>
      <c r="AD1043" s="44" t="s">
        <v>428</v>
      </c>
      <c r="AE1043" s="44" t="s">
        <v>3189</v>
      </c>
      <c r="AF1043" s="43">
        <v>118</v>
      </c>
      <c r="AG1043" s="34" t="s">
        <v>3262</v>
      </c>
      <c r="AH1043" s="34" t="s">
        <v>3261</v>
      </c>
      <c r="AI1043" s="43" t="s">
        <v>2877</v>
      </c>
      <c r="AJ1043" s="44" t="s">
        <v>3263</v>
      </c>
      <c r="AK1043" s="295">
        <v>5160217</v>
      </c>
      <c r="AL1043" s="44" t="s">
        <v>505</v>
      </c>
      <c r="AM1043" s="44" t="s">
        <v>3267</v>
      </c>
      <c r="AN1043" s="296">
        <v>279095700</v>
      </c>
      <c r="AO1043" s="34"/>
      <c r="AP1043" s="34"/>
      <c r="AQ1043" s="34"/>
      <c r="AR1043" s="34"/>
      <c r="AS1043" s="34"/>
      <c r="AT1043" s="44" t="s">
        <v>434</v>
      </c>
      <c r="AU1043" s="44"/>
      <c r="AV1043" s="751" t="str" cm="1">
        <f t="array" ref="AV10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3" s="34"/>
      <c r="AX1043" s="34"/>
      <c r="AY1043" s="34"/>
      <c r="AZ1043" s="34"/>
      <c r="BA1043" s="34"/>
      <c r="BB1043" s="34"/>
      <c r="BC1043" s="34"/>
      <c r="BD1043" s="44">
        <v>91404</v>
      </c>
      <c r="BE1043" s="34" t="s">
        <v>1675</v>
      </c>
      <c r="BF1043" s="43" t="s">
        <v>1277</v>
      </c>
      <c r="BG1043" s="34" t="s">
        <v>570</v>
      </c>
      <c r="BH1043" s="34" t="s">
        <v>404</v>
      </c>
      <c r="BI1043" s="34" t="s">
        <v>1675</v>
      </c>
      <c r="BJ1043" s="44" t="s">
        <v>428</v>
      </c>
      <c r="BK1043" s="44" t="s">
        <v>3189</v>
      </c>
    </row>
    <row r="1044" spans="22:63">
      <c r="V1044" s="43">
        <v>118</v>
      </c>
      <c r="W1044" s="34" t="s">
        <v>3262</v>
      </c>
      <c r="X1044" s="44">
        <v>91405</v>
      </c>
      <c r="Y1044" s="34" t="s">
        <v>1903</v>
      </c>
      <c r="Z1044" s="43" t="s">
        <v>1277</v>
      </c>
      <c r="AA1044" s="34" t="s">
        <v>570</v>
      </c>
      <c r="AB1044" s="34" t="s">
        <v>404</v>
      </c>
      <c r="AC1044" s="34" t="s">
        <v>1903</v>
      </c>
      <c r="AD1044" s="44" t="s">
        <v>428</v>
      </c>
      <c r="AE1044" s="44" t="s">
        <v>3189</v>
      </c>
      <c r="AF1044" s="43">
        <v>118</v>
      </c>
      <c r="AG1044" s="34" t="s">
        <v>3262</v>
      </c>
      <c r="AH1044" s="34" t="s">
        <v>3261</v>
      </c>
      <c r="AI1044" s="43" t="s">
        <v>2877</v>
      </c>
      <c r="AJ1044" s="44" t="s">
        <v>3263</v>
      </c>
      <c r="AK1044" s="295">
        <v>5160217</v>
      </c>
      <c r="AL1044" s="44" t="s">
        <v>505</v>
      </c>
      <c r="AM1044" s="44" t="s">
        <v>3267</v>
      </c>
      <c r="AN1044" s="296">
        <v>279095700</v>
      </c>
      <c r="AO1044" s="34"/>
      <c r="AP1044" s="34"/>
      <c r="AQ1044" s="34"/>
      <c r="AR1044" s="34"/>
      <c r="AS1044" s="34"/>
      <c r="AT1044" s="44" t="s">
        <v>434</v>
      </c>
      <c r="AU1044" s="44"/>
      <c r="AV1044" s="751" t="str" cm="1">
        <f t="array" ref="AV10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4" s="34"/>
      <c r="AX1044" s="34"/>
      <c r="AY1044" s="34"/>
      <c r="AZ1044" s="34"/>
      <c r="BA1044" s="34"/>
      <c r="BB1044" s="34"/>
      <c r="BC1044" s="34"/>
      <c r="BD1044" s="44">
        <v>91405</v>
      </c>
      <c r="BE1044" s="34" t="s">
        <v>1903</v>
      </c>
      <c r="BF1044" s="43" t="s">
        <v>1277</v>
      </c>
      <c r="BG1044" s="34" t="s">
        <v>570</v>
      </c>
      <c r="BH1044" s="34" t="s">
        <v>404</v>
      </c>
      <c r="BI1044" s="34" t="s">
        <v>1903</v>
      </c>
      <c r="BJ1044" s="44" t="s">
        <v>428</v>
      </c>
      <c r="BK1044" s="44" t="s">
        <v>3189</v>
      </c>
    </row>
    <row r="1045" spans="22:63">
      <c r="V1045" s="43">
        <v>118</v>
      </c>
      <c r="W1045" s="34" t="s">
        <v>3262</v>
      </c>
      <c r="X1045" s="44">
        <v>91418</v>
      </c>
      <c r="Y1045" s="34" t="s">
        <v>3015</v>
      </c>
      <c r="Z1045" s="43" t="s">
        <v>1277</v>
      </c>
      <c r="AA1045" s="34" t="s">
        <v>570</v>
      </c>
      <c r="AB1045" s="34" t="s">
        <v>404</v>
      </c>
      <c r="AC1045" s="34" t="s">
        <v>3015</v>
      </c>
      <c r="AD1045" s="44" t="s">
        <v>428</v>
      </c>
      <c r="AE1045" s="44" t="s">
        <v>3189</v>
      </c>
      <c r="AF1045" s="43">
        <v>118</v>
      </c>
      <c r="AG1045" s="34" t="s">
        <v>3262</v>
      </c>
      <c r="AH1045" s="34" t="s">
        <v>3261</v>
      </c>
      <c r="AI1045" s="43" t="s">
        <v>2877</v>
      </c>
      <c r="AJ1045" s="44" t="s">
        <v>3263</v>
      </c>
      <c r="AK1045" s="295">
        <v>5160217</v>
      </c>
      <c r="AL1045" s="44" t="s">
        <v>505</v>
      </c>
      <c r="AM1045" s="44" t="s">
        <v>3267</v>
      </c>
      <c r="AN1045" s="296">
        <v>279095700</v>
      </c>
      <c r="AO1045" s="34"/>
      <c r="AP1045" s="34"/>
      <c r="AQ1045" s="34"/>
      <c r="AR1045" s="34"/>
      <c r="AS1045" s="34"/>
      <c r="AT1045" s="44" t="s">
        <v>434</v>
      </c>
      <c r="AU1045" s="44"/>
      <c r="AV1045" s="751" t="str" cm="1">
        <f t="array" ref="AV10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5" s="34"/>
      <c r="AX1045" s="34"/>
      <c r="AY1045" s="34"/>
      <c r="AZ1045" s="34"/>
      <c r="BA1045" s="34"/>
      <c r="BB1045" s="34"/>
      <c r="BC1045" s="34"/>
      <c r="BD1045" s="44">
        <v>91418</v>
      </c>
      <c r="BE1045" s="34" t="s">
        <v>3015</v>
      </c>
      <c r="BF1045" s="43" t="s">
        <v>1277</v>
      </c>
      <c r="BG1045" s="34" t="s">
        <v>570</v>
      </c>
      <c r="BH1045" s="34" t="s">
        <v>404</v>
      </c>
      <c r="BI1045" s="34" t="s">
        <v>3015</v>
      </c>
      <c r="BJ1045" s="44" t="s">
        <v>428</v>
      </c>
      <c r="BK1045" s="44" t="s">
        <v>3189</v>
      </c>
    </row>
    <row r="1046" spans="22:63">
      <c r="V1046" s="43">
        <v>118</v>
      </c>
      <c r="W1046" s="34" t="s">
        <v>3262</v>
      </c>
      <c r="X1046" s="44">
        <v>91407</v>
      </c>
      <c r="Y1046" s="34" t="s">
        <v>1539</v>
      </c>
      <c r="Z1046" s="43" t="s">
        <v>1277</v>
      </c>
      <c r="AA1046" s="34" t="s">
        <v>570</v>
      </c>
      <c r="AB1046" s="34" t="s">
        <v>404</v>
      </c>
      <c r="AC1046" s="34" t="s">
        <v>1539</v>
      </c>
      <c r="AD1046" s="44" t="s">
        <v>428</v>
      </c>
      <c r="AE1046" s="44" t="s">
        <v>3189</v>
      </c>
      <c r="AF1046" s="43">
        <v>118</v>
      </c>
      <c r="AG1046" s="34" t="s">
        <v>3262</v>
      </c>
      <c r="AH1046" s="34" t="s">
        <v>3261</v>
      </c>
      <c r="AI1046" s="43" t="s">
        <v>2877</v>
      </c>
      <c r="AJ1046" s="44" t="s">
        <v>3263</v>
      </c>
      <c r="AK1046" s="295">
        <v>5160217</v>
      </c>
      <c r="AL1046" s="44" t="s">
        <v>505</v>
      </c>
      <c r="AM1046" s="44" t="s">
        <v>3267</v>
      </c>
      <c r="AN1046" s="296">
        <v>279095700</v>
      </c>
      <c r="AO1046" s="34"/>
      <c r="AP1046" s="34"/>
      <c r="AQ1046" s="34"/>
      <c r="AR1046" s="34"/>
      <c r="AS1046" s="34"/>
      <c r="AT1046" s="44" t="s">
        <v>434</v>
      </c>
      <c r="AU1046" s="44"/>
      <c r="AV1046" s="751" t="str" cm="1">
        <f t="array" ref="AV10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6" s="34"/>
      <c r="AX1046" s="34"/>
      <c r="AY1046" s="34"/>
      <c r="AZ1046" s="34"/>
      <c r="BA1046" s="34"/>
      <c r="BB1046" s="34"/>
      <c r="BC1046" s="34"/>
      <c r="BD1046" s="44">
        <v>91407</v>
      </c>
      <c r="BE1046" s="34" t="s">
        <v>1539</v>
      </c>
      <c r="BF1046" s="43" t="s">
        <v>1277</v>
      </c>
      <c r="BG1046" s="34" t="s">
        <v>570</v>
      </c>
      <c r="BH1046" s="34" t="s">
        <v>404</v>
      </c>
      <c r="BI1046" s="34" t="s">
        <v>1539</v>
      </c>
      <c r="BJ1046" s="44" t="s">
        <v>428</v>
      </c>
      <c r="BK1046" s="44" t="s">
        <v>3189</v>
      </c>
    </row>
    <row r="1047" spans="22:63">
      <c r="V1047" s="43">
        <v>118</v>
      </c>
      <c r="W1047" s="34" t="s">
        <v>3262</v>
      </c>
      <c r="X1047" s="44">
        <v>91410</v>
      </c>
      <c r="Y1047" s="34" t="s">
        <v>2272</v>
      </c>
      <c r="Z1047" s="43" t="s">
        <v>1277</v>
      </c>
      <c r="AA1047" s="34" t="s">
        <v>570</v>
      </c>
      <c r="AB1047" s="34" t="s">
        <v>404</v>
      </c>
      <c r="AC1047" s="34" t="s">
        <v>2272</v>
      </c>
      <c r="AD1047" s="44" t="s">
        <v>428</v>
      </c>
      <c r="AE1047" s="44" t="s">
        <v>3189</v>
      </c>
      <c r="AF1047" s="43">
        <v>118</v>
      </c>
      <c r="AG1047" s="34" t="s">
        <v>3262</v>
      </c>
      <c r="AH1047" s="34" t="s">
        <v>3261</v>
      </c>
      <c r="AI1047" s="43" t="s">
        <v>2877</v>
      </c>
      <c r="AJ1047" s="44" t="s">
        <v>3263</v>
      </c>
      <c r="AK1047" s="295">
        <v>5160217</v>
      </c>
      <c r="AL1047" s="44" t="s">
        <v>505</v>
      </c>
      <c r="AM1047" s="44" t="s">
        <v>3267</v>
      </c>
      <c r="AN1047" s="296">
        <v>279095700</v>
      </c>
      <c r="AO1047" s="34"/>
      <c r="AP1047" s="34"/>
      <c r="AQ1047" s="34"/>
      <c r="AR1047" s="34"/>
      <c r="AS1047" s="34"/>
      <c r="AT1047" s="44" t="s">
        <v>434</v>
      </c>
      <c r="AU1047" s="44"/>
      <c r="AV1047" s="751" t="str" cm="1">
        <f t="array" ref="AV10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7" s="34"/>
      <c r="AX1047" s="34"/>
      <c r="AY1047" s="34"/>
      <c r="AZ1047" s="34"/>
      <c r="BA1047" s="34"/>
      <c r="BB1047" s="34"/>
      <c r="BC1047" s="34"/>
      <c r="BD1047" s="44">
        <v>91410</v>
      </c>
      <c r="BE1047" s="34" t="s">
        <v>2272</v>
      </c>
      <c r="BF1047" s="43" t="s">
        <v>1277</v>
      </c>
      <c r="BG1047" s="34" t="s">
        <v>570</v>
      </c>
      <c r="BH1047" s="34" t="s">
        <v>404</v>
      </c>
      <c r="BI1047" s="34" t="s">
        <v>2272</v>
      </c>
      <c r="BJ1047" s="44" t="s">
        <v>428</v>
      </c>
      <c r="BK1047" s="44" t="s">
        <v>3189</v>
      </c>
    </row>
    <row r="1048" spans="22:63">
      <c r="V1048" s="43">
        <v>118</v>
      </c>
      <c r="W1048" s="34" t="s">
        <v>3262</v>
      </c>
      <c r="X1048" s="44">
        <v>91411</v>
      </c>
      <c r="Y1048" s="34" t="s">
        <v>2422</v>
      </c>
      <c r="Z1048" s="43" t="s">
        <v>1277</v>
      </c>
      <c r="AA1048" s="34" t="s">
        <v>570</v>
      </c>
      <c r="AB1048" s="34" t="s">
        <v>404</v>
      </c>
      <c r="AC1048" s="34" t="s">
        <v>2422</v>
      </c>
      <c r="AD1048" s="44" t="s">
        <v>428</v>
      </c>
      <c r="AE1048" s="44" t="s">
        <v>3189</v>
      </c>
      <c r="AF1048" s="43">
        <v>118</v>
      </c>
      <c r="AG1048" s="34" t="s">
        <v>3262</v>
      </c>
      <c r="AH1048" s="34" t="s">
        <v>3261</v>
      </c>
      <c r="AI1048" s="43" t="s">
        <v>2877</v>
      </c>
      <c r="AJ1048" s="44" t="s">
        <v>3263</v>
      </c>
      <c r="AK1048" s="295">
        <v>5160217</v>
      </c>
      <c r="AL1048" s="44" t="s">
        <v>505</v>
      </c>
      <c r="AM1048" s="44" t="s">
        <v>3267</v>
      </c>
      <c r="AN1048" s="296">
        <v>279095700</v>
      </c>
      <c r="AO1048" s="34"/>
      <c r="AP1048" s="34"/>
      <c r="AQ1048" s="34"/>
      <c r="AR1048" s="34"/>
      <c r="AS1048" s="34"/>
      <c r="AT1048" s="44" t="s">
        <v>434</v>
      </c>
      <c r="AU1048" s="44"/>
      <c r="AV1048" s="751" t="str" cm="1">
        <f t="array" ref="AV10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8" s="34"/>
      <c r="AX1048" s="34"/>
      <c r="AY1048" s="34"/>
      <c r="AZ1048" s="34"/>
      <c r="BA1048" s="34"/>
      <c r="BB1048" s="34"/>
      <c r="BC1048" s="34"/>
      <c r="BD1048" s="44">
        <v>91411</v>
      </c>
      <c r="BE1048" s="34" t="s">
        <v>2422</v>
      </c>
      <c r="BF1048" s="43" t="s">
        <v>1277</v>
      </c>
      <c r="BG1048" s="34" t="s">
        <v>570</v>
      </c>
      <c r="BH1048" s="34" t="s">
        <v>404</v>
      </c>
      <c r="BI1048" s="34" t="s">
        <v>2422</v>
      </c>
      <c r="BJ1048" s="44" t="s">
        <v>428</v>
      </c>
      <c r="BK1048" s="44" t="s">
        <v>3189</v>
      </c>
    </row>
    <row r="1049" spans="22:63">
      <c r="V1049" s="43">
        <v>118</v>
      </c>
      <c r="W1049" s="34" t="s">
        <v>3262</v>
      </c>
      <c r="X1049" s="44">
        <v>91412</v>
      </c>
      <c r="Y1049" s="34" t="s">
        <v>2011</v>
      </c>
      <c r="Z1049" s="43" t="s">
        <v>1277</v>
      </c>
      <c r="AA1049" s="34" t="s">
        <v>570</v>
      </c>
      <c r="AB1049" s="34" t="s">
        <v>404</v>
      </c>
      <c r="AC1049" s="34" t="s">
        <v>2011</v>
      </c>
      <c r="AD1049" s="44" t="s">
        <v>428</v>
      </c>
      <c r="AE1049" s="44" t="s">
        <v>3189</v>
      </c>
      <c r="AF1049" s="43">
        <v>118</v>
      </c>
      <c r="AG1049" s="34" t="s">
        <v>3262</v>
      </c>
      <c r="AH1049" s="34" t="s">
        <v>3261</v>
      </c>
      <c r="AI1049" s="43" t="s">
        <v>2877</v>
      </c>
      <c r="AJ1049" s="44" t="s">
        <v>3263</v>
      </c>
      <c r="AK1049" s="295">
        <v>5160217</v>
      </c>
      <c r="AL1049" s="44" t="s">
        <v>505</v>
      </c>
      <c r="AM1049" s="44" t="s">
        <v>3267</v>
      </c>
      <c r="AN1049" s="296">
        <v>279095700</v>
      </c>
      <c r="AO1049" s="34"/>
      <c r="AP1049" s="34"/>
      <c r="AQ1049" s="34"/>
      <c r="AR1049" s="34"/>
      <c r="AS1049" s="34"/>
      <c r="AT1049" s="44" t="s">
        <v>434</v>
      </c>
      <c r="AU1049" s="44"/>
      <c r="AV1049" s="751" t="str" cm="1">
        <f t="array" ref="AV10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49" s="34"/>
      <c r="AX1049" s="34"/>
      <c r="AY1049" s="34"/>
      <c r="AZ1049" s="34"/>
      <c r="BA1049" s="34"/>
      <c r="BB1049" s="34"/>
      <c r="BC1049" s="34"/>
      <c r="BD1049" s="44">
        <v>91412</v>
      </c>
      <c r="BE1049" s="34" t="s">
        <v>2011</v>
      </c>
      <c r="BF1049" s="43" t="s">
        <v>1277</v>
      </c>
      <c r="BG1049" s="34" t="s">
        <v>570</v>
      </c>
      <c r="BH1049" s="34" t="s">
        <v>404</v>
      </c>
      <c r="BI1049" s="34" t="s">
        <v>2011</v>
      </c>
      <c r="BJ1049" s="44" t="s">
        <v>428</v>
      </c>
      <c r="BK1049" s="44" t="s">
        <v>3189</v>
      </c>
    </row>
    <row r="1050" spans="22:63">
      <c r="V1050" s="43">
        <v>118</v>
      </c>
      <c r="W1050" s="34" t="s">
        <v>3262</v>
      </c>
      <c r="X1050" s="44">
        <v>91414</v>
      </c>
      <c r="Y1050" s="34" t="s">
        <v>2693</v>
      </c>
      <c r="Z1050" s="43" t="s">
        <v>1277</v>
      </c>
      <c r="AA1050" s="34" t="s">
        <v>570</v>
      </c>
      <c r="AB1050" s="34" t="s">
        <v>404</v>
      </c>
      <c r="AC1050" s="34" t="s">
        <v>2693</v>
      </c>
      <c r="AD1050" s="44" t="s">
        <v>428</v>
      </c>
      <c r="AE1050" s="44" t="s">
        <v>3189</v>
      </c>
      <c r="AF1050" s="43">
        <v>118</v>
      </c>
      <c r="AG1050" s="34" t="s">
        <v>3262</v>
      </c>
      <c r="AH1050" s="34" t="s">
        <v>3261</v>
      </c>
      <c r="AI1050" s="43" t="s">
        <v>2877</v>
      </c>
      <c r="AJ1050" s="44" t="s">
        <v>3263</v>
      </c>
      <c r="AK1050" s="295">
        <v>5160217</v>
      </c>
      <c r="AL1050" s="44" t="s">
        <v>505</v>
      </c>
      <c r="AM1050" s="44" t="s">
        <v>3267</v>
      </c>
      <c r="AN1050" s="296">
        <v>279095700</v>
      </c>
      <c r="AO1050" s="34"/>
      <c r="AP1050" s="34"/>
      <c r="AQ1050" s="34"/>
      <c r="AR1050" s="34"/>
      <c r="AS1050" s="34"/>
      <c r="AT1050" s="44" t="s">
        <v>434</v>
      </c>
      <c r="AU1050" s="44"/>
      <c r="AV1050" s="751" t="str" cm="1">
        <f t="array" ref="AV10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0" s="34"/>
      <c r="AX1050" s="34"/>
      <c r="AY1050" s="34"/>
      <c r="AZ1050" s="34"/>
      <c r="BA1050" s="34"/>
      <c r="BB1050" s="34"/>
      <c r="BC1050" s="34"/>
      <c r="BD1050" s="44">
        <v>91414</v>
      </c>
      <c r="BE1050" s="34" t="s">
        <v>2693</v>
      </c>
      <c r="BF1050" s="43" t="s">
        <v>1277</v>
      </c>
      <c r="BG1050" s="34" t="s">
        <v>570</v>
      </c>
      <c r="BH1050" s="34" t="s">
        <v>404</v>
      </c>
      <c r="BI1050" s="34" t="s">
        <v>2693</v>
      </c>
      <c r="BJ1050" s="44" t="s">
        <v>428</v>
      </c>
      <c r="BK1050" s="44" t="s">
        <v>3189</v>
      </c>
    </row>
    <row r="1051" spans="22:63">
      <c r="V1051" s="43">
        <v>118</v>
      </c>
      <c r="W1051" s="34" t="s">
        <v>3262</v>
      </c>
      <c r="X1051" s="44">
        <v>91415</v>
      </c>
      <c r="Y1051" s="34" t="s">
        <v>2030</v>
      </c>
      <c r="Z1051" s="43" t="s">
        <v>1277</v>
      </c>
      <c r="AA1051" s="34" t="s">
        <v>570</v>
      </c>
      <c r="AB1051" s="34" t="s">
        <v>404</v>
      </c>
      <c r="AC1051" s="34" t="s">
        <v>2030</v>
      </c>
      <c r="AD1051" s="44" t="s">
        <v>428</v>
      </c>
      <c r="AE1051" s="44" t="s">
        <v>3189</v>
      </c>
      <c r="AF1051" s="43">
        <v>118</v>
      </c>
      <c r="AG1051" s="34" t="s">
        <v>3262</v>
      </c>
      <c r="AH1051" s="34" t="s">
        <v>3261</v>
      </c>
      <c r="AI1051" s="43" t="s">
        <v>2877</v>
      </c>
      <c r="AJ1051" s="44" t="s">
        <v>3263</v>
      </c>
      <c r="AK1051" s="295">
        <v>5160217</v>
      </c>
      <c r="AL1051" s="44" t="s">
        <v>505</v>
      </c>
      <c r="AM1051" s="44" t="s">
        <v>3267</v>
      </c>
      <c r="AN1051" s="296">
        <v>279095700</v>
      </c>
      <c r="AO1051" s="34"/>
      <c r="AP1051" s="34"/>
      <c r="AQ1051" s="34"/>
      <c r="AR1051" s="34"/>
      <c r="AS1051" s="34"/>
      <c r="AT1051" s="44" t="s">
        <v>434</v>
      </c>
      <c r="AU1051" s="44"/>
      <c r="AV1051" s="751" t="str" cm="1">
        <f t="array" ref="AV10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1" s="34"/>
      <c r="AX1051" s="34"/>
      <c r="AY1051" s="34"/>
      <c r="AZ1051" s="34"/>
      <c r="BA1051" s="34"/>
      <c r="BB1051" s="34"/>
      <c r="BC1051" s="34"/>
      <c r="BD1051" s="44">
        <v>91415</v>
      </c>
      <c r="BE1051" s="34" t="s">
        <v>2030</v>
      </c>
      <c r="BF1051" s="43" t="s">
        <v>1277</v>
      </c>
      <c r="BG1051" s="34" t="s">
        <v>570</v>
      </c>
      <c r="BH1051" s="34" t="s">
        <v>404</v>
      </c>
      <c r="BI1051" s="34" t="s">
        <v>2030</v>
      </c>
      <c r="BJ1051" s="44" t="s">
        <v>428</v>
      </c>
      <c r="BK1051" s="44" t="s">
        <v>3189</v>
      </c>
    </row>
    <row r="1052" spans="22:63">
      <c r="V1052" s="43">
        <v>118</v>
      </c>
      <c r="W1052" s="34" t="s">
        <v>3262</v>
      </c>
      <c r="X1052" s="44">
        <v>91416</v>
      </c>
      <c r="Y1052" s="34" t="s">
        <v>2918</v>
      </c>
      <c r="Z1052" s="43" t="s">
        <v>1277</v>
      </c>
      <c r="AA1052" s="34" t="s">
        <v>570</v>
      </c>
      <c r="AB1052" s="34" t="s">
        <v>404</v>
      </c>
      <c r="AC1052" s="34" t="s">
        <v>2918</v>
      </c>
      <c r="AD1052" s="44" t="s">
        <v>428</v>
      </c>
      <c r="AE1052" s="44" t="s">
        <v>3189</v>
      </c>
      <c r="AF1052" s="43">
        <v>118</v>
      </c>
      <c r="AG1052" s="34" t="s">
        <v>3262</v>
      </c>
      <c r="AH1052" s="34" t="s">
        <v>3261</v>
      </c>
      <c r="AI1052" s="43" t="s">
        <v>2877</v>
      </c>
      <c r="AJ1052" s="44" t="s">
        <v>3263</v>
      </c>
      <c r="AK1052" s="295">
        <v>5160217</v>
      </c>
      <c r="AL1052" s="44" t="s">
        <v>505</v>
      </c>
      <c r="AM1052" s="44" t="s">
        <v>3267</v>
      </c>
      <c r="AN1052" s="296">
        <v>279095700</v>
      </c>
      <c r="AO1052" s="34"/>
      <c r="AP1052" s="34"/>
      <c r="AQ1052" s="34"/>
      <c r="AR1052" s="34"/>
      <c r="AS1052" s="34"/>
      <c r="AT1052" s="44" t="s">
        <v>434</v>
      </c>
      <c r="AU1052" s="44"/>
      <c r="AV1052" s="751" t="str" cm="1">
        <f t="array" ref="AV10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2" s="34"/>
      <c r="AX1052" s="34"/>
      <c r="AY1052" s="34"/>
      <c r="AZ1052" s="34"/>
      <c r="BA1052" s="34"/>
      <c r="BB1052" s="34"/>
      <c r="BC1052" s="34"/>
      <c r="BD1052" s="44">
        <v>91416</v>
      </c>
      <c r="BE1052" s="34" t="s">
        <v>2918</v>
      </c>
      <c r="BF1052" s="43" t="s">
        <v>1277</v>
      </c>
      <c r="BG1052" s="34" t="s">
        <v>570</v>
      </c>
      <c r="BH1052" s="34" t="s">
        <v>404</v>
      </c>
      <c r="BI1052" s="34" t="s">
        <v>2918</v>
      </c>
      <c r="BJ1052" s="44" t="s">
        <v>428</v>
      </c>
      <c r="BK1052" s="44" t="s">
        <v>3189</v>
      </c>
    </row>
    <row r="1053" spans="22:63">
      <c r="V1053" s="43">
        <v>118</v>
      </c>
      <c r="W1053" s="34" t="s">
        <v>3262</v>
      </c>
      <c r="X1053" s="44">
        <v>91419</v>
      </c>
      <c r="Y1053" s="34" t="s">
        <v>570</v>
      </c>
      <c r="Z1053" s="43" t="s">
        <v>1277</v>
      </c>
      <c r="AA1053" s="34" t="s">
        <v>570</v>
      </c>
      <c r="AB1053" s="34" t="s">
        <v>404</v>
      </c>
      <c r="AC1053" s="34" t="s">
        <v>570</v>
      </c>
      <c r="AD1053" s="44" t="s">
        <v>428</v>
      </c>
      <c r="AE1053" s="44" t="s">
        <v>3189</v>
      </c>
      <c r="AF1053" s="43">
        <v>118</v>
      </c>
      <c r="AG1053" s="34" t="s">
        <v>3262</v>
      </c>
      <c r="AH1053" s="34" t="s">
        <v>3261</v>
      </c>
      <c r="AI1053" s="43" t="s">
        <v>2877</v>
      </c>
      <c r="AJ1053" s="44" t="s">
        <v>3263</v>
      </c>
      <c r="AK1053" s="295">
        <v>5160217</v>
      </c>
      <c r="AL1053" s="44" t="s">
        <v>505</v>
      </c>
      <c r="AM1053" s="44" t="s">
        <v>3267</v>
      </c>
      <c r="AN1053" s="296">
        <v>279095700</v>
      </c>
      <c r="AO1053" s="34"/>
      <c r="AP1053" s="34"/>
      <c r="AQ1053" s="34"/>
      <c r="AR1053" s="34"/>
      <c r="AS1053" s="34"/>
      <c r="AT1053" s="44" t="s">
        <v>434</v>
      </c>
      <c r="AU1053" s="44"/>
      <c r="AV1053" s="751" t="str" cm="1">
        <f t="array" ref="AV10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3" s="34"/>
      <c r="AX1053" s="34"/>
      <c r="AY1053" s="34"/>
      <c r="AZ1053" s="34"/>
      <c r="BA1053" s="34"/>
      <c r="BB1053" s="34"/>
      <c r="BC1053" s="34"/>
      <c r="BD1053" s="44">
        <v>91419</v>
      </c>
      <c r="BE1053" s="34" t="s">
        <v>570</v>
      </c>
      <c r="BF1053" s="43" t="s">
        <v>1277</v>
      </c>
      <c r="BG1053" s="34" t="s">
        <v>570</v>
      </c>
      <c r="BH1053" s="34" t="s">
        <v>404</v>
      </c>
      <c r="BI1053" s="34" t="s">
        <v>570</v>
      </c>
      <c r="BJ1053" s="44" t="s">
        <v>428</v>
      </c>
      <c r="BK1053" s="44" t="s">
        <v>3189</v>
      </c>
    </row>
    <row r="1054" spans="22:63">
      <c r="V1054" s="43">
        <v>118</v>
      </c>
      <c r="W1054" s="34" t="s">
        <v>3262</v>
      </c>
      <c r="X1054" s="44">
        <v>91400</v>
      </c>
      <c r="Y1054" s="34" t="s">
        <v>6572</v>
      </c>
      <c r="Z1054" s="43" t="s">
        <v>1277</v>
      </c>
      <c r="AA1054" s="34" t="s">
        <v>570</v>
      </c>
      <c r="AB1054" s="34" t="s">
        <v>404</v>
      </c>
      <c r="AC1054" s="34" t="s">
        <v>570</v>
      </c>
      <c r="AD1054" s="44" t="s">
        <v>428</v>
      </c>
      <c r="AE1054" s="44" t="s">
        <v>3189</v>
      </c>
      <c r="AF1054" s="43">
        <v>118</v>
      </c>
      <c r="AG1054" s="34" t="s">
        <v>3262</v>
      </c>
      <c r="AH1054" s="34" t="s">
        <v>3261</v>
      </c>
      <c r="AI1054" s="43" t="s">
        <v>2877</v>
      </c>
      <c r="AJ1054" s="44" t="s">
        <v>3263</v>
      </c>
      <c r="AK1054" s="295">
        <v>5160217</v>
      </c>
      <c r="AL1054" s="44" t="s">
        <v>505</v>
      </c>
      <c r="AM1054" s="44" t="s">
        <v>3267</v>
      </c>
      <c r="AN1054" s="296">
        <v>279095700</v>
      </c>
      <c r="AO1054" s="34"/>
      <c r="AP1054" s="34"/>
      <c r="AQ1054" s="34"/>
      <c r="AR1054" s="34"/>
      <c r="AS1054" s="34"/>
      <c r="AT1054" s="44" t="s">
        <v>434</v>
      </c>
      <c r="AU1054" s="44"/>
      <c r="AV1054" s="751" t="str" cm="1">
        <f t="array" ref="AV10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4" s="34"/>
      <c r="AX1054" s="34"/>
      <c r="AY1054" s="34"/>
      <c r="AZ1054" s="34"/>
      <c r="BA1054" s="34"/>
      <c r="BB1054" s="34"/>
      <c r="BC1054" s="34"/>
      <c r="BD1054" s="44">
        <v>91400</v>
      </c>
      <c r="BE1054" s="34" t="s">
        <v>6572</v>
      </c>
      <c r="BF1054" s="43" t="s">
        <v>1277</v>
      </c>
      <c r="BG1054" s="34" t="s">
        <v>570</v>
      </c>
      <c r="BH1054" s="34" t="s">
        <v>404</v>
      </c>
      <c r="BI1054" s="34" t="s">
        <v>570</v>
      </c>
      <c r="BJ1054" s="44" t="s">
        <v>428</v>
      </c>
      <c r="BK1054" s="44" t="s">
        <v>3189</v>
      </c>
    </row>
    <row r="1055" spans="22:63">
      <c r="V1055" s="43">
        <v>119</v>
      </c>
      <c r="W1055" s="34" t="s">
        <v>3313</v>
      </c>
      <c r="X1055" s="44">
        <v>130301</v>
      </c>
      <c r="Y1055" s="34" t="s">
        <v>881</v>
      </c>
      <c r="Z1055" s="43" t="s">
        <v>426</v>
      </c>
      <c r="AA1055" s="34" t="s">
        <v>613</v>
      </c>
      <c r="AB1055" s="34" t="s">
        <v>408</v>
      </c>
      <c r="AC1055" s="34" t="s">
        <v>881</v>
      </c>
      <c r="AD1055" s="44" t="s">
        <v>428</v>
      </c>
      <c r="AE1055" s="44" t="s">
        <v>5741</v>
      </c>
      <c r="AF1055" s="43">
        <v>119</v>
      </c>
      <c r="AG1055" s="34" t="s">
        <v>3313</v>
      </c>
      <c r="AH1055" s="34" t="s">
        <v>3312</v>
      </c>
      <c r="AI1055" s="43" t="s">
        <v>1831</v>
      </c>
      <c r="AJ1055" s="44" t="s">
        <v>3314</v>
      </c>
      <c r="AK1055" s="295">
        <v>4610195</v>
      </c>
      <c r="AL1055" s="44" t="s">
        <v>613</v>
      </c>
      <c r="AM1055" s="44" t="s">
        <v>3318</v>
      </c>
      <c r="AN1055" s="296">
        <v>255131400</v>
      </c>
      <c r="AO1055" s="34"/>
      <c r="AP1055" s="34"/>
      <c r="AQ1055" s="34"/>
      <c r="AR1055" s="34"/>
      <c r="AS1055" s="34"/>
      <c r="AT1055" s="44" t="s">
        <v>434</v>
      </c>
      <c r="AU1055" s="44"/>
      <c r="AV1055" s="751" t="str" cm="1">
        <f t="array" ref="AV10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5" s="34"/>
      <c r="AX1055" s="34"/>
      <c r="AY1055" s="34"/>
      <c r="AZ1055" s="34"/>
      <c r="BA1055" s="34"/>
      <c r="BB1055" s="34"/>
      <c r="BC1055" s="34"/>
      <c r="BD1055" s="44">
        <v>130301</v>
      </c>
      <c r="BE1055" s="34" t="s">
        <v>881</v>
      </c>
      <c r="BF1055" s="43" t="s">
        <v>426</v>
      </c>
      <c r="BG1055" s="34" t="s">
        <v>613</v>
      </c>
      <c r="BH1055" s="34" t="s">
        <v>408</v>
      </c>
      <c r="BI1055" s="34" t="s">
        <v>881</v>
      </c>
      <c r="BJ1055" s="44" t="s">
        <v>428</v>
      </c>
      <c r="BK1055" s="44" t="s">
        <v>5741</v>
      </c>
    </row>
    <row r="1056" spans="22:63">
      <c r="V1056" s="43">
        <v>119</v>
      </c>
      <c r="W1056" s="34" t="s">
        <v>3313</v>
      </c>
      <c r="X1056" s="44">
        <v>130302</v>
      </c>
      <c r="Y1056" s="34" t="s">
        <v>1142</v>
      </c>
      <c r="Z1056" s="43" t="s">
        <v>426</v>
      </c>
      <c r="AA1056" s="34" t="s">
        <v>613</v>
      </c>
      <c r="AB1056" s="34" t="s">
        <v>408</v>
      </c>
      <c r="AC1056" s="34" t="s">
        <v>1142</v>
      </c>
      <c r="AD1056" s="44" t="s">
        <v>428</v>
      </c>
      <c r="AE1056" s="44" t="s">
        <v>5741</v>
      </c>
      <c r="AF1056" s="43">
        <v>119</v>
      </c>
      <c r="AG1056" s="34" t="s">
        <v>3313</v>
      </c>
      <c r="AH1056" s="34" t="s">
        <v>3312</v>
      </c>
      <c r="AI1056" s="43" t="s">
        <v>1831</v>
      </c>
      <c r="AJ1056" s="44" t="s">
        <v>3314</v>
      </c>
      <c r="AK1056" s="295">
        <v>4610195</v>
      </c>
      <c r="AL1056" s="44" t="s">
        <v>613</v>
      </c>
      <c r="AM1056" s="44" t="s">
        <v>3318</v>
      </c>
      <c r="AN1056" s="296">
        <v>255131400</v>
      </c>
      <c r="AO1056" s="34"/>
      <c r="AP1056" s="34"/>
      <c r="AQ1056" s="34"/>
      <c r="AR1056" s="34"/>
      <c r="AS1056" s="34"/>
      <c r="AT1056" s="44" t="s">
        <v>434</v>
      </c>
      <c r="AU1056" s="44"/>
      <c r="AV1056" s="751" t="str" cm="1">
        <f t="array" ref="AV10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6" s="34"/>
      <c r="AX1056" s="34"/>
      <c r="AY1056" s="34"/>
      <c r="AZ1056" s="34"/>
      <c r="BA1056" s="34"/>
      <c r="BB1056" s="34"/>
      <c r="BC1056" s="34"/>
      <c r="BD1056" s="44">
        <v>130302</v>
      </c>
      <c r="BE1056" s="34" t="s">
        <v>1142</v>
      </c>
      <c r="BF1056" s="43" t="s">
        <v>426</v>
      </c>
      <c r="BG1056" s="34" t="s">
        <v>613</v>
      </c>
      <c r="BH1056" s="34" t="s">
        <v>408</v>
      </c>
      <c r="BI1056" s="34" t="s">
        <v>1142</v>
      </c>
      <c r="BJ1056" s="44" t="s">
        <v>428</v>
      </c>
      <c r="BK1056" s="44" t="s">
        <v>5741</v>
      </c>
    </row>
    <row r="1057" spans="22:63">
      <c r="V1057" s="43">
        <v>119</v>
      </c>
      <c r="W1057" s="34" t="s">
        <v>3313</v>
      </c>
      <c r="X1057" s="44">
        <v>130300</v>
      </c>
      <c r="Y1057" s="34" t="s">
        <v>6573</v>
      </c>
      <c r="Z1057" s="43" t="s">
        <v>426</v>
      </c>
      <c r="AA1057" s="34" t="s">
        <v>613</v>
      </c>
      <c r="AB1057" s="34" t="s">
        <v>408</v>
      </c>
      <c r="AC1057" s="34" t="s">
        <v>6574</v>
      </c>
      <c r="AD1057" s="44" t="s">
        <v>428</v>
      </c>
      <c r="AE1057" s="44" t="s">
        <v>5741</v>
      </c>
      <c r="AF1057" s="43">
        <v>119</v>
      </c>
      <c r="AG1057" s="34" t="s">
        <v>3313</v>
      </c>
      <c r="AH1057" s="34" t="s">
        <v>3312</v>
      </c>
      <c r="AI1057" s="43" t="s">
        <v>1831</v>
      </c>
      <c r="AJ1057" s="44" t="s">
        <v>3314</v>
      </c>
      <c r="AK1057" s="295">
        <v>4610195</v>
      </c>
      <c r="AL1057" s="44" t="s">
        <v>613</v>
      </c>
      <c r="AM1057" s="44" t="s">
        <v>3318</v>
      </c>
      <c r="AN1057" s="296">
        <v>255131400</v>
      </c>
      <c r="AO1057" s="34"/>
      <c r="AP1057" s="34"/>
      <c r="AQ1057" s="34"/>
      <c r="AR1057" s="34"/>
      <c r="AS1057" s="34"/>
      <c r="AT1057" s="44" t="s">
        <v>434</v>
      </c>
      <c r="AU1057" s="44"/>
      <c r="AV1057" s="751" t="str" cm="1">
        <f t="array" ref="AV10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7" s="34"/>
      <c r="AX1057" s="34"/>
      <c r="AY1057" s="34"/>
      <c r="AZ1057" s="34"/>
      <c r="BA1057" s="34"/>
      <c r="BB1057" s="34"/>
      <c r="BC1057" s="34"/>
      <c r="BD1057" s="44">
        <v>130300</v>
      </c>
      <c r="BE1057" s="34" t="s">
        <v>6573</v>
      </c>
      <c r="BF1057" s="43" t="s">
        <v>426</v>
      </c>
      <c r="BG1057" s="34" t="s">
        <v>613</v>
      </c>
      <c r="BH1057" s="34" t="s">
        <v>408</v>
      </c>
      <c r="BI1057" s="34" t="s">
        <v>6574</v>
      </c>
      <c r="BJ1057" s="44" t="s">
        <v>428</v>
      </c>
      <c r="BK1057" s="44" t="s">
        <v>5741</v>
      </c>
    </row>
    <row r="1058" spans="22:63">
      <c r="V1058" s="43">
        <v>119</v>
      </c>
      <c r="W1058" s="34" t="s">
        <v>3313</v>
      </c>
      <c r="X1058" s="44">
        <v>130305</v>
      </c>
      <c r="Y1058" s="34" t="s">
        <v>1436</v>
      </c>
      <c r="Z1058" s="43" t="s">
        <v>426</v>
      </c>
      <c r="AA1058" s="34" t="s">
        <v>613</v>
      </c>
      <c r="AB1058" s="34" t="s">
        <v>408</v>
      </c>
      <c r="AC1058" s="34" t="s">
        <v>1436</v>
      </c>
      <c r="AD1058" s="44" t="s">
        <v>428</v>
      </c>
      <c r="AE1058" s="44" t="s">
        <v>5741</v>
      </c>
      <c r="AF1058" s="43">
        <v>119</v>
      </c>
      <c r="AG1058" s="34" t="s">
        <v>3313</v>
      </c>
      <c r="AH1058" s="34" t="s">
        <v>3312</v>
      </c>
      <c r="AI1058" s="43" t="s">
        <v>1831</v>
      </c>
      <c r="AJ1058" s="44" t="s">
        <v>3314</v>
      </c>
      <c r="AK1058" s="295">
        <v>4610195</v>
      </c>
      <c r="AL1058" s="44" t="s">
        <v>613</v>
      </c>
      <c r="AM1058" s="44" t="s">
        <v>3318</v>
      </c>
      <c r="AN1058" s="296">
        <v>255131400</v>
      </c>
      <c r="AO1058" s="34"/>
      <c r="AP1058" s="34"/>
      <c r="AQ1058" s="34"/>
      <c r="AR1058" s="34"/>
      <c r="AS1058" s="34"/>
      <c r="AT1058" s="44" t="s">
        <v>434</v>
      </c>
      <c r="AU1058" s="44"/>
      <c r="AV1058" s="751" t="str" cm="1">
        <f t="array" ref="AV10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8" s="34"/>
      <c r="AX1058" s="34"/>
      <c r="AY1058" s="34"/>
      <c r="AZ1058" s="34"/>
      <c r="BA1058" s="34"/>
      <c r="BB1058" s="34"/>
      <c r="BC1058" s="34"/>
      <c r="BD1058" s="44">
        <v>130305</v>
      </c>
      <c r="BE1058" s="34" t="s">
        <v>1436</v>
      </c>
      <c r="BF1058" s="43" t="s">
        <v>426</v>
      </c>
      <c r="BG1058" s="34" t="s">
        <v>613</v>
      </c>
      <c r="BH1058" s="34" t="s">
        <v>408</v>
      </c>
      <c r="BI1058" s="34" t="s">
        <v>1436</v>
      </c>
      <c r="BJ1058" s="44" t="s">
        <v>428</v>
      </c>
      <c r="BK1058" s="44" t="s">
        <v>5741</v>
      </c>
    </row>
    <row r="1059" spans="22:63">
      <c r="V1059" s="43">
        <v>119</v>
      </c>
      <c r="W1059" s="34" t="s">
        <v>3313</v>
      </c>
      <c r="X1059" s="44">
        <v>130306</v>
      </c>
      <c r="Y1059" s="34" t="s">
        <v>1709</v>
      </c>
      <c r="Z1059" s="43" t="s">
        <v>426</v>
      </c>
      <c r="AA1059" s="34" t="s">
        <v>613</v>
      </c>
      <c r="AB1059" s="34" t="s">
        <v>408</v>
      </c>
      <c r="AC1059" s="34" t="s">
        <v>1709</v>
      </c>
      <c r="AD1059" s="44" t="s">
        <v>428</v>
      </c>
      <c r="AE1059" s="44" t="s">
        <v>5741</v>
      </c>
      <c r="AF1059" s="43">
        <v>119</v>
      </c>
      <c r="AG1059" s="34" t="s">
        <v>3313</v>
      </c>
      <c r="AH1059" s="34" t="s">
        <v>3312</v>
      </c>
      <c r="AI1059" s="43" t="s">
        <v>1831</v>
      </c>
      <c r="AJ1059" s="44" t="s">
        <v>3314</v>
      </c>
      <c r="AK1059" s="295">
        <v>4610195</v>
      </c>
      <c r="AL1059" s="44" t="s">
        <v>613</v>
      </c>
      <c r="AM1059" s="44" t="s">
        <v>3318</v>
      </c>
      <c r="AN1059" s="296">
        <v>255131400</v>
      </c>
      <c r="AO1059" s="34"/>
      <c r="AP1059" s="34"/>
      <c r="AQ1059" s="34"/>
      <c r="AR1059" s="34"/>
      <c r="AS1059" s="34"/>
      <c r="AT1059" s="44" t="s">
        <v>434</v>
      </c>
      <c r="AU1059" s="44"/>
      <c r="AV1059" s="751" t="str" cm="1">
        <f t="array" ref="AV10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59" s="34"/>
      <c r="AX1059" s="34"/>
      <c r="AY1059" s="34"/>
      <c r="AZ1059" s="34"/>
      <c r="BA1059" s="34"/>
      <c r="BB1059" s="34"/>
      <c r="BC1059" s="34"/>
      <c r="BD1059" s="44">
        <v>130306</v>
      </c>
      <c r="BE1059" s="34" t="s">
        <v>1709</v>
      </c>
      <c r="BF1059" s="43" t="s">
        <v>426</v>
      </c>
      <c r="BG1059" s="34" t="s">
        <v>613</v>
      </c>
      <c r="BH1059" s="34" t="s">
        <v>408</v>
      </c>
      <c r="BI1059" s="34" t="s">
        <v>1709</v>
      </c>
      <c r="BJ1059" s="44" t="s">
        <v>428</v>
      </c>
      <c r="BK1059" s="44" t="s">
        <v>5741</v>
      </c>
    </row>
    <row r="1060" spans="22:63">
      <c r="V1060" s="43">
        <v>119</v>
      </c>
      <c r="W1060" s="34" t="s">
        <v>3313</v>
      </c>
      <c r="X1060" s="44">
        <v>130307</v>
      </c>
      <c r="Y1060" s="34" t="s">
        <v>1931</v>
      </c>
      <c r="Z1060" s="43" t="s">
        <v>426</v>
      </c>
      <c r="AA1060" s="34" t="s">
        <v>613</v>
      </c>
      <c r="AB1060" s="34" t="s">
        <v>408</v>
      </c>
      <c r="AC1060" s="34" t="s">
        <v>1931</v>
      </c>
      <c r="AD1060" s="44" t="s">
        <v>428</v>
      </c>
      <c r="AE1060" s="44" t="s">
        <v>5741</v>
      </c>
      <c r="AF1060" s="43">
        <v>119</v>
      </c>
      <c r="AG1060" s="34" t="s">
        <v>3313</v>
      </c>
      <c r="AH1060" s="34" t="s">
        <v>3312</v>
      </c>
      <c r="AI1060" s="43" t="s">
        <v>1831</v>
      </c>
      <c r="AJ1060" s="44" t="s">
        <v>3314</v>
      </c>
      <c r="AK1060" s="295">
        <v>4610195</v>
      </c>
      <c r="AL1060" s="44" t="s">
        <v>613</v>
      </c>
      <c r="AM1060" s="44" t="s">
        <v>3318</v>
      </c>
      <c r="AN1060" s="296">
        <v>255131400</v>
      </c>
      <c r="AO1060" s="34"/>
      <c r="AP1060" s="34"/>
      <c r="AQ1060" s="34"/>
      <c r="AR1060" s="34"/>
      <c r="AS1060" s="34"/>
      <c r="AT1060" s="44" t="s">
        <v>434</v>
      </c>
      <c r="AU1060" s="44"/>
      <c r="AV1060" s="751" t="str" cm="1">
        <f t="array" ref="AV10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0" s="34"/>
      <c r="AX1060" s="34"/>
      <c r="AY1060" s="34"/>
      <c r="AZ1060" s="34"/>
      <c r="BA1060" s="34"/>
      <c r="BB1060" s="34"/>
      <c r="BC1060" s="34"/>
      <c r="BD1060" s="44">
        <v>130307</v>
      </c>
      <c r="BE1060" s="34" t="s">
        <v>1931</v>
      </c>
      <c r="BF1060" s="43" t="s">
        <v>426</v>
      </c>
      <c r="BG1060" s="34" t="s">
        <v>613</v>
      </c>
      <c r="BH1060" s="34" t="s">
        <v>408</v>
      </c>
      <c r="BI1060" s="34" t="s">
        <v>1931</v>
      </c>
      <c r="BJ1060" s="44" t="s">
        <v>428</v>
      </c>
      <c r="BK1060" s="44" t="s">
        <v>5741</v>
      </c>
    </row>
    <row r="1061" spans="22:63">
      <c r="V1061" s="43">
        <v>119</v>
      </c>
      <c r="W1061" s="34" t="s">
        <v>3313</v>
      </c>
      <c r="X1061" s="44">
        <v>130313</v>
      </c>
      <c r="Y1061" s="34" t="s">
        <v>528</v>
      </c>
      <c r="Z1061" s="43" t="s">
        <v>426</v>
      </c>
      <c r="AA1061" s="34" t="s">
        <v>613</v>
      </c>
      <c r="AB1061" s="34" t="s">
        <v>408</v>
      </c>
      <c r="AC1061" s="34" t="s">
        <v>528</v>
      </c>
      <c r="AD1061" s="44" t="s">
        <v>428</v>
      </c>
      <c r="AE1061" s="44" t="s">
        <v>5741</v>
      </c>
      <c r="AF1061" s="43">
        <v>119</v>
      </c>
      <c r="AG1061" s="34" t="s">
        <v>3313</v>
      </c>
      <c r="AH1061" s="34" t="s">
        <v>3312</v>
      </c>
      <c r="AI1061" s="43" t="s">
        <v>1831</v>
      </c>
      <c r="AJ1061" s="44" t="s">
        <v>3314</v>
      </c>
      <c r="AK1061" s="295">
        <v>4610195</v>
      </c>
      <c r="AL1061" s="44" t="s">
        <v>613</v>
      </c>
      <c r="AM1061" s="44" t="s">
        <v>3318</v>
      </c>
      <c r="AN1061" s="296">
        <v>255131400</v>
      </c>
      <c r="AO1061" s="34"/>
      <c r="AP1061" s="34"/>
      <c r="AQ1061" s="34"/>
      <c r="AR1061" s="34"/>
      <c r="AS1061" s="34"/>
      <c r="AT1061" s="44" t="s">
        <v>434</v>
      </c>
      <c r="AU1061" s="44"/>
      <c r="AV1061" s="751" t="str" cm="1">
        <f t="array" ref="AV10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1" s="34"/>
      <c r="AX1061" s="34"/>
      <c r="AY1061" s="34"/>
      <c r="AZ1061" s="34"/>
      <c r="BA1061" s="34"/>
      <c r="BB1061" s="34"/>
      <c r="BC1061" s="34"/>
      <c r="BD1061" s="44">
        <v>130313</v>
      </c>
      <c r="BE1061" s="34" t="s">
        <v>528</v>
      </c>
      <c r="BF1061" s="43" t="s">
        <v>426</v>
      </c>
      <c r="BG1061" s="34" t="s">
        <v>613</v>
      </c>
      <c r="BH1061" s="34" t="s">
        <v>408</v>
      </c>
      <c r="BI1061" s="34" t="s">
        <v>528</v>
      </c>
      <c r="BJ1061" s="44" t="s">
        <v>428</v>
      </c>
      <c r="BK1061" s="44" t="s">
        <v>5741</v>
      </c>
    </row>
    <row r="1062" spans="22:63">
      <c r="V1062" s="43">
        <v>119</v>
      </c>
      <c r="W1062" s="34" t="s">
        <v>3313</v>
      </c>
      <c r="X1062" s="44">
        <v>130314</v>
      </c>
      <c r="Y1062" s="34" t="s">
        <v>1215</v>
      </c>
      <c r="Z1062" s="43" t="s">
        <v>426</v>
      </c>
      <c r="AA1062" s="34" t="s">
        <v>613</v>
      </c>
      <c r="AB1062" s="34" t="s">
        <v>408</v>
      </c>
      <c r="AC1062" s="34" t="s">
        <v>1215</v>
      </c>
      <c r="AD1062" s="44" t="s">
        <v>428</v>
      </c>
      <c r="AE1062" s="44" t="s">
        <v>5741</v>
      </c>
      <c r="AF1062" s="43">
        <v>119</v>
      </c>
      <c r="AG1062" s="34" t="s">
        <v>3313</v>
      </c>
      <c r="AH1062" s="34" t="s">
        <v>3312</v>
      </c>
      <c r="AI1062" s="43" t="s">
        <v>1831</v>
      </c>
      <c r="AJ1062" s="44" t="s">
        <v>3314</v>
      </c>
      <c r="AK1062" s="295">
        <v>4610195</v>
      </c>
      <c r="AL1062" s="44" t="s">
        <v>613</v>
      </c>
      <c r="AM1062" s="44" t="s">
        <v>3318</v>
      </c>
      <c r="AN1062" s="296">
        <v>255131400</v>
      </c>
      <c r="AO1062" s="34"/>
      <c r="AP1062" s="34"/>
      <c r="AQ1062" s="34"/>
      <c r="AR1062" s="34"/>
      <c r="AS1062" s="34"/>
      <c r="AT1062" s="44" t="s">
        <v>434</v>
      </c>
      <c r="AU1062" s="44"/>
      <c r="AV1062" s="751" t="str" cm="1">
        <f t="array" ref="AV10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2" s="34"/>
      <c r="AX1062" s="34"/>
      <c r="AY1062" s="34"/>
      <c r="AZ1062" s="34"/>
      <c r="BA1062" s="34"/>
      <c r="BB1062" s="34"/>
      <c r="BC1062" s="34"/>
      <c r="BD1062" s="44">
        <v>130314</v>
      </c>
      <c r="BE1062" s="34" t="s">
        <v>1215</v>
      </c>
      <c r="BF1062" s="43" t="s">
        <v>426</v>
      </c>
      <c r="BG1062" s="34" t="s">
        <v>613</v>
      </c>
      <c r="BH1062" s="34" t="s">
        <v>408</v>
      </c>
      <c r="BI1062" s="34" t="s">
        <v>1215</v>
      </c>
      <c r="BJ1062" s="44" t="s">
        <v>428</v>
      </c>
      <c r="BK1062" s="44" t="s">
        <v>5741</v>
      </c>
    </row>
    <row r="1063" spans="22:63">
      <c r="V1063" s="43">
        <v>119</v>
      </c>
      <c r="W1063" s="34" t="s">
        <v>3313</v>
      </c>
      <c r="X1063" s="44">
        <v>130315</v>
      </c>
      <c r="Y1063" s="34" t="s">
        <v>2436</v>
      </c>
      <c r="Z1063" s="43" t="s">
        <v>426</v>
      </c>
      <c r="AA1063" s="34" t="s">
        <v>613</v>
      </c>
      <c r="AB1063" s="34" t="s">
        <v>408</v>
      </c>
      <c r="AC1063" s="34" t="s">
        <v>2436</v>
      </c>
      <c r="AD1063" s="44" t="s">
        <v>428</v>
      </c>
      <c r="AE1063" s="44" t="s">
        <v>5741</v>
      </c>
      <c r="AF1063" s="43">
        <v>119</v>
      </c>
      <c r="AG1063" s="34" t="s">
        <v>3313</v>
      </c>
      <c r="AH1063" s="34" t="s">
        <v>3312</v>
      </c>
      <c r="AI1063" s="43" t="s">
        <v>1831</v>
      </c>
      <c r="AJ1063" s="44" t="s">
        <v>3314</v>
      </c>
      <c r="AK1063" s="295">
        <v>4610195</v>
      </c>
      <c r="AL1063" s="44" t="s">
        <v>613</v>
      </c>
      <c r="AM1063" s="44" t="s">
        <v>3318</v>
      </c>
      <c r="AN1063" s="296">
        <v>255131400</v>
      </c>
      <c r="AO1063" s="34"/>
      <c r="AP1063" s="34"/>
      <c r="AQ1063" s="34"/>
      <c r="AR1063" s="34"/>
      <c r="AS1063" s="34"/>
      <c r="AT1063" s="44" t="s">
        <v>434</v>
      </c>
      <c r="AU1063" s="44"/>
      <c r="AV1063" s="751" t="str" cm="1">
        <f t="array" ref="AV10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3" s="34"/>
      <c r="AX1063" s="34"/>
      <c r="AY1063" s="34"/>
      <c r="AZ1063" s="34"/>
      <c r="BA1063" s="34"/>
      <c r="BB1063" s="34"/>
      <c r="BC1063" s="34"/>
      <c r="BD1063" s="44">
        <v>130315</v>
      </c>
      <c r="BE1063" s="34" t="s">
        <v>2436</v>
      </c>
      <c r="BF1063" s="43" t="s">
        <v>426</v>
      </c>
      <c r="BG1063" s="34" t="s">
        <v>613</v>
      </c>
      <c r="BH1063" s="34" t="s">
        <v>408</v>
      </c>
      <c r="BI1063" s="34" t="s">
        <v>2436</v>
      </c>
      <c r="BJ1063" s="44" t="s">
        <v>428</v>
      </c>
      <c r="BK1063" s="44" t="s">
        <v>5741</v>
      </c>
    </row>
    <row r="1064" spans="22:63">
      <c r="V1064" s="43">
        <v>119</v>
      </c>
      <c r="W1064" s="34" t="s">
        <v>3313</v>
      </c>
      <c r="X1064" s="44">
        <v>130317</v>
      </c>
      <c r="Y1064" s="34" t="s">
        <v>2576</v>
      </c>
      <c r="Z1064" s="43" t="s">
        <v>426</v>
      </c>
      <c r="AA1064" s="34" t="s">
        <v>613</v>
      </c>
      <c r="AB1064" s="34" t="s">
        <v>408</v>
      </c>
      <c r="AC1064" s="34" t="s">
        <v>2576</v>
      </c>
      <c r="AD1064" s="44" t="s">
        <v>428</v>
      </c>
      <c r="AE1064" s="44" t="s">
        <v>5741</v>
      </c>
      <c r="AF1064" s="43">
        <v>119</v>
      </c>
      <c r="AG1064" s="34" t="s">
        <v>3313</v>
      </c>
      <c r="AH1064" s="34" t="s">
        <v>3312</v>
      </c>
      <c r="AI1064" s="43" t="s">
        <v>1831</v>
      </c>
      <c r="AJ1064" s="44" t="s">
        <v>3314</v>
      </c>
      <c r="AK1064" s="295">
        <v>4610195</v>
      </c>
      <c r="AL1064" s="44" t="s">
        <v>613</v>
      </c>
      <c r="AM1064" s="44" t="s">
        <v>3318</v>
      </c>
      <c r="AN1064" s="296">
        <v>255131400</v>
      </c>
      <c r="AO1064" s="34"/>
      <c r="AP1064" s="34"/>
      <c r="AQ1064" s="34"/>
      <c r="AR1064" s="34"/>
      <c r="AS1064" s="34"/>
      <c r="AT1064" s="44" t="s">
        <v>434</v>
      </c>
      <c r="AU1064" s="44"/>
      <c r="AV1064" s="751" t="str" cm="1">
        <f t="array" ref="AV10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4" s="34"/>
      <c r="AX1064" s="34"/>
      <c r="AY1064" s="34"/>
      <c r="AZ1064" s="34"/>
      <c r="BA1064" s="34"/>
      <c r="BB1064" s="34"/>
      <c r="BC1064" s="34"/>
      <c r="BD1064" s="44">
        <v>130317</v>
      </c>
      <c r="BE1064" s="34" t="s">
        <v>2576</v>
      </c>
      <c r="BF1064" s="43" t="s">
        <v>426</v>
      </c>
      <c r="BG1064" s="34" t="s">
        <v>613</v>
      </c>
      <c r="BH1064" s="34" t="s">
        <v>408</v>
      </c>
      <c r="BI1064" s="34" t="s">
        <v>2576</v>
      </c>
      <c r="BJ1064" s="44" t="s">
        <v>428</v>
      </c>
      <c r="BK1064" s="44" t="s">
        <v>5741</v>
      </c>
    </row>
    <row r="1065" spans="22:63">
      <c r="V1065" s="43">
        <v>119</v>
      </c>
      <c r="W1065" s="34" t="s">
        <v>3313</v>
      </c>
      <c r="X1065" s="44">
        <v>130318</v>
      </c>
      <c r="Y1065" s="34" t="s">
        <v>2707</v>
      </c>
      <c r="Z1065" s="43" t="s">
        <v>426</v>
      </c>
      <c r="AA1065" s="34" t="s">
        <v>613</v>
      </c>
      <c r="AB1065" s="34" t="s">
        <v>408</v>
      </c>
      <c r="AC1065" s="34" t="s">
        <v>2707</v>
      </c>
      <c r="AD1065" s="44" t="s">
        <v>428</v>
      </c>
      <c r="AE1065" s="44" t="s">
        <v>5741</v>
      </c>
      <c r="AF1065" s="43">
        <v>119</v>
      </c>
      <c r="AG1065" s="34" t="s">
        <v>3313</v>
      </c>
      <c r="AH1065" s="34" t="s">
        <v>3312</v>
      </c>
      <c r="AI1065" s="43" t="s">
        <v>1831</v>
      </c>
      <c r="AJ1065" s="44" t="s">
        <v>3314</v>
      </c>
      <c r="AK1065" s="295">
        <v>4610195</v>
      </c>
      <c r="AL1065" s="44" t="s">
        <v>613</v>
      </c>
      <c r="AM1065" s="44" t="s">
        <v>3318</v>
      </c>
      <c r="AN1065" s="296">
        <v>255131400</v>
      </c>
      <c r="AO1065" s="34"/>
      <c r="AP1065" s="34"/>
      <c r="AQ1065" s="34"/>
      <c r="AR1065" s="34"/>
      <c r="AS1065" s="34"/>
      <c r="AT1065" s="44" t="s">
        <v>434</v>
      </c>
      <c r="AU1065" s="44"/>
      <c r="AV1065" s="751" t="str" cm="1">
        <f t="array" ref="AV10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5" s="34"/>
      <c r="AX1065" s="34"/>
      <c r="AY1065" s="34"/>
      <c r="AZ1065" s="34"/>
      <c r="BA1065" s="34"/>
      <c r="BB1065" s="34"/>
      <c r="BC1065" s="34"/>
      <c r="BD1065" s="44">
        <v>130318</v>
      </c>
      <c r="BE1065" s="34" t="s">
        <v>2707</v>
      </c>
      <c r="BF1065" s="43" t="s">
        <v>426</v>
      </c>
      <c r="BG1065" s="34" t="s">
        <v>613</v>
      </c>
      <c r="BH1065" s="34" t="s">
        <v>408</v>
      </c>
      <c r="BI1065" s="34" t="s">
        <v>2707</v>
      </c>
      <c r="BJ1065" s="44" t="s">
        <v>428</v>
      </c>
      <c r="BK1065" s="44" t="s">
        <v>5741</v>
      </c>
    </row>
    <row r="1066" spans="22:63">
      <c r="V1066" s="43">
        <v>119</v>
      </c>
      <c r="W1066" s="34" t="s">
        <v>3313</v>
      </c>
      <c r="X1066" s="44">
        <v>130319</v>
      </c>
      <c r="Y1066" s="34" t="s">
        <v>2824</v>
      </c>
      <c r="Z1066" s="43" t="s">
        <v>426</v>
      </c>
      <c r="AA1066" s="34" t="s">
        <v>613</v>
      </c>
      <c r="AB1066" s="34" t="s">
        <v>408</v>
      </c>
      <c r="AC1066" s="34" t="s">
        <v>2824</v>
      </c>
      <c r="AD1066" s="44" t="s">
        <v>428</v>
      </c>
      <c r="AE1066" s="44" t="s">
        <v>5741</v>
      </c>
      <c r="AF1066" s="43">
        <v>119</v>
      </c>
      <c r="AG1066" s="34" t="s">
        <v>3313</v>
      </c>
      <c r="AH1066" s="34" t="s">
        <v>3312</v>
      </c>
      <c r="AI1066" s="43" t="s">
        <v>1831</v>
      </c>
      <c r="AJ1066" s="44" t="s">
        <v>3314</v>
      </c>
      <c r="AK1066" s="295">
        <v>4610195</v>
      </c>
      <c r="AL1066" s="44" t="s">
        <v>613</v>
      </c>
      <c r="AM1066" s="44" t="s">
        <v>3318</v>
      </c>
      <c r="AN1066" s="296">
        <v>255131400</v>
      </c>
      <c r="AO1066" s="34"/>
      <c r="AP1066" s="34"/>
      <c r="AQ1066" s="34"/>
      <c r="AR1066" s="34"/>
      <c r="AS1066" s="34"/>
      <c r="AT1066" s="44" t="s">
        <v>434</v>
      </c>
      <c r="AU1066" s="44"/>
      <c r="AV1066" s="751" t="str" cm="1">
        <f t="array" ref="AV10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6" s="34"/>
      <c r="AX1066" s="34"/>
      <c r="AY1066" s="34"/>
      <c r="AZ1066" s="34"/>
      <c r="BA1066" s="34"/>
      <c r="BB1066" s="34"/>
      <c r="BC1066" s="34"/>
      <c r="BD1066" s="44">
        <v>130319</v>
      </c>
      <c r="BE1066" s="34" t="s">
        <v>2824</v>
      </c>
      <c r="BF1066" s="43" t="s">
        <v>426</v>
      </c>
      <c r="BG1066" s="34" t="s">
        <v>613</v>
      </c>
      <c r="BH1066" s="34" t="s">
        <v>408</v>
      </c>
      <c r="BI1066" s="34" t="s">
        <v>2824</v>
      </c>
      <c r="BJ1066" s="44" t="s">
        <v>428</v>
      </c>
      <c r="BK1066" s="44" t="s">
        <v>5741</v>
      </c>
    </row>
    <row r="1067" spans="22:63">
      <c r="V1067" s="43">
        <v>119</v>
      </c>
      <c r="W1067" s="34" t="s">
        <v>3313</v>
      </c>
      <c r="X1067" s="44">
        <v>130324</v>
      </c>
      <c r="Y1067" s="34" t="s">
        <v>2335</v>
      </c>
      <c r="Z1067" s="43" t="s">
        <v>426</v>
      </c>
      <c r="AA1067" s="34" t="s">
        <v>613</v>
      </c>
      <c r="AB1067" s="34" t="s">
        <v>408</v>
      </c>
      <c r="AC1067" s="34" t="s">
        <v>2335</v>
      </c>
      <c r="AD1067" s="44" t="s">
        <v>428</v>
      </c>
      <c r="AE1067" s="44" t="s">
        <v>5741</v>
      </c>
      <c r="AF1067" s="43">
        <v>119</v>
      </c>
      <c r="AG1067" s="34" t="s">
        <v>3313</v>
      </c>
      <c r="AH1067" s="34" t="s">
        <v>3312</v>
      </c>
      <c r="AI1067" s="43" t="s">
        <v>1831</v>
      </c>
      <c r="AJ1067" s="44" t="s">
        <v>3314</v>
      </c>
      <c r="AK1067" s="295">
        <v>4610195</v>
      </c>
      <c r="AL1067" s="44" t="s">
        <v>613</v>
      </c>
      <c r="AM1067" s="44" t="s">
        <v>3318</v>
      </c>
      <c r="AN1067" s="296">
        <v>255131400</v>
      </c>
      <c r="AO1067" s="34"/>
      <c r="AP1067" s="34"/>
      <c r="AQ1067" s="34"/>
      <c r="AR1067" s="34"/>
      <c r="AS1067" s="34"/>
      <c r="AT1067" s="44" t="s">
        <v>434</v>
      </c>
      <c r="AU1067" s="44"/>
      <c r="AV1067" s="751" t="str" cm="1">
        <f t="array" ref="AV10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7" s="34"/>
      <c r="AX1067" s="34"/>
      <c r="AY1067" s="34"/>
      <c r="AZ1067" s="34"/>
      <c r="BA1067" s="34"/>
      <c r="BB1067" s="34"/>
      <c r="BC1067" s="34"/>
      <c r="BD1067" s="44">
        <v>130324</v>
      </c>
      <c r="BE1067" s="34" t="s">
        <v>2335</v>
      </c>
      <c r="BF1067" s="43" t="s">
        <v>426</v>
      </c>
      <c r="BG1067" s="34" t="s">
        <v>613</v>
      </c>
      <c r="BH1067" s="34" t="s">
        <v>408</v>
      </c>
      <c r="BI1067" s="34" t="s">
        <v>2335</v>
      </c>
      <c r="BJ1067" s="44" t="s">
        <v>428</v>
      </c>
      <c r="BK1067" s="44" t="s">
        <v>5741</v>
      </c>
    </row>
    <row r="1068" spans="22:63">
      <c r="V1068" s="43">
        <v>119</v>
      </c>
      <c r="W1068" s="34" t="s">
        <v>3313</v>
      </c>
      <c r="X1068" s="44">
        <v>130334</v>
      </c>
      <c r="Y1068" s="34" t="s">
        <v>3022</v>
      </c>
      <c r="Z1068" s="43" t="s">
        <v>426</v>
      </c>
      <c r="AA1068" s="34" t="s">
        <v>613</v>
      </c>
      <c r="AB1068" s="34" t="s">
        <v>408</v>
      </c>
      <c r="AC1068" s="34" t="s">
        <v>6575</v>
      </c>
      <c r="AD1068" s="44" t="s">
        <v>428</v>
      </c>
      <c r="AE1068" s="44" t="s">
        <v>5741</v>
      </c>
      <c r="AF1068" s="43">
        <v>119</v>
      </c>
      <c r="AG1068" s="34" t="s">
        <v>3313</v>
      </c>
      <c r="AH1068" s="34" t="s">
        <v>3312</v>
      </c>
      <c r="AI1068" s="43" t="s">
        <v>1831</v>
      </c>
      <c r="AJ1068" s="44" t="s">
        <v>3314</v>
      </c>
      <c r="AK1068" s="295">
        <v>4610195</v>
      </c>
      <c r="AL1068" s="44" t="s">
        <v>613</v>
      </c>
      <c r="AM1068" s="44" t="s">
        <v>3318</v>
      </c>
      <c r="AN1068" s="296">
        <v>255131400</v>
      </c>
      <c r="AO1068" s="34"/>
      <c r="AP1068" s="34"/>
      <c r="AQ1068" s="34"/>
      <c r="AR1068" s="34"/>
      <c r="AS1068" s="34"/>
      <c r="AT1068" s="44" t="s">
        <v>434</v>
      </c>
      <c r="AU1068" s="44"/>
      <c r="AV1068" s="751" t="str" cm="1">
        <f t="array" ref="AV10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8" s="34"/>
      <c r="AX1068" s="34"/>
      <c r="AY1068" s="34"/>
      <c r="AZ1068" s="34"/>
      <c r="BA1068" s="34"/>
      <c r="BB1068" s="34"/>
      <c r="BC1068" s="34"/>
      <c r="BD1068" s="44">
        <v>130334</v>
      </c>
      <c r="BE1068" s="34" t="s">
        <v>3022</v>
      </c>
      <c r="BF1068" s="43" t="s">
        <v>426</v>
      </c>
      <c r="BG1068" s="34" t="s">
        <v>613</v>
      </c>
      <c r="BH1068" s="34" t="s">
        <v>408</v>
      </c>
      <c r="BI1068" s="34" t="s">
        <v>6575</v>
      </c>
      <c r="BJ1068" s="44" t="s">
        <v>428</v>
      </c>
      <c r="BK1068" s="44" t="s">
        <v>5741</v>
      </c>
    </row>
    <row r="1069" spans="22:63">
      <c r="V1069" s="43">
        <v>119</v>
      </c>
      <c r="W1069" s="34" t="s">
        <v>3313</v>
      </c>
      <c r="X1069" s="44">
        <v>130335</v>
      </c>
      <c r="Y1069" s="34" t="s">
        <v>3098</v>
      </c>
      <c r="Z1069" s="43" t="s">
        <v>426</v>
      </c>
      <c r="AA1069" s="34" t="s">
        <v>613</v>
      </c>
      <c r="AB1069" s="34" t="s">
        <v>408</v>
      </c>
      <c r="AC1069" s="34" t="s">
        <v>6574</v>
      </c>
      <c r="AD1069" s="44" t="s">
        <v>428</v>
      </c>
      <c r="AE1069" s="44" t="s">
        <v>5741</v>
      </c>
      <c r="AF1069" s="43">
        <v>119</v>
      </c>
      <c r="AG1069" s="34" t="s">
        <v>3313</v>
      </c>
      <c r="AH1069" s="34" t="s">
        <v>3312</v>
      </c>
      <c r="AI1069" s="43" t="s">
        <v>1831</v>
      </c>
      <c r="AJ1069" s="44" t="s">
        <v>3314</v>
      </c>
      <c r="AK1069" s="295">
        <v>4610195</v>
      </c>
      <c r="AL1069" s="44" t="s">
        <v>613</v>
      </c>
      <c r="AM1069" s="44" t="s">
        <v>3318</v>
      </c>
      <c r="AN1069" s="296">
        <v>255131400</v>
      </c>
      <c r="AO1069" s="34"/>
      <c r="AP1069" s="34"/>
      <c r="AQ1069" s="34"/>
      <c r="AR1069" s="34"/>
      <c r="AS1069" s="34"/>
      <c r="AT1069" s="44" t="s">
        <v>434</v>
      </c>
      <c r="AU1069" s="44"/>
      <c r="AV1069" s="751" t="str" cm="1">
        <f t="array" ref="AV10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69" s="34"/>
      <c r="AX1069" s="34"/>
      <c r="AY1069" s="34"/>
      <c r="AZ1069" s="34"/>
      <c r="BA1069" s="34"/>
      <c r="BB1069" s="34"/>
      <c r="BC1069" s="34"/>
      <c r="BD1069" s="44">
        <v>130335</v>
      </c>
      <c r="BE1069" s="34" t="s">
        <v>3098</v>
      </c>
      <c r="BF1069" s="43" t="s">
        <v>426</v>
      </c>
      <c r="BG1069" s="34" t="s">
        <v>613</v>
      </c>
      <c r="BH1069" s="34" t="s">
        <v>408</v>
      </c>
      <c r="BI1069" s="34" t="s">
        <v>6574</v>
      </c>
      <c r="BJ1069" s="44" t="s">
        <v>428</v>
      </c>
      <c r="BK1069" s="44" t="s">
        <v>5741</v>
      </c>
    </row>
    <row r="1070" spans="22:63">
      <c r="V1070" s="43">
        <v>119</v>
      </c>
      <c r="W1070" s="34" t="s">
        <v>3313</v>
      </c>
      <c r="X1070" s="44">
        <v>130336</v>
      </c>
      <c r="Y1070" s="34" t="s">
        <v>3162</v>
      </c>
      <c r="Z1070" s="43" t="s">
        <v>426</v>
      </c>
      <c r="AA1070" s="34" t="s">
        <v>613</v>
      </c>
      <c r="AB1070" s="34" t="s">
        <v>408</v>
      </c>
      <c r="AC1070" s="34" t="s">
        <v>6576</v>
      </c>
      <c r="AD1070" s="44" t="s">
        <v>428</v>
      </c>
      <c r="AE1070" s="44" t="s">
        <v>5741</v>
      </c>
      <c r="AF1070" s="43">
        <v>119</v>
      </c>
      <c r="AG1070" s="34" t="s">
        <v>3313</v>
      </c>
      <c r="AH1070" s="34" t="s">
        <v>3312</v>
      </c>
      <c r="AI1070" s="43" t="s">
        <v>1831</v>
      </c>
      <c r="AJ1070" s="44" t="s">
        <v>3314</v>
      </c>
      <c r="AK1070" s="295">
        <v>4610195</v>
      </c>
      <c r="AL1070" s="44" t="s">
        <v>613</v>
      </c>
      <c r="AM1070" s="44" t="s">
        <v>3318</v>
      </c>
      <c r="AN1070" s="296">
        <v>255131400</v>
      </c>
      <c r="AO1070" s="34"/>
      <c r="AP1070" s="34"/>
      <c r="AQ1070" s="34"/>
      <c r="AR1070" s="34"/>
      <c r="AS1070" s="34"/>
      <c r="AT1070" s="44" t="s">
        <v>434</v>
      </c>
      <c r="AU1070" s="44"/>
      <c r="AV1070" s="751" t="str" cm="1">
        <f t="array" ref="AV10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0" s="34"/>
      <c r="AX1070" s="34"/>
      <c r="AY1070" s="34"/>
      <c r="AZ1070" s="34"/>
      <c r="BA1070" s="34"/>
      <c r="BB1070" s="34"/>
      <c r="BC1070" s="34"/>
      <c r="BD1070" s="44">
        <v>130336</v>
      </c>
      <c r="BE1070" s="34" t="s">
        <v>3162</v>
      </c>
      <c r="BF1070" s="43" t="s">
        <v>426</v>
      </c>
      <c r="BG1070" s="34" t="s">
        <v>613</v>
      </c>
      <c r="BH1070" s="34" t="s">
        <v>408</v>
      </c>
      <c r="BI1070" s="34" t="s">
        <v>6576</v>
      </c>
      <c r="BJ1070" s="44" t="s">
        <v>428</v>
      </c>
      <c r="BK1070" s="44" t="s">
        <v>5741</v>
      </c>
    </row>
    <row r="1071" spans="22:63">
      <c r="V1071" s="43">
        <v>119</v>
      </c>
      <c r="W1071" s="34" t="s">
        <v>3313</v>
      </c>
      <c r="X1071" s="44">
        <v>130337</v>
      </c>
      <c r="Y1071" s="34" t="s">
        <v>3228</v>
      </c>
      <c r="Z1071" s="43" t="s">
        <v>426</v>
      </c>
      <c r="AA1071" s="34" t="s">
        <v>613</v>
      </c>
      <c r="AB1071" s="34" t="s">
        <v>408</v>
      </c>
      <c r="AC1071" s="34" t="s">
        <v>6577</v>
      </c>
      <c r="AD1071" s="44" t="s">
        <v>428</v>
      </c>
      <c r="AE1071" s="44" t="s">
        <v>5741</v>
      </c>
      <c r="AF1071" s="43">
        <v>119</v>
      </c>
      <c r="AG1071" s="34" t="s">
        <v>3313</v>
      </c>
      <c r="AH1071" s="34" t="s">
        <v>3312</v>
      </c>
      <c r="AI1071" s="43" t="s">
        <v>1831</v>
      </c>
      <c r="AJ1071" s="44" t="s">
        <v>3314</v>
      </c>
      <c r="AK1071" s="295">
        <v>4610195</v>
      </c>
      <c r="AL1071" s="44" t="s">
        <v>613</v>
      </c>
      <c r="AM1071" s="44" t="s">
        <v>3318</v>
      </c>
      <c r="AN1071" s="296">
        <v>255131400</v>
      </c>
      <c r="AO1071" s="34"/>
      <c r="AP1071" s="34"/>
      <c r="AQ1071" s="34"/>
      <c r="AR1071" s="34"/>
      <c r="AS1071" s="34"/>
      <c r="AT1071" s="44" t="s">
        <v>434</v>
      </c>
      <c r="AU1071" s="44"/>
      <c r="AV1071" s="751" t="str" cm="1">
        <f t="array" ref="AV10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1" s="34"/>
      <c r="AX1071" s="34"/>
      <c r="AY1071" s="34"/>
      <c r="AZ1071" s="34"/>
      <c r="BA1071" s="34"/>
      <c r="BB1071" s="34"/>
      <c r="BC1071" s="34"/>
      <c r="BD1071" s="44">
        <v>130337</v>
      </c>
      <c r="BE1071" s="34" t="s">
        <v>3228</v>
      </c>
      <c r="BF1071" s="43" t="s">
        <v>426</v>
      </c>
      <c r="BG1071" s="34" t="s">
        <v>613</v>
      </c>
      <c r="BH1071" s="34" t="s">
        <v>408</v>
      </c>
      <c r="BI1071" s="34" t="s">
        <v>6577</v>
      </c>
      <c r="BJ1071" s="44" t="s">
        <v>428</v>
      </c>
      <c r="BK1071" s="44" t="s">
        <v>5741</v>
      </c>
    </row>
    <row r="1072" spans="22:63">
      <c r="V1072" s="43">
        <v>119</v>
      </c>
      <c r="W1072" s="34" t="s">
        <v>3313</v>
      </c>
      <c r="X1072" s="44">
        <v>130338</v>
      </c>
      <c r="Y1072" s="34" t="s">
        <v>3285</v>
      </c>
      <c r="Z1072" s="43" t="s">
        <v>426</v>
      </c>
      <c r="AA1072" s="34" t="s">
        <v>613</v>
      </c>
      <c r="AB1072" s="34" t="s">
        <v>408</v>
      </c>
      <c r="AC1072" s="34" t="s">
        <v>6578</v>
      </c>
      <c r="AD1072" s="44" t="s">
        <v>428</v>
      </c>
      <c r="AE1072" s="44" t="s">
        <v>5741</v>
      </c>
      <c r="AF1072" s="43">
        <v>119</v>
      </c>
      <c r="AG1072" s="34" t="s">
        <v>3313</v>
      </c>
      <c r="AH1072" s="34" t="s">
        <v>3312</v>
      </c>
      <c r="AI1072" s="43" t="s">
        <v>1831</v>
      </c>
      <c r="AJ1072" s="44" t="s">
        <v>3314</v>
      </c>
      <c r="AK1072" s="295">
        <v>4610195</v>
      </c>
      <c r="AL1072" s="44" t="s">
        <v>613</v>
      </c>
      <c r="AM1072" s="44" t="s">
        <v>3318</v>
      </c>
      <c r="AN1072" s="296">
        <v>255131400</v>
      </c>
      <c r="AO1072" s="34"/>
      <c r="AP1072" s="34"/>
      <c r="AQ1072" s="34"/>
      <c r="AR1072" s="34"/>
      <c r="AS1072" s="34"/>
      <c r="AT1072" s="44" t="s">
        <v>434</v>
      </c>
      <c r="AU1072" s="44"/>
      <c r="AV1072" s="751" t="str" cm="1">
        <f t="array" ref="AV10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2" s="34"/>
      <c r="AX1072" s="34"/>
      <c r="AY1072" s="34"/>
      <c r="AZ1072" s="34"/>
      <c r="BA1072" s="34"/>
      <c r="BB1072" s="34"/>
      <c r="BC1072" s="34"/>
      <c r="BD1072" s="44">
        <v>130338</v>
      </c>
      <c r="BE1072" s="34" t="s">
        <v>3285</v>
      </c>
      <c r="BF1072" s="43" t="s">
        <v>426</v>
      </c>
      <c r="BG1072" s="34" t="s">
        <v>613</v>
      </c>
      <c r="BH1072" s="34" t="s">
        <v>408</v>
      </c>
      <c r="BI1072" s="34" t="s">
        <v>6578</v>
      </c>
      <c r="BJ1072" s="44" t="s">
        <v>428</v>
      </c>
      <c r="BK1072" s="44" t="s">
        <v>5741</v>
      </c>
    </row>
    <row r="1073" spans="22:63">
      <c r="V1073" s="43">
        <v>119</v>
      </c>
      <c r="W1073" s="34" t="s">
        <v>3313</v>
      </c>
      <c r="X1073" s="44">
        <v>130339</v>
      </c>
      <c r="Y1073" s="34" t="s">
        <v>3340</v>
      </c>
      <c r="Z1073" s="43" t="s">
        <v>426</v>
      </c>
      <c r="AA1073" s="34" t="s">
        <v>613</v>
      </c>
      <c r="AB1073" s="34" t="s">
        <v>408</v>
      </c>
      <c r="AC1073" s="34" t="s">
        <v>6579</v>
      </c>
      <c r="AD1073" s="44" t="s">
        <v>428</v>
      </c>
      <c r="AE1073" s="44" t="s">
        <v>5741</v>
      </c>
      <c r="AF1073" s="43">
        <v>119</v>
      </c>
      <c r="AG1073" s="34" t="s">
        <v>3313</v>
      </c>
      <c r="AH1073" s="34" t="s">
        <v>3312</v>
      </c>
      <c r="AI1073" s="43" t="s">
        <v>1831</v>
      </c>
      <c r="AJ1073" s="44" t="s">
        <v>3314</v>
      </c>
      <c r="AK1073" s="295">
        <v>4610195</v>
      </c>
      <c r="AL1073" s="44" t="s">
        <v>613</v>
      </c>
      <c r="AM1073" s="44" t="s">
        <v>3318</v>
      </c>
      <c r="AN1073" s="296">
        <v>255131400</v>
      </c>
      <c r="AO1073" s="34"/>
      <c r="AP1073" s="34"/>
      <c r="AQ1073" s="34"/>
      <c r="AR1073" s="34"/>
      <c r="AS1073" s="34"/>
      <c r="AT1073" s="44" t="s">
        <v>434</v>
      </c>
      <c r="AU1073" s="44"/>
      <c r="AV1073" s="751" t="str" cm="1">
        <f t="array" ref="AV10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3" s="34"/>
      <c r="AX1073" s="34"/>
      <c r="AY1073" s="34"/>
      <c r="AZ1073" s="34"/>
      <c r="BA1073" s="34"/>
      <c r="BB1073" s="34"/>
      <c r="BC1073" s="34"/>
      <c r="BD1073" s="44">
        <v>130339</v>
      </c>
      <c r="BE1073" s="34" t="s">
        <v>3340</v>
      </c>
      <c r="BF1073" s="43" t="s">
        <v>426</v>
      </c>
      <c r="BG1073" s="34" t="s">
        <v>613</v>
      </c>
      <c r="BH1073" s="34" t="s">
        <v>408</v>
      </c>
      <c r="BI1073" s="34" t="s">
        <v>6579</v>
      </c>
      <c r="BJ1073" s="44" t="s">
        <v>428</v>
      </c>
      <c r="BK1073" s="44" t="s">
        <v>5741</v>
      </c>
    </row>
    <row r="1074" spans="22:63">
      <c r="V1074" s="43">
        <v>119</v>
      </c>
      <c r="W1074" s="34" t="s">
        <v>3313</v>
      </c>
      <c r="X1074" s="44">
        <v>130340</v>
      </c>
      <c r="Y1074" s="34" t="s">
        <v>3390</v>
      </c>
      <c r="Z1074" s="43" t="s">
        <v>426</v>
      </c>
      <c r="AA1074" s="34" t="s">
        <v>613</v>
      </c>
      <c r="AB1074" s="34" t="s">
        <v>408</v>
      </c>
      <c r="AC1074" s="34" t="s">
        <v>6580</v>
      </c>
      <c r="AD1074" s="44" t="s">
        <v>428</v>
      </c>
      <c r="AE1074" s="44" t="s">
        <v>5741</v>
      </c>
      <c r="AF1074" s="43">
        <v>119</v>
      </c>
      <c r="AG1074" s="34" t="s">
        <v>3313</v>
      </c>
      <c r="AH1074" s="34" t="s">
        <v>3312</v>
      </c>
      <c r="AI1074" s="43" t="s">
        <v>1831</v>
      </c>
      <c r="AJ1074" s="44" t="s">
        <v>3314</v>
      </c>
      <c r="AK1074" s="295">
        <v>4610195</v>
      </c>
      <c r="AL1074" s="44" t="s">
        <v>613</v>
      </c>
      <c r="AM1074" s="44" t="s">
        <v>3318</v>
      </c>
      <c r="AN1074" s="296">
        <v>255131400</v>
      </c>
      <c r="AO1074" s="34"/>
      <c r="AP1074" s="34"/>
      <c r="AQ1074" s="34"/>
      <c r="AR1074" s="34"/>
      <c r="AS1074" s="34"/>
      <c r="AT1074" s="44" t="s">
        <v>434</v>
      </c>
      <c r="AU1074" s="44"/>
      <c r="AV1074" s="751" t="str" cm="1">
        <f t="array" ref="AV10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4" s="34"/>
      <c r="AX1074" s="34"/>
      <c r="AY1074" s="34"/>
      <c r="AZ1074" s="34"/>
      <c r="BA1074" s="34"/>
      <c r="BB1074" s="34"/>
      <c r="BC1074" s="34"/>
      <c r="BD1074" s="44">
        <v>130340</v>
      </c>
      <c r="BE1074" s="34" t="s">
        <v>3390</v>
      </c>
      <c r="BF1074" s="43" t="s">
        <v>426</v>
      </c>
      <c r="BG1074" s="34" t="s">
        <v>613</v>
      </c>
      <c r="BH1074" s="34" t="s">
        <v>408</v>
      </c>
      <c r="BI1074" s="34" t="s">
        <v>6580</v>
      </c>
      <c r="BJ1074" s="44" t="s">
        <v>428</v>
      </c>
      <c r="BK1074" s="44" t="s">
        <v>5741</v>
      </c>
    </row>
    <row r="1075" spans="22:63">
      <c r="V1075" s="43">
        <v>119</v>
      </c>
      <c r="W1075" s="34" t="s">
        <v>3313</v>
      </c>
      <c r="X1075" s="44">
        <v>130341</v>
      </c>
      <c r="Y1075" s="34" t="s">
        <v>3440</v>
      </c>
      <c r="Z1075" s="43" t="s">
        <v>426</v>
      </c>
      <c r="AA1075" s="34" t="s">
        <v>613</v>
      </c>
      <c r="AB1075" s="34" t="s">
        <v>408</v>
      </c>
      <c r="AC1075" s="34" t="s">
        <v>6581</v>
      </c>
      <c r="AD1075" s="44" t="s">
        <v>428</v>
      </c>
      <c r="AE1075" s="44" t="s">
        <v>5741</v>
      </c>
      <c r="AF1075" s="43">
        <v>119</v>
      </c>
      <c r="AG1075" s="34" t="s">
        <v>3313</v>
      </c>
      <c r="AH1075" s="34" t="s">
        <v>3312</v>
      </c>
      <c r="AI1075" s="43" t="s">
        <v>1831</v>
      </c>
      <c r="AJ1075" s="44" t="s">
        <v>3314</v>
      </c>
      <c r="AK1075" s="295">
        <v>4610195</v>
      </c>
      <c r="AL1075" s="44" t="s">
        <v>613</v>
      </c>
      <c r="AM1075" s="44" t="s">
        <v>3318</v>
      </c>
      <c r="AN1075" s="296">
        <v>255131400</v>
      </c>
      <c r="AO1075" s="34"/>
      <c r="AP1075" s="34"/>
      <c r="AQ1075" s="34"/>
      <c r="AR1075" s="34"/>
      <c r="AS1075" s="34"/>
      <c r="AT1075" s="44" t="s">
        <v>434</v>
      </c>
      <c r="AU1075" s="44"/>
      <c r="AV1075" s="751" t="str" cm="1">
        <f t="array" ref="AV10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5" s="34"/>
      <c r="AX1075" s="34"/>
      <c r="AY1075" s="34"/>
      <c r="AZ1075" s="34"/>
      <c r="BA1075" s="34"/>
      <c r="BB1075" s="34"/>
      <c r="BC1075" s="34"/>
      <c r="BD1075" s="44">
        <v>130341</v>
      </c>
      <c r="BE1075" s="34" t="s">
        <v>3440</v>
      </c>
      <c r="BF1075" s="43" t="s">
        <v>426</v>
      </c>
      <c r="BG1075" s="34" t="s">
        <v>613</v>
      </c>
      <c r="BH1075" s="34" t="s">
        <v>408</v>
      </c>
      <c r="BI1075" s="34" t="s">
        <v>6581</v>
      </c>
      <c r="BJ1075" s="44" t="s">
        <v>428</v>
      </c>
      <c r="BK1075" s="44" t="s">
        <v>5741</v>
      </c>
    </row>
    <row r="1076" spans="22:63">
      <c r="V1076" s="43">
        <v>120</v>
      </c>
      <c r="W1076" s="34" t="s">
        <v>3365</v>
      </c>
      <c r="X1076" s="44">
        <v>30401</v>
      </c>
      <c r="Y1076" s="34" t="s">
        <v>751</v>
      </c>
      <c r="Z1076" s="43" t="s">
        <v>1277</v>
      </c>
      <c r="AA1076" s="34" t="s">
        <v>487</v>
      </c>
      <c r="AB1076" s="34" t="s">
        <v>398</v>
      </c>
      <c r="AC1076" s="34" t="s">
        <v>751</v>
      </c>
      <c r="AD1076" s="44" t="s">
        <v>428</v>
      </c>
      <c r="AE1076" s="44" t="s">
        <v>5214</v>
      </c>
      <c r="AF1076" s="43">
        <v>120</v>
      </c>
      <c r="AG1076" s="34" t="s">
        <v>3365</v>
      </c>
      <c r="AH1076" s="34" t="s">
        <v>3364</v>
      </c>
      <c r="AI1076" s="43" t="s">
        <v>983</v>
      </c>
      <c r="AJ1076" s="44" t="s">
        <v>3366</v>
      </c>
      <c r="AK1076" s="295">
        <v>4860068</v>
      </c>
      <c r="AL1076" s="44" t="s">
        <v>3369</v>
      </c>
      <c r="AM1076" s="44" t="s">
        <v>3371</v>
      </c>
      <c r="AN1076" s="296">
        <v>253469600</v>
      </c>
      <c r="AO1076" s="34"/>
      <c r="AP1076" s="34"/>
      <c r="AQ1076" s="34"/>
      <c r="AR1076" s="34"/>
      <c r="AS1076" s="34"/>
      <c r="AT1076" s="44" t="s">
        <v>434</v>
      </c>
      <c r="AU1076" s="44"/>
      <c r="AV1076" s="751" t="str" cm="1">
        <f t="array" ref="AV10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6" s="34"/>
      <c r="AX1076" s="34"/>
      <c r="AY1076" s="34"/>
      <c r="AZ1076" s="34"/>
      <c r="BA1076" s="34"/>
      <c r="BB1076" s="34"/>
      <c r="BC1076" s="34"/>
      <c r="BD1076" s="44">
        <v>30401</v>
      </c>
      <c r="BE1076" s="34" t="s">
        <v>751</v>
      </c>
      <c r="BF1076" s="43" t="s">
        <v>1277</v>
      </c>
      <c r="BG1076" s="34" t="s">
        <v>487</v>
      </c>
      <c r="BH1076" s="34" t="s">
        <v>398</v>
      </c>
      <c r="BI1076" s="34" t="s">
        <v>751</v>
      </c>
      <c r="BJ1076" s="44" t="s">
        <v>428</v>
      </c>
      <c r="BK1076" s="44" t="s">
        <v>5214</v>
      </c>
    </row>
    <row r="1077" spans="22:63">
      <c r="V1077" s="43">
        <v>120</v>
      </c>
      <c r="W1077" s="34" t="s">
        <v>3365</v>
      </c>
      <c r="X1077" s="44">
        <v>30404</v>
      </c>
      <c r="Y1077" s="34" t="s">
        <v>1019</v>
      </c>
      <c r="Z1077" s="43" t="s">
        <v>1277</v>
      </c>
      <c r="AA1077" s="34" t="s">
        <v>487</v>
      </c>
      <c r="AB1077" s="34" t="s">
        <v>398</v>
      </c>
      <c r="AC1077" s="34" t="s">
        <v>1019</v>
      </c>
      <c r="AD1077" s="44" t="s">
        <v>428</v>
      </c>
      <c r="AE1077" s="44" t="s">
        <v>5214</v>
      </c>
      <c r="AF1077" s="43">
        <v>120</v>
      </c>
      <c r="AG1077" s="34" t="s">
        <v>3365</v>
      </c>
      <c r="AH1077" s="34" t="s">
        <v>3364</v>
      </c>
      <c r="AI1077" s="43" t="s">
        <v>983</v>
      </c>
      <c r="AJ1077" s="44" t="s">
        <v>3366</v>
      </c>
      <c r="AK1077" s="295">
        <v>4860068</v>
      </c>
      <c r="AL1077" s="44" t="s">
        <v>3369</v>
      </c>
      <c r="AM1077" s="44" t="s">
        <v>3371</v>
      </c>
      <c r="AN1077" s="296">
        <v>253469600</v>
      </c>
      <c r="AO1077" s="34"/>
      <c r="AP1077" s="34"/>
      <c r="AQ1077" s="34"/>
      <c r="AR1077" s="34"/>
      <c r="AS1077" s="34"/>
      <c r="AT1077" s="44" t="s">
        <v>434</v>
      </c>
      <c r="AU1077" s="44"/>
      <c r="AV1077" s="751" t="str" cm="1">
        <f t="array" ref="AV10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7" s="34"/>
      <c r="AX1077" s="34"/>
      <c r="AY1077" s="34"/>
      <c r="AZ1077" s="34"/>
      <c r="BA1077" s="34"/>
      <c r="BB1077" s="34"/>
      <c r="BC1077" s="34"/>
      <c r="BD1077" s="44">
        <v>30404</v>
      </c>
      <c r="BE1077" s="34" t="s">
        <v>1019</v>
      </c>
      <c r="BF1077" s="43" t="s">
        <v>1277</v>
      </c>
      <c r="BG1077" s="34" t="s">
        <v>487</v>
      </c>
      <c r="BH1077" s="34" t="s">
        <v>398</v>
      </c>
      <c r="BI1077" s="34" t="s">
        <v>1019</v>
      </c>
      <c r="BJ1077" s="44" t="s">
        <v>428</v>
      </c>
      <c r="BK1077" s="44" t="s">
        <v>5214</v>
      </c>
    </row>
    <row r="1078" spans="22:63">
      <c r="V1078" s="43">
        <v>120</v>
      </c>
      <c r="W1078" s="34" t="s">
        <v>3365</v>
      </c>
      <c r="X1078" s="44">
        <v>30405</v>
      </c>
      <c r="Y1078" s="34" t="s">
        <v>1314</v>
      </c>
      <c r="Z1078" s="43" t="s">
        <v>1277</v>
      </c>
      <c r="AA1078" s="34" t="s">
        <v>487</v>
      </c>
      <c r="AB1078" s="34" t="s">
        <v>398</v>
      </c>
      <c r="AC1078" s="34" t="s">
        <v>1314</v>
      </c>
      <c r="AD1078" s="44" t="s">
        <v>428</v>
      </c>
      <c r="AE1078" s="44" t="s">
        <v>5214</v>
      </c>
      <c r="AF1078" s="43">
        <v>120</v>
      </c>
      <c r="AG1078" s="34" t="s">
        <v>3365</v>
      </c>
      <c r="AH1078" s="34" t="s">
        <v>3364</v>
      </c>
      <c r="AI1078" s="43" t="s">
        <v>983</v>
      </c>
      <c r="AJ1078" s="44" t="s">
        <v>3366</v>
      </c>
      <c r="AK1078" s="295">
        <v>4860068</v>
      </c>
      <c r="AL1078" s="44" t="s">
        <v>3369</v>
      </c>
      <c r="AM1078" s="44" t="s">
        <v>3371</v>
      </c>
      <c r="AN1078" s="296">
        <v>253469600</v>
      </c>
      <c r="AO1078" s="34"/>
      <c r="AP1078" s="34"/>
      <c r="AQ1078" s="34"/>
      <c r="AR1078" s="34"/>
      <c r="AS1078" s="34"/>
      <c r="AT1078" s="44" t="s">
        <v>434</v>
      </c>
      <c r="AU1078" s="44"/>
      <c r="AV1078" s="751" t="str" cm="1">
        <f t="array" ref="AV10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8" s="34"/>
      <c r="AX1078" s="34"/>
      <c r="AY1078" s="34"/>
      <c r="AZ1078" s="34"/>
      <c r="BA1078" s="34"/>
      <c r="BB1078" s="34"/>
      <c r="BC1078" s="34"/>
      <c r="BD1078" s="44">
        <v>30405</v>
      </c>
      <c r="BE1078" s="34" t="s">
        <v>1314</v>
      </c>
      <c r="BF1078" s="43" t="s">
        <v>1277</v>
      </c>
      <c r="BG1078" s="34" t="s">
        <v>487</v>
      </c>
      <c r="BH1078" s="34" t="s">
        <v>398</v>
      </c>
      <c r="BI1078" s="34" t="s">
        <v>1314</v>
      </c>
      <c r="BJ1078" s="44" t="s">
        <v>428</v>
      </c>
      <c r="BK1078" s="44" t="s">
        <v>5214</v>
      </c>
    </row>
    <row r="1079" spans="22:63">
      <c r="V1079" s="43">
        <v>120</v>
      </c>
      <c r="W1079" s="34" t="s">
        <v>3365</v>
      </c>
      <c r="X1079" s="44">
        <v>30406</v>
      </c>
      <c r="Y1079" s="34" t="s">
        <v>487</v>
      </c>
      <c r="Z1079" s="43" t="s">
        <v>1277</v>
      </c>
      <c r="AA1079" s="34" t="s">
        <v>487</v>
      </c>
      <c r="AB1079" s="34" t="s">
        <v>398</v>
      </c>
      <c r="AC1079" s="34" t="s">
        <v>487</v>
      </c>
      <c r="AD1079" s="44" t="s">
        <v>428</v>
      </c>
      <c r="AE1079" s="44" t="s">
        <v>5214</v>
      </c>
      <c r="AF1079" s="43">
        <v>120</v>
      </c>
      <c r="AG1079" s="34" t="s">
        <v>3365</v>
      </c>
      <c r="AH1079" s="34" t="s">
        <v>3364</v>
      </c>
      <c r="AI1079" s="43" t="s">
        <v>983</v>
      </c>
      <c r="AJ1079" s="44" t="s">
        <v>3366</v>
      </c>
      <c r="AK1079" s="295">
        <v>4860068</v>
      </c>
      <c r="AL1079" s="44" t="s">
        <v>3369</v>
      </c>
      <c r="AM1079" s="44" t="s">
        <v>3371</v>
      </c>
      <c r="AN1079" s="296">
        <v>253469600</v>
      </c>
      <c r="AO1079" s="34"/>
      <c r="AP1079" s="34"/>
      <c r="AQ1079" s="34"/>
      <c r="AR1079" s="34"/>
      <c r="AS1079" s="34"/>
      <c r="AT1079" s="44" t="s">
        <v>434</v>
      </c>
      <c r="AU1079" s="44"/>
      <c r="AV1079" s="751" t="str" cm="1">
        <f t="array" ref="AV10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79" s="34"/>
      <c r="AX1079" s="34"/>
      <c r="AY1079" s="34"/>
      <c r="AZ1079" s="34"/>
      <c r="BA1079" s="34"/>
      <c r="BB1079" s="34"/>
      <c r="BC1079" s="34"/>
      <c r="BD1079" s="44">
        <v>30406</v>
      </c>
      <c r="BE1079" s="34" t="s">
        <v>487</v>
      </c>
      <c r="BF1079" s="43" t="s">
        <v>1277</v>
      </c>
      <c r="BG1079" s="34" t="s">
        <v>487</v>
      </c>
      <c r="BH1079" s="34" t="s">
        <v>398</v>
      </c>
      <c r="BI1079" s="34" t="s">
        <v>487</v>
      </c>
      <c r="BJ1079" s="44" t="s">
        <v>428</v>
      </c>
      <c r="BK1079" s="44" t="s">
        <v>5214</v>
      </c>
    </row>
    <row r="1080" spans="22:63">
      <c r="V1080" s="43">
        <v>120</v>
      </c>
      <c r="W1080" s="34" t="s">
        <v>3365</v>
      </c>
      <c r="X1080" s="44">
        <v>30400</v>
      </c>
      <c r="Y1080" s="34" t="s">
        <v>6582</v>
      </c>
      <c r="Z1080" s="43" t="s">
        <v>1277</v>
      </c>
      <c r="AA1080" s="34" t="s">
        <v>487</v>
      </c>
      <c r="AB1080" s="34" t="s">
        <v>398</v>
      </c>
      <c r="AC1080" s="34" t="s">
        <v>487</v>
      </c>
      <c r="AD1080" s="44" t="s">
        <v>428</v>
      </c>
      <c r="AE1080" s="44" t="s">
        <v>5214</v>
      </c>
      <c r="AF1080" s="43">
        <v>120</v>
      </c>
      <c r="AG1080" s="34" t="s">
        <v>3365</v>
      </c>
      <c r="AH1080" s="34" t="s">
        <v>3364</v>
      </c>
      <c r="AI1080" s="43" t="s">
        <v>983</v>
      </c>
      <c r="AJ1080" s="44" t="s">
        <v>3366</v>
      </c>
      <c r="AK1080" s="295">
        <v>4860068</v>
      </c>
      <c r="AL1080" s="44" t="s">
        <v>3369</v>
      </c>
      <c r="AM1080" s="44" t="s">
        <v>3371</v>
      </c>
      <c r="AN1080" s="296">
        <v>253469600</v>
      </c>
      <c r="AO1080" s="34"/>
      <c r="AP1080" s="34"/>
      <c r="AQ1080" s="34"/>
      <c r="AR1080" s="34"/>
      <c r="AS1080" s="34"/>
      <c r="AT1080" s="44" t="s">
        <v>434</v>
      </c>
      <c r="AU1080" s="44"/>
      <c r="AV1080" s="751" t="str" cm="1">
        <f t="array" ref="AV10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0" s="34"/>
      <c r="AX1080" s="34"/>
      <c r="AY1080" s="34"/>
      <c r="AZ1080" s="34"/>
      <c r="BA1080" s="34"/>
      <c r="BB1080" s="34"/>
      <c r="BC1080" s="34"/>
      <c r="BD1080" s="44">
        <v>30400</v>
      </c>
      <c r="BE1080" s="34" t="s">
        <v>6582</v>
      </c>
      <c r="BF1080" s="43" t="s">
        <v>1277</v>
      </c>
      <c r="BG1080" s="34" t="s">
        <v>487</v>
      </c>
      <c r="BH1080" s="34" t="s">
        <v>398</v>
      </c>
      <c r="BI1080" s="34" t="s">
        <v>487</v>
      </c>
      <c r="BJ1080" s="44" t="s">
        <v>428</v>
      </c>
      <c r="BK1080" s="44" t="s">
        <v>5214</v>
      </c>
    </row>
    <row r="1081" spans="22:63">
      <c r="V1081" s="43">
        <v>120</v>
      </c>
      <c r="W1081" s="34" t="s">
        <v>3365</v>
      </c>
      <c r="X1081" s="44">
        <v>30407</v>
      </c>
      <c r="Y1081" s="34" t="s">
        <v>1857</v>
      </c>
      <c r="Z1081" s="43" t="s">
        <v>1277</v>
      </c>
      <c r="AA1081" s="34" t="s">
        <v>487</v>
      </c>
      <c r="AB1081" s="34" t="s">
        <v>398</v>
      </c>
      <c r="AC1081" s="34" t="s">
        <v>1857</v>
      </c>
      <c r="AD1081" s="44" t="s">
        <v>428</v>
      </c>
      <c r="AE1081" s="44" t="s">
        <v>5214</v>
      </c>
      <c r="AF1081" s="43">
        <v>120</v>
      </c>
      <c r="AG1081" s="34" t="s">
        <v>3365</v>
      </c>
      <c r="AH1081" s="34" t="s">
        <v>3364</v>
      </c>
      <c r="AI1081" s="43" t="s">
        <v>983</v>
      </c>
      <c r="AJ1081" s="44" t="s">
        <v>3366</v>
      </c>
      <c r="AK1081" s="295">
        <v>4860068</v>
      </c>
      <c r="AL1081" s="44" t="s">
        <v>3369</v>
      </c>
      <c r="AM1081" s="44" t="s">
        <v>3371</v>
      </c>
      <c r="AN1081" s="296">
        <v>253469600</v>
      </c>
      <c r="AO1081" s="34"/>
      <c r="AP1081" s="34"/>
      <c r="AQ1081" s="34"/>
      <c r="AR1081" s="34"/>
      <c r="AS1081" s="34"/>
      <c r="AT1081" s="44" t="s">
        <v>434</v>
      </c>
      <c r="AU1081" s="44"/>
      <c r="AV1081" s="751" t="str" cm="1">
        <f t="array" ref="AV10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1" s="34"/>
      <c r="AX1081" s="34"/>
      <c r="AY1081" s="34"/>
      <c r="AZ1081" s="34"/>
      <c r="BA1081" s="34"/>
      <c r="BB1081" s="34"/>
      <c r="BC1081" s="34"/>
      <c r="BD1081" s="44">
        <v>30407</v>
      </c>
      <c r="BE1081" s="34" t="s">
        <v>1857</v>
      </c>
      <c r="BF1081" s="43" t="s">
        <v>1277</v>
      </c>
      <c r="BG1081" s="34" t="s">
        <v>487</v>
      </c>
      <c r="BH1081" s="34" t="s">
        <v>398</v>
      </c>
      <c r="BI1081" s="34" t="s">
        <v>1857</v>
      </c>
      <c r="BJ1081" s="44" t="s">
        <v>428</v>
      </c>
      <c r="BK1081" s="44" t="s">
        <v>5214</v>
      </c>
    </row>
    <row r="1082" spans="22:63">
      <c r="V1082" s="43">
        <v>120</v>
      </c>
      <c r="W1082" s="34" t="s">
        <v>3365</v>
      </c>
      <c r="X1082" s="44">
        <v>30408</v>
      </c>
      <c r="Y1082" s="34" t="s">
        <v>1989</v>
      </c>
      <c r="Z1082" s="43" t="s">
        <v>1277</v>
      </c>
      <c r="AA1082" s="34" t="s">
        <v>487</v>
      </c>
      <c r="AB1082" s="34" t="s">
        <v>398</v>
      </c>
      <c r="AC1082" s="34" t="s">
        <v>1989</v>
      </c>
      <c r="AD1082" s="44" t="s">
        <v>428</v>
      </c>
      <c r="AE1082" s="44" t="s">
        <v>5214</v>
      </c>
      <c r="AF1082" s="43">
        <v>120</v>
      </c>
      <c r="AG1082" s="34" t="s">
        <v>3365</v>
      </c>
      <c r="AH1082" s="34" t="s">
        <v>3364</v>
      </c>
      <c r="AI1082" s="43" t="s">
        <v>983</v>
      </c>
      <c r="AJ1082" s="44" t="s">
        <v>3366</v>
      </c>
      <c r="AK1082" s="295">
        <v>4860068</v>
      </c>
      <c r="AL1082" s="44" t="s">
        <v>3369</v>
      </c>
      <c r="AM1082" s="44" t="s">
        <v>3371</v>
      </c>
      <c r="AN1082" s="296">
        <v>253469600</v>
      </c>
      <c r="AO1082" s="34"/>
      <c r="AP1082" s="34"/>
      <c r="AQ1082" s="34"/>
      <c r="AR1082" s="34"/>
      <c r="AS1082" s="34"/>
      <c r="AT1082" s="44" t="s">
        <v>434</v>
      </c>
      <c r="AU1082" s="44"/>
      <c r="AV1082" s="751" t="str" cm="1">
        <f t="array" ref="AV10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2" s="34"/>
      <c r="AX1082" s="34"/>
      <c r="AY1082" s="34"/>
      <c r="AZ1082" s="34"/>
      <c r="BA1082" s="34"/>
      <c r="BB1082" s="34"/>
      <c r="BC1082" s="34"/>
      <c r="BD1082" s="44">
        <v>30408</v>
      </c>
      <c r="BE1082" s="34" t="s">
        <v>1989</v>
      </c>
      <c r="BF1082" s="43" t="s">
        <v>1277</v>
      </c>
      <c r="BG1082" s="34" t="s">
        <v>487</v>
      </c>
      <c r="BH1082" s="34" t="s">
        <v>398</v>
      </c>
      <c r="BI1082" s="34" t="s">
        <v>1989</v>
      </c>
      <c r="BJ1082" s="44" t="s">
        <v>428</v>
      </c>
      <c r="BK1082" s="44" t="s">
        <v>5214</v>
      </c>
    </row>
    <row r="1083" spans="22:63">
      <c r="V1083" s="43">
        <v>120</v>
      </c>
      <c r="W1083" s="34" t="s">
        <v>3365</v>
      </c>
      <c r="X1083" s="44">
        <v>30413</v>
      </c>
      <c r="Y1083" s="34" t="s">
        <v>2232</v>
      </c>
      <c r="Z1083" s="43" t="s">
        <v>1277</v>
      </c>
      <c r="AA1083" s="34" t="s">
        <v>487</v>
      </c>
      <c r="AB1083" s="34" t="s">
        <v>398</v>
      </c>
      <c r="AC1083" s="34" t="s">
        <v>2232</v>
      </c>
      <c r="AD1083" s="44" t="s">
        <v>428</v>
      </c>
      <c r="AE1083" s="44" t="s">
        <v>5214</v>
      </c>
      <c r="AF1083" s="43">
        <v>120</v>
      </c>
      <c r="AG1083" s="34" t="s">
        <v>3365</v>
      </c>
      <c r="AH1083" s="34" t="s">
        <v>3364</v>
      </c>
      <c r="AI1083" s="43" t="s">
        <v>983</v>
      </c>
      <c r="AJ1083" s="44" t="s">
        <v>3366</v>
      </c>
      <c r="AK1083" s="295">
        <v>4860068</v>
      </c>
      <c r="AL1083" s="44" t="s">
        <v>3369</v>
      </c>
      <c r="AM1083" s="44" t="s">
        <v>3371</v>
      </c>
      <c r="AN1083" s="296">
        <v>253469600</v>
      </c>
      <c r="AO1083" s="34"/>
      <c r="AP1083" s="34"/>
      <c r="AQ1083" s="34"/>
      <c r="AR1083" s="34"/>
      <c r="AS1083" s="34"/>
      <c r="AT1083" s="44" t="s">
        <v>434</v>
      </c>
      <c r="AU1083" s="44"/>
      <c r="AV1083" s="751" t="str" cm="1">
        <f t="array" ref="AV10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3" s="34"/>
      <c r="AX1083" s="34"/>
      <c r="AY1083" s="34"/>
      <c r="AZ1083" s="34"/>
      <c r="BA1083" s="34"/>
      <c r="BB1083" s="34"/>
      <c r="BC1083" s="34"/>
      <c r="BD1083" s="44">
        <v>30413</v>
      </c>
      <c r="BE1083" s="34" t="s">
        <v>2232</v>
      </c>
      <c r="BF1083" s="43" t="s">
        <v>1277</v>
      </c>
      <c r="BG1083" s="34" t="s">
        <v>487</v>
      </c>
      <c r="BH1083" s="34" t="s">
        <v>398</v>
      </c>
      <c r="BI1083" s="34" t="s">
        <v>2232</v>
      </c>
      <c r="BJ1083" s="44" t="s">
        <v>428</v>
      </c>
      <c r="BK1083" s="44" t="s">
        <v>5214</v>
      </c>
    </row>
    <row r="1084" spans="22:63">
      <c r="V1084" s="43">
        <v>120</v>
      </c>
      <c r="W1084" s="34" t="s">
        <v>3365</v>
      </c>
      <c r="X1084" s="44">
        <v>30415</v>
      </c>
      <c r="Y1084" s="34" t="s">
        <v>2388</v>
      </c>
      <c r="Z1084" s="43" t="s">
        <v>1277</v>
      </c>
      <c r="AA1084" s="34" t="s">
        <v>487</v>
      </c>
      <c r="AB1084" s="34" t="s">
        <v>398</v>
      </c>
      <c r="AC1084" s="34" t="s">
        <v>2388</v>
      </c>
      <c r="AD1084" s="44" t="s">
        <v>428</v>
      </c>
      <c r="AE1084" s="44" t="s">
        <v>5214</v>
      </c>
      <c r="AF1084" s="43">
        <v>120</v>
      </c>
      <c r="AG1084" s="34" t="s">
        <v>3365</v>
      </c>
      <c r="AH1084" s="34" t="s">
        <v>3364</v>
      </c>
      <c r="AI1084" s="43" t="s">
        <v>983</v>
      </c>
      <c r="AJ1084" s="44" t="s">
        <v>3366</v>
      </c>
      <c r="AK1084" s="295">
        <v>4860068</v>
      </c>
      <c r="AL1084" s="44" t="s">
        <v>3369</v>
      </c>
      <c r="AM1084" s="44" t="s">
        <v>3371</v>
      </c>
      <c r="AN1084" s="296">
        <v>253469600</v>
      </c>
      <c r="AO1084" s="34"/>
      <c r="AP1084" s="34"/>
      <c r="AQ1084" s="34"/>
      <c r="AR1084" s="34"/>
      <c r="AS1084" s="34"/>
      <c r="AT1084" s="44" t="s">
        <v>434</v>
      </c>
      <c r="AU1084" s="44"/>
      <c r="AV1084" s="751" t="str" cm="1">
        <f t="array" ref="AV10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4" s="34"/>
      <c r="AX1084" s="34"/>
      <c r="AY1084" s="34"/>
      <c r="AZ1084" s="34"/>
      <c r="BA1084" s="34"/>
      <c r="BB1084" s="34"/>
      <c r="BC1084" s="34"/>
      <c r="BD1084" s="44">
        <v>30415</v>
      </c>
      <c r="BE1084" s="34" t="s">
        <v>2388</v>
      </c>
      <c r="BF1084" s="43" t="s">
        <v>1277</v>
      </c>
      <c r="BG1084" s="34" t="s">
        <v>487</v>
      </c>
      <c r="BH1084" s="34" t="s">
        <v>398</v>
      </c>
      <c r="BI1084" s="34" t="s">
        <v>2388</v>
      </c>
      <c r="BJ1084" s="44" t="s">
        <v>428</v>
      </c>
      <c r="BK1084" s="44" t="s">
        <v>5214</v>
      </c>
    </row>
    <row r="1085" spans="22:63">
      <c r="V1085" s="43">
        <v>120</v>
      </c>
      <c r="W1085" s="34" t="s">
        <v>3365</v>
      </c>
      <c r="X1085" s="44">
        <v>30418</v>
      </c>
      <c r="Y1085" s="34" t="s">
        <v>2527</v>
      </c>
      <c r="Z1085" s="43" t="s">
        <v>1277</v>
      </c>
      <c r="AA1085" s="34" t="s">
        <v>487</v>
      </c>
      <c r="AB1085" s="34" t="s">
        <v>398</v>
      </c>
      <c r="AC1085" s="34" t="s">
        <v>6583</v>
      </c>
      <c r="AD1085" s="44" t="s">
        <v>428</v>
      </c>
      <c r="AE1085" s="44" t="s">
        <v>5214</v>
      </c>
      <c r="AF1085" s="43">
        <v>120</v>
      </c>
      <c r="AG1085" s="34" t="s">
        <v>3365</v>
      </c>
      <c r="AH1085" s="34" t="s">
        <v>3364</v>
      </c>
      <c r="AI1085" s="43" t="s">
        <v>983</v>
      </c>
      <c r="AJ1085" s="44" t="s">
        <v>3366</v>
      </c>
      <c r="AK1085" s="295">
        <v>4860068</v>
      </c>
      <c r="AL1085" s="44" t="s">
        <v>3369</v>
      </c>
      <c r="AM1085" s="44" t="s">
        <v>3371</v>
      </c>
      <c r="AN1085" s="296">
        <v>253469600</v>
      </c>
      <c r="AO1085" s="34"/>
      <c r="AP1085" s="34"/>
      <c r="AQ1085" s="34"/>
      <c r="AR1085" s="34"/>
      <c r="AS1085" s="34"/>
      <c r="AT1085" s="44" t="s">
        <v>434</v>
      </c>
      <c r="AU1085" s="44"/>
      <c r="AV1085" s="751" t="str" cm="1">
        <f t="array" ref="AV10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5" s="34"/>
      <c r="AX1085" s="34"/>
      <c r="AY1085" s="34"/>
      <c r="AZ1085" s="34"/>
      <c r="BA1085" s="34"/>
      <c r="BB1085" s="34"/>
      <c r="BC1085" s="34"/>
      <c r="BD1085" s="44">
        <v>30418</v>
      </c>
      <c r="BE1085" s="34" t="s">
        <v>2527</v>
      </c>
      <c r="BF1085" s="43" t="s">
        <v>1277</v>
      </c>
      <c r="BG1085" s="34" t="s">
        <v>487</v>
      </c>
      <c r="BH1085" s="34" t="s">
        <v>398</v>
      </c>
      <c r="BI1085" s="34" t="s">
        <v>6583</v>
      </c>
      <c r="BJ1085" s="44" t="s">
        <v>428</v>
      </c>
      <c r="BK1085" s="44" t="s">
        <v>5214</v>
      </c>
    </row>
    <row r="1086" spans="22:63">
      <c r="V1086" s="43">
        <v>120</v>
      </c>
      <c r="W1086" s="34" t="s">
        <v>3365</v>
      </c>
      <c r="X1086" s="44">
        <v>30419</v>
      </c>
      <c r="Y1086" s="34" t="s">
        <v>2654</v>
      </c>
      <c r="Z1086" s="43" t="s">
        <v>1277</v>
      </c>
      <c r="AA1086" s="34" t="s">
        <v>487</v>
      </c>
      <c r="AB1086" s="34" t="s">
        <v>398</v>
      </c>
      <c r="AC1086" s="34" t="s">
        <v>6584</v>
      </c>
      <c r="AD1086" s="44" t="s">
        <v>428</v>
      </c>
      <c r="AE1086" s="44" t="s">
        <v>5214</v>
      </c>
      <c r="AF1086" s="43">
        <v>120</v>
      </c>
      <c r="AG1086" s="34" t="s">
        <v>3365</v>
      </c>
      <c r="AH1086" s="34" t="s">
        <v>3364</v>
      </c>
      <c r="AI1086" s="43" t="s">
        <v>983</v>
      </c>
      <c r="AJ1086" s="44" t="s">
        <v>3366</v>
      </c>
      <c r="AK1086" s="295">
        <v>4860068</v>
      </c>
      <c r="AL1086" s="44" t="s">
        <v>3369</v>
      </c>
      <c r="AM1086" s="44" t="s">
        <v>3371</v>
      </c>
      <c r="AN1086" s="296">
        <v>253469600</v>
      </c>
      <c r="AO1086" s="34"/>
      <c r="AP1086" s="34"/>
      <c r="AQ1086" s="34"/>
      <c r="AR1086" s="34"/>
      <c r="AS1086" s="34"/>
      <c r="AT1086" s="44" t="s">
        <v>434</v>
      </c>
      <c r="AU1086" s="44"/>
      <c r="AV1086" s="751" t="str" cm="1">
        <f t="array" ref="AV10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6" s="34"/>
      <c r="AX1086" s="34"/>
      <c r="AY1086" s="34"/>
      <c r="AZ1086" s="34"/>
      <c r="BA1086" s="34"/>
      <c r="BB1086" s="34"/>
      <c r="BC1086" s="34"/>
      <c r="BD1086" s="44">
        <v>30419</v>
      </c>
      <c r="BE1086" s="34" t="s">
        <v>2654</v>
      </c>
      <c r="BF1086" s="43" t="s">
        <v>1277</v>
      </c>
      <c r="BG1086" s="34" t="s">
        <v>487</v>
      </c>
      <c r="BH1086" s="34" t="s">
        <v>398</v>
      </c>
      <c r="BI1086" s="34" t="s">
        <v>6584</v>
      </c>
      <c r="BJ1086" s="44" t="s">
        <v>428</v>
      </c>
      <c r="BK1086" s="44" t="s">
        <v>5214</v>
      </c>
    </row>
    <row r="1087" spans="22:63">
      <c r="V1087" s="43">
        <v>120</v>
      </c>
      <c r="W1087" s="34" t="s">
        <v>3365</v>
      </c>
      <c r="X1087" s="44">
        <v>30420</v>
      </c>
      <c r="Y1087" s="34" t="s">
        <v>2784</v>
      </c>
      <c r="Z1087" s="43" t="s">
        <v>1277</v>
      </c>
      <c r="AA1087" s="34" t="s">
        <v>487</v>
      </c>
      <c r="AB1087" s="34" t="s">
        <v>398</v>
      </c>
      <c r="AC1087" s="34" t="s">
        <v>6585</v>
      </c>
      <c r="AD1087" s="44" t="s">
        <v>428</v>
      </c>
      <c r="AE1087" s="44" t="s">
        <v>5214</v>
      </c>
      <c r="AF1087" s="43">
        <v>120</v>
      </c>
      <c r="AG1087" s="34" t="s">
        <v>3365</v>
      </c>
      <c r="AH1087" s="34" t="s">
        <v>3364</v>
      </c>
      <c r="AI1087" s="43" t="s">
        <v>983</v>
      </c>
      <c r="AJ1087" s="44" t="s">
        <v>3366</v>
      </c>
      <c r="AK1087" s="295">
        <v>4860068</v>
      </c>
      <c r="AL1087" s="44" t="s">
        <v>3369</v>
      </c>
      <c r="AM1087" s="44" t="s">
        <v>3371</v>
      </c>
      <c r="AN1087" s="296">
        <v>253469600</v>
      </c>
      <c r="AO1087" s="34"/>
      <c r="AP1087" s="34"/>
      <c r="AQ1087" s="34"/>
      <c r="AR1087" s="34"/>
      <c r="AS1087" s="34"/>
      <c r="AT1087" s="44" t="s">
        <v>434</v>
      </c>
      <c r="AU1087" s="44"/>
      <c r="AV1087" s="751" t="str" cm="1">
        <f t="array" ref="AV10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7" s="34"/>
      <c r="AX1087" s="34"/>
      <c r="AY1087" s="34"/>
      <c r="AZ1087" s="34"/>
      <c r="BA1087" s="34"/>
      <c r="BB1087" s="34"/>
      <c r="BC1087" s="34"/>
      <c r="BD1087" s="44">
        <v>30420</v>
      </c>
      <c r="BE1087" s="34" t="s">
        <v>2784</v>
      </c>
      <c r="BF1087" s="43" t="s">
        <v>1277</v>
      </c>
      <c r="BG1087" s="34" t="s">
        <v>487</v>
      </c>
      <c r="BH1087" s="34" t="s">
        <v>398</v>
      </c>
      <c r="BI1087" s="34" t="s">
        <v>6585</v>
      </c>
      <c r="BJ1087" s="44" t="s">
        <v>428</v>
      </c>
      <c r="BK1087" s="44" t="s">
        <v>5214</v>
      </c>
    </row>
    <row r="1088" spans="22:63">
      <c r="V1088" s="43">
        <v>120</v>
      </c>
      <c r="W1088" s="34" t="s">
        <v>3365</v>
      </c>
      <c r="X1088" s="44">
        <v>30421</v>
      </c>
      <c r="Y1088" s="34" t="s">
        <v>2890</v>
      </c>
      <c r="Z1088" s="43" t="s">
        <v>1277</v>
      </c>
      <c r="AA1088" s="34" t="s">
        <v>487</v>
      </c>
      <c r="AB1088" s="34" t="s">
        <v>398</v>
      </c>
      <c r="AC1088" s="34" t="s">
        <v>6586</v>
      </c>
      <c r="AD1088" s="44" t="s">
        <v>428</v>
      </c>
      <c r="AE1088" s="44" t="s">
        <v>5214</v>
      </c>
      <c r="AF1088" s="43">
        <v>120</v>
      </c>
      <c r="AG1088" s="34" t="s">
        <v>3365</v>
      </c>
      <c r="AH1088" s="34" t="s">
        <v>3364</v>
      </c>
      <c r="AI1088" s="43" t="s">
        <v>983</v>
      </c>
      <c r="AJ1088" s="44" t="s">
        <v>3366</v>
      </c>
      <c r="AK1088" s="295">
        <v>4860068</v>
      </c>
      <c r="AL1088" s="44" t="s">
        <v>3369</v>
      </c>
      <c r="AM1088" s="44" t="s">
        <v>3371</v>
      </c>
      <c r="AN1088" s="296">
        <v>253469600</v>
      </c>
      <c r="AO1088" s="34"/>
      <c r="AP1088" s="34"/>
      <c r="AQ1088" s="34"/>
      <c r="AR1088" s="34"/>
      <c r="AS1088" s="34"/>
      <c r="AT1088" s="44" t="s">
        <v>434</v>
      </c>
      <c r="AU1088" s="44"/>
      <c r="AV1088" s="751" t="str" cm="1">
        <f t="array" ref="AV10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8" s="34"/>
      <c r="AX1088" s="34"/>
      <c r="AY1088" s="34"/>
      <c r="AZ1088" s="34"/>
      <c r="BA1088" s="34"/>
      <c r="BB1088" s="34"/>
      <c r="BC1088" s="34"/>
      <c r="BD1088" s="44">
        <v>30421</v>
      </c>
      <c r="BE1088" s="34" t="s">
        <v>2890</v>
      </c>
      <c r="BF1088" s="43" t="s">
        <v>1277</v>
      </c>
      <c r="BG1088" s="34" t="s">
        <v>487</v>
      </c>
      <c r="BH1088" s="34" t="s">
        <v>398</v>
      </c>
      <c r="BI1088" s="34" t="s">
        <v>6586</v>
      </c>
      <c r="BJ1088" s="44" t="s">
        <v>428</v>
      </c>
      <c r="BK1088" s="44" t="s">
        <v>5214</v>
      </c>
    </row>
    <row r="1089" spans="22:63">
      <c r="V1089" s="43">
        <v>120</v>
      </c>
      <c r="W1089" s="34" t="s">
        <v>3365</v>
      </c>
      <c r="X1089" s="44">
        <v>170501</v>
      </c>
      <c r="Y1089" s="34" t="s">
        <v>933</v>
      </c>
      <c r="Z1089" s="43" t="s">
        <v>1277</v>
      </c>
      <c r="AA1089" s="34" t="s">
        <v>668</v>
      </c>
      <c r="AB1089" s="34" t="s">
        <v>412</v>
      </c>
      <c r="AC1089" s="34" t="s">
        <v>933</v>
      </c>
      <c r="AD1089" s="44" t="s">
        <v>428</v>
      </c>
      <c r="AE1089" s="44" t="s">
        <v>5214</v>
      </c>
      <c r="AF1089" s="43">
        <v>120</v>
      </c>
      <c r="AG1089" s="34" t="s">
        <v>3365</v>
      </c>
      <c r="AH1089" s="34" t="s">
        <v>3364</v>
      </c>
      <c r="AI1089" s="43" t="s">
        <v>983</v>
      </c>
      <c r="AJ1089" s="44" t="s">
        <v>3366</v>
      </c>
      <c r="AK1089" s="295">
        <v>4860068</v>
      </c>
      <c r="AL1089" s="44" t="s">
        <v>3369</v>
      </c>
      <c r="AM1089" s="44" t="s">
        <v>3371</v>
      </c>
      <c r="AN1089" s="296">
        <v>253469600</v>
      </c>
      <c r="AO1089" s="34"/>
      <c r="AP1089" s="34"/>
      <c r="AQ1089" s="34"/>
      <c r="AR1089" s="34"/>
      <c r="AS1089" s="34"/>
      <c r="AT1089" s="44" t="s">
        <v>434</v>
      </c>
      <c r="AU1089" s="44"/>
      <c r="AV1089" s="751" t="str" cm="1">
        <f t="array" ref="AV10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89" s="34"/>
      <c r="AX1089" s="34"/>
      <c r="AY1089" s="34"/>
      <c r="AZ1089" s="34"/>
      <c r="BA1089" s="34"/>
      <c r="BB1089" s="34"/>
      <c r="BC1089" s="34"/>
      <c r="BD1089" s="44">
        <v>170501</v>
      </c>
      <c r="BE1089" s="34" t="s">
        <v>933</v>
      </c>
      <c r="BF1089" s="43" t="s">
        <v>1277</v>
      </c>
      <c r="BG1089" s="34" t="s">
        <v>668</v>
      </c>
      <c r="BH1089" s="34" t="s">
        <v>412</v>
      </c>
      <c r="BI1089" s="34" t="s">
        <v>933</v>
      </c>
      <c r="BJ1089" s="44" t="s">
        <v>428</v>
      </c>
      <c r="BK1089" s="44" t="s">
        <v>5214</v>
      </c>
    </row>
    <row r="1090" spans="22:63">
      <c r="V1090" s="43">
        <v>120</v>
      </c>
      <c r="W1090" s="34" t="s">
        <v>3365</v>
      </c>
      <c r="X1090" s="44">
        <v>170502</v>
      </c>
      <c r="Y1090" s="34" t="s">
        <v>1199</v>
      </c>
      <c r="Z1090" s="43" t="s">
        <v>1277</v>
      </c>
      <c r="AA1090" s="34" t="s">
        <v>668</v>
      </c>
      <c r="AB1090" s="34" t="s">
        <v>412</v>
      </c>
      <c r="AC1090" s="34" t="s">
        <v>1199</v>
      </c>
      <c r="AD1090" s="44" t="s">
        <v>428</v>
      </c>
      <c r="AE1090" s="44" t="s">
        <v>5214</v>
      </c>
      <c r="AF1090" s="43">
        <v>120</v>
      </c>
      <c r="AG1090" s="34" t="s">
        <v>3365</v>
      </c>
      <c r="AH1090" s="34" t="s">
        <v>3364</v>
      </c>
      <c r="AI1090" s="43" t="s">
        <v>983</v>
      </c>
      <c r="AJ1090" s="44" t="s">
        <v>3366</v>
      </c>
      <c r="AK1090" s="295">
        <v>4860068</v>
      </c>
      <c r="AL1090" s="44" t="s">
        <v>3369</v>
      </c>
      <c r="AM1090" s="44" t="s">
        <v>3371</v>
      </c>
      <c r="AN1090" s="296">
        <v>253469600</v>
      </c>
      <c r="AO1090" s="34"/>
      <c r="AP1090" s="34"/>
      <c r="AQ1090" s="34"/>
      <c r="AR1090" s="34"/>
      <c r="AS1090" s="34"/>
      <c r="AT1090" s="44" t="s">
        <v>434</v>
      </c>
      <c r="AU1090" s="44"/>
      <c r="AV1090" s="751" t="str" cm="1">
        <f t="array" ref="AV10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0" s="34"/>
      <c r="AX1090" s="34"/>
      <c r="AY1090" s="34"/>
      <c r="AZ1090" s="34"/>
      <c r="BA1090" s="34"/>
      <c r="BB1090" s="34"/>
      <c r="BC1090" s="34"/>
      <c r="BD1090" s="44">
        <v>170502</v>
      </c>
      <c r="BE1090" s="34" t="s">
        <v>1199</v>
      </c>
      <c r="BF1090" s="43" t="s">
        <v>1277</v>
      </c>
      <c r="BG1090" s="34" t="s">
        <v>668</v>
      </c>
      <c r="BH1090" s="34" t="s">
        <v>412</v>
      </c>
      <c r="BI1090" s="34" t="s">
        <v>1199</v>
      </c>
      <c r="BJ1090" s="44" t="s">
        <v>428</v>
      </c>
      <c r="BK1090" s="44" t="s">
        <v>5214</v>
      </c>
    </row>
    <row r="1091" spans="22:63">
      <c r="V1091" s="43">
        <v>120</v>
      </c>
      <c r="W1091" s="34" t="s">
        <v>3365</v>
      </c>
      <c r="X1091" s="44">
        <v>170505</v>
      </c>
      <c r="Y1091" s="34" t="s">
        <v>668</v>
      </c>
      <c r="Z1091" s="43" t="s">
        <v>1277</v>
      </c>
      <c r="AA1091" s="34" t="s">
        <v>668</v>
      </c>
      <c r="AB1091" s="34" t="s">
        <v>412</v>
      </c>
      <c r="AC1091" s="34" t="s">
        <v>6587</v>
      </c>
      <c r="AD1091" s="44" t="s">
        <v>428</v>
      </c>
      <c r="AE1091" s="44" t="s">
        <v>5214</v>
      </c>
      <c r="AF1091" s="43">
        <v>120</v>
      </c>
      <c r="AG1091" s="34" t="s">
        <v>3365</v>
      </c>
      <c r="AH1091" s="34" t="s">
        <v>3364</v>
      </c>
      <c r="AI1091" s="43" t="s">
        <v>983</v>
      </c>
      <c r="AJ1091" s="44" t="s">
        <v>3366</v>
      </c>
      <c r="AK1091" s="295">
        <v>4860068</v>
      </c>
      <c r="AL1091" s="44" t="s">
        <v>3369</v>
      </c>
      <c r="AM1091" s="44" t="s">
        <v>3371</v>
      </c>
      <c r="AN1091" s="296">
        <v>253469600</v>
      </c>
      <c r="AO1091" s="34"/>
      <c r="AP1091" s="34"/>
      <c r="AQ1091" s="34"/>
      <c r="AR1091" s="34"/>
      <c r="AS1091" s="34"/>
      <c r="AT1091" s="44" t="s">
        <v>434</v>
      </c>
      <c r="AU1091" s="44"/>
      <c r="AV1091" s="751" t="str" cm="1">
        <f t="array" ref="AV10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1" s="34"/>
      <c r="AX1091" s="34"/>
      <c r="AY1091" s="34"/>
      <c r="AZ1091" s="34"/>
      <c r="BA1091" s="34"/>
      <c r="BB1091" s="34"/>
      <c r="BC1091" s="34"/>
      <c r="BD1091" s="44">
        <v>170505</v>
      </c>
      <c r="BE1091" s="34" t="s">
        <v>668</v>
      </c>
      <c r="BF1091" s="43" t="s">
        <v>1277</v>
      </c>
      <c r="BG1091" s="34" t="s">
        <v>668</v>
      </c>
      <c r="BH1091" s="34" t="s">
        <v>412</v>
      </c>
      <c r="BI1091" s="34" t="s">
        <v>6587</v>
      </c>
      <c r="BJ1091" s="44" t="s">
        <v>428</v>
      </c>
      <c r="BK1091" s="44" t="s">
        <v>5214</v>
      </c>
    </row>
    <row r="1092" spans="22:63">
      <c r="V1092" s="43">
        <v>120</v>
      </c>
      <c r="W1092" s="34" t="s">
        <v>3365</v>
      </c>
      <c r="X1092" s="44">
        <v>170500</v>
      </c>
      <c r="Y1092" s="34" t="s">
        <v>6588</v>
      </c>
      <c r="Z1092" s="43" t="s">
        <v>1277</v>
      </c>
      <c r="AA1092" s="34" t="s">
        <v>668</v>
      </c>
      <c r="AB1092" s="34" t="s">
        <v>412</v>
      </c>
      <c r="AC1092" s="34" t="s">
        <v>6587</v>
      </c>
      <c r="AD1092" s="44" t="s">
        <v>428</v>
      </c>
      <c r="AE1092" s="44" t="s">
        <v>5214</v>
      </c>
      <c r="AF1092" s="43">
        <v>120</v>
      </c>
      <c r="AG1092" s="34" t="s">
        <v>3365</v>
      </c>
      <c r="AH1092" s="34" t="s">
        <v>3364</v>
      </c>
      <c r="AI1092" s="43" t="s">
        <v>983</v>
      </c>
      <c r="AJ1092" s="44" t="s">
        <v>3366</v>
      </c>
      <c r="AK1092" s="295">
        <v>4860068</v>
      </c>
      <c r="AL1092" s="44" t="s">
        <v>3369</v>
      </c>
      <c r="AM1092" s="44" t="s">
        <v>3371</v>
      </c>
      <c r="AN1092" s="296">
        <v>253469600</v>
      </c>
      <c r="AO1092" s="34"/>
      <c r="AP1092" s="34"/>
      <c r="AQ1092" s="34"/>
      <c r="AR1092" s="34"/>
      <c r="AS1092" s="34"/>
      <c r="AT1092" s="44" t="s">
        <v>434</v>
      </c>
      <c r="AU1092" s="44"/>
      <c r="AV1092" s="751" t="str" cm="1">
        <f t="array" ref="AV10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2" s="34"/>
      <c r="AX1092" s="34"/>
      <c r="AY1092" s="34"/>
      <c r="AZ1092" s="34"/>
      <c r="BA1092" s="34"/>
      <c r="BB1092" s="34"/>
      <c r="BC1092" s="34"/>
      <c r="BD1092" s="44">
        <v>170500</v>
      </c>
      <c r="BE1092" s="34" t="s">
        <v>6588</v>
      </c>
      <c r="BF1092" s="43" t="s">
        <v>1277</v>
      </c>
      <c r="BG1092" s="34" t="s">
        <v>668</v>
      </c>
      <c r="BH1092" s="34" t="s">
        <v>412</v>
      </c>
      <c r="BI1092" s="34" t="s">
        <v>6587</v>
      </c>
      <c r="BJ1092" s="44" t="s">
        <v>428</v>
      </c>
      <c r="BK1092" s="44" t="s">
        <v>5214</v>
      </c>
    </row>
    <row r="1093" spans="22:63">
      <c r="V1093" s="43">
        <v>120</v>
      </c>
      <c r="W1093" s="34" t="s">
        <v>3365</v>
      </c>
      <c r="X1093" s="44">
        <v>170509</v>
      </c>
      <c r="Y1093" s="34" t="s">
        <v>1969</v>
      </c>
      <c r="Z1093" s="43" t="s">
        <v>1277</v>
      </c>
      <c r="AA1093" s="34" t="s">
        <v>668</v>
      </c>
      <c r="AB1093" s="34" t="s">
        <v>412</v>
      </c>
      <c r="AC1093" s="34" t="s">
        <v>6589</v>
      </c>
      <c r="AD1093" s="44" t="s">
        <v>428</v>
      </c>
      <c r="AE1093" s="44" t="s">
        <v>5214</v>
      </c>
      <c r="AF1093" s="43">
        <v>120</v>
      </c>
      <c r="AG1093" s="34" t="s">
        <v>3365</v>
      </c>
      <c r="AH1093" s="34" t="s">
        <v>3364</v>
      </c>
      <c r="AI1093" s="43" t="s">
        <v>983</v>
      </c>
      <c r="AJ1093" s="44" t="s">
        <v>3366</v>
      </c>
      <c r="AK1093" s="295">
        <v>4860068</v>
      </c>
      <c r="AL1093" s="44" t="s">
        <v>3369</v>
      </c>
      <c r="AM1093" s="44" t="s">
        <v>3371</v>
      </c>
      <c r="AN1093" s="296">
        <v>253469600</v>
      </c>
      <c r="AO1093" s="34"/>
      <c r="AP1093" s="34"/>
      <c r="AQ1093" s="34"/>
      <c r="AR1093" s="34"/>
      <c r="AS1093" s="34"/>
      <c r="AT1093" s="44" t="s">
        <v>434</v>
      </c>
      <c r="AU1093" s="44"/>
      <c r="AV1093" s="751" t="str" cm="1">
        <f t="array" ref="AV10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3" s="34"/>
      <c r="AX1093" s="34"/>
      <c r="AY1093" s="34"/>
      <c r="AZ1093" s="34"/>
      <c r="BA1093" s="34"/>
      <c r="BB1093" s="34"/>
      <c r="BC1093" s="34"/>
      <c r="BD1093" s="44">
        <v>170509</v>
      </c>
      <c r="BE1093" s="34" t="s">
        <v>1969</v>
      </c>
      <c r="BF1093" s="43" t="s">
        <v>1277</v>
      </c>
      <c r="BG1093" s="34" t="s">
        <v>668</v>
      </c>
      <c r="BH1093" s="34" t="s">
        <v>412</v>
      </c>
      <c r="BI1093" s="34" t="s">
        <v>6589</v>
      </c>
      <c r="BJ1093" s="44" t="s">
        <v>428</v>
      </c>
      <c r="BK1093" s="44" t="s">
        <v>5214</v>
      </c>
    </row>
    <row r="1094" spans="22:63">
      <c r="V1094" s="43">
        <v>120</v>
      </c>
      <c r="W1094" s="34" t="s">
        <v>3365</v>
      </c>
      <c r="X1094" s="44">
        <v>170510</v>
      </c>
      <c r="Y1094" s="34" t="s">
        <v>1548</v>
      </c>
      <c r="Z1094" s="43" t="s">
        <v>1277</v>
      </c>
      <c r="AA1094" s="34" t="s">
        <v>668</v>
      </c>
      <c r="AB1094" s="34" t="s">
        <v>412</v>
      </c>
      <c r="AC1094" s="34" t="s">
        <v>6590</v>
      </c>
      <c r="AD1094" s="44" t="s">
        <v>428</v>
      </c>
      <c r="AE1094" s="44" t="s">
        <v>5214</v>
      </c>
      <c r="AF1094" s="43">
        <v>120</v>
      </c>
      <c r="AG1094" s="34" t="s">
        <v>3365</v>
      </c>
      <c r="AH1094" s="34" t="s">
        <v>3364</v>
      </c>
      <c r="AI1094" s="43" t="s">
        <v>983</v>
      </c>
      <c r="AJ1094" s="44" t="s">
        <v>3366</v>
      </c>
      <c r="AK1094" s="295">
        <v>4860068</v>
      </c>
      <c r="AL1094" s="44" t="s">
        <v>3369</v>
      </c>
      <c r="AM1094" s="44" t="s">
        <v>3371</v>
      </c>
      <c r="AN1094" s="296">
        <v>253469600</v>
      </c>
      <c r="AO1094" s="34"/>
      <c r="AP1094" s="34"/>
      <c r="AQ1094" s="34"/>
      <c r="AR1094" s="34"/>
      <c r="AS1094" s="34"/>
      <c r="AT1094" s="44" t="s">
        <v>434</v>
      </c>
      <c r="AU1094" s="44"/>
      <c r="AV1094" s="751" t="str" cm="1">
        <f t="array" ref="AV10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4" s="34"/>
      <c r="AX1094" s="34"/>
      <c r="AY1094" s="34"/>
      <c r="AZ1094" s="34"/>
      <c r="BA1094" s="34"/>
      <c r="BB1094" s="34"/>
      <c r="BC1094" s="34"/>
      <c r="BD1094" s="44">
        <v>170510</v>
      </c>
      <c r="BE1094" s="34" t="s">
        <v>1548</v>
      </c>
      <c r="BF1094" s="43" t="s">
        <v>1277</v>
      </c>
      <c r="BG1094" s="34" t="s">
        <v>668</v>
      </c>
      <c r="BH1094" s="34" t="s">
        <v>412</v>
      </c>
      <c r="BI1094" s="34" t="s">
        <v>6590</v>
      </c>
      <c r="BJ1094" s="44" t="s">
        <v>428</v>
      </c>
      <c r="BK1094" s="44" t="s">
        <v>5214</v>
      </c>
    </row>
    <row r="1095" spans="22:63">
      <c r="V1095" s="43">
        <v>120</v>
      </c>
      <c r="W1095" s="34" t="s">
        <v>3365</v>
      </c>
      <c r="X1095" s="44">
        <v>170508</v>
      </c>
      <c r="Y1095" s="34" t="s">
        <v>1757</v>
      </c>
      <c r="Z1095" s="43" t="s">
        <v>1277</v>
      </c>
      <c r="AA1095" s="34" t="s">
        <v>668</v>
      </c>
      <c r="AB1095" s="34" t="s">
        <v>412</v>
      </c>
      <c r="AC1095" s="34" t="s">
        <v>1757</v>
      </c>
      <c r="AD1095" s="44" t="s">
        <v>428</v>
      </c>
      <c r="AE1095" s="44" t="s">
        <v>5214</v>
      </c>
      <c r="AF1095" s="43">
        <v>120</v>
      </c>
      <c r="AG1095" s="34" t="s">
        <v>3365</v>
      </c>
      <c r="AH1095" s="34" t="s">
        <v>3364</v>
      </c>
      <c r="AI1095" s="43" t="s">
        <v>983</v>
      </c>
      <c r="AJ1095" s="44" t="s">
        <v>3366</v>
      </c>
      <c r="AK1095" s="295">
        <v>4860068</v>
      </c>
      <c r="AL1095" s="44" t="s">
        <v>3369</v>
      </c>
      <c r="AM1095" s="44" t="s">
        <v>3371</v>
      </c>
      <c r="AN1095" s="296">
        <v>253469600</v>
      </c>
      <c r="AO1095" s="34"/>
      <c r="AP1095" s="34"/>
      <c r="AQ1095" s="34"/>
      <c r="AR1095" s="34"/>
      <c r="AS1095" s="34"/>
      <c r="AT1095" s="44" t="s">
        <v>434</v>
      </c>
      <c r="AU1095" s="44"/>
      <c r="AV1095" s="751" t="str" cm="1">
        <f t="array" ref="AV10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5" s="34"/>
      <c r="AX1095" s="34"/>
      <c r="AY1095" s="34"/>
      <c r="AZ1095" s="34"/>
      <c r="BA1095" s="34"/>
      <c r="BB1095" s="34"/>
      <c r="BC1095" s="34"/>
      <c r="BD1095" s="44">
        <v>170508</v>
      </c>
      <c r="BE1095" s="34" t="s">
        <v>1757</v>
      </c>
      <c r="BF1095" s="43" t="s">
        <v>1277</v>
      </c>
      <c r="BG1095" s="34" t="s">
        <v>668</v>
      </c>
      <c r="BH1095" s="34" t="s">
        <v>412</v>
      </c>
      <c r="BI1095" s="34" t="s">
        <v>1757</v>
      </c>
      <c r="BJ1095" s="44" t="s">
        <v>428</v>
      </c>
      <c r="BK1095" s="44" t="s">
        <v>5214</v>
      </c>
    </row>
    <row r="1096" spans="22:63">
      <c r="V1096" s="43">
        <v>126</v>
      </c>
      <c r="W1096" s="34" t="s">
        <v>3417</v>
      </c>
      <c r="X1096" s="44">
        <v>180101</v>
      </c>
      <c r="Y1096" s="34" t="s">
        <v>942</v>
      </c>
      <c r="Z1096" s="43" t="s">
        <v>1277</v>
      </c>
      <c r="AA1096" s="34" t="s">
        <v>456</v>
      </c>
      <c r="AB1096" s="34" t="s">
        <v>413</v>
      </c>
      <c r="AC1096" s="34" t="s">
        <v>942</v>
      </c>
      <c r="AD1096" s="44" t="s">
        <v>428</v>
      </c>
      <c r="AE1096" s="44" t="s">
        <v>3189</v>
      </c>
      <c r="AF1096" s="43">
        <v>126</v>
      </c>
      <c r="AG1096" s="34" t="s">
        <v>3417</v>
      </c>
      <c r="AH1096" s="34" t="s">
        <v>3416</v>
      </c>
      <c r="AI1096" s="43" t="s">
        <v>3418</v>
      </c>
      <c r="AJ1096" s="44" t="s">
        <v>3419</v>
      </c>
      <c r="AK1096" s="295">
        <v>5100073</v>
      </c>
      <c r="AL1096" s="44" t="s">
        <v>680</v>
      </c>
      <c r="AM1096" s="44" t="s">
        <v>3423</v>
      </c>
      <c r="AN1096" s="296">
        <v>254095700</v>
      </c>
      <c r="AO1096" s="34"/>
      <c r="AP1096" s="34"/>
      <c r="AQ1096" s="34"/>
      <c r="AR1096" s="34"/>
      <c r="AS1096" s="34"/>
      <c r="AT1096" s="44" t="s">
        <v>434</v>
      </c>
      <c r="AU1096" s="44"/>
      <c r="AV1096" s="751" t="str" cm="1">
        <f t="array" ref="AV10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6" s="34"/>
      <c r="AX1096" s="34"/>
      <c r="AY1096" s="34"/>
      <c r="AZ1096" s="34"/>
      <c r="BA1096" s="34"/>
      <c r="BB1096" s="34"/>
      <c r="BC1096" s="34"/>
      <c r="BD1096" s="44">
        <v>180101</v>
      </c>
      <c r="BE1096" s="34" t="s">
        <v>942</v>
      </c>
      <c r="BF1096" s="43" t="s">
        <v>1277</v>
      </c>
      <c r="BG1096" s="34" t="s">
        <v>456</v>
      </c>
      <c r="BH1096" s="34" t="s">
        <v>413</v>
      </c>
      <c r="BI1096" s="34" t="s">
        <v>942</v>
      </c>
      <c r="BJ1096" s="44" t="s">
        <v>428</v>
      </c>
      <c r="BK1096" s="44" t="s">
        <v>3189</v>
      </c>
    </row>
    <row r="1097" spans="22:63">
      <c r="V1097" s="43">
        <v>126</v>
      </c>
      <c r="W1097" s="34" t="s">
        <v>3417</v>
      </c>
      <c r="X1097" s="44">
        <v>180120</v>
      </c>
      <c r="Y1097" s="34" t="s">
        <v>456</v>
      </c>
      <c r="Z1097" s="43" t="s">
        <v>1277</v>
      </c>
      <c r="AA1097" s="34" t="s">
        <v>456</v>
      </c>
      <c r="AB1097" s="34" t="s">
        <v>413</v>
      </c>
      <c r="AC1097" s="34" t="s">
        <v>456</v>
      </c>
      <c r="AD1097" s="44" t="s">
        <v>428</v>
      </c>
      <c r="AE1097" s="44" t="s">
        <v>3189</v>
      </c>
      <c r="AF1097" s="43">
        <v>126</v>
      </c>
      <c r="AG1097" s="34" t="s">
        <v>3417</v>
      </c>
      <c r="AH1097" s="34" t="s">
        <v>3416</v>
      </c>
      <c r="AI1097" s="43" t="s">
        <v>3418</v>
      </c>
      <c r="AJ1097" s="44" t="s">
        <v>3419</v>
      </c>
      <c r="AK1097" s="295">
        <v>5100073</v>
      </c>
      <c r="AL1097" s="44" t="s">
        <v>680</v>
      </c>
      <c r="AM1097" s="44" t="s">
        <v>3423</v>
      </c>
      <c r="AN1097" s="296">
        <v>254095700</v>
      </c>
      <c r="AO1097" s="34"/>
      <c r="AP1097" s="34"/>
      <c r="AQ1097" s="34"/>
      <c r="AR1097" s="34"/>
      <c r="AS1097" s="34"/>
      <c r="AT1097" s="44" t="s">
        <v>434</v>
      </c>
      <c r="AU1097" s="44"/>
      <c r="AV1097" s="751" t="str" cm="1">
        <f t="array" ref="AV10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7" s="34"/>
      <c r="AX1097" s="34"/>
      <c r="AY1097" s="34"/>
      <c r="AZ1097" s="34"/>
      <c r="BA1097" s="34"/>
      <c r="BB1097" s="34"/>
      <c r="BC1097" s="34"/>
      <c r="BD1097" s="44">
        <v>180120</v>
      </c>
      <c r="BE1097" s="34" t="s">
        <v>456</v>
      </c>
      <c r="BF1097" s="43" t="s">
        <v>1277</v>
      </c>
      <c r="BG1097" s="34" t="s">
        <v>456</v>
      </c>
      <c r="BH1097" s="34" t="s">
        <v>413</v>
      </c>
      <c r="BI1097" s="34" t="s">
        <v>456</v>
      </c>
      <c r="BJ1097" s="44" t="s">
        <v>428</v>
      </c>
      <c r="BK1097" s="44" t="s">
        <v>3189</v>
      </c>
    </row>
    <row r="1098" spans="22:63">
      <c r="V1098" s="43">
        <v>126</v>
      </c>
      <c r="W1098" s="34" t="s">
        <v>3417</v>
      </c>
      <c r="X1098" s="44">
        <v>180100</v>
      </c>
      <c r="Y1098" s="34" t="s">
        <v>6591</v>
      </c>
      <c r="Z1098" s="43" t="s">
        <v>1277</v>
      </c>
      <c r="AA1098" s="34" t="s">
        <v>456</v>
      </c>
      <c r="AB1098" s="34" t="s">
        <v>413</v>
      </c>
      <c r="AC1098" s="34" t="s">
        <v>456</v>
      </c>
      <c r="AD1098" s="44" t="s">
        <v>428</v>
      </c>
      <c r="AE1098" s="44" t="s">
        <v>3189</v>
      </c>
      <c r="AF1098" s="43">
        <v>126</v>
      </c>
      <c r="AG1098" s="34" t="s">
        <v>3417</v>
      </c>
      <c r="AH1098" s="34" t="s">
        <v>3416</v>
      </c>
      <c r="AI1098" s="43" t="s">
        <v>3418</v>
      </c>
      <c r="AJ1098" s="44" t="s">
        <v>3419</v>
      </c>
      <c r="AK1098" s="295">
        <v>5100073</v>
      </c>
      <c r="AL1098" s="44" t="s">
        <v>680</v>
      </c>
      <c r="AM1098" s="44" t="s">
        <v>3423</v>
      </c>
      <c r="AN1098" s="296">
        <v>254095700</v>
      </c>
      <c r="AO1098" s="34"/>
      <c r="AP1098" s="34"/>
      <c r="AQ1098" s="34"/>
      <c r="AR1098" s="34"/>
      <c r="AS1098" s="34"/>
      <c r="AT1098" s="44" t="s">
        <v>434</v>
      </c>
      <c r="AU1098" s="44"/>
      <c r="AV1098" s="751" t="str" cm="1">
        <f t="array" ref="AV10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8" s="34"/>
      <c r="AX1098" s="34"/>
      <c r="AY1098" s="34"/>
      <c r="AZ1098" s="34"/>
      <c r="BA1098" s="34"/>
      <c r="BB1098" s="34"/>
      <c r="BC1098" s="34"/>
      <c r="BD1098" s="44">
        <v>180100</v>
      </c>
      <c r="BE1098" s="34" t="s">
        <v>6591</v>
      </c>
      <c r="BF1098" s="43" t="s">
        <v>1277</v>
      </c>
      <c r="BG1098" s="34" t="s">
        <v>456</v>
      </c>
      <c r="BH1098" s="34" t="s">
        <v>413</v>
      </c>
      <c r="BI1098" s="34" t="s">
        <v>456</v>
      </c>
      <c r="BJ1098" s="44" t="s">
        <v>428</v>
      </c>
      <c r="BK1098" s="44" t="s">
        <v>3189</v>
      </c>
    </row>
    <row r="1099" spans="22:63">
      <c r="V1099" s="43">
        <v>126</v>
      </c>
      <c r="W1099" s="34" t="s">
        <v>3417</v>
      </c>
      <c r="X1099" s="44">
        <v>180104</v>
      </c>
      <c r="Y1099" s="34" t="s">
        <v>1209</v>
      </c>
      <c r="Z1099" s="43" t="s">
        <v>1277</v>
      </c>
      <c r="AA1099" s="34" t="s">
        <v>456</v>
      </c>
      <c r="AB1099" s="34" t="s">
        <v>413</v>
      </c>
      <c r="AC1099" s="34" t="s">
        <v>1209</v>
      </c>
      <c r="AD1099" s="44" t="s">
        <v>428</v>
      </c>
      <c r="AE1099" s="44" t="s">
        <v>3189</v>
      </c>
      <c r="AF1099" s="43">
        <v>126</v>
      </c>
      <c r="AG1099" s="34" t="s">
        <v>3417</v>
      </c>
      <c r="AH1099" s="34" t="s">
        <v>3416</v>
      </c>
      <c r="AI1099" s="43" t="s">
        <v>3418</v>
      </c>
      <c r="AJ1099" s="44" t="s">
        <v>3419</v>
      </c>
      <c r="AK1099" s="295">
        <v>5100073</v>
      </c>
      <c r="AL1099" s="44" t="s">
        <v>680</v>
      </c>
      <c r="AM1099" s="44" t="s">
        <v>3423</v>
      </c>
      <c r="AN1099" s="296">
        <v>254095700</v>
      </c>
      <c r="AO1099" s="34"/>
      <c r="AP1099" s="34"/>
      <c r="AQ1099" s="34"/>
      <c r="AR1099" s="34"/>
      <c r="AS1099" s="34"/>
      <c r="AT1099" s="44" t="s">
        <v>434</v>
      </c>
      <c r="AU1099" s="44"/>
      <c r="AV1099" s="751" t="str" cm="1">
        <f t="array" ref="AV10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099" s="34"/>
      <c r="AX1099" s="34"/>
      <c r="AY1099" s="34"/>
      <c r="AZ1099" s="34"/>
      <c r="BA1099" s="34"/>
      <c r="BB1099" s="34"/>
      <c r="BC1099" s="34"/>
      <c r="BD1099" s="44">
        <v>180104</v>
      </c>
      <c r="BE1099" s="34" t="s">
        <v>1209</v>
      </c>
      <c r="BF1099" s="43" t="s">
        <v>1277</v>
      </c>
      <c r="BG1099" s="34" t="s">
        <v>456</v>
      </c>
      <c r="BH1099" s="34" t="s">
        <v>413</v>
      </c>
      <c r="BI1099" s="34" t="s">
        <v>1209</v>
      </c>
      <c r="BJ1099" s="44" t="s">
        <v>428</v>
      </c>
      <c r="BK1099" s="44" t="s">
        <v>3189</v>
      </c>
    </row>
    <row r="1100" spans="22:63">
      <c r="V1100" s="43">
        <v>126</v>
      </c>
      <c r="W1100" s="34" t="s">
        <v>3417</v>
      </c>
      <c r="X1100" s="44">
        <v>180106</v>
      </c>
      <c r="Y1100" s="34" t="s">
        <v>1145</v>
      </c>
      <c r="Z1100" s="43" t="s">
        <v>1277</v>
      </c>
      <c r="AA1100" s="34" t="s">
        <v>456</v>
      </c>
      <c r="AB1100" s="34" t="s">
        <v>413</v>
      </c>
      <c r="AC1100" s="34" t="s">
        <v>1145</v>
      </c>
      <c r="AD1100" s="44" t="s">
        <v>428</v>
      </c>
      <c r="AE1100" s="44" t="s">
        <v>3189</v>
      </c>
      <c r="AF1100" s="43">
        <v>126</v>
      </c>
      <c r="AG1100" s="34" t="s">
        <v>3417</v>
      </c>
      <c r="AH1100" s="34" t="s">
        <v>3416</v>
      </c>
      <c r="AI1100" s="43" t="s">
        <v>3418</v>
      </c>
      <c r="AJ1100" s="44" t="s">
        <v>3419</v>
      </c>
      <c r="AK1100" s="295">
        <v>5100073</v>
      </c>
      <c r="AL1100" s="44" t="s">
        <v>680</v>
      </c>
      <c r="AM1100" s="44" t="s">
        <v>3423</v>
      </c>
      <c r="AN1100" s="296">
        <v>254095700</v>
      </c>
      <c r="AO1100" s="34"/>
      <c r="AP1100" s="34"/>
      <c r="AQ1100" s="34"/>
      <c r="AR1100" s="34"/>
      <c r="AS1100" s="34"/>
      <c r="AT1100" s="44" t="s">
        <v>434</v>
      </c>
      <c r="AU1100" s="44"/>
      <c r="AV1100" s="751" t="str" cm="1">
        <f t="array" ref="AV11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0" s="34"/>
      <c r="AX1100" s="34"/>
      <c r="AY1100" s="34"/>
      <c r="AZ1100" s="34"/>
      <c r="BA1100" s="34"/>
      <c r="BB1100" s="34"/>
      <c r="BC1100" s="34"/>
      <c r="BD1100" s="44">
        <v>180106</v>
      </c>
      <c r="BE1100" s="34" t="s">
        <v>1145</v>
      </c>
      <c r="BF1100" s="43" t="s">
        <v>1277</v>
      </c>
      <c r="BG1100" s="34" t="s">
        <v>456</v>
      </c>
      <c r="BH1100" s="34" t="s">
        <v>413</v>
      </c>
      <c r="BI1100" s="34" t="s">
        <v>1145</v>
      </c>
      <c r="BJ1100" s="44" t="s">
        <v>428</v>
      </c>
      <c r="BK1100" s="44" t="s">
        <v>3189</v>
      </c>
    </row>
    <row r="1101" spans="22:63">
      <c r="V1101" s="43">
        <v>126</v>
      </c>
      <c r="W1101" s="34" t="s">
        <v>3417</v>
      </c>
      <c r="X1101" s="44">
        <v>180107</v>
      </c>
      <c r="Y1101" s="34" t="s">
        <v>1765</v>
      </c>
      <c r="Z1101" s="43" t="s">
        <v>1277</v>
      </c>
      <c r="AA1101" s="34" t="s">
        <v>456</v>
      </c>
      <c r="AB1101" s="34" t="s">
        <v>413</v>
      </c>
      <c r="AC1101" s="34" t="s">
        <v>1765</v>
      </c>
      <c r="AD1101" s="44" t="s">
        <v>428</v>
      </c>
      <c r="AE1101" s="44" t="s">
        <v>3189</v>
      </c>
      <c r="AF1101" s="43">
        <v>126</v>
      </c>
      <c r="AG1101" s="34" t="s">
        <v>3417</v>
      </c>
      <c r="AH1101" s="34" t="s">
        <v>3416</v>
      </c>
      <c r="AI1101" s="43" t="s">
        <v>3418</v>
      </c>
      <c r="AJ1101" s="44" t="s">
        <v>3419</v>
      </c>
      <c r="AK1101" s="295">
        <v>5100073</v>
      </c>
      <c r="AL1101" s="44" t="s">
        <v>680</v>
      </c>
      <c r="AM1101" s="44" t="s">
        <v>3423</v>
      </c>
      <c r="AN1101" s="296">
        <v>254095700</v>
      </c>
      <c r="AO1101" s="34"/>
      <c r="AP1101" s="34"/>
      <c r="AQ1101" s="34"/>
      <c r="AR1101" s="34"/>
      <c r="AS1101" s="34"/>
      <c r="AT1101" s="44" t="s">
        <v>434</v>
      </c>
      <c r="AU1101" s="44"/>
      <c r="AV1101" s="751" t="str" cm="1">
        <f t="array" ref="AV11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1" s="34"/>
      <c r="AX1101" s="34"/>
      <c r="AY1101" s="34"/>
      <c r="AZ1101" s="34"/>
      <c r="BA1101" s="34"/>
      <c r="BB1101" s="34"/>
      <c r="BC1101" s="34"/>
      <c r="BD1101" s="44">
        <v>180107</v>
      </c>
      <c r="BE1101" s="34" t="s">
        <v>1765</v>
      </c>
      <c r="BF1101" s="43" t="s">
        <v>1277</v>
      </c>
      <c r="BG1101" s="34" t="s">
        <v>456</v>
      </c>
      <c r="BH1101" s="34" t="s">
        <v>413</v>
      </c>
      <c r="BI1101" s="34" t="s">
        <v>1765</v>
      </c>
      <c r="BJ1101" s="44" t="s">
        <v>428</v>
      </c>
      <c r="BK1101" s="44" t="s">
        <v>3189</v>
      </c>
    </row>
    <row r="1102" spans="22:63">
      <c r="V1102" s="43">
        <v>126</v>
      </c>
      <c r="W1102" s="34" t="s">
        <v>3417</v>
      </c>
      <c r="X1102" s="44">
        <v>180109</v>
      </c>
      <c r="Y1102" s="34" t="s">
        <v>1977</v>
      </c>
      <c r="Z1102" s="43" t="s">
        <v>1277</v>
      </c>
      <c r="AA1102" s="34" t="s">
        <v>456</v>
      </c>
      <c r="AB1102" s="34" t="s">
        <v>413</v>
      </c>
      <c r="AC1102" s="34" t="s">
        <v>1977</v>
      </c>
      <c r="AD1102" s="44" t="s">
        <v>428</v>
      </c>
      <c r="AE1102" s="44" t="s">
        <v>3189</v>
      </c>
      <c r="AF1102" s="43">
        <v>126</v>
      </c>
      <c r="AG1102" s="34" t="s">
        <v>3417</v>
      </c>
      <c r="AH1102" s="34" t="s">
        <v>3416</v>
      </c>
      <c r="AI1102" s="43" t="s">
        <v>3418</v>
      </c>
      <c r="AJ1102" s="44" t="s">
        <v>3419</v>
      </c>
      <c r="AK1102" s="295">
        <v>5100073</v>
      </c>
      <c r="AL1102" s="44" t="s">
        <v>680</v>
      </c>
      <c r="AM1102" s="44" t="s">
        <v>3423</v>
      </c>
      <c r="AN1102" s="296">
        <v>254095700</v>
      </c>
      <c r="AO1102" s="34"/>
      <c r="AP1102" s="34"/>
      <c r="AQ1102" s="34"/>
      <c r="AR1102" s="34"/>
      <c r="AS1102" s="34"/>
      <c r="AT1102" s="44" t="s">
        <v>434</v>
      </c>
      <c r="AU1102" s="44"/>
      <c r="AV1102" s="751" t="str" cm="1">
        <f t="array" ref="AV11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2" s="34"/>
      <c r="AX1102" s="34"/>
      <c r="AY1102" s="34"/>
      <c r="AZ1102" s="34"/>
      <c r="BA1102" s="34"/>
      <c r="BB1102" s="34"/>
      <c r="BC1102" s="34"/>
      <c r="BD1102" s="44">
        <v>180109</v>
      </c>
      <c r="BE1102" s="34" t="s">
        <v>1977</v>
      </c>
      <c r="BF1102" s="43" t="s">
        <v>1277</v>
      </c>
      <c r="BG1102" s="34" t="s">
        <v>456</v>
      </c>
      <c r="BH1102" s="34" t="s">
        <v>413</v>
      </c>
      <c r="BI1102" s="34" t="s">
        <v>1977</v>
      </c>
      <c r="BJ1102" s="44" t="s">
        <v>428</v>
      </c>
      <c r="BK1102" s="44" t="s">
        <v>3189</v>
      </c>
    </row>
    <row r="1103" spans="22:63">
      <c r="V1103" s="43">
        <v>126</v>
      </c>
      <c r="W1103" s="34" t="s">
        <v>3417</v>
      </c>
      <c r="X1103" s="44">
        <v>180110</v>
      </c>
      <c r="Y1103" s="34" t="s">
        <v>2155</v>
      </c>
      <c r="Z1103" s="43" t="s">
        <v>1277</v>
      </c>
      <c r="AA1103" s="34" t="s">
        <v>456</v>
      </c>
      <c r="AB1103" s="34" t="s">
        <v>413</v>
      </c>
      <c r="AC1103" s="34" t="s">
        <v>2155</v>
      </c>
      <c r="AD1103" s="44" t="s">
        <v>428</v>
      </c>
      <c r="AE1103" s="44" t="s">
        <v>3189</v>
      </c>
      <c r="AF1103" s="43">
        <v>126</v>
      </c>
      <c r="AG1103" s="34" t="s">
        <v>3417</v>
      </c>
      <c r="AH1103" s="34" t="s">
        <v>3416</v>
      </c>
      <c r="AI1103" s="43" t="s">
        <v>3418</v>
      </c>
      <c r="AJ1103" s="44" t="s">
        <v>3419</v>
      </c>
      <c r="AK1103" s="295">
        <v>5100073</v>
      </c>
      <c r="AL1103" s="44" t="s">
        <v>680</v>
      </c>
      <c r="AM1103" s="44" t="s">
        <v>3423</v>
      </c>
      <c r="AN1103" s="296">
        <v>254095700</v>
      </c>
      <c r="AO1103" s="34"/>
      <c r="AP1103" s="34"/>
      <c r="AQ1103" s="34"/>
      <c r="AR1103" s="34"/>
      <c r="AS1103" s="34"/>
      <c r="AT1103" s="44" t="s">
        <v>434</v>
      </c>
      <c r="AU1103" s="44"/>
      <c r="AV1103" s="751" t="str" cm="1">
        <f t="array" ref="AV11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3" s="34"/>
      <c r="AX1103" s="34"/>
      <c r="AY1103" s="34"/>
      <c r="AZ1103" s="34"/>
      <c r="BA1103" s="34"/>
      <c r="BB1103" s="34"/>
      <c r="BC1103" s="34"/>
      <c r="BD1103" s="44">
        <v>180110</v>
      </c>
      <c r="BE1103" s="34" t="s">
        <v>2155</v>
      </c>
      <c r="BF1103" s="43" t="s">
        <v>1277</v>
      </c>
      <c r="BG1103" s="34" t="s">
        <v>456</v>
      </c>
      <c r="BH1103" s="34" t="s">
        <v>413</v>
      </c>
      <c r="BI1103" s="34" t="s">
        <v>2155</v>
      </c>
      <c r="BJ1103" s="44" t="s">
        <v>428</v>
      </c>
      <c r="BK1103" s="44" t="s">
        <v>3189</v>
      </c>
    </row>
    <row r="1104" spans="22:63">
      <c r="V1104" s="43">
        <v>126</v>
      </c>
      <c r="W1104" s="34" t="s">
        <v>3417</v>
      </c>
      <c r="X1104" s="44">
        <v>180111</v>
      </c>
      <c r="Y1104" s="34" t="s">
        <v>1006</v>
      </c>
      <c r="Z1104" s="43" t="s">
        <v>1277</v>
      </c>
      <c r="AA1104" s="34" t="s">
        <v>456</v>
      </c>
      <c r="AB1104" s="34" t="s">
        <v>413</v>
      </c>
      <c r="AC1104" s="34" t="s">
        <v>1006</v>
      </c>
      <c r="AD1104" s="44" t="s">
        <v>428</v>
      </c>
      <c r="AE1104" s="44" t="s">
        <v>3189</v>
      </c>
      <c r="AF1104" s="43">
        <v>126</v>
      </c>
      <c r="AG1104" s="34" t="s">
        <v>3417</v>
      </c>
      <c r="AH1104" s="34" t="s">
        <v>3416</v>
      </c>
      <c r="AI1104" s="43" t="s">
        <v>3418</v>
      </c>
      <c r="AJ1104" s="44" t="s">
        <v>3419</v>
      </c>
      <c r="AK1104" s="295">
        <v>5100073</v>
      </c>
      <c r="AL1104" s="44" t="s">
        <v>680</v>
      </c>
      <c r="AM1104" s="44" t="s">
        <v>3423</v>
      </c>
      <c r="AN1104" s="296">
        <v>254095700</v>
      </c>
      <c r="AO1104" s="34"/>
      <c r="AP1104" s="34"/>
      <c r="AQ1104" s="34"/>
      <c r="AR1104" s="34"/>
      <c r="AS1104" s="34"/>
      <c r="AT1104" s="44" t="s">
        <v>434</v>
      </c>
      <c r="AU1104" s="44"/>
      <c r="AV1104" s="751" t="str" cm="1">
        <f t="array" ref="AV11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4" s="34"/>
      <c r="AX1104" s="34"/>
      <c r="AY1104" s="34"/>
      <c r="AZ1104" s="34"/>
      <c r="BA1104" s="34"/>
      <c r="BB1104" s="34"/>
      <c r="BC1104" s="34"/>
      <c r="BD1104" s="44">
        <v>180111</v>
      </c>
      <c r="BE1104" s="34" t="s">
        <v>1006</v>
      </c>
      <c r="BF1104" s="43" t="s">
        <v>1277</v>
      </c>
      <c r="BG1104" s="34" t="s">
        <v>456</v>
      </c>
      <c r="BH1104" s="34" t="s">
        <v>413</v>
      </c>
      <c r="BI1104" s="34" t="s">
        <v>1006</v>
      </c>
      <c r="BJ1104" s="44" t="s">
        <v>428</v>
      </c>
      <c r="BK1104" s="44" t="s">
        <v>3189</v>
      </c>
    </row>
    <row r="1105" spans="22:63">
      <c r="V1105" s="43">
        <v>126</v>
      </c>
      <c r="W1105" s="34" t="s">
        <v>3417</v>
      </c>
      <c r="X1105" s="44">
        <v>180114</v>
      </c>
      <c r="Y1105" s="34" t="s">
        <v>2467</v>
      </c>
      <c r="Z1105" s="43" t="s">
        <v>1277</v>
      </c>
      <c r="AA1105" s="34" t="s">
        <v>456</v>
      </c>
      <c r="AB1105" s="34" t="s">
        <v>413</v>
      </c>
      <c r="AC1105" s="34" t="s">
        <v>2467</v>
      </c>
      <c r="AD1105" s="44" t="s">
        <v>428</v>
      </c>
      <c r="AE1105" s="44" t="s">
        <v>3189</v>
      </c>
      <c r="AF1105" s="43">
        <v>126</v>
      </c>
      <c r="AG1105" s="34" t="s">
        <v>3417</v>
      </c>
      <c r="AH1105" s="34" t="s">
        <v>3416</v>
      </c>
      <c r="AI1105" s="43" t="s">
        <v>3418</v>
      </c>
      <c r="AJ1105" s="44" t="s">
        <v>3419</v>
      </c>
      <c r="AK1105" s="295">
        <v>5100073</v>
      </c>
      <c r="AL1105" s="44" t="s">
        <v>680</v>
      </c>
      <c r="AM1105" s="44" t="s">
        <v>3423</v>
      </c>
      <c r="AN1105" s="296">
        <v>254095700</v>
      </c>
      <c r="AO1105" s="34"/>
      <c r="AP1105" s="34"/>
      <c r="AQ1105" s="34"/>
      <c r="AR1105" s="34"/>
      <c r="AS1105" s="34"/>
      <c r="AT1105" s="44" t="s">
        <v>434</v>
      </c>
      <c r="AU1105" s="44"/>
      <c r="AV1105" s="751" t="str" cm="1">
        <f t="array" ref="AV11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5" s="34"/>
      <c r="AX1105" s="34"/>
      <c r="AY1105" s="34"/>
      <c r="AZ1105" s="34"/>
      <c r="BA1105" s="34"/>
      <c r="BB1105" s="34"/>
      <c r="BC1105" s="34"/>
      <c r="BD1105" s="44">
        <v>180114</v>
      </c>
      <c r="BE1105" s="34" t="s">
        <v>2467</v>
      </c>
      <c r="BF1105" s="43" t="s">
        <v>1277</v>
      </c>
      <c r="BG1105" s="34" t="s">
        <v>456</v>
      </c>
      <c r="BH1105" s="34" t="s">
        <v>413</v>
      </c>
      <c r="BI1105" s="34" t="s">
        <v>2467</v>
      </c>
      <c r="BJ1105" s="44" t="s">
        <v>428</v>
      </c>
      <c r="BK1105" s="44" t="s">
        <v>3189</v>
      </c>
    </row>
    <row r="1106" spans="22:63">
      <c r="V1106" s="43">
        <v>126</v>
      </c>
      <c r="W1106" s="34" t="s">
        <v>3417</v>
      </c>
      <c r="X1106" s="44">
        <v>180115</v>
      </c>
      <c r="Y1106" s="34" t="s">
        <v>2602</v>
      </c>
      <c r="Z1106" s="43" t="s">
        <v>1277</v>
      </c>
      <c r="AA1106" s="34" t="s">
        <v>456</v>
      </c>
      <c r="AB1106" s="34" t="s">
        <v>413</v>
      </c>
      <c r="AC1106" s="34" t="s">
        <v>2602</v>
      </c>
      <c r="AD1106" s="44" t="s">
        <v>428</v>
      </c>
      <c r="AE1106" s="44" t="s">
        <v>3189</v>
      </c>
      <c r="AF1106" s="43">
        <v>126</v>
      </c>
      <c r="AG1106" s="34" t="s">
        <v>3417</v>
      </c>
      <c r="AH1106" s="34" t="s">
        <v>3416</v>
      </c>
      <c r="AI1106" s="43" t="s">
        <v>3418</v>
      </c>
      <c r="AJ1106" s="44" t="s">
        <v>3419</v>
      </c>
      <c r="AK1106" s="295">
        <v>5100073</v>
      </c>
      <c r="AL1106" s="44" t="s">
        <v>680</v>
      </c>
      <c r="AM1106" s="44" t="s">
        <v>3423</v>
      </c>
      <c r="AN1106" s="296">
        <v>254095700</v>
      </c>
      <c r="AO1106" s="34"/>
      <c r="AP1106" s="34"/>
      <c r="AQ1106" s="34"/>
      <c r="AR1106" s="34"/>
      <c r="AS1106" s="34"/>
      <c r="AT1106" s="44" t="s">
        <v>434</v>
      </c>
      <c r="AU1106" s="44"/>
      <c r="AV1106" s="751" t="str" cm="1">
        <f t="array" ref="AV11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6" s="34"/>
      <c r="AX1106" s="34"/>
      <c r="AY1106" s="34"/>
      <c r="AZ1106" s="34"/>
      <c r="BA1106" s="34"/>
      <c r="BB1106" s="34"/>
      <c r="BC1106" s="34"/>
      <c r="BD1106" s="44">
        <v>180115</v>
      </c>
      <c r="BE1106" s="34" t="s">
        <v>2602</v>
      </c>
      <c r="BF1106" s="43" t="s">
        <v>1277</v>
      </c>
      <c r="BG1106" s="34" t="s">
        <v>456</v>
      </c>
      <c r="BH1106" s="34" t="s">
        <v>413</v>
      </c>
      <c r="BI1106" s="34" t="s">
        <v>2602</v>
      </c>
      <c r="BJ1106" s="44" t="s">
        <v>428</v>
      </c>
      <c r="BK1106" s="44" t="s">
        <v>3189</v>
      </c>
    </row>
    <row r="1107" spans="22:63">
      <c r="V1107" s="43">
        <v>126</v>
      </c>
      <c r="W1107" s="34" t="s">
        <v>3417</v>
      </c>
      <c r="X1107" s="44">
        <v>180121</v>
      </c>
      <c r="Y1107" s="34" t="s">
        <v>2946</v>
      </c>
      <c r="Z1107" s="43" t="s">
        <v>1277</v>
      </c>
      <c r="AA1107" s="34" t="s">
        <v>456</v>
      </c>
      <c r="AB1107" s="34" t="s">
        <v>413</v>
      </c>
      <c r="AC1107" s="34" t="s">
        <v>6592</v>
      </c>
      <c r="AD1107" s="44" t="s">
        <v>428</v>
      </c>
      <c r="AE1107" s="44" t="s">
        <v>3189</v>
      </c>
      <c r="AF1107" s="43">
        <v>126</v>
      </c>
      <c r="AG1107" s="34" t="s">
        <v>3417</v>
      </c>
      <c r="AH1107" s="34" t="s">
        <v>3416</v>
      </c>
      <c r="AI1107" s="43" t="s">
        <v>3418</v>
      </c>
      <c r="AJ1107" s="44" t="s">
        <v>3419</v>
      </c>
      <c r="AK1107" s="295">
        <v>5100073</v>
      </c>
      <c r="AL1107" s="44" t="s">
        <v>680</v>
      </c>
      <c r="AM1107" s="44" t="s">
        <v>3423</v>
      </c>
      <c r="AN1107" s="296">
        <v>254095700</v>
      </c>
      <c r="AO1107" s="34"/>
      <c r="AP1107" s="34"/>
      <c r="AQ1107" s="34"/>
      <c r="AR1107" s="34"/>
      <c r="AS1107" s="34"/>
      <c r="AT1107" s="44" t="s">
        <v>434</v>
      </c>
      <c r="AU1107" s="44"/>
      <c r="AV1107" s="751" t="str" cm="1">
        <f t="array" ref="AV11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7" s="34"/>
      <c r="AX1107" s="34"/>
      <c r="AY1107" s="34"/>
      <c r="AZ1107" s="34"/>
      <c r="BA1107" s="34"/>
      <c r="BB1107" s="34"/>
      <c r="BC1107" s="34"/>
      <c r="BD1107" s="44">
        <v>180121</v>
      </c>
      <c r="BE1107" s="34" t="s">
        <v>2946</v>
      </c>
      <c r="BF1107" s="43" t="s">
        <v>1277</v>
      </c>
      <c r="BG1107" s="34" t="s">
        <v>456</v>
      </c>
      <c r="BH1107" s="34" t="s">
        <v>413</v>
      </c>
      <c r="BI1107" s="34" t="s">
        <v>6592</v>
      </c>
      <c r="BJ1107" s="44" t="s">
        <v>428</v>
      </c>
      <c r="BK1107" s="44" t="s">
        <v>3189</v>
      </c>
    </row>
    <row r="1108" spans="22:63">
      <c r="V1108" s="43">
        <v>126</v>
      </c>
      <c r="W1108" s="34" t="s">
        <v>3417</v>
      </c>
      <c r="X1108" s="44">
        <v>180122</v>
      </c>
      <c r="Y1108" s="34" t="s">
        <v>3038</v>
      </c>
      <c r="Z1108" s="43" t="s">
        <v>1277</v>
      </c>
      <c r="AA1108" s="34" t="s">
        <v>456</v>
      </c>
      <c r="AB1108" s="34" t="s">
        <v>413</v>
      </c>
      <c r="AC1108" s="34" t="s">
        <v>6593</v>
      </c>
      <c r="AD1108" s="44" t="s">
        <v>428</v>
      </c>
      <c r="AE1108" s="44" t="s">
        <v>3189</v>
      </c>
      <c r="AF1108" s="43">
        <v>126</v>
      </c>
      <c r="AG1108" s="34" t="s">
        <v>3417</v>
      </c>
      <c r="AH1108" s="34" t="s">
        <v>3416</v>
      </c>
      <c r="AI1108" s="43" t="s">
        <v>3418</v>
      </c>
      <c r="AJ1108" s="44" t="s">
        <v>3419</v>
      </c>
      <c r="AK1108" s="295">
        <v>5100073</v>
      </c>
      <c r="AL1108" s="44" t="s">
        <v>680</v>
      </c>
      <c r="AM1108" s="44" t="s">
        <v>3423</v>
      </c>
      <c r="AN1108" s="296">
        <v>254095700</v>
      </c>
      <c r="AO1108" s="34"/>
      <c r="AP1108" s="34"/>
      <c r="AQ1108" s="34"/>
      <c r="AR1108" s="34"/>
      <c r="AS1108" s="34"/>
      <c r="AT1108" s="44" t="s">
        <v>434</v>
      </c>
      <c r="AU1108" s="44"/>
      <c r="AV1108" s="751" t="str" cm="1">
        <f t="array" ref="AV11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8" s="34"/>
      <c r="AX1108" s="34"/>
      <c r="AY1108" s="34"/>
      <c r="AZ1108" s="34"/>
      <c r="BA1108" s="34"/>
      <c r="BB1108" s="34"/>
      <c r="BC1108" s="34"/>
      <c r="BD1108" s="44">
        <v>180122</v>
      </c>
      <c r="BE1108" s="34" t="s">
        <v>3038</v>
      </c>
      <c r="BF1108" s="43" t="s">
        <v>1277</v>
      </c>
      <c r="BG1108" s="34" t="s">
        <v>456</v>
      </c>
      <c r="BH1108" s="34" t="s">
        <v>413</v>
      </c>
      <c r="BI1108" s="34" t="s">
        <v>6593</v>
      </c>
      <c r="BJ1108" s="44" t="s">
        <v>428</v>
      </c>
      <c r="BK1108" s="44" t="s">
        <v>3189</v>
      </c>
    </row>
    <row r="1109" spans="22:63">
      <c r="V1109" s="43">
        <v>126</v>
      </c>
      <c r="W1109" s="34" t="s">
        <v>3417</v>
      </c>
      <c r="X1109" s="44">
        <v>180123</v>
      </c>
      <c r="Y1109" s="34" t="s">
        <v>3114</v>
      </c>
      <c r="Z1109" s="43" t="s">
        <v>1277</v>
      </c>
      <c r="AA1109" s="34" t="s">
        <v>456</v>
      </c>
      <c r="AB1109" s="34" t="s">
        <v>413</v>
      </c>
      <c r="AC1109" s="34" t="s">
        <v>6594</v>
      </c>
      <c r="AD1109" s="44" t="s">
        <v>428</v>
      </c>
      <c r="AE1109" s="44" t="s">
        <v>3189</v>
      </c>
      <c r="AF1109" s="43">
        <v>126</v>
      </c>
      <c r="AG1109" s="34" t="s">
        <v>3417</v>
      </c>
      <c r="AH1109" s="34" t="s">
        <v>3416</v>
      </c>
      <c r="AI1109" s="43" t="s">
        <v>3418</v>
      </c>
      <c r="AJ1109" s="44" t="s">
        <v>3419</v>
      </c>
      <c r="AK1109" s="295">
        <v>5100073</v>
      </c>
      <c r="AL1109" s="44" t="s">
        <v>680</v>
      </c>
      <c r="AM1109" s="44" t="s">
        <v>3423</v>
      </c>
      <c r="AN1109" s="296">
        <v>254095700</v>
      </c>
      <c r="AO1109" s="34"/>
      <c r="AP1109" s="34"/>
      <c r="AQ1109" s="34"/>
      <c r="AR1109" s="34"/>
      <c r="AS1109" s="34"/>
      <c r="AT1109" s="44" t="s">
        <v>434</v>
      </c>
      <c r="AU1109" s="44"/>
      <c r="AV1109" s="751" t="str" cm="1">
        <f t="array" ref="AV11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09" s="34"/>
      <c r="AX1109" s="34"/>
      <c r="AY1109" s="34"/>
      <c r="AZ1109" s="34"/>
      <c r="BA1109" s="34"/>
      <c r="BB1109" s="34"/>
      <c r="BC1109" s="34"/>
      <c r="BD1109" s="44">
        <v>180123</v>
      </c>
      <c r="BE1109" s="34" t="s">
        <v>3114</v>
      </c>
      <c r="BF1109" s="43" t="s">
        <v>1277</v>
      </c>
      <c r="BG1109" s="34" t="s">
        <v>456</v>
      </c>
      <c r="BH1109" s="34" t="s">
        <v>413</v>
      </c>
      <c r="BI1109" s="34" t="s">
        <v>6594</v>
      </c>
      <c r="BJ1109" s="44" t="s">
        <v>428</v>
      </c>
      <c r="BK1109" s="44" t="s">
        <v>3189</v>
      </c>
    </row>
    <row r="1110" spans="22:63">
      <c r="V1110" s="43">
        <v>126</v>
      </c>
      <c r="W1110" s="34" t="s">
        <v>3417</v>
      </c>
      <c r="X1110" s="44">
        <v>180118</v>
      </c>
      <c r="Y1110" s="34" t="s">
        <v>2737</v>
      </c>
      <c r="Z1110" s="43" t="s">
        <v>1277</v>
      </c>
      <c r="AA1110" s="34" t="s">
        <v>456</v>
      </c>
      <c r="AB1110" s="34" t="s">
        <v>413</v>
      </c>
      <c r="AC1110" s="34" t="s">
        <v>2737</v>
      </c>
      <c r="AD1110" s="44" t="s">
        <v>428</v>
      </c>
      <c r="AE1110" s="44" t="s">
        <v>3189</v>
      </c>
      <c r="AF1110" s="43">
        <v>126</v>
      </c>
      <c r="AG1110" s="34" t="s">
        <v>3417</v>
      </c>
      <c r="AH1110" s="34" t="s">
        <v>3416</v>
      </c>
      <c r="AI1110" s="43" t="s">
        <v>3418</v>
      </c>
      <c r="AJ1110" s="44" t="s">
        <v>3419</v>
      </c>
      <c r="AK1110" s="295">
        <v>5100073</v>
      </c>
      <c r="AL1110" s="44" t="s">
        <v>680</v>
      </c>
      <c r="AM1110" s="44" t="s">
        <v>3423</v>
      </c>
      <c r="AN1110" s="296">
        <v>254095700</v>
      </c>
      <c r="AO1110" s="34"/>
      <c r="AP1110" s="34"/>
      <c r="AQ1110" s="34"/>
      <c r="AR1110" s="34"/>
      <c r="AS1110" s="34"/>
      <c r="AT1110" s="44" t="s">
        <v>434</v>
      </c>
      <c r="AU1110" s="44"/>
      <c r="AV1110" s="751" t="str" cm="1">
        <f t="array" ref="AV11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0" s="34"/>
      <c r="AX1110" s="34"/>
      <c r="AY1110" s="34"/>
      <c r="AZ1110" s="34"/>
      <c r="BA1110" s="34"/>
      <c r="BB1110" s="34"/>
      <c r="BC1110" s="34"/>
      <c r="BD1110" s="44">
        <v>180118</v>
      </c>
      <c r="BE1110" s="34" t="s">
        <v>2737</v>
      </c>
      <c r="BF1110" s="43" t="s">
        <v>1277</v>
      </c>
      <c r="BG1110" s="34" t="s">
        <v>456</v>
      </c>
      <c r="BH1110" s="34" t="s">
        <v>413</v>
      </c>
      <c r="BI1110" s="34" t="s">
        <v>2737</v>
      </c>
      <c r="BJ1110" s="44" t="s">
        <v>428</v>
      </c>
      <c r="BK1110" s="44" t="s">
        <v>3189</v>
      </c>
    </row>
    <row r="1111" spans="22:63">
      <c r="V1111" s="43">
        <v>126</v>
      </c>
      <c r="W1111" s="34" t="s">
        <v>3417</v>
      </c>
      <c r="X1111" s="44">
        <v>180502</v>
      </c>
      <c r="Y1111" s="34" t="s">
        <v>945</v>
      </c>
      <c r="Z1111" s="43" t="s">
        <v>1277</v>
      </c>
      <c r="AA1111" s="34" t="s">
        <v>680</v>
      </c>
      <c r="AB1111" s="34" t="s">
        <v>413</v>
      </c>
      <c r="AC1111" s="34" t="s">
        <v>945</v>
      </c>
      <c r="AD1111" s="44" t="s">
        <v>428</v>
      </c>
      <c r="AE1111" s="44" t="s">
        <v>3189</v>
      </c>
      <c r="AF1111" s="43">
        <v>126</v>
      </c>
      <c r="AG1111" s="34" t="s">
        <v>3417</v>
      </c>
      <c r="AH1111" s="34" t="s">
        <v>3416</v>
      </c>
      <c r="AI1111" s="43" t="s">
        <v>3418</v>
      </c>
      <c r="AJ1111" s="44" t="s">
        <v>3419</v>
      </c>
      <c r="AK1111" s="295">
        <v>5100073</v>
      </c>
      <c r="AL1111" s="44" t="s">
        <v>680</v>
      </c>
      <c r="AM1111" s="44" t="s">
        <v>3423</v>
      </c>
      <c r="AN1111" s="296">
        <v>254095700</v>
      </c>
      <c r="AO1111" s="34"/>
      <c r="AP1111" s="34"/>
      <c r="AQ1111" s="34"/>
      <c r="AR1111" s="34"/>
      <c r="AS1111" s="34"/>
      <c r="AT1111" s="44" t="s">
        <v>434</v>
      </c>
      <c r="AU1111" s="44"/>
      <c r="AV1111" s="751" t="str" cm="1">
        <f t="array" ref="AV11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1" s="34"/>
      <c r="AX1111" s="34"/>
      <c r="AY1111" s="34"/>
      <c r="AZ1111" s="34"/>
      <c r="BA1111" s="34"/>
      <c r="BB1111" s="34"/>
      <c r="BC1111" s="34"/>
      <c r="BD1111" s="44">
        <v>180502</v>
      </c>
      <c r="BE1111" s="34" t="s">
        <v>945</v>
      </c>
      <c r="BF1111" s="43" t="s">
        <v>1277</v>
      </c>
      <c r="BG1111" s="34" t="s">
        <v>680</v>
      </c>
      <c r="BH1111" s="34" t="s">
        <v>413</v>
      </c>
      <c r="BI1111" s="34" t="s">
        <v>945</v>
      </c>
      <c r="BJ1111" s="44" t="s">
        <v>428</v>
      </c>
      <c r="BK1111" s="44" t="s">
        <v>3189</v>
      </c>
    </row>
    <row r="1112" spans="22:63">
      <c r="V1112" s="43">
        <v>126</v>
      </c>
      <c r="W1112" s="34" t="s">
        <v>3417</v>
      </c>
      <c r="X1112" s="44">
        <v>180504</v>
      </c>
      <c r="Y1112" s="34" t="s">
        <v>1212</v>
      </c>
      <c r="Z1112" s="43" t="s">
        <v>1277</v>
      </c>
      <c r="AA1112" s="34" t="s">
        <v>680</v>
      </c>
      <c r="AB1112" s="34" t="s">
        <v>413</v>
      </c>
      <c r="AC1112" s="34" t="s">
        <v>1212</v>
      </c>
      <c r="AD1112" s="44" t="s">
        <v>428</v>
      </c>
      <c r="AE1112" s="44" t="s">
        <v>3189</v>
      </c>
      <c r="AF1112" s="43">
        <v>126</v>
      </c>
      <c r="AG1112" s="34" t="s">
        <v>3417</v>
      </c>
      <c r="AH1112" s="34" t="s">
        <v>3416</v>
      </c>
      <c r="AI1112" s="43" t="s">
        <v>3418</v>
      </c>
      <c r="AJ1112" s="44" t="s">
        <v>3419</v>
      </c>
      <c r="AK1112" s="295">
        <v>5100073</v>
      </c>
      <c r="AL1112" s="44" t="s">
        <v>680</v>
      </c>
      <c r="AM1112" s="44" t="s">
        <v>3423</v>
      </c>
      <c r="AN1112" s="296">
        <v>254095700</v>
      </c>
      <c r="AO1112" s="34"/>
      <c r="AP1112" s="34"/>
      <c r="AQ1112" s="34"/>
      <c r="AR1112" s="34"/>
      <c r="AS1112" s="34"/>
      <c r="AT1112" s="44" t="s">
        <v>434</v>
      </c>
      <c r="AU1112" s="44"/>
      <c r="AV1112" s="751" t="str" cm="1">
        <f t="array" ref="AV11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2" s="34"/>
      <c r="AX1112" s="34"/>
      <c r="AY1112" s="34"/>
      <c r="AZ1112" s="34"/>
      <c r="BA1112" s="34"/>
      <c r="BB1112" s="34"/>
      <c r="BC1112" s="34"/>
      <c r="BD1112" s="44">
        <v>180504</v>
      </c>
      <c r="BE1112" s="34" t="s">
        <v>1212</v>
      </c>
      <c r="BF1112" s="43" t="s">
        <v>1277</v>
      </c>
      <c r="BG1112" s="34" t="s">
        <v>680</v>
      </c>
      <c r="BH1112" s="34" t="s">
        <v>413</v>
      </c>
      <c r="BI1112" s="34" t="s">
        <v>1212</v>
      </c>
      <c r="BJ1112" s="44" t="s">
        <v>428</v>
      </c>
      <c r="BK1112" s="44" t="s">
        <v>3189</v>
      </c>
    </row>
    <row r="1113" spans="22:63">
      <c r="V1113" s="43">
        <v>126</v>
      </c>
      <c r="W1113" s="34" t="s">
        <v>3417</v>
      </c>
      <c r="X1113" s="44">
        <v>180505</v>
      </c>
      <c r="Y1113" s="34" t="s">
        <v>1497</v>
      </c>
      <c r="Z1113" s="43" t="s">
        <v>1277</v>
      </c>
      <c r="AA1113" s="34" t="s">
        <v>680</v>
      </c>
      <c r="AB1113" s="34" t="s">
        <v>413</v>
      </c>
      <c r="AC1113" s="34" t="s">
        <v>1497</v>
      </c>
      <c r="AD1113" s="44" t="s">
        <v>428</v>
      </c>
      <c r="AE1113" s="44" t="s">
        <v>3189</v>
      </c>
      <c r="AF1113" s="43">
        <v>126</v>
      </c>
      <c r="AG1113" s="34" t="s">
        <v>3417</v>
      </c>
      <c r="AH1113" s="34" t="s">
        <v>3416</v>
      </c>
      <c r="AI1113" s="43" t="s">
        <v>3418</v>
      </c>
      <c r="AJ1113" s="44" t="s">
        <v>3419</v>
      </c>
      <c r="AK1113" s="295">
        <v>5100073</v>
      </c>
      <c r="AL1113" s="44" t="s">
        <v>680</v>
      </c>
      <c r="AM1113" s="44" t="s">
        <v>3423</v>
      </c>
      <c r="AN1113" s="296">
        <v>254095700</v>
      </c>
      <c r="AO1113" s="34"/>
      <c r="AP1113" s="34"/>
      <c r="AQ1113" s="34"/>
      <c r="AR1113" s="34"/>
      <c r="AS1113" s="34"/>
      <c r="AT1113" s="44" t="s">
        <v>434</v>
      </c>
      <c r="AU1113" s="44"/>
      <c r="AV1113" s="751" t="str" cm="1">
        <f t="array" ref="AV11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3" s="34"/>
      <c r="AX1113" s="34"/>
      <c r="AY1113" s="34"/>
      <c r="AZ1113" s="34"/>
      <c r="BA1113" s="34"/>
      <c r="BB1113" s="34"/>
      <c r="BC1113" s="34"/>
      <c r="BD1113" s="44">
        <v>180505</v>
      </c>
      <c r="BE1113" s="34" t="s">
        <v>1497</v>
      </c>
      <c r="BF1113" s="43" t="s">
        <v>1277</v>
      </c>
      <c r="BG1113" s="34" t="s">
        <v>680</v>
      </c>
      <c r="BH1113" s="34" t="s">
        <v>413</v>
      </c>
      <c r="BI1113" s="34" t="s">
        <v>1497</v>
      </c>
      <c r="BJ1113" s="44" t="s">
        <v>428</v>
      </c>
      <c r="BK1113" s="44" t="s">
        <v>3189</v>
      </c>
    </row>
    <row r="1114" spans="22:63">
      <c r="V1114" s="43">
        <v>126</v>
      </c>
      <c r="W1114" s="34" t="s">
        <v>3417</v>
      </c>
      <c r="X1114" s="44">
        <v>180507</v>
      </c>
      <c r="Y1114" s="34" t="s">
        <v>1768</v>
      </c>
      <c r="Z1114" s="43" t="s">
        <v>1277</v>
      </c>
      <c r="AA1114" s="34" t="s">
        <v>680</v>
      </c>
      <c r="AB1114" s="34" t="s">
        <v>413</v>
      </c>
      <c r="AC1114" s="34" t="s">
        <v>1768</v>
      </c>
      <c r="AD1114" s="44" t="s">
        <v>428</v>
      </c>
      <c r="AE1114" s="44" t="s">
        <v>3189</v>
      </c>
      <c r="AF1114" s="43">
        <v>126</v>
      </c>
      <c r="AG1114" s="34" t="s">
        <v>3417</v>
      </c>
      <c r="AH1114" s="34" t="s">
        <v>3416</v>
      </c>
      <c r="AI1114" s="43" t="s">
        <v>3418</v>
      </c>
      <c r="AJ1114" s="44" t="s">
        <v>3419</v>
      </c>
      <c r="AK1114" s="295">
        <v>5100073</v>
      </c>
      <c r="AL1114" s="44" t="s">
        <v>680</v>
      </c>
      <c r="AM1114" s="44" t="s">
        <v>3423</v>
      </c>
      <c r="AN1114" s="296">
        <v>254095700</v>
      </c>
      <c r="AO1114" s="34"/>
      <c r="AP1114" s="34"/>
      <c r="AQ1114" s="34"/>
      <c r="AR1114" s="34"/>
      <c r="AS1114" s="34"/>
      <c r="AT1114" s="44" t="s">
        <v>434</v>
      </c>
      <c r="AU1114" s="44"/>
      <c r="AV1114" s="751" t="str" cm="1">
        <f t="array" ref="AV11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4" s="34"/>
      <c r="AX1114" s="34"/>
      <c r="AY1114" s="34"/>
      <c r="AZ1114" s="34"/>
      <c r="BA1114" s="34"/>
      <c r="BB1114" s="34"/>
      <c r="BC1114" s="34"/>
      <c r="BD1114" s="44">
        <v>180507</v>
      </c>
      <c r="BE1114" s="34" t="s">
        <v>1768</v>
      </c>
      <c r="BF1114" s="43" t="s">
        <v>1277</v>
      </c>
      <c r="BG1114" s="34" t="s">
        <v>680</v>
      </c>
      <c r="BH1114" s="34" t="s">
        <v>413</v>
      </c>
      <c r="BI1114" s="34" t="s">
        <v>1768</v>
      </c>
      <c r="BJ1114" s="44" t="s">
        <v>428</v>
      </c>
      <c r="BK1114" s="44" t="s">
        <v>3189</v>
      </c>
    </row>
    <row r="1115" spans="22:63">
      <c r="V1115" s="43">
        <v>126</v>
      </c>
      <c r="W1115" s="34" t="s">
        <v>3417</v>
      </c>
      <c r="X1115" s="44">
        <v>180508</v>
      </c>
      <c r="Y1115" s="34" t="s">
        <v>1980</v>
      </c>
      <c r="Z1115" s="43" t="s">
        <v>1277</v>
      </c>
      <c r="AA1115" s="34" t="s">
        <v>680</v>
      </c>
      <c r="AB1115" s="34" t="s">
        <v>413</v>
      </c>
      <c r="AC1115" s="34" t="s">
        <v>1980</v>
      </c>
      <c r="AD1115" s="44" t="s">
        <v>428</v>
      </c>
      <c r="AE1115" s="44" t="s">
        <v>3189</v>
      </c>
      <c r="AF1115" s="43">
        <v>126</v>
      </c>
      <c r="AG1115" s="34" t="s">
        <v>3417</v>
      </c>
      <c r="AH1115" s="34" t="s">
        <v>3416</v>
      </c>
      <c r="AI1115" s="43" t="s">
        <v>3418</v>
      </c>
      <c r="AJ1115" s="44" t="s">
        <v>3419</v>
      </c>
      <c r="AK1115" s="295">
        <v>5100073</v>
      </c>
      <c r="AL1115" s="44" t="s">
        <v>680</v>
      </c>
      <c r="AM1115" s="44" t="s">
        <v>3423</v>
      </c>
      <c r="AN1115" s="296">
        <v>254095700</v>
      </c>
      <c r="AO1115" s="34"/>
      <c r="AP1115" s="34"/>
      <c r="AQ1115" s="34"/>
      <c r="AR1115" s="34"/>
      <c r="AS1115" s="34"/>
      <c r="AT1115" s="44" t="s">
        <v>434</v>
      </c>
      <c r="AU1115" s="44"/>
      <c r="AV1115" s="751" t="str" cm="1">
        <f t="array" ref="AV11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5" s="34"/>
      <c r="AX1115" s="34"/>
      <c r="AY1115" s="34"/>
      <c r="AZ1115" s="34"/>
      <c r="BA1115" s="34"/>
      <c r="BB1115" s="34"/>
      <c r="BC1115" s="34"/>
      <c r="BD1115" s="44">
        <v>180508</v>
      </c>
      <c r="BE1115" s="34" t="s">
        <v>1980</v>
      </c>
      <c r="BF1115" s="43" t="s">
        <v>1277</v>
      </c>
      <c r="BG1115" s="34" t="s">
        <v>680</v>
      </c>
      <c r="BH1115" s="34" t="s">
        <v>413</v>
      </c>
      <c r="BI1115" s="34" t="s">
        <v>1980</v>
      </c>
      <c r="BJ1115" s="44" t="s">
        <v>428</v>
      </c>
      <c r="BK1115" s="44" t="s">
        <v>3189</v>
      </c>
    </row>
    <row r="1116" spans="22:63">
      <c r="V1116" s="43">
        <v>126</v>
      </c>
      <c r="W1116" s="34" t="s">
        <v>3417</v>
      </c>
      <c r="X1116" s="44">
        <v>180509</v>
      </c>
      <c r="Y1116" s="34" t="s">
        <v>2157</v>
      </c>
      <c r="Z1116" s="43" t="s">
        <v>1277</v>
      </c>
      <c r="AA1116" s="34" t="s">
        <v>680</v>
      </c>
      <c r="AB1116" s="34" t="s">
        <v>413</v>
      </c>
      <c r="AC1116" s="34" t="s">
        <v>2157</v>
      </c>
      <c r="AD1116" s="44" t="s">
        <v>428</v>
      </c>
      <c r="AE1116" s="44" t="s">
        <v>3189</v>
      </c>
      <c r="AF1116" s="43">
        <v>126</v>
      </c>
      <c r="AG1116" s="34" t="s">
        <v>3417</v>
      </c>
      <c r="AH1116" s="34" t="s">
        <v>3416</v>
      </c>
      <c r="AI1116" s="43" t="s">
        <v>3418</v>
      </c>
      <c r="AJ1116" s="44" t="s">
        <v>3419</v>
      </c>
      <c r="AK1116" s="295">
        <v>5100073</v>
      </c>
      <c r="AL1116" s="44" t="s">
        <v>680</v>
      </c>
      <c r="AM1116" s="44" t="s">
        <v>3423</v>
      </c>
      <c r="AN1116" s="296">
        <v>254095700</v>
      </c>
      <c r="AO1116" s="34"/>
      <c r="AP1116" s="34"/>
      <c r="AQ1116" s="34"/>
      <c r="AR1116" s="34"/>
      <c r="AS1116" s="34"/>
      <c r="AT1116" s="44" t="s">
        <v>434</v>
      </c>
      <c r="AU1116" s="44"/>
      <c r="AV1116" s="751" t="str" cm="1">
        <f t="array" ref="AV11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6" s="34"/>
      <c r="AX1116" s="34"/>
      <c r="AY1116" s="34"/>
      <c r="AZ1116" s="34"/>
      <c r="BA1116" s="34"/>
      <c r="BB1116" s="34"/>
      <c r="BC1116" s="34"/>
      <c r="BD1116" s="44">
        <v>180509</v>
      </c>
      <c r="BE1116" s="34" t="s">
        <v>2157</v>
      </c>
      <c r="BF1116" s="43" t="s">
        <v>1277</v>
      </c>
      <c r="BG1116" s="34" t="s">
        <v>680</v>
      </c>
      <c r="BH1116" s="34" t="s">
        <v>413</v>
      </c>
      <c r="BI1116" s="34" t="s">
        <v>2157</v>
      </c>
      <c r="BJ1116" s="44" t="s">
        <v>428</v>
      </c>
      <c r="BK1116" s="44" t="s">
        <v>3189</v>
      </c>
    </row>
    <row r="1117" spans="22:63">
      <c r="V1117" s="43">
        <v>126</v>
      </c>
      <c r="W1117" s="34" t="s">
        <v>3417</v>
      </c>
      <c r="X1117" s="44">
        <v>180510</v>
      </c>
      <c r="Y1117" s="34" t="s">
        <v>2324</v>
      </c>
      <c r="Z1117" s="43" t="s">
        <v>1277</v>
      </c>
      <c r="AA1117" s="34" t="s">
        <v>680</v>
      </c>
      <c r="AB1117" s="34" t="s">
        <v>413</v>
      </c>
      <c r="AC1117" s="34" t="s">
        <v>2324</v>
      </c>
      <c r="AD1117" s="44" t="s">
        <v>428</v>
      </c>
      <c r="AE1117" s="44" t="s">
        <v>3189</v>
      </c>
      <c r="AF1117" s="43">
        <v>126</v>
      </c>
      <c r="AG1117" s="34" t="s">
        <v>3417</v>
      </c>
      <c r="AH1117" s="34" t="s">
        <v>3416</v>
      </c>
      <c r="AI1117" s="43" t="s">
        <v>3418</v>
      </c>
      <c r="AJ1117" s="44" t="s">
        <v>3419</v>
      </c>
      <c r="AK1117" s="295">
        <v>5100073</v>
      </c>
      <c r="AL1117" s="44" t="s">
        <v>680</v>
      </c>
      <c r="AM1117" s="44" t="s">
        <v>3423</v>
      </c>
      <c r="AN1117" s="296">
        <v>254095700</v>
      </c>
      <c r="AO1117" s="34"/>
      <c r="AP1117" s="34"/>
      <c r="AQ1117" s="34"/>
      <c r="AR1117" s="34"/>
      <c r="AS1117" s="34"/>
      <c r="AT1117" s="44" t="s">
        <v>434</v>
      </c>
      <c r="AU1117" s="44"/>
      <c r="AV1117" s="751" t="str" cm="1">
        <f t="array" ref="AV11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7" s="34"/>
      <c r="AX1117" s="34"/>
      <c r="AY1117" s="34"/>
      <c r="AZ1117" s="34"/>
      <c r="BA1117" s="34"/>
      <c r="BB1117" s="34"/>
      <c r="BC1117" s="34"/>
      <c r="BD1117" s="44">
        <v>180510</v>
      </c>
      <c r="BE1117" s="34" t="s">
        <v>2324</v>
      </c>
      <c r="BF1117" s="43" t="s">
        <v>1277</v>
      </c>
      <c r="BG1117" s="34" t="s">
        <v>680</v>
      </c>
      <c r="BH1117" s="34" t="s">
        <v>413</v>
      </c>
      <c r="BI1117" s="34" t="s">
        <v>2324</v>
      </c>
      <c r="BJ1117" s="44" t="s">
        <v>428</v>
      </c>
      <c r="BK1117" s="44" t="s">
        <v>3189</v>
      </c>
    </row>
    <row r="1118" spans="22:63">
      <c r="V1118" s="43">
        <v>126</v>
      </c>
      <c r="W1118" s="34" t="s">
        <v>3417</v>
      </c>
      <c r="X1118" s="44">
        <v>180525</v>
      </c>
      <c r="Y1118" s="34" t="s">
        <v>3180</v>
      </c>
      <c r="Z1118" s="43" t="s">
        <v>1277</v>
      </c>
      <c r="AA1118" s="34" t="s">
        <v>680</v>
      </c>
      <c r="AB1118" s="34" t="s">
        <v>413</v>
      </c>
      <c r="AC1118" s="34" t="s">
        <v>3180</v>
      </c>
      <c r="AD1118" s="44" t="s">
        <v>428</v>
      </c>
      <c r="AE1118" s="44" t="s">
        <v>3189</v>
      </c>
      <c r="AF1118" s="43">
        <v>126</v>
      </c>
      <c r="AG1118" s="34" t="s">
        <v>3417</v>
      </c>
      <c r="AH1118" s="34" t="s">
        <v>3416</v>
      </c>
      <c r="AI1118" s="43" t="s">
        <v>3418</v>
      </c>
      <c r="AJ1118" s="44" t="s">
        <v>3419</v>
      </c>
      <c r="AK1118" s="295">
        <v>5100073</v>
      </c>
      <c r="AL1118" s="44" t="s">
        <v>680</v>
      </c>
      <c r="AM1118" s="44" t="s">
        <v>3423</v>
      </c>
      <c r="AN1118" s="296">
        <v>254095700</v>
      </c>
      <c r="AO1118" s="34"/>
      <c r="AP1118" s="34"/>
      <c r="AQ1118" s="34"/>
      <c r="AR1118" s="34"/>
      <c r="AS1118" s="34"/>
      <c r="AT1118" s="44" t="s">
        <v>434</v>
      </c>
      <c r="AU1118" s="44"/>
      <c r="AV1118" s="751" t="str" cm="1">
        <f t="array" ref="AV11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8" s="34"/>
      <c r="AX1118" s="34"/>
      <c r="AY1118" s="34"/>
      <c r="AZ1118" s="34"/>
      <c r="BA1118" s="34"/>
      <c r="BB1118" s="34"/>
      <c r="BC1118" s="34"/>
      <c r="BD1118" s="44">
        <v>180525</v>
      </c>
      <c r="BE1118" s="34" t="s">
        <v>3180</v>
      </c>
      <c r="BF1118" s="43" t="s">
        <v>1277</v>
      </c>
      <c r="BG1118" s="34" t="s">
        <v>680</v>
      </c>
      <c r="BH1118" s="34" t="s">
        <v>413</v>
      </c>
      <c r="BI1118" s="34" t="s">
        <v>3180</v>
      </c>
      <c r="BJ1118" s="44" t="s">
        <v>428</v>
      </c>
      <c r="BK1118" s="44" t="s">
        <v>3189</v>
      </c>
    </row>
    <row r="1119" spans="22:63">
      <c r="V1119" s="43">
        <v>126</v>
      </c>
      <c r="W1119" s="34" t="s">
        <v>3417</v>
      </c>
      <c r="X1119" s="44">
        <v>180500</v>
      </c>
      <c r="Y1119" s="34" t="s">
        <v>6595</v>
      </c>
      <c r="Z1119" s="43" t="s">
        <v>1277</v>
      </c>
      <c r="AA1119" s="34" t="s">
        <v>680</v>
      </c>
      <c r="AB1119" s="34" t="s">
        <v>413</v>
      </c>
      <c r="AC1119" s="34" t="s">
        <v>3180</v>
      </c>
      <c r="AD1119" s="44" t="s">
        <v>428</v>
      </c>
      <c r="AE1119" s="44" t="s">
        <v>3189</v>
      </c>
      <c r="AF1119" s="43">
        <v>126</v>
      </c>
      <c r="AG1119" s="34" t="s">
        <v>3417</v>
      </c>
      <c r="AH1119" s="34" t="s">
        <v>3416</v>
      </c>
      <c r="AI1119" s="43" t="s">
        <v>3418</v>
      </c>
      <c r="AJ1119" s="44" t="s">
        <v>3419</v>
      </c>
      <c r="AK1119" s="295">
        <v>5100073</v>
      </c>
      <c r="AL1119" s="44" t="s">
        <v>680</v>
      </c>
      <c r="AM1119" s="44" t="s">
        <v>3423</v>
      </c>
      <c r="AN1119" s="296">
        <v>254095700</v>
      </c>
      <c r="AO1119" s="34"/>
      <c r="AP1119" s="34"/>
      <c r="AQ1119" s="34"/>
      <c r="AR1119" s="34"/>
      <c r="AS1119" s="34"/>
      <c r="AT1119" s="44" t="s">
        <v>434</v>
      </c>
      <c r="AU1119" s="44"/>
      <c r="AV1119" s="751" t="str" cm="1">
        <f t="array" ref="AV11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19" s="34"/>
      <c r="AX1119" s="34"/>
      <c r="AY1119" s="34"/>
      <c r="AZ1119" s="34"/>
      <c r="BA1119" s="34"/>
      <c r="BB1119" s="34"/>
      <c r="BC1119" s="34"/>
      <c r="BD1119" s="44">
        <v>180500</v>
      </c>
      <c r="BE1119" s="34" t="s">
        <v>6595</v>
      </c>
      <c r="BF1119" s="43" t="s">
        <v>1277</v>
      </c>
      <c r="BG1119" s="34" t="s">
        <v>680</v>
      </c>
      <c r="BH1119" s="34" t="s">
        <v>413</v>
      </c>
      <c r="BI1119" s="34" t="s">
        <v>3180</v>
      </c>
      <c r="BJ1119" s="44" t="s">
        <v>428</v>
      </c>
      <c r="BK1119" s="44" t="s">
        <v>3189</v>
      </c>
    </row>
    <row r="1120" spans="22:63">
      <c r="V1120" s="43">
        <v>126</v>
      </c>
      <c r="W1120" s="34" t="s">
        <v>3417</v>
      </c>
      <c r="X1120" s="44">
        <v>180511</v>
      </c>
      <c r="Y1120" s="34" t="s">
        <v>2469</v>
      </c>
      <c r="Z1120" s="43" t="s">
        <v>1277</v>
      </c>
      <c r="AA1120" s="34" t="s">
        <v>680</v>
      </c>
      <c r="AB1120" s="34" t="s">
        <v>413</v>
      </c>
      <c r="AC1120" s="34" t="s">
        <v>2469</v>
      </c>
      <c r="AD1120" s="44" t="s">
        <v>428</v>
      </c>
      <c r="AE1120" s="44" t="s">
        <v>3189</v>
      </c>
      <c r="AF1120" s="43">
        <v>126</v>
      </c>
      <c r="AG1120" s="34" t="s">
        <v>3417</v>
      </c>
      <c r="AH1120" s="34" t="s">
        <v>3416</v>
      </c>
      <c r="AI1120" s="43" t="s">
        <v>3418</v>
      </c>
      <c r="AJ1120" s="44" t="s">
        <v>3419</v>
      </c>
      <c r="AK1120" s="295">
        <v>5100073</v>
      </c>
      <c r="AL1120" s="44" t="s">
        <v>680</v>
      </c>
      <c r="AM1120" s="44" t="s">
        <v>3423</v>
      </c>
      <c r="AN1120" s="296">
        <v>254095700</v>
      </c>
      <c r="AO1120" s="34"/>
      <c r="AP1120" s="34"/>
      <c r="AQ1120" s="34"/>
      <c r="AR1120" s="34"/>
      <c r="AS1120" s="34"/>
      <c r="AT1120" s="44" t="s">
        <v>434</v>
      </c>
      <c r="AU1120" s="44"/>
      <c r="AV1120" s="751" t="str" cm="1">
        <f t="array" ref="AV11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0" s="34"/>
      <c r="AX1120" s="34"/>
      <c r="AY1120" s="34"/>
      <c r="AZ1120" s="34"/>
      <c r="BA1120" s="34"/>
      <c r="BB1120" s="34"/>
      <c r="BC1120" s="34"/>
      <c r="BD1120" s="44">
        <v>180511</v>
      </c>
      <c r="BE1120" s="34" t="s">
        <v>2469</v>
      </c>
      <c r="BF1120" s="43" t="s">
        <v>1277</v>
      </c>
      <c r="BG1120" s="34" t="s">
        <v>680</v>
      </c>
      <c r="BH1120" s="34" t="s">
        <v>413</v>
      </c>
      <c r="BI1120" s="34" t="s">
        <v>2469</v>
      </c>
      <c r="BJ1120" s="44" t="s">
        <v>428</v>
      </c>
      <c r="BK1120" s="44" t="s">
        <v>3189</v>
      </c>
    </row>
    <row r="1121" spans="22:63">
      <c r="V1121" s="43">
        <v>126</v>
      </c>
      <c r="W1121" s="34" t="s">
        <v>3417</v>
      </c>
      <c r="X1121" s="44">
        <v>180516</v>
      </c>
      <c r="Y1121" s="34" t="s">
        <v>2604</v>
      </c>
      <c r="Z1121" s="43" t="s">
        <v>1277</v>
      </c>
      <c r="AA1121" s="34" t="s">
        <v>680</v>
      </c>
      <c r="AB1121" s="34" t="s">
        <v>413</v>
      </c>
      <c r="AC1121" s="34" t="s">
        <v>2604</v>
      </c>
      <c r="AD1121" s="44" t="s">
        <v>428</v>
      </c>
      <c r="AE1121" s="44" t="s">
        <v>3189</v>
      </c>
      <c r="AF1121" s="43">
        <v>126</v>
      </c>
      <c r="AG1121" s="34" t="s">
        <v>3417</v>
      </c>
      <c r="AH1121" s="34" t="s">
        <v>3416</v>
      </c>
      <c r="AI1121" s="43" t="s">
        <v>3418</v>
      </c>
      <c r="AJ1121" s="44" t="s">
        <v>3419</v>
      </c>
      <c r="AK1121" s="295">
        <v>5100073</v>
      </c>
      <c r="AL1121" s="44" t="s">
        <v>680</v>
      </c>
      <c r="AM1121" s="44" t="s">
        <v>3423</v>
      </c>
      <c r="AN1121" s="296">
        <v>254095700</v>
      </c>
      <c r="AO1121" s="34"/>
      <c r="AP1121" s="34"/>
      <c r="AQ1121" s="34"/>
      <c r="AR1121" s="34"/>
      <c r="AS1121" s="34"/>
      <c r="AT1121" s="44" t="s">
        <v>434</v>
      </c>
      <c r="AU1121" s="44"/>
      <c r="AV1121" s="751" t="str" cm="1">
        <f t="array" ref="AV11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1" s="34"/>
      <c r="AX1121" s="34"/>
      <c r="AY1121" s="34"/>
      <c r="AZ1121" s="34"/>
      <c r="BA1121" s="34"/>
      <c r="BB1121" s="34"/>
      <c r="BC1121" s="34"/>
      <c r="BD1121" s="44">
        <v>180516</v>
      </c>
      <c r="BE1121" s="34" t="s">
        <v>2604</v>
      </c>
      <c r="BF1121" s="43" t="s">
        <v>1277</v>
      </c>
      <c r="BG1121" s="34" t="s">
        <v>680</v>
      </c>
      <c r="BH1121" s="34" t="s">
        <v>413</v>
      </c>
      <c r="BI1121" s="34" t="s">
        <v>2604</v>
      </c>
      <c r="BJ1121" s="44" t="s">
        <v>428</v>
      </c>
      <c r="BK1121" s="44" t="s">
        <v>3189</v>
      </c>
    </row>
    <row r="1122" spans="22:63">
      <c r="V1122" s="43">
        <v>126</v>
      </c>
      <c r="W1122" s="34" t="s">
        <v>3417</v>
      </c>
      <c r="X1122" s="44">
        <v>180517</v>
      </c>
      <c r="Y1122" s="34" t="s">
        <v>2739</v>
      </c>
      <c r="Z1122" s="43" t="s">
        <v>1277</v>
      </c>
      <c r="AA1122" s="34" t="s">
        <v>680</v>
      </c>
      <c r="AB1122" s="34" t="s">
        <v>413</v>
      </c>
      <c r="AC1122" s="34" t="s">
        <v>2739</v>
      </c>
      <c r="AD1122" s="44" t="s">
        <v>428</v>
      </c>
      <c r="AE1122" s="44" t="s">
        <v>3189</v>
      </c>
      <c r="AF1122" s="43">
        <v>126</v>
      </c>
      <c r="AG1122" s="34" t="s">
        <v>3417</v>
      </c>
      <c r="AH1122" s="34" t="s">
        <v>3416</v>
      </c>
      <c r="AI1122" s="43" t="s">
        <v>3418</v>
      </c>
      <c r="AJ1122" s="44" t="s">
        <v>3419</v>
      </c>
      <c r="AK1122" s="295">
        <v>5100073</v>
      </c>
      <c r="AL1122" s="44" t="s">
        <v>680</v>
      </c>
      <c r="AM1122" s="44" t="s">
        <v>3423</v>
      </c>
      <c r="AN1122" s="296">
        <v>254095700</v>
      </c>
      <c r="AO1122" s="34"/>
      <c r="AP1122" s="34"/>
      <c r="AQ1122" s="34"/>
      <c r="AR1122" s="34"/>
      <c r="AS1122" s="34"/>
      <c r="AT1122" s="44" t="s">
        <v>434</v>
      </c>
      <c r="AU1122" s="44"/>
      <c r="AV1122" s="751" t="str" cm="1">
        <f t="array" ref="AV11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2" s="34"/>
      <c r="AX1122" s="34"/>
      <c r="AY1122" s="34"/>
      <c r="AZ1122" s="34"/>
      <c r="BA1122" s="34"/>
      <c r="BB1122" s="34"/>
      <c r="BC1122" s="34"/>
      <c r="BD1122" s="44">
        <v>180517</v>
      </c>
      <c r="BE1122" s="34" t="s">
        <v>2739</v>
      </c>
      <c r="BF1122" s="43" t="s">
        <v>1277</v>
      </c>
      <c r="BG1122" s="34" t="s">
        <v>680</v>
      </c>
      <c r="BH1122" s="34" t="s">
        <v>413</v>
      </c>
      <c r="BI1122" s="34" t="s">
        <v>2739</v>
      </c>
      <c r="BJ1122" s="44" t="s">
        <v>428</v>
      </c>
      <c r="BK1122" s="44" t="s">
        <v>3189</v>
      </c>
    </row>
    <row r="1123" spans="22:63">
      <c r="V1123" s="43">
        <v>126</v>
      </c>
      <c r="W1123" s="34" t="s">
        <v>3417</v>
      </c>
      <c r="X1123" s="44">
        <v>180519</v>
      </c>
      <c r="Y1123" s="34" t="s">
        <v>2850</v>
      </c>
      <c r="Z1123" s="43" t="s">
        <v>1277</v>
      </c>
      <c r="AA1123" s="34" t="s">
        <v>680</v>
      </c>
      <c r="AB1123" s="34" t="s">
        <v>413</v>
      </c>
      <c r="AC1123" s="34" t="s">
        <v>2850</v>
      </c>
      <c r="AD1123" s="44" t="s">
        <v>428</v>
      </c>
      <c r="AE1123" s="44" t="s">
        <v>3189</v>
      </c>
      <c r="AF1123" s="43">
        <v>126</v>
      </c>
      <c r="AG1123" s="34" t="s">
        <v>3417</v>
      </c>
      <c r="AH1123" s="34" t="s">
        <v>3416</v>
      </c>
      <c r="AI1123" s="43" t="s">
        <v>3418</v>
      </c>
      <c r="AJ1123" s="44" t="s">
        <v>3419</v>
      </c>
      <c r="AK1123" s="295">
        <v>5100073</v>
      </c>
      <c r="AL1123" s="44" t="s">
        <v>680</v>
      </c>
      <c r="AM1123" s="44" t="s">
        <v>3423</v>
      </c>
      <c r="AN1123" s="296">
        <v>254095700</v>
      </c>
      <c r="AO1123" s="34"/>
      <c r="AP1123" s="34"/>
      <c r="AQ1123" s="34"/>
      <c r="AR1123" s="34"/>
      <c r="AS1123" s="34"/>
      <c r="AT1123" s="44" t="s">
        <v>434</v>
      </c>
      <c r="AU1123" s="44"/>
      <c r="AV1123" s="751" t="str" cm="1">
        <f t="array" ref="AV11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3" s="34"/>
      <c r="AX1123" s="34"/>
      <c r="AY1123" s="34"/>
      <c r="AZ1123" s="34"/>
      <c r="BA1123" s="34"/>
      <c r="BB1123" s="34"/>
      <c r="BC1123" s="34"/>
      <c r="BD1123" s="44">
        <v>180519</v>
      </c>
      <c r="BE1123" s="34" t="s">
        <v>2850</v>
      </c>
      <c r="BF1123" s="43" t="s">
        <v>1277</v>
      </c>
      <c r="BG1123" s="34" t="s">
        <v>680</v>
      </c>
      <c r="BH1123" s="34" t="s">
        <v>413</v>
      </c>
      <c r="BI1123" s="34" t="s">
        <v>2850</v>
      </c>
      <c r="BJ1123" s="44" t="s">
        <v>428</v>
      </c>
      <c r="BK1123" s="44" t="s">
        <v>3189</v>
      </c>
    </row>
    <row r="1124" spans="22:63">
      <c r="V1124" s="43">
        <v>126</v>
      </c>
      <c r="W1124" s="34" t="s">
        <v>3417</v>
      </c>
      <c r="X1124" s="44">
        <v>180520</v>
      </c>
      <c r="Y1124" s="34" t="s">
        <v>2948</v>
      </c>
      <c r="Z1124" s="43" t="s">
        <v>1277</v>
      </c>
      <c r="AA1124" s="34" t="s">
        <v>680</v>
      </c>
      <c r="AB1124" s="34" t="s">
        <v>413</v>
      </c>
      <c r="AC1124" s="34" t="s">
        <v>2948</v>
      </c>
      <c r="AD1124" s="44" t="s">
        <v>428</v>
      </c>
      <c r="AE1124" s="44" t="s">
        <v>3189</v>
      </c>
      <c r="AF1124" s="43">
        <v>126</v>
      </c>
      <c r="AG1124" s="34" t="s">
        <v>3417</v>
      </c>
      <c r="AH1124" s="34" t="s">
        <v>3416</v>
      </c>
      <c r="AI1124" s="43" t="s">
        <v>3418</v>
      </c>
      <c r="AJ1124" s="44" t="s">
        <v>3419</v>
      </c>
      <c r="AK1124" s="295">
        <v>5100073</v>
      </c>
      <c r="AL1124" s="44" t="s">
        <v>680</v>
      </c>
      <c r="AM1124" s="44" t="s">
        <v>3423</v>
      </c>
      <c r="AN1124" s="296">
        <v>254095700</v>
      </c>
      <c r="AO1124" s="34"/>
      <c r="AP1124" s="34"/>
      <c r="AQ1124" s="34"/>
      <c r="AR1124" s="34"/>
      <c r="AS1124" s="34"/>
      <c r="AT1124" s="44" t="s">
        <v>434</v>
      </c>
      <c r="AU1124" s="44"/>
      <c r="AV1124" s="751" t="str" cm="1">
        <f t="array" ref="AV11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4" s="34"/>
      <c r="AX1124" s="34"/>
      <c r="AY1124" s="34"/>
      <c r="AZ1124" s="34"/>
      <c r="BA1124" s="34"/>
      <c r="BB1124" s="34"/>
      <c r="BC1124" s="34"/>
      <c r="BD1124" s="44">
        <v>180520</v>
      </c>
      <c r="BE1124" s="34" t="s">
        <v>2948</v>
      </c>
      <c r="BF1124" s="43" t="s">
        <v>1277</v>
      </c>
      <c r="BG1124" s="34" t="s">
        <v>680</v>
      </c>
      <c r="BH1124" s="34" t="s">
        <v>413</v>
      </c>
      <c r="BI1124" s="34" t="s">
        <v>2948</v>
      </c>
      <c r="BJ1124" s="44" t="s">
        <v>428</v>
      </c>
      <c r="BK1124" s="44" t="s">
        <v>3189</v>
      </c>
    </row>
    <row r="1125" spans="22:63">
      <c r="V1125" s="43">
        <v>126</v>
      </c>
      <c r="W1125" s="34" t="s">
        <v>3417</v>
      </c>
      <c r="X1125" s="44">
        <v>180526</v>
      </c>
      <c r="Y1125" s="34" t="s">
        <v>3244</v>
      </c>
      <c r="Z1125" s="43" t="s">
        <v>1277</v>
      </c>
      <c r="AA1125" s="34" t="s">
        <v>680</v>
      </c>
      <c r="AB1125" s="34" t="s">
        <v>413</v>
      </c>
      <c r="AC1125" s="34" t="s">
        <v>6596</v>
      </c>
      <c r="AD1125" s="44" t="s">
        <v>428</v>
      </c>
      <c r="AE1125" s="44" t="s">
        <v>3189</v>
      </c>
      <c r="AF1125" s="43">
        <v>126</v>
      </c>
      <c r="AG1125" s="34" t="s">
        <v>3417</v>
      </c>
      <c r="AH1125" s="34" t="s">
        <v>3416</v>
      </c>
      <c r="AI1125" s="43" t="s">
        <v>3418</v>
      </c>
      <c r="AJ1125" s="44" t="s">
        <v>3419</v>
      </c>
      <c r="AK1125" s="295">
        <v>5100073</v>
      </c>
      <c r="AL1125" s="44" t="s">
        <v>680</v>
      </c>
      <c r="AM1125" s="44" t="s">
        <v>3423</v>
      </c>
      <c r="AN1125" s="296">
        <v>254095700</v>
      </c>
      <c r="AO1125" s="34"/>
      <c r="AP1125" s="34"/>
      <c r="AQ1125" s="34"/>
      <c r="AR1125" s="34"/>
      <c r="AS1125" s="34"/>
      <c r="AT1125" s="44" t="s">
        <v>434</v>
      </c>
      <c r="AU1125" s="44"/>
      <c r="AV1125" s="751" t="str" cm="1">
        <f t="array" ref="AV11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5" s="34"/>
      <c r="AX1125" s="34"/>
      <c r="AY1125" s="34"/>
      <c r="AZ1125" s="34"/>
      <c r="BA1125" s="34"/>
      <c r="BB1125" s="34"/>
      <c r="BC1125" s="34"/>
      <c r="BD1125" s="44">
        <v>180526</v>
      </c>
      <c r="BE1125" s="34" t="s">
        <v>3244</v>
      </c>
      <c r="BF1125" s="43" t="s">
        <v>1277</v>
      </c>
      <c r="BG1125" s="34" t="s">
        <v>680</v>
      </c>
      <c r="BH1125" s="34" t="s">
        <v>413</v>
      </c>
      <c r="BI1125" s="34" t="s">
        <v>6596</v>
      </c>
      <c r="BJ1125" s="44" t="s">
        <v>428</v>
      </c>
      <c r="BK1125" s="44" t="s">
        <v>3189</v>
      </c>
    </row>
    <row r="1126" spans="22:63">
      <c r="V1126" s="43">
        <v>126</v>
      </c>
      <c r="W1126" s="34" t="s">
        <v>3417</v>
      </c>
      <c r="X1126" s="44">
        <v>180527</v>
      </c>
      <c r="Y1126" s="34" t="s">
        <v>3295</v>
      </c>
      <c r="Z1126" s="43" t="s">
        <v>1277</v>
      </c>
      <c r="AA1126" s="34" t="s">
        <v>680</v>
      </c>
      <c r="AB1126" s="34" t="s">
        <v>413</v>
      </c>
      <c r="AC1126" s="34" t="s">
        <v>6597</v>
      </c>
      <c r="AD1126" s="44" t="s">
        <v>428</v>
      </c>
      <c r="AE1126" s="44" t="s">
        <v>3189</v>
      </c>
      <c r="AF1126" s="43">
        <v>126</v>
      </c>
      <c r="AG1126" s="34" t="s">
        <v>3417</v>
      </c>
      <c r="AH1126" s="34" t="s">
        <v>3416</v>
      </c>
      <c r="AI1126" s="43" t="s">
        <v>3418</v>
      </c>
      <c r="AJ1126" s="44" t="s">
        <v>3419</v>
      </c>
      <c r="AK1126" s="295">
        <v>5100073</v>
      </c>
      <c r="AL1126" s="44" t="s">
        <v>680</v>
      </c>
      <c r="AM1126" s="44" t="s">
        <v>3423</v>
      </c>
      <c r="AN1126" s="296">
        <v>254095700</v>
      </c>
      <c r="AO1126" s="34"/>
      <c r="AP1126" s="34"/>
      <c r="AQ1126" s="34"/>
      <c r="AR1126" s="34"/>
      <c r="AS1126" s="34"/>
      <c r="AT1126" s="44" t="s">
        <v>434</v>
      </c>
      <c r="AU1126" s="44"/>
      <c r="AV1126" s="751" t="str" cm="1">
        <f t="array" ref="AV11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6" s="34"/>
      <c r="AX1126" s="34"/>
      <c r="AY1126" s="34"/>
      <c r="AZ1126" s="34"/>
      <c r="BA1126" s="34"/>
      <c r="BB1126" s="34"/>
      <c r="BC1126" s="34"/>
      <c r="BD1126" s="44">
        <v>180527</v>
      </c>
      <c r="BE1126" s="34" t="s">
        <v>3295</v>
      </c>
      <c r="BF1126" s="43" t="s">
        <v>1277</v>
      </c>
      <c r="BG1126" s="34" t="s">
        <v>680</v>
      </c>
      <c r="BH1126" s="34" t="s">
        <v>413</v>
      </c>
      <c r="BI1126" s="34" t="s">
        <v>6597</v>
      </c>
      <c r="BJ1126" s="44" t="s">
        <v>428</v>
      </c>
      <c r="BK1126" s="44" t="s">
        <v>3189</v>
      </c>
    </row>
    <row r="1127" spans="22:63">
      <c r="V1127" s="43">
        <v>126</v>
      </c>
      <c r="W1127" s="34" t="s">
        <v>3417</v>
      </c>
      <c r="X1127" s="44">
        <v>180528</v>
      </c>
      <c r="Y1127" s="34" t="s">
        <v>3348</v>
      </c>
      <c r="Z1127" s="43" t="s">
        <v>1277</v>
      </c>
      <c r="AA1127" s="34" t="s">
        <v>680</v>
      </c>
      <c r="AB1127" s="34" t="s">
        <v>413</v>
      </c>
      <c r="AC1127" s="34" t="s">
        <v>6598</v>
      </c>
      <c r="AD1127" s="44" t="s">
        <v>428</v>
      </c>
      <c r="AE1127" s="44" t="s">
        <v>3189</v>
      </c>
      <c r="AF1127" s="43">
        <v>126</v>
      </c>
      <c r="AG1127" s="34" t="s">
        <v>3417</v>
      </c>
      <c r="AH1127" s="34" t="s">
        <v>3416</v>
      </c>
      <c r="AI1127" s="43" t="s">
        <v>3418</v>
      </c>
      <c r="AJ1127" s="44" t="s">
        <v>3419</v>
      </c>
      <c r="AK1127" s="295">
        <v>5100073</v>
      </c>
      <c r="AL1127" s="44" t="s">
        <v>680</v>
      </c>
      <c r="AM1127" s="44" t="s">
        <v>3423</v>
      </c>
      <c r="AN1127" s="296">
        <v>254095700</v>
      </c>
      <c r="AO1127" s="34"/>
      <c r="AP1127" s="34"/>
      <c r="AQ1127" s="34"/>
      <c r="AR1127" s="34"/>
      <c r="AS1127" s="34"/>
      <c r="AT1127" s="44" t="s">
        <v>434</v>
      </c>
      <c r="AU1127" s="44"/>
      <c r="AV1127" s="751" t="str" cm="1">
        <f t="array" ref="AV11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7" s="34"/>
      <c r="AX1127" s="34"/>
      <c r="AY1127" s="34"/>
      <c r="AZ1127" s="34"/>
      <c r="BA1127" s="34"/>
      <c r="BB1127" s="34"/>
      <c r="BC1127" s="34"/>
      <c r="BD1127" s="44">
        <v>180528</v>
      </c>
      <c r="BE1127" s="34" t="s">
        <v>3348</v>
      </c>
      <c r="BF1127" s="43" t="s">
        <v>1277</v>
      </c>
      <c r="BG1127" s="34" t="s">
        <v>680</v>
      </c>
      <c r="BH1127" s="34" t="s">
        <v>413</v>
      </c>
      <c r="BI1127" s="34" t="s">
        <v>6598</v>
      </c>
      <c r="BJ1127" s="44" t="s">
        <v>428</v>
      </c>
      <c r="BK1127" s="44" t="s">
        <v>3189</v>
      </c>
    </row>
    <row r="1128" spans="22:63">
      <c r="V1128" s="43">
        <v>126</v>
      </c>
      <c r="W1128" s="34" t="s">
        <v>3417</v>
      </c>
      <c r="X1128" s="44">
        <v>180523</v>
      </c>
      <c r="Y1128" s="34" t="s">
        <v>3040</v>
      </c>
      <c r="Z1128" s="43" t="s">
        <v>1277</v>
      </c>
      <c r="AA1128" s="34" t="s">
        <v>680</v>
      </c>
      <c r="AB1128" s="34" t="s">
        <v>413</v>
      </c>
      <c r="AC1128" s="34" t="s">
        <v>3040</v>
      </c>
      <c r="AD1128" s="44" t="s">
        <v>428</v>
      </c>
      <c r="AE1128" s="44" t="s">
        <v>3189</v>
      </c>
      <c r="AF1128" s="43">
        <v>126</v>
      </c>
      <c r="AG1128" s="34" t="s">
        <v>3417</v>
      </c>
      <c r="AH1128" s="34" t="s">
        <v>3416</v>
      </c>
      <c r="AI1128" s="43" t="s">
        <v>3418</v>
      </c>
      <c r="AJ1128" s="44" t="s">
        <v>3419</v>
      </c>
      <c r="AK1128" s="295">
        <v>5100073</v>
      </c>
      <c r="AL1128" s="44" t="s">
        <v>680</v>
      </c>
      <c r="AM1128" s="44" t="s">
        <v>3423</v>
      </c>
      <c r="AN1128" s="296">
        <v>254095700</v>
      </c>
      <c r="AO1128" s="34"/>
      <c r="AP1128" s="34"/>
      <c r="AQ1128" s="34"/>
      <c r="AR1128" s="34"/>
      <c r="AS1128" s="34"/>
      <c r="AT1128" s="44" t="s">
        <v>434</v>
      </c>
      <c r="AU1128" s="44"/>
      <c r="AV1128" s="751" t="str" cm="1">
        <f t="array" ref="AV11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8" s="34"/>
      <c r="AX1128" s="34"/>
      <c r="AY1128" s="34"/>
      <c r="AZ1128" s="34"/>
      <c r="BA1128" s="34"/>
      <c r="BB1128" s="34"/>
      <c r="BC1128" s="34"/>
      <c r="BD1128" s="44">
        <v>180523</v>
      </c>
      <c r="BE1128" s="34" t="s">
        <v>3040</v>
      </c>
      <c r="BF1128" s="43" t="s">
        <v>1277</v>
      </c>
      <c r="BG1128" s="34" t="s">
        <v>680</v>
      </c>
      <c r="BH1128" s="34" t="s">
        <v>413</v>
      </c>
      <c r="BI1128" s="34" t="s">
        <v>3040</v>
      </c>
      <c r="BJ1128" s="44" t="s">
        <v>428</v>
      </c>
      <c r="BK1128" s="44" t="s">
        <v>3189</v>
      </c>
    </row>
    <row r="1129" spans="22:63">
      <c r="V1129" s="43">
        <v>126</v>
      </c>
      <c r="W1129" s="34" t="s">
        <v>3417</v>
      </c>
      <c r="X1129" s="44">
        <v>180524</v>
      </c>
      <c r="Y1129" s="34" t="s">
        <v>3117</v>
      </c>
      <c r="Z1129" s="43" t="s">
        <v>1277</v>
      </c>
      <c r="AA1129" s="34" t="s">
        <v>680</v>
      </c>
      <c r="AB1129" s="34" t="s">
        <v>413</v>
      </c>
      <c r="AC1129" s="34" t="s">
        <v>3117</v>
      </c>
      <c r="AD1129" s="44" t="s">
        <v>428</v>
      </c>
      <c r="AE1129" s="44" t="s">
        <v>3189</v>
      </c>
      <c r="AF1129" s="43">
        <v>126</v>
      </c>
      <c r="AG1129" s="34" t="s">
        <v>3417</v>
      </c>
      <c r="AH1129" s="34" t="s">
        <v>3416</v>
      </c>
      <c r="AI1129" s="43" t="s">
        <v>3418</v>
      </c>
      <c r="AJ1129" s="44" t="s">
        <v>3419</v>
      </c>
      <c r="AK1129" s="295">
        <v>5100073</v>
      </c>
      <c r="AL1129" s="44" t="s">
        <v>680</v>
      </c>
      <c r="AM1129" s="44" t="s">
        <v>3423</v>
      </c>
      <c r="AN1129" s="296">
        <v>254095700</v>
      </c>
      <c r="AO1129" s="34"/>
      <c r="AP1129" s="34"/>
      <c r="AQ1129" s="34"/>
      <c r="AR1129" s="34"/>
      <c r="AS1129" s="34"/>
      <c r="AT1129" s="44" t="s">
        <v>434</v>
      </c>
      <c r="AU1129" s="44"/>
      <c r="AV1129" s="751" t="str" cm="1">
        <f t="array" ref="AV11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29" s="34"/>
      <c r="AX1129" s="34"/>
      <c r="AY1129" s="34"/>
      <c r="AZ1129" s="34"/>
      <c r="BA1129" s="34"/>
      <c r="BB1129" s="34"/>
      <c r="BC1129" s="34"/>
      <c r="BD1129" s="44">
        <v>180524</v>
      </c>
      <c r="BE1129" s="34" t="s">
        <v>3117</v>
      </c>
      <c r="BF1129" s="43" t="s">
        <v>1277</v>
      </c>
      <c r="BG1129" s="34" t="s">
        <v>680</v>
      </c>
      <c r="BH1129" s="34" t="s">
        <v>413</v>
      </c>
      <c r="BI1129" s="34" t="s">
        <v>3117</v>
      </c>
      <c r="BJ1129" s="44" t="s">
        <v>428</v>
      </c>
      <c r="BK1129" s="44" t="s">
        <v>3189</v>
      </c>
    </row>
    <row r="1130" spans="22:63">
      <c r="V1130" s="43">
        <v>126</v>
      </c>
      <c r="W1130" s="34" t="s">
        <v>3417</v>
      </c>
      <c r="X1130" s="44">
        <v>180702</v>
      </c>
      <c r="Y1130" s="34" t="s">
        <v>947</v>
      </c>
      <c r="Z1130" s="43" t="s">
        <v>1277</v>
      </c>
      <c r="AA1130" s="34" t="s">
        <v>682</v>
      </c>
      <c r="AB1130" s="34" t="s">
        <v>413</v>
      </c>
      <c r="AC1130" s="34" t="s">
        <v>947</v>
      </c>
      <c r="AD1130" s="44" t="s">
        <v>428</v>
      </c>
      <c r="AE1130" s="44" t="s">
        <v>3189</v>
      </c>
      <c r="AF1130" s="43">
        <v>126</v>
      </c>
      <c r="AG1130" s="34" t="s">
        <v>3417</v>
      </c>
      <c r="AH1130" s="34" t="s">
        <v>3416</v>
      </c>
      <c r="AI1130" s="43" t="s">
        <v>3418</v>
      </c>
      <c r="AJ1130" s="44" t="s">
        <v>3419</v>
      </c>
      <c r="AK1130" s="295">
        <v>5100073</v>
      </c>
      <c r="AL1130" s="44" t="s">
        <v>680</v>
      </c>
      <c r="AM1130" s="44" t="s">
        <v>3423</v>
      </c>
      <c r="AN1130" s="296">
        <v>254095700</v>
      </c>
      <c r="AO1130" s="34"/>
      <c r="AP1130" s="34"/>
      <c r="AQ1130" s="34"/>
      <c r="AR1130" s="34"/>
      <c r="AS1130" s="34"/>
      <c r="AT1130" s="44" t="s">
        <v>434</v>
      </c>
      <c r="AU1130" s="44"/>
      <c r="AV1130" s="751" t="str" cm="1">
        <f t="array" ref="AV11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0" s="34"/>
      <c r="AX1130" s="34"/>
      <c r="AY1130" s="34"/>
      <c r="AZ1130" s="34"/>
      <c r="BA1130" s="34"/>
      <c r="BB1130" s="34"/>
      <c r="BC1130" s="34"/>
      <c r="BD1130" s="44">
        <v>180702</v>
      </c>
      <c r="BE1130" s="34" t="s">
        <v>947</v>
      </c>
      <c r="BF1130" s="43" t="s">
        <v>1277</v>
      </c>
      <c r="BG1130" s="34" t="s">
        <v>682</v>
      </c>
      <c r="BH1130" s="34" t="s">
        <v>413</v>
      </c>
      <c r="BI1130" s="34" t="s">
        <v>947</v>
      </c>
      <c r="BJ1130" s="44" t="s">
        <v>428</v>
      </c>
      <c r="BK1130" s="44" t="s">
        <v>3189</v>
      </c>
    </row>
    <row r="1131" spans="22:63">
      <c r="V1131" s="43">
        <v>126</v>
      </c>
      <c r="W1131" s="34" t="s">
        <v>3417</v>
      </c>
      <c r="X1131" s="44">
        <v>180703</v>
      </c>
      <c r="Y1131" s="34" t="s">
        <v>1214</v>
      </c>
      <c r="Z1131" s="43" t="s">
        <v>1277</v>
      </c>
      <c r="AA1131" s="34" t="s">
        <v>682</v>
      </c>
      <c r="AB1131" s="34" t="s">
        <v>413</v>
      </c>
      <c r="AC1131" s="34" t="s">
        <v>1214</v>
      </c>
      <c r="AD1131" s="44" t="s">
        <v>428</v>
      </c>
      <c r="AE1131" s="44" t="s">
        <v>3189</v>
      </c>
      <c r="AF1131" s="43">
        <v>126</v>
      </c>
      <c r="AG1131" s="34" t="s">
        <v>3417</v>
      </c>
      <c r="AH1131" s="34" t="s">
        <v>3416</v>
      </c>
      <c r="AI1131" s="43" t="s">
        <v>3418</v>
      </c>
      <c r="AJ1131" s="44" t="s">
        <v>3419</v>
      </c>
      <c r="AK1131" s="295">
        <v>5100073</v>
      </c>
      <c r="AL1131" s="44" t="s">
        <v>680</v>
      </c>
      <c r="AM1131" s="44" t="s">
        <v>3423</v>
      </c>
      <c r="AN1131" s="296">
        <v>254095700</v>
      </c>
      <c r="AO1131" s="34"/>
      <c r="AP1131" s="34"/>
      <c r="AQ1131" s="34"/>
      <c r="AR1131" s="34"/>
      <c r="AS1131" s="34"/>
      <c r="AT1131" s="44" t="s">
        <v>434</v>
      </c>
      <c r="AU1131" s="44"/>
      <c r="AV1131" s="751" t="str" cm="1">
        <f t="array" ref="AV11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1" s="34"/>
      <c r="AX1131" s="34"/>
      <c r="AY1131" s="34"/>
      <c r="AZ1131" s="34"/>
      <c r="BA1131" s="34"/>
      <c r="BB1131" s="34"/>
      <c r="BC1131" s="34"/>
      <c r="BD1131" s="44">
        <v>180703</v>
      </c>
      <c r="BE1131" s="34" t="s">
        <v>1214</v>
      </c>
      <c r="BF1131" s="43" t="s">
        <v>1277</v>
      </c>
      <c r="BG1131" s="34" t="s">
        <v>682</v>
      </c>
      <c r="BH1131" s="34" t="s">
        <v>413</v>
      </c>
      <c r="BI1131" s="34" t="s">
        <v>1214</v>
      </c>
      <c r="BJ1131" s="44" t="s">
        <v>428</v>
      </c>
      <c r="BK1131" s="44" t="s">
        <v>3189</v>
      </c>
    </row>
    <row r="1132" spans="22:63">
      <c r="V1132" s="43">
        <v>126</v>
      </c>
      <c r="W1132" s="34" t="s">
        <v>3417</v>
      </c>
      <c r="X1132" s="44">
        <v>180705</v>
      </c>
      <c r="Y1132" s="34" t="s">
        <v>1499</v>
      </c>
      <c r="Z1132" s="43" t="s">
        <v>1277</v>
      </c>
      <c r="AA1132" s="34" t="s">
        <v>682</v>
      </c>
      <c r="AB1132" s="34" t="s">
        <v>413</v>
      </c>
      <c r="AC1132" s="34" t="s">
        <v>1499</v>
      </c>
      <c r="AD1132" s="44" t="s">
        <v>428</v>
      </c>
      <c r="AE1132" s="44" t="s">
        <v>3189</v>
      </c>
      <c r="AF1132" s="43">
        <v>126</v>
      </c>
      <c r="AG1132" s="34" t="s">
        <v>3417</v>
      </c>
      <c r="AH1132" s="34" t="s">
        <v>3416</v>
      </c>
      <c r="AI1132" s="43" t="s">
        <v>3418</v>
      </c>
      <c r="AJ1132" s="44" t="s">
        <v>3419</v>
      </c>
      <c r="AK1132" s="295">
        <v>5100073</v>
      </c>
      <c r="AL1132" s="44" t="s">
        <v>680</v>
      </c>
      <c r="AM1132" s="44" t="s">
        <v>3423</v>
      </c>
      <c r="AN1132" s="296">
        <v>254095700</v>
      </c>
      <c r="AO1132" s="34"/>
      <c r="AP1132" s="34"/>
      <c r="AQ1132" s="34"/>
      <c r="AR1132" s="34"/>
      <c r="AS1132" s="34"/>
      <c r="AT1132" s="44" t="s">
        <v>434</v>
      </c>
      <c r="AU1132" s="44"/>
      <c r="AV1132" s="751" t="str" cm="1">
        <f t="array" ref="AV11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2" s="34"/>
      <c r="AX1132" s="34"/>
      <c r="AY1132" s="34"/>
      <c r="AZ1132" s="34"/>
      <c r="BA1132" s="34"/>
      <c r="BB1132" s="34"/>
      <c r="BC1132" s="34"/>
      <c r="BD1132" s="44">
        <v>180705</v>
      </c>
      <c r="BE1132" s="34" t="s">
        <v>1499</v>
      </c>
      <c r="BF1132" s="43" t="s">
        <v>1277</v>
      </c>
      <c r="BG1132" s="34" t="s">
        <v>682</v>
      </c>
      <c r="BH1132" s="34" t="s">
        <v>413</v>
      </c>
      <c r="BI1132" s="34" t="s">
        <v>1499</v>
      </c>
      <c r="BJ1132" s="44" t="s">
        <v>428</v>
      </c>
      <c r="BK1132" s="44" t="s">
        <v>3189</v>
      </c>
    </row>
    <row r="1133" spans="22:63">
      <c r="V1133" s="43">
        <v>126</v>
      </c>
      <c r="W1133" s="34" t="s">
        <v>3417</v>
      </c>
      <c r="X1133" s="44">
        <v>180706</v>
      </c>
      <c r="Y1133" s="34" t="s">
        <v>1769</v>
      </c>
      <c r="Z1133" s="43" t="s">
        <v>1277</v>
      </c>
      <c r="AA1133" s="34" t="s">
        <v>682</v>
      </c>
      <c r="AB1133" s="34" t="s">
        <v>413</v>
      </c>
      <c r="AC1133" s="34" t="s">
        <v>1769</v>
      </c>
      <c r="AD1133" s="44" t="s">
        <v>428</v>
      </c>
      <c r="AE1133" s="44" t="s">
        <v>3189</v>
      </c>
      <c r="AF1133" s="43">
        <v>126</v>
      </c>
      <c r="AG1133" s="34" t="s">
        <v>3417</v>
      </c>
      <c r="AH1133" s="34" t="s">
        <v>3416</v>
      </c>
      <c r="AI1133" s="43" t="s">
        <v>3418</v>
      </c>
      <c r="AJ1133" s="44" t="s">
        <v>3419</v>
      </c>
      <c r="AK1133" s="295">
        <v>5100073</v>
      </c>
      <c r="AL1133" s="44" t="s">
        <v>680</v>
      </c>
      <c r="AM1133" s="44" t="s">
        <v>3423</v>
      </c>
      <c r="AN1133" s="296">
        <v>254095700</v>
      </c>
      <c r="AO1133" s="34"/>
      <c r="AP1133" s="34"/>
      <c r="AQ1133" s="34"/>
      <c r="AR1133" s="34"/>
      <c r="AS1133" s="34"/>
      <c r="AT1133" s="44" t="s">
        <v>434</v>
      </c>
      <c r="AU1133" s="44"/>
      <c r="AV1133" s="751" t="str" cm="1">
        <f t="array" ref="AV11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3" s="34"/>
      <c r="AX1133" s="34"/>
      <c r="AY1133" s="34"/>
      <c r="AZ1133" s="34"/>
      <c r="BA1133" s="34"/>
      <c r="BB1133" s="34"/>
      <c r="BC1133" s="34"/>
      <c r="BD1133" s="44">
        <v>180706</v>
      </c>
      <c r="BE1133" s="34" t="s">
        <v>1769</v>
      </c>
      <c r="BF1133" s="43" t="s">
        <v>1277</v>
      </c>
      <c r="BG1133" s="34" t="s">
        <v>682</v>
      </c>
      <c r="BH1133" s="34" t="s">
        <v>413</v>
      </c>
      <c r="BI1133" s="34" t="s">
        <v>1769</v>
      </c>
      <c r="BJ1133" s="44" t="s">
        <v>428</v>
      </c>
      <c r="BK1133" s="44" t="s">
        <v>3189</v>
      </c>
    </row>
    <row r="1134" spans="22:63">
      <c r="V1134" s="43">
        <v>126</v>
      </c>
      <c r="W1134" s="34" t="s">
        <v>3417</v>
      </c>
      <c r="X1134" s="44">
        <v>180707</v>
      </c>
      <c r="Y1134" s="34" t="s">
        <v>772</v>
      </c>
      <c r="Z1134" s="43" t="s">
        <v>1277</v>
      </c>
      <c r="AA1134" s="34" t="s">
        <v>682</v>
      </c>
      <c r="AB1134" s="34" t="s">
        <v>413</v>
      </c>
      <c r="AC1134" s="34" t="s">
        <v>772</v>
      </c>
      <c r="AD1134" s="44" t="s">
        <v>428</v>
      </c>
      <c r="AE1134" s="44" t="s">
        <v>3189</v>
      </c>
      <c r="AF1134" s="43">
        <v>126</v>
      </c>
      <c r="AG1134" s="34" t="s">
        <v>3417</v>
      </c>
      <c r="AH1134" s="34" t="s">
        <v>3416</v>
      </c>
      <c r="AI1134" s="43" t="s">
        <v>3418</v>
      </c>
      <c r="AJ1134" s="44" t="s">
        <v>3419</v>
      </c>
      <c r="AK1134" s="295">
        <v>5100073</v>
      </c>
      <c r="AL1134" s="44" t="s">
        <v>680</v>
      </c>
      <c r="AM1134" s="44" t="s">
        <v>3423</v>
      </c>
      <c r="AN1134" s="296">
        <v>254095700</v>
      </c>
      <c r="AO1134" s="34"/>
      <c r="AP1134" s="34"/>
      <c r="AQ1134" s="34"/>
      <c r="AR1134" s="34"/>
      <c r="AS1134" s="34"/>
      <c r="AT1134" s="44" t="s">
        <v>434</v>
      </c>
      <c r="AU1134" s="44"/>
      <c r="AV1134" s="751" t="str" cm="1">
        <f t="array" ref="AV11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4" s="34"/>
      <c r="AX1134" s="34"/>
      <c r="AY1134" s="34"/>
      <c r="AZ1134" s="34"/>
      <c r="BA1134" s="34"/>
      <c r="BB1134" s="34"/>
      <c r="BC1134" s="34"/>
      <c r="BD1134" s="44">
        <v>180707</v>
      </c>
      <c r="BE1134" s="34" t="s">
        <v>772</v>
      </c>
      <c r="BF1134" s="43" t="s">
        <v>1277</v>
      </c>
      <c r="BG1134" s="34" t="s">
        <v>682</v>
      </c>
      <c r="BH1134" s="34" t="s">
        <v>413</v>
      </c>
      <c r="BI1134" s="34" t="s">
        <v>772</v>
      </c>
      <c r="BJ1134" s="44" t="s">
        <v>428</v>
      </c>
      <c r="BK1134" s="44" t="s">
        <v>3189</v>
      </c>
    </row>
    <row r="1135" spans="22:63">
      <c r="V1135" s="43">
        <v>126</v>
      </c>
      <c r="W1135" s="34" t="s">
        <v>3417</v>
      </c>
      <c r="X1135" s="44">
        <v>180708</v>
      </c>
      <c r="Y1135" s="34" t="s">
        <v>1341</v>
      </c>
      <c r="Z1135" s="43" t="s">
        <v>1277</v>
      </c>
      <c r="AA1135" s="34" t="s">
        <v>682</v>
      </c>
      <c r="AB1135" s="34" t="s">
        <v>413</v>
      </c>
      <c r="AC1135" s="34" t="s">
        <v>1341</v>
      </c>
      <c r="AD1135" s="44" t="s">
        <v>428</v>
      </c>
      <c r="AE1135" s="44" t="s">
        <v>3189</v>
      </c>
      <c r="AF1135" s="43">
        <v>126</v>
      </c>
      <c r="AG1135" s="34" t="s">
        <v>3417</v>
      </c>
      <c r="AH1135" s="34" t="s">
        <v>3416</v>
      </c>
      <c r="AI1135" s="43" t="s">
        <v>3418</v>
      </c>
      <c r="AJ1135" s="44" t="s">
        <v>3419</v>
      </c>
      <c r="AK1135" s="295">
        <v>5100073</v>
      </c>
      <c r="AL1135" s="44" t="s">
        <v>680</v>
      </c>
      <c r="AM1135" s="44" t="s">
        <v>3423</v>
      </c>
      <c r="AN1135" s="296">
        <v>254095700</v>
      </c>
      <c r="AO1135" s="34"/>
      <c r="AP1135" s="34"/>
      <c r="AQ1135" s="34"/>
      <c r="AR1135" s="34"/>
      <c r="AS1135" s="34"/>
      <c r="AT1135" s="44" t="s">
        <v>434</v>
      </c>
      <c r="AU1135" s="44"/>
      <c r="AV1135" s="751" t="str" cm="1">
        <f t="array" ref="AV11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5" s="34"/>
      <c r="AX1135" s="34"/>
      <c r="AY1135" s="34"/>
      <c r="AZ1135" s="34"/>
      <c r="BA1135" s="34"/>
      <c r="BB1135" s="34"/>
      <c r="BC1135" s="34"/>
      <c r="BD1135" s="44">
        <v>180708</v>
      </c>
      <c r="BE1135" s="34" t="s">
        <v>1341</v>
      </c>
      <c r="BF1135" s="43" t="s">
        <v>1277</v>
      </c>
      <c r="BG1135" s="34" t="s">
        <v>682</v>
      </c>
      <c r="BH1135" s="34" t="s">
        <v>413</v>
      </c>
      <c r="BI1135" s="34" t="s">
        <v>1341</v>
      </c>
      <c r="BJ1135" s="44" t="s">
        <v>428</v>
      </c>
      <c r="BK1135" s="44" t="s">
        <v>3189</v>
      </c>
    </row>
    <row r="1136" spans="22:63">
      <c r="V1136" s="43">
        <v>126</v>
      </c>
      <c r="W1136" s="34" t="s">
        <v>3417</v>
      </c>
      <c r="X1136" s="44">
        <v>180709</v>
      </c>
      <c r="Y1136" s="34" t="s">
        <v>2016</v>
      </c>
      <c r="Z1136" s="43" t="s">
        <v>1277</v>
      </c>
      <c r="AA1136" s="34" t="s">
        <v>682</v>
      </c>
      <c r="AB1136" s="34" t="s">
        <v>413</v>
      </c>
      <c r="AC1136" s="34" t="s">
        <v>2016</v>
      </c>
      <c r="AD1136" s="44" t="s">
        <v>428</v>
      </c>
      <c r="AE1136" s="44" t="s">
        <v>3189</v>
      </c>
      <c r="AF1136" s="43">
        <v>126</v>
      </c>
      <c r="AG1136" s="34" t="s">
        <v>3417</v>
      </c>
      <c r="AH1136" s="34" t="s">
        <v>3416</v>
      </c>
      <c r="AI1136" s="43" t="s">
        <v>3418</v>
      </c>
      <c r="AJ1136" s="44" t="s">
        <v>3419</v>
      </c>
      <c r="AK1136" s="295">
        <v>5100073</v>
      </c>
      <c r="AL1136" s="44" t="s">
        <v>680</v>
      </c>
      <c r="AM1136" s="44" t="s">
        <v>3423</v>
      </c>
      <c r="AN1136" s="296">
        <v>254095700</v>
      </c>
      <c r="AO1136" s="34"/>
      <c r="AP1136" s="34"/>
      <c r="AQ1136" s="34"/>
      <c r="AR1136" s="34"/>
      <c r="AS1136" s="34"/>
      <c r="AT1136" s="44" t="s">
        <v>434</v>
      </c>
      <c r="AU1136" s="44"/>
      <c r="AV1136" s="751" t="str" cm="1">
        <f t="array" ref="AV11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6" s="34"/>
      <c r="AX1136" s="34"/>
      <c r="AY1136" s="34"/>
      <c r="AZ1136" s="34"/>
      <c r="BA1136" s="34"/>
      <c r="BB1136" s="34"/>
      <c r="BC1136" s="34"/>
      <c r="BD1136" s="44">
        <v>180709</v>
      </c>
      <c r="BE1136" s="34" t="s">
        <v>2016</v>
      </c>
      <c r="BF1136" s="43" t="s">
        <v>1277</v>
      </c>
      <c r="BG1136" s="34" t="s">
        <v>682</v>
      </c>
      <c r="BH1136" s="34" t="s">
        <v>413</v>
      </c>
      <c r="BI1136" s="34" t="s">
        <v>2016</v>
      </c>
      <c r="BJ1136" s="44" t="s">
        <v>428</v>
      </c>
      <c r="BK1136" s="44" t="s">
        <v>3189</v>
      </c>
    </row>
    <row r="1137" spans="22:63">
      <c r="V1137" s="43">
        <v>126</v>
      </c>
      <c r="W1137" s="34" t="s">
        <v>3417</v>
      </c>
      <c r="X1137" s="44">
        <v>180710</v>
      </c>
      <c r="Y1137" s="34" t="s">
        <v>682</v>
      </c>
      <c r="Z1137" s="43" t="s">
        <v>1277</v>
      </c>
      <c r="AA1137" s="34" t="s">
        <v>682</v>
      </c>
      <c r="AB1137" s="34" t="s">
        <v>413</v>
      </c>
      <c r="AC1137" s="34" t="s">
        <v>682</v>
      </c>
      <c r="AD1137" s="44" t="s">
        <v>428</v>
      </c>
      <c r="AE1137" s="44" t="s">
        <v>3189</v>
      </c>
      <c r="AF1137" s="43">
        <v>126</v>
      </c>
      <c r="AG1137" s="34" t="s">
        <v>3417</v>
      </c>
      <c r="AH1137" s="34" t="s">
        <v>3416</v>
      </c>
      <c r="AI1137" s="43" t="s">
        <v>3418</v>
      </c>
      <c r="AJ1137" s="44" t="s">
        <v>3419</v>
      </c>
      <c r="AK1137" s="295">
        <v>5100073</v>
      </c>
      <c r="AL1137" s="44" t="s">
        <v>680</v>
      </c>
      <c r="AM1137" s="44" t="s">
        <v>3423</v>
      </c>
      <c r="AN1137" s="296">
        <v>254095700</v>
      </c>
      <c r="AO1137" s="34"/>
      <c r="AP1137" s="34"/>
      <c r="AQ1137" s="34"/>
      <c r="AR1137" s="34"/>
      <c r="AS1137" s="34"/>
      <c r="AT1137" s="44" t="s">
        <v>434</v>
      </c>
      <c r="AU1137" s="44"/>
      <c r="AV1137" s="751" t="str" cm="1">
        <f t="array" ref="AV11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7" s="34"/>
      <c r="AX1137" s="34"/>
      <c r="AY1137" s="34"/>
      <c r="AZ1137" s="34"/>
      <c r="BA1137" s="34"/>
      <c r="BB1137" s="34"/>
      <c r="BC1137" s="34"/>
      <c r="BD1137" s="44">
        <v>180710</v>
      </c>
      <c r="BE1137" s="34" t="s">
        <v>682</v>
      </c>
      <c r="BF1137" s="43" t="s">
        <v>1277</v>
      </c>
      <c r="BG1137" s="34" t="s">
        <v>682</v>
      </c>
      <c r="BH1137" s="34" t="s">
        <v>413</v>
      </c>
      <c r="BI1137" s="34" t="s">
        <v>682</v>
      </c>
      <c r="BJ1137" s="44" t="s">
        <v>428</v>
      </c>
      <c r="BK1137" s="44" t="s">
        <v>3189</v>
      </c>
    </row>
    <row r="1138" spans="22:63">
      <c r="V1138" s="43">
        <v>126</v>
      </c>
      <c r="W1138" s="34" t="s">
        <v>3417</v>
      </c>
      <c r="X1138" s="44">
        <v>180700</v>
      </c>
      <c r="Y1138" s="34" t="s">
        <v>6599</v>
      </c>
      <c r="Z1138" s="43" t="s">
        <v>1277</v>
      </c>
      <c r="AA1138" s="34" t="s">
        <v>682</v>
      </c>
      <c r="AB1138" s="34" t="s">
        <v>413</v>
      </c>
      <c r="AC1138" s="34" t="s">
        <v>682</v>
      </c>
      <c r="AD1138" s="44" t="s">
        <v>428</v>
      </c>
      <c r="AE1138" s="44" t="s">
        <v>3189</v>
      </c>
      <c r="AF1138" s="43">
        <v>126</v>
      </c>
      <c r="AG1138" s="34" t="s">
        <v>3417</v>
      </c>
      <c r="AH1138" s="34" t="s">
        <v>3416</v>
      </c>
      <c r="AI1138" s="43" t="s">
        <v>3418</v>
      </c>
      <c r="AJ1138" s="44" t="s">
        <v>3419</v>
      </c>
      <c r="AK1138" s="295">
        <v>5100073</v>
      </c>
      <c r="AL1138" s="44" t="s">
        <v>680</v>
      </c>
      <c r="AM1138" s="44" t="s">
        <v>3423</v>
      </c>
      <c r="AN1138" s="296">
        <v>254095700</v>
      </c>
      <c r="AO1138" s="34"/>
      <c r="AP1138" s="34"/>
      <c r="AQ1138" s="34"/>
      <c r="AR1138" s="34"/>
      <c r="AS1138" s="34"/>
      <c r="AT1138" s="44" t="s">
        <v>434</v>
      </c>
      <c r="AU1138" s="44"/>
      <c r="AV1138" s="751" t="str" cm="1">
        <f t="array" ref="AV11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8" s="34"/>
      <c r="AX1138" s="34"/>
      <c r="AY1138" s="34"/>
      <c r="AZ1138" s="34"/>
      <c r="BA1138" s="34"/>
      <c r="BB1138" s="34"/>
      <c r="BC1138" s="34"/>
      <c r="BD1138" s="44">
        <v>180700</v>
      </c>
      <c r="BE1138" s="34" t="s">
        <v>6599</v>
      </c>
      <c r="BF1138" s="43" t="s">
        <v>1277</v>
      </c>
      <c r="BG1138" s="34" t="s">
        <v>682</v>
      </c>
      <c r="BH1138" s="34" t="s">
        <v>413</v>
      </c>
      <c r="BI1138" s="34" t="s">
        <v>682</v>
      </c>
      <c r="BJ1138" s="44" t="s">
        <v>428</v>
      </c>
      <c r="BK1138" s="44" t="s">
        <v>3189</v>
      </c>
    </row>
    <row r="1139" spans="22:63">
      <c r="V1139" s="43">
        <v>126</v>
      </c>
      <c r="W1139" s="34" t="s">
        <v>3417</v>
      </c>
      <c r="X1139" s="44">
        <v>180713</v>
      </c>
      <c r="Y1139" s="34" t="s">
        <v>2605</v>
      </c>
      <c r="Z1139" s="43" t="s">
        <v>1277</v>
      </c>
      <c r="AA1139" s="34" t="s">
        <v>682</v>
      </c>
      <c r="AB1139" s="34" t="s">
        <v>413</v>
      </c>
      <c r="AC1139" s="34" t="s">
        <v>2605</v>
      </c>
      <c r="AD1139" s="44" t="s">
        <v>428</v>
      </c>
      <c r="AE1139" s="44" t="s">
        <v>3189</v>
      </c>
      <c r="AF1139" s="43">
        <v>126</v>
      </c>
      <c r="AG1139" s="34" t="s">
        <v>3417</v>
      </c>
      <c r="AH1139" s="34" t="s">
        <v>3416</v>
      </c>
      <c r="AI1139" s="43" t="s">
        <v>3418</v>
      </c>
      <c r="AJ1139" s="44" t="s">
        <v>3419</v>
      </c>
      <c r="AK1139" s="295">
        <v>5100073</v>
      </c>
      <c r="AL1139" s="44" t="s">
        <v>680</v>
      </c>
      <c r="AM1139" s="44" t="s">
        <v>3423</v>
      </c>
      <c r="AN1139" s="296">
        <v>254095700</v>
      </c>
      <c r="AO1139" s="34"/>
      <c r="AP1139" s="34"/>
      <c r="AQ1139" s="34"/>
      <c r="AR1139" s="34"/>
      <c r="AS1139" s="34"/>
      <c r="AT1139" s="44" t="s">
        <v>434</v>
      </c>
      <c r="AU1139" s="44"/>
      <c r="AV1139" s="751" t="str" cm="1">
        <f t="array" ref="AV11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39" s="34"/>
      <c r="AX1139" s="34"/>
      <c r="AY1139" s="34"/>
      <c r="AZ1139" s="34"/>
      <c r="BA1139" s="34"/>
      <c r="BB1139" s="34"/>
      <c r="BC1139" s="34"/>
      <c r="BD1139" s="44">
        <v>180713</v>
      </c>
      <c r="BE1139" s="34" t="s">
        <v>2605</v>
      </c>
      <c r="BF1139" s="43" t="s">
        <v>1277</v>
      </c>
      <c r="BG1139" s="34" t="s">
        <v>682</v>
      </c>
      <c r="BH1139" s="34" t="s">
        <v>413</v>
      </c>
      <c r="BI1139" s="34" t="s">
        <v>2605</v>
      </c>
      <c r="BJ1139" s="44" t="s">
        <v>428</v>
      </c>
      <c r="BK1139" s="44" t="s">
        <v>3189</v>
      </c>
    </row>
    <row r="1140" spans="22:63">
      <c r="V1140" s="43">
        <v>126</v>
      </c>
      <c r="W1140" s="34" t="s">
        <v>3417</v>
      </c>
      <c r="X1140" s="44">
        <v>180716</v>
      </c>
      <c r="Y1140" s="34" t="s">
        <v>6600</v>
      </c>
      <c r="Z1140" s="43" t="s">
        <v>1277</v>
      </c>
      <c r="AA1140" s="34" t="s">
        <v>682</v>
      </c>
      <c r="AB1140" s="34" t="s">
        <v>413</v>
      </c>
      <c r="AC1140" s="34" t="s">
        <v>2356</v>
      </c>
      <c r="AD1140" s="44" t="s">
        <v>428</v>
      </c>
      <c r="AE1140" s="44" t="s">
        <v>3189</v>
      </c>
      <c r="AF1140" s="43">
        <v>126</v>
      </c>
      <c r="AG1140" s="34" t="s">
        <v>3417</v>
      </c>
      <c r="AH1140" s="34" t="s">
        <v>3416</v>
      </c>
      <c r="AI1140" s="43" t="s">
        <v>3418</v>
      </c>
      <c r="AJ1140" s="44" t="s">
        <v>3419</v>
      </c>
      <c r="AK1140" s="295">
        <v>5100073</v>
      </c>
      <c r="AL1140" s="44" t="s">
        <v>680</v>
      </c>
      <c r="AM1140" s="44" t="s">
        <v>3423</v>
      </c>
      <c r="AN1140" s="296">
        <v>254095700</v>
      </c>
      <c r="AO1140" s="34"/>
      <c r="AP1140" s="34"/>
      <c r="AQ1140" s="34"/>
      <c r="AR1140" s="34"/>
      <c r="AS1140" s="34"/>
      <c r="AT1140" s="44" t="s">
        <v>434</v>
      </c>
      <c r="AU1140" s="44"/>
      <c r="AV1140" s="751" t="str" cm="1">
        <f t="array" ref="AV11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0" s="34"/>
      <c r="AX1140" s="34"/>
      <c r="AY1140" s="34"/>
      <c r="AZ1140" s="34"/>
      <c r="BA1140" s="34"/>
      <c r="BB1140" s="34"/>
      <c r="BC1140" s="34"/>
      <c r="BD1140" s="44">
        <v>180716</v>
      </c>
      <c r="BE1140" s="34" t="s">
        <v>6600</v>
      </c>
      <c r="BF1140" s="43" t="s">
        <v>1277</v>
      </c>
      <c r="BG1140" s="34" t="s">
        <v>682</v>
      </c>
      <c r="BH1140" s="34" t="s">
        <v>413</v>
      </c>
      <c r="BI1140" s="34" t="s">
        <v>2356</v>
      </c>
      <c r="BJ1140" s="44" t="s">
        <v>428</v>
      </c>
      <c r="BK1140" s="44" t="s">
        <v>3189</v>
      </c>
    </row>
    <row r="1141" spans="22:63">
      <c r="V1141" s="43">
        <v>126</v>
      </c>
      <c r="W1141" s="34" t="s">
        <v>3417</v>
      </c>
      <c r="X1141" s="44">
        <v>180717</v>
      </c>
      <c r="Y1141" s="34" t="s">
        <v>2547</v>
      </c>
      <c r="Z1141" s="43" t="s">
        <v>1277</v>
      </c>
      <c r="AA1141" s="34" t="s">
        <v>682</v>
      </c>
      <c r="AB1141" s="34" t="s">
        <v>413</v>
      </c>
      <c r="AC1141" s="34" t="s">
        <v>2547</v>
      </c>
      <c r="AD1141" s="44" t="s">
        <v>428</v>
      </c>
      <c r="AE1141" s="44" t="s">
        <v>3189</v>
      </c>
      <c r="AF1141" s="43">
        <v>126</v>
      </c>
      <c r="AG1141" s="34" t="s">
        <v>3417</v>
      </c>
      <c r="AH1141" s="34" t="s">
        <v>3416</v>
      </c>
      <c r="AI1141" s="43" t="s">
        <v>3418</v>
      </c>
      <c r="AJ1141" s="44" t="s">
        <v>3419</v>
      </c>
      <c r="AK1141" s="295">
        <v>5100073</v>
      </c>
      <c r="AL1141" s="44" t="s">
        <v>680</v>
      </c>
      <c r="AM1141" s="44" t="s">
        <v>3423</v>
      </c>
      <c r="AN1141" s="296">
        <v>254095700</v>
      </c>
      <c r="AO1141" s="34"/>
      <c r="AP1141" s="34"/>
      <c r="AQ1141" s="34"/>
      <c r="AR1141" s="34"/>
      <c r="AS1141" s="34"/>
      <c r="AT1141" s="44" t="s">
        <v>434</v>
      </c>
      <c r="AU1141" s="44"/>
      <c r="AV1141" s="751" t="str" cm="1">
        <f t="array" ref="AV11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1" s="34"/>
      <c r="AX1141" s="34"/>
      <c r="AY1141" s="34"/>
      <c r="AZ1141" s="34"/>
      <c r="BA1141" s="34"/>
      <c r="BB1141" s="34"/>
      <c r="BC1141" s="34"/>
      <c r="BD1141" s="44">
        <v>180717</v>
      </c>
      <c r="BE1141" s="34" t="s">
        <v>2547</v>
      </c>
      <c r="BF1141" s="43" t="s">
        <v>1277</v>
      </c>
      <c r="BG1141" s="34" t="s">
        <v>682</v>
      </c>
      <c r="BH1141" s="34" t="s">
        <v>413</v>
      </c>
      <c r="BI1141" s="34" t="s">
        <v>2547</v>
      </c>
      <c r="BJ1141" s="44" t="s">
        <v>428</v>
      </c>
      <c r="BK1141" s="44" t="s">
        <v>3189</v>
      </c>
    </row>
    <row r="1142" spans="22:63">
      <c r="V1142" s="43">
        <v>126</v>
      </c>
      <c r="W1142" s="34" t="s">
        <v>3417</v>
      </c>
      <c r="X1142" s="44">
        <v>180719</v>
      </c>
      <c r="Y1142" s="34" t="s">
        <v>1973</v>
      </c>
      <c r="Z1142" s="43" t="s">
        <v>1277</v>
      </c>
      <c r="AA1142" s="34" t="s">
        <v>682</v>
      </c>
      <c r="AB1142" s="34" t="s">
        <v>413</v>
      </c>
      <c r="AC1142" s="34" t="s">
        <v>1973</v>
      </c>
      <c r="AD1142" s="44" t="s">
        <v>428</v>
      </c>
      <c r="AE1142" s="44" t="s">
        <v>3189</v>
      </c>
      <c r="AF1142" s="43">
        <v>126</v>
      </c>
      <c r="AG1142" s="34" t="s">
        <v>3417</v>
      </c>
      <c r="AH1142" s="34" t="s">
        <v>3416</v>
      </c>
      <c r="AI1142" s="43" t="s">
        <v>3418</v>
      </c>
      <c r="AJ1142" s="44" t="s">
        <v>3419</v>
      </c>
      <c r="AK1142" s="295">
        <v>5100073</v>
      </c>
      <c r="AL1142" s="44" t="s">
        <v>680</v>
      </c>
      <c r="AM1142" s="44" t="s">
        <v>3423</v>
      </c>
      <c r="AN1142" s="296">
        <v>254095700</v>
      </c>
      <c r="AO1142" s="34"/>
      <c r="AP1142" s="34"/>
      <c r="AQ1142" s="34"/>
      <c r="AR1142" s="34"/>
      <c r="AS1142" s="34"/>
      <c r="AT1142" s="44" t="s">
        <v>434</v>
      </c>
      <c r="AU1142" s="44"/>
      <c r="AV1142" s="751" t="str" cm="1">
        <f t="array" ref="AV11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2" s="34"/>
      <c r="AX1142" s="34"/>
      <c r="AY1142" s="34"/>
      <c r="AZ1142" s="34"/>
      <c r="BA1142" s="34"/>
      <c r="BB1142" s="34"/>
      <c r="BC1142" s="34"/>
      <c r="BD1142" s="44">
        <v>180719</v>
      </c>
      <c r="BE1142" s="34" t="s">
        <v>1973</v>
      </c>
      <c r="BF1142" s="43" t="s">
        <v>1277</v>
      </c>
      <c r="BG1142" s="34" t="s">
        <v>682</v>
      </c>
      <c r="BH1142" s="34" t="s">
        <v>413</v>
      </c>
      <c r="BI1142" s="34" t="s">
        <v>1973</v>
      </c>
      <c r="BJ1142" s="44" t="s">
        <v>428</v>
      </c>
      <c r="BK1142" s="44" t="s">
        <v>3189</v>
      </c>
    </row>
    <row r="1143" spans="22:63">
      <c r="V1143" s="43">
        <v>126</v>
      </c>
      <c r="W1143" s="34" t="s">
        <v>3417</v>
      </c>
      <c r="X1143" s="44">
        <v>180721</v>
      </c>
      <c r="Y1143" s="34" t="s">
        <v>2950</v>
      </c>
      <c r="Z1143" s="43" t="s">
        <v>1277</v>
      </c>
      <c r="AA1143" s="34" t="s">
        <v>682</v>
      </c>
      <c r="AB1143" s="34" t="s">
        <v>413</v>
      </c>
      <c r="AC1143" s="34" t="s">
        <v>6601</v>
      </c>
      <c r="AD1143" s="44" t="s">
        <v>428</v>
      </c>
      <c r="AE1143" s="44" t="s">
        <v>3189</v>
      </c>
      <c r="AF1143" s="43">
        <v>126</v>
      </c>
      <c r="AG1143" s="34" t="s">
        <v>3417</v>
      </c>
      <c r="AH1143" s="34" t="s">
        <v>3416</v>
      </c>
      <c r="AI1143" s="43" t="s">
        <v>3418</v>
      </c>
      <c r="AJ1143" s="44" t="s">
        <v>3419</v>
      </c>
      <c r="AK1143" s="295">
        <v>5100073</v>
      </c>
      <c r="AL1143" s="44" t="s">
        <v>680</v>
      </c>
      <c r="AM1143" s="44" t="s">
        <v>3423</v>
      </c>
      <c r="AN1143" s="296">
        <v>254095700</v>
      </c>
      <c r="AO1143" s="34"/>
      <c r="AP1143" s="34"/>
      <c r="AQ1143" s="34"/>
      <c r="AR1143" s="34"/>
      <c r="AS1143" s="34"/>
      <c r="AT1143" s="44" t="s">
        <v>434</v>
      </c>
      <c r="AU1143" s="44"/>
      <c r="AV1143" s="751" t="str" cm="1">
        <f t="array" ref="AV11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3" s="34"/>
      <c r="AX1143" s="34"/>
      <c r="AY1143" s="34"/>
      <c r="AZ1143" s="34"/>
      <c r="BA1143" s="34"/>
      <c r="BB1143" s="34"/>
      <c r="BC1143" s="34"/>
      <c r="BD1143" s="44">
        <v>180721</v>
      </c>
      <c r="BE1143" s="34" t="s">
        <v>2950</v>
      </c>
      <c r="BF1143" s="43" t="s">
        <v>1277</v>
      </c>
      <c r="BG1143" s="34" t="s">
        <v>682</v>
      </c>
      <c r="BH1143" s="34" t="s">
        <v>413</v>
      </c>
      <c r="BI1143" s="34" t="s">
        <v>6601</v>
      </c>
      <c r="BJ1143" s="44" t="s">
        <v>428</v>
      </c>
      <c r="BK1143" s="44" t="s">
        <v>3189</v>
      </c>
    </row>
    <row r="1144" spans="22:63">
      <c r="V1144" s="43">
        <v>126</v>
      </c>
      <c r="W1144" s="34" t="s">
        <v>3417</v>
      </c>
      <c r="X1144" s="44">
        <v>180722</v>
      </c>
      <c r="Y1144" s="34" t="s">
        <v>2193</v>
      </c>
      <c r="Z1144" s="43" t="s">
        <v>1277</v>
      </c>
      <c r="AA1144" s="34" t="s">
        <v>682</v>
      </c>
      <c r="AB1144" s="34" t="s">
        <v>413</v>
      </c>
      <c r="AC1144" s="34" t="s">
        <v>6602</v>
      </c>
      <c r="AD1144" s="44" t="s">
        <v>428</v>
      </c>
      <c r="AE1144" s="44" t="s">
        <v>3189</v>
      </c>
      <c r="AF1144" s="43">
        <v>126</v>
      </c>
      <c r="AG1144" s="34" t="s">
        <v>3417</v>
      </c>
      <c r="AH1144" s="34" t="s">
        <v>3416</v>
      </c>
      <c r="AI1144" s="43" t="s">
        <v>3418</v>
      </c>
      <c r="AJ1144" s="44" t="s">
        <v>3419</v>
      </c>
      <c r="AK1144" s="295">
        <v>5100073</v>
      </c>
      <c r="AL1144" s="44" t="s">
        <v>680</v>
      </c>
      <c r="AM1144" s="44" t="s">
        <v>3423</v>
      </c>
      <c r="AN1144" s="296">
        <v>254095700</v>
      </c>
      <c r="AO1144" s="34"/>
      <c r="AP1144" s="34"/>
      <c r="AQ1144" s="34"/>
      <c r="AR1144" s="34"/>
      <c r="AS1144" s="34"/>
      <c r="AT1144" s="44" t="s">
        <v>434</v>
      </c>
      <c r="AU1144" s="44"/>
      <c r="AV1144" s="751" t="str" cm="1">
        <f t="array" ref="AV11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4" s="34"/>
      <c r="AX1144" s="34"/>
      <c r="AY1144" s="34"/>
      <c r="AZ1144" s="34"/>
      <c r="BA1144" s="34"/>
      <c r="BB1144" s="34"/>
      <c r="BC1144" s="34"/>
      <c r="BD1144" s="44">
        <v>180722</v>
      </c>
      <c r="BE1144" s="34" t="s">
        <v>2193</v>
      </c>
      <c r="BF1144" s="43" t="s">
        <v>1277</v>
      </c>
      <c r="BG1144" s="34" t="s">
        <v>682</v>
      </c>
      <c r="BH1144" s="34" t="s">
        <v>413</v>
      </c>
      <c r="BI1144" s="34" t="s">
        <v>6602</v>
      </c>
      <c r="BJ1144" s="44" t="s">
        <v>428</v>
      </c>
      <c r="BK1144" s="44" t="s">
        <v>3189</v>
      </c>
    </row>
    <row r="1145" spans="22:63">
      <c r="V1145" s="43">
        <v>126</v>
      </c>
      <c r="W1145" s="34" t="s">
        <v>3417</v>
      </c>
      <c r="X1145" s="44">
        <v>180723</v>
      </c>
      <c r="Y1145" s="34" t="s">
        <v>3118</v>
      </c>
      <c r="Z1145" s="43" t="s">
        <v>1277</v>
      </c>
      <c r="AA1145" s="34" t="s">
        <v>682</v>
      </c>
      <c r="AB1145" s="34" t="s">
        <v>413</v>
      </c>
      <c r="AC1145" s="34" t="s">
        <v>6603</v>
      </c>
      <c r="AD1145" s="44" t="s">
        <v>428</v>
      </c>
      <c r="AE1145" s="44" t="s">
        <v>3189</v>
      </c>
      <c r="AF1145" s="43">
        <v>126</v>
      </c>
      <c r="AG1145" s="34" t="s">
        <v>3417</v>
      </c>
      <c r="AH1145" s="34" t="s">
        <v>3416</v>
      </c>
      <c r="AI1145" s="43" t="s">
        <v>3418</v>
      </c>
      <c r="AJ1145" s="44" t="s">
        <v>3419</v>
      </c>
      <c r="AK1145" s="295">
        <v>5100073</v>
      </c>
      <c r="AL1145" s="44" t="s">
        <v>680</v>
      </c>
      <c r="AM1145" s="44" t="s">
        <v>3423</v>
      </c>
      <c r="AN1145" s="296">
        <v>254095700</v>
      </c>
      <c r="AO1145" s="34"/>
      <c r="AP1145" s="34"/>
      <c r="AQ1145" s="34"/>
      <c r="AR1145" s="34"/>
      <c r="AS1145" s="34"/>
      <c r="AT1145" s="44" t="s">
        <v>434</v>
      </c>
      <c r="AU1145" s="44"/>
      <c r="AV1145" s="751" t="str" cm="1">
        <f t="array" ref="AV11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5" s="34"/>
      <c r="AX1145" s="34"/>
      <c r="AY1145" s="34"/>
      <c r="AZ1145" s="34"/>
      <c r="BA1145" s="34"/>
      <c r="BB1145" s="34"/>
      <c r="BC1145" s="34"/>
      <c r="BD1145" s="44">
        <v>180723</v>
      </c>
      <c r="BE1145" s="34" t="s">
        <v>3118</v>
      </c>
      <c r="BF1145" s="43" t="s">
        <v>1277</v>
      </c>
      <c r="BG1145" s="34" t="s">
        <v>682</v>
      </c>
      <c r="BH1145" s="34" t="s">
        <v>413</v>
      </c>
      <c r="BI1145" s="34" t="s">
        <v>6603</v>
      </c>
      <c r="BJ1145" s="44" t="s">
        <v>428</v>
      </c>
      <c r="BK1145" s="44" t="s">
        <v>3189</v>
      </c>
    </row>
    <row r="1146" spans="22:63">
      <c r="V1146" s="43">
        <v>126</v>
      </c>
      <c r="W1146" s="34" t="s">
        <v>3417</v>
      </c>
      <c r="X1146" s="44">
        <v>180720</v>
      </c>
      <c r="Y1146" s="34" t="s">
        <v>1688</v>
      </c>
      <c r="Z1146" s="43" t="s">
        <v>1277</v>
      </c>
      <c r="AA1146" s="34" t="s">
        <v>682</v>
      </c>
      <c r="AB1146" s="34" t="s">
        <v>413</v>
      </c>
      <c r="AC1146" s="34" t="s">
        <v>1688</v>
      </c>
      <c r="AD1146" s="44" t="s">
        <v>428</v>
      </c>
      <c r="AE1146" s="44" t="s">
        <v>3189</v>
      </c>
      <c r="AF1146" s="43">
        <v>126</v>
      </c>
      <c r="AG1146" s="34" t="s">
        <v>3417</v>
      </c>
      <c r="AH1146" s="34" t="s">
        <v>3416</v>
      </c>
      <c r="AI1146" s="43" t="s">
        <v>3418</v>
      </c>
      <c r="AJ1146" s="44" t="s">
        <v>3419</v>
      </c>
      <c r="AK1146" s="295">
        <v>5100073</v>
      </c>
      <c r="AL1146" s="44" t="s">
        <v>680</v>
      </c>
      <c r="AM1146" s="44" t="s">
        <v>3423</v>
      </c>
      <c r="AN1146" s="296">
        <v>254095700</v>
      </c>
      <c r="AO1146" s="34"/>
      <c r="AP1146" s="34"/>
      <c r="AQ1146" s="34"/>
      <c r="AR1146" s="34"/>
      <c r="AS1146" s="34"/>
      <c r="AT1146" s="44" t="s">
        <v>434</v>
      </c>
      <c r="AU1146" s="44"/>
      <c r="AV1146" s="751" t="str" cm="1">
        <f t="array" ref="AV11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6" s="34"/>
      <c r="AX1146" s="34"/>
      <c r="AY1146" s="34"/>
      <c r="AZ1146" s="34"/>
      <c r="BA1146" s="34"/>
      <c r="BB1146" s="34"/>
      <c r="BC1146" s="34"/>
      <c r="BD1146" s="44">
        <v>180720</v>
      </c>
      <c r="BE1146" s="34" t="s">
        <v>1688</v>
      </c>
      <c r="BF1146" s="43" t="s">
        <v>1277</v>
      </c>
      <c r="BG1146" s="34" t="s">
        <v>682</v>
      </c>
      <c r="BH1146" s="34" t="s">
        <v>413</v>
      </c>
      <c r="BI1146" s="34" t="s">
        <v>1688</v>
      </c>
      <c r="BJ1146" s="44" t="s">
        <v>428</v>
      </c>
      <c r="BK1146" s="44" t="s">
        <v>3189</v>
      </c>
    </row>
    <row r="1147" spans="22:63">
      <c r="V1147" s="43">
        <v>126</v>
      </c>
      <c r="W1147" s="34" t="s">
        <v>3417</v>
      </c>
      <c r="X1147" s="44">
        <v>181202</v>
      </c>
      <c r="Y1147" s="34" t="s">
        <v>952</v>
      </c>
      <c r="Z1147" s="43" t="s">
        <v>1277</v>
      </c>
      <c r="AA1147" s="34" t="s">
        <v>687</v>
      </c>
      <c r="AB1147" s="34" t="s">
        <v>413</v>
      </c>
      <c r="AC1147" s="34" t="s">
        <v>952</v>
      </c>
      <c r="AD1147" s="44" t="s">
        <v>428</v>
      </c>
      <c r="AE1147" s="44" t="s">
        <v>3189</v>
      </c>
      <c r="AF1147" s="43">
        <v>126</v>
      </c>
      <c r="AG1147" s="34" t="s">
        <v>3417</v>
      </c>
      <c r="AH1147" s="34" t="s">
        <v>3416</v>
      </c>
      <c r="AI1147" s="43" t="s">
        <v>3418</v>
      </c>
      <c r="AJ1147" s="44" t="s">
        <v>3419</v>
      </c>
      <c r="AK1147" s="295">
        <v>5100073</v>
      </c>
      <c r="AL1147" s="44" t="s">
        <v>680</v>
      </c>
      <c r="AM1147" s="44" t="s">
        <v>3423</v>
      </c>
      <c r="AN1147" s="296">
        <v>254095700</v>
      </c>
      <c r="AO1147" s="34"/>
      <c r="AP1147" s="34"/>
      <c r="AQ1147" s="34"/>
      <c r="AR1147" s="34"/>
      <c r="AS1147" s="34"/>
      <c r="AT1147" s="44" t="s">
        <v>434</v>
      </c>
      <c r="AU1147" s="44"/>
      <c r="AV1147" s="751" t="str" cm="1">
        <f t="array" ref="AV11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7" s="34"/>
      <c r="AX1147" s="34"/>
      <c r="AY1147" s="34"/>
      <c r="AZ1147" s="34"/>
      <c r="BA1147" s="34"/>
      <c r="BB1147" s="34"/>
      <c r="BC1147" s="34"/>
      <c r="BD1147" s="44">
        <v>181202</v>
      </c>
      <c r="BE1147" s="34" t="s">
        <v>952</v>
      </c>
      <c r="BF1147" s="43" t="s">
        <v>1277</v>
      </c>
      <c r="BG1147" s="34" t="s">
        <v>687</v>
      </c>
      <c r="BH1147" s="34" t="s">
        <v>413</v>
      </c>
      <c r="BI1147" s="34" t="s">
        <v>952</v>
      </c>
      <c r="BJ1147" s="44" t="s">
        <v>428</v>
      </c>
      <c r="BK1147" s="44" t="s">
        <v>3189</v>
      </c>
    </row>
    <row r="1148" spans="22:63">
      <c r="V1148" s="43">
        <v>126</v>
      </c>
      <c r="W1148" s="34" t="s">
        <v>3417</v>
      </c>
      <c r="X1148" s="44">
        <v>181203</v>
      </c>
      <c r="Y1148" s="34" t="s">
        <v>1217</v>
      </c>
      <c r="Z1148" s="43" t="s">
        <v>1277</v>
      </c>
      <c r="AA1148" s="34" t="s">
        <v>687</v>
      </c>
      <c r="AB1148" s="34" t="s">
        <v>413</v>
      </c>
      <c r="AC1148" s="34" t="s">
        <v>1217</v>
      </c>
      <c r="AD1148" s="44" t="s">
        <v>428</v>
      </c>
      <c r="AE1148" s="44" t="s">
        <v>3189</v>
      </c>
      <c r="AF1148" s="43">
        <v>126</v>
      </c>
      <c r="AG1148" s="34" t="s">
        <v>3417</v>
      </c>
      <c r="AH1148" s="34" t="s">
        <v>3416</v>
      </c>
      <c r="AI1148" s="43" t="s">
        <v>3418</v>
      </c>
      <c r="AJ1148" s="44" t="s">
        <v>3419</v>
      </c>
      <c r="AK1148" s="295">
        <v>5100073</v>
      </c>
      <c r="AL1148" s="44" t="s">
        <v>680</v>
      </c>
      <c r="AM1148" s="44" t="s">
        <v>3423</v>
      </c>
      <c r="AN1148" s="296">
        <v>254095700</v>
      </c>
      <c r="AO1148" s="34"/>
      <c r="AP1148" s="34"/>
      <c r="AQ1148" s="34"/>
      <c r="AR1148" s="34"/>
      <c r="AS1148" s="34"/>
      <c r="AT1148" s="44" t="s">
        <v>434</v>
      </c>
      <c r="AU1148" s="44"/>
      <c r="AV1148" s="751" t="str" cm="1">
        <f t="array" ref="AV11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8" s="34"/>
      <c r="AX1148" s="34"/>
      <c r="AY1148" s="34"/>
      <c r="AZ1148" s="34"/>
      <c r="BA1148" s="34"/>
      <c r="BB1148" s="34"/>
      <c r="BC1148" s="34"/>
      <c r="BD1148" s="44">
        <v>181203</v>
      </c>
      <c r="BE1148" s="34" t="s">
        <v>1217</v>
      </c>
      <c r="BF1148" s="43" t="s">
        <v>1277</v>
      </c>
      <c r="BG1148" s="34" t="s">
        <v>687</v>
      </c>
      <c r="BH1148" s="34" t="s">
        <v>413</v>
      </c>
      <c r="BI1148" s="34" t="s">
        <v>1217</v>
      </c>
      <c r="BJ1148" s="44" t="s">
        <v>428</v>
      </c>
      <c r="BK1148" s="44" t="s">
        <v>3189</v>
      </c>
    </row>
    <row r="1149" spans="22:63">
      <c r="V1149" s="43">
        <v>126</v>
      </c>
      <c r="W1149" s="34" t="s">
        <v>3417</v>
      </c>
      <c r="X1149" s="44">
        <v>181200</v>
      </c>
      <c r="Y1149" s="34" t="s">
        <v>6604</v>
      </c>
      <c r="Z1149" s="43" t="s">
        <v>1277</v>
      </c>
      <c r="AA1149" s="34" t="s">
        <v>687</v>
      </c>
      <c r="AB1149" s="34" t="s">
        <v>413</v>
      </c>
      <c r="AC1149" s="34" t="s">
        <v>6605</v>
      </c>
      <c r="AD1149" s="44" t="s">
        <v>428</v>
      </c>
      <c r="AE1149" s="44" t="s">
        <v>3189</v>
      </c>
      <c r="AF1149" s="43">
        <v>126</v>
      </c>
      <c r="AG1149" s="34" t="s">
        <v>3417</v>
      </c>
      <c r="AH1149" s="34" t="s">
        <v>3416</v>
      </c>
      <c r="AI1149" s="43" t="s">
        <v>3418</v>
      </c>
      <c r="AJ1149" s="44" t="s">
        <v>3419</v>
      </c>
      <c r="AK1149" s="295">
        <v>5100073</v>
      </c>
      <c r="AL1149" s="44" t="s">
        <v>680</v>
      </c>
      <c r="AM1149" s="44" t="s">
        <v>3423</v>
      </c>
      <c r="AN1149" s="296">
        <v>254095700</v>
      </c>
      <c r="AO1149" s="34"/>
      <c r="AP1149" s="34"/>
      <c r="AQ1149" s="34"/>
      <c r="AR1149" s="34"/>
      <c r="AS1149" s="34"/>
      <c r="AT1149" s="44" t="s">
        <v>434</v>
      </c>
      <c r="AU1149" s="44"/>
      <c r="AV1149" s="751" t="str" cm="1">
        <f t="array" ref="AV11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49" s="34"/>
      <c r="AX1149" s="34"/>
      <c r="AY1149" s="34"/>
      <c r="AZ1149" s="34"/>
      <c r="BA1149" s="34"/>
      <c r="BB1149" s="34"/>
      <c r="BC1149" s="34"/>
      <c r="BD1149" s="44">
        <v>181200</v>
      </c>
      <c r="BE1149" s="34" t="s">
        <v>6604</v>
      </c>
      <c r="BF1149" s="43" t="s">
        <v>1277</v>
      </c>
      <c r="BG1149" s="34" t="s">
        <v>687</v>
      </c>
      <c r="BH1149" s="34" t="s">
        <v>413</v>
      </c>
      <c r="BI1149" s="34" t="s">
        <v>6605</v>
      </c>
      <c r="BJ1149" s="44" t="s">
        <v>428</v>
      </c>
      <c r="BK1149" s="44" t="s">
        <v>3189</v>
      </c>
    </row>
    <row r="1150" spans="22:63">
      <c r="V1150" s="43">
        <v>126</v>
      </c>
      <c r="W1150" s="34" t="s">
        <v>3417</v>
      </c>
      <c r="X1150" s="44">
        <v>181207</v>
      </c>
      <c r="Y1150" s="34" t="s">
        <v>1504</v>
      </c>
      <c r="Z1150" s="43" t="s">
        <v>1277</v>
      </c>
      <c r="AA1150" s="34" t="s">
        <v>687</v>
      </c>
      <c r="AB1150" s="34" t="s">
        <v>413</v>
      </c>
      <c r="AC1150" s="34" t="s">
        <v>1504</v>
      </c>
      <c r="AD1150" s="44" t="s">
        <v>428</v>
      </c>
      <c r="AE1150" s="44" t="s">
        <v>3189</v>
      </c>
      <c r="AF1150" s="43">
        <v>126</v>
      </c>
      <c r="AG1150" s="34" t="s">
        <v>3417</v>
      </c>
      <c r="AH1150" s="34" t="s">
        <v>3416</v>
      </c>
      <c r="AI1150" s="43" t="s">
        <v>3418</v>
      </c>
      <c r="AJ1150" s="44" t="s">
        <v>3419</v>
      </c>
      <c r="AK1150" s="295">
        <v>5100073</v>
      </c>
      <c r="AL1150" s="44" t="s">
        <v>680</v>
      </c>
      <c r="AM1150" s="44" t="s">
        <v>3423</v>
      </c>
      <c r="AN1150" s="296">
        <v>254095700</v>
      </c>
      <c r="AO1150" s="34"/>
      <c r="AP1150" s="34"/>
      <c r="AQ1150" s="34"/>
      <c r="AR1150" s="34"/>
      <c r="AS1150" s="34"/>
      <c r="AT1150" s="44" t="s">
        <v>434</v>
      </c>
      <c r="AU1150" s="44"/>
      <c r="AV1150" s="751" t="str" cm="1">
        <f t="array" ref="AV11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0" s="34"/>
      <c r="AX1150" s="34"/>
      <c r="AY1150" s="34"/>
      <c r="AZ1150" s="34"/>
      <c r="BA1150" s="34"/>
      <c r="BB1150" s="34"/>
      <c r="BC1150" s="34"/>
      <c r="BD1150" s="44">
        <v>181207</v>
      </c>
      <c r="BE1150" s="34" t="s">
        <v>1504</v>
      </c>
      <c r="BF1150" s="43" t="s">
        <v>1277</v>
      </c>
      <c r="BG1150" s="34" t="s">
        <v>687</v>
      </c>
      <c r="BH1150" s="34" t="s">
        <v>413</v>
      </c>
      <c r="BI1150" s="34" t="s">
        <v>1504</v>
      </c>
      <c r="BJ1150" s="44" t="s">
        <v>428</v>
      </c>
      <c r="BK1150" s="44" t="s">
        <v>3189</v>
      </c>
    </row>
    <row r="1151" spans="22:63">
      <c r="V1151" s="43">
        <v>126</v>
      </c>
      <c r="W1151" s="34" t="s">
        <v>3417</v>
      </c>
      <c r="X1151" s="44">
        <v>181208</v>
      </c>
      <c r="Y1151" s="34" t="s">
        <v>1774</v>
      </c>
      <c r="Z1151" s="43" t="s">
        <v>1277</v>
      </c>
      <c r="AA1151" s="34" t="s">
        <v>687</v>
      </c>
      <c r="AB1151" s="34" t="s">
        <v>413</v>
      </c>
      <c r="AC1151" s="34" t="s">
        <v>1774</v>
      </c>
      <c r="AD1151" s="44" t="s">
        <v>428</v>
      </c>
      <c r="AE1151" s="44" t="s">
        <v>3189</v>
      </c>
      <c r="AF1151" s="43">
        <v>126</v>
      </c>
      <c r="AG1151" s="34" t="s">
        <v>3417</v>
      </c>
      <c r="AH1151" s="34" t="s">
        <v>3416</v>
      </c>
      <c r="AI1151" s="43" t="s">
        <v>3418</v>
      </c>
      <c r="AJ1151" s="44" t="s">
        <v>3419</v>
      </c>
      <c r="AK1151" s="295">
        <v>5100073</v>
      </c>
      <c r="AL1151" s="44" t="s">
        <v>680</v>
      </c>
      <c r="AM1151" s="44" t="s">
        <v>3423</v>
      </c>
      <c r="AN1151" s="296">
        <v>254095700</v>
      </c>
      <c r="AO1151" s="34"/>
      <c r="AP1151" s="34"/>
      <c r="AQ1151" s="34"/>
      <c r="AR1151" s="34"/>
      <c r="AS1151" s="34"/>
      <c r="AT1151" s="44" t="s">
        <v>434</v>
      </c>
      <c r="AU1151" s="44"/>
      <c r="AV1151" s="751" t="str" cm="1">
        <f t="array" ref="AV11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1" s="34"/>
      <c r="AX1151" s="34"/>
      <c r="AY1151" s="34"/>
      <c r="AZ1151" s="34"/>
      <c r="BA1151" s="34"/>
      <c r="BB1151" s="34"/>
      <c r="BC1151" s="34"/>
      <c r="BD1151" s="44">
        <v>181208</v>
      </c>
      <c r="BE1151" s="34" t="s">
        <v>1774</v>
      </c>
      <c r="BF1151" s="43" t="s">
        <v>1277</v>
      </c>
      <c r="BG1151" s="34" t="s">
        <v>687</v>
      </c>
      <c r="BH1151" s="34" t="s">
        <v>413</v>
      </c>
      <c r="BI1151" s="34" t="s">
        <v>1774</v>
      </c>
      <c r="BJ1151" s="44" t="s">
        <v>428</v>
      </c>
      <c r="BK1151" s="44" t="s">
        <v>3189</v>
      </c>
    </row>
    <row r="1152" spans="22:63">
      <c r="V1152" s="43">
        <v>126</v>
      </c>
      <c r="W1152" s="34" t="s">
        <v>3417</v>
      </c>
      <c r="X1152" s="44">
        <v>181209</v>
      </c>
      <c r="Y1152" s="34" t="s">
        <v>1985</v>
      </c>
      <c r="Z1152" s="43" t="s">
        <v>1277</v>
      </c>
      <c r="AA1152" s="34" t="s">
        <v>687</v>
      </c>
      <c r="AB1152" s="34" t="s">
        <v>413</v>
      </c>
      <c r="AC1152" s="34" t="s">
        <v>1985</v>
      </c>
      <c r="AD1152" s="44" t="s">
        <v>428</v>
      </c>
      <c r="AE1152" s="44" t="s">
        <v>3189</v>
      </c>
      <c r="AF1152" s="43">
        <v>126</v>
      </c>
      <c r="AG1152" s="34" t="s">
        <v>3417</v>
      </c>
      <c r="AH1152" s="34" t="s">
        <v>3416</v>
      </c>
      <c r="AI1152" s="43" t="s">
        <v>3418</v>
      </c>
      <c r="AJ1152" s="44" t="s">
        <v>3419</v>
      </c>
      <c r="AK1152" s="295">
        <v>5100073</v>
      </c>
      <c r="AL1152" s="44" t="s">
        <v>680</v>
      </c>
      <c r="AM1152" s="44" t="s">
        <v>3423</v>
      </c>
      <c r="AN1152" s="296">
        <v>254095700</v>
      </c>
      <c r="AO1152" s="34"/>
      <c r="AP1152" s="34"/>
      <c r="AQ1152" s="34"/>
      <c r="AR1152" s="34"/>
      <c r="AS1152" s="34"/>
      <c r="AT1152" s="44" t="s">
        <v>434</v>
      </c>
      <c r="AU1152" s="44"/>
      <c r="AV1152" s="751" t="str" cm="1">
        <f t="array" ref="AV11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2" s="34"/>
      <c r="AX1152" s="34"/>
      <c r="AY1152" s="34"/>
      <c r="AZ1152" s="34"/>
      <c r="BA1152" s="34"/>
      <c r="BB1152" s="34"/>
      <c r="BC1152" s="34"/>
      <c r="BD1152" s="44">
        <v>181209</v>
      </c>
      <c r="BE1152" s="34" t="s">
        <v>1985</v>
      </c>
      <c r="BF1152" s="43" t="s">
        <v>1277</v>
      </c>
      <c r="BG1152" s="34" t="s">
        <v>687</v>
      </c>
      <c r="BH1152" s="34" t="s">
        <v>413</v>
      </c>
      <c r="BI1152" s="34" t="s">
        <v>1985</v>
      </c>
      <c r="BJ1152" s="44" t="s">
        <v>428</v>
      </c>
      <c r="BK1152" s="44" t="s">
        <v>3189</v>
      </c>
    </row>
    <row r="1153" spans="22:63">
      <c r="V1153" s="43">
        <v>126</v>
      </c>
      <c r="W1153" s="34" t="s">
        <v>3417</v>
      </c>
      <c r="X1153" s="44">
        <v>181210</v>
      </c>
      <c r="Y1153" s="34" t="s">
        <v>2163</v>
      </c>
      <c r="Z1153" s="43" t="s">
        <v>1277</v>
      </c>
      <c r="AA1153" s="34" t="s">
        <v>687</v>
      </c>
      <c r="AB1153" s="34" t="s">
        <v>413</v>
      </c>
      <c r="AC1153" s="34" t="s">
        <v>6606</v>
      </c>
      <c r="AD1153" s="44" t="s">
        <v>428</v>
      </c>
      <c r="AE1153" s="44" t="s">
        <v>3189</v>
      </c>
      <c r="AF1153" s="43">
        <v>126</v>
      </c>
      <c r="AG1153" s="34" t="s">
        <v>3417</v>
      </c>
      <c r="AH1153" s="34" t="s">
        <v>3416</v>
      </c>
      <c r="AI1153" s="43" t="s">
        <v>3418</v>
      </c>
      <c r="AJ1153" s="44" t="s">
        <v>3419</v>
      </c>
      <c r="AK1153" s="295">
        <v>5100073</v>
      </c>
      <c r="AL1153" s="44" t="s">
        <v>680</v>
      </c>
      <c r="AM1153" s="44" t="s">
        <v>3423</v>
      </c>
      <c r="AN1153" s="296">
        <v>254095700</v>
      </c>
      <c r="AO1153" s="34"/>
      <c r="AP1153" s="34"/>
      <c r="AQ1153" s="34"/>
      <c r="AR1153" s="34"/>
      <c r="AS1153" s="34"/>
      <c r="AT1153" s="44" t="s">
        <v>434</v>
      </c>
      <c r="AU1153" s="44"/>
      <c r="AV1153" s="751" t="str" cm="1">
        <f t="array" ref="AV11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3" s="34"/>
      <c r="AX1153" s="34"/>
      <c r="AY1153" s="34"/>
      <c r="AZ1153" s="34"/>
      <c r="BA1153" s="34"/>
      <c r="BB1153" s="34"/>
      <c r="BC1153" s="34"/>
      <c r="BD1153" s="44">
        <v>181210</v>
      </c>
      <c r="BE1153" s="34" t="s">
        <v>2163</v>
      </c>
      <c r="BF1153" s="43" t="s">
        <v>1277</v>
      </c>
      <c r="BG1153" s="34" t="s">
        <v>687</v>
      </c>
      <c r="BH1153" s="34" t="s">
        <v>413</v>
      </c>
      <c r="BI1153" s="34" t="s">
        <v>6606</v>
      </c>
      <c r="BJ1153" s="44" t="s">
        <v>428</v>
      </c>
      <c r="BK1153" s="44" t="s">
        <v>3189</v>
      </c>
    </row>
    <row r="1154" spans="22:63">
      <c r="V1154" s="43">
        <v>126</v>
      </c>
      <c r="W1154" s="34" t="s">
        <v>3417</v>
      </c>
      <c r="X1154" s="44">
        <v>181211</v>
      </c>
      <c r="Y1154" s="34" t="s">
        <v>2329</v>
      </c>
      <c r="Z1154" s="43" t="s">
        <v>1277</v>
      </c>
      <c r="AA1154" s="34" t="s">
        <v>687</v>
      </c>
      <c r="AB1154" s="34" t="s">
        <v>413</v>
      </c>
      <c r="AC1154" s="34" t="s">
        <v>6605</v>
      </c>
      <c r="AD1154" s="44" t="s">
        <v>428</v>
      </c>
      <c r="AE1154" s="44" t="s">
        <v>3189</v>
      </c>
      <c r="AF1154" s="43">
        <v>126</v>
      </c>
      <c r="AG1154" s="34" t="s">
        <v>3417</v>
      </c>
      <c r="AH1154" s="34" t="s">
        <v>3416</v>
      </c>
      <c r="AI1154" s="43" t="s">
        <v>3418</v>
      </c>
      <c r="AJ1154" s="44" t="s">
        <v>3419</v>
      </c>
      <c r="AK1154" s="295">
        <v>5100073</v>
      </c>
      <c r="AL1154" s="44" t="s">
        <v>680</v>
      </c>
      <c r="AM1154" s="44" t="s">
        <v>3423</v>
      </c>
      <c r="AN1154" s="296">
        <v>254095700</v>
      </c>
      <c r="AO1154" s="34"/>
      <c r="AP1154" s="34"/>
      <c r="AQ1154" s="34"/>
      <c r="AR1154" s="34"/>
      <c r="AS1154" s="34"/>
      <c r="AT1154" s="44" t="s">
        <v>434</v>
      </c>
      <c r="AU1154" s="44"/>
      <c r="AV1154" s="751" t="str" cm="1">
        <f t="array" ref="AV11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4" s="34"/>
      <c r="AX1154" s="34"/>
      <c r="AY1154" s="34"/>
      <c r="AZ1154" s="34"/>
      <c r="BA1154" s="34"/>
      <c r="BB1154" s="34"/>
      <c r="BC1154" s="34"/>
      <c r="BD1154" s="44">
        <v>181211</v>
      </c>
      <c r="BE1154" s="34" t="s">
        <v>2329</v>
      </c>
      <c r="BF1154" s="43" t="s">
        <v>1277</v>
      </c>
      <c r="BG1154" s="34" t="s">
        <v>687</v>
      </c>
      <c r="BH1154" s="34" t="s">
        <v>413</v>
      </c>
      <c r="BI1154" s="34" t="s">
        <v>6605</v>
      </c>
      <c r="BJ1154" s="44" t="s">
        <v>428</v>
      </c>
      <c r="BK1154" s="44" t="s">
        <v>3189</v>
      </c>
    </row>
    <row r="1155" spans="22:63">
      <c r="V1155" s="43">
        <v>126</v>
      </c>
      <c r="W1155" s="34" t="s">
        <v>3417</v>
      </c>
      <c r="X1155" s="44">
        <v>181501</v>
      </c>
      <c r="Y1155" s="34" t="s">
        <v>955</v>
      </c>
      <c r="Z1155" s="43" t="s">
        <v>1277</v>
      </c>
      <c r="AA1155" s="34" t="s">
        <v>690</v>
      </c>
      <c r="AB1155" s="34" t="s">
        <v>413</v>
      </c>
      <c r="AC1155" s="34" t="s">
        <v>955</v>
      </c>
      <c r="AD1155" s="44" t="s">
        <v>428</v>
      </c>
      <c r="AE1155" s="44" t="s">
        <v>3189</v>
      </c>
      <c r="AF1155" s="43">
        <v>126</v>
      </c>
      <c r="AG1155" s="34" t="s">
        <v>3417</v>
      </c>
      <c r="AH1155" s="34" t="s">
        <v>3416</v>
      </c>
      <c r="AI1155" s="43" t="s">
        <v>3418</v>
      </c>
      <c r="AJ1155" s="44" t="s">
        <v>3419</v>
      </c>
      <c r="AK1155" s="295">
        <v>5100073</v>
      </c>
      <c r="AL1155" s="44" t="s">
        <v>680</v>
      </c>
      <c r="AM1155" s="44" t="s">
        <v>3423</v>
      </c>
      <c r="AN1155" s="296">
        <v>254095700</v>
      </c>
      <c r="AO1155" s="34"/>
      <c r="AP1155" s="34"/>
      <c r="AQ1155" s="34"/>
      <c r="AR1155" s="34"/>
      <c r="AS1155" s="34"/>
      <c r="AT1155" s="44" t="s">
        <v>434</v>
      </c>
      <c r="AU1155" s="44"/>
      <c r="AV1155" s="751" t="str" cm="1">
        <f t="array" ref="AV11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5" s="34"/>
      <c r="AX1155" s="34"/>
      <c r="AY1155" s="34"/>
      <c r="AZ1155" s="34"/>
      <c r="BA1155" s="34"/>
      <c r="BB1155" s="34"/>
      <c r="BC1155" s="34"/>
      <c r="BD1155" s="44">
        <v>181501</v>
      </c>
      <c r="BE1155" s="34" t="s">
        <v>955</v>
      </c>
      <c r="BF1155" s="43" t="s">
        <v>1277</v>
      </c>
      <c r="BG1155" s="34" t="s">
        <v>690</v>
      </c>
      <c r="BH1155" s="34" t="s">
        <v>413</v>
      </c>
      <c r="BI1155" s="34" t="s">
        <v>955</v>
      </c>
      <c r="BJ1155" s="44" t="s">
        <v>428</v>
      </c>
      <c r="BK1155" s="44" t="s">
        <v>3189</v>
      </c>
    </row>
    <row r="1156" spans="22:63">
      <c r="V1156" s="43">
        <v>126</v>
      </c>
      <c r="W1156" s="34" t="s">
        <v>3417</v>
      </c>
      <c r="X1156" s="44">
        <v>181502</v>
      </c>
      <c r="Y1156" s="34" t="s">
        <v>1220</v>
      </c>
      <c r="Z1156" s="43" t="s">
        <v>1277</v>
      </c>
      <c r="AA1156" s="34" t="s">
        <v>690</v>
      </c>
      <c r="AB1156" s="34" t="s">
        <v>413</v>
      </c>
      <c r="AC1156" s="34" t="s">
        <v>1220</v>
      </c>
      <c r="AD1156" s="44" t="s">
        <v>428</v>
      </c>
      <c r="AE1156" s="44" t="s">
        <v>3189</v>
      </c>
      <c r="AF1156" s="43">
        <v>126</v>
      </c>
      <c r="AG1156" s="34" t="s">
        <v>3417</v>
      </c>
      <c r="AH1156" s="34" t="s">
        <v>3416</v>
      </c>
      <c r="AI1156" s="43" t="s">
        <v>3418</v>
      </c>
      <c r="AJ1156" s="44" t="s">
        <v>3419</v>
      </c>
      <c r="AK1156" s="295">
        <v>5100073</v>
      </c>
      <c r="AL1156" s="44" t="s">
        <v>680</v>
      </c>
      <c r="AM1156" s="44" t="s">
        <v>3423</v>
      </c>
      <c r="AN1156" s="296">
        <v>254095700</v>
      </c>
      <c r="AO1156" s="34"/>
      <c r="AP1156" s="34"/>
      <c r="AQ1156" s="34"/>
      <c r="AR1156" s="34"/>
      <c r="AS1156" s="34"/>
      <c r="AT1156" s="44" t="s">
        <v>434</v>
      </c>
      <c r="AU1156" s="44"/>
      <c r="AV1156" s="751" t="str" cm="1">
        <f t="array" ref="AV11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6" s="34"/>
      <c r="AX1156" s="34"/>
      <c r="AY1156" s="34"/>
      <c r="AZ1156" s="34"/>
      <c r="BA1156" s="34"/>
      <c r="BB1156" s="34"/>
      <c r="BC1156" s="34"/>
      <c r="BD1156" s="44">
        <v>181502</v>
      </c>
      <c r="BE1156" s="34" t="s">
        <v>1220</v>
      </c>
      <c r="BF1156" s="43" t="s">
        <v>1277</v>
      </c>
      <c r="BG1156" s="34" t="s">
        <v>690</v>
      </c>
      <c r="BH1156" s="34" t="s">
        <v>413</v>
      </c>
      <c r="BI1156" s="34" t="s">
        <v>1220</v>
      </c>
      <c r="BJ1156" s="44" t="s">
        <v>428</v>
      </c>
      <c r="BK1156" s="44" t="s">
        <v>3189</v>
      </c>
    </row>
    <row r="1157" spans="22:63">
      <c r="V1157" s="43">
        <v>126</v>
      </c>
      <c r="W1157" s="34" t="s">
        <v>3417</v>
      </c>
      <c r="X1157" s="44">
        <v>181504</v>
      </c>
      <c r="Y1157" s="34" t="s">
        <v>1507</v>
      </c>
      <c r="Z1157" s="43" t="s">
        <v>1277</v>
      </c>
      <c r="AA1157" s="34" t="s">
        <v>690</v>
      </c>
      <c r="AB1157" s="34" t="s">
        <v>413</v>
      </c>
      <c r="AC1157" s="34" t="s">
        <v>1507</v>
      </c>
      <c r="AD1157" s="44" t="s">
        <v>428</v>
      </c>
      <c r="AE1157" s="44" t="s">
        <v>3189</v>
      </c>
      <c r="AF1157" s="43">
        <v>126</v>
      </c>
      <c r="AG1157" s="34" t="s">
        <v>3417</v>
      </c>
      <c r="AH1157" s="34" t="s">
        <v>3416</v>
      </c>
      <c r="AI1157" s="43" t="s">
        <v>3418</v>
      </c>
      <c r="AJ1157" s="44" t="s">
        <v>3419</v>
      </c>
      <c r="AK1157" s="295">
        <v>5100073</v>
      </c>
      <c r="AL1157" s="44" t="s">
        <v>680</v>
      </c>
      <c r="AM1157" s="44" t="s">
        <v>3423</v>
      </c>
      <c r="AN1157" s="296">
        <v>254095700</v>
      </c>
      <c r="AO1157" s="34"/>
      <c r="AP1157" s="34"/>
      <c r="AQ1157" s="34"/>
      <c r="AR1157" s="34"/>
      <c r="AS1157" s="34"/>
      <c r="AT1157" s="44" t="s">
        <v>434</v>
      </c>
      <c r="AU1157" s="44"/>
      <c r="AV1157" s="751" t="str" cm="1">
        <f t="array" ref="AV11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7" s="34"/>
      <c r="AX1157" s="34"/>
      <c r="AY1157" s="34"/>
      <c r="AZ1157" s="34"/>
      <c r="BA1157" s="34"/>
      <c r="BB1157" s="34"/>
      <c r="BC1157" s="34"/>
      <c r="BD1157" s="44">
        <v>181504</v>
      </c>
      <c r="BE1157" s="34" t="s">
        <v>1507</v>
      </c>
      <c r="BF1157" s="43" t="s">
        <v>1277</v>
      </c>
      <c r="BG1157" s="34" t="s">
        <v>690</v>
      </c>
      <c r="BH1157" s="34" t="s">
        <v>413</v>
      </c>
      <c r="BI1157" s="34" t="s">
        <v>1507</v>
      </c>
      <c r="BJ1157" s="44" t="s">
        <v>428</v>
      </c>
      <c r="BK1157" s="44" t="s">
        <v>3189</v>
      </c>
    </row>
    <row r="1158" spans="22:63">
      <c r="V1158" s="43">
        <v>126</v>
      </c>
      <c r="W1158" s="34" t="s">
        <v>3417</v>
      </c>
      <c r="X1158" s="44">
        <v>181505</v>
      </c>
      <c r="Y1158" s="34" t="s">
        <v>1260</v>
      </c>
      <c r="Z1158" s="43" t="s">
        <v>1277</v>
      </c>
      <c r="AA1158" s="34" t="s">
        <v>690</v>
      </c>
      <c r="AB1158" s="34" t="s">
        <v>413</v>
      </c>
      <c r="AC1158" s="34" t="s">
        <v>1260</v>
      </c>
      <c r="AD1158" s="44" t="s">
        <v>428</v>
      </c>
      <c r="AE1158" s="44" t="s">
        <v>3189</v>
      </c>
      <c r="AF1158" s="43">
        <v>126</v>
      </c>
      <c r="AG1158" s="34" t="s">
        <v>3417</v>
      </c>
      <c r="AH1158" s="34" t="s">
        <v>3416</v>
      </c>
      <c r="AI1158" s="43" t="s">
        <v>3418</v>
      </c>
      <c r="AJ1158" s="44" t="s">
        <v>3419</v>
      </c>
      <c r="AK1158" s="295">
        <v>5100073</v>
      </c>
      <c r="AL1158" s="44" t="s">
        <v>680</v>
      </c>
      <c r="AM1158" s="44" t="s">
        <v>3423</v>
      </c>
      <c r="AN1158" s="296">
        <v>254095700</v>
      </c>
      <c r="AO1158" s="34"/>
      <c r="AP1158" s="34"/>
      <c r="AQ1158" s="34"/>
      <c r="AR1158" s="34"/>
      <c r="AS1158" s="34"/>
      <c r="AT1158" s="44" t="s">
        <v>434</v>
      </c>
      <c r="AU1158" s="44"/>
      <c r="AV1158" s="751" t="str" cm="1">
        <f t="array" ref="AV11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8" s="34"/>
      <c r="AX1158" s="34"/>
      <c r="AY1158" s="34"/>
      <c r="AZ1158" s="34"/>
      <c r="BA1158" s="34"/>
      <c r="BB1158" s="34"/>
      <c r="BC1158" s="34"/>
      <c r="BD1158" s="44">
        <v>181505</v>
      </c>
      <c r="BE1158" s="34" t="s">
        <v>1260</v>
      </c>
      <c r="BF1158" s="43" t="s">
        <v>1277</v>
      </c>
      <c r="BG1158" s="34" t="s">
        <v>690</v>
      </c>
      <c r="BH1158" s="34" t="s">
        <v>413</v>
      </c>
      <c r="BI1158" s="34" t="s">
        <v>1260</v>
      </c>
      <c r="BJ1158" s="44" t="s">
        <v>428</v>
      </c>
      <c r="BK1158" s="44" t="s">
        <v>3189</v>
      </c>
    </row>
    <row r="1159" spans="22:63">
      <c r="V1159" s="43">
        <v>126</v>
      </c>
      <c r="W1159" s="34" t="s">
        <v>3417</v>
      </c>
      <c r="X1159" s="44">
        <v>181507</v>
      </c>
      <c r="Y1159" s="34" t="s">
        <v>1555</v>
      </c>
      <c r="Z1159" s="43" t="s">
        <v>1277</v>
      </c>
      <c r="AA1159" s="34" t="s">
        <v>690</v>
      </c>
      <c r="AB1159" s="34" t="s">
        <v>413</v>
      </c>
      <c r="AC1159" s="34" t="s">
        <v>1555</v>
      </c>
      <c r="AD1159" s="44" t="s">
        <v>428</v>
      </c>
      <c r="AE1159" s="44" t="s">
        <v>3189</v>
      </c>
      <c r="AF1159" s="43">
        <v>126</v>
      </c>
      <c r="AG1159" s="34" t="s">
        <v>3417</v>
      </c>
      <c r="AH1159" s="34" t="s">
        <v>3416</v>
      </c>
      <c r="AI1159" s="43" t="s">
        <v>3418</v>
      </c>
      <c r="AJ1159" s="44" t="s">
        <v>3419</v>
      </c>
      <c r="AK1159" s="295">
        <v>5100073</v>
      </c>
      <c r="AL1159" s="44" t="s">
        <v>680</v>
      </c>
      <c r="AM1159" s="44" t="s">
        <v>3423</v>
      </c>
      <c r="AN1159" s="296">
        <v>254095700</v>
      </c>
      <c r="AO1159" s="34"/>
      <c r="AP1159" s="34"/>
      <c r="AQ1159" s="34"/>
      <c r="AR1159" s="34"/>
      <c r="AS1159" s="34"/>
      <c r="AT1159" s="44" t="s">
        <v>434</v>
      </c>
      <c r="AU1159" s="44"/>
      <c r="AV1159" s="751" t="str" cm="1">
        <f t="array" ref="AV11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59" s="34"/>
      <c r="AX1159" s="34"/>
      <c r="AY1159" s="34"/>
      <c r="AZ1159" s="34"/>
      <c r="BA1159" s="34"/>
      <c r="BB1159" s="34"/>
      <c r="BC1159" s="34"/>
      <c r="BD1159" s="44">
        <v>181507</v>
      </c>
      <c r="BE1159" s="34" t="s">
        <v>1555</v>
      </c>
      <c r="BF1159" s="43" t="s">
        <v>1277</v>
      </c>
      <c r="BG1159" s="34" t="s">
        <v>690</v>
      </c>
      <c r="BH1159" s="34" t="s">
        <v>413</v>
      </c>
      <c r="BI1159" s="34" t="s">
        <v>1555</v>
      </c>
      <c r="BJ1159" s="44" t="s">
        <v>428</v>
      </c>
      <c r="BK1159" s="44" t="s">
        <v>3189</v>
      </c>
    </row>
    <row r="1160" spans="22:63">
      <c r="V1160" s="43">
        <v>126</v>
      </c>
      <c r="W1160" s="34" t="s">
        <v>3417</v>
      </c>
      <c r="X1160" s="44">
        <v>181500</v>
      </c>
      <c r="Y1160" s="34" t="s">
        <v>6607</v>
      </c>
      <c r="Z1160" s="43" t="s">
        <v>1277</v>
      </c>
      <c r="AA1160" s="34" t="s">
        <v>690</v>
      </c>
      <c r="AB1160" s="34" t="s">
        <v>413</v>
      </c>
      <c r="AC1160" s="34" t="s">
        <v>6608</v>
      </c>
      <c r="AD1160" s="44" t="s">
        <v>428</v>
      </c>
      <c r="AE1160" s="44" t="s">
        <v>3189</v>
      </c>
      <c r="AF1160" s="43">
        <v>126</v>
      </c>
      <c r="AG1160" s="34" t="s">
        <v>3417</v>
      </c>
      <c r="AH1160" s="34" t="s">
        <v>3416</v>
      </c>
      <c r="AI1160" s="43" t="s">
        <v>3418</v>
      </c>
      <c r="AJ1160" s="44" t="s">
        <v>3419</v>
      </c>
      <c r="AK1160" s="295">
        <v>5100073</v>
      </c>
      <c r="AL1160" s="44" t="s">
        <v>680</v>
      </c>
      <c r="AM1160" s="44" t="s">
        <v>3423</v>
      </c>
      <c r="AN1160" s="296">
        <v>254095700</v>
      </c>
      <c r="AO1160" s="34"/>
      <c r="AP1160" s="34"/>
      <c r="AQ1160" s="34"/>
      <c r="AR1160" s="34"/>
      <c r="AS1160" s="34"/>
      <c r="AT1160" s="44" t="s">
        <v>434</v>
      </c>
      <c r="AU1160" s="44"/>
      <c r="AV1160" s="751" t="str" cm="1">
        <f t="array" ref="AV11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0" s="34"/>
      <c r="AX1160" s="34"/>
      <c r="AY1160" s="34"/>
      <c r="AZ1160" s="34"/>
      <c r="BA1160" s="34"/>
      <c r="BB1160" s="34"/>
      <c r="BC1160" s="34"/>
      <c r="BD1160" s="44">
        <v>181500</v>
      </c>
      <c r="BE1160" s="34" t="s">
        <v>6607</v>
      </c>
      <c r="BF1160" s="43" t="s">
        <v>1277</v>
      </c>
      <c r="BG1160" s="34" t="s">
        <v>690</v>
      </c>
      <c r="BH1160" s="34" t="s">
        <v>413</v>
      </c>
      <c r="BI1160" s="34" t="s">
        <v>6608</v>
      </c>
      <c r="BJ1160" s="44" t="s">
        <v>428</v>
      </c>
      <c r="BK1160" s="44" t="s">
        <v>3189</v>
      </c>
    </row>
    <row r="1161" spans="22:63">
      <c r="V1161" s="43">
        <v>126</v>
      </c>
      <c r="W1161" s="34" t="s">
        <v>3417</v>
      </c>
      <c r="X1161" s="44">
        <v>181509</v>
      </c>
      <c r="Y1161" s="34" t="s">
        <v>2166</v>
      </c>
      <c r="Z1161" s="43" t="s">
        <v>1277</v>
      </c>
      <c r="AA1161" s="34" t="s">
        <v>690</v>
      </c>
      <c r="AB1161" s="34" t="s">
        <v>413</v>
      </c>
      <c r="AC1161" s="34" t="s">
        <v>2166</v>
      </c>
      <c r="AD1161" s="44" t="s">
        <v>428</v>
      </c>
      <c r="AE1161" s="44" t="s">
        <v>3189</v>
      </c>
      <c r="AF1161" s="43">
        <v>126</v>
      </c>
      <c r="AG1161" s="34" t="s">
        <v>3417</v>
      </c>
      <c r="AH1161" s="34" t="s">
        <v>3416</v>
      </c>
      <c r="AI1161" s="43" t="s">
        <v>3418</v>
      </c>
      <c r="AJ1161" s="44" t="s">
        <v>3419</v>
      </c>
      <c r="AK1161" s="295">
        <v>5100073</v>
      </c>
      <c r="AL1161" s="44" t="s">
        <v>680</v>
      </c>
      <c r="AM1161" s="44" t="s">
        <v>3423</v>
      </c>
      <c r="AN1161" s="296">
        <v>254095700</v>
      </c>
      <c r="AO1161" s="34"/>
      <c r="AP1161" s="34"/>
      <c r="AQ1161" s="34"/>
      <c r="AR1161" s="34"/>
      <c r="AS1161" s="34"/>
      <c r="AT1161" s="44" t="s">
        <v>434</v>
      </c>
      <c r="AU1161" s="44"/>
      <c r="AV1161" s="751" t="str" cm="1">
        <f t="array" ref="AV11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1" s="34"/>
      <c r="AX1161" s="34"/>
      <c r="AY1161" s="34"/>
      <c r="AZ1161" s="34"/>
      <c r="BA1161" s="34"/>
      <c r="BB1161" s="34"/>
      <c r="BC1161" s="34"/>
      <c r="BD1161" s="44">
        <v>181509</v>
      </c>
      <c r="BE1161" s="34" t="s">
        <v>2166</v>
      </c>
      <c r="BF1161" s="43" t="s">
        <v>1277</v>
      </c>
      <c r="BG1161" s="34" t="s">
        <v>690</v>
      </c>
      <c r="BH1161" s="34" t="s">
        <v>413</v>
      </c>
      <c r="BI1161" s="34" t="s">
        <v>2166</v>
      </c>
      <c r="BJ1161" s="44" t="s">
        <v>428</v>
      </c>
      <c r="BK1161" s="44" t="s">
        <v>3189</v>
      </c>
    </row>
    <row r="1162" spans="22:63">
      <c r="V1162" s="43">
        <v>126</v>
      </c>
      <c r="W1162" s="34" t="s">
        <v>3417</v>
      </c>
      <c r="X1162" s="44">
        <v>181516</v>
      </c>
      <c r="Y1162" s="34" t="s">
        <v>2017</v>
      </c>
      <c r="Z1162" s="43" t="s">
        <v>1277</v>
      </c>
      <c r="AA1162" s="34" t="s">
        <v>690</v>
      </c>
      <c r="AB1162" s="34" t="s">
        <v>413</v>
      </c>
      <c r="AC1162" s="34" t="s">
        <v>6609</v>
      </c>
      <c r="AD1162" s="44" t="s">
        <v>428</v>
      </c>
      <c r="AE1162" s="44" t="s">
        <v>3189</v>
      </c>
      <c r="AF1162" s="43">
        <v>126</v>
      </c>
      <c r="AG1162" s="34" t="s">
        <v>3417</v>
      </c>
      <c r="AH1162" s="34" t="s">
        <v>3416</v>
      </c>
      <c r="AI1162" s="43" t="s">
        <v>3418</v>
      </c>
      <c r="AJ1162" s="44" t="s">
        <v>3419</v>
      </c>
      <c r="AK1162" s="295">
        <v>5100073</v>
      </c>
      <c r="AL1162" s="44" t="s">
        <v>680</v>
      </c>
      <c r="AM1162" s="44" t="s">
        <v>3423</v>
      </c>
      <c r="AN1162" s="296">
        <v>254095700</v>
      </c>
      <c r="AO1162" s="34"/>
      <c r="AP1162" s="34"/>
      <c r="AQ1162" s="34"/>
      <c r="AR1162" s="34"/>
      <c r="AS1162" s="34"/>
      <c r="AT1162" s="44" t="s">
        <v>434</v>
      </c>
      <c r="AU1162" s="44"/>
      <c r="AV1162" s="751" t="str" cm="1">
        <f t="array" ref="AV11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2" s="34"/>
      <c r="AX1162" s="34"/>
      <c r="AY1162" s="34"/>
      <c r="AZ1162" s="34"/>
      <c r="BA1162" s="34"/>
      <c r="BB1162" s="34"/>
      <c r="BC1162" s="34"/>
      <c r="BD1162" s="44">
        <v>181516</v>
      </c>
      <c r="BE1162" s="34" t="s">
        <v>2017</v>
      </c>
      <c r="BF1162" s="43" t="s">
        <v>1277</v>
      </c>
      <c r="BG1162" s="34" t="s">
        <v>690</v>
      </c>
      <c r="BH1162" s="34" t="s">
        <v>413</v>
      </c>
      <c r="BI1162" s="34" t="s">
        <v>6609</v>
      </c>
      <c r="BJ1162" s="44" t="s">
        <v>428</v>
      </c>
      <c r="BK1162" s="44" t="s">
        <v>3189</v>
      </c>
    </row>
    <row r="1163" spans="22:63">
      <c r="V1163" s="43">
        <v>126</v>
      </c>
      <c r="W1163" s="34" t="s">
        <v>3417</v>
      </c>
      <c r="X1163" s="44">
        <v>181517</v>
      </c>
      <c r="Y1163" s="34" t="s">
        <v>2194</v>
      </c>
      <c r="Z1163" s="43" t="s">
        <v>1277</v>
      </c>
      <c r="AA1163" s="34" t="s">
        <v>690</v>
      </c>
      <c r="AB1163" s="34" t="s">
        <v>413</v>
      </c>
      <c r="AC1163" s="34" t="s">
        <v>6610</v>
      </c>
      <c r="AD1163" s="44" t="s">
        <v>428</v>
      </c>
      <c r="AE1163" s="44" t="s">
        <v>3189</v>
      </c>
      <c r="AF1163" s="43">
        <v>126</v>
      </c>
      <c r="AG1163" s="34" t="s">
        <v>3417</v>
      </c>
      <c r="AH1163" s="34" t="s">
        <v>3416</v>
      </c>
      <c r="AI1163" s="43" t="s">
        <v>3418</v>
      </c>
      <c r="AJ1163" s="44" t="s">
        <v>3419</v>
      </c>
      <c r="AK1163" s="295">
        <v>5100073</v>
      </c>
      <c r="AL1163" s="44" t="s">
        <v>680</v>
      </c>
      <c r="AM1163" s="44" t="s">
        <v>3423</v>
      </c>
      <c r="AN1163" s="296">
        <v>254095700</v>
      </c>
      <c r="AO1163" s="34"/>
      <c r="AP1163" s="34"/>
      <c r="AQ1163" s="34"/>
      <c r="AR1163" s="34"/>
      <c r="AS1163" s="34"/>
      <c r="AT1163" s="44" t="s">
        <v>434</v>
      </c>
      <c r="AU1163" s="44"/>
      <c r="AV1163" s="751" t="str" cm="1">
        <f t="array" ref="AV11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3" s="34"/>
      <c r="AX1163" s="34"/>
      <c r="AY1163" s="34"/>
      <c r="AZ1163" s="34"/>
      <c r="BA1163" s="34"/>
      <c r="BB1163" s="34"/>
      <c r="BC1163" s="34"/>
      <c r="BD1163" s="44">
        <v>181517</v>
      </c>
      <c r="BE1163" s="34" t="s">
        <v>2194</v>
      </c>
      <c r="BF1163" s="43" t="s">
        <v>1277</v>
      </c>
      <c r="BG1163" s="34" t="s">
        <v>690</v>
      </c>
      <c r="BH1163" s="34" t="s">
        <v>413</v>
      </c>
      <c r="BI1163" s="34" t="s">
        <v>6610</v>
      </c>
      <c r="BJ1163" s="44" t="s">
        <v>428</v>
      </c>
      <c r="BK1163" s="44" t="s">
        <v>3189</v>
      </c>
    </row>
    <row r="1164" spans="22:63">
      <c r="V1164" s="43">
        <v>126</v>
      </c>
      <c r="W1164" s="34" t="s">
        <v>3417</v>
      </c>
      <c r="X1164" s="44">
        <v>181515</v>
      </c>
      <c r="Y1164" s="34" t="s">
        <v>1814</v>
      </c>
      <c r="Z1164" s="43" t="s">
        <v>1277</v>
      </c>
      <c r="AA1164" s="34" t="s">
        <v>690</v>
      </c>
      <c r="AB1164" s="34" t="s">
        <v>413</v>
      </c>
      <c r="AC1164" s="34" t="s">
        <v>6608</v>
      </c>
      <c r="AD1164" s="44" t="s">
        <v>428</v>
      </c>
      <c r="AE1164" s="44" t="s">
        <v>3189</v>
      </c>
      <c r="AF1164" s="43">
        <v>126</v>
      </c>
      <c r="AG1164" s="34" t="s">
        <v>3417</v>
      </c>
      <c r="AH1164" s="34" t="s">
        <v>3416</v>
      </c>
      <c r="AI1164" s="43" t="s">
        <v>3418</v>
      </c>
      <c r="AJ1164" s="44" t="s">
        <v>3419</v>
      </c>
      <c r="AK1164" s="295">
        <v>5100073</v>
      </c>
      <c r="AL1164" s="44" t="s">
        <v>680</v>
      </c>
      <c r="AM1164" s="44" t="s">
        <v>3423</v>
      </c>
      <c r="AN1164" s="296">
        <v>254095700</v>
      </c>
      <c r="AO1164" s="34"/>
      <c r="AP1164" s="34"/>
      <c r="AQ1164" s="34"/>
      <c r="AR1164" s="34"/>
      <c r="AS1164" s="34"/>
      <c r="AT1164" s="44" t="s">
        <v>434</v>
      </c>
      <c r="AU1164" s="44"/>
      <c r="AV1164" s="751" t="str" cm="1">
        <f t="array" ref="AV11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4" s="34"/>
      <c r="AX1164" s="34"/>
      <c r="AY1164" s="34"/>
      <c r="AZ1164" s="34"/>
      <c r="BA1164" s="34"/>
      <c r="BB1164" s="34"/>
      <c r="BC1164" s="34"/>
      <c r="BD1164" s="44">
        <v>181515</v>
      </c>
      <c r="BE1164" s="34" t="s">
        <v>1814</v>
      </c>
      <c r="BF1164" s="43" t="s">
        <v>1277</v>
      </c>
      <c r="BG1164" s="34" t="s">
        <v>690</v>
      </c>
      <c r="BH1164" s="34" t="s">
        <v>413</v>
      </c>
      <c r="BI1164" s="34" t="s">
        <v>6608</v>
      </c>
      <c r="BJ1164" s="44" t="s">
        <v>428</v>
      </c>
      <c r="BK1164" s="44" t="s">
        <v>3189</v>
      </c>
    </row>
    <row r="1165" spans="22:63">
      <c r="V1165" s="43">
        <v>126</v>
      </c>
      <c r="W1165" s="34" t="s">
        <v>3417</v>
      </c>
      <c r="X1165" s="44">
        <v>181511</v>
      </c>
      <c r="Y1165" s="34" t="s">
        <v>2331</v>
      </c>
      <c r="Z1165" s="43" t="s">
        <v>1277</v>
      </c>
      <c r="AA1165" s="34" t="s">
        <v>690</v>
      </c>
      <c r="AB1165" s="34" t="s">
        <v>413</v>
      </c>
      <c r="AC1165" s="34" t="s">
        <v>2331</v>
      </c>
      <c r="AD1165" s="44" t="s">
        <v>428</v>
      </c>
      <c r="AE1165" s="44" t="s">
        <v>3189</v>
      </c>
      <c r="AF1165" s="43">
        <v>126</v>
      </c>
      <c r="AG1165" s="34" t="s">
        <v>3417</v>
      </c>
      <c r="AH1165" s="34" t="s">
        <v>3416</v>
      </c>
      <c r="AI1165" s="43" t="s">
        <v>3418</v>
      </c>
      <c r="AJ1165" s="44" t="s">
        <v>3419</v>
      </c>
      <c r="AK1165" s="295">
        <v>5100073</v>
      </c>
      <c r="AL1165" s="44" t="s">
        <v>680</v>
      </c>
      <c r="AM1165" s="44" t="s">
        <v>3423</v>
      </c>
      <c r="AN1165" s="296">
        <v>254095700</v>
      </c>
      <c r="AO1165" s="34"/>
      <c r="AP1165" s="34"/>
      <c r="AQ1165" s="34"/>
      <c r="AR1165" s="34"/>
      <c r="AS1165" s="34"/>
      <c r="AT1165" s="44" t="s">
        <v>434</v>
      </c>
      <c r="AU1165" s="44"/>
      <c r="AV1165" s="751" t="str" cm="1">
        <f t="array" ref="AV11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5" s="34"/>
      <c r="AX1165" s="34"/>
      <c r="AY1165" s="34"/>
      <c r="AZ1165" s="34"/>
      <c r="BA1165" s="34"/>
      <c r="BB1165" s="34"/>
      <c r="BC1165" s="34"/>
      <c r="BD1165" s="44">
        <v>181511</v>
      </c>
      <c r="BE1165" s="34" t="s">
        <v>2331</v>
      </c>
      <c r="BF1165" s="43" t="s">
        <v>1277</v>
      </c>
      <c r="BG1165" s="34" t="s">
        <v>690</v>
      </c>
      <c r="BH1165" s="34" t="s">
        <v>413</v>
      </c>
      <c r="BI1165" s="34" t="s">
        <v>2331</v>
      </c>
      <c r="BJ1165" s="44" t="s">
        <v>428</v>
      </c>
      <c r="BK1165" s="44" t="s">
        <v>3189</v>
      </c>
    </row>
    <row r="1166" spans="22:63">
      <c r="V1166" s="43">
        <v>126</v>
      </c>
      <c r="W1166" s="34" t="s">
        <v>3417</v>
      </c>
      <c r="X1166" s="44">
        <v>181512</v>
      </c>
      <c r="Y1166" s="34" t="s">
        <v>2474</v>
      </c>
      <c r="Z1166" s="43" t="s">
        <v>1277</v>
      </c>
      <c r="AA1166" s="34" t="s">
        <v>690</v>
      </c>
      <c r="AB1166" s="34" t="s">
        <v>413</v>
      </c>
      <c r="AC1166" s="34" t="s">
        <v>2474</v>
      </c>
      <c r="AD1166" s="44" t="s">
        <v>428</v>
      </c>
      <c r="AE1166" s="44" t="s">
        <v>3189</v>
      </c>
      <c r="AF1166" s="43">
        <v>126</v>
      </c>
      <c r="AG1166" s="34" t="s">
        <v>3417</v>
      </c>
      <c r="AH1166" s="34" t="s">
        <v>3416</v>
      </c>
      <c r="AI1166" s="43" t="s">
        <v>3418</v>
      </c>
      <c r="AJ1166" s="44" t="s">
        <v>3419</v>
      </c>
      <c r="AK1166" s="295">
        <v>5100073</v>
      </c>
      <c r="AL1166" s="44" t="s">
        <v>680</v>
      </c>
      <c r="AM1166" s="44" t="s">
        <v>3423</v>
      </c>
      <c r="AN1166" s="296">
        <v>254095700</v>
      </c>
      <c r="AO1166" s="34"/>
      <c r="AP1166" s="34"/>
      <c r="AQ1166" s="34"/>
      <c r="AR1166" s="34"/>
      <c r="AS1166" s="34"/>
      <c r="AT1166" s="44" t="s">
        <v>434</v>
      </c>
      <c r="AU1166" s="44"/>
      <c r="AV1166" s="751" t="str" cm="1">
        <f t="array" ref="AV11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6" s="34"/>
      <c r="AX1166" s="34"/>
      <c r="AY1166" s="34"/>
      <c r="AZ1166" s="34"/>
      <c r="BA1166" s="34"/>
      <c r="BB1166" s="34"/>
      <c r="BC1166" s="34"/>
      <c r="BD1166" s="44">
        <v>181512</v>
      </c>
      <c r="BE1166" s="34" t="s">
        <v>2474</v>
      </c>
      <c r="BF1166" s="43" t="s">
        <v>1277</v>
      </c>
      <c r="BG1166" s="34" t="s">
        <v>690</v>
      </c>
      <c r="BH1166" s="34" t="s">
        <v>413</v>
      </c>
      <c r="BI1166" s="34" t="s">
        <v>2474</v>
      </c>
      <c r="BJ1166" s="44" t="s">
        <v>428</v>
      </c>
      <c r="BK1166" s="44" t="s">
        <v>3189</v>
      </c>
    </row>
    <row r="1167" spans="22:63">
      <c r="V1167" s="43">
        <v>126</v>
      </c>
      <c r="W1167" s="34" t="s">
        <v>3417</v>
      </c>
      <c r="X1167" s="44">
        <v>181801</v>
      </c>
      <c r="Y1167" s="34" t="s">
        <v>958</v>
      </c>
      <c r="Z1167" s="43" t="s">
        <v>1277</v>
      </c>
      <c r="AA1167" s="34" t="s">
        <v>693</v>
      </c>
      <c r="AB1167" s="34" t="s">
        <v>413</v>
      </c>
      <c r="AC1167" s="34" t="s">
        <v>958</v>
      </c>
      <c r="AD1167" s="44" t="s">
        <v>428</v>
      </c>
      <c r="AE1167" s="44" t="s">
        <v>3189</v>
      </c>
      <c r="AF1167" s="43">
        <v>126</v>
      </c>
      <c r="AG1167" s="34" t="s">
        <v>3417</v>
      </c>
      <c r="AH1167" s="34" t="s">
        <v>3416</v>
      </c>
      <c r="AI1167" s="43" t="s">
        <v>3418</v>
      </c>
      <c r="AJ1167" s="44" t="s">
        <v>3419</v>
      </c>
      <c r="AK1167" s="295">
        <v>5100073</v>
      </c>
      <c r="AL1167" s="44" t="s">
        <v>680</v>
      </c>
      <c r="AM1167" s="44" t="s">
        <v>3423</v>
      </c>
      <c r="AN1167" s="296">
        <v>254095700</v>
      </c>
      <c r="AO1167" s="34"/>
      <c r="AP1167" s="34"/>
      <c r="AQ1167" s="34"/>
      <c r="AR1167" s="34"/>
      <c r="AS1167" s="34"/>
      <c r="AT1167" s="44" t="s">
        <v>434</v>
      </c>
      <c r="AU1167" s="44"/>
      <c r="AV1167" s="751" t="str" cm="1">
        <f t="array" ref="AV11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7" s="34"/>
      <c r="AX1167" s="34"/>
      <c r="AY1167" s="34"/>
      <c r="AZ1167" s="34"/>
      <c r="BA1167" s="34"/>
      <c r="BB1167" s="34"/>
      <c r="BC1167" s="34"/>
      <c r="BD1167" s="44">
        <v>181801</v>
      </c>
      <c r="BE1167" s="34" t="s">
        <v>958</v>
      </c>
      <c r="BF1167" s="43" t="s">
        <v>1277</v>
      </c>
      <c r="BG1167" s="34" t="s">
        <v>693</v>
      </c>
      <c r="BH1167" s="34" t="s">
        <v>413</v>
      </c>
      <c r="BI1167" s="34" t="s">
        <v>958</v>
      </c>
      <c r="BJ1167" s="44" t="s">
        <v>428</v>
      </c>
      <c r="BK1167" s="44" t="s">
        <v>3189</v>
      </c>
    </row>
    <row r="1168" spans="22:63">
      <c r="V1168" s="43">
        <v>126</v>
      </c>
      <c r="W1168" s="34" t="s">
        <v>3417</v>
      </c>
      <c r="X1168" s="44">
        <v>181802</v>
      </c>
      <c r="Y1168" s="34" t="s">
        <v>1223</v>
      </c>
      <c r="Z1168" s="43" t="s">
        <v>1277</v>
      </c>
      <c r="AA1168" s="34" t="s">
        <v>693</v>
      </c>
      <c r="AB1168" s="34" t="s">
        <v>413</v>
      </c>
      <c r="AC1168" s="34" t="s">
        <v>1223</v>
      </c>
      <c r="AD1168" s="44" t="s">
        <v>428</v>
      </c>
      <c r="AE1168" s="44" t="s">
        <v>3189</v>
      </c>
      <c r="AF1168" s="43">
        <v>126</v>
      </c>
      <c r="AG1168" s="34" t="s">
        <v>3417</v>
      </c>
      <c r="AH1168" s="34" t="s">
        <v>3416</v>
      </c>
      <c r="AI1168" s="43" t="s">
        <v>3418</v>
      </c>
      <c r="AJ1168" s="44" t="s">
        <v>3419</v>
      </c>
      <c r="AK1168" s="295">
        <v>5100073</v>
      </c>
      <c r="AL1168" s="44" t="s">
        <v>680</v>
      </c>
      <c r="AM1168" s="44" t="s">
        <v>3423</v>
      </c>
      <c r="AN1168" s="296">
        <v>254095700</v>
      </c>
      <c r="AO1168" s="34"/>
      <c r="AP1168" s="34"/>
      <c r="AQ1168" s="34"/>
      <c r="AR1168" s="34"/>
      <c r="AS1168" s="34"/>
      <c r="AT1168" s="44" t="s">
        <v>434</v>
      </c>
      <c r="AU1168" s="44"/>
      <c r="AV1168" s="751" t="str" cm="1">
        <f t="array" ref="AV11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8" s="34"/>
      <c r="AX1168" s="34"/>
      <c r="AY1168" s="34"/>
      <c r="AZ1168" s="34"/>
      <c r="BA1168" s="34"/>
      <c r="BB1168" s="34"/>
      <c r="BC1168" s="34"/>
      <c r="BD1168" s="44">
        <v>181802</v>
      </c>
      <c r="BE1168" s="34" t="s">
        <v>1223</v>
      </c>
      <c r="BF1168" s="43" t="s">
        <v>1277</v>
      </c>
      <c r="BG1168" s="34" t="s">
        <v>693</v>
      </c>
      <c r="BH1168" s="34" t="s">
        <v>413</v>
      </c>
      <c r="BI1168" s="34" t="s">
        <v>1223</v>
      </c>
      <c r="BJ1168" s="44" t="s">
        <v>428</v>
      </c>
      <c r="BK1168" s="44" t="s">
        <v>3189</v>
      </c>
    </row>
    <row r="1169" spans="22:63">
      <c r="V1169" s="43">
        <v>126</v>
      </c>
      <c r="W1169" s="34" t="s">
        <v>3417</v>
      </c>
      <c r="X1169" s="44">
        <v>181803</v>
      </c>
      <c r="Y1169" s="34" t="s">
        <v>1510</v>
      </c>
      <c r="Z1169" s="43" t="s">
        <v>1277</v>
      </c>
      <c r="AA1169" s="34" t="s">
        <v>693</v>
      </c>
      <c r="AB1169" s="34" t="s">
        <v>413</v>
      </c>
      <c r="AC1169" s="34" t="s">
        <v>1510</v>
      </c>
      <c r="AD1169" s="44" t="s">
        <v>428</v>
      </c>
      <c r="AE1169" s="44" t="s">
        <v>3189</v>
      </c>
      <c r="AF1169" s="43">
        <v>126</v>
      </c>
      <c r="AG1169" s="34" t="s">
        <v>3417</v>
      </c>
      <c r="AH1169" s="34" t="s">
        <v>3416</v>
      </c>
      <c r="AI1169" s="43" t="s">
        <v>3418</v>
      </c>
      <c r="AJ1169" s="44" t="s">
        <v>3419</v>
      </c>
      <c r="AK1169" s="295">
        <v>5100073</v>
      </c>
      <c r="AL1169" s="44" t="s">
        <v>680</v>
      </c>
      <c r="AM1169" s="44" t="s">
        <v>3423</v>
      </c>
      <c r="AN1169" s="296">
        <v>254095700</v>
      </c>
      <c r="AO1169" s="34"/>
      <c r="AP1169" s="34"/>
      <c r="AQ1169" s="34"/>
      <c r="AR1169" s="34"/>
      <c r="AS1169" s="34"/>
      <c r="AT1169" s="44" t="s">
        <v>434</v>
      </c>
      <c r="AU1169" s="44"/>
      <c r="AV1169" s="751" t="str" cm="1">
        <f t="array" ref="AV11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69" s="34"/>
      <c r="AX1169" s="34"/>
      <c r="AY1169" s="34"/>
      <c r="AZ1169" s="34"/>
      <c r="BA1169" s="34"/>
      <c r="BB1169" s="34"/>
      <c r="BC1169" s="34"/>
      <c r="BD1169" s="44">
        <v>181803</v>
      </c>
      <c r="BE1169" s="34" t="s">
        <v>1510</v>
      </c>
      <c r="BF1169" s="43" t="s">
        <v>1277</v>
      </c>
      <c r="BG1169" s="34" t="s">
        <v>693</v>
      </c>
      <c r="BH1169" s="34" t="s">
        <v>413</v>
      </c>
      <c r="BI1169" s="34" t="s">
        <v>1510</v>
      </c>
      <c r="BJ1169" s="44" t="s">
        <v>428</v>
      </c>
      <c r="BK1169" s="44" t="s">
        <v>3189</v>
      </c>
    </row>
    <row r="1170" spans="22:63">
      <c r="V1170" s="43">
        <v>126</v>
      </c>
      <c r="W1170" s="34" t="s">
        <v>3417</v>
      </c>
      <c r="X1170" s="44">
        <v>181804</v>
      </c>
      <c r="Y1170" s="34" t="s">
        <v>1748</v>
      </c>
      <c r="Z1170" s="43" t="s">
        <v>1277</v>
      </c>
      <c r="AA1170" s="34" t="s">
        <v>693</v>
      </c>
      <c r="AB1170" s="34" t="s">
        <v>413</v>
      </c>
      <c r="AC1170" s="34" t="s">
        <v>1748</v>
      </c>
      <c r="AD1170" s="44" t="s">
        <v>428</v>
      </c>
      <c r="AE1170" s="44" t="s">
        <v>3189</v>
      </c>
      <c r="AF1170" s="43">
        <v>126</v>
      </c>
      <c r="AG1170" s="34" t="s">
        <v>3417</v>
      </c>
      <c r="AH1170" s="34" t="s">
        <v>3416</v>
      </c>
      <c r="AI1170" s="43" t="s">
        <v>3418</v>
      </c>
      <c r="AJ1170" s="44" t="s">
        <v>3419</v>
      </c>
      <c r="AK1170" s="295">
        <v>5100073</v>
      </c>
      <c r="AL1170" s="44" t="s">
        <v>680</v>
      </c>
      <c r="AM1170" s="44" t="s">
        <v>3423</v>
      </c>
      <c r="AN1170" s="296">
        <v>254095700</v>
      </c>
      <c r="AO1170" s="34"/>
      <c r="AP1170" s="34"/>
      <c r="AQ1170" s="34"/>
      <c r="AR1170" s="34"/>
      <c r="AS1170" s="34"/>
      <c r="AT1170" s="44" t="s">
        <v>434</v>
      </c>
      <c r="AU1170" s="44"/>
      <c r="AV1170" s="751" t="str" cm="1">
        <f t="array" ref="AV11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0" s="34"/>
      <c r="AX1170" s="34"/>
      <c r="AY1170" s="34"/>
      <c r="AZ1170" s="34"/>
      <c r="BA1170" s="34"/>
      <c r="BB1170" s="34"/>
      <c r="BC1170" s="34"/>
      <c r="BD1170" s="44">
        <v>181804</v>
      </c>
      <c r="BE1170" s="34" t="s">
        <v>1748</v>
      </c>
      <c r="BF1170" s="43" t="s">
        <v>1277</v>
      </c>
      <c r="BG1170" s="34" t="s">
        <v>693</v>
      </c>
      <c r="BH1170" s="34" t="s">
        <v>413</v>
      </c>
      <c r="BI1170" s="34" t="s">
        <v>1748</v>
      </c>
      <c r="BJ1170" s="44" t="s">
        <v>428</v>
      </c>
      <c r="BK1170" s="44" t="s">
        <v>3189</v>
      </c>
    </row>
    <row r="1171" spans="22:63">
      <c r="V1171" s="43">
        <v>126</v>
      </c>
      <c r="W1171" s="34" t="s">
        <v>3417</v>
      </c>
      <c r="X1171" s="44">
        <v>181806</v>
      </c>
      <c r="Y1171" s="34" t="s">
        <v>1989</v>
      </c>
      <c r="Z1171" s="43" t="s">
        <v>1277</v>
      </c>
      <c r="AA1171" s="34" t="s">
        <v>693</v>
      </c>
      <c r="AB1171" s="34" t="s">
        <v>413</v>
      </c>
      <c r="AC1171" s="34" t="s">
        <v>1989</v>
      </c>
      <c r="AD1171" s="44" t="s">
        <v>428</v>
      </c>
      <c r="AE1171" s="44" t="s">
        <v>3189</v>
      </c>
      <c r="AF1171" s="43">
        <v>126</v>
      </c>
      <c r="AG1171" s="34" t="s">
        <v>3417</v>
      </c>
      <c r="AH1171" s="34" t="s">
        <v>3416</v>
      </c>
      <c r="AI1171" s="43" t="s">
        <v>3418</v>
      </c>
      <c r="AJ1171" s="44" t="s">
        <v>3419</v>
      </c>
      <c r="AK1171" s="295">
        <v>5100073</v>
      </c>
      <c r="AL1171" s="44" t="s">
        <v>680</v>
      </c>
      <c r="AM1171" s="44" t="s">
        <v>3423</v>
      </c>
      <c r="AN1171" s="296">
        <v>254095700</v>
      </c>
      <c r="AO1171" s="34"/>
      <c r="AP1171" s="34"/>
      <c r="AQ1171" s="34"/>
      <c r="AR1171" s="34"/>
      <c r="AS1171" s="34"/>
      <c r="AT1171" s="44" t="s">
        <v>434</v>
      </c>
      <c r="AU1171" s="44"/>
      <c r="AV1171" s="751" t="str" cm="1">
        <f t="array" ref="AV11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1" s="34"/>
      <c r="AX1171" s="34"/>
      <c r="AY1171" s="34"/>
      <c r="AZ1171" s="34"/>
      <c r="BA1171" s="34"/>
      <c r="BB1171" s="34"/>
      <c r="BC1171" s="34"/>
      <c r="BD1171" s="44">
        <v>181806</v>
      </c>
      <c r="BE1171" s="34" t="s">
        <v>1989</v>
      </c>
      <c r="BF1171" s="43" t="s">
        <v>1277</v>
      </c>
      <c r="BG1171" s="34" t="s">
        <v>693</v>
      </c>
      <c r="BH1171" s="34" t="s">
        <v>413</v>
      </c>
      <c r="BI1171" s="34" t="s">
        <v>1989</v>
      </c>
      <c r="BJ1171" s="44" t="s">
        <v>428</v>
      </c>
      <c r="BK1171" s="44" t="s">
        <v>3189</v>
      </c>
    </row>
    <row r="1172" spans="22:63">
      <c r="V1172" s="43">
        <v>126</v>
      </c>
      <c r="W1172" s="34" t="s">
        <v>3417</v>
      </c>
      <c r="X1172" s="44">
        <v>181810</v>
      </c>
      <c r="Y1172" s="34" t="s">
        <v>2168</v>
      </c>
      <c r="Z1172" s="43" t="s">
        <v>1277</v>
      </c>
      <c r="AA1172" s="34" t="s">
        <v>693</v>
      </c>
      <c r="AB1172" s="34" t="s">
        <v>413</v>
      </c>
      <c r="AC1172" s="34" t="s">
        <v>2168</v>
      </c>
      <c r="AD1172" s="44" t="s">
        <v>428</v>
      </c>
      <c r="AE1172" s="44" t="s">
        <v>3189</v>
      </c>
      <c r="AF1172" s="43">
        <v>126</v>
      </c>
      <c r="AG1172" s="34" t="s">
        <v>3417</v>
      </c>
      <c r="AH1172" s="34" t="s">
        <v>3416</v>
      </c>
      <c r="AI1172" s="43" t="s">
        <v>3418</v>
      </c>
      <c r="AJ1172" s="44" t="s">
        <v>3419</v>
      </c>
      <c r="AK1172" s="295">
        <v>5100073</v>
      </c>
      <c r="AL1172" s="44" t="s">
        <v>680</v>
      </c>
      <c r="AM1172" s="44" t="s">
        <v>3423</v>
      </c>
      <c r="AN1172" s="296">
        <v>254095700</v>
      </c>
      <c r="AO1172" s="34"/>
      <c r="AP1172" s="34"/>
      <c r="AQ1172" s="34"/>
      <c r="AR1172" s="34"/>
      <c r="AS1172" s="34"/>
      <c r="AT1172" s="44" t="s">
        <v>434</v>
      </c>
      <c r="AU1172" s="44"/>
      <c r="AV1172" s="751" t="str" cm="1">
        <f t="array" ref="AV11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2" s="34"/>
      <c r="AX1172" s="34"/>
      <c r="AY1172" s="34"/>
      <c r="AZ1172" s="34"/>
      <c r="BA1172" s="34"/>
      <c r="BB1172" s="34"/>
      <c r="BC1172" s="34"/>
      <c r="BD1172" s="44">
        <v>181810</v>
      </c>
      <c r="BE1172" s="34" t="s">
        <v>2168</v>
      </c>
      <c r="BF1172" s="43" t="s">
        <v>1277</v>
      </c>
      <c r="BG1172" s="34" t="s">
        <v>693</v>
      </c>
      <c r="BH1172" s="34" t="s">
        <v>413</v>
      </c>
      <c r="BI1172" s="34" t="s">
        <v>2168</v>
      </c>
      <c r="BJ1172" s="44" t="s">
        <v>428</v>
      </c>
      <c r="BK1172" s="44" t="s">
        <v>3189</v>
      </c>
    </row>
    <row r="1173" spans="22:63">
      <c r="V1173" s="43">
        <v>126</v>
      </c>
      <c r="W1173" s="34" t="s">
        <v>3417</v>
      </c>
      <c r="X1173" s="44">
        <v>181811</v>
      </c>
      <c r="Y1173" s="34" t="s">
        <v>2334</v>
      </c>
      <c r="Z1173" s="43" t="s">
        <v>1277</v>
      </c>
      <c r="AA1173" s="34" t="s">
        <v>693</v>
      </c>
      <c r="AB1173" s="34" t="s">
        <v>413</v>
      </c>
      <c r="AC1173" s="34" t="s">
        <v>2334</v>
      </c>
      <c r="AD1173" s="44" t="s">
        <v>428</v>
      </c>
      <c r="AE1173" s="44" t="s">
        <v>3189</v>
      </c>
      <c r="AF1173" s="43">
        <v>126</v>
      </c>
      <c r="AG1173" s="34" t="s">
        <v>3417</v>
      </c>
      <c r="AH1173" s="34" t="s">
        <v>3416</v>
      </c>
      <c r="AI1173" s="43" t="s">
        <v>3418</v>
      </c>
      <c r="AJ1173" s="44" t="s">
        <v>3419</v>
      </c>
      <c r="AK1173" s="295">
        <v>5100073</v>
      </c>
      <c r="AL1173" s="44" t="s">
        <v>680</v>
      </c>
      <c r="AM1173" s="44" t="s">
        <v>3423</v>
      </c>
      <c r="AN1173" s="296">
        <v>254095700</v>
      </c>
      <c r="AO1173" s="34"/>
      <c r="AP1173" s="34"/>
      <c r="AQ1173" s="34"/>
      <c r="AR1173" s="34"/>
      <c r="AS1173" s="34"/>
      <c r="AT1173" s="44" t="s">
        <v>434</v>
      </c>
      <c r="AU1173" s="44"/>
      <c r="AV1173" s="751" t="str" cm="1">
        <f t="array" ref="AV11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3" s="34"/>
      <c r="AX1173" s="34"/>
      <c r="AY1173" s="34"/>
      <c r="AZ1173" s="34"/>
      <c r="BA1173" s="34"/>
      <c r="BB1173" s="34"/>
      <c r="BC1173" s="34"/>
      <c r="BD1173" s="44">
        <v>181811</v>
      </c>
      <c r="BE1173" s="34" t="s">
        <v>2334</v>
      </c>
      <c r="BF1173" s="43" t="s">
        <v>1277</v>
      </c>
      <c r="BG1173" s="34" t="s">
        <v>693</v>
      </c>
      <c r="BH1173" s="34" t="s">
        <v>413</v>
      </c>
      <c r="BI1173" s="34" t="s">
        <v>2334</v>
      </c>
      <c r="BJ1173" s="44" t="s">
        <v>428</v>
      </c>
      <c r="BK1173" s="44" t="s">
        <v>3189</v>
      </c>
    </row>
    <row r="1174" spans="22:63">
      <c r="V1174" s="43">
        <v>126</v>
      </c>
      <c r="W1174" s="34" t="s">
        <v>3417</v>
      </c>
      <c r="X1174" s="44">
        <v>181814</v>
      </c>
      <c r="Y1174" s="34" t="s">
        <v>2476</v>
      </c>
      <c r="Z1174" s="43" t="s">
        <v>1277</v>
      </c>
      <c r="AA1174" s="34" t="s">
        <v>693</v>
      </c>
      <c r="AB1174" s="34" t="s">
        <v>413</v>
      </c>
      <c r="AC1174" s="34" t="s">
        <v>2476</v>
      </c>
      <c r="AD1174" s="44" t="s">
        <v>428</v>
      </c>
      <c r="AE1174" s="44" t="s">
        <v>3189</v>
      </c>
      <c r="AF1174" s="43">
        <v>126</v>
      </c>
      <c r="AG1174" s="34" t="s">
        <v>3417</v>
      </c>
      <c r="AH1174" s="34" t="s">
        <v>3416</v>
      </c>
      <c r="AI1174" s="43" t="s">
        <v>3418</v>
      </c>
      <c r="AJ1174" s="44" t="s">
        <v>3419</v>
      </c>
      <c r="AK1174" s="295">
        <v>5100073</v>
      </c>
      <c r="AL1174" s="44" t="s">
        <v>680</v>
      </c>
      <c r="AM1174" s="44" t="s">
        <v>3423</v>
      </c>
      <c r="AN1174" s="296">
        <v>254095700</v>
      </c>
      <c r="AO1174" s="34"/>
      <c r="AP1174" s="34"/>
      <c r="AQ1174" s="34"/>
      <c r="AR1174" s="34"/>
      <c r="AS1174" s="34"/>
      <c r="AT1174" s="44" t="s">
        <v>434</v>
      </c>
      <c r="AU1174" s="44"/>
      <c r="AV1174" s="751" t="str" cm="1">
        <f t="array" ref="AV11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4" s="34"/>
      <c r="AX1174" s="34"/>
      <c r="AY1174" s="34"/>
      <c r="AZ1174" s="34"/>
      <c r="BA1174" s="34"/>
      <c r="BB1174" s="34"/>
      <c r="BC1174" s="34"/>
      <c r="BD1174" s="44">
        <v>181814</v>
      </c>
      <c r="BE1174" s="34" t="s">
        <v>2476</v>
      </c>
      <c r="BF1174" s="43" t="s">
        <v>1277</v>
      </c>
      <c r="BG1174" s="34" t="s">
        <v>693</v>
      </c>
      <c r="BH1174" s="34" t="s">
        <v>413</v>
      </c>
      <c r="BI1174" s="34" t="s">
        <v>2476</v>
      </c>
      <c r="BJ1174" s="44" t="s">
        <v>428</v>
      </c>
      <c r="BK1174" s="44" t="s">
        <v>3189</v>
      </c>
    </row>
    <row r="1175" spans="22:63">
      <c r="V1175" s="43">
        <v>126</v>
      </c>
      <c r="W1175" s="34" t="s">
        <v>3417</v>
      </c>
      <c r="X1175" s="44">
        <v>181800</v>
      </c>
      <c r="Y1175" s="34" t="s">
        <v>6611</v>
      </c>
      <c r="Z1175" s="43" t="s">
        <v>1277</v>
      </c>
      <c r="AA1175" s="34" t="s">
        <v>693</v>
      </c>
      <c r="AB1175" s="34" t="s">
        <v>413</v>
      </c>
      <c r="AC1175" s="34" t="s">
        <v>6612</v>
      </c>
      <c r="AD1175" s="44" t="s">
        <v>428</v>
      </c>
      <c r="AE1175" s="44" t="s">
        <v>3189</v>
      </c>
      <c r="AF1175" s="43">
        <v>126</v>
      </c>
      <c r="AG1175" s="34" t="s">
        <v>3417</v>
      </c>
      <c r="AH1175" s="34" t="s">
        <v>3416</v>
      </c>
      <c r="AI1175" s="43" t="s">
        <v>3418</v>
      </c>
      <c r="AJ1175" s="44" t="s">
        <v>3419</v>
      </c>
      <c r="AK1175" s="295">
        <v>5100073</v>
      </c>
      <c r="AL1175" s="44" t="s">
        <v>680</v>
      </c>
      <c r="AM1175" s="44" t="s">
        <v>3423</v>
      </c>
      <c r="AN1175" s="296">
        <v>254095700</v>
      </c>
      <c r="AO1175" s="34"/>
      <c r="AP1175" s="34"/>
      <c r="AQ1175" s="34"/>
      <c r="AR1175" s="34"/>
      <c r="AS1175" s="34"/>
      <c r="AT1175" s="44" t="s">
        <v>434</v>
      </c>
      <c r="AU1175" s="44"/>
      <c r="AV1175" s="751" t="str" cm="1">
        <f t="array" ref="AV11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5" s="34"/>
      <c r="AX1175" s="34"/>
      <c r="AY1175" s="34"/>
      <c r="AZ1175" s="34"/>
      <c r="BA1175" s="34"/>
      <c r="BB1175" s="34"/>
      <c r="BC1175" s="34"/>
      <c r="BD1175" s="44">
        <v>181800</v>
      </c>
      <c r="BE1175" s="34" t="s">
        <v>6611</v>
      </c>
      <c r="BF1175" s="43" t="s">
        <v>1277</v>
      </c>
      <c r="BG1175" s="34" t="s">
        <v>693</v>
      </c>
      <c r="BH1175" s="34" t="s">
        <v>413</v>
      </c>
      <c r="BI1175" s="34" t="s">
        <v>6612</v>
      </c>
      <c r="BJ1175" s="44" t="s">
        <v>428</v>
      </c>
      <c r="BK1175" s="44" t="s">
        <v>3189</v>
      </c>
    </row>
    <row r="1176" spans="22:63">
      <c r="V1176" s="43">
        <v>126</v>
      </c>
      <c r="W1176" s="34" t="s">
        <v>3417</v>
      </c>
      <c r="X1176" s="44">
        <v>181818</v>
      </c>
      <c r="Y1176" s="34" t="s">
        <v>2744</v>
      </c>
      <c r="Z1176" s="43" t="s">
        <v>1277</v>
      </c>
      <c r="AA1176" s="34" t="s">
        <v>693</v>
      </c>
      <c r="AB1176" s="34" t="s">
        <v>413</v>
      </c>
      <c r="AC1176" s="34" t="s">
        <v>6613</v>
      </c>
      <c r="AD1176" s="44" t="s">
        <v>428</v>
      </c>
      <c r="AE1176" s="44" t="s">
        <v>3189</v>
      </c>
      <c r="AF1176" s="43">
        <v>126</v>
      </c>
      <c r="AG1176" s="34" t="s">
        <v>3417</v>
      </c>
      <c r="AH1176" s="34" t="s">
        <v>3416</v>
      </c>
      <c r="AI1176" s="43" t="s">
        <v>3418</v>
      </c>
      <c r="AJ1176" s="44" t="s">
        <v>3419</v>
      </c>
      <c r="AK1176" s="295">
        <v>5100073</v>
      </c>
      <c r="AL1176" s="44" t="s">
        <v>680</v>
      </c>
      <c r="AM1176" s="44" t="s">
        <v>3423</v>
      </c>
      <c r="AN1176" s="296">
        <v>254095700</v>
      </c>
      <c r="AO1176" s="34"/>
      <c r="AP1176" s="34"/>
      <c r="AQ1176" s="34"/>
      <c r="AR1176" s="34"/>
      <c r="AS1176" s="34"/>
      <c r="AT1176" s="44" t="s">
        <v>434</v>
      </c>
      <c r="AU1176" s="44"/>
      <c r="AV1176" s="751" t="str" cm="1">
        <f t="array" ref="AV11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6" s="34"/>
      <c r="AX1176" s="34"/>
      <c r="AY1176" s="34"/>
      <c r="AZ1176" s="34"/>
      <c r="BA1176" s="34"/>
      <c r="BB1176" s="34"/>
      <c r="BC1176" s="34"/>
      <c r="BD1176" s="44">
        <v>181818</v>
      </c>
      <c r="BE1176" s="34" t="s">
        <v>2744</v>
      </c>
      <c r="BF1176" s="43" t="s">
        <v>1277</v>
      </c>
      <c r="BG1176" s="34" t="s">
        <v>693</v>
      </c>
      <c r="BH1176" s="34" t="s">
        <v>413</v>
      </c>
      <c r="BI1176" s="34" t="s">
        <v>6613</v>
      </c>
      <c r="BJ1176" s="44" t="s">
        <v>428</v>
      </c>
      <c r="BK1176" s="44" t="s">
        <v>3189</v>
      </c>
    </row>
    <row r="1177" spans="22:63">
      <c r="V1177" s="43">
        <v>126</v>
      </c>
      <c r="W1177" s="34" t="s">
        <v>3417</v>
      </c>
      <c r="X1177" s="44">
        <v>181819</v>
      </c>
      <c r="Y1177" s="34" t="s">
        <v>2855</v>
      </c>
      <c r="Z1177" s="43" t="s">
        <v>1277</v>
      </c>
      <c r="AA1177" s="34" t="s">
        <v>693</v>
      </c>
      <c r="AB1177" s="34" t="s">
        <v>413</v>
      </c>
      <c r="AC1177" s="34" t="s">
        <v>6614</v>
      </c>
      <c r="AD1177" s="44" t="s">
        <v>428</v>
      </c>
      <c r="AE1177" s="44" t="s">
        <v>3189</v>
      </c>
      <c r="AF1177" s="43">
        <v>126</v>
      </c>
      <c r="AG1177" s="34" t="s">
        <v>3417</v>
      </c>
      <c r="AH1177" s="34" t="s">
        <v>3416</v>
      </c>
      <c r="AI1177" s="43" t="s">
        <v>3418</v>
      </c>
      <c r="AJ1177" s="44" t="s">
        <v>3419</v>
      </c>
      <c r="AK1177" s="295">
        <v>5100073</v>
      </c>
      <c r="AL1177" s="44" t="s">
        <v>680</v>
      </c>
      <c r="AM1177" s="44" t="s">
        <v>3423</v>
      </c>
      <c r="AN1177" s="296">
        <v>254095700</v>
      </c>
      <c r="AO1177" s="34"/>
      <c r="AP1177" s="34"/>
      <c r="AQ1177" s="34"/>
      <c r="AR1177" s="34"/>
      <c r="AS1177" s="34"/>
      <c r="AT1177" s="44" t="s">
        <v>434</v>
      </c>
      <c r="AU1177" s="44"/>
      <c r="AV1177" s="751" t="str" cm="1">
        <f t="array" ref="AV11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7" s="34"/>
      <c r="AX1177" s="34"/>
      <c r="AY1177" s="34"/>
      <c r="AZ1177" s="34"/>
      <c r="BA1177" s="34"/>
      <c r="BB1177" s="34"/>
      <c r="BC1177" s="34"/>
      <c r="BD1177" s="44">
        <v>181819</v>
      </c>
      <c r="BE1177" s="34" t="s">
        <v>2855</v>
      </c>
      <c r="BF1177" s="43" t="s">
        <v>1277</v>
      </c>
      <c r="BG1177" s="34" t="s">
        <v>693</v>
      </c>
      <c r="BH1177" s="34" t="s">
        <v>413</v>
      </c>
      <c r="BI1177" s="34" t="s">
        <v>6614</v>
      </c>
      <c r="BJ1177" s="44" t="s">
        <v>428</v>
      </c>
      <c r="BK1177" s="44" t="s">
        <v>3189</v>
      </c>
    </row>
    <row r="1178" spans="22:63">
      <c r="V1178" s="43">
        <v>126</v>
      </c>
      <c r="W1178" s="34" t="s">
        <v>3417</v>
      </c>
      <c r="X1178" s="44">
        <v>181820</v>
      </c>
      <c r="Y1178" s="34" t="s">
        <v>2952</v>
      </c>
      <c r="Z1178" s="43" t="s">
        <v>1277</v>
      </c>
      <c r="AA1178" s="34" t="s">
        <v>693</v>
      </c>
      <c r="AB1178" s="34" t="s">
        <v>413</v>
      </c>
      <c r="AC1178" s="34" t="s">
        <v>6615</v>
      </c>
      <c r="AD1178" s="44" t="s">
        <v>428</v>
      </c>
      <c r="AE1178" s="44" t="s">
        <v>3189</v>
      </c>
      <c r="AF1178" s="43">
        <v>126</v>
      </c>
      <c r="AG1178" s="34" t="s">
        <v>3417</v>
      </c>
      <c r="AH1178" s="34" t="s">
        <v>3416</v>
      </c>
      <c r="AI1178" s="43" t="s">
        <v>3418</v>
      </c>
      <c r="AJ1178" s="44" t="s">
        <v>3419</v>
      </c>
      <c r="AK1178" s="295">
        <v>5100073</v>
      </c>
      <c r="AL1178" s="44" t="s">
        <v>680</v>
      </c>
      <c r="AM1178" s="44" t="s">
        <v>3423</v>
      </c>
      <c r="AN1178" s="296">
        <v>254095700</v>
      </c>
      <c r="AO1178" s="34"/>
      <c r="AP1178" s="34"/>
      <c r="AQ1178" s="34"/>
      <c r="AR1178" s="34"/>
      <c r="AS1178" s="34"/>
      <c r="AT1178" s="44" t="s">
        <v>434</v>
      </c>
      <c r="AU1178" s="44"/>
      <c r="AV1178" s="751" t="str" cm="1">
        <f t="array" ref="AV11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8" s="34"/>
      <c r="AX1178" s="34"/>
      <c r="AY1178" s="34"/>
      <c r="AZ1178" s="34"/>
      <c r="BA1178" s="34"/>
      <c r="BB1178" s="34"/>
      <c r="BC1178" s="34"/>
      <c r="BD1178" s="44">
        <v>181820</v>
      </c>
      <c r="BE1178" s="34" t="s">
        <v>2952</v>
      </c>
      <c r="BF1178" s="43" t="s">
        <v>1277</v>
      </c>
      <c r="BG1178" s="34" t="s">
        <v>693</v>
      </c>
      <c r="BH1178" s="34" t="s">
        <v>413</v>
      </c>
      <c r="BI1178" s="34" t="s">
        <v>6615</v>
      </c>
      <c r="BJ1178" s="44" t="s">
        <v>428</v>
      </c>
      <c r="BK1178" s="44" t="s">
        <v>3189</v>
      </c>
    </row>
    <row r="1179" spans="22:63">
      <c r="V1179" s="43">
        <v>126</v>
      </c>
      <c r="W1179" s="34" t="s">
        <v>3417</v>
      </c>
      <c r="X1179" s="44">
        <v>181821</v>
      </c>
      <c r="Y1179" s="34" t="s">
        <v>3042</v>
      </c>
      <c r="Z1179" s="43" t="s">
        <v>1277</v>
      </c>
      <c r="AA1179" s="34" t="s">
        <v>693</v>
      </c>
      <c r="AB1179" s="34" t="s">
        <v>413</v>
      </c>
      <c r="AC1179" s="34" t="s">
        <v>6612</v>
      </c>
      <c r="AD1179" s="44" t="s">
        <v>428</v>
      </c>
      <c r="AE1179" s="44" t="s">
        <v>3189</v>
      </c>
      <c r="AF1179" s="43">
        <v>126</v>
      </c>
      <c r="AG1179" s="34" t="s">
        <v>3417</v>
      </c>
      <c r="AH1179" s="34" t="s">
        <v>3416</v>
      </c>
      <c r="AI1179" s="43" t="s">
        <v>3418</v>
      </c>
      <c r="AJ1179" s="44" t="s">
        <v>3419</v>
      </c>
      <c r="AK1179" s="295">
        <v>5100073</v>
      </c>
      <c r="AL1179" s="44" t="s">
        <v>680</v>
      </c>
      <c r="AM1179" s="44" t="s">
        <v>3423</v>
      </c>
      <c r="AN1179" s="296">
        <v>254095700</v>
      </c>
      <c r="AO1179" s="34"/>
      <c r="AP1179" s="34"/>
      <c r="AQ1179" s="34"/>
      <c r="AR1179" s="34"/>
      <c r="AS1179" s="34"/>
      <c r="AT1179" s="44" t="s">
        <v>434</v>
      </c>
      <c r="AU1179" s="44"/>
      <c r="AV1179" s="751" t="str" cm="1">
        <f t="array" ref="AV11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79" s="34"/>
      <c r="AX1179" s="34"/>
      <c r="AY1179" s="34"/>
      <c r="AZ1179" s="34"/>
      <c r="BA1179" s="34"/>
      <c r="BB1179" s="34"/>
      <c r="BC1179" s="34"/>
      <c r="BD1179" s="44">
        <v>181821</v>
      </c>
      <c r="BE1179" s="34" t="s">
        <v>3042</v>
      </c>
      <c r="BF1179" s="43" t="s">
        <v>1277</v>
      </c>
      <c r="BG1179" s="34" t="s">
        <v>693</v>
      </c>
      <c r="BH1179" s="34" t="s">
        <v>413</v>
      </c>
      <c r="BI1179" s="34" t="s">
        <v>6612</v>
      </c>
      <c r="BJ1179" s="44" t="s">
        <v>428</v>
      </c>
      <c r="BK1179" s="44" t="s">
        <v>3189</v>
      </c>
    </row>
    <row r="1180" spans="22:63">
      <c r="V1180" s="43">
        <v>126</v>
      </c>
      <c r="W1180" s="34" t="s">
        <v>3417</v>
      </c>
      <c r="X1180" s="44">
        <v>181817</v>
      </c>
      <c r="Y1180" s="34" t="s">
        <v>2608</v>
      </c>
      <c r="Z1180" s="43" t="s">
        <v>1277</v>
      </c>
      <c r="AA1180" s="34" t="s">
        <v>693</v>
      </c>
      <c r="AB1180" s="34" t="s">
        <v>413</v>
      </c>
      <c r="AC1180" s="34" t="s">
        <v>2608</v>
      </c>
      <c r="AD1180" s="44" t="s">
        <v>428</v>
      </c>
      <c r="AE1180" s="44" t="s">
        <v>3189</v>
      </c>
      <c r="AF1180" s="43">
        <v>126</v>
      </c>
      <c r="AG1180" s="34" t="s">
        <v>3417</v>
      </c>
      <c r="AH1180" s="34" t="s">
        <v>3416</v>
      </c>
      <c r="AI1180" s="43" t="s">
        <v>3418</v>
      </c>
      <c r="AJ1180" s="44" t="s">
        <v>3419</v>
      </c>
      <c r="AK1180" s="295">
        <v>5100073</v>
      </c>
      <c r="AL1180" s="44" t="s">
        <v>680</v>
      </c>
      <c r="AM1180" s="44" t="s">
        <v>3423</v>
      </c>
      <c r="AN1180" s="296">
        <v>254095700</v>
      </c>
      <c r="AO1180" s="34"/>
      <c r="AP1180" s="34"/>
      <c r="AQ1180" s="34"/>
      <c r="AR1180" s="34"/>
      <c r="AS1180" s="34"/>
      <c r="AT1180" s="44" t="s">
        <v>434</v>
      </c>
      <c r="AU1180" s="44"/>
      <c r="AV1180" s="751" t="str" cm="1">
        <f t="array" ref="AV11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0" s="34"/>
      <c r="AX1180" s="34"/>
      <c r="AY1180" s="34"/>
      <c r="AZ1180" s="34"/>
      <c r="BA1180" s="34"/>
      <c r="BB1180" s="34"/>
      <c r="BC1180" s="34"/>
      <c r="BD1180" s="44">
        <v>181817</v>
      </c>
      <c r="BE1180" s="34" t="s">
        <v>2608</v>
      </c>
      <c r="BF1180" s="43" t="s">
        <v>1277</v>
      </c>
      <c r="BG1180" s="34" t="s">
        <v>693</v>
      </c>
      <c r="BH1180" s="34" t="s">
        <v>413</v>
      </c>
      <c r="BI1180" s="34" t="s">
        <v>2608</v>
      </c>
      <c r="BJ1180" s="44" t="s">
        <v>428</v>
      </c>
      <c r="BK1180" s="44" t="s">
        <v>3189</v>
      </c>
    </row>
    <row r="1181" spans="22:63">
      <c r="V1181" s="43">
        <v>126</v>
      </c>
      <c r="W1181" s="34" t="s">
        <v>3417</v>
      </c>
      <c r="X1181" s="44">
        <v>181901</v>
      </c>
      <c r="Y1181" s="34" t="s">
        <v>959</v>
      </c>
      <c r="Z1181" s="43" t="s">
        <v>1277</v>
      </c>
      <c r="AA1181" s="34" t="s">
        <v>694</v>
      </c>
      <c r="AB1181" s="34" t="s">
        <v>413</v>
      </c>
      <c r="AC1181" s="34" t="s">
        <v>959</v>
      </c>
      <c r="AD1181" s="44" t="s">
        <v>428</v>
      </c>
      <c r="AE1181" s="44" t="s">
        <v>3189</v>
      </c>
      <c r="AF1181" s="43">
        <v>126</v>
      </c>
      <c r="AG1181" s="34" t="s">
        <v>3417</v>
      </c>
      <c r="AH1181" s="34" t="s">
        <v>3416</v>
      </c>
      <c r="AI1181" s="43" t="s">
        <v>3418</v>
      </c>
      <c r="AJ1181" s="44" t="s">
        <v>3419</v>
      </c>
      <c r="AK1181" s="295">
        <v>5100073</v>
      </c>
      <c r="AL1181" s="44" t="s">
        <v>680</v>
      </c>
      <c r="AM1181" s="44" t="s">
        <v>3423</v>
      </c>
      <c r="AN1181" s="296">
        <v>254095700</v>
      </c>
      <c r="AO1181" s="34"/>
      <c r="AP1181" s="34"/>
      <c r="AQ1181" s="34"/>
      <c r="AR1181" s="34"/>
      <c r="AS1181" s="34"/>
      <c r="AT1181" s="44" t="s">
        <v>434</v>
      </c>
      <c r="AU1181" s="44"/>
      <c r="AV1181" s="751" t="str" cm="1">
        <f t="array" ref="AV11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1" s="34"/>
      <c r="AX1181" s="34"/>
      <c r="AY1181" s="34"/>
      <c r="AZ1181" s="34"/>
      <c r="BA1181" s="34"/>
      <c r="BB1181" s="34"/>
      <c r="BC1181" s="34"/>
      <c r="BD1181" s="44">
        <v>181901</v>
      </c>
      <c r="BE1181" s="34" t="s">
        <v>959</v>
      </c>
      <c r="BF1181" s="43" t="s">
        <v>1277</v>
      </c>
      <c r="BG1181" s="34" t="s">
        <v>694</v>
      </c>
      <c r="BH1181" s="34" t="s">
        <v>413</v>
      </c>
      <c r="BI1181" s="34" t="s">
        <v>959</v>
      </c>
      <c r="BJ1181" s="44" t="s">
        <v>428</v>
      </c>
      <c r="BK1181" s="44" t="s">
        <v>3189</v>
      </c>
    </row>
    <row r="1182" spans="22:63">
      <c r="V1182" s="43">
        <v>126</v>
      </c>
      <c r="W1182" s="34" t="s">
        <v>3417</v>
      </c>
      <c r="X1182" s="44">
        <v>181902</v>
      </c>
      <c r="Y1182" s="34" t="s">
        <v>800</v>
      </c>
      <c r="Z1182" s="43" t="s">
        <v>1277</v>
      </c>
      <c r="AA1182" s="34" t="s">
        <v>694</v>
      </c>
      <c r="AB1182" s="34" t="s">
        <v>413</v>
      </c>
      <c r="AC1182" s="34" t="s">
        <v>800</v>
      </c>
      <c r="AD1182" s="44" t="s">
        <v>428</v>
      </c>
      <c r="AE1182" s="44" t="s">
        <v>3189</v>
      </c>
      <c r="AF1182" s="43">
        <v>126</v>
      </c>
      <c r="AG1182" s="34" t="s">
        <v>3417</v>
      </c>
      <c r="AH1182" s="34" t="s">
        <v>3416</v>
      </c>
      <c r="AI1182" s="43" t="s">
        <v>3418</v>
      </c>
      <c r="AJ1182" s="44" t="s">
        <v>3419</v>
      </c>
      <c r="AK1182" s="295">
        <v>5100073</v>
      </c>
      <c r="AL1182" s="44" t="s">
        <v>680</v>
      </c>
      <c r="AM1182" s="44" t="s">
        <v>3423</v>
      </c>
      <c r="AN1182" s="296">
        <v>254095700</v>
      </c>
      <c r="AO1182" s="34"/>
      <c r="AP1182" s="34"/>
      <c r="AQ1182" s="34"/>
      <c r="AR1182" s="34"/>
      <c r="AS1182" s="34"/>
      <c r="AT1182" s="44" t="s">
        <v>434</v>
      </c>
      <c r="AU1182" s="44"/>
      <c r="AV1182" s="751" t="str" cm="1">
        <f t="array" ref="AV11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2" s="34"/>
      <c r="AX1182" s="34"/>
      <c r="AY1182" s="34"/>
      <c r="AZ1182" s="34"/>
      <c r="BA1182" s="34"/>
      <c r="BB1182" s="34"/>
      <c r="BC1182" s="34"/>
      <c r="BD1182" s="44">
        <v>181902</v>
      </c>
      <c r="BE1182" s="34" t="s">
        <v>800</v>
      </c>
      <c r="BF1182" s="43" t="s">
        <v>1277</v>
      </c>
      <c r="BG1182" s="34" t="s">
        <v>694</v>
      </c>
      <c r="BH1182" s="34" t="s">
        <v>413</v>
      </c>
      <c r="BI1182" s="34" t="s">
        <v>800</v>
      </c>
      <c r="BJ1182" s="44" t="s">
        <v>428</v>
      </c>
      <c r="BK1182" s="44" t="s">
        <v>3189</v>
      </c>
    </row>
    <row r="1183" spans="22:63">
      <c r="V1183" s="43">
        <v>126</v>
      </c>
      <c r="W1183" s="34" t="s">
        <v>3417</v>
      </c>
      <c r="X1183" s="44">
        <v>181904</v>
      </c>
      <c r="Y1183" s="34" t="s">
        <v>1261</v>
      </c>
      <c r="Z1183" s="43" t="s">
        <v>1277</v>
      </c>
      <c r="AA1183" s="34" t="s">
        <v>694</v>
      </c>
      <c r="AB1183" s="34" t="s">
        <v>413</v>
      </c>
      <c r="AC1183" s="34" t="s">
        <v>1261</v>
      </c>
      <c r="AD1183" s="44" t="s">
        <v>428</v>
      </c>
      <c r="AE1183" s="44" t="s">
        <v>3189</v>
      </c>
      <c r="AF1183" s="43">
        <v>126</v>
      </c>
      <c r="AG1183" s="34" t="s">
        <v>3417</v>
      </c>
      <c r="AH1183" s="34" t="s">
        <v>3416</v>
      </c>
      <c r="AI1183" s="43" t="s">
        <v>3418</v>
      </c>
      <c r="AJ1183" s="44" t="s">
        <v>3419</v>
      </c>
      <c r="AK1183" s="295">
        <v>5100073</v>
      </c>
      <c r="AL1183" s="44" t="s">
        <v>680</v>
      </c>
      <c r="AM1183" s="44" t="s">
        <v>3423</v>
      </c>
      <c r="AN1183" s="296">
        <v>254095700</v>
      </c>
      <c r="AO1183" s="34"/>
      <c r="AP1183" s="34"/>
      <c r="AQ1183" s="34"/>
      <c r="AR1183" s="34"/>
      <c r="AS1183" s="34"/>
      <c r="AT1183" s="44" t="s">
        <v>434</v>
      </c>
      <c r="AU1183" s="44"/>
      <c r="AV1183" s="751" t="str" cm="1">
        <f t="array" ref="AV11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3" s="34"/>
      <c r="AX1183" s="34"/>
      <c r="AY1183" s="34"/>
      <c r="AZ1183" s="34"/>
      <c r="BA1183" s="34"/>
      <c r="BB1183" s="34"/>
      <c r="BC1183" s="34"/>
      <c r="BD1183" s="44">
        <v>181904</v>
      </c>
      <c r="BE1183" s="34" t="s">
        <v>1261</v>
      </c>
      <c r="BF1183" s="43" t="s">
        <v>1277</v>
      </c>
      <c r="BG1183" s="34" t="s">
        <v>694</v>
      </c>
      <c r="BH1183" s="34" t="s">
        <v>413</v>
      </c>
      <c r="BI1183" s="34" t="s">
        <v>1261</v>
      </c>
      <c r="BJ1183" s="44" t="s">
        <v>428</v>
      </c>
      <c r="BK1183" s="44" t="s">
        <v>3189</v>
      </c>
    </row>
    <row r="1184" spans="22:63">
      <c r="V1184" s="43">
        <v>126</v>
      </c>
      <c r="W1184" s="34" t="s">
        <v>3417</v>
      </c>
      <c r="X1184" s="44">
        <v>181905</v>
      </c>
      <c r="Y1184" s="34" t="s">
        <v>1777</v>
      </c>
      <c r="Z1184" s="43" t="s">
        <v>1277</v>
      </c>
      <c r="AA1184" s="34" t="s">
        <v>694</v>
      </c>
      <c r="AB1184" s="34" t="s">
        <v>413</v>
      </c>
      <c r="AC1184" s="34" t="s">
        <v>1777</v>
      </c>
      <c r="AD1184" s="44" t="s">
        <v>428</v>
      </c>
      <c r="AE1184" s="44" t="s">
        <v>3189</v>
      </c>
      <c r="AF1184" s="43">
        <v>126</v>
      </c>
      <c r="AG1184" s="34" t="s">
        <v>3417</v>
      </c>
      <c r="AH1184" s="34" t="s">
        <v>3416</v>
      </c>
      <c r="AI1184" s="43" t="s">
        <v>3418</v>
      </c>
      <c r="AJ1184" s="44" t="s">
        <v>3419</v>
      </c>
      <c r="AK1184" s="295">
        <v>5100073</v>
      </c>
      <c r="AL1184" s="44" t="s">
        <v>680</v>
      </c>
      <c r="AM1184" s="44" t="s">
        <v>3423</v>
      </c>
      <c r="AN1184" s="296">
        <v>254095700</v>
      </c>
      <c r="AO1184" s="34"/>
      <c r="AP1184" s="34"/>
      <c r="AQ1184" s="34"/>
      <c r="AR1184" s="34"/>
      <c r="AS1184" s="34"/>
      <c r="AT1184" s="44" t="s">
        <v>434</v>
      </c>
      <c r="AU1184" s="44"/>
      <c r="AV1184" s="751" t="str" cm="1">
        <f t="array" ref="AV11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4" s="34"/>
      <c r="AX1184" s="34"/>
      <c r="AY1184" s="34"/>
      <c r="AZ1184" s="34"/>
      <c r="BA1184" s="34"/>
      <c r="BB1184" s="34"/>
      <c r="BC1184" s="34"/>
      <c r="BD1184" s="44">
        <v>181905</v>
      </c>
      <c r="BE1184" s="34" t="s">
        <v>1777</v>
      </c>
      <c r="BF1184" s="43" t="s">
        <v>1277</v>
      </c>
      <c r="BG1184" s="34" t="s">
        <v>694</v>
      </c>
      <c r="BH1184" s="34" t="s">
        <v>413</v>
      </c>
      <c r="BI1184" s="34" t="s">
        <v>1777</v>
      </c>
      <c r="BJ1184" s="44" t="s">
        <v>428</v>
      </c>
      <c r="BK1184" s="44" t="s">
        <v>3189</v>
      </c>
    </row>
    <row r="1185" spans="22:63">
      <c r="V1185" s="43">
        <v>126</v>
      </c>
      <c r="W1185" s="34" t="s">
        <v>3417</v>
      </c>
      <c r="X1185" s="44">
        <v>181906</v>
      </c>
      <c r="Y1185" s="34" t="s">
        <v>1990</v>
      </c>
      <c r="Z1185" s="43" t="s">
        <v>1277</v>
      </c>
      <c r="AA1185" s="34" t="s">
        <v>694</v>
      </c>
      <c r="AB1185" s="34" t="s">
        <v>413</v>
      </c>
      <c r="AC1185" s="34" t="s">
        <v>1990</v>
      </c>
      <c r="AD1185" s="44" t="s">
        <v>428</v>
      </c>
      <c r="AE1185" s="44" t="s">
        <v>3189</v>
      </c>
      <c r="AF1185" s="43">
        <v>126</v>
      </c>
      <c r="AG1185" s="34" t="s">
        <v>3417</v>
      </c>
      <c r="AH1185" s="34" t="s">
        <v>3416</v>
      </c>
      <c r="AI1185" s="43" t="s">
        <v>3418</v>
      </c>
      <c r="AJ1185" s="44" t="s">
        <v>3419</v>
      </c>
      <c r="AK1185" s="295">
        <v>5100073</v>
      </c>
      <c r="AL1185" s="44" t="s">
        <v>680</v>
      </c>
      <c r="AM1185" s="44" t="s">
        <v>3423</v>
      </c>
      <c r="AN1185" s="296">
        <v>254095700</v>
      </c>
      <c r="AO1185" s="34"/>
      <c r="AP1185" s="34"/>
      <c r="AQ1185" s="34"/>
      <c r="AR1185" s="34"/>
      <c r="AS1185" s="34"/>
      <c r="AT1185" s="44" t="s">
        <v>434</v>
      </c>
      <c r="AU1185" s="44"/>
      <c r="AV1185" s="751" t="str" cm="1">
        <f t="array" ref="AV11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5" s="34"/>
      <c r="AX1185" s="34"/>
      <c r="AY1185" s="34"/>
      <c r="AZ1185" s="34"/>
      <c r="BA1185" s="34"/>
      <c r="BB1185" s="34"/>
      <c r="BC1185" s="34"/>
      <c r="BD1185" s="44">
        <v>181906</v>
      </c>
      <c r="BE1185" s="34" t="s">
        <v>1990</v>
      </c>
      <c r="BF1185" s="43" t="s">
        <v>1277</v>
      </c>
      <c r="BG1185" s="34" t="s">
        <v>694</v>
      </c>
      <c r="BH1185" s="34" t="s">
        <v>413</v>
      </c>
      <c r="BI1185" s="34" t="s">
        <v>1990</v>
      </c>
      <c r="BJ1185" s="44" t="s">
        <v>428</v>
      </c>
      <c r="BK1185" s="44" t="s">
        <v>3189</v>
      </c>
    </row>
    <row r="1186" spans="22:63">
      <c r="V1186" s="43">
        <v>126</v>
      </c>
      <c r="W1186" s="34" t="s">
        <v>3417</v>
      </c>
      <c r="X1186" s="44">
        <v>181908</v>
      </c>
      <c r="Y1186" s="34" t="s">
        <v>2169</v>
      </c>
      <c r="Z1186" s="43" t="s">
        <v>1277</v>
      </c>
      <c r="AA1186" s="34" t="s">
        <v>694</v>
      </c>
      <c r="AB1186" s="34" t="s">
        <v>413</v>
      </c>
      <c r="AC1186" s="34" t="s">
        <v>2169</v>
      </c>
      <c r="AD1186" s="44" t="s">
        <v>428</v>
      </c>
      <c r="AE1186" s="44" t="s">
        <v>3189</v>
      </c>
      <c r="AF1186" s="43">
        <v>126</v>
      </c>
      <c r="AG1186" s="34" t="s">
        <v>3417</v>
      </c>
      <c r="AH1186" s="34" t="s">
        <v>3416</v>
      </c>
      <c r="AI1186" s="43" t="s">
        <v>3418</v>
      </c>
      <c r="AJ1186" s="44" t="s">
        <v>3419</v>
      </c>
      <c r="AK1186" s="295">
        <v>5100073</v>
      </c>
      <c r="AL1186" s="44" t="s">
        <v>680</v>
      </c>
      <c r="AM1186" s="44" t="s">
        <v>3423</v>
      </c>
      <c r="AN1186" s="296">
        <v>254095700</v>
      </c>
      <c r="AO1186" s="34"/>
      <c r="AP1186" s="34"/>
      <c r="AQ1186" s="34"/>
      <c r="AR1186" s="34"/>
      <c r="AS1186" s="34"/>
      <c r="AT1186" s="44" t="s">
        <v>434</v>
      </c>
      <c r="AU1186" s="44"/>
      <c r="AV1186" s="751" t="str" cm="1">
        <f t="array" ref="AV11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6" s="34"/>
      <c r="AX1186" s="34"/>
      <c r="AY1186" s="34"/>
      <c r="AZ1186" s="34"/>
      <c r="BA1186" s="34"/>
      <c r="BB1186" s="34"/>
      <c r="BC1186" s="34"/>
      <c r="BD1186" s="44">
        <v>181908</v>
      </c>
      <c r="BE1186" s="34" t="s">
        <v>2169</v>
      </c>
      <c r="BF1186" s="43" t="s">
        <v>1277</v>
      </c>
      <c r="BG1186" s="34" t="s">
        <v>694</v>
      </c>
      <c r="BH1186" s="34" t="s">
        <v>413</v>
      </c>
      <c r="BI1186" s="34" t="s">
        <v>2169</v>
      </c>
      <c r="BJ1186" s="44" t="s">
        <v>428</v>
      </c>
      <c r="BK1186" s="44" t="s">
        <v>3189</v>
      </c>
    </row>
    <row r="1187" spans="22:63">
      <c r="V1187" s="43">
        <v>126</v>
      </c>
      <c r="W1187" s="34" t="s">
        <v>3417</v>
      </c>
      <c r="X1187" s="44">
        <v>181913</v>
      </c>
      <c r="Y1187" s="34" t="s">
        <v>2335</v>
      </c>
      <c r="Z1187" s="43" t="s">
        <v>1277</v>
      </c>
      <c r="AA1187" s="34" t="s">
        <v>694</v>
      </c>
      <c r="AB1187" s="34" t="s">
        <v>413</v>
      </c>
      <c r="AC1187" s="34" t="s">
        <v>2335</v>
      </c>
      <c r="AD1187" s="44" t="s">
        <v>428</v>
      </c>
      <c r="AE1187" s="44" t="s">
        <v>3189</v>
      </c>
      <c r="AF1187" s="43">
        <v>126</v>
      </c>
      <c r="AG1187" s="34" t="s">
        <v>3417</v>
      </c>
      <c r="AH1187" s="34" t="s">
        <v>3416</v>
      </c>
      <c r="AI1187" s="43" t="s">
        <v>3418</v>
      </c>
      <c r="AJ1187" s="44" t="s">
        <v>3419</v>
      </c>
      <c r="AK1187" s="295">
        <v>5100073</v>
      </c>
      <c r="AL1187" s="44" t="s">
        <v>680</v>
      </c>
      <c r="AM1187" s="44" t="s">
        <v>3423</v>
      </c>
      <c r="AN1187" s="296">
        <v>254095700</v>
      </c>
      <c r="AO1187" s="34"/>
      <c r="AP1187" s="34"/>
      <c r="AQ1187" s="34"/>
      <c r="AR1187" s="34"/>
      <c r="AS1187" s="34"/>
      <c r="AT1187" s="44" t="s">
        <v>434</v>
      </c>
      <c r="AU1187" s="44"/>
      <c r="AV1187" s="751" t="str" cm="1">
        <f t="array" ref="AV11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7" s="34"/>
      <c r="AX1187" s="34"/>
      <c r="AY1187" s="34"/>
      <c r="AZ1187" s="34"/>
      <c r="BA1187" s="34"/>
      <c r="BB1187" s="34"/>
      <c r="BC1187" s="34"/>
      <c r="BD1187" s="44">
        <v>181913</v>
      </c>
      <c r="BE1187" s="34" t="s">
        <v>2335</v>
      </c>
      <c r="BF1187" s="43" t="s">
        <v>1277</v>
      </c>
      <c r="BG1187" s="34" t="s">
        <v>694</v>
      </c>
      <c r="BH1187" s="34" t="s">
        <v>413</v>
      </c>
      <c r="BI1187" s="34" t="s">
        <v>2335</v>
      </c>
      <c r="BJ1187" s="44" t="s">
        <v>428</v>
      </c>
      <c r="BK1187" s="44" t="s">
        <v>3189</v>
      </c>
    </row>
    <row r="1188" spans="22:63">
      <c r="V1188" s="43">
        <v>126</v>
      </c>
      <c r="W1188" s="34" t="s">
        <v>3417</v>
      </c>
      <c r="X1188" s="44">
        <v>181914</v>
      </c>
      <c r="Y1188" s="34" t="s">
        <v>694</v>
      </c>
      <c r="Z1188" s="43" t="s">
        <v>1277</v>
      </c>
      <c r="AA1188" s="34" t="s">
        <v>694</v>
      </c>
      <c r="AB1188" s="34" t="s">
        <v>413</v>
      </c>
      <c r="AC1188" s="34" t="s">
        <v>694</v>
      </c>
      <c r="AD1188" s="44" t="s">
        <v>428</v>
      </c>
      <c r="AE1188" s="44" t="s">
        <v>3189</v>
      </c>
      <c r="AF1188" s="43">
        <v>126</v>
      </c>
      <c r="AG1188" s="34" t="s">
        <v>3417</v>
      </c>
      <c r="AH1188" s="34" t="s">
        <v>3416</v>
      </c>
      <c r="AI1188" s="43" t="s">
        <v>3418</v>
      </c>
      <c r="AJ1188" s="44" t="s">
        <v>3419</v>
      </c>
      <c r="AK1188" s="295">
        <v>5100073</v>
      </c>
      <c r="AL1188" s="44" t="s">
        <v>680</v>
      </c>
      <c r="AM1188" s="44" t="s">
        <v>3423</v>
      </c>
      <c r="AN1188" s="296">
        <v>254095700</v>
      </c>
      <c r="AO1188" s="34"/>
      <c r="AP1188" s="34"/>
      <c r="AQ1188" s="34"/>
      <c r="AR1188" s="34"/>
      <c r="AS1188" s="34"/>
      <c r="AT1188" s="44" t="s">
        <v>434</v>
      </c>
      <c r="AU1188" s="44"/>
      <c r="AV1188" s="751" t="str" cm="1">
        <f t="array" ref="AV11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8" s="34"/>
      <c r="AX1188" s="34"/>
      <c r="AY1188" s="34"/>
      <c r="AZ1188" s="34"/>
      <c r="BA1188" s="34"/>
      <c r="BB1188" s="34"/>
      <c r="BC1188" s="34"/>
      <c r="BD1188" s="44">
        <v>181914</v>
      </c>
      <c r="BE1188" s="34" t="s">
        <v>694</v>
      </c>
      <c r="BF1188" s="43" t="s">
        <v>1277</v>
      </c>
      <c r="BG1188" s="34" t="s">
        <v>694</v>
      </c>
      <c r="BH1188" s="34" t="s">
        <v>413</v>
      </c>
      <c r="BI1188" s="34" t="s">
        <v>694</v>
      </c>
      <c r="BJ1188" s="44" t="s">
        <v>428</v>
      </c>
      <c r="BK1188" s="44" t="s">
        <v>3189</v>
      </c>
    </row>
    <row r="1189" spans="22:63">
      <c r="V1189" s="43">
        <v>126</v>
      </c>
      <c r="W1189" s="34" t="s">
        <v>3417</v>
      </c>
      <c r="X1189" s="44">
        <v>181900</v>
      </c>
      <c r="Y1189" s="34" t="s">
        <v>6616</v>
      </c>
      <c r="Z1189" s="43" t="s">
        <v>1277</v>
      </c>
      <c r="AA1189" s="34" t="s">
        <v>694</v>
      </c>
      <c r="AB1189" s="34" t="s">
        <v>413</v>
      </c>
      <c r="AC1189" s="34" t="s">
        <v>694</v>
      </c>
      <c r="AD1189" s="44" t="s">
        <v>428</v>
      </c>
      <c r="AE1189" s="44" t="s">
        <v>3189</v>
      </c>
      <c r="AF1189" s="43">
        <v>126</v>
      </c>
      <c r="AG1189" s="34" t="s">
        <v>3417</v>
      </c>
      <c r="AH1189" s="34" t="s">
        <v>3416</v>
      </c>
      <c r="AI1189" s="43" t="s">
        <v>3418</v>
      </c>
      <c r="AJ1189" s="44" t="s">
        <v>3419</v>
      </c>
      <c r="AK1189" s="295">
        <v>5100073</v>
      </c>
      <c r="AL1189" s="44" t="s">
        <v>680</v>
      </c>
      <c r="AM1189" s="44" t="s">
        <v>3423</v>
      </c>
      <c r="AN1189" s="296">
        <v>254095700</v>
      </c>
      <c r="AO1189" s="34"/>
      <c r="AP1189" s="34"/>
      <c r="AQ1189" s="34"/>
      <c r="AR1189" s="34"/>
      <c r="AS1189" s="34"/>
      <c r="AT1189" s="44" t="s">
        <v>434</v>
      </c>
      <c r="AU1189" s="44"/>
      <c r="AV1189" s="751" t="str" cm="1">
        <f t="array" ref="AV11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89" s="34"/>
      <c r="AX1189" s="34"/>
      <c r="AY1189" s="34"/>
      <c r="AZ1189" s="34"/>
      <c r="BA1189" s="34"/>
      <c r="BB1189" s="34"/>
      <c r="BC1189" s="34"/>
      <c r="BD1189" s="44">
        <v>181900</v>
      </c>
      <c r="BE1189" s="34" t="s">
        <v>6616</v>
      </c>
      <c r="BF1189" s="43" t="s">
        <v>1277</v>
      </c>
      <c r="BG1189" s="34" t="s">
        <v>694</v>
      </c>
      <c r="BH1189" s="34" t="s">
        <v>413</v>
      </c>
      <c r="BI1189" s="34" t="s">
        <v>694</v>
      </c>
      <c r="BJ1189" s="44" t="s">
        <v>428</v>
      </c>
      <c r="BK1189" s="44" t="s">
        <v>3189</v>
      </c>
    </row>
    <row r="1190" spans="22:63">
      <c r="V1190" s="43">
        <v>126</v>
      </c>
      <c r="W1190" s="34" t="s">
        <v>3417</v>
      </c>
      <c r="X1190" s="44">
        <v>181918</v>
      </c>
      <c r="Y1190" s="34" t="s">
        <v>2745</v>
      </c>
      <c r="Z1190" s="43" t="s">
        <v>1277</v>
      </c>
      <c r="AA1190" s="34" t="s">
        <v>694</v>
      </c>
      <c r="AB1190" s="34" t="s">
        <v>413</v>
      </c>
      <c r="AC1190" s="34" t="s">
        <v>6617</v>
      </c>
      <c r="AD1190" s="44" t="s">
        <v>428</v>
      </c>
      <c r="AE1190" s="44" t="s">
        <v>3189</v>
      </c>
      <c r="AF1190" s="43">
        <v>126</v>
      </c>
      <c r="AG1190" s="34" t="s">
        <v>3417</v>
      </c>
      <c r="AH1190" s="34" t="s">
        <v>3416</v>
      </c>
      <c r="AI1190" s="43" t="s">
        <v>3418</v>
      </c>
      <c r="AJ1190" s="44" t="s">
        <v>3419</v>
      </c>
      <c r="AK1190" s="295">
        <v>5100073</v>
      </c>
      <c r="AL1190" s="44" t="s">
        <v>680</v>
      </c>
      <c r="AM1190" s="44" t="s">
        <v>3423</v>
      </c>
      <c r="AN1190" s="296">
        <v>254095700</v>
      </c>
      <c r="AO1190" s="34"/>
      <c r="AP1190" s="34"/>
      <c r="AQ1190" s="34"/>
      <c r="AR1190" s="34"/>
      <c r="AS1190" s="34"/>
      <c r="AT1190" s="44" t="s">
        <v>434</v>
      </c>
      <c r="AU1190" s="44"/>
      <c r="AV1190" s="751" t="str" cm="1">
        <f t="array" ref="AV11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0" s="34"/>
      <c r="AX1190" s="34"/>
      <c r="AY1190" s="34"/>
      <c r="AZ1190" s="34"/>
      <c r="BA1190" s="34"/>
      <c r="BB1190" s="34"/>
      <c r="BC1190" s="34"/>
      <c r="BD1190" s="44">
        <v>181918</v>
      </c>
      <c r="BE1190" s="34" t="s">
        <v>2745</v>
      </c>
      <c r="BF1190" s="43" t="s">
        <v>1277</v>
      </c>
      <c r="BG1190" s="34" t="s">
        <v>694</v>
      </c>
      <c r="BH1190" s="34" t="s">
        <v>413</v>
      </c>
      <c r="BI1190" s="34" t="s">
        <v>6617</v>
      </c>
      <c r="BJ1190" s="44" t="s">
        <v>428</v>
      </c>
      <c r="BK1190" s="44" t="s">
        <v>3189</v>
      </c>
    </row>
    <row r="1191" spans="22:63">
      <c r="V1191" s="43">
        <v>126</v>
      </c>
      <c r="W1191" s="34" t="s">
        <v>3417</v>
      </c>
      <c r="X1191" s="44">
        <v>181919</v>
      </c>
      <c r="Y1191" s="34" t="s">
        <v>1816</v>
      </c>
      <c r="Z1191" s="43" t="s">
        <v>1277</v>
      </c>
      <c r="AA1191" s="34" t="s">
        <v>694</v>
      </c>
      <c r="AB1191" s="34" t="s">
        <v>413</v>
      </c>
      <c r="AC1191" s="34" t="s">
        <v>6618</v>
      </c>
      <c r="AD1191" s="44" t="s">
        <v>428</v>
      </c>
      <c r="AE1191" s="44" t="s">
        <v>3189</v>
      </c>
      <c r="AF1191" s="43">
        <v>126</v>
      </c>
      <c r="AG1191" s="34" t="s">
        <v>3417</v>
      </c>
      <c r="AH1191" s="34" t="s">
        <v>3416</v>
      </c>
      <c r="AI1191" s="43" t="s">
        <v>3418</v>
      </c>
      <c r="AJ1191" s="44" t="s">
        <v>3419</v>
      </c>
      <c r="AK1191" s="295">
        <v>5100073</v>
      </c>
      <c r="AL1191" s="44" t="s">
        <v>680</v>
      </c>
      <c r="AM1191" s="44" t="s">
        <v>3423</v>
      </c>
      <c r="AN1191" s="296">
        <v>254095700</v>
      </c>
      <c r="AO1191" s="34"/>
      <c r="AP1191" s="34"/>
      <c r="AQ1191" s="34"/>
      <c r="AR1191" s="34"/>
      <c r="AS1191" s="34"/>
      <c r="AT1191" s="44" t="s">
        <v>434</v>
      </c>
      <c r="AU1191" s="44"/>
      <c r="AV1191" s="751" t="str" cm="1">
        <f t="array" ref="AV11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1" s="34"/>
      <c r="AX1191" s="34"/>
      <c r="AY1191" s="34"/>
      <c r="AZ1191" s="34"/>
      <c r="BA1191" s="34"/>
      <c r="BB1191" s="34"/>
      <c r="BC1191" s="34"/>
      <c r="BD1191" s="44">
        <v>181919</v>
      </c>
      <c r="BE1191" s="34" t="s">
        <v>1816</v>
      </c>
      <c r="BF1191" s="43" t="s">
        <v>1277</v>
      </c>
      <c r="BG1191" s="34" t="s">
        <v>694</v>
      </c>
      <c r="BH1191" s="34" t="s">
        <v>413</v>
      </c>
      <c r="BI1191" s="34" t="s">
        <v>6618</v>
      </c>
      <c r="BJ1191" s="44" t="s">
        <v>428</v>
      </c>
      <c r="BK1191" s="44" t="s">
        <v>3189</v>
      </c>
    </row>
    <row r="1192" spans="22:63">
      <c r="V1192" s="43">
        <v>126</v>
      </c>
      <c r="W1192" s="34" t="s">
        <v>3417</v>
      </c>
      <c r="X1192" s="44">
        <v>181920</v>
      </c>
      <c r="Y1192" s="34" t="s">
        <v>2953</v>
      </c>
      <c r="Z1192" s="43" t="s">
        <v>1277</v>
      </c>
      <c r="AA1192" s="34" t="s">
        <v>694</v>
      </c>
      <c r="AB1192" s="34" t="s">
        <v>413</v>
      </c>
      <c r="AC1192" s="34" t="s">
        <v>6619</v>
      </c>
      <c r="AD1192" s="44" t="s">
        <v>428</v>
      </c>
      <c r="AE1192" s="44" t="s">
        <v>3189</v>
      </c>
      <c r="AF1192" s="43">
        <v>126</v>
      </c>
      <c r="AG1192" s="34" t="s">
        <v>3417</v>
      </c>
      <c r="AH1192" s="34" t="s">
        <v>3416</v>
      </c>
      <c r="AI1192" s="43" t="s">
        <v>3418</v>
      </c>
      <c r="AJ1192" s="44" t="s">
        <v>3419</v>
      </c>
      <c r="AK1192" s="295">
        <v>5100073</v>
      </c>
      <c r="AL1192" s="44" t="s">
        <v>680</v>
      </c>
      <c r="AM1192" s="44" t="s">
        <v>3423</v>
      </c>
      <c r="AN1192" s="296">
        <v>254095700</v>
      </c>
      <c r="AO1192" s="34"/>
      <c r="AP1192" s="34"/>
      <c r="AQ1192" s="34"/>
      <c r="AR1192" s="34"/>
      <c r="AS1192" s="34"/>
      <c r="AT1192" s="44" t="s">
        <v>434</v>
      </c>
      <c r="AU1192" s="44"/>
      <c r="AV1192" s="751" t="str" cm="1">
        <f t="array" ref="AV11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2" s="34"/>
      <c r="AX1192" s="34"/>
      <c r="AY1192" s="34"/>
      <c r="AZ1192" s="34"/>
      <c r="BA1192" s="34"/>
      <c r="BB1192" s="34"/>
      <c r="BC1192" s="34"/>
      <c r="BD1192" s="44">
        <v>181920</v>
      </c>
      <c r="BE1192" s="34" t="s">
        <v>2953</v>
      </c>
      <c r="BF1192" s="43" t="s">
        <v>1277</v>
      </c>
      <c r="BG1192" s="34" t="s">
        <v>694</v>
      </c>
      <c r="BH1192" s="34" t="s">
        <v>413</v>
      </c>
      <c r="BI1192" s="34" t="s">
        <v>6619</v>
      </c>
      <c r="BJ1192" s="44" t="s">
        <v>428</v>
      </c>
      <c r="BK1192" s="44" t="s">
        <v>3189</v>
      </c>
    </row>
    <row r="1193" spans="22:63">
      <c r="V1193" s="43">
        <v>126</v>
      </c>
      <c r="W1193" s="34" t="s">
        <v>3417</v>
      </c>
      <c r="X1193" s="44">
        <v>181921</v>
      </c>
      <c r="Y1193" s="34" t="s">
        <v>2018</v>
      </c>
      <c r="Z1193" s="43" t="s">
        <v>1277</v>
      </c>
      <c r="AA1193" s="34" t="s">
        <v>694</v>
      </c>
      <c r="AB1193" s="34" t="s">
        <v>413</v>
      </c>
      <c r="AC1193" s="34" t="s">
        <v>6620</v>
      </c>
      <c r="AD1193" s="44" t="s">
        <v>428</v>
      </c>
      <c r="AE1193" s="44" t="s">
        <v>3189</v>
      </c>
      <c r="AF1193" s="43">
        <v>126</v>
      </c>
      <c r="AG1193" s="34" t="s">
        <v>3417</v>
      </c>
      <c r="AH1193" s="34" t="s">
        <v>3416</v>
      </c>
      <c r="AI1193" s="43" t="s">
        <v>3418</v>
      </c>
      <c r="AJ1193" s="44" t="s">
        <v>3419</v>
      </c>
      <c r="AK1193" s="295">
        <v>5100073</v>
      </c>
      <c r="AL1193" s="44" t="s">
        <v>680</v>
      </c>
      <c r="AM1193" s="44" t="s">
        <v>3423</v>
      </c>
      <c r="AN1193" s="296">
        <v>254095700</v>
      </c>
      <c r="AO1193" s="34"/>
      <c r="AP1193" s="34"/>
      <c r="AQ1193" s="34"/>
      <c r="AR1193" s="34"/>
      <c r="AS1193" s="34"/>
      <c r="AT1193" s="44" t="s">
        <v>434</v>
      </c>
      <c r="AU1193" s="44"/>
      <c r="AV1193" s="751" t="str" cm="1">
        <f t="array" ref="AV11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3" s="34"/>
      <c r="AX1193" s="34"/>
      <c r="AY1193" s="34"/>
      <c r="AZ1193" s="34"/>
      <c r="BA1193" s="34"/>
      <c r="BB1193" s="34"/>
      <c r="BC1193" s="34"/>
      <c r="BD1193" s="44">
        <v>181921</v>
      </c>
      <c r="BE1193" s="34" t="s">
        <v>2018</v>
      </c>
      <c r="BF1193" s="43" t="s">
        <v>1277</v>
      </c>
      <c r="BG1193" s="34" t="s">
        <v>694</v>
      </c>
      <c r="BH1193" s="34" t="s">
        <v>413</v>
      </c>
      <c r="BI1193" s="34" t="s">
        <v>6620</v>
      </c>
      <c r="BJ1193" s="44" t="s">
        <v>428</v>
      </c>
      <c r="BK1193" s="44" t="s">
        <v>3189</v>
      </c>
    </row>
    <row r="1194" spans="22:63">
      <c r="V1194" s="43">
        <v>126</v>
      </c>
      <c r="W1194" s="34" t="s">
        <v>3417</v>
      </c>
      <c r="X1194" s="44">
        <v>181917</v>
      </c>
      <c r="Y1194" s="34" t="s">
        <v>2609</v>
      </c>
      <c r="Z1194" s="43" t="s">
        <v>1277</v>
      </c>
      <c r="AA1194" s="34" t="s">
        <v>694</v>
      </c>
      <c r="AB1194" s="34" t="s">
        <v>413</v>
      </c>
      <c r="AC1194" s="34" t="s">
        <v>2609</v>
      </c>
      <c r="AD1194" s="44" t="s">
        <v>428</v>
      </c>
      <c r="AE1194" s="44" t="s">
        <v>3189</v>
      </c>
      <c r="AF1194" s="43">
        <v>126</v>
      </c>
      <c r="AG1194" s="34" t="s">
        <v>3417</v>
      </c>
      <c r="AH1194" s="34" t="s">
        <v>3416</v>
      </c>
      <c r="AI1194" s="43" t="s">
        <v>3418</v>
      </c>
      <c r="AJ1194" s="44" t="s">
        <v>3419</v>
      </c>
      <c r="AK1194" s="295">
        <v>5100073</v>
      </c>
      <c r="AL1194" s="44" t="s">
        <v>680</v>
      </c>
      <c r="AM1194" s="44" t="s">
        <v>3423</v>
      </c>
      <c r="AN1194" s="296">
        <v>254095700</v>
      </c>
      <c r="AO1194" s="34"/>
      <c r="AP1194" s="34"/>
      <c r="AQ1194" s="34"/>
      <c r="AR1194" s="34"/>
      <c r="AS1194" s="34"/>
      <c r="AT1194" s="44" t="s">
        <v>434</v>
      </c>
      <c r="AU1194" s="44"/>
      <c r="AV1194" s="751" t="str" cm="1">
        <f t="array" ref="AV11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4" s="34"/>
      <c r="AX1194" s="34"/>
      <c r="AY1194" s="34"/>
      <c r="AZ1194" s="34"/>
      <c r="BA1194" s="34"/>
      <c r="BB1194" s="34"/>
      <c r="BC1194" s="34"/>
      <c r="BD1194" s="44">
        <v>181917</v>
      </c>
      <c r="BE1194" s="34" t="s">
        <v>2609</v>
      </c>
      <c r="BF1194" s="43" t="s">
        <v>1277</v>
      </c>
      <c r="BG1194" s="34" t="s">
        <v>694</v>
      </c>
      <c r="BH1194" s="34" t="s">
        <v>413</v>
      </c>
      <c r="BI1194" s="34" t="s">
        <v>2609</v>
      </c>
      <c r="BJ1194" s="44" t="s">
        <v>428</v>
      </c>
      <c r="BK1194" s="44" t="s">
        <v>3189</v>
      </c>
    </row>
    <row r="1195" spans="22:63">
      <c r="V1195" s="43">
        <v>126</v>
      </c>
      <c r="W1195" s="34" t="s">
        <v>3417</v>
      </c>
      <c r="X1195" s="44">
        <v>182004</v>
      </c>
      <c r="Y1195" s="34" t="s">
        <v>960</v>
      </c>
      <c r="Z1195" s="43" t="s">
        <v>1277</v>
      </c>
      <c r="AA1195" s="34" t="s">
        <v>695</v>
      </c>
      <c r="AB1195" s="34" t="s">
        <v>413</v>
      </c>
      <c r="AC1195" s="34" t="s">
        <v>960</v>
      </c>
      <c r="AD1195" s="44" t="s">
        <v>428</v>
      </c>
      <c r="AE1195" s="44" t="s">
        <v>3189</v>
      </c>
      <c r="AF1195" s="43">
        <v>126</v>
      </c>
      <c r="AG1195" s="34" t="s">
        <v>3417</v>
      </c>
      <c r="AH1195" s="34" t="s">
        <v>3416</v>
      </c>
      <c r="AI1195" s="43" t="s">
        <v>3418</v>
      </c>
      <c r="AJ1195" s="44" t="s">
        <v>3419</v>
      </c>
      <c r="AK1195" s="295">
        <v>5100073</v>
      </c>
      <c r="AL1195" s="44" t="s">
        <v>680</v>
      </c>
      <c r="AM1195" s="44" t="s">
        <v>3423</v>
      </c>
      <c r="AN1195" s="296">
        <v>254095700</v>
      </c>
      <c r="AO1195" s="34"/>
      <c r="AP1195" s="34"/>
      <c r="AQ1195" s="34"/>
      <c r="AR1195" s="34"/>
      <c r="AS1195" s="34"/>
      <c r="AT1195" s="44" t="s">
        <v>434</v>
      </c>
      <c r="AU1195" s="44"/>
      <c r="AV1195" s="751" t="str" cm="1">
        <f t="array" ref="AV11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5" s="34"/>
      <c r="AX1195" s="34"/>
      <c r="AY1195" s="34"/>
      <c r="AZ1195" s="34"/>
      <c r="BA1195" s="34"/>
      <c r="BB1195" s="34"/>
      <c r="BC1195" s="34"/>
      <c r="BD1195" s="44">
        <v>182004</v>
      </c>
      <c r="BE1195" s="34" t="s">
        <v>960</v>
      </c>
      <c r="BF1195" s="43" t="s">
        <v>1277</v>
      </c>
      <c r="BG1195" s="34" t="s">
        <v>695</v>
      </c>
      <c r="BH1195" s="34" t="s">
        <v>413</v>
      </c>
      <c r="BI1195" s="34" t="s">
        <v>960</v>
      </c>
      <c r="BJ1195" s="44" t="s">
        <v>428</v>
      </c>
      <c r="BK1195" s="44" t="s">
        <v>3189</v>
      </c>
    </row>
    <row r="1196" spans="22:63">
      <c r="V1196" s="43">
        <v>126</v>
      </c>
      <c r="W1196" s="34" t="s">
        <v>3417</v>
      </c>
      <c r="X1196" s="44">
        <v>182005</v>
      </c>
      <c r="Y1196" s="34" t="s">
        <v>1224</v>
      </c>
      <c r="Z1196" s="43" t="s">
        <v>1277</v>
      </c>
      <c r="AA1196" s="34" t="s">
        <v>695</v>
      </c>
      <c r="AB1196" s="34" t="s">
        <v>413</v>
      </c>
      <c r="AC1196" s="34" t="s">
        <v>1224</v>
      </c>
      <c r="AD1196" s="44" t="s">
        <v>428</v>
      </c>
      <c r="AE1196" s="44" t="s">
        <v>3189</v>
      </c>
      <c r="AF1196" s="43">
        <v>126</v>
      </c>
      <c r="AG1196" s="34" t="s">
        <v>3417</v>
      </c>
      <c r="AH1196" s="34" t="s">
        <v>3416</v>
      </c>
      <c r="AI1196" s="43" t="s">
        <v>3418</v>
      </c>
      <c r="AJ1196" s="44" t="s">
        <v>3419</v>
      </c>
      <c r="AK1196" s="295">
        <v>5100073</v>
      </c>
      <c r="AL1196" s="44" t="s">
        <v>680</v>
      </c>
      <c r="AM1196" s="44" t="s">
        <v>3423</v>
      </c>
      <c r="AN1196" s="296">
        <v>254095700</v>
      </c>
      <c r="AO1196" s="34"/>
      <c r="AP1196" s="34"/>
      <c r="AQ1196" s="34"/>
      <c r="AR1196" s="34"/>
      <c r="AS1196" s="34"/>
      <c r="AT1196" s="44" t="s">
        <v>434</v>
      </c>
      <c r="AU1196" s="44"/>
      <c r="AV1196" s="751" t="str" cm="1">
        <f t="array" ref="AV11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6" s="34"/>
      <c r="AX1196" s="34"/>
      <c r="AY1196" s="34"/>
      <c r="AZ1196" s="34"/>
      <c r="BA1196" s="34"/>
      <c r="BB1196" s="34"/>
      <c r="BC1196" s="34"/>
      <c r="BD1196" s="44">
        <v>182005</v>
      </c>
      <c r="BE1196" s="34" t="s">
        <v>1224</v>
      </c>
      <c r="BF1196" s="43" t="s">
        <v>1277</v>
      </c>
      <c r="BG1196" s="34" t="s">
        <v>695</v>
      </c>
      <c r="BH1196" s="34" t="s">
        <v>413</v>
      </c>
      <c r="BI1196" s="34" t="s">
        <v>1224</v>
      </c>
      <c r="BJ1196" s="44" t="s">
        <v>428</v>
      </c>
      <c r="BK1196" s="44" t="s">
        <v>3189</v>
      </c>
    </row>
    <row r="1197" spans="22:63">
      <c r="V1197" s="43">
        <v>126</v>
      </c>
      <c r="W1197" s="34" t="s">
        <v>3417</v>
      </c>
      <c r="X1197" s="44">
        <v>182006</v>
      </c>
      <c r="Y1197" s="34" t="s">
        <v>1262</v>
      </c>
      <c r="Z1197" s="43" t="s">
        <v>1277</v>
      </c>
      <c r="AA1197" s="34" t="s">
        <v>695</v>
      </c>
      <c r="AB1197" s="34" t="s">
        <v>413</v>
      </c>
      <c r="AC1197" s="34" t="s">
        <v>1262</v>
      </c>
      <c r="AD1197" s="44" t="s">
        <v>428</v>
      </c>
      <c r="AE1197" s="44" t="s">
        <v>3189</v>
      </c>
      <c r="AF1197" s="43">
        <v>126</v>
      </c>
      <c r="AG1197" s="34" t="s">
        <v>3417</v>
      </c>
      <c r="AH1197" s="34" t="s">
        <v>3416</v>
      </c>
      <c r="AI1197" s="43" t="s">
        <v>3418</v>
      </c>
      <c r="AJ1197" s="44" t="s">
        <v>3419</v>
      </c>
      <c r="AK1197" s="295">
        <v>5100073</v>
      </c>
      <c r="AL1197" s="44" t="s">
        <v>680</v>
      </c>
      <c r="AM1197" s="44" t="s">
        <v>3423</v>
      </c>
      <c r="AN1197" s="296">
        <v>254095700</v>
      </c>
      <c r="AO1197" s="34"/>
      <c r="AP1197" s="34"/>
      <c r="AQ1197" s="34"/>
      <c r="AR1197" s="34"/>
      <c r="AS1197" s="34"/>
      <c r="AT1197" s="44" t="s">
        <v>434</v>
      </c>
      <c r="AU1197" s="44"/>
      <c r="AV1197" s="751" t="str" cm="1">
        <f t="array" ref="AV11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7" s="34"/>
      <c r="AX1197" s="34"/>
      <c r="AY1197" s="34"/>
      <c r="AZ1197" s="34"/>
      <c r="BA1197" s="34"/>
      <c r="BB1197" s="34"/>
      <c r="BC1197" s="34"/>
      <c r="BD1197" s="44">
        <v>182006</v>
      </c>
      <c r="BE1197" s="34" t="s">
        <v>1262</v>
      </c>
      <c r="BF1197" s="43" t="s">
        <v>1277</v>
      </c>
      <c r="BG1197" s="34" t="s">
        <v>695</v>
      </c>
      <c r="BH1197" s="34" t="s">
        <v>413</v>
      </c>
      <c r="BI1197" s="34" t="s">
        <v>1262</v>
      </c>
      <c r="BJ1197" s="44" t="s">
        <v>428</v>
      </c>
      <c r="BK1197" s="44" t="s">
        <v>3189</v>
      </c>
    </row>
    <row r="1198" spans="22:63">
      <c r="V1198" s="43">
        <v>126</v>
      </c>
      <c r="W1198" s="34" t="s">
        <v>3417</v>
      </c>
      <c r="X1198" s="44">
        <v>182000</v>
      </c>
      <c r="Y1198" s="34" t="s">
        <v>6621</v>
      </c>
      <c r="Z1198" s="43" t="s">
        <v>1277</v>
      </c>
      <c r="AA1198" s="34" t="s">
        <v>695</v>
      </c>
      <c r="AB1198" s="34" t="s">
        <v>413</v>
      </c>
      <c r="AC1198" s="34" t="s">
        <v>6622</v>
      </c>
      <c r="AD1198" s="44" t="s">
        <v>428</v>
      </c>
      <c r="AE1198" s="44" t="s">
        <v>3189</v>
      </c>
      <c r="AF1198" s="43">
        <v>126</v>
      </c>
      <c r="AG1198" s="34" t="s">
        <v>3417</v>
      </c>
      <c r="AH1198" s="34" t="s">
        <v>3416</v>
      </c>
      <c r="AI1198" s="43" t="s">
        <v>3418</v>
      </c>
      <c r="AJ1198" s="44" t="s">
        <v>3419</v>
      </c>
      <c r="AK1198" s="295">
        <v>5100073</v>
      </c>
      <c r="AL1198" s="44" t="s">
        <v>680</v>
      </c>
      <c r="AM1198" s="44" t="s">
        <v>3423</v>
      </c>
      <c r="AN1198" s="296">
        <v>254095700</v>
      </c>
      <c r="AO1198" s="34"/>
      <c r="AP1198" s="34"/>
      <c r="AQ1198" s="34"/>
      <c r="AR1198" s="34"/>
      <c r="AS1198" s="34"/>
      <c r="AT1198" s="44" t="s">
        <v>434</v>
      </c>
      <c r="AU1198" s="44"/>
      <c r="AV1198" s="751" t="str" cm="1">
        <f t="array" ref="AV11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8" s="34"/>
      <c r="AX1198" s="34"/>
      <c r="AY1198" s="34"/>
      <c r="AZ1198" s="34"/>
      <c r="BA1198" s="34"/>
      <c r="BB1198" s="34"/>
      <c r="BC1198" s="34"/>
      <c r="BD1198" s="44">
        <v>182000</v>
      </c>
      <c r="BE1198" s="34" t="s">
        <v>6621</v>
      </c>
      <c r="BF1198" s="43" t="s">
        <v>1277</v>
      </c>
      <c r="BG1198" s="34" t="s">
        <v>695</v>
      </c>
      <c r="BH1198" s="34" t="s">
        <v>413</v>
      </c>
      <c r="BI1198" s="34" t="s">
        <v>6622</v>
      </c>
      <c r="BJ1198" s="44" t="s">
        <v>428</v>
      </c>
      <c r="BK1198" s="44" t="s">
        <v>3189</v>
      </c>
    </row>
    <row r="1199" spans="22:63">
      <c r="V1199" s="43">
        <v>126</v>
      </c>
      <c r="W1199" s="34" t="s">
        <v>3417</v>
      </c>
      <c r="X1199" s="44">
        <v>182011</v>
      </c>
      <c r="Y1199" s="34" t="s">
        <v>1991</v>
      </c>
      <c r="Z1199" s="43" t="s">
        <v>1277</v>
      </c>
      <c r="AA1199" s="34" t="s">
        <v>695</v>
      </c>
      <c r="AB1199" s="34" t="s">
        <v>413</v>
      </c>
      <c r="AC1199" s="34" t="s">
        <v>6623</v>
      </c>
      <c r="AD1199" s="44" t="s">
        <v>428</v>
      </c>
      <c r="AE1199" s="44" t="s">
        <v>3189</v>
      </c>
      <c r="AF1199" s="43">
        <v>126</v>
      </c>
      <c r="AG1199" s="34" t="s">
        <v>3417</v>
      </c>
      <c r="AH1199" s="34" t="s">
        <v>3416</v>
      </c>
      <c r="AI1199" s="43" t="s">
        <v>3418</v>
      </c>
      <c r="AJ1199" s="44" t="s">
        <v>3419</v>
      </c>
      <c r="AK1199" s="295">
        <v>5100073</v>
      </c>
      <c r="AL1199" s="44" t="s">
        <v>680</v>
      </c>
      <c r="AM1199" s="44" t="s">
        <v>3423</v>
      </c>
      <c r="AN1199" s="296">
        <v>254095700</v>
      </c>
      <c r="AO1199" s="34"/>
      <c r="AP1199" s="34"/>
      <c r="AQ1199" s="34"/>
      <c r="AR1199" s="34"/>
      <c r="AS1199" s="34"/>
      <c r="AT1199" s="44" t="s">
        <v>434</v>
      </c>
      <c r="AU1199" s="44"/>
      <c r="AV1199" s="751" t="str" cm="1">
        <f t="array" ref="AV11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199" s="34"/>
      <c r="AX1199" s="34"/>
      <c r="AY1199" s="34"/>
      <c r="AZ1199" s="34"/>
      <c r="BA1199" s="34"/>
      <c r="BB1199" s="34"/>
      <c r="BC1199" s="34"/>
      <c r="BD1199" s="44">
        <v>182011</v>
      </c>
      <c r="BE1199" s="34" t="s">
        <v>1991</v>
      </c>
      <c r="BF1199" s="43" t="s">
        <v>1277</v>
      </c>
      <c r="BG1199" s="34" t="s">
        <v>695</v>
      </c>
      <c r="BH1199" s="34" t="s">
        <v>413</v>
      </c>
      <c r="BI1199" s="34" t="s">
        <v>6623</v>
      </c>
      <c r="BJ1199" s="44" t="s">
        <v>428</v>
      </c>
      <c r="BK1199" s="44" t="s">
        <v>3189</v>
      </c>
    </row>
    <row r="1200" spans="22:63">
      <c r="V1200" s="43">
        <v>126</v>
      </c>
      <c r="W1200" s="34" t="s">
        <v>3417</v>
      </c>
      <c r="X1200" s="44">
        <v>182012</v>
      </c>
      <c r="Y1200" s="34" t="s">
        <v>2170</v>
      </c>
      <c r="Z1200" s="43" t="s">
        <v>1277</v>
      </c>
      <c r="AA1200" s="34" t="s">
        <v>695</v>
      </c>
      <c r="AB1200" s="34" t="s">
        <v>413</v>
      </c>
      <c r="AC1200" s="34" t="s">
        <v>6624</v>
      </c>
      <c r="AD1200" s="44" t="s">
        <v>428</v>
      </c>
      <c r="AE1200" s="44" t="s">
        <v>3189</v>
      </c>
      <c r="AF1200" s="43">
        <v>126</v>
      </c>
      <c r="AG1200" s="34" t="s">
        <v>3417</v>
      </c>
      <c r="AH1200" s="34" t="s">
        <v>3416</v>
      </c>
      <c r="AI1200" s="43" t="s">
        <v>3418</v>
      </c>
      <c r="AJ1200" s="44" t="s">
        <v>3419</v>
      </c>
      <c r="AK1200" s="295">
        <v>5100073</v>
      </c>
      <c r="AL1200" s="44" t="s">
        <v>680</v>
      </c>
      <c r="AM1200" s="44" t="s">
        <v>3423</v>
      </c>
      <c r="AN1200" s="296">
        <v>254095700</v>
      </c>
      <c r="AO1200" s="34"/>
      <c r="AP1200" s="34"/>
      <c r="AQ1200" s="34"/>
      <c r="AR1200" s="34"/>
      <c r="AS1200" s="34"/>
      <c r="AT1200" s="44" t="s">
        <v>434</v>
      </c>
      <c r="AU1200" s="44"/>
      <c r="AV1200" s="751" t="str" cm="1">
        <f t="array" ref="AV12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0" s="34"/>
      <c r="AX1200" s="34"/>
      <c r="AY1200" s="34"/>
      <c r="AZ1200" s="34"/>
      <c r="BA1200" s="34"/>
      <c r="BB1200" s="34"/>
      <c r="BC1200" s="34"/>
      <c r="BD1200" s="44">
        <v>182012</v>
      </c>
      <c r="BE1200" s="34" t="s">
        <v>2170</v>
      </c>
      <c r="BF1200" s="43" t="s">
        <v>1277</v>
      </c>
      <c r="BG1200" s="34" t="s">
        <v>695</v>
      </c>
      <c r="BH1200" s="34" t="s">
        <v>413</v>
      </c>
      <c r="BI1200" s="34" t="s">
        <v>6624</v>
      </c>
      <c r="BJ1200" s="44" t="s">
        <v>428</v>
      </c>
      <c r="BK1200" s="44" t="s">
        <v>3189</v>
      </c>
    </row>
    <row r="1201" spans="22:63">
      <c r="V1201" s="43">
        <v>126</v>
      </c>
      <c r="W1201" s="34" t="s">
        <v>3417</v>
      </c>
      <c r="X1201" s="44">
        <v>182013</v>
      </c>
      <c r="Y1201" s="34" t="s">
        <v>1557</v>
      </c>
      <c r="Z1201" s="43" t="s">
        <v>1277</v>
      </c>
      <c r="AA1201" s="34" t="s">
        <v>695</v>
      </c>
      <c r="AB1201" s="34" t="s">
        <v>413</v>
      </c>
      <c r="AC1201" s="34" t="s">
        <v>6622</v>
      </c>
      <c r="AD1201" s="44" t="s">
        <v>428</v>
      </c>
      <c r="AE1201" s="44" t="s">
        <v>3189</v>
      </c>
      <c r="AF1201" s="43">
        <v>126</v>
      </c>
      <c r="AG1201" s="34" t="s">
        <v>3417</v>
      </c>
      <c r="AH1201" s="34" t="s">
        <v>3416</v>
      </c>
      <c r="AI1201" s="43" t="s">
        <v>3418</v>
      </c>
      <c r="AJ1201" s="44" t="s">
        <v>3419</v>
      </c>
      <c r="AK1201" s="295">
        <v>5100073</v>
      </c>
      <c r="AL1201" s="44" t="s">
        <v>680</v>
      </c>
      <c r="AM1201" s="44" t="s">
        <v>3423</v>
      </c>
      <c r="AN1201" s="296">
        <v>254095700</v>
      </c>
      <c r="AO1201" s="34"/>
      <c r="AP1201" s="34"/>
      <c r="AQ1201" s="34"/>
      <c r="AR1201" s="34"/>
      <c r="AS1201" s="34"/>
      <c r="AT1201" s="44" t="s">
        <v>434</v>
      </c>
      <c r="AU1201" s="44"/>
      <c r="AV1201" s="751" t="str" cm="1">
        <f t="array" ref="AV12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1" s="34"/>
      <c r="AX1201" s="34"/>
      <c r="AY1201" s="34"/>
      <c r="AZ1201" s="34"/>
      <c r="BA1201" s="34"/>
      <c r="BB1201" s="34"/>
      <c r="BC1201" s="34"/>
      <c r="BD1201" s="44">
        <v>182013</v>
      </c>
      <c r="BE1201" s="34" t="s">
        <v>1557</v>
      </c>
      <c r="BF1201" s="43" t="s">
        <v>1277</v>
      </c>
      <c r="BG1201" s="34" t="s">
        <v>695</v>
      </c>
      <c r="BH1201" s="34" t="s">
        <v>413</v>
      </c>
      <c r="BI1201" s="34" t="s">
        <v>6622</v>
      </c>
      <c r="BJ1201" s="44" t="s">
        <v>428</v>
      </c>
      <c r="BK1201" s="44" t="s">
        <v>3189</v>
      </c>
    </row>
    <row r="1202" spans="22:63">
      <c r="V1202" s="43">
        <v>126</v>
      </c>
      <c r="W1202" s="34" t="s">
        <v>3417</v>
      </c>
      <c r="X1202" s="44">
        <v>182009</v>
      </c>
      <c r="Y1202" s="34" t="s">
        <v>1778</v>
      </c>
      <c r="Z1202" s="43" t="s">
        <v>1277</v>
      </c>
      <c r="AA1202" s="34" t="s">
        <v>695</v>
      </c>
      <c r="AB1202" s="34" t="s">
        <v>413</v>
      </c>
      <c r="AC1202" s="34" t="s">
        <v>1778</v>
      </c>
      <c r="AD1202" s="44" t="s">
        <v>428</v>
      </c>
      <c r="AE1202" s="44" t="s">
        <v>3189</v>
      </c>
      <c r="AF1202" s="43">
        <v>126</v>
      </c>
      <c r="AG1202" s="34" t="s">
        <v>3417</v>
      </c>
      <c r="AH1202" s="34" t="s">
        <v>3416</v>
      </c>
      <c r="AI1202" s="43" t="s">
        <v>3418</v>
      </c>
      <c r="AJ1202" s="44" t="s">
        <v>3419</v>
      </c>
      <c r="AK1202" s="295">
        <v>5100073</v>
      </c>
      <c r="AL1202" s="44" t="s">
        <v>680</v>
      </c>
      <c r="AM1202" s="44" t="s">
        <v>3423</v>
      </c>
      <c r="AN1202" s="296">
        <v>254095700</v>
      </c>
      <c r="AO1202" s="34"/>
      <c r="AP1202" s="34"/>
      <c r="AQ1202" s="34"/>
      <c r="AR1202" s="34"/>
      <c r="AS1202" s="34"/>
      <c r="AT1202" s="44" t="s">
        <v>434</v>
      </c>
      <c r="AU1202" s="44"/>
      <c r="AV1202" s="751" t="str" cm="1">
        <f t="array" ref="AV12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2" s="34"/>
      <c r="AX1202" s="34"/>
      <c r="AY1202" s="34"/>
      <c r="AZ1202" s="34"/>
      <c r="BA1202" s="34"/>
      <c r="BB1202" s="34"/>
      <c r="BC1202" s="34"/>
      <c r="BD1202" s="44">
        <v>182009</v>
      </c>
      <c r="BE1202" s="34" t="s">
        <v>1778</v>
      </c>
      <c r="BF1202" s="43" t="s">
        <v>1277</v>
      </c>
      <c r="BG1202" s="34" t="s">
        <v>695</v>
      </c>
      <c r="BH1202" s="34" t="s">
        <v>413</v>
      </c>
      <c r="BI1202" s="34" t="s">
        <v>1778</v>
      </c>
      <c r="BJ1202" s="44" t="s">
        <v>428</v>
      </c>
      <c r="BK1202" s="44" t="s">
        <v>3189</v>
      </c>
    </row>
    <row r="1203" spans="22:63">
      <c r="V1203" s="43">
        <v>162</v>
      </c>
      <c r="W1203" s="34" t="s">
        <v>3465</v>
      </c>
      <c r="X1203" s="44">
        <v>10402</v>
      </c>
      <c r="Y1203" s="34" t="s">
        <v>724</v>
      </c>
      <c r="Z1203" s="43" t="s">
        <v>1277</v>
      </c>
      <c r="AA1203" s="34" t="s">
        <v>459</v>
      </c>
      <c r="AB1203" s="34" t="s">
        <v>396</v>
      </c>
      <c r="AC1203" s="34" t="s">
        <v>724</v>
      </c>
      <c r="AD1203" s="44" t="s">
        <v>428</v>
      </c>
      <c r="AE1203" s="44" t="s">
        <v>5947</v>
      </c>
      <c r="AF1203" s="43">
        <v>162</v>
      </c>
      <c r="AG1203" s="34" t="s">
        <v>3465</v>
      </c>
      <c r="AH1203" s="34" t="s">
        <v>3464</v>
      </c>
      <c r="AI1203" s="43" t="s">
        <v>3466</v>
      </c>
      <c r="AJ1203" s="44" t="s">
        <v>3467</v>
      </c>
      <c r="AK1203" s="295">
        <v>3700061</v>
      </c>
      <c r="AL1203" s="44" t="s">
        <v>470</v>
      </c>
      <c r="AM1203" s="44" t="s">
        <v>3471</v>
      </c>
      <c r="AN1203" s="296">
        <v>256029750</v>
      </c>
      <c r="AO1203" s="34"/>
      <c r="AP1203" s="34"/>
      <c r="AQ1203" s="34"/>
      <c r="AR1203" s="34"/>
      <c r="AS1203" s="34"/>
      <c r="AT1203" s="44" t="s">
        <v>434</v>
      </c>
      <c r="AU1203" s="44"/>
      <c r="AV1203" s="751" t="str" cm="1">
        <f t="array" ref="AV12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3" s="34"/>
      <c r="AX1203" s="34"/>
      <c r="AY1203" s="34"/>
      <c r="AZ1203" s="34"/>
      <c r="BA1203" s="34"/>
      <c r="BB1203" s="34"/>
      <c r="BC1203" s="34"/>
      <c r="BD1203" s="44">
        <v>10402</v>
      </c>
      <c r="BE1203" s="34" t="s">
        <v>724</v>
      </c>
      <c r="BF1203" s="43" t="s">
        <v>1277</v>
      </c>
      <c r="BG1203" s="34" t="s">
        <v>459</v>
      </c>
      <c r="BH1203" s="34" t="s">
        <v>396</v>
      </c>
      <c r="BI1203" s="34" t="s">
        <v>724</v>
      </c>
      <c r="BJ1203" s="44" t="s">
        <v>428</v>
      </c>
      <c r="BK1203" s="44" t="s">
        <v>5947</v>
      </c>
    </row>
    <row r="1204" spans="22:63">
      <c r="V1204" s="43">
        <v>162</v>
      </c>
      <c r="W1204" s="34" t="s">
        <v>3465</v>
      </c>
      <c r="X1204" s="44">
        <v>10400</v>
      </c>
      <c r="Y1204" s="34" t="s">
        <v>6625</v>
      </c>
      <c r="Z1204" s="43" t="s">
        <v>1277</v>
      </c>
      <c r="AA1204" s="34" t="s">
        <v>459</v>
      </c>
      <c r="AB1204" s="34" t="s">
        <v>396</v>
      </c>
      <c r="AC1204" s="34" t="s">
        <v>6626</v>
      </c>
      <c r="AD1204" s="44" t="s">
        <v>428</v>
      </c>
      <c r="AE1204" s="44" t="s">
        <v>5947</v>
      </c>
      <c r="AF1204" s="43">
        <v>162</v>
      </c>
      <c r="AG1204" s="34" t="s">
        <v>3465</v>
      </c>
      <c r="AH1204" s="34" t="s">
        <v>3464</v>
      </c>
      <c r="AI1204" s="43" t="s">
        <v>3466</v>
      </c>
      <c r="AJ1204" s="44" t="s">
        <v>3467</v>
      </c>
      <c r="AK1204" s="295">
        <v>3700061</v>
      </c>
      <c r="AL1204" s="44" t="s">
        <v>470</v>
      </c>
      <c r="AM1204" s="44" t="s">
        <v>3471</v>
      </c>
      <c r="AN1204" s="296">
        <v>256029750</v>
      </c>
      <c r="AO1204" s="34"/>
      <c r="AP1204" s="34"/>
      <c r="AQ1204" s="34"/>
      <c r="AR1204" s="34"/>
      <c r="AS1204" s="34"/>
      <c r="AT1204" s="44" t="s">
        <v>434</v>
      </c>
      <c r="AU1204" s="44"/>
      <c r="AV1204" s="751" t="str" cm="1">
        <f t="array" ref="AV12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4" s="34"/>
      <c r="AX1204" s="34"/>
      <c r="AY1204" s="34"/>
      <c r="AZ1204" s="34"/>
      <c r="BA1204" s="34"/>
      <c r="BB1204" s="34"/>
      <c r="BC1204" s="34"/>
      <c r="BD1204" s="44">
        <v>10400</v>
      </c>
      <c r="BE1204" s="34" t="s">
        <v>6625</v>
      </c>
      <c r="BF1204" s="43" t="s">
        <v>1277</v>
      </c>
      <c r="BG1204" s="34" t="s">
        <v>459</v>
      </c>
      <c r="BH1204" s="34" t="s">
        <v>396</v>
      </c>
      <c r="BI1204" s="34" t="s">
        <v>6626</v>
      </c>
      <c r="BJ1204" s="44" t="s">
        <v>428</v>
      </c>
      <c r="BK1204" s="44" t="s">
        <v>5947</v>
      </c>
    </row>
    <row r="1205" spans="22:63">
      <c r="V1205" s="43">
        <v>162</v>
      </c>
      <c r="W1205" s="34" t="s">
        <v>3465</v>
      </c>
      <c r="X1205" s="44">
        <v>10407</v>
      </c>
      <c r="Y1205" s="34" t="s">
        <v>992</v>
      </c>
      <c r="Z1205" s="43" t="s">
        <v>1277</v>
      </c>
      <c r="AA1205" s="34" t="s">
        <v>459</v>
      </c>
      <c r="AB1205" s="34" t="s">
        <v>396</v>
      </c>
      <c r="AC1205" s="34" t="s">
        <v>992</v>
      </c>
      <c r="AD1205" s="44" t="s">
        <v>428</v>
      </c>
      <c r="AE1205" s="44" t="s">
        <v>5947</v>
      </c>
      <c r="AF1205" s="43">
        <v>162</v>
      </c>
      <c r="AG1205" s="34" t="s">
        <v>3465</v>
      </c>
      <c r="AH1205" s="34" t="s">
        <v>3464</v>
      </c>
      <c r="AI1205" s="43" t="s">
        <v>3466</v>
      </c>
      <c r="AJ1205" s="44" t="s">
        <v>3467</v>
      </c>
      <c r="AK1205" s="295">
        <v>3700061</v>
      </c>
      <c r="AL1205" s="44" t="s">
        <v>470</v>
      </c>
      <c r="AM1205" s="44" t="s">
        <v>3471</v>
      </c>
      <c r="AN1205" s="296">
        <v>256029750</v>
      </c>
      <c r="AO1205" s="34"/>
      <c r="AP1205" s="34"/>
      <c r="AQ1205" s="34"/>
      <c r="AR1205" s="34"/>
      <c r="AS1205" s="34"/>
      <c r="AT1205" s="44" t="s">
        <v>434</v>
      </c>
      <c r="AU1205" s="44"/>
      <c r="AV1205" s="751" t="str" cm="1">
        <f t="array" ref="AV12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5" s="34"/>
      <c r="AX1205" s="34"/>
      <c r="AY1205" s="34"/>
      <c r="AZ1205" s="34"/>
      <c r="BA1205" s="34"/>
      <c r="BB1205" s="34"/>
      <c r="BC1205" s="34"/>
      <c r="BD1205" s="44">
        <v>10407</v>
      </c>
      <c r="BE1205" s="34" t="s">
        <v>992</v>
      </c>
      <c r="BF1205" s="43" t="s">
        <v>1277</v>
      </c>
      <c r="BG1205" s="34" t="s">
        <v>459</v>
      </c>
      <c r="BH1205" s="34" t="s">
        <v>396</v>
      </c>
      <c r="BI1205" s="34" t="s">
        <v>992</v>
      </c>
      <c r="BJ1205" s="44" t="s">
        <v>428</v>
      </c>
      <c r="BK1205" s="44" t="s">
        <v>5947</v>
      </c>
    </row>
    <row r="1206" spans="22:63">
      <c r="V1206" s="43">
        <v>162</v>
      </c>
      <c r="W1206" s="34" t="s">
        <v>3465</v>
      </c>
      <c r="X1206" s="44">
        <v>10409</v>
      </c>
      <c r="Y1206" s="34" t="s">
        <v>1287</v>
      </c>
      <c r="Z1206" s="43" t="s">
        <v>1277</v>
      </c>
      <c r="AA1206" s="34" t="s">
        <v>459</v>
      </c>
      <c r="AB1206" s="34" t="s">
        <v>396</v>
      </c>
      <c r="AC1206" s="34" t="s">
        <v>1287</v>
      </c>
      <c r="AD1206" s="44" t="s">
        <v>428</v>
      </c>
      <c r="AE1206" s="44" t="s">
        <v>5947</v>
      </c>
      <c r="AF1206" s="43">
        <v>162</v>
      </c>
      <c r="AG1206" s="34" t="s">
        <v>3465</v>
      </c>
      <c r="AH1206" s="34" t="s">
        <v>3464</v>
      </c>
      <c r="AI1206" s="43" t="s">
        <v>3466</v>
      </c>
      <c r="AJ1206" s="44" t="s">
        <v>3467</v>
      </c>
      <c r="AK1206" s="295">
        <v>3700061</v>
      </c>
      <c r="AL1206" s="44" t="s">
        <v>470</v>
      </c>
      <c r="AM1206" s="44" t="s">
        <v>3471</v>
      </c>
      <c r="AN1206" s="296">
        <v>256029750</v>
      </c>
      <c r="AO1206" s="34"/>
      <c r="AP1206" s="34"/>
      <c r="AQ1206" s="34"/>
      <c r="AR1206" s="34"/>
      <c r="AS1206" s="34"/>
      <c r="AT1206" s="44" t="s">
        <v>434</v>
      </c>
      <c r="AU1206" s="44"/>
      <c r="AV1206" s="751" t="str" cm="1">
        <f t="array" ref="AV12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6" s="34"/>
      <c r="AX1206" s="34"/>
      <c r="AY1206" s="34"/>
      <c r="AZ1206" s="34"/>
      <c r="BA1206" s="34"/>
      <c r="BB1206" s="34"/>
      <c r="BC1206" s="34"/>
      <c r="BD1206" s="44">
        <v>10409</v>
      </c>
      <c r="BE1206" s="34" t="s">
        <v>1287</v>
      </c>
      <c r="BF1206" s="43" t="s">
        <v>1277</v>
      </c>
      <c r="BG1206" s="34" t="s">
        <v>459</v>
      </c>
      <c r="BH1206" s="34" t="s">
        <v>396</v>
      </c>
      <c r="BI1206" s="34" t="s">
        <v>1287</v>
      </c>
      <c r="BJ1206" s="44" t="s">
        <v>428</v>
      </c>
      <c r="BK1206" s="44" t="s">
        <v>5947</v>
      </c>
    </row>
    <row r="1207" spans="22:63">
      <c r="V1207" s="43">
        <v>162</v>
      </c>
      <c r="W1207" s="34" t="s">
        <v>3465</v>
      </c>
      <c r="X1207" s="44">
        <v>10411</v>
      </c>
      <c r="Y1207" s="34" t="s">
        <v>1583</v>
      </c>
      <c r="Z1207" s="43" t="s">
        <v>1277</v>
      </c>
      <c r="AA1207" s="34" t="s">
        <v>459</v>
      </c>
      <c r="AB1207" s="34" t="s">
        <v>396</v>
      </c>
      <c r="AC1207" s="34" t="s">
        <v>1583</v>
      </c>
      <c r="AD1207" s="44" t="s">
        <v>428</v>
      </c>
      <c r="AE1207" s="44" t="s">
        <v>5947</v>
      </c>
      <c r="AF1207" s="43">
        <v>162</v>
      </c>
      <c r="AG1207" s="34" t="s">
        <v>3465</v>
      </c>
      <c r="AH1207" s="34" t="s">
        <v>3464</v>
      </c>
      <c r="AI1207" s="43" t="s">
        <v>3466</v>
      </c>
      <c r="AJ1207" s="44" t="s">
        <v>3467</v>
      </c>
      <c r="AK1207" s="295">
        <v>3700061</v>
      </c>
      <c r="AL1207" s="44" t="s">
        <v>470</v>
      </c>
      <c r="AM1207" s="44" t="s">
        <v>3471</v>
      </c>
      <c r="AN1207" s="296">
        <v>256029750</v>
      </c>
      <c r="AO1207" s="34"/>
      <c r="AP1207" s="34"/>
      <c r="AQ1207" s="34"/>
      <c r="AR1207" s="34"/>
      <c r="AS1207" s="34"/>
      <c r="AT1207" s="44" t="s">
        <v>434</v>
      </c>
      <c r="AU1207" s="44"/>
      <c r="AV1207" s="751" t="str" cm="1">
        <f t="array" ref="AV12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7" s="34"/>
      <c r="AX1207" s="34"/>
      <c r="AY1207" s="34"/>
      <c r="AZ1207" s="34"/>
      <c r="BA1207" s="34"/>
      <c r="BB1207" s="34"/>
      <c r="BC1207" s="34"/>
      <c r="BD1207" s="44">
        <v>10411</v>
      </c>
      <c r="BE1207" s="34" t="s">
        <v>1583</v>
      </c>
      <c r="BF1207" s="43" t="s">
        <v>1277</v>
      </c>
      <c r="BG1207" s="34" t="s">
        <v>459</v>
      </c>
      <c r="BH1207" s="34" t="s">
        <v>396</v>
      </c>
      <c r="BI1207" s="34" t="s">
        <v>1583</v>
      </c>
      <c r="BJ1207" s="44" t="s">
        <v>428</v>
      </c>
      <c r="BK1207" s="44" t="s">
        <v>5947</v>
      </c>
    </row>
    <row r="1208" spans="22:63">
      <c r="V1208" s="43">
        <v>162</v>
      </c>
      <c r="W1208" s="34" t="s">
        <v>3465</v>
      </c>
      <c r="X1208" s="44">
        <v>10413</v>
      </c>
      <c r="Y1208" s="34" t="s">
        <v>1840</v>
      </c>
      <c r="Z1208" s="43" t="s">
        <v>1277</v>
      </c>
      <c r="AA1208" s="34" t="s">
        <v>459</v>
      </c>
      <c r="AB1208" s="34" t="s">
        <v>396</v>
      </c>
      <c r="AC1208" s="34" t="s">
        <v>1840</v>
      </c>
      <c r="AD1208" s="44" t="s">
        <v>428</v>
      </c>
      <c r="AE1208" s="44" t="s">
        <v>5947</v>
      </c>
      <c r="AF1208" s="43">
        <v>162</v>
      </c>
      <c r="AG1208" s="34" t="s">
        <v>3465</v>
      </c>
      <c r="AH1208" s="34" t="s">
        <v>3464</v>
      </c>
      <c r="AI1208" s="43" t="s">
        <v>3466</v>
      </c>
      <c r="AJ1208" s="44" t="s">
        <v>3467</v>
      </c>
      <c r="AK1208" s="295">
        <v>3700061</v>
      </c>
      <c r="AL1208" s="44" t="s">
        <v>470</v>
      </c>
      <c r="AM1208" s="44" t="s">
        <v>3471</v>
      </c>
      <c r="AN1208" s="296">
        <v>256029750</v>
      </c>
      <c r="AO1208" s="34"/>
      <c r="AP1208" s="34"/>
      <c r="AQ1208" s="34"/>
      <c r="AR1208" s="34"/>
      <c r="AS1208" s="34"/>
      <c r="AT1208" s="44" t="s">
        <v>434</v>
      </c>
      <c r="AU1208" s="44"/>
      <c r="AV1208" s="751" t="str" cm="1">
        <f t="array" ref="AV12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8" s="34"/>
      <c r="AX1208" s="34"/>
      <c r="AY1208" s="34"/>
      <c r="AZ1208" s="34"/>
      <c r="BA1208" s="34"/>
      <c r="BB1208" s="34"/>
      <c r="BC1208" s="34"/>
      <c r="BD1208" s="44">
        <v>10413</v>
      </c>
      <c r="BE1208" s="34" t="s">
        <v>1840</v>
      </c>
      <c r="BF1208" s="43" t="s">
        <v>1277</v>
      </c>
      <c r="BG1208" s="34" t="s">
        <v>459</v>
      </c>
      <c r="BH1208" s="34" t="s">
        <v>396</v>
      </c>
      <c r="BI1208" s="34" t="s">
        <v>1840</v>
      </c>
      <c r="BJ1208" s="44" t="s">
        <v>428</v>
      </c>
      <c r="BK1208" s="44" t="s">
        <v>5947</v>
      </c>
    </row>
    <row r="1209" spans="22:63">
      <c r="V1209" s="43">
        <v>162</v>
      </c>
      <c r="W1209" s="34" t="s">
        <v>3465</v>
      </c>
      <c r="X1209" s="44">
        <v>10414</v>
      </c>
      <c r="Y1209" s="34" t="s">
        <v>2043</v>
      </c>
      <c r="Z1209" s="43" t="s">
        <v>1277</v>
      </c>
      <c r="AA1209" s="34" t="s">
        <v>459</v>
      </c>
      <c r="AB1209" s="34" t="s">
        <v>396</v>
      </c>
      <c r="AC1209" s="34" t="s">
        <v>2043</v>
      </c>
      <c r="AD1209" s="44" t="s">
        <v>428</v>
      </c>
      <c r="AE1209" s="44" t="s">
        <v>5947</v>
      </c>
      <c r="AF1209" s="43">
        <v>162</v>
      </c>
      <c r="AG1209" s="34" t="s">
        <v>3465</v>
      </c>
      <c r="AH1209" s="34" t="s">
        <v>3464</v>
      </c>
      <c r="AI1209" s="43" t="s">
        <v>3466</v>
      </c>
      <c r="AJ1209" s="44" t="s">
        <v>3467</v>
      </c>
      <c r="AK1209" s="295">
        <v>3700061</v>
      </c>
      <c r="AL1209" s="44" t="s">
        <v>470</v>
      </c>
      <c r="AM1209" s="44" t="s">
        <v>3471</v>
      </c>
      <c r="AN1209" s="296">
        <v>256029750</v>
      </c>
      <c r="AO1209" s="34"/>
      <c r="AP1209" s="34"/>
      <c r="AQ1209" s="34"/>
      <c r="AR1209" s="34"/>
      <c r="AS1209" s="34"/>
      <c r="AT1209" s="44" t="s">
        <v>434</v>
      </c>
      <c r="AU1209" s="44"/>
      <c r="AV1209" s="751" t="str" cm="1">
        <f t="array" ref="AV12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09" s="34"/>
      <c r="AX1209" s="34"/>
      <c r="AY1209" s="34"/>
      <c r="AZ1209" s="34"/>
      <c r="BA1209" s="34"/>
      <c r="BB1209" s="34"/>
      <c r="BC1209" s="34"/>
      <c r="BD1209" s="44">
        <v>10414</v>
      </c>
      <c r="BE1209" s="34" t="s">
        <v>2043</v>
      </c>
      <c r="BF1209" s="43" t="s">
        <v>1277</v>
      </c>
      <c r="BG1209" s="34" t="s">
        <v>459</v>
      </c>
      <c r="BH1209" s="34" t="s">
        <v>396</v>
      </c>
      <c r="BI1209" s="34" t="s">
        <v>2043</v>
      </c>
      <c r="BJ1209" s="44" t="s">
        <v>428</v>
      </c>
      <c r="BK1209" s="44" t="s">
        <v>5947</v>
      </c>
    </row>
    <row r="1210" spans="22:63">
      <c r="V1210" s="43">
        <v>162</v>
      </c>
      <c r="W1210" s="34" t="s">
        <v>3465</v>
      </c>
      <c r="X1210" s="44">
        <v>10415</v>
      </c>
      <c r="Y1210" s="34" t="s">
        <v>2219</v>
      </c>
      <c r="Z1210" s="43" t="s">
        <v>1277</v>
      </c>
      <c r="AA1210" s="34" t="s">
        <v>459</v>
      </c>
      <c r="AB1210" s="34" t="s">
        <v>396</v>
      </c>
      <c r="AC1210" s="34" t="s">
        <v>2219</v>
      </c>
      <c r="AD1210" s="44" t="s">
        <v>428</v>
      </c>
      <c r="AE1210" s="44" t="s">
        <v>5947</v>
      </c>
      <c r="AF1210" s="43">
        <v>162</v>
      </c>
      <c r="AG1210" s="34" t="s">
        <v>3465</v>
      </c>
      <c r="AH1210" s="34" t="s">
        <v>3464</v>
      </c>
      <c r="AI1210" s="43" t="s">
        <v>3466</v>
      </c>
      <c r="AJ1210" s="44" t="s">
        <v>3467</v>
      </c>
      <c r="AK1210" s="295">
        <v>3700061</v>
      </c>
      <c r="AL1210" s="44" t="s">
        <v>470</v>
      </c>
      <c r="AM1210" s="44" t="s">
        <v>3471</v>
      </c>
      <c r="AN1210" s="296">
        <v>256029750</v>
      </c>
      <c r="AO1210" s="34"/>
      <c r="AP1210" s="34"/>
      <c r="AQ1210" s="34"/>
      <c r="AR1210" s="34"/>
      <c r="AS1210" s="34"/>
      <c r="AT1210" s="44" t="s">
        <v>434</v>
      </c>
      <c r="AU1210" s="44"/>
      <c r="AV1210" s="751" t="str" cm="1">
        <f t="array" ref="AV12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0" s="34"/>
      <c r="AX1210" s="34"/>
      <c r="AY1210" s="34"/>
      <c r="AZ1210" s="34"/>
      <c r="BA1210" s="34"/>
      <c r="BB1210" s="34"/>
      <c r="BC1210" s="34"/>
      <c r="BD1210" s="44">
        <v>10415</v>
      </c>
      <c r="BE1210" s="34" t="s">
        <v>2219</v>
      </c>
      <c r="BF1210" s="43" t="s">
        <v>1277</v>
      </c>
      <c r="BG1210" s="34" t="s">
        <v>459</v>
      </c>
      <c r="BH1210" s="34" t="s">
        <v>396</v>
      </c>
      <c r="BI1210" s="34" t="s">
        <v>2219</v>
      </c>
      <c r="BJ1210" s="44" t="s">
        <v>428</v>
      </c>
      <c r="BK1210" s="44" t="s">
        <v>5947</v>
      </c>
    </row>
    <row r="1211" spans="22:63">
      <c r="V1211" s="43">
        <v>162</v>
      </c>
      <c r="W1211" s="34" t="s">
        <v>3465</v>
      </c>
      <c r="X1211" s="44">
        <v>10416</v>
      </c>
      <c r="Y1211" s="34" t="s">
        <v>761</v>
      </c>
      <c r="Z1211" s="43" t="s">
        <v>1277</v>
      </c>
      <c r="AA1211" s="34" t="s">
        <v>459</v>
      </c>
      <c r="AB1211" s="34" t="s">
        <v>396</v>
      </c>
      <c r="AC1211" s="34" t="s">
        <v>761</v>
      </c>
      <c r="AD1211" s="44" t="s">
        <v>428</v>
      </c>
      <c r="AE1211" s="44" t="s">
        <v>5947</v>
      </c>
      <c r="AF1211" s="43">
        <v>162</v>
      </c>
      <c r="AG1211" s="34" t="s">
        <v>3465</v>
      </c>
      <c r="AH1211" s="34" t="s">
        <v>3464</v>
      </c>
      <c r="AI1211" s="43" t="s">
        <v>3466</v>
      </c>
      <c r="AJ1211" s="44" t="s">
        <v>3467</v>
      </c>
      <c r="AK1211" s="295">
        <v>3700061</v>
      </c>
      <c r="AL1211" s="44" t="s">
        <v>470</v>
      </c>
      <c r="AM1211" s="44" t="s">
        <v>3471</v>
      </c>
      <c r="AN1211" s="296">
        <v>256029750</v>
      </c>
      <c r="AO1211" s="34"/>
      <c r="AP1211" s="34"/>
      <c r="AQ1211" s="34"/>
      <c r="AR1211" s="34"/>
      <c r="AS1211" s="34"/>
      <c r="AT1211" s="44" t="s">
        <v>434</v>
      </c>
      <c r="AU1211" s="44"/>
      <c r="AV1211" s="751" t="str" cm="1">
        <f t="array" ref="AV12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1" s="34"/>
      <c r="AX1211" s="34"/>
      <c r="AY1211" s="34"/>
      <c r="AZ1211" s="34"/>
      <c r="BA1211" s="34"/>
      <c r="BB1211" s="34"/>
      <c r="BC1211" s="34"/>
      <c r="BD1211" s="44">
        <v>10416</v>
      </c>
      <c r="BE1211" s="34" t="s">
        <v>761</v>
      </c>
      <c r="BF1211" s="43" t="s">
        <v>1277</v>
      </c>
      <c r="BG1211" s="34" t="s">
        <v>459</v>
      </c>
      <c r="BH1211" s="34" t="s">
        <v>396</v>
      </c>
      <c r="BI1211" s="34" t="s">
        <v>761</v>
      </c>
      <c r="BJ1211" s="44" t="s">
        <v>428</v>
      </c>
      <c r="BK1211" s="44" t="s">
        <v>5947</v>
      </c>
    </row>
    <row r="1212" spans="22:63">
      <c r="V1212" s="43">
        <v>162</v>
      </c>
      <c r="W1212" s="34" t="s">
        <v>3465</v>
      </c>
      <c r="X1212" s="44">
        <v>10417</v>
      </c>
      <c r="Y1212" s="34" t="s">
        <v>1995</v>
      </c>
      <c r="Z1212" s="43" t="s">
        <v>1277</v>
      </c>
      <c r="AA1212" s="34" t="s">
        <v>459</v>
      </c>
      <c r="AB1212" s="34" t="s">
        <v>396</v>
      </c>
      <c r="AC1212" s="34" t="s">
        <v>1995</v>
      </c>
      <c r="AD1212" s="44" t="s">
        <v>428</v>
      </c>
      <c r="AE1212" s="44" t="s">
        <v>5947</v>
      </c>
      <c r="AF1212" s="43">
        <v>162</v>
      </c>
      <c r="AG1212" s="34" t="s">
        <v>3465</v>
      </c>
      <c r="AH1212" s="34" t="s">
        <v>3464</v>
      </c>
      <c r="AI1212" s="43" t="s">
        <v>3466</v>
      </c>
      <c r="AJ1212" s="44" t="s">
        <v>3467</v>
      </c>
      <c r="AK1212" s="295">
        <v>3700061</v>
      </c>
      <c r="AL1212" s="44" t="s">
        <v>470</v>
      </c>
      <c r="AM1212" s="44" t="s">
        <v>3471</v>
      </c>
      <c r="AN1212" s="296">
        <v>256029750</v>
      </c>
      <c r="AO1212" s="34"/>
      <c r="AP1212" s="34"/>
      <c r="AQ1212" s="34"/>
      <c r="AR1212" s="34"/>
      <c r="AS1212" s="34"/>
      <c r="AT1212" s="44" t="s">
        <v>434</v>
      </c>
      <c r="AU1212" s="44"/>
      <c r="AV1212" s="751" t="str" cm="1">
        <f t="array" ref="AV12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2" s="34"/>
      <c r="AX1212" s="34"/>
      <c r="AY1212" s="34"/>
      <c r="AZ1212" s="34"/>
      <c r="BA1212" s="34"/>
      <c r="BB1212" s="34"/>
      <c r="BC1212" s="34"/>
      <c r="BD1212" s="44">
        <v>10417</v>
      </c>
      <c r="BE1212" s="34" t="s">
        <v>1995</v>
      </c>
      <c r="BF1212" s="43" t="s">
        <v>1277</v>
      </c>
      <c r="BG1212" s="34" t="s">
        <v>459</v>
      </c>
      <c r="BH1212" s="34" t="s">
        <v>396</v>
      </c>
      <c r="BI1212" s="34" t="s">
        <v>1995</v>
      </c>
      <c r="BJ1212" s="44" t="s">
        <v>428</v>
      </c>
      <c r="BK1212" s="44" t="s">
        <v>5947</v>
      </c>
    </row>
    <row r="1213" spans="22:63">
      <c r="V1213" s="43">
        <v>162</v>
      </c>
      <c r="W1213" s="34" t="s">
        <v>3465</v>
      </c>
      <c r="X1213" s="44">
        <v>10418</v>
      </c>
      <c r="Y1213" s="34" t="s">
        <v>1783</v>
      </c>
      <c r="Z1213" s="43" t="s">
        <v>1277</v>
      </c>
      <c r="AA1213" s="34" t="s">
        <v>459</v>
      </c>
      <c r="AB1213" s="34" t="s">
        <v>396</v>
      </c>
      <c r="AC1213" s="34" t="s">
        <v>1783</v>
      </c>
      <c r="AD1213" s="44" t="s">
        <v>428</v>
      </c>
      <c r="AE1213" s="44" t="s">
        <v>5947</v>
      </c>
      <c r="AF1213" s="43">
        <v>162</v>
      </c>
      <c r="AG1213" s="34" t="s">
        <v>3465</v>
      </c>
      <c r="AH1213" s="34" t="s">
        <v>3464</v>
      </c>
      <c r="AI1213" s="43" t="s">
        <v>3466</v>
      </c>
      <c r="AJ1213" s="44" t="s">
        <v>3467</v>
      </c>
      <c r="AK1213" s="295">
        <v>3700061</v>
      </c>
      <c r="AL1213" s="44" t="s">
        <v>470</v>
      </c>
      <c r="AM1213" s="44" t="s">
        <v>3471</v>
      </c>
      <c r="AN1213" s="296">
        <v>256029750</v>
      </c>
      <c r="AO1213" s="34"/>
      <c r="AP1213" s="34"/>
      <c r="AQ1213" s="34"/>
      <c r="AR1213" s="34"/>
      <c r="AS1213" s="34"/>
      <c r="AT1213" s="44" t="s">
        <v>434</v>
      </c>
      <c r="AU1213" s="44"/>
      <c r="AV1213" s="751" t="str" cm="1">
        <f t="array" ref="AV12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3" s="34"/>
      <c r="AX1213" s="34"/>
      <c r="AY1213" s="34"/>
      <c r="AZ1213" s="34"/>
      <c r="BA1213" s="34"/>
      <c r="BB1213" s="34"/>
      <c r="BC1213" s="34"/>
      <c r="BD1213" s="44">
        <v>10418</v>
      </c>
      <c r="BE1213" s="34" t="s">
        <v>1783</v>
      </c>
      <c r="BF1213" s="43" t="s">
        <v>1277</v>
      </c>
      <c r="BG1213" s="34" t="s">
        <v>459</v>
      </c>
      <c r="BH1213" s="34" t="s">
        <v>396</v>
      </c>
      <c r="BI1213" s="34" t="s">
        <v>1783</v>
      </c>
      <c r="BJ1213" s="44" t="s">
        <v>428</v>
      </c>
      <c r="BK1213" s="44" t="s">
        <v>5947</v>
      </c>
    </row>
    <row r="1214" spans="22:63">
      <c r="V1214" s="43">
        <v>162</v>
      </c>
      <c r="W1214" s="34" t="s">
        <v>3465</v>
      </c>
      <c r="X1214" s="44">
        <v>10421</v>
      </c>
      <c r="Y1214" s="34" t="s">
        <v>1997</v>
      </c>
      <c r="Z1214" s="43" t="s">
        <v>1277</v>
      </c>
      <c r="AA1214" s="34" t="s">
        <v>459</v>
      </c>
      <c r="AB1214" s="34" t="s">
        <v>396</v>
      </c>
      <c r="AC1214" s="34" t="s">
        <v>6626</v>
      </c>
      <c r="AD1214" s="44" t="s">
        <v>428</v>
      </c>
      <c r="AE1214" s="44" t="s">
        <v>5947</v>
      </c>
      <c r="AF1214" s="43">
        <v>162</v>
      </c>
      <c r="AG1214" s="34" t="s">
        <v>3465</v>
      </c>
      <c r="AH1214" s="34" t="s">
        <v>3464</v>
      </c>
      <c r="AI1214" s="43" t="s">
        <v>3466</v>
      </c>
      <c r="AJ1214" s="44" t="s">
        <v>3467</v>
      </c>
      <c r="AK1214" s="295">
        <v>3700061</v>
      </c>
      <c r="AL1214" s="44" t="s">
        <v>470</v>
      </c>
      <c r="AM1214" s="44" t="s">
        <v>3471</v>
      </c>
      <c r="AN1214" s="296">
        <v>256029750</v>
      </c>
      <c r="AO1214" s="34"/>
      <c r="AP1214" s="34"/>
      <c r="AQ1214" s="34"/>
      <c r="AR1214" s="34"/>
      <c r="AS1214" s="34"/>
      <c r="AT1214" s="44" t="s">
        <v>434</v>
      </c>
      <c r="AU1214" s="44"/>
      <c r="AV1214" s="751" t="str" cm="1">
        <f t="array" ref="AV12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4" s="34"/>
      <c r="AX1214" s="34"/>
      <c r="AY1214" s="34"/>
      <c r="AZ1214" s="34"/>
      <c r="BA1214" s="34"/>
      <c r="BB1214" s="34"/>
      <c r="BC1214" s="34"/>
      <c r="BD1214" s="44">
        <v>10421</v>
      </c>
      <c r="BE1214" s="34" t="s">
        <v>1997</v>
      </c>
      <c r="BF1214" s="43" t="s">
        <v>1277</v>
      </c>
      <c r="BG1214" s="34" t="s">
        <v>459</v>
      </c>
      <c r="BH1214" s="34" t="s">
        <v>396</v>
      </c>
      <c r="BI1214" s="34" t="s">
        <v>6626</v>
      </c>
      <c r="BJ1214" s="44" t="s">
        <v>428</v>
      </c>
      <c r="BK1214" s="44" t="s">
        <v>5947</v>
      </c>
    </row>
    <row r="1215" spans="22:63">
      <c r="V1215" s="43">
        <v>162</v>
      </c>
      <c r="W1215" s="34" t="s">
        <v>3465</v>
      </c>
      <c r="X1215" s="44">
        <v>10422</v>
      </c>
      <c r="Y1215" s="34" t="s">
        <v>3069</v>
      </c>
      <c r="Z1215" s="43" t="s">
        <v>1277</v>
      </c>
      <c r="AA1215" s="34" t="s">
        <v>459</v>
      </c>
      <c r="AB1215" s="34" t="s">
        <v>396</v>
      </c>
      <c r="AC1215" s="34" t="s">
        <v>6627</v>
      </c>
      <c r="AD1215" s="44" t="s">
        <v>428</v>
      </c>
      <c r="AE1215" s="44" t="s">
        <v>5947</v>
      </c>
      <c r="AF1215" s="43">
        <v>162</v>
      </c>
      <c r="AG1215" s="34" t="s">
        <v>3465</v>
      </c>
      <c r="AH1215" s="34" t="s">
        <v>3464</v>
      </c>
      <c r="AI1215" s="43" t="s">
        <v>3466</v>
      </c>
      <c r="AJ1215" s="44" t="s">
        <v>3467</v>
      </c>
      <c r="AK1215" s="295">
        <v>3700061</v>
      </c>
      <c r="AL1215" s="44" t="s">
        <v>470</v>
      </c>
      <c r="AM1215" s="44" t="s">
        <v>3471</v>
      </c>
      <c r="AN1215" s="296">
        <v>256029750</v>
      </c>
      <c r="AO1215" s="34"/>
      <c r="AP1215" s="34"/>
      <c r="AQ1215" s="34"/>
      <c r="AR1215" s="34"/>
      <c r="AS1215" s="34"/>
      <c r="AT1215" s="44" t="s">
        <v>434</v>
      </c>
      <c r="AU1215" s="44"/>
      <c r="AV1215" s="751" t="str" cm="1">
        <f t="array" ref="AV12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5" s="34"/>
      <c r="AX1215" s="34"/>
      <c r="AY1215" s="34"/>
      <c r="AZ1215" s="34"/>
      <c r="BA1215" s="34"/>
      <c r="BB1215" s="34"/>
      <c r="BC1215" s="34"/>
      <c r="BD1215" s="44">
        <v>10422</v>
      </c>
      <c r="BE1215" s="34" t="s">
        <v>3069</v>
      </c>
      <c r="BF1215" s="43" t="s">
        <v>1277</v>
      </c>
      <c r="BG1215" s="34" t="s">
        <v>459</v>
      </c>
      <c r="BH1215" s="34" t="s">
        <v>396</v>
      </c>
      <c r="BI1215" s="34" t="s">
        <v>6627</v>
      </c>
      <c r="BJ1215" s="44" t="s">
        <v>428</v>
      </c>
      <c r="BK1215" s="44" t="s">
        <v>5947</v>
      </c>
    </row>
    <row r="1216" spans="22:63">
      <c r="V1216" s="43">
        <v>162</v>
      </c>
      <c r="W1216" s="34" t="s">
        <v>3465</v>
      </c>
      <c r="X1216" s="44">
        <v>10423</v>
      </c>
      <c r="Y1216" s="34" t="s">
        <v>2174</v>
      </c>
      <c r="Z1216" s="43" t="s">
        <v>1277</v>
      </c>
      <c r="AA1216" s="34" t="s">
        <v>459</v>
      </c>
      <c r="AB1216" s="34" t="s">
        <v>396</v>
      </c>
      <c r="AC1216" s="34" t="s">
        <v>6628</v>
      </c>
      <c r="AD1216" s="44" t="s">
        <v>428</v>
      </c>
      <c r="AE1216" s="44" t="s">
        <v>5947</v>
      </c>
      <c r="AF1216" s="43">
        <v>162</v>
      </c>
      <c r="AG1216" s="34" t="s">
        <v>3465</v>
      </c>
      <c r="AH1216" s="34" t="s">
        <v>3464</v>
      </c>
      <c r="AI1216" s="43" t="s">
        <v>3466</v>
      </c>
      <c r="AJ1216" s="44" t="s">
        <v>3467</v>
      </c>
      <c r="AK1216" s="295">
        <v>3700061</v>
      </c>
      <c r="AL1216" s="44" t="s">
        <v>470</v>
      </c>
      <c r="AM1216" s="44" t="s">
        <v>3471</v>
      </c>
      <c r="AN1216" s="296">
        <v>256029750</v>
      </c>
      <c r="AO1216" s="34"/>
      <c r="AP1216" s="34"/>
      <c r="AQ1216" s="34"/>
      <c r="AR1216" s="34"/>
      <c r="AS1216" s="34"/>
      <c r="AT1216" s="44" t="s">
        <v>434</v>
      </c>
      <c r="AU1216" s="44"/>
      <c r="AV1216" s="751" t="str" cm="1">
        <f t="array" ref="AV12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6" s="34"/>
      <c r="AX1216" s="34"/>
      <c r="AY1216" s="34"/>
      <c r="AZ1216" s="34"/>
      <c r="BA1216" s="34"/>
      <c r="BB1216" s="34"/>
      <c r="BC1216" s="34"/>
      <c r="BD1216" s="44">
        <v>10423</v>
      </c>
      <c r="BE1216" s="34" t="s">
        <v>2174</v>
      </c>
      <c r="BF1216" s="43" t="s">
        <v>1277</v>
      </c>
      <c r="BG1216" s="34" t="s">
        <v>459</v>
      </c>
      <c r="BH1216" s="34" t="s">
        <v>396</v>
      </c>
      <c r="BI1216" s="34" t="s">
        <v>6628</v>
      </c>
      <c r="BJ1216" s="44" t="s">
        <v>428</v>
      </c>
      <c r="BK1216" s="44" t="s">
        <v>5947</v>
      </c>
    </row>
    <row r="1217" spans="22:63">
      <c r="V1217" s="43">
        <v>162</v>
      </c>
      <c r="W1217" s="34" t="s">
        <v>3465</v>
      </c>
      <c r="X1217" s="44">
        <v>10424</v>
      </c>
      <c r="Y1217" s="34" t="s">
        <v>3204</v>
      </c>
      <c r="Z1217" s="43" t="s">
        <v>1277</v>
      </c>
      <c r="AA1217" s="34" t="s">
        <v>459</v>
      </c>
      <c r="AB1217" s="34" t="s">
        <v>396</v>
      </c>
      <c r="AC1217" s="34" t="s">
        <v>6629</v>
      </c>
      <c r="AD1217" s="44" t="s">
        <v>428</v>
      </c>
      <c r="AE1217" s="44" t="s">
        <v>5947</v>
      </c>
      <c r="AF1217" s="43">
        <v>162</v>
      </c>
      <c r="AG1217" s="34" t="s">
        <v>3465</v>
      </c>
      <c r="AH1217" s="34" t="s">
        <v>3464</v>
      </c>
      <c r="AI1217" s="43" t="s">
        <v>3466</v>
      </c>
      <c r="AJ1217" s="44" t="s">
        <v>3467</v>
      </c>
      <c r="AK1217" s="295">
        <v>3700061</v>
      </c>
      <c r="AL1217" s="44" t="s">
        <v>470</v>
      </c>
      <c r="AM1217" s="44" t="s">
        <v>3471</v>
      </c>
      <c r="AN1217" s="296">
        <v>256029750</v>
      </c>
      <c r="AO1217" s="34"/>
      <c r="AP1217" s="34"/>
      <c r="AQ1217" s="34"/>
      <c r="AR1217" s="34"/>
      <c r="AS1217" s="34"/>
      <c r="AT1217" s="44" t="s">
        <v>434</v>
      </c>
      <c r="AU1217" s="44"/>
      <c r="AV1217" s="751" t="str" cm="1">
        <f t="array" ref="AV12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7" s="34"/>
      <c r="AX1217" s="34"/>
      <c r="AY1217" s="34"/>
      <c r="AZ1217" s="34"/>
      <c r="BA1217" s="34"/>
      <c r="BB1217" s="34"/>
      <c r="BC1217" s="34"/>
      <c r="BD1217" s="44">
        <v>10424</v>
      </c>
      <c r="BE1217" s="34" t="s">
        <v>3204</v>
      </c>
      <c r="BF1217" s="43" t="s">
        <v>1277</v>
      </c>
      <c r="BG1217" s="34" t="s">
        <v>459</v>
      </c>
      <c r="BH1217" s="34" t="s">
        <v>396</v>
      </c>
      <c r="BI1217" s="34" t="s">
        <v>6629</v>
      </c>
      <c r="BJ1217" s="44" t="s">
        <v>428</v>
      </c>
      <c r="BK1217" s="44" t="s">
        <v>5947</v>
      </c>
    </row>
    <row r="1218" spans="22:63">
      <c r="V1218" s="43">
        <v>162</v>
      </c>
      <c r="W1218" s="34" t="s">
        <v>3465</v>
      </c>
      <c r="X1218" s="44">
        <v>10419</v>
      </c>
      <c r="Y1218" s="34" t="s">
        <v>2778</v>
      </c>
      <c r="Z1218" s="43" t="s">
        <v>1277</v>
      </c>
      <c r="AA1218" s="34" t="s">
        <v>459</v>
      </c>
      <c r="AB1218" s="34" t="s">
        <v>396</v>
      </c>
      <c r="AC1218" s="34" t="s">
        <v>2778</v>
      </c>
      <c r="AD1218" s="44" t="s">
        <v>428</v>
      </c>
      <c r="AE1218" s="44" t="s">
        <v>5947</v>
      </c>
      <c r="AF1218" s="43">
        <v>162</v>
      </c>
      <c r="AG1218" s="34" t="s">
        <v>3465</v>
      </c>
      <c r="AH1218" s="34" t="s">
        <v>3464</v>
      </c>
      <c r="AI1218" s="43" t="s">
        <v>3466</v>
      </c>
      <c r="AJ1218" s="44" t="s">
        <v>3467</v>
      </c>
      <c r="AK1218" s="295">
        <v>3700061</v>
      </c>
      <c r="AL1218" s="44" t="s">
        <v>470</v>
      </c>
      <c r="AM1218" s="44" t="s">
        <v>3471</v>
      </c>
      <c r="AN1218" s="296">
        <v>256029750</v>
      </c>
      <c r="AO1218" s="34"/>
      <c r="AP1218" s="34"/>
      <c r="AQ1218" s="34"/>
      <c r="AR1218" s="34"/>
      <c r="AS1218" s="34"/>
      <c r="AT1218" s="44" t="s">
        <v>434</v>
      </c>
      <c r="AU1218" s="44"/>
      <c r="AV1218" s="751" t="str" cm="1">
        <f t="array" ref="AV12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8" s="34"/>
      <c r="AX1218" s="34"/>
      <c r="AY1218" s="34"/>
      <c r="AZ1218" s="34"/>
      <c r="BA1218" s="34"/>
      <c r="BB1218" s="34"/>
      <c r="BC1218" s="34"/>
      <c r="BD1218" s="44">
        <v>10419</v>
      </c>
      <c r="BE1218" s="34" t="s">
        <v>2778</v>
      </c>
      <c r="BF1218" s="43" t="s">
        <v>1277</v>
      </c>
      <c r="BG1218" s="34" t="s">
        <v>459</v>
      </c>
      <c r="BH1218" s="34" t="s">
        <v>396</v>
      </c>
      <c r="BI1218" s="34" t="s">
        <v>2778</v>
      </c>
      <c r="BJ1218" s="44" t="s">
        <v>428</v>
      </c>
      <c r="BK1218" s="44" t="s">
        <v>5947</v>
      </c>
    </row>
    <row r="1219" spans="22:63">
      <c r="V1219" s="43">
        <v>162</v>
      </c>
      <c r="W1219" s="34" t="s">
        <v>3465</v>
      </c>
      <c r="X1219" s="44">
        <v>10420</v>
      </c>
      <c r="Y1219" s="34" t="s">
        <v>2883</v>
      </c>
      <c r="Z1219" s="43" t="s">
        <v>1277</v>
      </c>
      <c r="AA1219" s="34" t="s">
        <v>459</v>
      </c>
      <c r="AB1219" s="34" t="s">
        <v>396</v>
      </c>
      <c r="AC1219" s="34" t="s">
        <v>2883</v>
      </c>
      <c r="AD1219" s="44" t="s">
        <v>428</v>
      </c>
      <c r="AE1219" s="44" t="s">
        <v>5947</v>
      </c>
      <c r="AF1219" s="43">
        <v>162</v>
      </c>
      <c r="AG1219" s="34" t="s">
        <v>3465</v>
      </c>
      <c r="AH1219" s="34" t="s">
        <v>3464</v>
      </c>
      <c r="AI1219" s="43" t="s">
        <v>3466</v>
      </c>
      <c r="AJ1219" s="44" t="s">
        <v>3467</v>
      </c>
      <c r="AK1219" s="295">
        <v>3700061</v>
      </c>
      <c r="AL1219" s="44" t="s">
        <v>470</v>
      </c>
      <c r="AM1219" s="44" t="s">
        <v>3471</v>
      </c>
      <c r="AN1219" s="296">
        <v>256029750</v>
      </c>
      <c r="AO1219" s="34"/>
      <c r="AP1219" s="34"/>
      <c r="AQ1219" s="34"/>
      <c r="AR1219" s="34"/>
      <c r="AS1219" s="34"/>
      <c r="AT1219" s="44" t="s">
        <v>434</v>
      </c>
      <c r="AU1219" s="44"/>
      <c r="AV1219" s="751" t="str" cm="1">
        <f t="array" ref="AV12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19" s="34"/>
      <c r="AX1219" s="34"/>
      <c r="AY1219" s="34"/>
      <c r="AZ1219" s="34"/>
      <c r="BA1219" s="34"/>
      <c r="BB1219" s="34"/>
      <c r="BC1219" s="34"/>
      <c r="BD1219" s="44">
        <v>10420</v>
      </c>
      <c r="BE1219" s="34" t="s">
        <v>2883</v>
      </c>
      <c r="BF1219" s="43" t="s">
        <v>1277</v>
      </c>
      <c r="BG1219" s="34" t="s">
        <v>459</v>
      </c>
      <c r="BH1219" s="34" t="s">
        <v>396</v>
      </c>
      <c r="BI1219" s="34" t="s">
        <v>2883</v>
      </c>
      <c r="BJ1219" s="44" t="s">
        <v>428</v>
      </c>
      <c r="BK1219" s="44" t="s">
        <v>5947</v>
      </c>
    </row>
    <row r="1220" spans="22:63">
      <c r="V1220" s="43">
        <v>162</v>
      </c>
      <c r="W1220" s="34" t="s">
        <v>3465</v>
      </c>
      <c r="X1220" s="44">
        <v>11301</v>
      </c>
      <c r="Y1220" s="34" t="s">
        <v>732</v>
      </c>
      <c r="Z1220" s="43" t="s">
        <v>426</v>
      </c>
      <c r="AA1220" s="34" t="s">
        <v>467</v>
      </c>
      <c r="AB1220" s="34" t="s">
        <v>396</v>
      </c>
      <c r="AC1220" s="34" t="s">
        <v>732</v>
      </c>
      <c r="AD1220" s="44" t="s">
        <v>428</v>
      </c>
      <c r="AE1220" s="44" t="s">
        <v>5947</v>
      </c>
      <c r="AF1220" s="43">
        <v>162</v>
      </c>
      <c r="AG1220" s="34" t="s">
        <v>3465</v>
      </c>
      <c r="AH1220" s="34" t="s">
        <v>3464</v>
      </c>
      <c r="AI1220" s="43" t="s">
        <v>3466</v>
      </c>
      <c r="AJ1220" s="44" t="s">
        <v>3467</v>
      </c>
      <c r="AK1220" s="295">
        <v>3700061</v>
      </c>
      <c r="AL1220" s="44" t="s">
        <v>470</v>
      </c>
      <c r="AM1220" s="44" t="s">
        <v>3471</v>
      </c>
      <c r="AN1220" s="296">
        <v>256029750</v>
      </c>
      <c r="AO1220" s="34"/>
      <c r="AP1220" s="34"/>
      <c r="AQ1220" s="34"/>
      <c r="AR1220" s="34"/>
      <c r="AS1220" s="34"/>
      <c r="AT1220" s="44" t="s">
        <v>434</v>
      </c>
      <c r="AU1220" s="44"/>
      <c r="AV1220" s="751" t="str" cm="1">
        <f t="array" ref="AV12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0" s="34"/>
      <c r="AX1220" s="34"/>
      <c r="AY1220" s="34"/>
      <c r="AZ1220" s="34"/>
      <c r="BA1220" s="34"/>
      <c r="BB1220" s="34"/>
      <c r="BC1220" s="34"/>
      <c r="BD1220" s="44">
        <v>11301</v>
      </c>
      <c r="BE1220" s="34" t="s">
        <v>732</v>
      </c>
      <c r="BF1220" s="43" t="s">
        <v>426</v>
      </c>
      <c r="BG1220" s="34" t="s">
        <v>467</v>
      </c>
      <c r="BH1220" s="34" t="s">
        <v>396</v>
      </c>
      <c r="BI1220" s="34" t="s">
        <v>732</v>
      </c>
      <c r="BJ1220" s="44" t="s">
        <v>428</v>
      </c>
      <c r="BK1220" s="44" t="s">
        <v>5947</v>
      </c>
    </row>
    <row r="1221" spans="22:63">
      <c r="V1221" s="43">
        <v>162</v>
      </c>
      <c r="W1221" s="34" t="s">
        <v>3465</v>
      </c>
      <c r="X1221" s="44">
        <v>11302</v>
      </c>
      <c r="Y1221" s="34" t="s">
        <v>1000</v>
      </c>
      <c r="Z1221" s="43" t="s">
        <v>426</v>
      </c>
      <c r="AA1221" s="34" t="s">
        <v>467</v>
      </c>
      <c r="AB1221" s="34" t="s">
        <v>396</v>
      </c>
      <c r="AC1221" s="34" t="s">
        <v>1000</v>
      </c>
      <c r="AD1221" s="44" t="s">
        <v>428</v>
      </c>
      <c r="AE1221" s="44" t="s">
        <v>5947</v>
      </c>
      <c r="AF1221" s="43">
        <v>162</v>
      </c>
      <c r="AG1221" s="34" t="s">
        <v>3465</v>
      </c>
      <c r="AH1221" s="34" t="s">
        <v>3464</v>
      </c>
      <c r="AI1221" s="43" t="s">
        <v>3466</v>
      </c>
      <c r="AJ1221" s="44" t="s">
        <v>3467</v>
      </c>
      <c r="AK1221" s="295">
        <v>3700061</v>
      </c>
      <c r="AL1221" s="44" t="s">
        <v>470</v>
      </c>
      <c r="AM1221" s="44" t="s">
        <v>3471</v>
      </c>
      <c r="AN1221" s="296">
        <v>256029750</v>
      </c>
      <c r="AO1221" s="34"/>
      <c r="AP1221" s="34"/>
      <c r="AQ1221" s="34"/>
      <c r="AR1221" s="34"/>
      <c r="AS1221" s="34"/>
      <c r="AT1221" s="44" t="s">
        <v>434</v>
      </c>
      <c r="AU1221" s="44"/>
      <c r="AV1221" s="751" t="str" cm="1">
        <f t="array" ref="AV12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1" s="34"/>
      <c r="AX1221" s="34"/>
      <c r="AY1221" s="34"/>
      <c r="AZ1221" s="34"/>
      <c r="BA1221" s="34"/>
      <c r="BB1221" s="34"/>
      <c r="BC1221" s="34"/>
      <c r="BD1221" s="44">
        <v>11302</v>
      </c>
      <c r="BE1221" s="34" t="s">
        <v>1000</v>
      </c>
      <c r="BF1221" s="43" t="s">
        <v>426</v>
      </c>
      <c r="BG1221" s="34" t="s">
        <v>467</v>
      </c>
      <c r="BH1221" s="34" t="s">
        <v>396</v>
      </c>
      <c r="BI1221" s="34" t="s">
        <v>1000</v>
      </c>
      <c r="BJ1221" s="44" t="s">
        <v>428</v>
      </c>
      <c r="BK1221" s="44" t="s">
        <v>5947</v>
      </c>
    </row>
    <row r="1222" spans="22:63">
      <c r="V1222" s="43">
        <v>162</v>
      </c>
      <c r="W1222" s="34" t="s">
        <v>3465</v>
      </c>
      <c r="X1222" s="44">
        <v>11303</v>
      </c>
      <c r="Y1222" s="34" t="s">
        <v>1295</v>
      </c>
      <c r="Z1222" s="43" t="s">
        <v>426</v>
      </c>
      <c r="AA1222" s="34" t="s">
        <v>467</v>
      </c>
      <c r="AB1222" s="34" t="s">
        <v>396</v>
      </c>
      <c r="AC1222" s="34" t="s">
        <v>1295</v>
      </c>
      <c r="AD1222" s="44" t="s">
        <v>428</v>
      </c>
      <c r="AE1222" s="44" t="s">
        <v>5947</v>
      </c>
      <c r="AF1222" s="43">
        <v>162</v>
      </c>
      <c r="AG1222" s="34" t="s">
        <v>3465</v>
      </c>
      <c r="AH1222" s="34" t="s">
        <v>3464</v>
      </c>
      <c r="AI1222" s="43" t="s">
        <v>3466</v>
      </c>
      <c r="AJ1222" s="44" t="s">
        <v>3467</v>
      </c>
      <c r="AK1222" s="295">
        <v>3700061</v>
      </c>
      <c r="AL1222" s="44" t="s">
        <v>470</v>
      </c>
      <c r="AM1222" s="44" t="s">
        <v>3471</v>
      </c>
      <c r="AN1222" s="296">
        <v>256029750</v>
      </c>
      <c r="AO1222" s="34"/>
      <c r="AP1222" s="34"/>
      <c r="AQ1222" s="34"/>
      <c r="AR1222" s="34"/>
      <c r="AS1222" s="34"/>
      <c r="AT1222" s="44" t="s">
        <v>434</v>
      </c>
      <c r="AU1222" s="44"/>
      <c r="AV1222" s="751" t="str" cm="1">
        <f t="array" ref="AV12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2" s="34"/>
      <c r="AX1222" s="34"/>
      <c r="AY1222" s="34"/>
      <c r="AZ1222" s="34"/>
      <c r="BA1222" s="34"/>
      <c r="BB1222" s="34"/>
      <c r="BC1222" s="34"/>
      <c r="BD1222" s="44">
        <v>11303</v>
      </c>
      <c r="BE1222" s="34" t="s">
        <v>1295</v>
      </c>
      <c r="BF1222" s="43" t="s">
        <v>426</v>
      </c>
      <c r="BG1222" s="34" t="s">
        <v>467</v>
      </c>
      <c r="BH1222" s="34" t="s">
        <v>396</v>
      </c>
      <c r="BI1222" s="34" t="s">
        <v>1295</v>
      </c>
      <c r="BJ1222" s="44" t="s">
        <v>428</v>
      </c>
      <c r="BK1222" s="44" t="s">
        <v>5947</v>
      </c>
    </row>
    <row r="1223" spans="22:63">
      <c r="V1223" s="43">
        <v>162</v>
      </c>
      <c r="W1223" s="34" t="s">
        <v>3465</v>
      </c>
      <c r="X1223" s="44">
        <v>11304</v>
      </c>
      <c r="Y1223" s="34" t="s">
        <v>1202</v>
      </c>
      <c r="Z1223" s="43" t="s">
        <v>426</v>
      </c>
      <c r="AA1223" s="34" t="s">
        <v>467</v>
      </c>
      <c r="AB1223" s="34" t="s">
        <v>396</v>
      </c>
      <c r="AC1223" s="34" t="s">
        <v>1202</v>
      </c>
      <c r="AD1223" s="44" t="s">
        <v>428</v>
      </c>
      <c r="AE1223" s="44" t="s">
        <v>5947</v>
      </c>
      <c r="AF1223" s="43">
        <v>162</v>
      </c>
      <c r="AG1223" s="34" t="s">
        <v>3465</v>
      </c>
      <c r="AH1223" s="34" t="s">
        <v>3464</v>
      </c>
      <c r="AI1223" s="43" t="s">
        <v>3466</v>
      </c>
      <c r="AJ1223" s="44" t="s">
        <v>3467</v>
      </c>
      <c r="AK1223" s="295">
        <v>3700061</v>
      </c>
      <c r="AL1223" s="44" t="s">
        <v>470</v>
      </c>
      <c r="AM1223" s="44" t="s">
        <v>3471</v>
      </c>
      <c r="AN1223" s="296">
        <v>256029750</v>
      </c>
      <c r="AO1223" s="34"/>
      <c r="AP1223" s="34"/>
      <c r="AQ1223" s="34"/>
      <c r="AR1223" s="34"/>
      <c r="AS1223" s="34"/>
      <c r="AT1223" s="44" t="s">
        <v>434</v>
      </c>
      <c r="AU1223" s="44"/>
      <c r="AV1223" s="751" t="str" cm="1">
        <f t="array" ref="AV12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3" s="34"/>
      <c r="AX1223" s="34"/>
      <c r="AY1223" s="34"/>
      <c r="AZ1223" s="34"/>
      <c r="BA1223" s="34"/>
      <c r="BB1223" s="34"/>
      <c r="BC1223" s="34"/>
      <c r="BD1223" s="44">
        <v>11304</v>
      </c>
      <c r="BE1223" s="34" t="s">
        <v>1202</v>
      </c>
      <c r="BF1223" s="43" t="s">
        <v>426</v>
      </c>
      <c r="BG1223" s="34" t="s">
        <v>467</v>
      </c>
      <c r="BH1223" s="34" t="s">
        <v>396</v>
      </c>
      <c r="BI1223" s="34" t="s">
        <v>1202</v>
      </c>
      <c r="BJ1223" s="44" t="s">
        <v>428</v>
      </c>
      <c r="BK1223" s="44" t="s">
        <v>5947</v>
      </c>
    </row>
    <row r="1224" spans="22:63">
      <c r="V1224" s="43">
        <v>162</v>
      </c>
      <c r="W1224" s="34" t="s">
        <v>3465</v>
      </c>
      <c r="X1224" s="44">
        <v>11305</v>
      </c>
      <c r="Y1224" s="34" t="s">
        <v>1844</v>
      </c>
      <c r="Z1224" s="43" t="s">
        <v>426</v>
      </c>
      <c r="AA1224" s="34" t="s">
        <v>467</v>
      </c>
      <c r="AB1224" s="34" t="s">
        <v>396</v>
      </c>
      <c r="AC1224" s="34" t="s">
        <v>1844</v>
      </c>
      <c r="AD1224" s="44" t="s">
        <v>428</v>
      </c>
      <c r="AE1224" s="44" t="s">
        <v>5947</v>
      </c>
      <c r="AF1224" s="43">
        <v>162</v>
      </c>
      <c r="AG1224" s="34" t="s">
        <v>3465</v>
      </c>
      <c r="AH1224" s="34" t="s">
        <v>3464</v>
      </c>
      <c r="AI1224" s="43" t="s">
        <v>3466</v>
      </c>
      <c r="AJ1224" s="44" t="s">
        <v>3467</v>
      </c>
      <c r="AK1224" s="295">
        <v>3700061</v>
      </c>
      <c r="AL1224" s="44" t="s">
        <v>470</v>
      </c>
      <c r="AM1224" s="44" t="s">
        <v>3471</v>
      </c>
      <c r="AN1224" s="296">
        <v>256029750</v>
      </c>
      <c r="AO1224" s="34"/>
      <c r="AP1224" s="34"/>
      <c r="AQ1224" s="34"/>
      <c r="AR1224" s="34"/>
      <c r="AS1224" s="34"/>
      <c r="AT1224" s="44" t="s">
        <v>434</v>
      </c>
      <c r="AU1224" s="44"/>
      <c r="AV1224" s="751" t="str" cm="1">
        <f t="array" ref="AV12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4" s="34"/>
      <c r="AX1224" s="34"/>
      <c r="AY1224" s="34"/>
      <c r="AZ1224" s="34"/>
      <c r="BA1224" s="34"/>
      <c r="BB1224" s="34"/>
      <c r="BC1224" s="34"/>
      <c r="BD1224" s="44">
        <v>11305</v>
      </c>
      <c r="BE1224" s="34" t="s">
        <v>1844</v>
      </c>
      <c r="BF1224" s="43" t="s">
        <v>426</v>
      </c>
      <c r="BG1224" s="34" t="s">
        <v>467</v>
      </c>
      <c r="BH1224" s="34" t="s">
        <v>396</v>
      </c>
      <c r="BI1224" s="34" t="s">
        <v>1844</v>
      </c>
      <c r="BJ1224" s="44" t="s">
        <v>428</v>
      </c>
      <c r="BK1224" s="44" t="s">
        <v>5947</v>
      </c>
    </row>
    <row r="1225" spans="22:63">
      <c r="V1225" s="43">
        <v>162</v>
      </c>
      <c r="W1225" s="34" t="s">
        <v>3465</v>
      </c>
      <c r="X1225" s="44">
        <v>11300</v>
      </c>
      <c r="Y1225" s="34" t="s">
        <v>6630</v>
      </c>
      <c r="Z1225" s="43" t="s">
        <v>426</v>
      </c>
      <c r="AA1225" s="34" t="s">
        <v>467</v>
      </c>
      <c r="AB1225" s="34" t="s">
        <v>396</v>
      </c>
      <c r="AC1225" s="34" t="s">
        <v>6631</v>
      </c>
      <c r="AD1225" s="44" t="s">
        <v>428</v>
      </c>
      <c r="AE1225" s="44" t="s">
        <v>5947</v>
      </c>
      <c r="AF1225" s="43">
        <v>162</v>
      </c>
      <c r="AG1225" s="34" t="s">
        <v>3465</v>
      </c>
      <c r="AH1225" s="34" t="s">
        <v>3464</v>
      </c>
      <c r="AI1225" s="43" t="s">
        <v>3466</v>
      </c>
      <c r="AJ1225" s="44" t="s">
        <v>3467</v>
      </c>
      <c r="AK1225" s="295">
        <v>3700061</v>
      </c>
      <c r="AL1225" s="44" t="s">
        <v>470</v>
      </c>
      <c r="AM1225" s="44" t="s">
        <v>3471</v>
      </c>
      <c r="AN1225" s="296">
        <v>256029750</v>
      </c>
      <c r="AO1225" s="34"/>
      <c r="AP1225" s="34"/>
      <c r="AQ1225" s="34"/>
      <c r="AR1225" s="34"/>
      <c r="AS1225" s="34"/>
      <c r="AT1225" s="44" t="s">
        <v>434</v>
      </c>
      <c r="AU1225" s="44"/>
      <c r="AV1225" s="751" t="str" cm="1">
        <f t="array" ref="AV12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5" s="34"/>
      <c r="AX1225" s="34"/>
      <c r="AY1225" s="34"/>
      <c r="AZ1225" s="34"/>
      <c r="BA1225" s="34"/>
      <c r="BB1225" s="34"/>
      <c r="BC1225" s="34"/>
      <c r="BD1225" s="44">
        <v>11300</v>
      </c>
      <c r="BE1225" s="34" t="s">
        <v>6630</v>
      </c>
      <c r="BF1225" s="43" t="s">
        <v>426</v>
      </c>
      <c r="BG1225" s="34" t="s">
        <v>467</v>
      </c>
      <c r="BH1225" s="34" t="s">
        <v>396</v>
      </c>
      <c r="BI1225" s="34" t="s">
        <v>6631</v>
      </c>
      <c r="BJ1225" s="44" t="s">
        <v>428</v>
      </c>
      <c r="BK1225" s="44" t="s">
        <v>5947</v>
      </c>
    </row>
    <row r="1226" spans="22:63">
      <c r="V1226" s="43">
        <v>162</v>
      </c>
      <c r="W1226" s="34" t="s">
        <v>3465</v>
      </c>
      <c r="X1226" s="44">
        <v>11310</v>
      </c>
      <c r="Y1226" s="34" t="s">
        <v>2046</v>
      </c>
      <c r="Z1226" s="43" t="s">
        <v>426</v>
      </c>
      <c r="AA1226" s="34" t="s">
        <v>467</v>
      </c>
      <c r="AB1226" s="34" t="s">
        <v>396</v>
      </c>
      <c r="AC1226" s="34" t="s">
        <v>2046</v>
      </c>
      <c r="AD1226" s="44" t="s">
        <v>428</v>
      </c>
      <c r="AE1226" s="44" t="s">
        <v>5947</v>
      </c>
      <c r="AF1226" s="43">
        <v>162</v>
      </c>
      <c r="AG1226" s="34" t="s">
        <v>3465</v>
      </c>
      <c r="AH1226" s="34" t="s">
        <v>3464</v>
      </c>
      <c r="AI1226" s="43" t="s">
        <v>3466</v>
      </c>
      <c r="AJ1226" s="44" t="s">
        <v>3467</v>
      </c>
      <c r="AK1226" s="295">
        <v>3700061</v>
      </c>
      <c r="AL1226" s="44" t="s">
        <v>470</v>
      </c>
      <c r="AM1226" s="44" t="s">
        <v>3471</v>
      </c>
      <c r="AN1226" s="296">
        <v>256029750</v>
      </c>
      <c r="AO1226" s="34"/>
      <c r="AP1226" s="34"/>
      <c r="AQ1226" s="34"/>
      <c r="AR1226" s="34"/>
      <c r="AS1226" s="34"/>
      <c r="AT1226" s="44" t="s">
        <v>434</v>
      </c>
      <c r="AU1226" s="44"/>
      <c r="AV1226" s="751" t="str" cm="1">
        <f t="array" ref="AV12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6" s="34"/>
      <c r="AX1226" s="34"/>
      <c r="AY1226" s="34"/>
      <c r="AZ1226" s="34"/>
      <c r="BA1226" s="34"/>
      <c r="BB1226" s="34"/>
      <c r="BC1226" s="34"/>
      <c r="BD1226" s="44">
        <v>11310</v>
      </c>
      <c r="BE1226" s="34" t="s">
        <v>2046</v>
      </c>
      <c r="BF1226" s="43" t="s">
        <v>426</v>
      </c>
      <c r="BG1226" s="34" t="s">
        <v>467</v>
      </c>
      <c r="BH1226" s="34" t="s">
        <v>396</v>
      </c>
      <c r="BI1226" s="34" t="s">
        <v>2046</v>
      </c>
      <c r="BJ1226" s="44" t="s">
        <v>428</v>
      </c>
      <c r="BK1226" s="44" t="s">
        <v>5947</v>
      </c>
    </row>
    <row r="1227" spans="22:63">
      <c r="V1227" s="43">
        <v>162</v>
      </c>
      <c r="W1227" s="34" t="s">
        <v>3465</v>
      </c>
      <c r="X1227" s="44">
        <v>11315</v>
      </c>
      <c r="Y1227" s="34" t="s">
        <v>2222</v>
      </c>
      <c r="Z1227" s="43" t="s">
        <v>426</v>
      </c>
      <c r="AA1227" s="34" t="s">
        <v>467</v>
      </c>
      <c r="AB1227" s="34" t="s">
        <v>396</v>
      </c>
      <c r="AC1227" s="34" t="s">
        <v>2222</v>
      </c>
      <c r="AD1227" s="44" t="s">
        <v>428</v>
      </c>
      <c r="AE1227" s="44" t="s">
        <v>5947</v>
      </c>
      <c r="AF1227" s="43">
        <v>162</v>
      </c>
      <c r="AG1227" s="34" t="s">
        <v>3465</v>
      </c>
      <c r="AH1227" s="34" t="s">
        <v>3464</v>
      </c>
      <c r="AI1227" s="43" t="s">
        <v>3466</v>
      </c>
      <c r="AJ1227" s="44" t="s">
        <v>3467</v>
      </c>
      <c r="AK1227" s="295">
        <v>3700061</v>
      </c>
      <c r="AL1227" s="44" t="s">
        <v>470</v>
      </c>
      <c r="AM1227" s="44" t="s">
        <v>3471</v>
      </c>
      <c r="AN1227" s="296">
        <v>256029750</v>
      </c>
      <c r="AO1227" s="34"/>
      <c r="AP1227" s="34"/>
      <c r="AQ1227" s="34"/>
      <c r="AR1227" s="34"/>
      <c r="AS1227" s="34"/>
      <c r="AT1227" s="44" t="s">
        <v>434</v>
      </c>
      <c r="AU1227" s="44"/>
      <c r="AV1227" s="751" t="str" cm="1">
        <f t="array" ref="AV12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7" s="34"/>
      <c r="AX1227" s="34"/>
      <c r="AY1227" s="34"/>
      <c r="AZ1227" s="34"/>
      <c r="BA1227" s="34"/>
      <c r="BB1227" s="34"/>
      <c r="BC1227" s="34"/>
      <c r="BD1227" s="44">
        <v>11315</v>
      </c>
      <c r="BE1227" s="34" t="s">
        <v>2222</v>
      </c>
      <c r="BF1227" s="43" t="s">
        <v>426</v>
      </c>
      <c r="BG1227" s="34" t="s">
        <v>467</v>
      </c>
      <c r="BH1227" s="34" t="s">
        <v>396</v>
      </c>
      <c r="BI1227" s="34" t="s">
        <v>2222</v>
      </c>
      <c r="BJ1227" s="44" t="s">
        <v>428</v>
      </c>
      <c r="BK1227" s="44" t="s">
        <v>5947</v>
      </c>
    </row>
    <row r="1228" spans="22:63">
      <c r="V1228" s="43">
        <v>162</v>
      </c>
      <c r="W1228" s="34" t="s">
        <v>3465</v>
      </c>
      <c r="X1228" s="44">
        <v>11318</v>
      </c>
      <c r="Y1228" s="34" t="s">
        <v>2381</v>
      </c>
      <c r="Z1228" s="43" t="s">
        <v>426</v>
      </c>
      <c r="AA1228" s="34" t="s">
        <v>467</v>
      </c>
      <c r="AB1228" s="34" t="s">
        <v>396</v>
      </c>
      <c r="AC1228" s="34" t="s">
        <v>2381</v>
      </c>
      <c r="AD1228" s="44" t="s">
        <v>428</v>
      </c>
      <c r="AE1228" s="44" t="s">
        <v>5947</v>
      </c>
      <c r="AF1228" s="43">
        <v>162</v>
      </c>
      <c r="AG1228" s="34" t="s">
        <v>3465</v>
      </c>
      <c r="AH1228" s="34" t="s">
        <v>3464</v>
      </c>
      <c r="AI1228" s="43" t="s">
        <v>3466</v>
      </c>
      <c r="AJ1228" s="44" t="s">
        <v>3467</v>
      </c>
      <c r="AK1228" s="295">
        <v>3700061</v>
      </c>
      <c r="AL1228" s="44" t="s">
        <v>470</v>
      </c>
      <c r="AM1228" s="44" t="s">
        <v>3471</v>
      </c>
      <c r="AN1228" s="296">
        <v>256029750</v>
      </c>
      <c r="AO1228" s="34"/>
      <c r="AP1228" s="34"/>
      <c r="AQ1228" s="34"/>
      <c r="AR1228" s="34"/>
      <c r="AS1228" s="34"/>
      <c r="AT1228" s="44" t="s">
        <v>434</v>
      </c>
      <c r="AU1228" s="44"/>
      <c r="AV1228" s="751" t="str" cm="1">
        <f t="array" ref="AV12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8" s="34"/>
      <c r="AX1228" s="34"/>
      <c r="AY1228" s="34"/>
      <c r="AZ1228" s="34"/>
      <c r="BA1228" s="34"/>
      <c r="BB1228" s="34"/>
      <c r="BC1228" s="34"/>
      <c r="BD1228" s="44">
        <v>11318</v>
      </c>
      <c r="BE1228" s="34" t="s">
        <v>2381</v>
      </c>
      <c r="BF1228" s="43" t="s">
        <v>426</v>
      </c>
      <c r="BG1228" s="34" t="s">
        <v>467</v>
      </c>
      <c r="BH1228" s="34" t="s">
        <v>396</v>
      </c>
      <c r="BI1228" s="34" t="s">
        <v>2381</v>
      </c>
      <c r="BJ1228" s="44" t="s">
        <v>428</v>
      </c>
      <c r="BK1228" s="44" t="s">
        <v>5947</v>
      </c>
    </row>
    <row r="1229" spans="22:63">
      <c r="V1229" s="43">
        <v>162</v>
      </c>
      <c r="W1229" s="34" t="s">
        <v>3465</v>
      </c>
      <c r="X1229" s="44">
        <v>11320</v>
      </c>
      <c r="Y1229" s="34" t="s">
        <v>2648</v>
      </c>
      <c r="Z1229" s="43" t="s">
        <v>426</v>
      </c>
      <c r="AA1229" s="34" t="s">
        <v>467</v>
      </c>
      <c r="AB1229" s="34" t="s">
        <v>396</v>
      </c>
      <c r="AC1229" s="34" t="s">
        <v>6632</v>
      </c>
      <c r="AD1229" s="44" t="s">
        <v>428</v>
      </c>
      <c r="AE1229" s="44" t="s">
        <v>5947</v>
      </c>
      <c r="AF1229" s="43">
        <v>162</v>
      </c>
      <c r="AG1229" s="34" t="s">
        <v>3465</v>
      </c>
      <c r="AH1229" s="34" t="s">
        <v>3464</v>
      </c>
      <c r="AI1229" s="43" t="s">
        <v>3466</v>
      </c>
      <c r="AJ1229" s="44" t="s">
        <v>3467</v>
      </c>
      <c r="AK1229" s="295">
        <v>3700061</v>
      </c>
      <c r="AL1229" s="44" t="s">
        <v>470</v>
      </c>
      <c r="AM1229" s="44" t="s">
        <v>3471</v>
      </c>
      <c r="AN1229" s="296">
        <v>256029750</v>
      </c>
      <c r="AO1229" s="34"/>
      <c r="AP1229" s="34"/>
      <c r="AQ1229" s="34"/>
      <c r="AR1229" s="34"/>
      <c r="AS1229" s="34"/>
      <c r="AT1229" s="44" t="s">
        <v>434</v>
      </c>
      <c r="AU1229" s="44"/>
      <c r="AV1229" s="751" t="str" cm="1">
        <f t="array" ref="AV12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29" s="34"/>
      <c r="AX1229" s="34"/>
      <c r="AY1229" s="34"/>
      <c r="AZ1229" s="34"/>
      <c r="BA1229" s="34"/>
      <c r="BB1229" s="34"/>
      <c r="BC1229" s="34"/>
      <c r="BD1229" s="44">
        <v>11320</v>
      </c>
      <c r="BE1229" s="34" t="s">
        <v>2648</v>
      </c>
      <c r="BF1229" s="43" t="s">
        <v>426</v>
      </c>
      <c r="BG1229" s="34" t="s">
        <v>467</v>
      </c>
      <c r="BH1229" s="34" t="s">
        <v>396</v>
      </c>
      <c r="BI1229" s="34" t="s">
        <v>6632</v>
      </c>
      <c r="BJ1229" s="44" t="s">
        <v>428</v>
      </c>
      <c r="BK1229" s="44" t="s">
        <v>5947</v>
      </c>
    </row>
    <row r="1230" spans="22:63">
      <c r="V1230" s="43">
        <v>162</v>
      </c>
      <c r="W1230" s="34" t="s">
        <v>3465</v>
      </c>
      <c r="X1230" s="44">
        <v>11321</v>
      </c>
      <c r="Y1230" s="34" t="s">
        <v>2780</v>
      </c>
      <c r="Z1230" s="43" t="s">
        <v>426</v>
      </c>
      <c r="AA1230" s="34" t="s">
        <v>467</v>
      </c>
      <c r="AB1230" s="34" t="s">
        <v>396</v>
      </c>
      <c r="AC1230" s="34" t="s">
        <v>6631</v>
      </c>
      <c r="AD1230" s="44" t="s">
        <v>428</v>
      </c>
      <c r="AE1230" s="44" t="s">
        <v>5947</v>
      </c>
      <c r="AF1230" s="43">
        <v>162</v>
      </c>
      <c r="AG1230" s="34" t="s">
        <v>3465</v>
      </c>
      <c r="AH1230" s="34" t="s">
        <v>3464</v>
      </c>
      <c r="AI1230" s="43" t="s">
        <v>3466</v>
      </c>
      <c r="AJ1230" s="44" t="s">
        <v>3467</v>
      </c>
      <c r="AK1230" s="295">
        <v>3700061</v>
      </c>
      <c r="AL1230" s="44" t="s">
        <v>470</v>
      </c>
      <c r="AM1230" s="44" t="s">
        <v>3471</v>
      </c>
      <c r="AN1230" s="296">
        <v>256029750</v>
      </c>
      <c r="AO1230" s="34"/>
      <c r="AP1230" s="34"/>
      <c r="AQ1230" s="34"/>
      <c r="AR1230" s="34"/>
      <c r="AS1230" s="34"/>
      <c r="AT1230" s="44" t="s">
        <v>434</v>
      </c>
      <c r="AU1230" s="44"/>
      <c r="AV1230" s="751" t="str" cm="1">
        <f t="array" ref="AV12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0" s="34"/>
      <c r="AX1230" s="34"/>
      <c r="AY1230" s="34"/>
      <c r="AZ1230" s="34"/>
      <c r="BA1230" s="34"/>
      <c r="BB1230" s="34"/>
      <c r="BC1230" s="34"/>
      <c r="BD1230" s="44">
        <v>11321</v>
      </c>
      <c r="BE1230" s="34" t="s">
        <v>2780</v>
      </c>
      <c r="BF1230" s="43" t="s">
        <v>426</v>
      </c>
      <c r="BG1230" s="34" t="s">
        <v>467</v>
      </c>
      <c r="BH1230" s="34" t="s">
        <v>396</v>
      </c>
      <c r="BI1230" s="34" t="s">
        <v>6631</v>
      </c>
      <c r="BJ1230" s="44" t="s">
        <v>428</v>
      </c>
      <c r="BK1230" s="44" t="s">
        <v>5947</v>
      </c>
    </row>
    <row r="1231" spans="22:63">
      <c r="V1231" s="43">
        <v>162</v>
      </c>
      <c r="W1231" s="34" t="s">
        <v>3465</v>
      </c>
      <c r="X1231" s="44">
        <v>11322</v>
      </c>
      <c r="Y1231" s="34" t="s">
        <v>2885</v>
      </c>
      <c r="Z1231" s="43" t="s">
        <v>426</v>
      </c>
      <c r="AA1231" s="34" t="s">
        <v>467</v>
      </c>
      <c r="AB1231" s="34" t="s">
        <v>396</v>
      </c>
      <c r="AC1231" s="34" t="s">
        <v>6633</v>
      </c>
      <c r="AD1231" s="44" t="s">
        <v>428</v>
      </c>
      <c r="AE1231" s="44" t="s">
        <v>5947</v>
      </c>
      <c r="AF1231" s="43">
        <v>162</v>
      </c>
      <c r="AG1231" s="34" t="s">
        <v>3465</v>
      </c>
      <c r="AH1231" s="34" t="s">
        <v>3464</v>
      </c>
      <c r="AI1231" s="43" t="s">
        <v>3466</v>
      </c>
      <c r="AJ1231" s="44" t="s">
        <v>3467</v>
      </c>
      <c r="AK1231" s="295">
        <v>3700061</v>
      </c>
      <c r="AL1231" s="44" t="s">
        <v>470</v>
      </c>
      <c r="AM1231" s="44" t="s">
        <v>3471</v>
      </c>
      <c r="AN1231" s="296">
        <v>256029750</v>
      </c>
      <c r="AO1231" s="34"/>
      <c r="AP1231" s="34"/>
      <c r="AQ1231" s="34"/>
      <c r="AR1231" s="34"/>
      <c r="AS1231" s="34"/>
      <c r="AT1231" s="44" t="s">
        <v>434</v>
      </c>
      <c r="AU1231" s="44"/>
      <c r="AV1231" s="751" t="str" cm="1">
        <f t="array" ref="AV12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1" s="34"/>
      <c r="AX1231" s="34"/>
      <c r="AY1231" s="34"/>
      <c r="AZ1231" s="34"/>
      <c r="BA1231" s="34"/>
      <c r="BB1231" s="34"/>
      <c r="BC1231" s="34"/>
      <c r="BD1231" s="44">
        <v>11322</v>
      </c>
      <c r="BE1231" s="34" t="s">
        <v>2885</v>
      </c>
      <c r="BF1231" s="43" t="s">
        <v>426</v>
      </c>
      <c r="BG1231" s="34" t="s">
        <v>467</v>
      </c>
      <c r="BH1231" s="34" t="s">
        <v>396</v>
      </c>
      <c r="BI1231" s="34" t="s">
        <v>6633</v>
      </c>
      <c r="BJ1231" s="44" t="s">
        <v>428</v>
      </c>
      <c r="BK1231" s="44" t="s">
        <v>5947</v>
      </c>
    </row>
    <row r="1232" spans="22:63">
      <c r="V1232" s="43">
        <v>162</v>
      </c>
      <c r="W1232" s="34" t="s">
        <v>3465</v>
      </c>
      <c r="X1232" s="44">
        <v>11319</v>
      </c>
      <c r="Y1232" s="34" t="s">
        <v>2521</v>
      </c>
      <c r="Z1232" s="43" t="s">
        <v>426</v>
      </c>
      <c r="AA1232" s="34" t="s">
        <v>467</v>
      </c>
      <c r="AB1232" s="34" t="s">
        <v>396</v>
      </c>
      <c r="AC1232" s="34" t="s">
        <v>2521</v>
      </c>
      <c r="AD1232" s="44" t="s">
        <v>428</v>
      </c>
      <c r="AE1232" s="44" t="s">
        <v>5947</v>
      </c>
      <c r="AF1232" s="43">
        <v>162</v>
      </c>
      <c r="AG1232" s="34" t="s">
        <v>3465</v>
      </c>
      <c r="AH1232" s="34" t="s">
        <v>3464</v>
      </c>
      <c r="AI1232" s="43" t="s">
        <v>3466</v>
      </c>
      <c r="AJ1232" s="44" t="s">
        <v>3467</v>
      </c>
      <c r="AK1232" s="295">
        <v>3700061</v>
      </c>
      <c r="AL1232" s="44" t="s">
        <v>470</v>
      </c>
      <c r="AM1232" s="44" t="s">
        <v>3471</v>
      </c>
      <c r="AN1232" s="296">
        <v>256029750</v>
      </c>
      <c r="AO1232" s="34"/>
      <c r="AP1232" s="34"/>
      <c r="AQ1232" s="34"/>
      <c r="AR1232" s="34"/>
      <c r="AS1232" s="34"/>
      <c r="AT1232" s="44" t="s">
        <v>434</v>
      </c>
      <c r="AU1232" s="44"/>
      <c r="AV1232" s="751" t="str" cm="1">
        <f t="array" ref="AV12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2" s="34"/>
      <c r="AX1232" s="34"/>
      <c r="AY1232" s="34"/>
      <c r="AZ1232" s="34"/>
      <c r="BA1232" s="34"/>
      <c r="BB1232" s="34"/>
      <c r="BC1232" s="34"/>
      <c r="BD1232" s="44">
        <v>11319</v>
      </c>
      <c r="BE1232" s="34" t="s">
        <v>2521</v>
      </c>
      <c r="BF1232" s="43" t="s">
        <v>426</v>
      </c>
      <c r="BG1232" s="34" t="s">
        <v>467</v>
      </c>
      <c r="BH1232" s="34" t="s">
        <v>396</v>
      </c>
      <c r="BI1232" s="34" t="s">
        <v>2521</v>
      </c>
      <c r="BJ1232" s="44" t="s">
        <v>428</v>
      </c>
      <c r="BK1232" s="44" t="s">
        <v>5947</v>
      </c>
    </row>
    <row r="1233" spans="22:63">
      <c r="V1233" s="43">
        <v>162</v>
      </c>
      <c r="W1233" s="34" t="s">
        <v>3465</v>
      </c>
      <c r="X1233" s="44">
        <v>10901</v>
      </c>
      <c r="Y1233" s="34" t="s">
        <v>728</v>
      </c>
      <c r="Z1233" s="43" t="s">
        <v>426</v>
      </c>
      <c r="AA1233" s="34" t="s">
        <v>463</v>
      </c>
      <c r="AB1233" s="34" t="s">
        <v>396</v>
      </c>
      <c r="AC1233" s="34" t="s">
        <v>728</v>
      </c>
      <c r="AD1233" s="44" t="s">
        <v>428</v>
      </c>
      <c r="AE1233" s="44" t="s">
        <v>5947</v>
      </c>
      <c r="AF1233" s="43">
        <v>162</v>
      </c>
      <c r="AG1233" s="34" t="s">
        <v>3465</v>
      </c>
      <c r="AH1233" s="34" t="s">
        <v>3464</v>
      </c>
      <c r="AI1233" s="43" t="s">
        <v>3466</v>
      </c>
      <c r="AJ1233" s="44" t="s">
        <v>3467</v>
      </c>
      <c r="AK1233" s="295">
        <v>3700061</v>
      </c>
      <c r="AL1233" s="44" t="s">
        <v>470</v>
      </c>
      <c r="AM1233" s="44" t="s">
        <v>3471</v>
      </c>
      <c r="AN1233" s="296">
        <v>256029750</v>
      </c>
      <c r="AO1233" s="34"/>
      <c r="AP1233" s="34"/>
      <c r="AQ1233" s="34"/>
      <c r="AR1233" s="34"/>
      <c r="AS1233" s="34"/>
      <c r="AT1233" s="44" t="s">
        <v>434</v>
      </c>
      <c r="AU1233" s="44"/>
      <c r="AV1233" s="751" t="str" cm="1">
        <f t="array" ref="AV12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3" s="34"/>
      <c r="AX1233" s="34"/>
      <c r="AY1233" s="34"/>
      <c r="AZ1233" s="34"/>
      <c r="BA1233" s="34"/>
      <c r="BB1233" s="34"/>
      <c r="BC1233" s="34"/>
      <c r="BD1233" s="44">
        <v>10901</v>
      </c>
      <c r="BE1233" s="34" t="s">
        <v>728</v>
      </c>
      <c r="BF1233" s="43" t="s">
        <v>426</v>
      </c>
      <c r="BG1233" s="34" t="s">
        <v>463</v>
      </c>
      <c r="BH1233" s="34" t="s">
        <v>396</v>
      </c>
      <c r="BI1233" s="34" t="s">
        <v>728</v>
      </c>
      <c r="BJ1233" s="44" t="s">
        <v>428</v>
      </c>
      <c r="BK1233" s="44" t="s">
        <v>5947</v>
      </c>
    </row>
    <row r="1234" spans="22:63">
      <c r="V1234" s="43">
        <v>162</v>
      </c>
      <c r="W1234" s="34" t="s">
        <v>3465</v>
      </c>
      <c r="X1234" s="44">
        <v>10902</v>
      </c>
      <c r="Y1234" s="34" t="s">
        <v>797</v>
      </c>
      <c r="Z1234" s="43" t="s">
        <v>426</v>
      </c>
      <c r="AA1234" s="34" t="s">
        <v>463</v>
      </c>
      <c r="AB1234" s="34" t="s">
        <v>396</v>
      </c>
      <c r="AC1234" s="34" t="s">
        <v>797</v>
      </c>
      <c r="AD1234" s="44" t="s">
        <v>428</v>
      </c>
      <c r="AE1234" s="44" t="s">
        <v>5947</v>
      </c>
      <c r="AF1234" s="43">
        <v>162</v>
      </c>
      <c r="AG1234" s="34" t="s">
        <v>3465</v>
      </c>
      <c r="AH1234" s="34" t="s">
        <v>3464</v>
      </c>
      <c r="AI1234" s="43" t="s">
        <v>3466</v>
      </c>
      <c r="AJ1234" s="44" t="s">
        <v>3467</v>
      </c>
      <c r="AK1234" s="295">
        <v>3700061</v>
      </c>
      <c r="AL1234" s="44" t="s">
        <v>470</v>
      </c>
      <c r="AM1234" s="44" t="s">
        <v>3471</v>
      </c>
      <c r="AN1234" s="296">
        <v>256029750</v>
      </c>
      <c r="AO1234" s="34"/>
      <c r="AP1234" s="34"/>
      <c r="AQ1234" s="34"/>
      <c r="AR1234" s="34"/>
      <c r="AS1234" s="34"/>
      <c r="AT1234" s="44" t="s">
        <v>434</v>
      </c>
      <c r="AU1234" s="44"/>
      <c r="AV1234" s="751" t="str" cm="1">
        <f t="array" ref="AV12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4" s="34"/>
      <c r="AX1234" s="34"/>
      <c r="AY1234" s="34"/>
      <c r="AZ1234" s="34"/>
      <c r="BA1234" s="34"/>
      <c r="BB1234" s="34"/>
      <c r="BC1234" s="34"/>
      <c r="BD1234" s="44">
        <v>10902</v>
      </c>
      <c r="BE1234" s="34" t="s">
        <v>797</v>
      </c>
      <c r="BF1234" s="43" t="s">
        <v>426</v>
      </c>
      <c r="BG1234" s="34" t="s">
        <v>463</v>
      </c>
      <c r="BH1234" s="34" t="s">
        <v>396</v>
      </c>
      <c r="BI1234" s="34" t="s">
        <v>797</v>
      </c>
      <c r="BJ1234" s="44" t="s">
        <v>428</v>
      </c>
      <c r="BK1234" s="44" t="s">
        <v>5947</v>
      </c>
    </row>
    <row r="1235" spans="22:63">
      <c r="V1235" s="43">
        <v>162</v>
      </c>
      <c r="W1235" s="34" t="s">
        <v>3465</v>
      </c>
      <c r="X1235" s="44">
        <v>10904</v>
      </c>
      <c r="Y1235" s="34" t="s">
        <v>1292</v>
      </c>
      <c r="Z1235" s="43" t="s">
        <v>426</v>
      </c>
      <c r="AA1235" s="34" t="s">
        <v>463</v>
      </c>
      <c r="AB1235" s="34" t="s">
        <v>396</v>
      </c>
      <c r="AC1235" s="34" t="s">
        <v>1292</v>
      </c>
      <c r="AD1235" s="44" t="s">
        <v>428</v>
      </c>
      <c r="AE1235" s="44" t="s">
        <v>5947</v>
      </c>
      <c r="AF1235" s="43">
        <v>162</v>
      </c>
      <c r="AG1235" s="34" t="s">
        <v>3465</v>
      </c>
      <c r="AH1235" s="34" t="s">
        <v>3464</v>
      </c>
      <c r="AI1235" s="43" t="s">
        <v>3466</v>
      </c>
      <c r="AJ1235" s="44" t="s">
        <v>3467</v>
      </c>
      <c r="AK1235" s="295">
        <v>3700061</v>
      </c>
      <c r="AL1235" s="44" t="s">
        <v>470</v>
      </c>
      <c r="AM1235" s="44" t="s">
        <v>3471</v>
      </c>
      <c r="AN1235" s="296">
        <v>256029750</v>
      </c>
      <c r="AO1235" s="34"/>
      <c r="AP1235" s="34"/>
      <c r="AQ1235" s="34"/>
      <c r="AR1235" s="34"/>
      <c r="AS1235" s="34"/>
      <c r="AT1235" s="44" t="s">
        <v>434</v>
      </c>
      <c r="AU1235" s="44"/>
      <c r="AV1235" s="751" t="str" cm="1">
        <f t="array" ref="AV12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5" s="34"/>
      <c r="AX1235" s="34"/>
      <c r="AY1235" s="34"/>
      <c r="AZ1235" s="34"/>
      <c r="BA1235" s="34"/>
      <c r="BB1235" s="34"/>
      <c r="BC1235" s="34"/>
      <c r="BD1235" s="44">
        <v>10904</v>
      </c>
      <c r="BE1235" s="34" t="s">
        <v>1292</v>
      </c>
      <c r="BF1235" s="43" t="s">
        <v>426</v>
      </c>
      <c r="BG1235" s="34" t="s">
        <v>463</v>
      </c>
      <c r="BH1235" s="34" t="s">
        <v>396</v>
      </c>
      <c r="BI1235" s="34" t="s">
        <v>1292</v>
      </c>
      <c r="BJ1235" s="44" t="s">
        <v>428</v>
      </c>
      <c r="BK1235" s="44" t="s">
        <v>5947</v>
      </c>
    </row>
    <row r="1236" spans="22:63">
      <c r="V1236" s="43">
        <v>162</v>
      </c>
      <c r="W1236" s="34" t="s">
        <v>3465</v>
      </c>
      <c r="X1236" s="44">
        <v>10907</v>
      </c>
      <c r="Y1236" s="34" t="s">
        <v>1588</v>
      </c>
      <c r="Z1236" s="43" t="s">
        <v>426</v>
      </c>
      <c r="AA1236" s="34" t="s">
        <v>463</v>
      </c>
      <c r="AB1236" s="34" t="s">
        <v>396</v>
      </c>
      <c r="AC1236" s="34" t="s">
        <v>1588</v>
      </c>
      <c r="AD1236" s="44" t="s">
        <v>428</v>
      </c>
      <c r="AE1236" s="44" t="s">
        <v>5947</v>
      </c>
      <c r="AF1236" s="43">
        <v>162</v>
      </c>
      <c r="AG1236" s="34" t="s">
        <v>3465</v>
      </c>
      <c r="AH1236" s="34" t="s">
        <v>3464</v>
      </c>
      <c r="AI1236" s="43" t="s">
        <v>3466</v>
      </c>
      <c r="AJ1236" s="44" t="s">
        <v>3467</v>
      </c>
      <c r="AK1236" s="295">
        <v>3700061</v>
      </c>
      <c r="AL1236" s="44" t="s">
        <v>470</v>
      </c>
      <c r="AM1236" s="44" t="s">
        <v>3471</v>
      </c>
      <c r="AN1236" s="296">
        <v>256029750</v>
      </c>
      <c r="AO1236" s="34"/>
      <c r="AP1236" s="34"/>
      <c r="AQ1236" s="34"/>
      <c r="AR1236" s="34"/>
      <c r="AS1236" s="34"/>
      <c r="AT1236" s="44" t="s">
        <v>434</v>
      </c>
      <c r="AU1236" s="44"/>
      <c r="AV1236" s="751" t="str" cm="1">
        <f t="array" ref="AV12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6" s="34"/>
      <c r="AX1236" s="34"/>
      <c r="AY1236" s="34"/>
      <c r="AZ1236" s="34"/>
      <c r="BA1236" s="34"/>
      <c r="BB1236" s="34"/>
      <c r="BC1236" s="34"/>
      <c r="BD1236" s="44">
        <v>10907</v>
      </c>
      <c r="BE1236" s="34" t="s">
        <v>1588</v>
      </c>
      <c r="BF1236" s="43" t="s">
        <v>426</v>
      </c>
      <c r="BG1236" s="34" t="s">
        <v>463</v>
      </c>
      <c r="BH1236" s="34" t="s">
        <v>396</v>
      </c>
      <c r="BI1236" s="34" t="s">
        <v>1588</v>
      </c>
      <c r="BJ1236" s="44" t="s">
        <v>428</v>
      </c>
      <c r="BK1236" s="44" t="s">
        <v>5947</v>
      </c>
    </row>
    <row r="1237" spans="22:63">
      <c r="V1237" s="43">
        <v>162</v>
      </c>
      <c r="W1237" s="34" t="s">
        <v>3465</v>
      </c>
      <c r="X1237" s="44">
        <v>10908</v>
      </c>
      <c r="Y1237" s="34" t="s">
        <v>726</v>
      </c>
      <c r="Z1237" s="43" t="s">
        <v>426</v>
      </c>
      <c r="AA1237" s="34" t="s">
        <v>463</v>
      </c>
      <c r="AB1237" s="34" t="s">
        <v>396</v>
      </c>
      <c r="AC1237" s="34" t="s">
        <v>726</v>
      </c>
      <c r="AD1237" s="44" t="s">
        <v>428</v>
      </c>
      <c r="AE1237" s="44" t="s">
        <v>5947</v>
      </c>
      <c r="AF1237" s="43">
        <v>162</v>
      </c>
      <c r="AG1237" s="34" t="s">
        <v>3465</v>
      </c>
      <c r="AH1237" s="34" t="s">
        <v>3464</v>
      </c>
      <c r="AI1237" s="43" t="s">
        <v>3466</v>
      </c>
      <c r="AJ1237" s="44" t="s">
        <v>3467</v>
      </c>
      <c r="AK1237" s="295">
        <v>3700061</v>
      </c>
      <c r="AL1237" s="44" t="s">
        <v>470</v>
      </c>
      <c r="AM1237" s="44" t="s">
        <v>3471</v>
      </c>
      <c r="AN1237" s="296">
        <v>256029750</v>
      </c>
      <c r="AO1237" s="34"/>
      <c r="AP1237" s="34"/>
      <c r="AQ1237" s="34"/>
      <c r="AR1237" s="34"/>
      <c r="AS1237" s="34"/>
      <c r="AT1237" s="44" t="s">
        <v>434</v>
      </c>
      <c r="AU1237" s="44"/>
      <c r="AV1237" s="751" t="str" cm="1">
        <f t="array" ref="AV12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7" s="34"/>
      <c r="AX1237" s="34"/>
      <c r="AY1237" s="34"/>
      <c r="AZ1237" s="34"/>
      <c r="BA1237" s="34"/>
      <c r="BB1237" s="34"/>
      <c r="BC1237" s="34"/>
      <c r="BD1237" s="44">
        <v>10908</v>
      </c>
      <c r="BE1237" s="34" t="s">
        <v>726</v>
      </c>
      <c r="BF1237" s="43" t="s">
        <v>426</v>
      </c>
      <c r="BG1237" s="34" t="s">
        <v>463</v>
      </c>
      <c r="BH1237" s="34" t="s">
        <v>396</v>
      </c>
      <c r="BI1237" s="34" t="s">
        <v>726</v>
      </c>
      <c r="BJ1237" s="44" t="s">
        <v>428</v>
      </c>
      <c r="BK1237" s="44" t="s">
        <v>5947</v>
      </c>
    </row>
    <row r="1238" spans="22:63">
      <c r="V1238" s="43">
        <v>162</v>
      </c>
      <c r="W1238" s="34" t="s">
        <v>3465</v>
      </c>
      <c r="X1238" s="44">
        <v>10913</v>
      </c>
      <c r="Y1238" s="34" t="s">
        <v>2005</v>
      </c>
      <c r="Z1238" s="43" t="s">
        <v>426</v>
      </c>
      <c r="AA1238" s="34" t="s">
        <v>463</v>
      </c>
      <c r="AB1238" s="34" t="s">
        <v>396</v>
      </c>
      <c r="AC1238" s="34" t="s">
        <v>2005</v>
      </c>
      <c r="AD1238" s="44" t="s">
        <v>428</v>
      </c>
      <c r="AE1238" s="44" t="s">
        <v>5947</v>
      </c>
      <c r="AF1238" s="43">
        <v>162</v>
      </c>
      <c r="AG1238" s="34" t="s">
        <v>3465</v>
      </c>
      <c r="AH1238" s="34" t="s">
        <v>3464</v>
      </c>
      <c r="AI1238" s="43" t="s">
        <v>3466</v>
      </c>
      <c r="AJ1238" s="44" t="s">
        <v>3467</v>
      </c>
      <c r="AK1238" s="295">
        <v>3700061</v>
      </c>
      <c r="AL1238" s="44" t="s">
        <v>470</v>
      </c>
      <c r="AM1238" s="44" t="s">
        <v>3471</v>
      </c>
      <c r="AN1238" s="296">
        <v>256029750</v>
      </c>
      <c r="AO1238" s="34"/>
      <c r="AP1238" s="34"/>
      <c r="AQ1238" s="34"/>
      <c r="AR1238" s="34"/>
      <c r="AS1238" s="34"/>
      <c r="AT1238" s="44" t="s">
        <v>434</v>
      </c>
      <c r="AU1238" s="44"/>
      <c r="AV1238" s="751" t="str" cm="1">
        <f t="array" ref="AV12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8" s="34"/>
      <c r="AX1238" s="34"/>
      <c r="AY1238" s="34"/>
      <c r="AZ1238" s="34"/>
      <c r="BA1238" s="34"/>
      <c r="BB1238" s="34"/>
      <c r="BC1238" s="34"/>
      <c r="BD1238" s="44">
        <v>10913</v>
      </c>
      <c r="BE1238" s="34" t="s">
        <v>2005</v>
      </c>
      <c r="BF1238" s="43" t="s">
        <v>426</v>
      </c>
      <c r="BG1238" s="34" t="s">
        <v>463</v>
      </c>
      <c r="BH1238" s="34" t="s">
        <v>396</v>
      </c>
      <c r="BI1238" s="34" t="s">
        <v>2005</v>
      </c>
      <c r="BJ1238" s="44" t="s">
        <v>428</v>
      </c>
      <c r="BK1238" s="44" t="s">
        <v>5947</v>
      </c>
    </row>
    <row r="1239" spans="22:63">
      <c r="V1239" s="43">
        <v>162</v>
      </c>
      <c r="W1239" s="34" t="s">
        <v>3465</v>
      </c>
      <c r="X1239" s="44">
        <v>10914</v>
      </c>
      <c r="Y1239" s="34" t="s">
        <v>2221</v>
      </c>
      <c r="Z1239" s="43" t="s">
        <v>426</v>
      </c>
      <c r="AA1239" s="34" t="s">
        <v>463</v>
      </c>
      <c r="AB1239" s="34" t="s">
        <v>396</v>
      </c>
      <c r="AC1239" s="34" t="s">
        <v>2221</v>
      </c>
      <c r="AD1239" s="44" t="s">
        <v>428</v>
      </c>
      <c r="AE1239" s="44" t="s">
        <v>5947</v>
      </c>
      <c r="AF1239" s="43">
        <v>162</v>
      </c>
      <c r="AG1239" s="34" t="s">
        <v>3465</v>
      </c>
      <c r="AH1239" s="34" t="s">
        <v>3464</v>
      </c>
      <c r="AI1239" s="43" t="s">
        <v>3466</v>
      </c>
      <c r="AJ1239" s="44" t="s">
        <v>3467</v>
      </c>
      <c r="AK1239" s="295">
        <v>3700061</v>
      </c>
      <c r="AL1239" s="44" t="s">
        <v>470</v>
      </c>
      <c r="AM1239" s="44" t="s">
        <v>3471</v>
      </c>
      <c r="AN1239" s="296">
        <v>256029750</v>
      </c>
      <c r="AO1239" s="34"/>
      <c r="AP1239" s="34"/>
      <c r="AQ1239" s="34"/>
      <c r="AR1239" s="34"/>
      <c r="AS1239" s="34"/>
      <c r="AT1239" s="44" t="s">
        <v>434</v>
      </c>
      <c r="AU1239" s="44"/>
      <c r="AV1239" s="751" t="str" cm="1">
        <f t="array" ref="AV12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39" s="34"/>
      <c r="AX1239" s="34"/>
      <c r="AY1239" s="34"/>
      <c r="AZ1239" s="34"/>
      <c r="BA1239" s="34"/>
      <c r="BB1239" s="34"/>
      <c r="BC1239" s="34"/>
      <c r="BD1239" s="44">
        <v>10914</v>
      </c>
      <c r="BE1239" s="34" t="s">
        <v>2221</v>
      </c>
      <c r="BF1239" s="43" t="s">
        <v>426</v>
      </c>
      <c r="BG1239" s="34" t="s">
        <v>463</v>
      </c>
      <c r="BH1239" s="34" t="s">
        <v>396</v>
      </c>
      <c r="BI1239" s="34" t="s">
        <v>2221</v>
      </c>
      <c r="BJ1239" s="44" t="s">
        <v>428</v>
      </c>
      <c r="BK1239" s="44" t="s">
        <v>5947</v>
      </c>
    </row>
    <row r="1240" spans="22:63">
      <c r="V1240" s="43">
        <v>162</v>
      </c>
      <c r="W1240" s="34" t="s">
        <v>3465</v>
      </c>
      <c r="X1240" s="44">
        <v>10916</v>
      </c>
      <c r="Y1240" s="34" t="s">
        <v>2140</v>
      </c>
      <c r="Z1240" s="43" t="s">
        <v>426</v>
      </c>
      <c r="AA1240" s="34" t="s">
        <v>463</v>
      </c>
      <c r="AB1240" s="34" t="s">
        <v>396</v>
      </c>
      <c r="AC1240" s="34" t="s">
        <v>2140</v>
      </c>
      <c r="AD1240" s="44" t="s">
        <v>428</v>
      </c>
      <c r="AE1240" s="44" t="s">
        <v>5947</v>
      </c>
      <c r="AF1240" s="43">
        <v>162</v>
      </c>
      <c r="AG1240" s="34" t="s">
        <v>3465</v>
      </c>
      <c r="AH1240" s="34" t="s">
        <v>3464</v>
      </c>
      <c r="AI1240" s="43" t="s">
        <v>3466</v>
      </c>
      <c r="AJ1240" s="44" t="s">
        <v>3467</v>
      </c>
      <c r="AK1240" s="295">
        <v>3700061</v>
      </c>
      <c r="AL1240" s="44" t="s">
        <v>470</v>
      </c>
      <c r="AM1240" s="44" t="s">
        <v>3471</v>
      </c>
      <c r="AN1240" s="296">
        <v>256029750</v>
      </c>
      <c r="AO1240" s="34"/>
      <c r="AP1240" s="34"/>
      <c r="AQ1240" s="34"/>
      <c r="AR1240" s="34"/>
      <c r="AS1240" s="34"/>
      <c r="AT1240" s="44" t="s">
        <v>434</v>
      </c>
      <c r="AU1240" s="44"/>
      <c r="AV1240" s="751" t="str" cm="1">
        <f t="array" ref="AV12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0" s="34"/>
      <c r="AX1240" s="34"/>
      <c r="AY1240" s="34"/>
      <c r="AZ1240" s="34"/>
      <c r="BA1240" s="34"/>
      <c r="BB1240" s="34"/>
      <c r="BC1240" s="34"/>
      <c r="BD1240" s="44">
        <v>10916</v>
      </c>
      <c r="BE1240" s="34" t="s">
        <v>2140</v>
      </c>
      <c r="BF1240" s="43" t="s">
        <v>426</v>
      </c>
      <c r="BG1240" s="34" t="s">
        <v>463</v>
      </c>
      <c r="BH1240" s="34" t="s">
        <v>396</v>
      </c>
      <c r="BI1240" s="34" t="s">
        <v>2140</v>
      </c>
      <c r="BJ1240" s="44" t="s">
        <v>428</v>
      </c>
      <c r="BK1240" s="44" t="s">
        <v>5947</v>
      </c>
    </row>
    <row r="1241" spans="22:63">
      <c r="V1241" s="43">
        <v>162</v>
      </c>
      <c r="W1241" s="34" t="s">
        <v>3465</v>
      </c>
      <c r="X1241" s="44">
        <v>10917</v>
      </c>
      <c r="Y1241" s="34" t="s">
        <v>2520</v>
      </c>
      <c r="Z1241" s="43" t="s">
        <v>426</v>
      </c>
      <c r="AA1241" s="34" t="s">
        <v>463</v>
      </c>
      <c r="AB1241" s="34" t="s">
        <v>396</v>
      </c>
      <c r="AC1241" s="34" t="s">
        <v>2520</v>
      </c>
      <c r="AD1241" s="44" t="s">
        <v>428</v>
      </c>
      <c r="AE1241" s="44" t="s">
        <v>5947</v>
      </c>
      <c r="AF1241" s="43">
        <v>162</v>
      </c>
      <c r="AG1241" s="34" t="s">
        <v>3465</v>
      </c>
      <c r="AH1241" s="34" t="s">
        <v>3464</v>
      </c>
      <c r="AI1241" s="43" t="s">
        <v>3466</v>
      </c>
      <c r="AJ1241" s="44" t="s">
        <v>3467</v>
      </c>
      <c r="AK1241" s="295">
        <v>3700061</v>
      </c>
      <c r="AL1241" s="44" t="s">
        <v>470</v>
      </c>
      <c r="AM1241" s="44" t="s">
        <v>3471</v>
      </c>
      <c r="AN1241" s="296">
        <v>256029750</v>
      </c>
      <c r="AO1241" s="34"/>
      <c r="AP1241" s="34"/>
      <c r="AQ1241" s="34"/>
      <c r="AR1241" s="34"/>
      <c r="AS1241" s="34"/>
      <c r="AT1241" s="44" t="s">
        <v>434</v>
      </c>
      <c r="AU1241" s="44"/>
      <c r="AV1241" s="751" t="str" cm="1">
        <f t="array" ref="AV12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1" s="34"/>
      <c r="AX1241" s="34"/>
      <c r="AY1241" s="34"/>
      <c r="AZ1241" s="34"/>
      <c r="BA1241" s="34"/>
      <c r="BB1241" s="34"/>
      <c r="BC1241" s="34"/>
      <c r="BD1241" s="44">
        <v>10917</v>
      </c>
      <c r="BE1241" s="34" t="s">
        <v>2520</v>
      </c>
      <c r="BF1241" s="43" t="s">
        <v>426</v>
      </c>
      <c r="BG1241" s="34" t="s">
        <v>463</v>
      </c>
      <c r="BH1241" s="34" t="s">
        <v>396</v>
      </c>
      <c r="BI1241" s="34" t="s">
        <v>2520</v>
      </c>
      <c r="BJ1241" s="44" t="s">
        <v>428</v>
      </c>
      <c r="BK1241" s="44" t="s">
        <v>5947</v>
      </c>
    </row>
    <row r="1242" spans="22:63">
      <c r="V1242" s="43">
        <v>162</v>
      </c>
      <c r="W1242" s="34" t="s">
        <v>3465</v>
      </c>
      <c r="X1242" s="44">
        <v>10919</v>
      </c>
      <c r="Y1242" s="34" t="s">
        <v>2779</v>
      </c>
      <c r="Z1242" s="43" t="s">
        <v>426</v>
      </c>
      <c r="AA1242" s="34" t="s">
        <v>463</v>
      </c>
      <c r="AB1242" s="34" t="s">
        <v>396</v>
      </c>
      <c r="AC1242" s="34" t="s">
        <v>2779</v>
      </c>
      <c r="AD1242" s="44" t="s">
        <v>428</v>
      </c>
      <c r="AE1242" s="44" t="s">
        <v>5947</v>
      </c>
      <c r="AF1242" s="43">
        <v>162</v>
      </c>
      <c r="AG1242" s="34" t="s">
        <v>3465</v>
      </c>
      <c r="AH1242" s="34" t="s">
        <v>3464</v>
      </c>
      <c r="AI1242" s="43" t="s">
        <v>3466</v>
      </c>
      <c r="AJ1242" s="44" t="s">
        <v>3467</v>
      </c>
      <c r="AK1242" s="295">
        <v>3700061</v>
      </c>
      <c r="AL1242" s="44" t="s">
        <v>470</v>
      </c>
      <c r="AM1242" s="44" t="s">
        <v>3471</v>
      </c>
      <c r="AN1242" s="296">
        <v>256029750</v>
      </c>
      <c r="AO1242" s="34"/>
      <c r="AP1242" s="34"/>
      <c r="AQ1242" s="34"/>
      <c r="AR1242" s="34"/>
      <c r="AS1242" s="34"/>
      <c r="AT1242" s="44" t="s">
        <v>434</v>
      </c>
      <c r="AU1242" s="44"/>
      <c r="AV1242" s="751" t="str" cm="1">
        <f t="array" ref="AV12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2" s="34"/>
      <c r="AX1242" s="34"/>
      <c r="AY1242" s="34"/>
      <c r="AZ1242" s="34"/>
      <c r="BA1242" s="34"/>
      <c r="BB1242" s="34"/>
      <c r="BC1242" s="34"/>
      <c r="BD1242" s="44">
        <v>10919</v>
      </c>
      <c r="BE1242" s="34" t="s">
        <v>2779</v>
      </c>
      <c r="BF1242" s="43" t="s">
        <v>426</v>
      </c>
      <c r="BG1242" s="34" t="s">
        <v>463</v>
      </c>
      <c r="BH1242" s="34" t="s">
        <v>396</v>
      </c>
      <c r="BI1242" s="34" t="s">
        <v>2779</v>
      </c>
      <c r="BJ1242" s="44" t="s">
        <v>428</v>
      </c>
      <c r="BK1242" s="44" t="s">
        <v>5947</v>
      </c>
    </row>
    <row r="1243" spans="22:63">
      <c r="V1243" s="43">
        <v>162</v>
      </c>
      <c r="W1243" s="34" t="s">
        <v>3465</v>
      </c>
      <c r="X1243" s="44">
        <v>10921</v>
      </c>
      <c r="Y1243" s="34" t="s">
        <v>2884</v>
      </c>
      <c r="Z1243" s="43" t="s">
        <v>426</v>
      </c>
      <c r="AA1243" s="34" t="s">
        <v>463</v>
      </c>
      <c r="AB1243" s="34" t="s">
        <v>396</v>
      </c>
      <c r="AC1243" s="34" t="s">
        <v>2884</v>
      </c>
      <c r="AD1243" s="44" t="s">
        <v>428</v>
      </c>
      <c r="AE1243" s="44" t="s">
        <v>5947</v>
      </c>
      <c r="AF1243" s="43">
        <v>162</v>
      </c>
      <c r="AG1243" s="34" t="s">
        <v>3465</v>
      </c>
      <c r="AH1243" s="34" t="s">
        <v>3464</v>
      </c>
      <c r="AI1243" s="43" t="s">
        <v>3466</v>
      </c>
      <c r="AJ1243" s="44" t="s">
        <v>3467</v>
      </c>
      <c r="AK1243" s="295">
        <v>3700061</v>
      </c>
      <c r="AL1243" s="44" t="s">
        <v>470</v>
      </c>
      <c r="AM1243" s="44" t="s">
        <v>3471</v>
      </c>
      <c r="AN1243" s="296">
        <v>256029750</v>
      </c>
      <c r="AO1243" s="34"/>
      <c r="AP1243" s="34"/>
      <c r="AQ1243" s="34"/>
      <c r="AR1243" s="34"/>
      <c r="AS1243" s="34"/>
      <c r="AT1243" s="44" t="s">
        <v>434</v>
      </c>
      <c r="AU1243" s="44"/>
      <c r="AV1243" s="751" t="str" cm="1">
        <f t="array" ref="AV12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3" s="34"/>
      <c r="AX1243" s="34"/>
      <c r="AY1243" s="34"/>
      <c r="AZ1243" s="34"/>
      <c r="BA1243" s="34"/>
      <c r="BB1243" s="34"/>
      <c r="BC1243" s="34"/>
      <c r="BD1243" s="44">
        <v>10921</v>
      </c>
      <c r="BE1243" s="34" t="s">
        <v>2884</v>
      </c>
      <c r="BF1243" s="43" t="s">
        <v>426</v>
      </c>
      <c r="BG1243" s="34" t="s">
        <v>463</v>
      </c>
      <c r="BH1243" s="34" t="s">
        <v>396</v>
      </c>
      <c r="BI1243" s="34" t="s">
        <v>2884</v>
      </c>
      <c r="BJ1243" s="44" t="s">
        <v>428</v>
      </c>
      <c r="BK1243" s="44" t="s">
        <v>5947</v>
      </c>
    </row>
    <row r="1244" spans="22:63">
      <c r="V1244" s="43">
        <v>162</v>
      </c>
      <c r="W1244" s="34" t="s">
        <v>3465</v>
      </c>
      <c r="X1244" s="44">
        <v>10922</v>
      </c>
      <c r="Y1244" s="34" t="s">
        <v>2981</v>
      </c>
      <c r="Z1244" s="43" t="s">
        <v>426</v>
      </c>
      <c r="AA1244" s="34" t="s">
        <v>463</v>
      </c>
      <c r="AB1244" s="34" t="s">
        <v>396</v>
      </c>
      <c r="AC1244" s="34" t="s">
        <v>2981</v>
      </c>
      <c r="AD1244" s="44" t="s">
        <v>428</v>
      </c>
      <c r="AE1244" s="44" t="s">
        <v>5947</v>
      </c>
      <c r="AF1244" s="43">
        <v>162</v>
      </c>
      <c r="AG1244" s="34" t="s">
        <v>3465</v>
      </c>
      <c r="AH1244" s="34" t="s">
        <v>3464</v>
      </c>
      <c r="AI1244" s="43" t="s">
        <v>3466</v>
      </c>
      <c r="AJ1244" s="44" t="s">
        <v>3467</v>
      </c>
      <c r="AK1244" s="295">
        <v>3700061</v>
      </c>
      <c r="AL1244" s="44" t="s">
        <v>470</v>
      </c>
      <c r="AM1244" s="44" t="s">
        <v>3471</v>
      </c>
      <c r="AN1244" s="296">
        <v>256029750</v>
      </c>
      <c r="AO1244" s="34"/>
      <c r="AP1244" s="34"/>
      <c r="AQ1244" s="34"/>
      <c r="AR1244" s="34"/>
      <c r="AS1244" s="34"/>
      <c r="AT1244" s="44" t="s">
        <v>434</v>
      </c>
      <c r="AU1244" s="44"/>
      <c r="AV1244" s="751" t="str" cm="1">
        <f t="array" ref="AV12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4" s="34"/>
      <c r="AX1244" s="34"/>
      <c r="AY1244" s="34"/>
      <c r="AZ1244" s="34"/>
      <c r="BA1244" s="34"/>
      <c r="BB1244" s="34"/>
      <c r="BC1244" s="34"/>
      <c r="BD1244" s="44">
        <v>10922</v>
      </c>
      <c r="BE1244" s="34" t="s">
        <v>2981</v>
      </c>
      <c r="BF1244" s="43" t="s">
        <v>426</v>
      </c>
      <c r="BG1244" s="34" t="s">
        <v>463</v>
      </c>
      <c r="BH1244" s="34" t="s">
        <v>396</v>
      </c>
      <c r="BI1244" s="34" t="s">
        <v>2981</v>
      </c>
      <c r="BJ1244" s="44" t="s">
        <v>428</v>
      </c>
      <c r="BK1244" s="44" t="s">
        <v>5947</v>
      </c>
    </row>
    <row r="1245" spans="22:63">
      <c r="V1245" s="43">
        <v>162</v>
      </c>
      <c r="W1245" s="34" t="s">
        <v>3465</v>
      </c>
      <c r="X1245" s="44">
        <v>10924</v>
      </c>
      <c r="Y1245" s="34" t="s">
        <v>3070</v>
      </c>
      <c r="Z1245" s="43" t="s">
        <v>426</v>
      </c>
      <c r="AA1245" s="34" t="s">
        <v>463</v>
      </c>
      <c r="AB1245" s="34" t="s">
        <v>396</v>
      </c>
      <c r="AC1245" s="34" t="s">
        <v>3070</v>
      </c>
      <c r="AD1245" s="44" t="s">
        <v>428</v>
      </c>
      <c r="AE1245" s="44" t="s">
        <v>5947</v>
      </c>
      <c r="AF1245" s="43">
        <v>162</v>
      </c>
      <c r="AG1245" s="34" t="s">
        <v>3465</v>
      </c>
      <c r="AH1245" s="34" t="s">
        <v>3464</v>
      </c>
      <c r="AI1245" s="43" t="s">
        <v>3466</v>
      </c>
      <c r="AJ1245" s="44" t="s">
        <v>3467</v>
      </c>
      <c r="AK1245" s="295">
        <v>3700061</v>
      </c>
      <c r="AL1245" s="44" t="s">
        <v>470</v>
      </c>
      <c r="AM1245" s="44" t="s">
        <v>3471</v>
      </c>
      <c r="AN1245" s="296">
        <v>256029750</v>
      </c>
      <c r="AO1245" s="34"/>
      <c r="AP1245" s="34"/>
      <c r="AQ1245" s="34"/>
      <c r="AR1245" s="34"/>
      <c r="AS1245" s="34"/>
      <c r="AT1245" s="44" t="s">
        <v>434</v>
      </c>
      <c r="AU1245" s="44"/>
      <c r="AV1245" s="751" t="str" cm="1">
        <f t="array" ref="AV12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5" s="34"/>
      <c r="AX1245" s="34"/>
      <c r="AY1245" s="34"/>
      <c r="AZ1245" s="34"/>
      <c r="BA1245" s="34"/>
      <c r="BB1245" s="34"/>
      <c r="BC1245" s="34"/>
      <c r="BD1245" s="44">
        <v>10924</v>
      </c>
      <c r="BE1245" s="34" t="s">
        <v>3070</v>
      </c>
      <c r="BF1245" s="43" t="s">
        <v>426</v>
      </c>
      <c r="BG1245" s="34" t="s">
        <v>463</v>
      </c>
      <c r="BH1245" s="34" t="s">
        <v>396</v>
      </c>
      <c r="BI1245" s="34" t="s">
        <v>3070</v>
      </c>
      <c r="BJ1245" s="44" t="s">
        <v>428</v>
      </c>
      <c r="BK1245" s="44" t="s">
        <v>5947</v>
      </c>
    </row>
    <row r="1246" spans="22:63">
      <c r="V1246" s="43">
        <v>162</v>
      </c>
      <c r="W1246" s="34" t="s">
        <v>3465</v>
      </c>
      <c r="X1246" s="44">
        <v>10900</v>
      </c>
      <c r="Y1246" s="34" t="s">
        <v>6634</v>
      </c>
      <c r="Z1246" s="43" t="s">
        <v>426</v>
      </c>
      <c r="AA1246" s="34" t="s">
        <v>463</v>
      </c>
      <c r="AB1246" s="34" t="s">
        <v>396</v>
      </c>
      <c r="AC1246" s="34" t="s">
        <v>6635</v>
      </c>
      <c r="AD1246" s="44" t="s">
        <v>428</v>
      </c>
      <c r="AE1246" s="44" t="s">
        <v>5947</v>
      </c>
      <c r="AF1246" s="43">
        <v>162</v>
      </c>
      <c r="AG1246" s="34" t="s">
        <v>3465</v>
      </c>
      <c r="AH1246" s="34" t="s">
        <v>3464</v>
      </c>
      <c r="AI1246" s="43" t="s">
        <v>3466</v>
      </c>
      <c r="AJ1246" s="44" t="s">
        <v>3467</v>
      </c>
      <c r="AK1246" s="295">
        <v>3700061</v>
      </c>
      <c r="AL1246" s="44" t="s">
        <v>470</v>
      </c>
      <c r="AM1246" s="44" t="s">
        <v>3471</v>
      </c>
      <c r="AN1246" s="296">
        <v>256029750</v>
      </c>
      <c r="AO1246" s="34"/>
      <c r="AP1246" s="34"/>
      <c r="AQ1246" s="34"/>
      <c r="AR1246" s="34"/>
      <c r="AS1246" s="34"/>
      <c r="AT1246" s="44" t="s">
        <v>434</v>
      </c>
      <c r="AU1246" s="44"/>
      <c r="AV1246" s="751" t="str" cm="1">
        <f t="array" ref="AV12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6" s="34"/>
      <c r="AX1246" s="34"/>
      <c r="AY1246" s="34"/>
      <c r="AZ1246" s="34"/>
      <c r="BA1246" s="34"/>
      <c r="BB1246" s="34"/>
      <c r="BC1246" s="34"/>
      <c r="BD1246" s="44">
        <v>10900</v>
      </c>
      <c r="BE1246" s="34" t="s">
        <v>6634</v>
      </c>
      <c r="BF1246" s="43" t="s">
        <v>426</v>
      </c>
      <c r="BG1246" s="34" t="s">
        <v>463</v>
      </c>
      <c r="BH1246" s="34" t="s">
        <v>396</v>
      </c>
      <c r="BI1246" s="34" t="s">
        <v>6635</v>
      </c>
      <c r="BJ1246" s="44" t="s">
        <v>428</v>
      </c>
      <c r="BK1246" s="44" t="s">
        <v>5947</v>
      </c>
    </row>
    <row r="1247" spans="22:63">
      <c r="V1247" s="43">
        <v>162</v>
      </c>
      <c r="W1247" s="34" t="s">
        <v>3465</v>
      </c>
      <c r="X1247" s="44">
        <v>10925</v>
      </c>
      <c r="Y1247" s="34" t="s">
        <v>3141</v>
      </c>
      <c r="Z1247" s="43" t="s">
        <v>426</v>
      </c>
      <c r="AA1247" s="34" t="s">
        <v>463</v>
      </c>
      <c r="AB1247" s="34" t="s">
        <v>396</v>
      </c>
      <c r="AC1247" s="34" t="s">
        <v>3141</v>
      </c>
      <c r="AD1247" s="44" t="s">
        <v>428</v>
      </c>
      <c r="AE1247" s="44" t="s">
        <v>5947</v>
      </c>
      <c r="AF1247" s="43">
        <v>162</v>
      </c>
      <c r="AG1247" s="34" t="s">
        <v>3465</v>
      </c>
      <c r="AH1247" s="34" t="s">
        <v>3464</v>
      </c>
      <c r="AI1247" s="43" t="s">
        <v>3466</v>
      </c>
      <c r="AJ1247" s="44" t="s">
        <v>3467</v>
      </c>
      <c r="AK1247" s="295">
        <v>3700061</v>
      </c>
      <c r="AL1247" s="44" t="s">
        <v>470</v>
      </c>
      <c r="AM1247" s="44" t="s">
        <v>3471</v>
      </c>
      <c r="AN1247" s="296">
        <v>256029750</v>
      </c>
      <c r="AO1247" s="34"/>
      <c r="AP1247" s="34"/>
      <c r="AQ1247" s="34"/>
      <c r="AR1247" s="34"/>
      <c r="AS1247" s="34"/>
      <c r="AT1247" s="44" t="s">
        <v>434</v>
      </c>
      <c r="AU1247" s="44"/>
      <c r="AV1247" s="751" t="str" cm="1">
        <f t="array" ref="AV12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7" s="34"/>
      <c r="AX1247" s="34"/>
      <c r="AY1247" s="34"/>
      <c r="AZ1247" s="34"/>
      <c r="BA1247" s="34"/>
      <c r="BB1247" s="34"/>
      <c r="BC1247" s="34"/>
      <c r="BD1247" s="44">
        <v>10925</v>
      </c>
      <c r="BE1247" s="34" t="s">
        <v>3141</v>
      </c>
      <c r="BF1247" s="43" t="s">
        <v>426</v>
      </c>
      <c r="BG1247" s="34" t="s">
        <v>463</v>
      </c>
      <c r="BH1247" s="34" t="s">
        <v>396</v>
      </c>
      <c r="BI1247" s="34" t="s">
        <v>3141</v>
      </c>
      <c r="BJ1247" s="44" t="s">
        <v>428</v>
      </c>
      <c r="BK1247" s="44" t="s">
        <v>5947</v>
      </c>
    </row>
    <row r="1248" spans="22:63">
      <c r="V1248" s="43">
        <v>162</v>
      </c>
      <c r="W1248" s="34" t="s">
        <v>3465</v>
      </c>
      <c r="X1248" s="44">
        <v>10926</v>
      </c>
      <c r="Y1248" s="34" t="s">
        <v>3205</v>
      </c>
      <c r="Z1248" s="43" t="s">
        <v>426</v>
      </c>
      <c r="AA1248" s="34" t="s">
        <v>463</v>
      </c>
      <c r="AB1248" s="34" t="s">
        <v>396</v>
      </c>
      <c r="AC1248" s="34" t="s">
        <v>3205</v>
      </c>
      <c r="AD1248" s="44" t="s">
        <v>428</v>
      </c>
      <c r="AE1248" s="44" t="s">
        <v>5947</v>
      </c>
      <c r="AF1248" s="43">
        <v>162</v>
      </c>
      <c r="AG1248" s="34" t="s">
        <v>3465</v>
      </c>
      <c r="AH1248" s="34" t="s">
        <v>3464</v>
      </c>
      <c r="AI1248" s="43" t="s">
        <v>3466</v>
      </c>
      <c r="AJ1248" s="44" t="s">
        <v>3467</v>
      </c>
      <c r="AK1248" s="295">
        <v>3700061</v>
      </c>
      <c r="AL1248" s="44" t="s">
        <v>470</v>
      </c>
      <c r="AM1248" s="44" t="s">
        <v>3471</v>
      </c>
      <c r="AN1248" s="296">
        <v>256029750</v>
      </c>
      <c r="AO1248" s="34"/>
      <c r="AP1248" s="34"/>
      <c r="AQ1248" s="34"/>
      <c r="AR1248" s="34"/>
      <c r="AS1248" s="34"/>
      <c r="AT1248" s="44" t="s">
        <v>434</v>
      </c>
      <c r="AU1248" s="44"/>
      <c r="AV1248" s="751" t="str" cm="1">
        <f t="array" ref="AV12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8" s="34"/>
      <c r="AX1248" s="34"/>
      <c r="AY1248" s="34"/>
      <c r="AZ1248" s="34"/>
      <c r="BA1248" s="34"/>
      <c r="BB1248" s="34"/>
      <c r="BC1248" s="34"/>
      <c r="BD1248" s="44">
        <v>10926</v>
      </c>
      <c r="BE1248" s="34" t="s">
        <v>3205</v>
      </c>
      <c r="BF1248" s="43" t="s">
        <v>426</v>
      </c>
      <c r="BG1248" s="34" t="s">
        <v>463</v>
      </c>
      <c r="BH1248" s="34" t="s">
        <v>396</v>
      </c>
      <c r="BI1248" s="34" t="s">
        <v>3205</v>
      </c>
      <c r="BJ1248" s="44" t="s">
        <v>428</v>
      </c>
      <c r="BK1248" s="44" t="s">
        <v>5947</v>
      </c>
    </row>
    <row r="1249" spans="22:63">
      <c r="V1249" s="43">
        <v>162</v>
      </c>
      <c r="W1249" s="34" t="s">
        <v>3465</v>
      </c>
      <c r="X1249" s="44">
        <v>10918</v>
      </c>
      <c r="Y1249" s="34" t="s">
        <v>2647</v>
      </c>
      <c r="Z1249" s="43" t="s">
        <v>426</v>
      </c>
      <c r="AA1249" s="34" t="s">
        <v>463</v>
      </c>
      <c r="AB1249" s="34" t="s">
        <v>396</v>
      </c>
      <c r="AC1249" s="34" t="s">
        <v>2647</v>
      </c>
      <c r="AD1249" s="44" t="s">
        <v>428</v>
      </c>
      <c r="AE1249" s="44" t="s">
        <v>5947</v>
      </c>
      <c r="AF1249" s="43">
        <v>162</v>
      </c>
      <c r="AG1249" s="34" t="s">
        <v>3465</v>
      </c>
      <c r="AH1249" s="34" t="s">
        <v>3464</v>
      </c>
      <c r="AI1249" s="43" t="s">
        <v>3466</v>
      </c>
      <c r="AJ1249" s="44" t="s">
        <v>3467</v>
      </c>
      <c r="AK1249" s="295">
        <v>3700061</v>
      </c>
      <c r="AL1249" s="44" t="s">
        <v>470</v>
      </c>
      <c r="AM1249" s="44" t="s">
        <v>3471</v>
      </c>
      <c r="AN1249" s="296">
        <v>256029750</v>
      </c>
      <c r="AO1249" s="34"/>
      <c r="AP1249" s="34"/>
      <c r="AQ1249" s="34"/>
      <c r="AR1249" s="34"/>
      <c r="AS1249" s="34"/>
      <c r="AT1249" s="44" t="s">
        <v>434</v>
      </c>
      <c r="AU1249" s="44"/>
      <c r="AV1249" s="751" t="str" cm="1">
        <f t="array" ref="AV12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49" s="34"/>
      <c r="AX1249" s="34"/>
      <c r="AY1249" s="34"/>
      <c r="AZ1249" s="34"/>
      <c r="BA1249" s="34"/>
      <c r="BB1249" s="34"/>
      <c r="BC1249" s="34"/>
      <c r="BD1249" s="44">
        <v>10918</v>
      </c>
      <c r="BE1249" s="34" t="s">
        <v>2647</v>
      </c>
      <c r="BF1249" s="43" t="s">
        <v>426</v>
      </c>
      <c r="BG1249" s="34" t="s">
        <v>463</v>
      </c>
      <c r="BH1249" s="34" t="s">
        <v>396</v>
      </c>
      <c r="BI1249" s="34" t="s">
        <v>2647</v>
      </c>
      <c r="BJ1249" s="44" t="s">
        <v>428</v>
      </c>
      <c r="BK1249" s="44" t="s">
        <v>5947</v>
      </c>
    </row>
    <row r="1250" spans="22:63">
      <c r="V1250" s="43">
        <v>162</v>
      </c>
      <c r="W1250" s="34" t="s">
        <v>3465</v>
      </c>
      <c r="X1250" s="44">
        <v>10932</v>
      </c>
      <c r="Y1250" s="34" t="s">
        <v>3268</v>
      </c>
      <c r="Z1250" s="43" t="s">
        <v>426</v>
      </c>
      <c r="AA1250" s="34" t="s">
        <v>463</v>
      </c>
      <c r="AB1250" s="34" t="s">
        <v>396</v>
      </c>
      <c r="AC1250" s="34" t="s">
        <v>6636</v>
      </c>
      <c r="AD1250" s="44" t="s">
        <v>428</v>
      </c>
      <c r="AE1250" s="44" t="s">
        <v>5947</v>
      </c>
      <c r="AF1250" s="43">
        <v>162</v>
      </c>
      <c r="AG1250" s="34" t="s">
        <v>3465</v>
      </c>
      <c r="AH1250" s="34" t="s">
        <v>3464</v>
      </c>
      <c r="AI1250" s="43" t="s">
        <v>3466</v>
      </c>
      <c r="AJ1250" s="44" t="s">
        <v>3467</v>
      </c>
      <c r="AK1250" s="295">
        <v>3700061</v>
      </c>
      <c r="AL1250" s="44" t="s">
        <v>470</v>
      </c>
      <c r="AM1250" s="44" t="s">
        <v>3471</v>
      </c>
      <c r="AN1250" s="296">
        <v>256029750</v>
      </c>
      <c r="AO1250" s="34"/>
      <c r="AP1250" s="34"/>
      <c r="AQ1250" s="34"/>
      <c r="AR1250" s="34"/>
      <c r="AS1250" s="34"/>
      <c r="AT1250" s="44" t="s">
        <v>434</v>
      </c>
      <c r="AU1250" s="44"/>
      <c r="AV1250" s="751" t="str" cm="1">
        <f t="array" ref="AV12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0" s="34"/>
      <c r="AX1250" s="34"/>
      <c r="AY1250" s="34"/>
      <c r="AZ1250" s="34"/>
      <c r="BA1250" s="34"/>
      <c r="BB1250" s="34"/>
      <c r="BC1250" s="34"/>
      <c r="BD1250" s="44">
        <v>10932</v>
      </c>
      <c r="BE1250" s="34" t="s">
        <v>3268</v>
      </c>
      <c r="BF1250" s="43" t="s">
        <v>426</v>
      </c>
      <c r="BG1250" s="34" t="s">
        <v>463</v>
      </c>
      <c r="BH1250" s="34" t="s">
        <v>396</v>
      </c>
      <c r="BI1250" s="34" t="s">
        <v>6636</v>
      </c>
      <c r="BJ1250" s="44" t="s">
        <v>428</v>
      </c>
      <c r="BK1250" s="44" t="s">
        <v>5947</v>
      </c>
    </row>
    <row r="1251" spans="22:63">
      <c r="V1251" s="43">
        <v>162</v>
      </c>
      <c r="W1251" s="34" t="s">
        <v>3465</v>
      </c>
      <c r="X1251" s="44">
        <v>10933</v>
      </c>
      <c r="Y1251" s="34" t="s">
        <v>3319</v>
      </c>
      <c r="Z1251" s="43" t="s">
        <v>426</v>
      </c>
      <c r="AA1251" s="34" t="s">
        <v>463</v>
      </c>
      <c r="AB1251" s="34" t="s">
        <v>396</v>
      </c>
      <c r="AC1251" s="34" t="s">
        <v>6637</v>
      </c>
      <c r="AD1251" s="44" t="s">
        <v>428</v>
      </c>
      <c r="AE1251" s="44" t="s">
        <v>5947</v>
      </c>
      <c r="AF1251" s="43">
        <v>162</v>
      </c>
      <c r="AG1251" s="34" t="s">
        <v>3465</v>
      </c>
      <c r="AH1251" s="34" t="s">
        <v>3464</v>
      </c>
      <c r="AI1251" s="43" t="s">
        <v>3466</v>
      </c>
      <c r="AJ1251" s="44" t="s">
        <v>3467</v>
      </c>
      <c r="AK1251" s="295">
        <v>3700061</v>
      </c>
      <c r="AL1251" s="44" t="s">
        <v>470</v>
      </c>
      <c r="AM1251" s="44" t="s">
        <v>3471</v>
      </c>
      <c r="AN1251" s="296">
        <v>256029750</v>
      </c>
      <c r="AO1251" s="34"/>
      <c r="AP1251" s="34"/>
      <c r="AQ1251" s="34"/>
      <c r="AR1251" s="34"/>
      <c r="AS1251" s="34"/>
      <c r="AT1251" s="44" t="s">
        <v>434</v>
      </c>
      <c r="AU1251" s="44"/>
      <c r="AV1251" s="751" t="str" cm="1">
        <f t="array" ref="AV12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1" s="34"/>
      <c r="AX1251" s="34"/>
      <c r="AY1251" s="34"/>
      <c r="AZ1251" s="34"/>
      <c r="BA1251" s="34"/>
      <c r="BB1251" s="34"/>
      <c r="BC1251" s="34"/>
      <c r="BD1251" s="44">
        <v>10933</v>
      </c>
      <c r="BE1251" s="34" t="s">
        <v>3319</v>
      </c>
      <c r="BF1251" s="43" t="s">
        <v>426</v>
      </c>
      <c r="BG1251" s="34" t="s">
        <v>463</v>
      </c>
      <c r="BH1251" s="34" t="s">
        <v>396</v>
      </c>
      <c r="BI1251" s="34" t="s">
        <v>6637</v>
      </c>
      <c r="BJ1251" s="44" t="s">
        <v>428</v>
      </c>
      <c r="BK1251" s="44" t="s">
        <v>5947</v>
      </c>
    </row>
    <row r="1252" spans="22:63">
      <c r="V1252" s="43">
        <v>162</v>
      </c>
      <c r="W1252" s="34" t="s">
        <v>3465</v>
      </c>
      <c r="X1252" s="44">
        <v>10934</v>
      </c>
      <c r="Y1252" s="34" t="s">
        <v>3372</v>
      </c>
      <c r="Z1252" s="43" t="s">
        <v>426</v>
      </c>
      <c r="AA1252" s="34" t="s">
        <v>463</v>
      </c>
      <c r="AB1252" s="34" t="s">
        <v>396</v>
      </c>
      <c r="AC1252" s="34" t="s">
        <v>6638</v>
      </c>
      <c r="AD1252" s="44" t="s">
        <v>428</v>
      </c>
      <c r="AE1252" s="44" t="s">
        <v>5947</v>
      </c>
      <c r="AF1252" s="43">
        <v>162</v>
      </c>
      <c r="AG1252" s="34" t="s">
        <v>3465</v>
      </c>
      <c r="AH1252" s="34" t="s">
        <v>3464</v>
      </c>
      <c r="AI1252" s="43" t="s">
        <v>3466</v>
      </c>
      <c r="AJ1252" s="44" t="s">
        <v>3467</v>
      </c>
      <c r="AK1252" s="295">
        <v>3700061</v>
      </c>
      <c r="AL1252" s="44" t="s">
        <v>470</v>
      </c>
      <c r="AM1252" s="44" t="s">
        <v>3471</v>
      </c>
      <c r="AN1252" s="296">
        <v>256029750</v>
      </c>
      <c r="AO1252" s="34"/>
      <c r="AP1252" s="34"/>
      <c r="AQ1252" s="34"/>
      <c r="AR1252" s="34"/>
      <c r="AS1252" s="34"/>
      <c r="AT1252" s="44" t="s">
        <v>434</v>
      </c>
      <c r="AU1252" s="44"/>
      <c r="AV1252" s="751" t="str" cm="1">
        <f t="array" ref="AV12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2" s="34"/>
      <c r="AX1252" s="34"/>
      <c r="AY1252" s="34"/>
      <c r="AZ1252" s="34"/>
      <c r="BA1252" s="34"/>
      <c r="BB1252" s="34"/>
      <c r="BC1252" s="34"/>
      <c r="BD1252" s="44">
        <v>10934</v>
      </c>
      <c r="BE1252" s="34" t="s">
        <v>3372</v>
      </c>
      <c r="BF1252" s="43" t="s">
        <v>426</v>
      </c>
      <c r="BG1252" s="34" t="s">
        <v>463</v>
      </c>
      <c r="BH1252" s="34" t="s">
        <v>396</v>
      </c>
      <c r="BI1252" s="34" t="s">
        <v>6638</v>
      </c>
      <c r="BJ1252" s="44" t="s">
        <v>428</v>
      </c>
      <c r="BK1252" s="44" t="s">
        <v>5947</v>
      </c>
    </row>
    <row r="1253" spans="22:63">
      <c r="V1253" s="43">
        <v>162</v>
      </c>
      <c r="W1253" s="34" t="s">
        <v>3465</v>
      </c>
      <c r="X1253" s="44">
        <v>10936</v>
      </c>
      <c r="Y1253" s="34" t="s">
        <v>3472</v>
      </c>
      <c r="Z1253" s="43" t="s">
        <v>426</v>
      </c>
      <c r="AA1253" s="34" t="s">
        <v>463</v>
      </c>
      <c r="AB1253" s="34" t="s">
        <v>396</v>
      </c>
      <c r="AC1253" s="34" t="s">
        <v>6639</v>
      </c>
      <c r="AD1253" s="44" t="s">
        <v>428</v>
      </c>
      <c r="AE1253" s="44" t="s">
        <v>5947</v>
      </c>
      <c r="AF1253" s="43">
        <v>162</v>
      </c>
      <c r="AG1253" s="34" t="s">
        <v>3465</v>
      </c>
      <c r="AH1253" s="34" t="s">
        <v>3464</v>
      </c>
      <c r="AI1253" s="43" t="s">
        <v>3466</v>
      </c>
      <c r="AJ1253" s="44" t="s">
        <v>3467</v>
      </c>
      <c r="AK1253" s="295">
        <v>3700061</v>
      </c>
      <c r="AL1253" s="44" t="s">
        <v>470</v>
      </c>
      <c r="AM1253" s="44" t="s">
        <v>3471</v>
      </c>
      <c r="AN1253" s="296">
        <v>256029750</v>
      </c>
      <c r="AO1253" s="34"/>
      <c r="AP1253" s="34"/>
      <c r="AQ1253" s="34"/>
      <c r="AR1253" s="34"/>
      <c r="AS1253" s="34"/>
      <c r="AT1253" s="44" t="s">
        <v>434</v>
      </c>
      <c r="AU1253" s="44"/>
      <c r="AV1253" s="751" t="str" cm="1">
        <f t="array" ref="AV12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3" s="34"/>
      <c r="AX1253" s="34"/>
      <c r="AY1253" s="34"/>
      <c r="AZ1253" s="34"/>
      <c r="BA1253" s="34"/>
      <c r="BB1253" s="34"/>
      <c r="BC1253" s="34"/>
      <c r="BD1253" s="44">
        <v>10936</v>
      </c>
      <c r="BE1253" s="34" t="s">
        <v>3472</v>
      </c>
      <c r="BF1253" s="43" t="s">
        <v>426</v>
      </c>
      <c r="BG1253" s="34" t="s">
        <v>463</v>
      </c>
      <c r="BH1253" s="34" t="s">
        <v>396</v>
      </c>
      <c r="BI1253" s="34" t="s">
        <v>6639</v>
      </c>
      <c r="BJ1253" s="44" t="s">
        <v>428</v>
      </c>
      <c r="BK1253" s="44" t="s">
        <v>5947</v>
      </c>
    </row>
    <row r="1254" spans="22:63">
      <c r="V1254" s="43">
        <v>162</v>
      </c>
      <c r="W1254" s="34" t="s">
        <v>3465</v>
      </c>
      <c r="X1254" s="44">
        <v>10935</v>
      </c>
      <c r="Y1254" s="34" t="s">
        <v>3424</v>
      </c>
      <c r="Z1254" s="43" t="s">
        <v>426</v>
      </c>
      <c r="AA1254" s="34" t="s">
        <v>463</v>
      </c>
      <c r="AB1254" s="34" t="s">
        <v>396</v>
      </c>
      <c r="AC1254" s="34" t="s">
        <v>6635</v>
      </c>
      <c r="AD1254" s="44" t="s">
        <v>428</v>
      </c>
      <c r="AE1254" s="44" t="s">
        <v>5947</v>
      </c>
      <c r="AF1254" s="43">
        <v>162</v>
      </c>
      <c r="AG1254" s="34" t="s">
        <v>3465</v>
      </c>
      <c r="AH1254" s="34" t="s">
        <v>3464</v>
      </c>
      <c r="AI1254" s="43" t="s">
        <v>3466</v>
      </c>
      <c r="AJ1254" s="44" t="s">
        <v>3467</v>
      </c>
      <c r="AK1254" s="295">
        <v>3700061</v>
      </c>
      <c r="AL1254" s="44" t="s">
        <v>470</v>
      </c>
      <c r="AM1254" s="44" t="s">
        <v>3471</v>
      </c>
      <c r="AN1254" s="296">
        <v>256029750</v>
      </c>
      <c r="AO1254" s="34"/>
      <c r="AP1254" s="34"/>
      <c r="AQ1254" s="34"/>
      <c r="AR1254" s="34"/>
      <c r="AS1254" s="34"/>
      <c r="AT1254" s="44" t="s">
        <v>434</v>
      </c>
      <c r="AU1254" s="44"/>
      <c r="AV1254" s="751" t="str" cm="1">
        <f t="array" ref="AV12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4" s="34"/>
      <c r="AX1254" s="34"/>
      <c r="AY1254" s="34"/>
      <c r="AZ1254" s="34"/>
      <c r="BA1254" s="34"/>
      <c r="BB1254" s="34"/>
      <c r="BC1254" s="34"/>
      <c r="BD1254" s="44">
        <v>10935</v>
      </c>
      <c r="BE1254" s="34" t="s">
        <v>3424</v>
      </c>
      <c r="BF1254" s="43" t="s">
        <v>426</v>
      </c>
      <c r="BG1254" s="34" t="s">
        <v>463</v>
      </c>
      <c r="BH1254" s="34" t="s">
        <v>396</v>
      </c>
      <c r="BI1254" s="34" t="s">
        <v>6635</v>
      </c>
      <c r="BJ1254" s="44" t="s">
        <v>428</v>
      </c>
      <c r="BK1254" s="44" t="s">
        <v>5947</v>
      </c>
    </row>
    <row r="1255" spans="22:63">
      <c r="V1255" s="43">
        <v>162</v>
      </c>
      <c r="W1255" s="34" t="s">
        <v>3465</v>
      </c>
      <c r="X1255" s="44">
        <v>11601</v>
      </c>
      <c r="Y1255" s="34" t="s">
        <v>470</v>
      </c>
      <c r="Z1255" s="43" t="s">
        <v>426</v>
      </c>
      <c r="AA1255" s="34" t="s">
        <v>470</v>
      </c>
      <c r="AB1255" s="34" t="s">
        <v>396</v>
      </c>
      <c r="AC1255" s="34" t="s">
        <v>470</v>
      </c>
      <c r="AD1255" s="44" t="s">
        <v>428</v>
      </c>
      <c r="AE1255" s="44" t="s">
        <v>5947</v>
      </c>
      <c r="AF1255" s="43">
        <v>162</v>
      </c>
      <c r="AG1255" s="34" t="s">
        <v>3465</v>
      </c>
      <c r="AH1255" s="34" t="s">
        <v>3464</v>
      </c>
      <c r="AI1255" s="43" t="s">
        <v>3466</v>
      </c>
      <c r="AJ1255" s="44" t="s">
        <v>3467</v>
      </c>
      <c r="AK1255" s="295">
        <v>3700061</v>
      </c>
      <c r="AL1255" s="44" t="s">
        <v>470</v>
      </c>
      <c r="AM1255" s="44" t="s">
        <v>3471</v>
      </c>
      <c r="AN1255" s="296">
        <v>256029750</v>
      </c>
      <c r="AO1255" s="34"/>
      <c r="AP1255" s="34"/>
      <c r="AQ1255" s="34"/>
      <c r="AR1255" s="34"/>
      <c r="AS1255" s="34"/>
      <c r="AT1255" s="44" t="s">
        <v>434</v>
      </c>
      <c r="AU1255" s="44"/>
      <c r="AV1255" s="751" t="str" cm="1">
        <f t="array" ref="AV12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5" s="34"/>
      <c r="AX1255" s="34"/>
      <c r="AY1255" s="34"/>
      <c r="AZ1255" s="34"/>
      <c r="BA1255" s="34"/>
      <c r="BB1255" s="34"/>
      <c r="BC1255" s="34"/>
      <c r="BD1255" s="44">
        <v>11601</v>
      </c>
      <c r="BE1255" s="34" t="s">
        <v>470</v>
      </c>
      <c r="BF1255" s="43" t="s">
        <v>426</v>
      </c>
      <c r="BG1255" s="34" t="s">
        <v>470</v>
      </c>
      <c r="BH1255" s="34" t="s">
        <v>396</v>
      </c>
      <c r="BI1255" s="34" t="s">
        <v>470</v>
      </c>
      <c r="BJ1255" s="44" t="s">
        <v>428</v>
      </c>
      <c r="BK1255" s="44" t="s">
        <v>5947</v>
      </c>
    </row>
    <row r="1256" spans="22:63">
      <c r="V1256" s="43">
        <v>162</v>
      </c>
      <c r="W1256" s="34" t="s">
        <v>3465</v>
      </c>
      <c r="X1256" s="44">
        <v>11600</v>
      </c>
      <c r="Y1256" s="34" t="s">
        <v>6640</v>
      </c>
      <c r="Z1256" s="43" t="s">
        <v>426</v>
      </c>
      <c r="AA1256" s="34" t="s">
        <v>470</v>
      </c>
      <c r="AB1256" s="34" t="s">
        <v>396</v>
      </c>
      <c r="AC1256" s="34" t="s">
        <v>470</v>
      </c>
      <c r="AD1256" s="44" t="s">
        <v>428</v>
      </c>
      <c r="AE1256" s="44" t="s">
        <v>5947</v>
      </c>
      <c r="AF1256" s="43">
        <v>162</v>
      </c>
      <c r="AG1256" s="34" t="s">
        <v>3465</v>
      </c>
      <c r="AH1256" s="34" t="s">
        <v>3464</v>
      </c>
      <c r="AI1256" s="43" t="s">
        <v>3466</v>
      </c>
      <c r="AJ1256" s="44" t="s">
        <v>3467</v>
      </c>
      <c r="AK1256" s="295">
        <v>3700061</v>
      </c>
      <c r="AL1256" s="44" t="s">
        <v>470</v>
      </c>
      <c r="AM1256" s="44" t="s">
        <v>3471</v>
      </c>
      <c r="AN1256" s="296">
        <v>256029750</v>
      </c>
      <c r="AO1256" s="34"/>
      <c r="AP1256" s="34"/>
      <c r="AQ1256" s="34"/>
      <c r="AR1256" s="34"/>
      <c r="AS1256" s="34"/>
      <c r="AT1256" s="44" t="s">
        <v>434</v>
      </c>
      <c r="AU1256" s="44"/>
      <c r="AV1256" s="751" t="str" cm="1">
        <f t="array" ref="AV12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6" s="34"/>
      <c r="AX1256" s="34"/>
      <c r="AY1256" s="34"/>
      <c r="AZ1256" s="34"/>
      <c r="BA1256" s="34"/>
      <c r="BB1256" s="34"/>
      <c r="BC1256" s="34"/>
      <c r="BD1256" s="44">
        <v>11600</v>
      </c>
      <c r="BE1256" s="34" t="s">
        <v>6640</v>
      </c>
      <c r="BF1256" s="43" t="s">
        <v>426</v>
      </c>
      <c r="BG1256" s="34" t="s">
        <v>470</v>
      </c>
      <c r="BH1256" s="34" t="s">
        <v>396</v>
      </c>
      <c r="BI1256" s="34" t="s">
        <v>470</v>
      </c>
      <c r="BJ1256" s="44" t="s">
        <v>428</v>
      </c>
      <c r="BK1256" s="44" t="s">
        <v>5947</v>
      </c>
    </row>
    <row r="1257" spans="22:63">
      <c r="V1257" s="43">
        <v>162</v>
      </c>
      <c r="W1257" s="34" t="s">
        <v>3465</v>
      </c>
      <c r="X1257" s="44">
        <v>11901</v>
      </c>
      <c r="Y1257" s="34" t="s">
        <v>737</v>
      </c>
      <c r="Z1257" s="43" t="s">
        <v>1277</v>
      </c>
      <c r="AA1257" s="34" t="s">
        <v>473</v>
      </c>
      <c r="AB1257" s="34" t="s">
        <v>396</v>
      </c>
      <c r="AC1257" s="34" t="s">
        <v>737</v>
      </c>
      <c r="AD1257" s="44" t="s">
        <v>428</v>
      </c>
      <c r="AE1257" s="44" t="s">
        <v>5947</v>
      </c>
      <c r="AF1257" s="43">
        <v>162</v>
      </c>
      <c r="AG1257" s="34" t="s">
        <v>3465</v>
      </c>
      <c r="AH1257" s="34" t="s">
        <v>3464</v>
      </c>
      <c r="AI1257" s="43" t="s">
        <v>3466</v>
      </c>
      <c r="AJ1257" s="44" t="s">
        <v>3467</v>
      </c>
      <c r="AK1257" s="295">
        <v>3700061</v>
      </c>
      <c r="AL1257" s="44" t="s">
        <v>470</v>
      </c>
      <c r="AM1257" s="44" t="s">
        <v>3471</v>
      </c>
      <c r="AN1257" s="296">
        <v>256029750</v>
      </c>
      <c r="AO1257" s="34"/>
      <c r="AP1257" s="34"/>
      <c r="AQ1257" s="34"/>
      <c r="AR1257" s="34"/>
      <c r="AS1257" s="34"/>
      <c r="AT1257" s="44" t="s">
        <v>434</v>
      </c>
      <c r="AU1257" s="44"/>
      <c r="AV1257" s="751" t="str" cm="1">
        <f t="array" ref="AV12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7" s="34"/>
      <c r="AX1257" s="34"/>
      <c r="AY1257" s="34"/>
      <c r="AZ1257" s="34"/>
      <c r="BA1257" s="34"/>
      <c r="BB1257" s="34"/>
      <c r="BC1257" s="34"/>
      <c r="BD1257" s="44">
        <v>11901</v>
      </c>
      <c r="BE1257" s="34" t="s">
        <v>737</v>
      </c>
      <c r="BF1257" s="43" t="s">
        <v>1277</v>
      </c>
      <c r="BG1257" s="34" t="s">
        <v>473</v>
      </c>
      <c r="BH1257" s="34" t="s">
        <v>396</v>
      </c>
      <c r="BI1257" s="34" t="s">
        <v>737</v>
      </c>
      <c r="BJ1257" s="44" t="s">
        <v>428</v>
      </c>
      <c r="BK1257" s="44" t="s">
        <v>5947</v>
      </c>
    </row>
    <row r="1258" spans="22:63">
      <c r="V1258" s="43">
        <v>162</v>
      </c>
      <c r="W1258" s="34" t="s">
        <v>3465</v>
      </c>
      <c r="X1258" s="44">
        <v>11903</v>
      </c>
      <c r="Y1258" s="34" t="s">
        <v>1300</v>
      </c>
      <c r="Z1258" s="43" t="s">
        <v>426</v>
      </c>
      <c r="AA1258" s="34" t="s">
        <v>473</v>
      </c>
      <c r="AB1258" s="34" t="s">
        <v>396</v>
      </c>
      <c r="AC1258" s="34" t="s">
        <v>1300</v>
      </c>
      <c r="AD1258" s="44" t="s">
        <v>428</v>
      </c>
      <c r="AE1258" s="44" t="s">
        <v>5947</v>
      </c>
      <c r="AF1258" s="43">
        <v>162</v>
      </c>
      <c r="AG1258" s="34" t="s">
        <v>3465</v>
      </c>
      <c r="AH1258" s="34" t="s">
        <v>3464</v>
      </c>
      <c r="AI1258" s="43" t="s">
        <v>3466</v>
      </c>
      <c r="AJ1258" s="44" t="s">
        <v>3467</v>
      </c>
      <c r="AK1258" s="295">
        <v>3700061</v>
      </c>
      <c r="AL1258" s="44" t="s">
        <v>470</v>
      </c>
      <c r="AM1258" s="44" t="s">
        <v>3471</v>
      </c>
      <c r="AN1258" s="296">
        <v>256029750</v>
      </c>
      <c r="AO1258" s="34"/>
      <c r="AP1258" s="34"/>
      <c r="AQ1258" s="34"/>
      <c r="AR1258" s="34"/>
      <c r="AS1258" s="34"/>
      <c r="AT1258" s="44" t="s">
        <v>434</v>
      </c>
      <c r="AU1258" s="44"/>
      <c r="AV1258" s="751" t="str" cm="1">
        <f t="array" ref="AV12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8" s="34"/>
      <c r="AX1258" s="34"/>
      <c r="AY1258" s="34"/>
      <c r="AZ1258" s="34"/>
      <c r="BA1258" s="34"/>
      <c r="BB1258" s="34"/>
      <c r="BC1258" s="34"/>
      <c r="BD1258" s="44">
        <v>11903</v>
      </c>
      <c r="BE1258" s="34" t="s">
        <v>1300</v>
      </c>
      <c r="BF1258" s="43" t="s">
        <v>426</v>
      </c>
      <c r="BG1258" s="34" t="s">
        <v>473</v>
      </c>
      <c r="BH1258" s="34" t="s">
        <v>396</v>
      </c>
      <c r="BI1258" s="34" t="s">
        <v>1300</v>
      </c>
      <c r="BJ1258" s="44" t="s">
        <v>428</v>
      </c>
      <c r="BK1258" s="44" t="s">
        <v>5947</v>
      </c>
    </row>
    <row r="1259" spans="22:63">
      <c r="V1259" s="43">
        <v>162</v>
      </c>
      <c r="W1259" s="34" t="s">
        <v>3465</v>
      </c>
      <c r="X1259" s="44">
        <v>11905</v>
      </c>
      <c r="Y1259" s="34" t="s">
        <v>1595</v>
      </c>
      <c r="Z1259" s="43" t="s">
        <v>1277</v>
      </c>
      <c r="AA1259" s="34" t="s">
        <v>473</v>
      </c>
      <c r="AB1259" s="34" t="s">
        <v>396</v>
      </c>
      <c r="AC1259" s="34" t="s">
        <v>1595</v>
      </c>
      <c r="AD1259" s="44" t="s">
        <v>428</v>
      </c>
      <c r="AE1259" s="44" t="s">
        <v>5947</v>
      </c>
      <c r="AF1259" s="43">
        <v>162</v>
      </c>
      <c r="AG1259" s="34" t="s">
        <v>3465</v>
      </c>
      <c r="AH1259" s="34" t="s">
        <v>3464</v>
      </c>
      <c r="AI1259" s="43" t="s">
        <v>3466</v>
      </c>
      <c r="AJ1259" s="44" t="s">
        <v>3467</v>
      </c>
      <c r="AK1259" s="295">
        <v>3700061</v>
      </c>
      <c r="AL1259" s="44" t="s">
        <v>470</v>
      </c>
      <c r="AM1259" s="44" t="s">
        <v>3471</v>
      </c>
      <c r="AN1259" s="296">
        <v>256029750</v>
      </c>
      <c r="AO1259" s="34"/>
      <c r="AP1259" s="34"/>
      <c r="AQ1259" s="34"/>
      <c r="AR1259" s="34"/>
      <c r="AS1259" s="34"/>
      <c r="AT1259" s="44" t="s">
        <v>434</v>
      </c>
      <c r="AU1259" s="44"/>
      <c r="AV1259" s="751" t="str" cm="1">
        <f t="array" ref="AV12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59" s="34"/>
      <c r="AX1259" s="34"/>
      <c r="AY1259" s="34"/>
      <c r="AZ1259" s="34"/>
      <c r="BA1259" s="34"/>
      <c r="BB1259" s="34"/>
      <c r="BC1259" s="34"/>
      <c r="BD1259" s="44">
        <v>11905</v>
      </c>
      <c r="BE1259" s="34" t="s">
        <v>1595</v>
      </c>
      <c r="BF1259" s="43" t="s">
        <v>1277</v>
      </c>
      <c r="BG1259" s="34" t="s">
        <v>473</v>
      </c>
      <c r="BH1259" s="34" t="s">
        <v>396</v>
      </c>
      <c r="BI1259" s="34" t="s">
        <v>1595</v>
      </c>
      <c r="BJ1259" s="44" t="s">
        <v>428</v>
      </c>
      <c r="BK1259" s="44" t="s">
        <v>5947</v>
      </c>
    </row>
    <row r="1260" spans="22:63">
      <c r="V1260" s="43">
        <v>162</v>
      </c>
      <c r="W1260" s="34" t="s">
        <v>3465</v>
      </c>
      <c r="X1260" s="44">
        <v>11906</v>
      </c>
      <c r="Y1260" s="34" t="s">
        <v>1848</v>
      </c>
      <c r="Z1260" s="43" t="s">
        <v>426</v>
      </c>
      <c r="AA1260" s="34" t="s">
        <v>473</v>
      </c>
      <c r="AB1260" s="34" t="s">
        <v>396</v>
      </c>
      <c r="AC1260" s="34" t="s">
        <v>1848</v>
      </c>
      <c r="AD1260" s="44" t="s">
        <v>428</v>
      </c>
      <c r="AE1260" s="44" t="s">
        <v>5947</v>
      </c>
      <c r="AF1260" s="43">
        <v>162</v>
      </c>
      <c r="AG1260" s="34" t="s">
        <v>3465</v>
      </c>
      <c r="AH1260" s="34" t="s">
        <v>3464</v>
      </c>
      <c r="AI1260" s="43" t="s">
        <v>3466</v>
      </c>
      <c r="AJ1260" s="44" t="s">
        <v>3467</v>
      </c>
      <c r="AK1260" s="295">
        <v>3700061</v>
      </c>
      <c r="AL1260" s="44" t="s">
        <v>470</v>
      </c>
      <c r="AM1260" s="44" t="s">
        <v>3471</v>
      </c>
      <c r="AN1260" s="296">
        <v>256029750</v>
      </c>
      <c r="AO1260" s="34"/>
      <c r="AP1260" s="34"/>
      <c r="AQ1260" s="34"/>
      <c r="AR1260" s="34"/>
      <c r="AS1260" s="34"/>
      <c r="AT1260" s="44" t="s">
        <v>434</v>
      </c>
      <c r="AU1260" s="44"/>
      <c r="AV1260" s="751" t="str" cm="1">
        <f t="array" ref="AV12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0" s="34"/>
      <c r="AX1260" s="34"/>
      <c r="AY1260" s="34"/>
      <c r="AZ1260" s="34"/>
      <c r="BA1260" s="34"/>
      <c r="BB1260" s="34"/>
      <c r="BC1260" s="34"/>
      <c r="BD1260" s="44">
        <v>11906</v>
      </c>
      <c r="BE1260" s="34" t="s">
        <v>1848</v>
      </c>
      <c r="BF1260" s="43" t="s">
        <v>426</v>
      </c>
      <c r="BG1260" s="34" t="s">
        <v>473</v>
      </c>
      <c r="BH1260" s="34" t="s">
        <v>396</v>
      </c>
      <c r="BI1260" s="34" t="s">
        <v>1848</v>
      </c>
      <c r="BJ1260" s="44" t="s">
        <v>428</v>
      </c>
      <c r="BK1260" s="44" t="s">
        <v>5947</v>
      </c>
    </row>
    <row r="1261" spans="22:63">
      <c r="V1261" s="43">
        <v>162</v>
      </c>
      <c r="W1261" s="34" t="s">
        <v>3465</v>
      </c>
      <c r="X1261" s="44">
        <v>11907</v>
      </c>
      <c r="Y1261" s="34" t="s">
        <v>2049</v>
      </c>
      <c r="Z1261" s="43" t="s">
        <v>426</v>
      </c>
      <c r="AA1261" s="34" t="s">
        <v>473</v>
      </c>
      <c r="AB1261" s="34" t="s">
        <v>396</v>
      </c>
      <c r="AC1261" s="34" t="s">
        <v>2049</v>
      </c>
      <c r="AD1261" s="44" t="s">
        <v>428</v>
      </c>
      <c r="AE1261" s="44" t="s">
        <v>5947</v>
      </c>
      <c r="AF1261" s="43">
        <v>162</v>
      </c>
      <c r="AG1261" s="34" t="s">
        <v>3465</v>
      </c>
      <c r="AH1261" s="34" t="s">
        <v>3464</v>
      </c>
      <c r="AI1261" s="43" t="s">
        <v>3466</v>
      </c>
      <c r="AJ1261" s="44" t="s">
        <v>3467</v>
      </c>
      <c r="AK1261" s="295">
        <v>3700061</v>
      </c>
      <c r="AL1261" s="44" t="s">
        <v>470</v>
      </c>
      <c r="AM1261" s="44" t="s">
        <v>3471</v>
      </c>
      <c r="AN1261" s="296">
        <v>256029750</v>
      </c>
      <c r="AO1261" s="34"/>
      <c r="AP1261" s="34"/>
      <c r="AQ1261" s="34"/>
      <c r="AR1261" s="34"/>
      <c r="AS1261" s="34"/>
      <c r="AT1261" s="44" t="s">
        <v>434</v>
      </c>
      <c r="AU1261" s="44"/>
      <c r="AV1261" s="751" t="str" cm="1">
        <f t="array" ref="AV12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1" s="34"/>
      <c r="AX1261" s="34"/>
      <c r="AY1261" s="34"/>
      <c r="AZ1261" s="34"/>
      <c r="BA1261" s="34"/>
      <c r="BB1261" s="34"/>
      <c r="BC1261" s="34"/>
      <c r="BD1261" s="44">
        <v>11907</v>
      </c>
      <c r="BE1261" s="34" t="s">
        <v>2049</v>
      </c>
      <c r="BF1261" s="43" t="s">
        <v>426</v>
      </c>
      <c r="BG1261" s="34" t="s">
        <v>473</v>
      </c>
      <c r="BH1261" s="34" t="s">
        <v>396</v>
      </c>
      <c r="BI1261" s="34" t="s">
        <v>2049</v>
      </c>
      <c r="BJ1261" s="44" t="s">
        <v>428</v>
      </c>
      <c r="BK1261" s="44" t="s">
        <v>5947</v>
      </c>
    </row>
    <row r="1262" spans="22:63">
      <c r="V1262" s="43">
        <v>162</v>
      </c>
      <c r="W1262" s="34" t="s">
        <v>3465</v>
      </c>
      <c r="X1262" s="44">
        <v>11902</v>
      </c>
      <c r="Y1262" s="34" t="s">
        <v>1004</v>
      </c>
      <c r="Z1262" s="43" t="s">
        <v>426</v>
      </c>
      <c r="AA1262" s="34" t="s">
        <v>473</v>
      </c>
      <c r="AB1262" s="34" t="s">
        <v>396</v>
      </c>
      <c r="AC1262" s="34" t="s">
        <v>1004</v>
      </c>
      <c r="AD1262" s="44" t="s">
        <v>428</v>
      </c>
      <c r="AE1262" s="44" t="s">
        <v>5947</v>
      </c>
      <c r="AF1262" s="43">
        <v>162</v>
      </c>
      <c r="AG1262" s="34" t="s">
        <v>3465</v>
      </c>
      <c r="AH1262" s="34" t="s">
        <v>3464</v>
      </c>
      <c r="AI1262" s="43" t="s">
        <v>3466</v>
      </c>
      <c r="AJ1262" s="44" t="s">
        <v>3467</v>
      </c>
      <c r="AK1262" s="295">
        <v>3700061</v>
      </c>
      <c r="AL1262" s="44" t="s">
        <v>470</v>
      </c>
      <c r="AM1262" s="44" t="s">
        <v>3471</v>
      </c>
      <c r="AN1262" s="296">
        <v>256029750</v>
      </c>
      <c r="AO1262" s="34"/>
      <c r="AP1262" s="34"/>
      <c r="AQ1262" s="34"/>
      <c r="AR1262" s="34"/>
      <c r="AS1262" s="34"/>
      <c r="AT1262" s="44" t="s">
        <v>434</v>
      </c>
      <c r="AU1262" s="44"/>
      <c r="AV1262" s="751" t="str" cm="1">
        <f t="array" ref="AV12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2" s="34"/>
      <c r="AX1262" s="34"/>
      <c r="AY1262" s="34"/>
      <c r="AZ1262" s="34"/>
      <c r="BA1262" s="34"/>
      <c r="BB1262" s="34"/>
      <c r="BC1262" s="34"/>
      <c r="BD1262" s="44">
        <v>11902</v>
      </c>
      <c r="BE1262" s="34" t="s">
        <v>1004</v>
      </c>
      <c r="BF1262" s="43" t="s">
        <v>426</v>
      </c>
      <c r="BG1262" s="34" t="s">
        <v>473</v>
      </c>
      <c r="BH1262" s="34" t="s">
        <v>396</v>
      </c>
      <c r="BI1262" s="34" t="s">
        <v>1004</v>
      </c>
      <c r="BJ1262" s="44" t="s">
        <v>428</v>
      </c>
      <c r="BK1262" s="44" t="s">
        <v>5947</v>
      </c>
    </row>
    <row r="1263" spans="22:63">
      <c r="V1263" s="43">
        <v>162</v>
      </c>
      <c r="W1263" s="34" t="s">
        <v>3465</v>
      </c>
      <c r="X1263" s="44">
        <v>11910</v>
      </c>
      <c r="Y1263" s="34" t="s">
        <v>2225</v>
      </c>
      <c r="Z1263" s="43" t="s">
        <v>426</v>
      </c>
      <c r="AA1263" s="34" t="s">
        <v>473</v>
      </c>
      <c r="AB1263" s="34" t="s">
        <v>396</v>
      </c>
      <c r="AC1263" s="34" t="s">
        <v>6641</v>
      </c>
      <c r="AD1263" s="44" t="s">
        <v>428</v>
      </c>
      <c r="AE1263" s="44" t="s">
        <v>5947</v>
      </c>
      <c r="AF1263" s="43">
        <v>162</v>
      </c>
      <c r="AG1263" s="34" t="s">
        <v>3465</v>
      </c>
      <c r="AH1263" s="34" t="s">
        <v>3464</v>
      </c>
      <c r="AI1263" s="43" t="s">
        <v>3466</v>
      </c>
      <c r="AJ1263" s="44" t="s">
        <v>3467</v>
      </c>
      <c r="AK1263" s="295">
        <v>3700061</v>
      </c>
      <c r="AL1263" s="44" t="s">
        <v>470</v>
      </c>
      <c r="AM1263" s="44" t="s">
        <v>3471</v>
      </c>
      <c r="AN1263" s="296">
        <v>256029750</v>
      </c>
      <c r="AO1263" s="34"/>
      <c r="AP1263" s="34"/>
      <c r="AQ1263" s="34"/>
      <c r="AR1263" s="34"/>
      <c r="AS1263" s="34"/>
      <c r="AT1263" s="44" t="s">
        <v>434</v>
      </c>
      <c r="AU1263" s="44"/>
      <c r="AV1263" s="751" t="str" cm="1">
        <f t="array" ref="AV12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3" s="34"/>
      <c r="AX1263" s="34"/>
      <c r="AY1263" s="34"/>
      <c r="AZ1263" s="34"/>
      <c r="BA1263" s="34"/>
      <c r="BB1263" s="34"/>
      <c r="BC1263" s="34"/>
      <c r="BD1263" s="44">
        <v>11910</v>
      </c>
      <c r="BE1263" s="34" t="s">
        <v>2225</v>
      </c>
      <c r="BF1263" s="43" t="s">
        <v>426</v>
      </c>
      <c r="BG1263" s="34" t="s">
        <v>473</v>
      </c>
      <c r="BH1263" s="34" t="s">
        <v>396</v>
      </c>
      <c r="BI1263" s="34" t="s">
        <v>6641</v>
      </c>
      <c r="BJ1263" s="44" t="s">
        <v>428</v>
      </c>
      <c r="BK1263" s="44" t="s">
        <v>5947</v>
      </c>
    </row>
    <row r="1264" spans="22:63">
      <c r="V1264" s="43">
        <v>162</v>
      </c>
      <c r="W1264" s="34" t="s">
        <v>3465</v>
      </c>
      <c r="X1264" s="44">
        <v>11900</v>
      </c>
      <c r="Y1264" s="34" t="s">
        <v>6642</v>
      </c>
      <c r="Z1264" s="43" t="s">
        <v>426</v>
      </c>
      <c r="AA1264" s="34" t="s">
        <v>473</v>
      </c>
      <c r="AB1264" s="34" t="s">
        <v>396</v>
      </c>
      <c r="AC1264" s="34" t="s">
        <v>6641</v>
      </c>
      <c r="AD1264" s="44" t="s">
        <v>428</v>
      </c>
      <c r="AE1264" s="44" t="s">
        <v>5947</v>
      </c>
      <c r="AF1264" s="43">
        <v>162</v>
      </c>
      <c r="AG1264" s="34" t="s">
        <v>3465</v>
      </c>
      <c r="AH1264" s="34" t="s">
        <v>3464</v>
      </c>
      <c r="AI1264" s="43" t="s">
        <v>3466</v>
      </c>
      <c r="AJ1264" s="44" t="s">
        <v>3467</v>
      </c>
      <c r="AK1264" s="295">
        <v>3700061</v>
      </c>
      <c r="AL1264" s="44" t="s">
        <v>470</v>
      </c>
      <c r="AM1264" s="44" t="s">
        <v>3471</v>
      </c>
      <c r="AN1264" s="296">
        <v>256029750</v>
      </c>
      <c r="AO1264" s="34"/>
      <c r="AP1264" s="34"/>
      <c r="AQ1264" s="34"/>
      <c r="AR1264" s="34"/>
      <c r="AS1264" s="34"/>
      <c r="AT1264" s="44" t="s">
        <v>434</v>
      </c>
      <c r="AU1264" s="44"/>
      <c r="AV1264" s="751" t="str" cm="1">
        <f t="array" ref="AV12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4" s="34"/>
      <c r="AX1264" s="34"/>
      <c r="AY1264" s="34"/>
      <c r="AZ1264" s="34"/>
      <c r="BA1264" s="34"/>
      <c r="BB1264" s="34"/>
      <c r="BC1264" s="34"/>
      <c r="BD1264" s="44">
        <v>11900</v>
      </c>
      <c r="BE1264" s="34" t="s">
        <v>6642</v>
      </c>
      <c r="BF1264" s="43" t="s">
        <v>426</v>
      </c>
      <c r="BG1264" s="34" t="s">
        <v>473</v>
      </c>
      <c r="BH1264" s="34" t="s">
        <v>396</v>
      </c>
      <c r="BI1264" s="34" t="s">
        <v>6641</v>
      </c>
      <c r="BJ1264" s="44" t="s">
        <v>428</v>
      </c>
      <c r="BK1264" s="44" t="s">
        <v>5947</v>
      </c>
    </row>
    <row r="1265" spans="22:63">
      <c r="V1265" s="43">
        <v>163</v>
      </c>
      <c r="W1265" s="34" t="s">
        <v>3512</v>
      </c>
      <c r="X1265" s="44">
        <v>160101</v>
      </c>
      <c r="Y1265" s="34" t="s">
        <v>921</v>
      </c>
      <c r="Z1265" s="43" t="s">
        <v>1277</v>
      </c>
      <c r="AA1265" s="34" t="s">
        <v>454</v>
      </c>
      <c r="AB1265" s="34" t="s">
        <v>411</v>
      </c>
      <c r="AC1265" s="34" t="s">
        <v>921</v>
      </c>
      <c r="AD1265" s="44" t="s">
        <v>428</v>
      </c>
      <c r="AE1265" s="44" t="s">
        <v>429</v>
      </c>
      <c r="AF1265" s="43">
        <v>163</v>
      </c>
      <c r="AG1265" s="34" t="s">
        <v>3512</v>
      </c>
      <c r="AH1265" s="34" t="s">
        <v>3511</v>
      </c>
      <c r="AI1265" s="43" t="s">
        <v>3513</v>
      </c>
      <c r="AJ1265" s="44" t="s">
        <v>3514</v>
      </c>
      <c r="AK1265" s="295">
        <v>4970446</v>
      </c>
      <c r="AL1265" s="44" t="s">
        <v>454</v>
      </c>
      <c r="AM1265" s="44" t="s">
        <v>3518</v>
      </c>
      <c r="AN1265" s="296">
        <v>258026781</v>
      </c>
      <c r="AO1265" s="34"/>
      <c r="AP1265" s="34"/>
      <c r="AQ1265" s="34"/>
      <c r="AR1265" s="34"/>
      <c r="AS1265" s="34"/>
      <c r="AT1265" s="44" t="s">
        <v>434</v>
      </c>
      <c r="AU1265" s="44"/>
      <c r="AV1265" s="751" t="str" cm="1">
        <f t="array" ref="AV12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5" s="34"/>
      <c r="AX1265" s="34"/>
      <c r="AY1265" s="34"/>
      <c r="AZ1265" s="34"/>
      <c r="BA1265" s="34"/>
      <c r="BB1265" s="34"/>
      <c r="BC1265" s="34"/>
      <c r="BD1265" s="44">
        <v>160101</v>
      </c>
      <c r="BE1265" s="34" t="s">
        <v>921</v>
      </c>
      <c r="BF1265" s="43" t="s">
        <v>1277</v>
      </c>
      <c r="BG1265" s="34" t="s">
        <v>454</v>
      </c>
      <c r="BH1265" s="34" t="s">
        <v>411</v>
      </c>
      <c r="BI1265" s="34" t="s">
        <v>921</v>
      </c>
      <c r="BJ1265" s="44" t="s">
        <v>428</v>
      </c>
      <c r="BK1265" s="44" t="s">
        <v>429</v>
      </c>
    </row>
    <row r="1266" spans="22:63">
      <c r="V1266" s="43">
        <v>163</v>
      </c>
      <c r="W1266" s="34" t="s">
        <v>3512</v>
      </c>
      <c r="X1266" s="44">
        <v>160102</v>
      </c>
      <c r="Y1266" s="34" t="s">
        <v>1187</v>
      </c>
      <c r="Z1266" s="43" t="s">
        <v>1277</v>
      </c>
      <c r="AA1266" s="34" t="s">
        <v>454</v>
      </c>
      <c r="AB1266" s="34" t="s">
        <v>411</v>
      </c>
      <c r="AC1266" s="34" t="s">
        <v>1187</v>
      </c>
      <c r="AD1266" s="44" t="s">
        <v>428</v>
      </c>
      <c r="AE1266" s="44" t="s">
        <v>429</v>
      </c>
      <c r="AF1266" s="43">
        <v>163</v>
      </c>
      <c r="AG1266" s="34" t="s">
        <v>3512</v>
      </c>
      <c r="AH1266" s="34" t="s">
        <v>3511</v>
      </c>
      <c r="AI1266" s="43" t="s">
        <v>3513</v>
      </c>
      <c r="AJ1266" s="44" t="s">
        <v>3514</v>
      </c>
      <c r="AK1266" s="295">
        <v>4970446</v>
      </c>
      <c r="AL1266" s="44" t="s">
        <v>454</v>
      </c>
      <c r="AM1266" s="44" t="s">
        <v>3518</v>
      </c>
      <c r="AN1266" s="296">
        <v>258026781</v>
      </c>
      <c r="AO1266" s="34"/>
      <c r="AP1266" s="34"/>
      <c r="AQ1266" s="34"/>
      <c r="AR1266" s="34"/>
      <c r="AS1266" s="34"/>
      <c r="AT1266" s="44" t="s">
        <v>434</v>
      </c>
      <c r="AU1266" s="44"/>
      <c r="AV1266" s="751" t="str" cm="1">
        <f t="array" ref="AV12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6" s="34"/>
      <c r="AX1266" s="34"/>
      <c r="AY1266" s="34"/>
      <c r="AZ1266" s="34"/>
      <c r="BA1266" s="34"/>
      <c r="BB1266" s="34"/>
      <c r="BC1266" s="34"/>
      <c r="BD1266" s="44">
        <v>160102</v>
      </c>
      <c r="BE1266" s="34" t="s">
        <v>1187</v>
      </c>
      <c r="BF1266" s="43" t="s">
        <v>1277</v>
      </c>
      <c r="BG1266" s="34" t="s">
        <v>454</v>
      </c>
      <c r="BH1266" s="34" t="s">
        <v>411</v>
      </c>
      <c r="BI1266" s="34" t="s">
        <v>1187</v>
      </c>
      <c r="BJ1266" s="44" t="s">
        <v>428</v>
      </c>
      <c r="BK1266" s="44" t="s">
        <v>429</v>
      </c>
    </row>
    <row r="1267" spans="22:63">
      <c r="V1267" s="43">
        <v>163</v>
      </c>
      <c r="W1267" s="34" t="s">
        <v>3512</v>
      </c>
      <c r="X1267" s="44">
        <v>160100</v>
      </c>
      <c r="Y1267" s="34" t="s">
        <v>6643</v>
      </c>
      <c r="Z1267" s="43" t="s">
        <v>1277</v>
      </c>
      <c r="AA1267" s="34" t="s">
        <v>454</v>
      </c>
      <c r="AB1267" s="34" t="s">
        <v>411</v>
      </c>
      <c r="AC1267" s="34" t="s">
        <v>6644</v>
      </c>
      <c r="AD1267" s="44" t="s">
        <v>428</v>
      </c>
      <c r="AE1267" s="44" t="s">
        <v>429</v>
      </c>
      <c r="AF1267" s="43">
        <v>163</v>
      </c>
      <c r="AG1267" s="34" t="s">
        <v>3512</v>
      </c>
      <c r="AH1267" s="34" t="s">
        <v>3511</v>
      </c>
      <c r="AI1267" s="43" t="s">
        <v>3513</v>
      </c>
      <c r="AJ1267" s="44" t="s">
        <v>3514</v>
      </c>
      <c r="AK1267" s="295">
        <v>4970446</v>
      </c>
      <c r="AL1267" s="44" t="s">
        <v>454</v>
      </c>
      <c r="AM1267" s="44" t="s">
        <v>3518</v>
      </c>
      <c r="AN1267" s="296">
        <v>258026781</v>
      </c>
      <c r="AO1267" s="34"/>
      <c r="AP1267" s="34"/>
      <c r="AQ1267" s="34"/>
      <c r="AR1267" s="34"/>
      <c r="AS1267" s="34"/>
      <c r="AT1267" s="44" t="s">
        <v>434</v>
      </c>
      <c r="AU1267" s="44"/>
      <c r="AV1267" s="751" t="str" cm="1">
        <f t="array" ref="AV12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7" s="34"/>
      <c r="AX1267" s="34"/>
      <c r="AY1267" s="34"/>
      <c r="AZ1267" s="34"/>
      <c r="BA1267" s="34"/>
      <c r="BB1267" s="34"/>
      <c r="BC1267" s="34"/>
      <c r="BD1267" s="44">
        <v>160100</v>
      </c>
      <c r="BE1267" s="34" t="s">
        <v>6643</v>
      </c>
      <c r="BF1267" s="43" t="s">
        <v>1277</v>
      </c>
      <c r="BG1267" s="34" t="s">
        <v>454</v>
      </c>
      <c r="BH1267" s="34" t="s">
        <v>411</v>
      </c>
      <c r="BI1267" s="34" t="s">
        <v>6644</v>
      </c>
      <c r="BJ1267" s="44" t="s">
        <v>428</v>
      </c>
      <c r="BK1267" s="44" t="s">
        <v>429</v>
      </c>
    </row>
    <row r="1268" spans="22:63">
      <c r="V1268" s="43">
        <v>163</v>
      </c>
      <c r="W1268" s="34" t="s">
        <v>3512</v>
      </c>
      <c r="X1268" s="44">
        <v>160104</v>
      </c>
      <c r="Y1268" s="34" t="s">
        <v>1476</v>
      </c>
      <c r="Z1268" s="43" t="s">
        <v>1277</v>
      </c>
      <c r="AA1268" s="34" t="s">
        <v>454</v>
      </c>
      <c r="AB1268" s="34" t="s">
        <v>411</v>
      </c>
      <c r="AC1268" s="34" t="s">
        <v>1476</v>
      </c>
      <c r="AD1268" s="44" t="s">
        <v>428</v>
      </c>
      <c r="AE1268" s="44" t="s">
        <v>429</v>
      </c>
      <c r="AF1268" s="43">
        <v>163</v>
      </c>
      <c r="AG1268" s="34" t="s">
        <v>3512</v>
      </c>
      <c r="AH1268" s="34" t="s">
        <v>3511</v>
      </c>
      <c r="AI1268" s="43" t="s">
        <v>3513</v>
      </c>
      <c r="AJ1268" s="44" t="s">
        <v>3514</v>
      </c>
      <c r="AK1268" s="295">
        <v>4970446</v>
      </c>
      <c r="AL1268" s="44" t="s">
        <v>454</v>
      </c>
      <c r="AM1268" s="44" t="s">
        <v>3518</v>
      </c>
      <c r="AN1268" s="296">
        <v>258026781</v>
      </c>
      <c r="AO1268" s="34"/>
      <c r="AP1268" s="34"/>
      <c r="AQ1268" s="34"/>
      <c r="AR1268" s="34"/>
      <c r="AS1268" s="34"/>
      <c r="AT1268" s="44" t="s">
        <v>434</v>
      </c>
      <c r="AU1268" s="44"/>
      <c r="AV1268" s="751" t="str" cm="1">
        <f t="array" ref="AV12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8" s="34"/>
      <c r="AX1268" s="34"/>
      <c r="AY1268" s="34"/>
      <c r="AZ1268" s="34"/>
      <c r="BA1268" s="34"/>
      <c r="BB1268" s="34"/>
      <c r="BC1268" s="34"/>
      <c r="BD1268" s="44">
        <v>160104</v>
      </c>
      <c r="BE1268" s="34" t="s">
        <v>1476</v>
      </c>
      <c r="BF1268" s="43" t="s">
        <v>1277</v>
      </c>
      <c r="BG1268" s="34" t="s">
        <v>454</v>
      </c>
      <c r="BH1268" s="34" t="s">
        <v>411</v>
      </c>
      <c r="BI1268" s="34" t="s">
        <v>1476</v>
      </c>
      <c r="BJ1268" s="44" t="s">
        <v>428</v>
      </c>
      <c r="BK1268" s="44" t="s">
        <v>429</v>
      </c>
    </row>
    <row r="1269" spans="22:63">
      <c r="V1269" s="43">
        <v>163</v>
      </c>
      <c r="W1269" s="34" t="s">
        <v>3512</v>
      </c>
      <c r="X1269" s="44">
        <v>160105</v>
      </c>
      <c r="Y1269" s="34" t="s">
        <v>1251</v>
      </c>
      <c r="Z1269" s="43" t="s">
        <v>1277</v>
      </c>
      <c r="AA1269" s="34" t="s">
        <v>454</v>
      </c>
      <c r="AB1269" s="34" t="s">
        <v>411</v>
      </c>
      <c r="AC1269" s="34" t="s">
        <v>1251</v>
      </c>
      <c r="AD1269" s="44" t="s">
        <v>428</v>
      </c>
      <c r="AE1269" s="44" t="s">
        <v>429</v>
      </c>
      <c r="AF1269" s="43">
        <v>163</v>
      </c>
      <c r="AG1269" s="34" t="s">
        <v>3512</v>
      </c>
      <c r="AH1269" s="34" t="s">
        <v>3511</v>
      </c>
      <c r="AI1269" s="43" t="s">
        <v>3513</v>
      </c>
      <c r="AJ1269" s="44" t="s">
        <v>3514</v>
      </c>
      <c r="AK1269" s="295">
        <v>4970446</v>
      </c>
      <c r="AL1269" s="44" t="s">
        <v>454</v>
      </c>
      <c r="AM1269" s="44" t="s">
        <v>3518</v>
      </c>
      <c r="AN1269" s="296">
        <v>258026781</v>
      </c>
      <c r="AO1269" s="34"/>
      <c r="AP1269" s="34"/>
      <c r="AQ1269" s="34"/>
      <c r="AR1269" s="34"/>
      <c r="AS1269" s="34"/>
      <c r="AT1269" s="44" t="s">
        <v>434</v>
      </c>
      <c r="AU1269" s="44"/>
      <c r="AV1269" s="751" t="str" cm="1">
        <f t="array" ref="AV12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69" s="34"/>
      <c r="AX1269" s="34"/>
      <c r="AY1269" s="34"/>
      <c r="AZ1269" s="34"/>
      <c r="BA1269" s="34"/>
      <c r="BB1269" s="34"/>
      <c r="BC1269" s="34"/>
      <c r="BD1269" s="44">
        <v>160105</v>
      </c>
      <c r="BE1269" s="34" t="s">
        <v>1251</v>
      </c>
      <c r="BF1269" s="43" t="s">
        <v>1277</v>
      </c>
      <c r="BG1269" s="34" t="s">
        <v>454</v>
      </c>
      <c r="BH1269" s="34" t="s">
        <v>411</v>
      </c>
      <c r="BI1269" s="34" t="s">
        <v>1251</v>
      </c>
      <c r="BJ1269" s="44" t="s">
        <v>428</v>
      </c>
      <c r="BK1269" s="44" t="s">
        <v>429</v>
      </c>
    </row>
    <row r="1270" spans="22:63">
      <c r="V1270" s="43">
        <v>163</v>
      </c>
      <c r="W1270" s="34" t="s">
        <v>3512</v>
      </c>
      <c r="X1270" s="44">
        <v>160106</v>
      </c>
      <c r="Y1270" s="34" t="s">
        <v>1956</v>
      </c>
      <c r="Z1270" s="43" t="s">
        <v>1277</v>
      </c>
      <c r="AA1270" s="34" t="s">
        <v>454</v>
      </c>
      <c r="AB1270" s="34" t="s">
        <v>411</v>
      </c>
      <c r="AC1270" s="34" t="s">
        <v>1956</v>
      </c>
      <c r="AD1270" s="44" t="s">
        <v>428</v>
      </c>
      <c r="AE1270" s="44" t="s">
        <v>429</v>
      </c>
      <c r="AF1270" s="43">
        <v>163</v>
      </c>
      <c r="AG1270" s="34" t="s">
        <v>3512</v>
      </c>
      <c r="AH1270" s="34" t="s">
        <v>3511</v>
      </c>
      <c r="AI1270" s="43" t="s">
        <v>3513</v>
      </c>
      <c r="AJ1270" s="44" t="s">
        <v>3514</v>
      </c>
      <c r="AK1270" s="295">
        <v>4970446</v>
      </c>
      <c r="AL1270" s="44" t="s">
        <v>454</v>
      </c>
      <c r="AM1270" s="44" t="s">
        <v>3518</v>
      </c>
      <c r="AN1270" s="296">
        <v>258026781</v>
      </c>
      <c r="AO1270" s="34"/>
      <c r="AP1270" s="34"/>
      <c r="AQ1270" s="34"/>
      <c r="AR1270" s="34"/>
      <c r="AS1270" s="34"/>
      <c r="AT1270" s="44" t="s">
        <v>434</v>
      </c>
      <c r="AU1270" s="44"/>
      <c r="AV1270" s="751" t="str" cm="1">
        <f t="array" ref="AV12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0" s="34"/>
      <c r="AX1270" s="34"/>
      <c r="AY1270" s="34"/>
      <c r="AZ1270" s="34"/>
      <c r="BA1270" s="34"/>
      <c r="BB1270" s="34"/>
      <c r="BC1270" s="34"/>
      <c r="BD1270" s="44">
        <v>160106</v>
      </c>
      <c r="BE1270" s="34" t="s">
        <v>1956</v>
      </c>
      <c r="BF1270" s="43" t="s">
        <v>1277</v>
      </c>
      <c r="BG1270" s="34" t="s">
        <v>454</v>
      </c>
      <c r="BH1270" s="34" t="s">
        <v>411</v>
      </c>
      <c r="BI1270" s="34" t="s">
        <v>1956</v>
      </c>
      <c r="BJ1270" s="44" t="s">
        <v>428</v>
      </c>
      <c r="BK1270" s="44" t="s">
        <v>429</v>
      </c>
    </row>
    <row r="1271" spans="22:63">
      <c r="V1271" s="43">
        <v>163</v>
      </c>
      <c r="W1271" s="34" t="s">
        <v>3512</v>
      </c>
      <c r="X1271" s="44">
        <v>160108</v>
      </c>
      <c r="Y1271" s="34" t="s">
        <v>2138</v>
      </c>
      <c r="Z1271" s="43" t="s">
        <v>1277</v>
      </c>
      <c r="AA1271" s="34" t="s">
        <v>454</v>
      </c>
      <c r="AB1271" s="34" t="s">
        <v>411</v>
      </c>
      <c r="AC1271" s="34" t="s">
        <v>2138</v>
      </c>
      <c r="AD1271" s="44" t="s">
        <v>428</v>
      </c>
      <c r="AE1271" s="44" t="s">
        <v>429</v>
      </c>
      <c r="AF1271" s="43">
        <v>163</v>
      </c>
      <c r="AG1271" s="34" t="s">
        <v>3512</v>
      </c>
      <c r="AH1271" s="34" t="s">
        <v>3511</v>
      </c>
      <c r="AI1271" s="43" t="s">
        <v>3513</v>
      </c>
      <c r="AJ1271" s="44" t="s">
        <v>3514</v>
      </c>
      <c r="AK1271" s="295">
        <v>4970446</v>
      </c>
      <c r="AL1271" s="44" t="s">
        <v>454</v>
      </c>
      <c r="AM1271" s="44" t="s">
        <v>3518</v>
      </c>
      <c r="AN1271" s="296">
        <v>258026781</v>
      </c>
      <c r="AO1271" s="34"/>
      <c r="AP1271" s="34"/>
      <c r="AQ1271" s="34"/>
      <c r="AR1271" s="34"/>
      <c r="AS1271" s="34"/>
      <c r="AT1271" s="44" t="s">
        <v>434</v>
      </c>
      <c r="AU1271" s="44"/>
      <c r="AV1271" s="751" t="str" cm="1">
        <f t="array" ref="AV12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1" s="34"/>
      <c r="AX1271" s="34"/>
      <c r="AY1271" s="34"/>
      <c r="AZ1271" s="34"/>
      <c r="BA1271" s="34"/>
      <c r="BB1271" s="34"/>
      <c r="BC1271" s="34"/>
      <c r="BD1271" s="44">
        <v>160108</v>
      </c>
      <c r="BE1271" s="34" t="s">
        <v>2138</v>
      </c>
      <c r="BF1271" s="43" t="s">
        <v>1277</v>
      </c>
      <c r="BG1271" s="34" t="s">
        <v>454</v>
      </c>
      <c r="BH1271" s="34" t="s">
        <v>411</v>
      </c>
      <c r="BI1271" s="34" t="s">
        <v>2138</v>
      </c>
      <c r="BJ1271" s="44" t="s">
        <v>428</v>
      </c>
      <c r="BK1271" s="44" t="s">
        <v>429</v>
      </c>
    </row>
    <row r="1272" spans="22:63">
      <c r="V1272" s="43">
        <v>163</v>
      </c>
      <c r="W1272" s="34" t="s">
        <v>3512</v>
      </c>
      <c r="X1272" s="44">
        <v>160109</v>
      </c>
      <c r="Y1272" s="34" t="s">
        <v>2304</v>
      </c>
      <c r="Z1272" s="43" t="s">
        <v>1277</v>
      </c>
      <c r="AA1272" s="34" t="s">
        <v>454</v>
      </c>
      <c r="AB1272" s="34" t="s">
        <v>411</v>
      </c>
      <c r="AC1272" s="34" t="s">
        <v>2304</v>
      </c>
      <c r="AD1272" s="44" t="s">
        <v>428</v>
      </c>
      <c r="AE1272" s="44" t="s">
        <v>429</v>
      </c>
      <c r="AF1272" s="43">
        <v>163</v>
      </c>
      <c r="AG1272" s="34" t="s">
        <v>3512</v>
      </c>
      <c r="AH1272" s="34" t="s">
        <v>3511</v>
      </c>
      <c r="AI1272" s="43" t="s">
        <v>3513</v>
      </c>
      <c r="AJ1272" s="44" t="s">
        <v>3514</v>
      </c>
      <c r="AK1272" s="295">
        <v>4970446</v>
      </c>
      <c r="AL1272" s="44" t="s">
        <v>454</v>
      </c>
      <c r="AM1272" s="44" t="s">
        <v>3518</v>
      </c>
      <c r="AN1272" s="296">
        <v>258026781</v>
      </c>
      <c r="AO1272" s="34"/>
      <c r="AP1272" s="34"/>
      <c r="AQ1272" s="34"/>
      <c r="AR1272" s="34"/>
      <c r="AS1272" s="34"/>
      <c r="AT1272" s="44" t="s">
        <v>434</v>
      </c>
      <c r="AU1272" s="44"/>
      <c r="AV1272" s="751" t="str" cm="1">
        <f t="array" ref="AV12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2" s="34"/>
      <c r="AX1272" s="34"/>
      <c r="AY1272" s="34"/>
      <c r="AZ1272" s="34"/>
      <c r="BA1272" s="34"/>
      <c r="BB1272" s="34"/>
      <c r="BC1272" s="34"/>
      <c r="BD1272" s="44">
        <v>160109</v>
      </c>
      <c r="BE1272" s="34" t="s">
        <v>2304</v>
      </c>
      <c r="BF1272" s="43" t="s">
        <v>1277</v>
      </c>
      <c r="BG1272" s="34" t="s">
        <v>454</v>
      </c>
      <c r="BH1272" s="34" t="s">
        <v>411</v>
      </c>
      <c r="BI1272" s="34" t="s">
        <v>2304</v>
      </c>
      <c r="BJ1272" s="44" t="s">
        <v>428</v>
      </c>
      <c r="BK1272" s="44" t="s">
        <v>429</v>
      </c>
    </row>
    <row r="1273" spans="22:63">
      <c r="V1273" s="43">
        <v>163</v>
      </c>
      <c r="W1273" s="34" t="s">
        <v>3512</v>
      </c>
      <c r="X1273" s="44">
        <v>160113</v>
      </c>
      <c r="Y1273" s="34" t="s">
        <v>2452</v>
      </c>
      <c r="Z1273" s="43" t="s">
        <v>1277</v>
      </c>
      <c r="AA1273" s="34" t="s">
        <v>454</v>
      </c>
      <c r="AB1273" s="34" t="s">
        <v>411</v>
      </c>
      <c r="AC1273" s="34" t="s">
        <v>2452</v>
      </c>
      <c r="AD1273" s="44" t="s">
        <v>428</v>
      </c>
      <c r="AE1273" s="44" t="s">
        <v>429</v>
      </c>
      <c r="AF1273" s="43">
        <v>163</v>
      </c>
      <c r="AG1273" s="34" t="s">
        <v>3512</v>
      </c>
      <c r="AH1273" s="34" t="s">
        <v>3511</v>
      </c>
      <c r="AI1273" s="43" t="s">
        <v>3513</v>
      </c>
      <c r="AJ1273" s="44" t="s">
        <v>3514</v>
      </c>
      <c r="AK1273" s="295">
        <v>4970446</v>
      </c>
      <c r="AL1273" s="44" t="s">
        <v>454</v>
      </c>
      <c r="AM1273" s="44" t="s">
        <v>3518</v>
      </c>
      <c r="AN1273" s="296">
        <v>258026781</v>
      </c>
      <c r="AO1273" s="34"/>
      <c r="AP1273" s="34"/>
      <c r="AQ1273" s="34"/>
      <c r="AR1273" s="34"/>
      <c r="AS1273" s="34"/>
      <c r="AT1273" s="44" t="s">
        <v>434</v>
      </c>
      <c r="AU1273" s="44"/>
      <c r="AV1273" s="751" t="str" cm="1">
        <f t="array" ref="AV12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3" s="34"/>
      <c r="AX1273" s="34"/>
      <c r="AY1273" s="34"/>
      <c r="AZ1273" s="34"/>
      <c r="BA1273" s="34"/>
      <c r="BB1273" s="34"/>
      <c r="BC1273" s="34"/>
      <c r="BD1273" s="44">
        <v>160113</v>
      </c>
      <c r="BE1273" s="34" t="s">
        <v>2452</v>
      </c>
      <c r="BF1273" s="43" t="s">
        <v>1277</v>
      </c>
      <c r="BG1273" s="34" t="s">
        <v>454</v>
      </c>
      <c r="BH1273" s="34" t="s">
        <v>411</v>
      </c>
      <c r="BI1273" s="34" t="s">
        <v>2452</v>
      </c>
      <c r="BJ1273" s="44" t="s">
        <v>428</v>
      </c>
      <c r="BK1273" s="44" t="s">
        <v>429</v>
      </c>
    </row>
    <row r="1274" spans="22:63">
      <c r="V1274" s="43">
        <v>163</v>
      </c>
      <c r="W1274" s="34" t="s">
        <v>3512</v>
      </c>
      <c r="X1274" s="44">
        <v>160115</v>
      </c>
      <c r="Y1274" s="34" t="s">
        <v>1863</v>
      </c>
      <c r="Z1274" s="43" t="s">
        <v>1277</v>
      </c>
      <c r="AA1274" s="34" t="s">
        <v>454</v>
      </c>
      <c r="AB1274" s="34" t="s">
        <v>411</v>
      </c>
      <c r="AC1274" s="34" t="s">
        <v>1863</v>
      </c>
      <c r="AD1274" s="44" t="s">
        <v>428</v>
      </c>
      <c r="AE1274" s="44" t="s">
        <v>429</v>
      </c>
      <c r="AF1274" s="43">
        <v>163</v>
      </c>
      <c r="AG1274" s="34" t="s">
        <v>3512</v>
      </c>
      <c r="AH1274" s="34" t="s">
        <v>3511</v>
      </c>
      <c r="AI1274" s="43" t="s">
        <v>3513</v>
      </c>
      <c r="AJ1274" s="44" t="s">
        <v>3514</v>
      </c>
      <c r="AK1274" s="295">
        <v>4970446</v>
      </c>
      <c r="AL1274" s="44" t="s">
        <v>454</v>
      </c>
      <c r="AM1274" s="44" t="s">
        <v>3518</v>
      </c>
      <c r="AN1274" s="296">
        <v>258026781</v>
      </c>
      <c r="AO1274" s="34"/>
      <c r="AP1274" s="34"/>
      <c r="AQ1274" s="34"/>
      <c r="AR1274" s="34"/>
      <c r="AS1274" s="34"/>
      <c r="AT1274" s="44" t="s">
        <v>434</v>
      </c>
      <c r="AU1274" s="44"/>
      <c r="AV1274" s="751" t="str" cm="1">
        <f t="array" ref="AV12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4" s="34"/>
      <c r="AX1274" s="34"/>
      <c r="AY1274" s="34"/>
      <c r="AZ1274" s="34"/>
      <c r="BA1274" s="34"/>
      <c r="BB1274" s="34"/>
      <c r="BC1274" s="34"/>
      <c r="BD1274" s="44">
        <v>160115</v>
      </c>
      <c r="BE1274" s="34" t="s">
        <v>1863</v>
      </c>
      <c r="BF1274" s="43" t="s">
        <v>1277</v>
      </c>
      <c r="BG1274" s="34" t="s">
        <v>454</v>
      </c>
      <c r="BH1274" s="34" t="s">
        <v>411</v>
      </c>
      <c r="BI1274" s="34" t="s">
        <v>1863</v>
      </c>
      <c r="BJ1274" s="44" t="s">
        <v>428</v>
      </c>
      <c r="BK1274" s="44" t="s">
        <v>429</v>
      </c>
    </row>
    <row r="1275" spans="22:63">
      <c r="V1275" s="43">
        <v>163</v>
      </c>
      <c r="W1275" s="34" t="s">
        <v>3512</v>
      </c>
      <c r="X1275" s="44">
        <v>160142</v>
      </c>
      <c r="Y1275" s="34" t="s">
        <v>2722</v>
      </c>
      <c r="Z1275" s="43" t="s">
        <v>1277</v>
      </c>
      <c r="AA1275" s="34" t="s">
        <v>454</v>
      </c>
      <c r="AB1275" s="34" t="s">
        <v>411</v>
      </c>
      <c r="AC1275" s="34" t="s">
        <v>2722</v>
      </c>
      <c r="AD1275" s="44" t="s">
        <v>428</v>
      </c>
      <c r="AE1275" s="44" t="s">
        <v>429</v>
      </c>
      <c r="AF1275" s="43">
        <v>163</v>
      </c>
      <c r="AG1275" s="34" t="s">
        <v>3512</v>
      </c>
      <c r="AH1275" s="34" t="s">
        <v>3511</v>
      </c>
      <c r="AI1275" s="43" t="s">
        <v>3513</v>
      </c>
      <c r="AJ1275" s="44" t="s">
        <v>3514</v>
      </c>
      <c r="AK1275" s="295">
        <v>4970446</v>
      </c>
      <c r="AL1275" s="44" t="s">
        <v>454</v>
      </c>
      <c r="AM1275" s="44" t="s">
        <v>3518</v>
      </c>
      <c r="AN1275" s="296">
        <v>258026781</v>
      </c>
      <c r="AO1275" s="34"/>
      <c r="AP1275" s="34"/>
      <c r="AQ1275" s="34"/>
      <c r="AR1275" s="34"/>
      <c r="AS1275" s="34"/>
      <c r="AT1275" s="44" t="s">
        <v>434</v>
      </c>
      <c r="AU1275" s="44"/>
      <c r="AV1275" s="751" t="str" cm="1">
        <f t="array" ref="AV12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5" s="34"/>
      <c r="AX1275" s="34"/>
      <c r="AY1275" s="34"/>
      <c r="AZ1275" s="34"/>
      <c r="BA1275" s="34"/>
      <c r="BB1275" s="34"/>
      <c r="BC1275" s="34"/>
      <c r="BD1275" s="44">
        <v>160142</v>
      </c>
      <c r="BE1275" s="34" t="s">
        <v>2722</v>
      </c>
      <c r="BF1275" s="43" t="s">
        <v>1277</v>
      </c>
      <c r="BG1275" s="34" t="s">
        <v>454</v>
      </c>
      <c r="BH1275" s="34" t="s">
        <v>411</v>
      </c>
      <c r="BI1275" s="34" t="s">
        <v>2722</v>
      </c>
      <c r="BJ1275" s="44" t="s">
        <v>428</v>
      </c>
      <c r="BK1275" s="44" t="s">
        <v>429</v>
      </c>
    </row>
    <row r="1276" spans="22:63">
      <c r="V1276" s="43">
        <v>163</v>
      </c>
      <c r="W1276" s="34" t="s">
        <v>3512</v>
      </c>
      <c r="X1276" s="44">
        <v>160121</v>
      </c>
      <c r="Y1276" s="34" t="s">
        <v>2836</v>
      </c>
      <c r="Z1276" s="43" t="s">
        <v>1277</v>
      </c>
      <c r="AA1276" s="34" t="s">
        <v>454</v>
      </c>
      <c r="AB1276" s="34" t="s">
        <v>411</v>
      </c>
      <c r="AC1276" s="34" t="s">
        <v>2836</v>
      </c>
      <c r="AD1276" s="44" t="s">
        <v>428</v>
      </c>
      <c r="AE1276" s="44" t="s">
        <v>429</v>
      </c>
      <c r="AF1276" s="43">
        <v>163</v>
      </c>
      <c r="AG1276" s="34" t="s">
        <v>3512</v>
      </c>
      <c r="AH1276" s="34" t="s">
        <v>3511</v>
      </c>
      <c r="AI1276" s="43" t="s">
        <v>3513</v>
      </c>
      <c r="AJ1276" s="44" t="s">
        <v>3514</v>
      </c>
      <c r="AK1276" s="295">
        <v>4970446</v>
      </c>
      <c r="AL1276" s="44" t="s">
        <v>454</v>
      </c>
      <c r="AM1276" s="44" t="s">
        <v>3518</v>
      </c>
      <c r="AN1276" s="296">
        <v>258026781</v>
      </c>
      <c r="AO1276" s="34"/>
      <c r="AP1276" s="34"/>
      <c r="AQ1276" s="34"/>
      <c r="AR1276" s="34"/>
      <c r="AS1276" s="34"/>
      <c r="AT1276" s="44" t="s">
        <v>434</v>
      </c>
      <c r="AU1276" s="44"/>
      <c r="AV1276" s="751" t="str" cm="1">
        <f t="array" ref="AV12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6" s="34"/>
      <c r="AX1276" s="34"/>
      <c r="AY1276" s="34"/>
      <c r="AZ1276" s="34"/>
      <c r="BA1276" s="34"/>
      <c r="BB1276" s="34"/>
      <c r="BC1276" s="34"/>
      <c r="BD1276" s="44">
        <v>160121</v>
      </c>
      <c r="BE1276" s="34" t="s">
        <v>2836</v>
      </c>
      <c r="BF1276" s="43" t="s">
        <v>1277</v>
      </c>
      <c r="BG1276" s="34" t="s">
        <v>454</v>
      </c>
      <c r="BH1276" s="34" t="s">
        <v>411</v>
      </c>
      <c r="BI1276" s="34" t="s">
        <v>2836</v>
      </c>
      <c r="BJ1276" s="44" t="s">
        <v>428</v>
      </c>
      <c r="BK1276" s="44" t="s">
        <v>429</v>
      </c>
    </row>
    <row r="1277" spans="22:63">
      <c r="V1277" s="43">
        <v>163</v>
      </c>
      <c r="W1277" s="34" t="s">
        <v>3512</v>
      </c>
      <c r="X1277" s="44">
        <v>160122</v>
      </c>
      <c r="Y1277" s="34" t="s">
        <v>2935</v>
      </c>
      <c r="Z1277" s="43" t="s">
        <v>1277</v>
      </c>
      <c r="AA1277" s="34" t="s">
        <v>454</v>
      </c>
      <c r="AB1277" s="34" t="s">
        <v>411</v>
      </c>
      <c r="AC1277" s="34" t="s">
        <v>2935</v>
      </c>
      <c r="AD1277" s="44" t="s">
        <v>428</v>
      </c>
      <c r="AE1277" s="44" t="s">
        <v>429</v>
      </c>
      <c r="AF1277" s="43">
        <v>163</v>
      </c>
      <c r="AG1277" s="34" t="s">
        <v>3512</v>
      </c>
      <c r="AH1277" s="34" t="s">
        <v>3511</v>
      </c>
      <c r="AI1277" s="43" t="s">
        <v>3513</v>
      </c>
      <c r="AJ1277" s="44" t="s">
        <v>3514</v>
      </c>
      <c r="AK1277" s="295">
        <v>4970446</v>
      </c>
      <c r="AL1277" s="44" t="s">
        <v>454</v>
      </c>
      <c r="AM1277" s="44" t="s">
        <v>3518</v>
      </c>
      <c r="AN1277" s="296">
        <v>258026781</v>
      </c>
      <c r="AO1277" s="34"/>
      <c r="AP1277" s="34"/>
      <c r="AQ1277" s="34"/>
      <c r="AR1277" s="34"/>
      <c r="AS1277" s="34"/>
      <c r="AT1277" s="44" t="s">
        <v>434</v>
      </c>
      <c r="AU1277" s="44"/>
      <c r="AV1277" s="751" t="str" cm="1">
        <f t="array" ref="AV12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7" s="34"/>
      <c r="AX1277" s="34"/>
      <c r="AY1277" s="34"/>
      <c r="AZ1277" s="34"/>
      <c r="BA1277" s="34"/>
      <c r="BB1277" s="34"/>
      <c r="BC1277" s="34"/>
      <c r="BD1277" s="44">
        <v>160122</v>
      </c>
      <c r="BE1277" s="34" t="s">
        <v>2935</v>
      </c>
      <c r="BF1277" s="43" t="s">
        <v>1277</v>
      </c>
      <c r="BG1277" s="34" t="s">
        <v>454</v>
      </c>
      <c r="BH1277" s="34" t="s">
        <v>411</v>
      </c>
      <c r="BI1277" s="34" t="s">
        <v>2935</v>
      </c>
      <c r="BJ1277" s="44" t="s">
        <v>428</v>
      </c>
      <c r="BK1277" s="44" t="s">
        <v>429</v>
      </c>
    </row>
    <row r="1278" spans="22:63">
      <c r="V1278" s="43">
        <v>163</v>
      </c>
      <c r="W1278" s="34" t="s">
        <v>3512</v>
      </c>
      <c r="X1278" s="44">
        <v>160123</v>
      </c>
      <c r="Y1278" s="34" t="s">
        <v>1485</v>
      </c>
      <c r="Z1278" s="43" t="s">
        <v>1277</v>
      </c>
      <c r="AA1278" s="34" t="s">
        <v>454</v>
      </c>
      <c r="AB1278" s="34" t="s">
        <v>411</v>
      </c>
      <c r="AC1278" s="34" t="s">
        <v>1485</v>
      </c>
      <c r="AD1278" s="44" t="s">
        <v>428</v>
      </c>
      <c r="AE1278" s="44" t="s">
        <v>429</v>
      </c>
      <c r="AF1278" s="43">
        <v>163</v>
      </c>
      <c r="AG1278" s="34" t="s">
        <v>3512</v>
      </c>
      <c r="AH1278" s="34" t="s">
        <v>3511</v>
      </c>
      <c r="AI1278" s="43" t="s">
        <v>3513</v>
      </c>
      <c r="AJ1278" s="44" t="s">
        <v>3514</v>
      </c>
      <c r="AK1278" s="295">
        <v>4970446</v>
      </c>
      <c r="AL1278" s="44" t="s">
        <v>454</v>
      </c>
      <c r="AM1278" s="44" t="s">
        <v>3518</v>
      </c>
      <c r="AN1278" s="296">
        <v>258026781</v>
      </c>
      <c r="AO1278" s="34"/>
      <c r="AP1278" s="34"/>
      <c r="AQ1278" s="34"/>
      <c r="AR1278" s="34"/>
      <c r="AS1278" s="34"/>
      <c r="AT1278" s="44" t="s">
        <v>434</v>
      </c>
      <c r="AU1278" s="44"/>
      <c r="AV1278" s="751" t="str" cm="1">
        <f t="array" ref="AV12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8" s="34"/>
      <c r="AX1278" s="34"/>
      <c r="AY1278" s="34"/>
      <c r="AZ1278" s="34"/>
      <c r="BA1278" s="34"/>
      <c r="BB1278" s="34"/>
      <c r="BC1278" s="34"/>
      <c r="BD1278" s="44">
        <v>160123</v>
      </c>
      <c r="BE1278" s="34" t="s">
        <v>1485</v>
      </c>
      <c r="BF1278" s="43" t="s">
        <v>1277</v>
      </c>
      <c r="BG1278" s="34" t="s">
        <v>454</v>
      </c>
      <c r="BH1278" s="34" t="s">
        <v>411</v>
      </c>
      <c r="BI1278" s="34" t="s">
        <v>1485</v>
      </c>
      <c r="BJ1278" s="44" t="s">
        <v>428</v>
      </c>
      <c r="BK1278" s="44" t="s">
        <v>429</v>
      </c>
    </row>
    <row r="1279" spans="22:63">
      <c r="V1279" s="43">
        <v>163</v>
      </c>
      <c r="W1279" s="34" t="s">
        <v>3512</v>
      </c>
      <c r="X1279" s="44">
        <v>160124</v>
      </c>
      <c r="Y1279" s="34" t="s">
        <v>3106</v>
      </c>
      <c r="Z1279" s="43" t="s">
        <v>1277</v>
      </c>
      <c r="AA1279" s="34" t="s">
        <v>454</v>
      </c>
      <c r="AB1279" s="34" t="s">
        <v>411</v>
      </c>
      <c r="AC1279" s="34" t="s">
        <v>3106</v>
      </c>
      <c r="AD1279" s="44" t="s">
        <v>428</v>
      </c>
      <c r="AE1279" s="44" t="s">
        <v>429</v>
      </c>
      <c r="AF1279" s="43">
        <v>163</v>
      </c>
      <c r="AG1279" s="34" t="s">
        <v>3512</v>
      </c>
      <c r="AH1279" s="34" t="s">
        <v>3511</v>
      </c>
      <c r="AI1279" s="43" t="s">
        <v>3513</v>
      </c>
      <c r="AJ1279" s="44" t="s">
        <v>3514</v>
      </c>
      <c r="AK1279" s="295">
        <v>4970446</v>
      </c>
      <c r="AL1279" s="44" t="s">
        <v>454</v>
      </c>
      <c r="AM1279" s="44" t="s">
        <v>3518</v>
      </c>
      <c r="AN1279" s="296">
        <v>258026781</v>
      </c>
      <c r="AO1279" s="34"/>
      <c r="AP1279" s="34"/>
      <c r="AQ1279" s="34"/>
      <c r="AR1279" s="34"/>
      <c r="AS1279" s="34"/>
      <c r="AT1279" s="44" t="s">
        <v>434</v>
      </c>
      <c r="AU1279" s="44"/>
      <c r="AV1279" s="751" t="str" cm="1">
        <f t="array" ref="AV12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79" s="34"/>
      <c r="AX1279" s="34"/>
      <c r="AY1279" s="34"/>
      <c r="AZ1279" s="34"/>
      <c r="BA1279" s="34"/>
      <c r="BB1279" s="34"/>
      <c r="BC1279" s="34"/>
      <c r="BD1279" s="44">
        <v>160124</v>
      </c>
      <c r="BE1279" s="34" t="s">
        <v>3106</v>
      </c>
      <c r="BF1279" s="43" t="s">
        <v>1277</v>
      </c>
      <c r="BG1279" s="34" t="s">
        <v>454</v>
      </c>
      <c r="BH1279" s="34" t="s">
        <v>411</v>
      </c>
      <c r="BI1279" s="34" t="s">
        <v>3106</v>
      </c>
      <c r="BJ1279" s="44" t="s">
        <v>428</v>
      </c>
      <c r="BK1279" s="44" t="s">
        <v>429</v>
      </c>
    </row>
    <row r="1280" spans="22:63">
      <c r="V1280" s="43">
        <v>163</v>
      </c>
      <c r="W1280" s="34" t="s">
        <v>3512</v>
      </c>
      <c r="X1280" s="44">
        <v>160125</v>
      </c>
      <c r="Y1280" s="34" t="s">
        <v>3170</v>
      </c>
      <c r="Z1280" s="43" t="s">
        <v>1277</v>
      </c>
      <c r="AA1280" s="34" t="s">
        <v>454</v>
      </c>
      <c r="AB1280" s="34" t="s">
        <v>411</v>
      </c>
      <c r="AC1280" s="34" t="s">
        <v>3170</v>
      </c>
      <c r="AD1280" s="44" t="s">
        <v>428</v>
      </c>
      <c r="AE1280" s="44" t="s">
        <v>429</v>
      </c>
      <c r="AF1280" s="43">
        <v>163</v>
      </c>
      <c r="AG1280" s="34" t="s">
        <v>3512</v>
      </c>
      <c r="AH1280" s="34" t="s">
        <v>3511</v>
      </c>
      <c r="AI1280" s="43" t="s">
        <v>3513</v>
      </c>
      <c r="AJ1280" s="44" t="s">
        <v>3514</v>
      </c>
      <c r="AK1280" s="295">
        <v>4970446</v>
      </c>
      <c r="AL1280" s="44" t="s">
        <v>454</v>
      </c>
      <c r="AM1280" s="44" t="s">
        <v>3518</v>
      </c>
      <c r="AN1280" s="296">
        <v>258026781</v>
      </c>
      <c r="AO1280" s="34"/>
      <c r="AP1280" s="34"/>
      <c r="AQ1280" s="34"/>
      <c r="AR1280" s="34"/>
      <c r="AS1280" s="34"/>
      <c r="AT1280" s="44" t="s">
        <v>434</v>
      </c>
      <c r="AU1280" s="44"/>
      <c r="AV1280" s="751" t="str" cm="1">
        <f t="array" ref="AV12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0" s="34"/>
      <c r="AX1280" s="34"/>
      <c r="AY1280" s="34"/>
      <c r="AZ1280" s="34"/>
      <c r="BA1280" s="34"/>
      <c r="BB1280" s="34"/>
      <c r="BC1280" s="34"/>
      <c r="BD1280" s="44">
        <v>160125</v>
      </c>
      <c r="BE1280" s="34" t="s">
        <v>3170</v>
      </c>
      <c r="BF1280" s="43" t="s">
        <v>1277</v>
      </c>
      <c r="BG1280" s="34" t="s">
        <v>454</v>
      </c>
      <c r="BH1280" s="34" t="s">
        <v>411</v>
      </c>
      <c r="BI1280" s="34" t="s">
        <v>3170</v>
      </c>
      <c r="BJ1280" s="44" t="s">
        <v>428</v>
      </c>
      <c r="BK1280" s="44" t="s">
        <v>429</v>
      </c>
    </row>
    <row r="1281" spans="22:63">
      <c r="V1281" s="43">
        <v>163</v>
      </c>
      <c r="W1281" s="34" t="s">
        <v>3512</v>
      </c>
      <c r="X1281" s="44">
        <v>160128</v>
      </c>
      <c r="Y1281" s="34" t="s">
        <v>3234</v>
      </c>
      <c r="Z1281" s="43" t="s">
        <v>1277</v>
      </c>
      <c r="AA1281" s="34" t="s">
        <v>454</v>
      </c>
      <c r="AB1281" s="34" t="s">
        <v>411</v>
      </c>
      <c r="AC1281" s="34" t="s">
        <v>3234</v>
      </c>
      <c r="AD1281" s="44" t="s">
        <v>428</v>
      </c>
      <c r="AE1281" s="44" t="s">
        <v>429</v>
      </c>
      <c r="AF1281" s="43">
        <v>163</v>
      </c>
      <c r="AG1281" s="34" t="s">
        <v>3512</v>
      </c>
      <c r="AH1281" s="34" t="s">
        <v>3511</v>
      </c>
      <c r="AI1281" s="43" t="s">
        <v>3513</v>
      </c>
      <c r="AJ1281" s="44" t="s">
        <v>3514</v>
      </c>
      <c r="AK1281" s="295">
        <v>4970446</v>
      </c>
      <c r="AL1281" s="44" t="s">
        <v>454</v>
      </c>
      <c r="AM1281" s="44" t="s">
        <v>3518</v>
      </c>
      <c r="AN1281" s="296">
        <v>258026781</v>
      </c>
      <c r="AO1281" s="34"/>
      <c r="AP1281" s="34"/>
      <c r="AQ1281" s="34"/>
      <c r="AR1281" s="34"/>
      <c r="AS1281" s="34"/>
      <c r="AT1281" s="44" t="s">
        <v>434</v>
      </c>
      <c r="AU1281" s="44"/>
      <c r="AV1281" s="751" t="str" cm="1">
        <f t="array" ref="AV12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1" s="34"/>
      <c r="AX1281" s="34"/>
      <c r="AY1281" s="34"/>
      <c r="AZ1281" s="34"/>
      <c r="BA1281" s="34"/>
      <c r="BB1281" s="34"/>
      <c r="BC1281" s="34"/>
      <c r="BD1281" s="44">
        <v>160128</v>
      </c>
      <c r="BE1281" s="34" t="s">
        <v>3234</v>
      </c>
      <c r="BF1281" s="43" t="s">
        <v>1277</v>
      </c>
      <c r="BG1281" s="34" t="s">
        <v>454</v>
      </c>
      <c r="BH1281" s="34" t="s">
        <v>411</v>
      </c>
      <c r="BI1281" s="34" t="s">
        <v>3234</v>
      </c>
      <c r="BJ1281" s="44" t="s">
        <v>428</v>
      </c>
      <c r="BK1281" s="44" t="s">
        <v>429</v>
      </c>
    </row>
    <row r="1282" spans="22:63">
      <c r="V1282" s="43">
        <v>163</v>
      </c>
      <c r="W1282" s="34" t="s">
        <v>3512</v>
      </c>
      <c r="X1282" s="44">
        <v>160131</v>
      </c>
      <c r="Y1282" s="34" t="s">
        <v>1362</v>
      </c>
      <c r="Z1282" s="43" t="s">
        <v>1277</v>
      </c>
      <c r="AA1282" s="34" t="s">
        <v>454</v>
      </c>
      <c r="AB1282" s="34" t="s">
        <v>411</v>
      </c>
      <c r="AC1282" s="34" t="s">
        <v>1362</v>
      </c>
      <c r="AD1282" s="44" t="s">
        <v>428</v>
      </c>
      <c r="AE1282" s="44" t="s">
        <v>429</v>
      </c>
      <c r="AF1282" s="43">
        <v>163</v>
      </c>
      <c r="AG1282" s="34" t="s">
        <v>3512</v>
      </c>
      <c r="AH1282" s="34" t="s">
        <v>3511</v>
      </c>
      <c r="AI1282" s="43" t="s">
        <v>3513</v>
      </c>
      <c r="AJ1282" s="44" t="s">
        <v>3514</v>
      </c>
      <c r="AK1282" s="295">
        <v>4970446</v>
      </c>
      <c r="AL1282" s="44" t="s">
        <v>454</v>
      </c>
      <c r="AM1282" s="44" t="s">
        <v>3518</v>
      </c>
      <c r="AN1282" s="296">
        <v>258026781</v>
      </c>
      <c r="AO1282" s="34"/>
      <c r="AP1282" s="34"/>
      <c r="AQ1282" s="34"/>
      <c r="AR1282" s="34"/>
      <c r="AS1282" s="34"/>
      <c r="AT1282" s="44" t="s">
        <v>434</v>
      </c>
      <c r="AU1282" s="44"/>
      <c r="AV1282" s="751" t="str" cm="1">
        <f t="array" ref="AV12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2" s="34"/>
      <c r="AX1282" s="34"/>
      <c r="AY1282" s="34"/>
      <c r="AZ1282" s="34"/>
      <c r="BA1282" s="34"/>
      <c r="BB1282" s="34"/>
      <c r="BC1282" s="34"/>
      <c r="BD1282" s="44">
        <v>160131</v>
      </c>
      <c r="BE1282" s="34" t="s">
        <v>1362</v>
      </c>
      <c r="BF1282" s="43" t="s">
        <v>1277</v>
      </c>
      <c r="BG1282" s="34" t="s">
        <v>454</v>
      </c>
      <c r="BH1282" s="34" t="s">
        <v>411</v>
      </c>
      <c r="BI1282" s="34" t="s">
        <v>1362</v>
      </c>
      <c r="BJ1282" s="44" t="s">
        <v>428</v>
      </c>
      <c r="BK1282" s="44" t="s">
        <v>429</v>
      </c>
    </row>
    <row r="1283" spans="22:63">
      <c r="V1283" s="43">
        <v>163</v>
      </c>
      <c r="W1283" s="34" t="s">
        <v>3512</v>
      </c>
      <c r="X1283" s="44">
        <v>160130</v>
      </c>
      <c r="Y1283" s="34" t="s">
        <v>1543</v>
      </c>
      <c r="Z1283" s="43" t="s">
        <v>1277</v>
      </c>
      <c r="AA1283" s="34" t="s">
        <v>454</v>
      </c>
      <c r="AB1283" s="34" t="s">
        <v>411</v>
      </c>
      <c r="AC1283" s="34" t="s">
        <v>1543</v>
      </c>
      <c r="AD1283" s="44" t="s">
        <v>428</v>
      </c>
      <c r="AE1283" s="44" t="s">
        <v>429</v>
      </c>
      <c r="AF1283" s="43">
        <v>163</v>
      </c>
      <c r="AG1283" s="34" t="s">
        <v>3512</v>
      </c>
      <c r="AH1283" s="34" t="s">
        <v>3511</v>
      </c>
      <c r="AI1283" s="43" t="s">
        <v>3513</v>
      </c>
      <c r="AJ1283" s="44" t="s">
        <v>3514</v>
      </c>
      <c r="AK1283" s="295">
        <v>4970446</v>
      </c>
      <c r="AL1283" s="44" t="s">
        <v>454</v>
      </c>
      <c r="AM1283" s="44" t="s">
        <v>3518</v>
      </c>
      <c r="AN1283" s="296">
        <v>258026781</v>
      </c>
      <c r="AO1283" s="34"/>
      <c r="AP1283" s="34"/>
      <c r="AQ1283" s="34"/>
      <c r="AR1283" s="34"/>
      <c r="AS1283" s="34"/>
      <c r="AT1283" s="44" t="s">
        <v>434</v>
      </c>
      <c r="AU1283" s="44"/>
      <c r="AV1283" s="751" t="str" cm="1">
        <f t="array" ref="AV12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3" s="34"/>
      <c r="AX1283" s="34"/>
      <c r="AY1283" s="34"/>
      <c r="AZ1283" s="34"/>
      <c r="BA1283" s="34"/>
      <c r="BB1283" s="34"/>
      <c r="BC1283" s="34"/>
      <c r="BD1283" s="44">
        <v>160130</v>
      </c>
      <c r="BE1283" s="34" t="s">
        <v>1543</v>
      </c>
      <c r="BF1283" s="43" t="s">
        <v>1277</v>
      </c>
      <c r="BG1283" s="34" t="s">
        <v>454</v>
      </c>
      <c r="BH1283" s="34" t="s">
        <v>411</v>
      </c>
      <c r="BI1283" s="34" t="s">
        <v>1543</v>
      </c>
      <c r="BJ1283" s="44" t="s">
        <v>428</v>
      </c>
      <c r="BK1283" s="44" t="s">
        <v>429</v>
      </c>
    </row>
    <row r="1284" spans="22:63">
      <c r="V1284" s="43">
        <v>163</v>
      </c>
      <c r="W1284" s="34" t="s">
        <v>3512</v>
      </c>
      <c r="X1284" s="44">
        <v>160133</v>
      </c>
      <c r="Y1284" s="34" t="s">
        <v>3393</v>
      </c>
      <c r="Z1284" s="43" t="s">
        <v>1277</v>
      </c>
      <c r="AA1284" s="34" t="s">
        <v>454</v>
      </c>
      <c r="AB1284" s="34" t="s">
        <v>411</v>
      </c>
      <c r="AC1284" s="34" t="s">
        <v>3393</v>
      </c>
      <c r="AD1284" s="44" t="s">
        <v>428</v>
      </c>
      <c r="AE1284" s="44" t="s">
        <v>429</v>
      </c>
      <c r="AF1284" s="43">
        <v>163</v>
      </c>
      <c r="AG1284" s="34" t="s">
        <v>3512</v>
      </c>
      <c r="AH1284" s="34" t="s">
        <v>3511</v>
      </c>
      <c r="AI1284" s="43" t="s">
        <v>3513</v>
      </c>
      <c r="AJ1284" s="44" t="s">
        <v>3514</v>
      </c>
      <c r="AK1284" s="295">
        <v>4970446</v>
      </c>
      <c r="AL1284" s="44" t="s">
        <v>454</v>
      </c>
      <c r="AM1284" s="44" t="s">
        <v>3518</v>
      </c>
      <c r="AN1284" s="296">
        <v>258026781</v>
      </c>
      <c r="AO1284" s="34"/>
      <c r="AP1284" s="34"/>
      <c r="AQ1284" s="34"/>
      <c r="AR1284" s="34"/>
      <c r="AS1284" s="34"/>
      <c r="AT1284" s="44" t="s">
        <v>434</v>
      </c>
      <c r="AU1284" s="44"/>
      <c r="AV1284" s="751" t="str" cm="1">
        <f t="array" ref="AV12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4" s="34"/>
      <c r="AX1284" s="34"/>
      <c r="AY1284" s="34"/>
      <c r="AZ1284" s="34"/>
      <c r="BA1284" s="34"/>
      <c r="BB1284" s="34"/>
      <c r="BC1284" s="34"/>
      <c r="BD1284" s="44">
        <v>160133</v>
      </c>
      <c r="BE1284" s="34" t="s">
        <v>3393</v>
      </c>
      <c r="BF1284" s="43" t="s">
        <v>1277</v>
      </c>
      <c r="BG1284" s="34" t="s">
        <v>454</v>
      </c>
      <c r="BH1284" s="34" t="s">
        <v>411</v>
      </c>
      <c r="BI1284" s="34" t="s">
        <v>3393</v>
      </c>
      <c r="BJ1284" s="44" t="s">
        <v>428</v>
      </c>
      <c r="BK1284" s="44" t="s">
        <v>429</v>
      </c>
    </row>
    <row r="1285" spans="22:63">
      <c r="V1285" s="43">
        <v>163</v>
      </c>
      <c r="W1285" s="34" t="s">
        <v>3512</v>
      </c>
      <c r="X1285" s="44">
        <v>160144</v>
      </c>
      <c r="Y1285" s="34" t="s">
        <v>1805</v>
      </c>
      <c r="Z1285" s="43" t="s">
        <v>1277</v>
      </c>
      <c r="AA1285" s="34" t="s">
        <v>454</v>
      </c>
      <c r="AB1285" s="34" t="s">
        <v>411</v>
      </c>
      <c r="AC1285" s="34" t="s">
        <v>1805</v>
      </c>
      <c r="AD1285" s="44" t="s">
        <v>428</v>
      </c>
      <c r="AE1285" s="44" t="s">
        <v>429</v>
      </c>
      <c r="AF1285" s="43">
        <v>163</v>
      </c>
      <c r="AG1285" s="34" t="s">
        <v>3512</v>
      </c>
      <c r="AH1285" s="34" t="s">
        <v>3511</v>
      </c>
      <c r="AI1285" s="43" t="s">
        <v>3513</v>
      </c>
      <c r="AJ1285" s="44" t="s">
        <v>3514</v>
      </c>
      <c r="AK1285" s="295">
        <v>4970446</v>
      </c>
      <c r="AL1285" s="44" t="s">
        <v>454</v>
      </c>
      <c r="AM1285" s="44" t="s">
        <v>3518</v>
      </c>
      <c r="AN1285" s="296">
        <v>258026781</v>
      </c>
      <c r="AO1285" s="34"/>
      <c r="AP1285" s="34"/>
      <c r="AQ1285" s="34"/>
      <c r="AR1285" s="34"/>
      <c r="AS1285" s="34"/>
      <c r="AT1285" s="44" t="s">
        <v>434</v>
      </c>
      <c r="AU1285" s="44"/>
      <c r="AV1285" s="751" t="str" cm="1">
        <f t="array" ref="AV12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5" s="34"/>
      <c r="AX1285" s="34"/>
      <c r="AY1285" s="34"/>
      <c r="AZ1285" s="34"/>
      <c r="BA1285" s="34"/>
      <c r="BB1285" s="34"/>
      <c r="BC1285" s="34"/>
      <c r="BD1285" s="44">
        <v>160144</v>
      </c>
      <c r="BE1285" s="34" t="s">
        <v>1805</v>
      </c>
      <c r="BF1285" s="43" t="s">
        <v>1277</v>
      </c>
      <c r="BG1285" s="34" t="s">
        <v>454</v>
      </c>
      <c r="BH1285" s="34" t="s">
        <v>411</v>
      </c>
      <c r="BI1285" s="34" t="s">
        <v>1805</v>
      </c>
      <c r="BJ1285" s="44" t="s">
        <v>428</v>
      </c>
      <c r="BK1285" s="44" t="s">
        <v>429</v>
      </c>
    </row>
    <row r="1286" spans="22:63">
      <c r="V1286" s="43">
        <v>163</v>
      </c>
      <c r="W1286" s="34" t="s">
        <v>3512</v>
      </c>
      <c r="X1286" s="44">
        <v>160145</v>
      </c>
      <c r="Y1286" s="34" t="s">
        <v>3491</v>
      </c>
      <c r="Z1286" s="43" t="s">
        <v>1277</v>
      </c>
      <c r="AA1286" s="34" t="s">
        <v>454</v>
      </c>
      <c r="AB1286" s="34" t="s">
        <v>411</v>
      </c>
      <c r="AC1286" s="34" t="s">
        <v>3491</v>
      </c>
      <c r="AD1286" s="44" t="s">
        <v>428</v>
      </c>
      <c r="AE1286" s="44" t="s">
        <v>429</v>
      </c>
      <c r="AF1286" s="43">
        <v>163</v>
      </c>
      <c r="AG1286" s="34" t="s">
        <v>3512</v>
      </c>
      <c r="AH1286" s="34" t="s">
        <v>3511</v>
      </c>
      <c r="AI1286" s="43" t="s">
        <v>3513</v>
      </c>
      <c r="AJ1286" s="44" t="s">
        <v>3514</v>
      </c>
      <c r="AK1286" s="295">
        <v>4970446</v>
      </c>
      <c r="AL1286" s="44" t="s">
        <v>454</v>
      </c>
      <c r="AM1286" s="44" t="s">
        <v>3518</v>
      </c>
      <c r="AN1286" s="296">
        <v>258026781</v>
      </c>
      <c r="AO1286" s="34"/>
      <c r="AP1286" s="34"/>
      <c r="AQ1286" s="34"/>
      <c r="AR1286" s="34"/>
      <c r="AS1286" s="34"/>
      <c r="AT1286" s="44" t="s">
        <v>434</v>
      </c>
      <c r="AU1286" s="44"/>
      <c r="AV1286" s="751" t="str" cm="1">
        <f t="array" ref="AV12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6" s="34"/>
      <c r="AX1286" s="34"/>
      <c r="AY1286" s="34"/>
      <c r="AZ1286" s="34"/>
      <c r="BA1286" s="34"/>
      <c r="BB1286" s="34"/>
      <c r="BC1286" s="34"/>
      <c r="BD1286" s="44">
        <v>160145</v>
      </c>
      <c r="BE1286" s="34" t="s">
        <v>3491</v>
      </c>
      <c r="BF1286" s="43" t="s">
        <v>1277</v>
      </c>
      <c r="BG1286" s="34" t="s">
        <v>454</v>
      </c>
      <c r="BH1286" s="34" t="s">
        <v>411</v>
      </c>
      <c r="BI1286" s="34" t="s">
        <v>3491</v>
      </c>
      <c r="BJ1286" s="44" t="s">
        <v>428</v>
      </c>
      <c r="BK1286" s="44" t="s">
        <v>429</v>
      </c>
    </row>
    <row r="1287" spans="22:63">
      <c r="V1287" s="43">
        <v>163</v>
      </c>
      <c r="W1287" s="34" t="s">
        <v>3512</v>
      </c>
      <c r="X1287" s="44">
        <v>160146</v>
      </c>
      <c r="Y1287" s="34" t="s">
        <v>2012</v>
      </c>
      <c r="Z1287" s="43" t="s">
        <v>1277</v>
      </c>
      <c r="AA1287" s="34" t="s">
        <v>454</v>
      </c>
      <c r="AB1287" s="34" t="s">
        <v>411</v>
      </c>
      <c r="AC1287" s="34" t="s">
        <v>2012</v>
      </c>
      <c r="AD1287" s="44" t="s">
        <v>428</v>
      </c>
      <c r="AE1287" s="44" t="s">
        <v>429</v>
      </c>
      <c r="AF1287" s="43">
        <v>163</v>
      </c>
      <c r="AG1287" s="34" t="s">
        <v>3512</v>
      </c>
      <c r="AH1287" s="34" t="s">
        <v>3511</v>
      </c>
      <c r="AI1287" s="43" t="s">
        <v>3513</v>
      </c>
      <c r="AJ1287" s="44" t="s">
        <v>3514</v>
      </c>
      <c r="AK1287" s="295">
        <v>4970446</v>
      </c>
      <c r="AL1287" s="44" t="s">
        <v>454</v>
      </c>
      <c r="AM1287" s="44" t="s">
        <v>3518</v>
      </c>
      <c r="AN1287" s="296">
        <v>258026781</v>
      </c>
      <c r="AO1287" s="34"/>
      <c r="AP1287" s="34"/>
      <c r="AQ1287" s="34"/>
      <c r="AR1287" s="34"/>
      <c r="AS1287" s="34"/>
      <c r="AT1287" s="44" t="s">
        <v>434</v>
      </c>
      <c r="AU1287" s="44"/>
      <c r="AV1287" s="751" t="str" cm="1">
        <f t="array" ref="AV12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7" s="34"/>
      <c r="AX1287" s="34"/>
      <c r="AY1287" s="34"/>
      <c r="AZ1287" s="34"/>
      <c r="BA1287" s="34"/>
      <c r="BB1287" s="34"/>
      <c r="BC1287" s="34"/>
      <c r="BD1287" s="44">
        <v>160146</v>
      </c>
      <c r="BE1287" s="34" t="s">
        <v>2012</v>
      </c>
      <c r="BF1287" s="43" t="s">
        <v>1277</v>
      </c>
      <c r="BG1287" s="34" t="s">
        <v>454</v>
      </c>
      <c r="BH1287" s="34" t="s">
        <v>411</v>
      </c>
      <c r="BI1287" s="34" t="s">
        <v>2012</v>
      </c>
      <c r="BJ1287" s="44" t="s">
        <v>428</v>
      </c>
      <c r="BK1287" s="44" t="s">
        <v>429</v>
      </c>
    </row>
    <row r="1288" spans="22:63">
      <c r="V1288" s="43">
        <v>163</v>
      </c>
      <c r="W1288" s="34" t="s">
        <v>3512</v>
      </c>
      <c r="X1288" s="44">
        <v>160152</v>
      </c>
      <c r="Y1288" s="34" t="s">
        <v>3574</v>
      </c>
      <c r="Z1288" s="43" t="s">
        <v>1277</v>
      </c>
      <c r="AA1288" s="34" t="s">
        <v>454</v>
      </c>
      <c r="AB1288" s="34" t="s">
        <v>411</v>
      </c>
      <c r="AC1288" s="34" t="s">
        <v>6645</v>
      </c>
      <c r="AD1288" s="44" t="s">
        <v>428</v>
      </c>
      <c r="AE1288" s="44" t="s">
        <v>429</v>
      </c>
      <c r="AF1288" s="43">
        <v>163</v>
      </c>
      <c r="AG1288" s="34" t="s">
        <v>3512</v>
      </c>
      <c r="AH1288" s="34" t="s">
        <v>3511</v>
      </c>
      <c r="AI1288" s="43" t="s">
        <v>3513</v>
      </c>
      <c r="AJ1288" s="44" t="s">
        <v>3514</v>
      </c>
      <c r="AK1288" s="295">
        <v>4970446</v>
      </c>
      <c r="AL1288" s="44" t="s">
        <v>454</v>
      </c>
      <c r="AM1288" s="44" t="s">
        <v>3518</v>
      </c>
      <c r="AN1288" s="296">
        <v>258026781</v>
      </c>
      <c r="AO1288" s="34"/>
      <c r="AP1288" s="34"/>
      <c r="AQ1288" s="34"/>
      <c r="AR1288" s="34"/>
      <c r="AS1288" s="34"/>
      <c r="AT1288" s="44" t="s">
        <v>434</v>
      </c>
      <c r="AU1288" s="44"/>
      <c r="AV1288" s="751" t="str" cm="1">
        <f t="array" ref="AV12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8" s="34"/>
      <c r="AX1288" s="34"/>
      <c r="AY1288" s="34"/>
      <c r="AZ1288" s="34"/>
      <c r="BA1288" s="34"/>
      <c r="BB1288" s="34"/>
      <c r="BC1288" s="34"/>
      <c r="BD1288" s="44">
        <v>160152</v>
      </c>
      <c r="BE1288" s="34" t="s">
        <v>3574</v>
      </c>
      <c r="BF1288" s="43" t="s">
        <v>1277</v>
      </c>
      <c r="BG1288" s="34" t="s">
        <v>454</v>
      </c>
      <c r="BH1288" s="34" t="s">
        <v>411</v>
      </c>
      <c r="BI1288" s="34" t="s">
        <v>6645</v>
      </c>
      <c r="BJ1288" s="44" t="s">
        <v>428</v>
      </c>
      <c r="BK1288" s="44" t="s">
        <v>429</v>
      </c>
    </row>
    <row r="1289" spans="22:63">
      <c r="V1289" s="43">
        <v>163</v>
      </c>
      <c r="W1289" s="34" t="s">
        <v>3512</v>
      </c>
      <c r="X1289" s="44">
        <v>160154</v>
      </c>
      <c r="Y1289" s="34" t="s">
        <v>6646</v>
      </c>
      <c r="Z1289" s="43" t="s">
        <v>1277</v>
      </c>
      <c r="AA1289" s="34" t="s">
        <v>454</v>
      </c>
      <c r="AB1289" s="34" t="s">
        <v>411</v>
      </c>
      <c r="AC1289" s="34" t="s">
        <v>6644</v>
      </c>
      <c r="AD1289" s="44" t="s">
        <v>428</v>
      </c>
      <c r="AE1289" s="44" t="s">
        <v>429</v>
      </c>
      <c r="AF1289" s="43">
        <v>163</v>
      </c>
      <c r="AG1289" s="34" t="s">
        <v>3512</v>
      </c>
      <c r="AH1289" s="34" t="s">
        <v>3511</v>
      </c>
      <c r="AI1289" s="43" t="s">
        <v>3513</v>
      </c>
      <c r="AJ1289" s="44" t="s">
        <v>3514</v>
      </c>
      <c r="AK1289" s="295">
        <v>4970446</v>
      </c>
      <c r="AL1289" s="44" t="s">
        <v>454</v>
      </c>
      <c r="AM1289" s="44" t="s">
        <v>3518</v>
      </c>
      <c r="AN1289" s="296">
        <v>258026781</v>
      </c>
      <c r="AO1289" s="34"/>
      <c r="AP1289" s="34"/>
      <c r="AQ1289" s="34"/>
      <c r="AR1289" s="34"/>
      <c r="AS1289" s="34"/>
      <c r="AT1289" s="44" t="s">
        <v>434</v>
      </c>
      <c r="AU1289" s="44"/>
      <c r="AV1289" s="751" t="str" cm="1">
        <f t="array" ref="AV12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89" s="34"/>
      <c r="AX1289" s="34"/>
      <c r="AY1289" s="34"/>
      <c r="AZ1289" s="34"/>
      <c r="BA1289" s="34"/>
      <c r="BB1289" s="34"/>
      <c r="BC1289" s="34"/>
      <c r="BD1289" s="44">
        <v>160154</v>
      </c>
      <c r="BE1289" s="34" t="s">
        <v>6646</v>
      </c>
      <c r="BF1289" s="43" t="s">
        <v>1277</v>
      </c>
      <c r="BG1289" s="34" t="s">
        <v>454</v>
      </c>
      <c r="BH1289" s="34" t="s">
        <v>411</v>
      </c>
      <c r="BI1289" s="34" t="s">
        <v>6644</v>
      </c>
      <c r="BJ1289" s="44" t="s">
        <v>428</v>
      </c>
      <c r="BK1289" s="44" t="s">
        <v>429</v>
      </c>
    </row>
    <row r="1290" spans="22:63">
      <c r="V1290" s="43">
        <v>163</v>
      </c>
      <c r="W1290" s="34" t="s">
        <v>3512</v>
      </c>
      <c r="X1290" s="44">
        <v>160153</v>
      </c>
      <c r="Y1290" s="34" t="s">
        <v>3651</v>
      </c>
      <c r="Z1290" s="43" t="s">
        <v>1277</v>
      </c>
      <c r="AA1290" s="34" t="s">
        <v>454</v>
      </c>
      <c r="AB1290" s="34" t="s">
        <v>411</v>
      </c>
      <c r="AC1290" s="34" t="s">
        <v>6647</v>
      </c>
      <c r="AD1290" s="44" t="s">
        <v>428</v>
      </c>
      <c r="AE1290" s="44" t="s">
        <v>429</v>
      </c>
      <c r="AF1290" s="43">
        <v>163</v>
      </c>
      <c r="AG1290" s="34" t="s">
        <v>3512</v>
      </c>
      <c r="AH1290" s="34" t="s">
        <v>3511</v>
      </c>
      <c r="AI1290" s="43" t="s">
        <v>3513</v>
      </c>
      <c r="AJ1290" s="44" t="s">
        <v>3514</v>
      </c>
      <c r="AK1290" s="295">
        <v>4970446</v>
      </c>
      <c r="AL1290" s="44" t="s">
        <v>454</v>
      </c>
      <c r="AM1290" s="44" t="s">
        <v>3518</v>
      </c>
      <c r="AN1290" s="296">
        <v>258026781</v>
      </c>
      <c r="AO1290" s="34"/>
      <c r="AP1290" s="34"/>
      <c r="AQ1290" s="34"/>
      <c r="AR1290" s="34"/>
      <c r="AS1290" s="34"/>
      <c r="AT1290" s="44" t="s">
        <v>434</v>
      </c>
      <c r="AU1290" s="44"/>
      <c r="AV1290" s="751" t="str" cm="1">
        <f t="array" ref="AV12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0" s="34"/>
      <c r="AX1290" s="34"/>
      <c r="AY1290" s="34"/>
      <c r="AZ1290" s="34"/>
      <c r="BA1290" s="34"/>
      <c r="BB1290" s="34"/>
      <c r="BC1290" s="34"/>
      <c r="BD1290" s="44">
        <v>160153</v>
      </c>
      <c r="BE1290" s="34" t="s">
        <v>3651</v>
      </c>
      <c r="BF1290" s="43" t="s">
        <v>1277</v>
      </c>
      <c r="BG1290" s="34" t="s">
        <v>454</v>
      </c>
      <c r="BH1290" s="34" t="s">
        <v>411</v>
      </c>
      <c r="BI1290" s="34" t="s">
        <v>6647</v>
      </c>
      <c r="BJ1290" s="44" t="s">
        <v>428</v>
      </c>
      <c r="BK1290" s="44" t="s">
        <v>429</v>
      </c>
    </row>
    <row r="1291" spans="22:63">
      <c r="V1291" s="43">
        <v>163</v>
      </c>
      <c r="W1291" s="34" t="s">
        <v>3512</v>
      </c>
      <c r="X1291" s="44">
        <v>160155</v>
      </c>
      <c r="Y1291" s="34" t="s">
        <v>3688</v>
      </c>
      <c r="Z1291" s="43" t="s">
        <v>1277</v>
      </c>
      <c r="AA1291" s="34" t="s">
        <v>454</v>
      </c>
      <c r="AB1291" s="34" t="s">
        <v>411</v>
      </c>
      <c r="AC1291" s="34" t="s">
        <v>6648</v>
      </c>
      <c r="AD1291" s="44" t="s">
        <v>428</v>
      </c>
      <c r="AE1291" s="44" t="s">
        <v>429</v>
      </c>
      <c r="AF1291" s="43">
        <v>163</v>
      </c>
      <c r="AG1291" s="34" t="s">
        <v>3512</v>
      </c>
      <c r="AH1291" s="34" t="s">
        <v>3511</v>
      </c>
      <c r="AI1291" s="43" t="s">
        <v>3513</v>
      </c>
      <c r="AJ1291" s="44" t="s">
        <v>3514</v>
      </c>
      <c r="AK1291" s="295">
        <v>4970446</v>
      </c>
      <c r="AL1291" s="44" t="s">
        <v>454</v>
      </c>
      <c r="AM1291" s="44" t="s">
        <v>3518</v>
      </c>
      <c r="AN1291" s="296">
        <v>258026781</v>
      </c>
      <c r="AO1291" s="34"/>
      <c r="AP1291" s="34"/>
      <c r="AQ1291" s="34"/>
      <c r="AR1291" s="34"/>
      <c r="AS1291" s="34"/>
      <c r="AT1291" s="44" t="s">
        <v>434</v>
      </c>
      <c r="AU1291" s="44"/>
      <c r="AV1291" s="751" t="str" cm="1">
        <f t="array" ref="AV12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1" s="34"/>
      <c r="AX1291" s="34"/>
      <c r="AY1291" s="34"/>
      <c r="AZ1291" s="34"/>
      <c r="BA1291" s="34"/>
      <c r="BB1291" s="34"/>
      <c r="BC1291" s="34"/>
      <c r="BD1291" s="44">
        <v>160155</v>
      </c>
      <c r="BE1291" s="34" t="s">
        <v>3688</v>
      </c>
      <c r="BF1291" s="43" t="s">
        <v>1277</v>
      </c>
      <c r="BG1291" s="34" t="s">
        <v>454</v>
      </c>
      <c r="BH1291" s="34" t="s">
        <v>411</v>
      </c>
      <c r="BI1291" s="34" t="s">
        <v>6648</v>
      </c>
      <c r="BJ1291" s="44" t="s">
        <v>428</v>
      </c>
      <c r="BK1291" s="44" t="s">
        <v>429</v>
      </c>
    </row>
    <row r="1292" spans="22:63">
      <c r="V1292" s="43">
        <v>163</v>
      </c>
      <c r="W1292" s="34" t="s">
        <v>3512</v>
      </c>
      <c r="X1292" s="44">
        <v>160156</v>
      </c>
      <c r="Y1292" s="34" t="s">
        <v>3718</v>
      </c>
      <c r="Z1292" s="43" t="s">
        <v>1277</v>
      </c>
      <c r="AA1292" s="34" t="s">
        <v>454</v>
      </c>
      <c r="AB1292" s="34" t="s">
        <v>411</v>
      </c>
      <c r="AC1292" s="34" t="s">
        <v>6649</v>
      </c>
      <c r="AD1292" s="44" t="s">
        <v>428</v>
      </c>
      <c r="AE1292" s="44" t="s">
        <v>429</v>
      </c>
      <c r="AF1292" s="43">
        <v>163</v>
      </c>
      <c r="AG1292" s="34" t="s">
        <v>3512</v>
      </c>
      <c r="AH1292" s="34" t="s">
        <v>3511</v>
      </c>
      <c r="AI1292" s="43" t="s">
        <v>3513</v>
      </c>
      <c r="AJ1292" s="44" t="s">
        <v>3514</v>
      </c>
      <c r="AK1292" s="295">
        <v>4970446</v>
      </c>
      <c r="AL1292" s="44" t="s">
        <v>454</v>
      </c>
      <c r="AM1292" s="44" t="s">
        <v>3518</v>
      </c>
      <c r="AN1292" s="296">
        <v>258026781</v>
      </c>
      <c r="AO1292" s="34"/>
      <c r="AP1292" s="34"/>
      <c r="AQ1292" s="34"/>
      <c r="AR1292" s="34"/>
      <c r="AS1292" s="34"/>
      <c r="AT1292" s="44" t="s">
        <v>434</v>
      </c>
      <c r="AU1292" s="44"/>
      <c r="AV1292" s="751" t="str" cm="1">
        <f t="array" ref="AV12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2" s="34"/>
      <c r="AX1292" s="34"/>
      <c r="AY1292" s="34"/>
      <c r="AZ1292" s="34"/>
      <c r="BA1292" s="34"/>
      <c r="BB1292" s="34"/>
      <c r="BC1292" s="34"/>
      <c r="BD1292" s="44">
        <v>160156</v>
      </c>
      <c r="BE1292" s="34" t="s">
        <v>3718</v>
      </c>
      <c r="BF1292" s="43" t="s">
        <v>1277</v>
      </c>
      <c r="BG1292" s="34" t="s">
        <v>454</v>
      </c>
      <c r="BH1292" s="34" t="s">
        <v>411</v>
      </c>
      <c r="BI1292" s="34" t="s">
        <v>6649</v>
      </c>
      <c r="BJ1292" s="44" t="s">
        <v>428</v>
      </c>
      <c r="BK1292" s="44" t="s">
        <v>429</v>
      </c>
    </row>
    <row r="1293" spans="22:63">
      <c r="V1293" s="43">
        <v>163</v>
      </c>
      <c r="W1293" s="34" t="s">
        <v>3512</v>
      </c>
      <c r="X1293" s="44">
        <v>160157</v>
      </c>
      <c r="Y1293" s="34" t="s">
        <v>3745</v>
      </c>
      <c r="Z1293" s="43" t="s">
        <v>1277</v>
      </c>
      <c r="AA1293" s="34" t="s">
        <v>454</v>
      </c>
      <c r="AB1293" s="34" t="s">
        <v>411</v>
      </c>
      <c r="AC1293" s="34" t="s">
        <v>6650</v>
      </c>
      <c r="AD1293" s="44" t="s">
        <v>428</v>
      </c>
      <c r="AE1293" s="44" t="s">
        <v>429</v>
      </c>
      <c r="AF1293" s="43">
        <v>163</v>
      </c>
      <c r="AG1293" s="34" t="s">
        <v>3512</v>
      </c>
      <c r="AH1293" s="34" t="s">
        <v>3511</v>
      </c>
      <c r="AI1293" s="43" t="s">
        <v>3513</v>
      </c>
      <c r="AJ1293" s="44" t="s">
        <v>3514</v>
      </c>
      <c r="AK1293" s="295">
        <v>4970446</v>
      </c>
      <c r="AL1293" s="44" t="s">
        <v>454</v>
      </c>
      <c r="AM1293" s="44" t="s">
        <v>3518</v>
      </c>
      <c r="AN1293" s="296">
        <v>258026781</v>
      </c>
      <c r="AO1293" s="34"/>
      <c r="AP1293" s="34"/>
      <c r="AQ1293" s="34"/>
      <c r="AR1293" s="34"/>
      <c r="AS1293" s="34"/>
      <c r="AT1293" s="44" t="s">
        <v>434</v>
      </c>
      <c r="AU1293" s="44"/>
      <c r="AV1293" s="751" t="str" cm="1">
        <f t="array" ref="AV12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3" s="34"/>
      <c r="AX1293" s="34"/>
      <c r="AY1293" s="34"/>
      <c r="AZ1293" s="34"/>
      <c r="BA1293" s="34"/>
      <c r="BB1293" s="34"/>
      <c r="BC1293" s="34"/>
      <c r="BD1293" s="44">
        <v>160157</v>
      </c>
      <c r="BE1293" s="34" t="s">
        <v>3745</v>
      </c>
      <c r="BF1293" s="43" t="s">
        <v>1277</v>
      </c>
      <c r="BG1293" s="34" t="s">
        <v>454</v>
      </c>
      <c r="BH1293" s="34" t="s">
        <v>411</v>
      </c>
      <c r="BI1293" s="34" t="s">
        <v>6650</v>
      </c>
      <c r="BJ1293" s="44" t="s">
        <v>428</v>
      </c>
      <c r="BK1293" s="44" t="s">
        <v>429</v>
      </c>
    </row>
    <row r="1294" spans="22:63">
      <c r="V1294" s="43">
        <v>163</v>
      </c>
      <c r="W1294" s="34" t="s">
        <v>3512</v>
      </c>
      <c r="X1294" s="44">
        <v>160158</v>
      </c>
      <c r="Y1294" s="34" t="s">
        <v>3769</v>
      </c>
      <c r="Z1294" s="43" t="s">
        <v>1277</v>
      </c>
      <c r="AA1294" s="34" t="s">
        <v>454</v>
      </c>
      <c r="AB1294" s="34" t="s">
        <v>411</v>
      </c>
      <c r="AC1294" s="34" t="s">
        <v>6651</v>
      </c>
      <c r="AD1294" s="44" t="s">
        <v>428</v>
      </c>
      <c r="AE1294" s="44" t="s">
        <v>429</v>
      </c>
      <c r="AF1294" s="43">
        <v>163</v>
      </c>
      <c r="AG1294" s="34" t="s">
        <v>3512</v>
      </c>
      <c r="AH1294" s="34" t="s">
        <v>3511</v>
      </c>
      <c r="AI1294" s="43" t="s">
        <v>3513</v>
      </c>
      <c r="AJ1294" s="44" t="s">
        <v>3514</v>
      </c>
      <c r="AK1294" s="295">
        <v>4970446</v>
      </c>
      <c r="AL1294" s="44" t="s">
        <v>454</v>
      </c>
      <c r="AM1294" s="44" t="s">
        <v>3518</v>
      </c>
      <c r="AN1294" s="296">
        <v>258026781</v>
      </c>
      <c r="AO1294" s="34"/>
      <c r="AP1294" s="34"/>
      <c r="AQ1294" s="34"/>
      <c r="AR1294" s="34"/>
      <c r="AS1294" s="34"/>
      <c r="AT1294" s="44" t="s">
        <v>434</v>
      </c>
      <c r="AU1294" s="44"/>
      <c r="AV1294" s="751" t="str" cm="1">
        <f t="array" ref="AV12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4" s="34"/>
      <c r="AX1294" s="34"/>
      <c r="AY1294" s="34"/>
      <c r="AZ1294" s="34"/>
      <c r="BA1294" s="34"/>
      <c r="BB1294" s="34"/>
      <c r="BC1294" s="34"/>
      <c r="BD1294" s="44">
        <v>160158</v>
      </c>
      <c r="BE1294" s="34" t="s">
        <v>3769</v>
      </c>
      <c r="BF1294" s="43" t="s">
        <v>1277</v>
      </c>
      <c r="BG1294" s="34" t="s">
        <v>454</v>
      </c>
      <c r="BH1294" s="34" t="s">
        <v>411</v>
      </c>
      <c r="BI1294" s="34" t="s">
        <v>6651</v>
      </c>
      <c r="BJ1294" s="44" t="s">
        <v>428</v>
      </c>
      <c r="BK1294" s="44" t="s">
        <v>429</v>
      </c>
    </row>
    <row r="1295" spans="22:63">
      <c r="V1295" s="43">
        <v>163</v>
      </c>
      <c r="W1295" s="34" t="s">
        <v>3512</v>
      </c>
      <c r="X1295" s="44">
        <v>160159</v>
      </c>
      <c r="Y1295" s="34" t="s">
        <v>3793</v>
      </c>
      <c r="Z1295" s="43" t="s">
        <v>1277</v>
      </c>
      <c r="AA1295" s="34" t="s">
        <v>454</v>
      </c>
      <c r="AB1295" s="34" t="s">
        <v>411</v>
      </c>
      <c r="AC1295" s="34" t="s">
        <v>6652</v>
      </c>
      <c r="AD1295" s="44" t="s">
        <v>428</v>
      </c>
      <c r="AE1295" s="44" t="s">
        <v>429</v>
      </c>
      <c r="AF1295" s="43">
        <v>163</v>
      </c>
      <c r="AG1295" s="34" t="s">
        <v>3512</v>
      </c>
      <c r="AH1295" s="34" t="s">
        <v>3511</v>
      </c>
      <c r="AI1295" s="43" t="s">
        <v>3513</v>
      </c>
      <c r="AJ1295" s="44" t="s">
        <v>3514</v>
      </c>
      <c r="AK1295" s="295">
        <v>4970446</v>
      </c>
      <c r="AL1295" s="44" t="s">
        <v>454</v>
      </c>
      <c r="AM1295" s="44" t="s">
        <v>3518</v>
      </c>
      <c r="AN1295" s="296">
        <v>258026781</v>
      </c>
      <c r="AO1295" s="34"/>
      <c r="AP1295" s="34"/>
      <c r="AQ1295" s="34"/>
      <c r="AR1295" s="34"/>
      <c r="AS1295" s="34"/>
      <c r="AT1295" s="44" t="s">
        <v>434</v>
      </c>
      <c r="AU1295" s="44"/>
      <c r="AV1295" s="751" t="str" cm="1">
        <f t="array" ref="AV12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5" s="34"/>
      <c r="AX1295" s="34"/>
      <c r="AY1295" s="34"/>
      <c r="AZ1295" s="34"/>
      <c r="BA1295" s="34"/>
      <c r="BB1295" s="34"/>
      <c r="BC1295" s="34"/>
      <c r="BD1295" s="44">
        <v>160159</v>
      </c>
      <c r="BE1295" s="34" t="s">
        <v>3793</v>
      </c>
      <c r="BF1295" s="43" t="s">
        <v>1277</v>
      </c>
      <c r="BG1295" s="34" t="s">
        <v>454</v>
      </c>
      <c r="BH1295" s="34" t="s">
        <v>411</v>
      </c>
      <c r="BI1295" s="34" t="s">
        <v>6652</v>
      </c>
      <c r="BJ1295" s="44" t="s">
        <v>428</v>
      </c>
      <c r="BK1295" s="44" t="s">
        <v>429</v>
      </c>
    </row>
    <row r="1296" spans="22:63">
      <c r="V1296" s="43">
        <v>163</v>
      </c>
      <c r="W1296" s="34" t="s">
        <v>3512</v>
      </c>
      <c r="X1296" s="44">
        <v>160160</v>
      </c>
      <c r="Y1296" s="34" t="s">
        <v>2491</v>
      </c>
      <c r="Z1296" s="43" t="s">
        <v>1277</v>
      </c>
      <c r="AA1296" s="34" t="s">
        <v>454</v>
      </c>
      <c r="AB1296" s="34" t="s">
        <v>411</v>
      </c>
      <c r="AC1296" s="34" t="s">
        <v>6653</v>
      </c>
      <c r="AD1296" s="44" t="s">
        <v>428</v>
      </c>
      <c r="AE1296" s="44" t="s">
        <v>429</v>
      </c>
      <c r="AF1296" s="43">
        <v>163</v>
      </c>
      <c r="AG1296" s="34" t="s">
        <v>3512</v>
      </c>
      <c r="AH1296" s="34" t="s">
        <v>3511</v>
      </c>
      <c r="AI1296" s="43" t="s">
        <v>3513</v>
      </c>
      <c r="AJ1296" s="44" t="s">
        <v>3514</v>
      </c>
      <c r="AK1296" s="295">
        <v>4970446</v>
      </c>
      <c r="AL1296" s="44" t="s">
        <v>454</v>
      </c>
      <c r="AM1296" s="44" t="s">
        <v>3518</v>
      </c>
      <c r="AN1296" s="296">
        <v>258026781</v>
      </c>
      <c r="AO1296" s="34"/>
      <c r="AP1296" s="34"/>
      <c r="AQ1296" s="34"/>
      <c r="AR1296" s="34"/>
      <c r="AS1296" s="34"/>
      <c r="AT1296" s="44" t="s">
        <v>434</v>
      </c>
      <c r="AU1296" s="44"/>
      <c r="AV1296" s="751" t="str" cm="1">
        <f t="array" ref="AV12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6" s="34"/>
      <c r="AX1296" s="34"/>
      <c r="AY1296" s="34"/>
      <c r="AZ1296" s="34"/>
      <c r="BA1296" s="34"/>
      <c r="BB1296" s="34"/>
      <c r="BC1296" s="34"/>
      <c r="BD1296" s="44">
        <v>160160</v>
      </c>
      <c r="BE1296" s="34" t="s">
        <v>2491</v>
      </c>
      <c r="BF1296" s="43" t="s">
        <v>1277</v>
      </c>
      <c r="BG1296" s="34" t="s">
        <v>454</v>
      </c>
      <c r="BH1296" s="34" t="s">
        <v>411</v>
      </c>
      <c r="BI1296" s="34" t="s">
        <v>6653</v>
      </c>
      <c r="BJ1296" s="44" t="s">
        <v>428</v>
      </c>
      <c r="BK1296" s="44" t="s">
        <v>429</v>
      </c>
    </row>
    <row r="1297" spans="22:63">
      <c r="V1297" s="43">
        <v>163</v>
      </c>
      <c r="W1297" s="34" t="s">
        <v>3512</v>
      </c>
      <c r="X1297" s="44">
        <v>160161</v>
      </c>
      <c r="Y1297" s="34" t="s">
        <v>2351</v>
      </c>
      <c r="Z1297" s="43" t="s">
        <v>1277</v>
      </c>
      <c r="AA1297" s="34" t="s">
        <v>454</v>
      </c>
      <c r="AB1297" s="34" t="s">
        <v>411</v>
      </c>
      <c r="AC1297" s="34" t="s">
        <v>6654</v>
      </c>
      <c r="AD1297" s="44" t="s">
        <v>428</v>
      </c>
      <c r="AE1297" s="44" t="s">
        <v>429</v>
      </c>
      <c r="AF1297" s="43">
        <v>163</v>
      </c>
      <c r="AG1297" s="34" t="s">
        <v>3512</v>
      </c>
      <c r="AH1297" s="34" t="s">
        <v>3511</v>
      </c>
      <c r="AI1297" s="43" t="s">
        <v>3513</v>
      </c>
      <c r="AJ1297" s="44" t="s">
        <v>3514</v>
      </c>
      <c r="AK1297" s="295">
        <v>4970446</v>
      </c>
      <c r="AL1297" s="44" t="s">
        <v>454</v>
      </c>
      <c r="AM1297" s="44" t="s">
        <v>3518</v>
      </c>
      <c r="AN1297" s="296">
        <v>258026781</v>
      </c>
      <c r="AO1297" s="34"/>
      <c r="AP1297" s="34"/>
      <c r="AQ1297" s="34"/>
      <c r="AR1297" s="34"/>
      <c r="AS1297" s="34"/>
      <c r="AT1297" s="44" t="s">
        <v>434</v>
      </c>
      <c r="AU1297" s="44"/>
      <c r="AV1297" s="751" t="str" cm="1">
        <f t="array" ref="AV12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7" s="34"/>
      <c r="AX1297" s="34"/>
      <c r="AY1297" s="34"/>
      <c r="AZ1297" s="34"/>
      <c r="BA1297" s="34"/>
      <c r="BB1297" s="34"/>
      <c r="BC1297" s="34"/>
      <c r="BD1297" s="44">
        <v>160161</v>
      </c>
      <c r="BE1297" s="34" t="s">
        <v>2351</v>
      </c>
      <c r="BF1297" s="43" t="s">
        <v>1277</v>
      </c>
      <c r="BG1297" s="34" t="s">
        <v>454</v>
      </c>
      <c r="BH1297" s="34" t="s">
        <v>411</v>
      </c>
      <c r="BI1297" s="34" t="s">
        <v>6654</v>
      </c>
      <c r="BJ1297" s="44" t="s">
        <v>428</v>
      </c>
      <c r="BK1297" s="44" t="s">
        <v>429</v>
      </c>
    </row>
    <row r="1298" spans="22:63">
      <c r="V1298" s="43">
        <v>163</v>
      </c>
      <c r="W1298" s="34" t="s">
        <v>3512</v>
      </c>
      <c r="X1298" s="44">
        <v>160162</v>
      </c>
      <c r="Y1298" s="34" t="s">
        <v>3859</v>
      </c>
      <c r="Z1298" s="43" t="s">
        <v>1277</v>
      </c>
      <c r="AA1298" s="34" t="s">
        <v>454</v>
      </c>
      <c r="AB1298" s="34" t="s">
        <v>411</v>
      </c>
      <c r="AC1298" s="34" t="s">
        <v>6655</v>
      </c>
      <c r="AD1298" s="44" t="s">
        <v>428</v>
      </c>
      <c r="AE1298" s="44" t="s">
        <v>429</v>
      </c>
      <c r="AF1298" s="43">
        <v>163</v>
      </c>
      <c r="AG1298" s="34" t="s">
        <v>3512</v>
      </c>
      <c r="AH1298" s="34" t="s">
        <v>3511</v>
      </c>
      <c r="AI1298" s="43" t="s">
        <v>3513</v>
      </c>
      <c r="AJ1298" s="44" t="s">
        <v>3514</v>
      </c>
      <c r="AK1298" s="295">
        <v>4970446</v>
      </c>
      <c r="AL1298" s="44" t="s">
        <v>454</v>
      </c>
      <c r="AM1298" s="44" t="s">
        <v>3518</v>
      </c>
      <c r="AN1298" s="296">
        <v>258026781</v>
      </c>
      <c r="AO1298" s="34"/>
      <c r="AP1298" s="34"/>
      <c r="AQ1298" s="34"/>
      <c r="AR1298" s="34"/>
      <c r="AS1298" s="34"/>
      <c r="AT1298" s="44" t="s">
        <v>434</v>
      </c>
      <c r="AU1298" s="44"/>
      <c r="AV1298" s="751" t="str" cm="1">
        <f t="array" ref="AV12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8" s="34"/>
      <c r="AX1298" s="34"/>
      <c r="AY1298" s="34"/>
      <c r="AZ1298" s="34"/>
      <c r="BA1298" s="34"/>
      <c r="BB1298" s="34"/>
      <c r="BC1298" s="34"/>
      <c r="BD1298" s="44">
        <v>160162</v>
      </c>
      <c r="BE1298" s="34" t="s">
        <v>3859</v>
      </c>
      <c r="BF1298" s="43" t="s">
        <v>1277</v>
      </c>
      <c r="BG1298" s="34" t="s">
        <v>454</v>
      </c>
      <c r="BH1298" s="34" t="s">
        <v>411</v>
      </c>
      <c r="BI1298" s="34" t="s">
        <v>6655</v>
      </c>
      <c r="BJ1298" s="44" t="s">
        <v>428</v>
      </c>
      <c r="BK1298" s="44" t="s">
        <v>429</v>
      </c>
    </row>
    <row r="1299" spans="22:63">
      <c r="V1299" s="43">
        <v>163</v>
      </c>
      <c r="W1299" s="34" t="s">
        <v>3512</v>
      </c>
      <c r="X1299" s="44">
        <v>160163</v>
      </c>
      <c r="Y1299" s="34" t="s">
        <v>3881</v>
      </c>
      <c r="Z1299" s="43" t="s">
        <v>1277</v>
      </c>
      <c r="AA1299" s="34" t="s">
        <v>454</v>
      </c>
      <c r="AB1299" s="34" t="s">
        <v>411</v>
      </c>
      <c r="AC1299" s="34" t="s">
        <v>6656</v>
      </c>
      <c r="AD1299" s="44" t="s">
        <v>428</v>
      </c>
      <c r="AE1299" s="44" t="s">
        <v>429</v>
      </c>
      <c r="AF1299" s="43">
        <v>163</v>
      </c>
      <c r="AG1299" s="34" t="s">
        <v>3512</v>
      </c>
      <c r="AH1299" s="34" t="s">
        <v>3511</v>
      </c>
      <c r="AI1299" s="43" t="s">
        <v>3513</v>
      </c>
      <c r="AJ1299" s="44" t="s">
        <v>3514</v>
      </c>
      <c r="AK1299" s="295">
        <v>4970446</v>
      </c>
      <c r="AL1299" s="44" t="s">
        <v>454</v>
      </c>
      <c r="AM1299" s="44" t="s">
        <v>3518</v>
      </c>
      <c r="AN1299" s="296">
        <v>258026781</v>
      </c>
      <c r="AO1299" s="34"/>
      <c r="AP1299" s="34"/>
      <c r="AQ1299" s="34"/>
      <c r="AR1299" s="34"/>
      <c r="AS1299" s="34"/>
      <c r="AT1299" s="44" t="s">
        <v>434</v>
      </c>
      <c r="AU1299" s="44"/>
      <c r="AV1299" s="751" t="str" cm="1">
        <f t="array" ref="AV12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299" s="34"/>
      <c r="AX1299" s="34"/>
      <c r="AY1299" s="34"/>
      <c r="AZ1299" s="34"/>
      <c r="BA1299" s="34"/>
      <c r="BB1299" s="34"/>
      <c r="BC1299" s="34"/>
      <c r="BD1299" s="44">
        <v>160163</v>
      </c>
      <c r="BE1299" s="34" t="s">
        <v>3881</v>
      </c>
      <c r="BF1299" s="43" t="s">
        <v>1277</v>
      </c>
      <c r="BG1299" s="34" t="s">
        <v>454</v>
      </c>
      <c r="BH1299" s="34" t="s">
        <v>411</v>
      </c>
      <c r="BI1299" s="34" t="s">
        <v>6656</v>
      </c>
      <c r="BJ1299" s="44" t="s">
        <v>428</v>
      </c>
      <c r="BK1299" s="44" t="s">
        <v>429</v>
      </c>
    </row>
    <row r="1300" spans="22:63">
      <c r="V1300" s="43">
        <v>163</v>
      </c>
      <c r="W1300" s="34" t="s">
        <v>3512</v>
      </c>
      <c r="X1300" s="44">
        <v>160164</v>
      </c>
      <c r="Y1300" s="34" t="s">
        <v>3899</v>
      </c>
      <c r="Z1300" s="43" t="s">
        <v>1277</v>
      </c>
      <c r="AA1300" s="34" t="s">
        <v>454</v>
      </c>
      <c r="AB1300" s="34" t="s">
        <v>411</v>
      </c>
      <c r="AC1300" s="34" t="s">
        <v>6657</v>
      </c>
      <c r="AD1300" s="44" t="s">
        <v>428</v>
      </c>
      <c r="AE1300" s="44" t="s">
        <v>429</v>
      </c>
      <c r="AF1300" s="43">
        <v>163</v>
      </c>
      <c r="AG1300" s="34" t="s">
        <v>3512</v>
      </c>
      <c r="AH1300" s="34" t="s">
        <v>3511</v>
      </c>
      <c r="AI1300" s="43" t="s">
        <v>3513</v>
      </c>
      <c r="AJ1300" s="44" t="s">
        <v>3514</v>
      </c>
      <c r="AK1300" s="295">
        <v>4970446</v>
      </c>
      <c r="AL1300" s="44" t="s">
        <v>454</v>
      </c>
      <c r="AM1300" s="44" t="s">
        <v>3518</v>
      </c>
      <c r="AN1300" s="296">
        <v>258026781</v>
      </c>
      <c r="AO1300" s="34"/>
      <c r="AP1300" s="34"/>
      <c r="AQ1300" s="34"/>
      <c r="AR1300" s="34"/>
      <c r="AS1300" s="34"/>
      <c r="AT1300" s="44" t="s">
        <v>434</v>
      </c>
      <c r="AU1300" s="44"/>
      <c r="AV1300" s="751" t="str" cm="1">
        <f t="array" ref="AV13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0" s="34"/>
      <c r="AX1300" s="34"/>
      <c r="AY1300" s="34"/>
      <c r="AZ1300" s="34"/>
      <c r="BA1300" s="34"/>
      <c r="BB1300" s="34"/>
      <c r="BC1300" s="34"/>
      <c r="BD1300" s="44">
        <v>160164</v>
      </c>
      <c r="BE1300" s="34" t="s">
        <v>3899</v>
      </c>
      <c r="BF1300" s="43" t="s">
        <v>1277</v>
      </c>
      <c r="BG1300" s="34" t="s">
        <v>454</v>
      </c>
      <c r="BH1300" s="34" t="s">
        <v>411</v>
      </c>
      <c r="BI1300" s="34" t="s">
        <v>6657</v>
      </c>
      <c r="BJ1300" s="44" t="s">
        <v>428</v>
      </c>
      <c r="BK1300" s="44" t="s">
        <v>429</v>
      </c>
    </row>
    <row r="1301" spans="22:63">
      <c r="V1301" s="43">
        <v>163</v>
      </c>
      <c r="W1301" s="34" t="s">
        <v>3512</v>
      </c>
      <c r="X1301" s="44">
        <v>160149</v>
      </c>
      <c r="Y1301" s="34" t="s">
        <v>2189</v>
      </c>
      <c r="Z1301" s="43" t="s">
        <v>1277</v>
      </c>
      <c r="AA1301" s="34" t="s">
        <v>454</v>
      </c>
      <c r="AB1301" s="34" t="s">
        <v>411</v>
      </c>
      <c r="AC1301" s="34" t="s">
        <v>2189</v>
      </c>
      <c r="AD1301" s="44" t="s">
        <v>428</v>
      </c>
      <c r="AE1301" s="44" t="s">
        <v>429</v>
      </c>
      <c r="AF1301" s="43">
        <v>163</v>
      </c>
      <c r="AG1301" s="34" t="s">
        <v>3512</v>
      </c>
      <c r="AH1301" s="34" t="s">
        <v>3511</v>
      </c>
      <c r="AI1301" s="43" t="s">
        <v>3513</v>
      </c>
      <c r="AJ1301" s="44" t="s">
        <v>3514</v>
      </c>
      <c r="AK1301" s="295">
        <v>4970446</v>
      </c>
      <c r="AL1301" s="44" t="s">
        <v>454</v>
      </c>
      <c r="AM1301" s="44" t="s">
        <v>3518</v>
      </c>
      <c r="AN1301" s="296">
        <v>258026781</v>
      </c>
      <c r="AO1301" s="34"/>
      <c r="AP1301" s="34"/>
      <c r="AQ1301" s="34"/>
      <c r="AR1301" s="34"/>
      <c r="AS1301" s="34"/>
      <c r="AT1301" s="44" t="s">
        <v>434</v>
      </c>
      <c r="AU1301" s="44"/>
      <c r="AV1301" s="751" t="str" cm="1">
        <f t="array" ref="AV13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1" s="34"/>
      <c r="AX1301" s="34"/>
      <c r="AY1301" s="34"/>
      <c r="AZ1301" s="34"/>
      <c r="BA1301" s="34"/>
      <c r="BB1301" s="34"/>
      <c r="BC1301" s="34"/>
      <c r="BD1301" s="44">
        <v>160149</v>
      </c>
      <c r="BE1301" s="34" t="s">
        <v>2189</v>
      </c>
      <c r="BF1301" s="43" t="s">
        <v>1277</v>
      </c>
      <c r="BG1301" s="34" t="s">
        <v>454</v>
      </c>
      <c r="BH1301" s="34" t="s">
        <v>411</v>
      </c>
      <c r="BI1301" s="34" t="s">
        <v>2189</v>
      </c>
      <c r="BJ1301" s="44" t="s">
        <v>428</v>
      </c>
      <c r="BK1301" s="44" t="s">
        <v>429</v>
      </c>
    </row>
    <row r="1302" spans="22:63">
      <c r="V1302" s="43">
        <v>163</v>
      </c>
      <c r="W1302" s="34" t="s">
        <v>3512</v>
      </c>
      <c r="X1302" s="44">
        <v>160501</v>
      </c>
      <c r="Y1302" s="34" t="s">
        <v>924</v>
      </c>
      <c r="Z1302" s="43" t="s">
        <v>1277</v>
      </c>
      <c r="AA1302" s="34" t="s">
        <v>660</v>
      </c>
      <c r="AB1302" s="34" t="s">
        <v>411</v>
      </c>
      <c r="AC1302" s="34" t="s">
        <v>924</v>
      </c>
      <c r="AD1302" s="44" t="s">
        <v>428</v>
      </c>
      <c r="AE1302" s="44" t="s">
        <v>429</v>
      </c>
      <c r="AF1302" s="43">
        <v>163</v>
      </c>
      <c r="AG1302" s="34" t="s">
        <v>3512</v>
      </c>
      <c r="AH1302" s="34" t="s">
        <v>3511</v>
      </c>
      <c r="AI1302" s="43" t="s">
        <v>3513</v>
      </c>
      <c r="AJ1302" s="44" t="s">
        <v>3514</v>
      </c>
      <c r="AK1302" s="295">
        <v>4970446</v>
      </c>
      <c r="AL1302" s="44" t="s">
        <v>454</v>
      </c>
      <c r="AM1302" s="44" t="s">
        <v>3518</v>
      </c>
      <c r="AN1302" s="296">
        <v>258026781</v>
      </c>
      <c r="AO1302" s="34"/>
      <c r="AP1302" s="34"/>
      <c r="AQ1302" s="34"/>
      <c r="AR1302" s="34"/>
      <c r="AS1302" s="34"/>
      <c r="AT1302" s="44" t="s">
        <v>434</v>
      </c>
      <c r="AU1302" s="44"/>
      <c r="AV1302" s="751" t="str" cm="1">
        <f t="array" ref="AV13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2" s="34"/>
      <c r="AX1302" s="34"/>
      <c r="AY1302" s="34"/>
      <c r="AZ1302" s="34"/>
      <c r="BA1302" s="34"/>
      <c r="BB1302" s="34"/>
      <c r="BC1302" s="34"/>
      <c r="BD1302" s="44">
        <v>160501</v>
      </c>
      <c r="BE1302" s="34" t="s">
        <v>924</v>
      </c>
      <c r="BF1302" s="43" t="s">
        <v>1277</v>
      </c>
      <c r="BG1302" s="34" t="s">
        <v>660</v>
      </c>
      <c r="BH1302" s="34" t="s">
        <v>411</v>
      </c>
      <c r="BI1302" s="34" t="s">
        <v>924</v>
      </c>
      <c r="BJ1302" s="44" t="s">
        <v>428</v>
      </c>
      <c r="BK1302" s="44" t="s">
        <v>429</v>
      </c>
    </row>
    <row r="1303" spans="22:63">
      <c r="V1303" s="43">
        <v>163</v>
      </c>
      <c r="W1303" s="34" t="s">
        <v>3512</v>
      </c>
      <c r="X1303" s="44">
        <v>160503</v>
      </c>
      <c r="Y1303" s="34" t="s">
        <v>1099</v>
      </c>
      <c r="Z1303" s="43" t="s">
        <v>1277</v>
      </c>
      <c r="AA1303" s="34" t="s">
        <v>660</v>
      </c>
      <c r="AB1303" s="34" t="s">
        <v>411</v>
      </c>
      <c r="AC1303" s="34" t="s">
        <v>1099</v>
      </c>
      <c r="AD1303" s="44" t="s">
        <v>428</v>
      </c>
      <c r="AE1303" s="44" t="s">
        <v>429</v>
      </c>
      <c r="AF1303" s="43">
        <v>163</v>
      </c>
      <c r="AG1303" s="34" t="s">
        <v>3512</v>
      </c>
      <c r="AH1303" s="34" t="s">
        <v>3511</v>
      </c>
      <c r="AI1303" s="43" t="s">
        <v>3513</v>
      </c>
      <c r="AJ1303" s="44" t="s">
        <v>3514</v>
      </c>
      <c r="AK1303" s="295">
        <v>4970446</v>
      </c>
      <c r="AL1303" s="44" t="s">
        <v>454</v>
      </c>
      <c r="AM1303" s="44" t="s">
        <v>3518</v>
      </c>
      <c r="AN1303" s="296">
        <v>258026781</v>
      </c>
      <c r="AO1303" s="34"/>
      <c r="AP1303" s="34"/>
      <c r="AQ1303" s="34"/>
      <c r="AR1303" s="34"/>
      <c r="AS1303" s="34"/>
      <c r="AT1303" s="44" t="s">
        <v>434</v>
      </c>
      <c r="AU1303" s="44"/>
      <c r="AV1303" s="751" t="str" cm="1">
        <f t="array" ref="AV13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3" s="34"/>
      <c r="AX1303" s="34"/>
      <c r="AY1303" s="34"/>
      <c r="AZ1303" s="34"/>
      <c r="BA1303" s="34"/>
      <c r="BB1303" s="34"/>
      <c r="BC1303" s="34"/>
      <c r="BD1303" s="44">
        <v>160503</v>
      </c>
      <c r="BE1303" s="34" t="s">
        <v>1099</v>
      </c>
      <c r="BF1303" s="43" t="s">
        <v>1277</v>
      </c>
      <c r="BG1303" s="34" t="s">
        <v>660</v>
      </c>
      <c r="BH1303" s="34" t="s">
        <v>411</v>
      </c>
      <c r="BI1303" s="34" t="s">
        <v>1099</v>
      </c>
      <c r="BJ1303" s="44" t="s">
        <v>428</v>
      </c>
      <c r="BK1303" s="44" t="s">
        <v>429</v>
      </c>
    </row>
    <row r="1304" spans="22:63">
      <c r="V1304" s="43">
        <v>163</v>
      </c>
      <c r="W1304" s="34" t="s">
        <v>3512</v>
      </c>
      <c r="X1304" s="44">
        <v>160505</v>
      </c>
      <c r="Y1304" s="34" t="s">
        <v>1479</v>
      </c>
      <c r="Z1304" s="43" t="s">
        <v>1277</v>
      </c>
      <c r="AA1304" s="34" t="s">
        <v>660</v>
      </c>
      <c r="AB1304" s="34" t="s">
        <v>411</v>
      </c>
      <c r="AC1304" s="34" t="s">
        <v>1479</v>
      </c>
      <c r="AD1304" s="44" t="s">
        <v>428</v>
      </c>
      <c r="AE1304" s="44" t="s">
        <v>429</v>
      </c>
      <c r="AF1304" s="43">
        <v>163</v>
      </c>
      <c r="AG1304" s="34" t="s">
        <v>3512</v>
      </c>
      <c r="AH1304" s="34" t="s">
        <v>3511</v>
      </c>
      <c r="AI1304" s="43" t="s">
        <v>3513</v>
      </c>
      <c r="AJ1304" s="44" t="s">
        <v>3514</v>
      </c>
      <c r="AK1304" s="295">
        <v>4970446</v>
      </c>
      <c r="AL1304" s="44" t="s">
        <v>454</v>
      </c>
      <c r="AM1304" s="44" t="s">
        <v>3518</v>
      </c>
      <c r="AN1304" s="296">
        <v>258026781</v>
      </c>
      <c r="AO1304" s="34"/>
      <c r="AP1304" s="34"/>
      <c r="AQ1304" s="34"/>
      <c r="AR1304" s="34"/>
      <c r="AS1304" s="34"/>
      <c r="AT1304" s="44" t="s">
        <v>434</v>
      </c>
      <c r="AU1304" s="44"/>
      <c r="AV1304" s="751" t="str" cm="1">
        <f t="array" ref="AV13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4" s="34"/>
      <c r="AX1304" s="34"/>
      <c r="AY1304" s="34"/>
      <c r="AZ1304" s="34"/>
      <c r="BA1304" s="34"/>
      <c r="BB1304" s="34"/>
      <c r="BC1304" s="34"/>
      <c r="BD1304" s="44">
        <v>160505</v>
      </c>
      <c r="BE1304" s="34" t="s">
        <v>1479</v>
      </c>
      <c r="BF1304" s="43" t="s">
        <v>1277</v>
      </c>
      <c r="BG1304" s="34" t="s">
        <v>660</v>
      </c>
      <c r="BH1304" s="34" t="s">
        <v>411</v>
      </c>
      <c r="BI1304" s="34" t="s">
        <v>1479</v>
      </c>
      <c r="BJ1304" s="44" t="s">
        <v>428</v>
      </c>
      <c r="BK1304" s="44" t="s">
        <v>429</v>
      </c>
    </row>
    <row r="1305" spans="22:63">
      <c r="V1305" s="43">
        <v>163</v>
      </c>
      <c r="W1305" s="34" t="s">
        <v>3512</v>
      </c>
      <c r="X1305" s="44">
        <v>160507</v>
      </c>
      <c r="Y1305" s="34" t="s">
        <v>1748</v>
      </c>
      <c r="Z1305" s="43" t="s">
        <v>1277</v>
      </c>
      <c r="AA1305" s="34" t="s">
        <v>660</v>
      </c>
      <c r="AB1305" s="34" t="s">
        <v>411</v>
      </c>
      <c r="AC1305" s="34" t="s">
        <v>1748</v>
      </c>
      <c r="AD1305" s="44" t="s">
        <v>428</v>
      </c>
      <c r="AE1305" s="44" t="s">
        <v>429</v>
      </c>
      <c r="AF1305" s="43">
        <v>163</v>
      </c>
      <c r="AG1305" s="34" t="s">
        <v>3512</v>
      </c>
      <c r="AH1305" s="34" t="s">
        <v>3511</v>
      </c>
      <c r="AI1305" s="43" t="s">
        <v>3513</v>
      </c>
      <c r="AJ1305" s="44" t="s">
        <v>3514</v>
      </c>
      <c r="AK1305" s="295">
        <v>4970446</v>
      </c>
      <c r="AL1305" s="44" t="s">
        <v>454</v>
      </c>
      <c r="AM1305" s="44" t="s">
        <v>3518</v>
      </c>
      <c r="AN1305" s="296">
        <v>258026781</v>
      </c>
      <c r="AO1305" s="34"/>
      <c r="AP1305" s="34"/>
      <c r="AQ1305" s="34"/>
      <c r="AR1305" s="34"/>
      <c r="AS1305" s="34"/>
      <c r="AT1305" s="44" t="s">
        <v>434</v>
      </c>
      <c r="AU1305" s="44"/>
      <c r="AV1305" s="751" t="str" cm="1">
        <f t="array" ref="AV13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5" s="34"/>
      <c r="AX1305" s="34"/>
      <c r="AY1305" s="34"/>
      <c r="AZ1305" s="34"/>
      <c r="BA1305" s="34"/>
      <c r="BB1305" s="34"/>
      <c r="BC1305" s="34"/>
      <c r="BD1305" s="44">
        <v>160507</v>
      </c>
      <c r="BE1305" s="34" t="s">
        <v>1748</v>
      </c>
      <c r="BF1305" s="43" t="s">
        <v>1277</v>
      </c>
      <c r="BG1305" s="34" t="s">
        <v>660</v>
      </c>
      <c r="BH1305" s="34" t="s">
        <v>411</v>
      </c>
      <c r="BI1305" s="34" t="s">
        <v>1748</v>
      </c>
      <c r="BJ1305" s="44" t="s">
        <v>428</v>
      </c>
      <c r="BK1305" s="44" t="s">
        <v>429</v>
      </c>
    </row>
    <row r="1306" spans="22:63">
      <c r="V1306" s="43">
        <v>163</v>
      </c>
      <c r="W1306" s="34" t="s">
        <v>3512</v>
      </c>
      <c r="X1306" s="44">
        <v>160510</v>
      </c>
      <c r="Y1306" s="34" t="s">
        <v>1959</v>
      </c>
      <c r="Z1306" s="43" t="s">
        <v>1277</v>
      </c>
      <c r="AA1306" s="34" t="s">
        <v>660</v>
      </c>
      <c r="AB1306" s="34" t="s">
        <v>411</v>
      </c>
      <c r="AC1306" s="34" t="s">
        <v>1959</v>
      </c>
      <c r="AD1306" s="44" t="s">
        <v>428</v>
      </c>
      <c r="AE1306" s="44" t="s">
        <v>429</v>
      </c>
      <c r="AF1306" s="43">
        <v>163</v>
      </c>
      <c r="AG1306" s="34" t="s">
        <v>3512</v>
      </c>
      <c r="AH1306" s="34" t="s">
        <v>3511</v>
      </c>
      <c r="AI1306" s="43" t="s">
        <v>3513</v>
      </c>
      <c r="AJ1306" s="44" t="s">
        <v>3514</v>
      </c>
      <c r="AK1306" s="295">
        <v>4970446</v>
      </c>
      <c r="AL1306" s="44" t="s">
        <v>454</v>
      </c>
      <c r="AM1306" s="44" t="s">
        <v>3518</v>
      </c>
      <c r="AN1306" s="296">
        <v>258026781</v>
      </c>
      <c r="AO1306" s="34"/>
      <c r="AP1306" s="34"/>
      <c r="AQ1306" s="34"/>
      <c r="AR1306" s="34"/>
      <c r="AS1306" s="34"/>
      <c r="AT1306" s="44" t="s">
        <v>434</v>
      </c>
      <c r="AU1306" s="44"/>
      <c r="AV1306" s="751" t="str" cm="1">
        <f t="array" ref="AV13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6" s="34"/>
      <c r="AX1306" s="34"/>
      <c r="AY1306" s="34"/>
      <c r="AZ1306" s="34"/>
      <c r="BA1306" s="34"/>
      <c r="BB1306" s="34"/>
      <c r="BC1306" s="34"/>
      <c r="BD1306" s="44">
        <v>160510</v>
      </c>
      <c r="BE1306" s="34" t="s">
        <v>1959</v>
      </c>
      <c r="BF1306" s="43" t="s">
        <v>1277</v>
      </c>
      <c r="BG1306" s="34" t="s">
        <v>660</v>
      </c>
      <c r="BH1306" s="34" t="s">
        <v>411</v>
      </c>
      <c r="BI1306" s="34" t="s">
        <v>1959</v>
      </c>
      <c r="BJ1306" s="44" t="s">
        <v>428</v>
      </c>
      <c r="BK1306" s="44" t="s">
        <v>429</v>
      </c>
    </row>
    <row r="1307" spans="22:63">
      <c r="V1307" s="43">
        <v>163</v>
      </c>
      <c r="W1307" s="34" t="s">
        <v>3512</v>
      </c>
      <c r="X1307" s="44">
        <v>160513</v>
      </c>
      <c r="Y1307" s="34" t="s">
        <v>2140</v>
      </c>
      <c r="Z1307" s="43" t="s">
        <v>1277</v>
      </c>
      <c r="AA1307" s="34" t="s">
        <v>660</v>
      </c>
      <c r="AB1307" s="34" t="s">
        <v>411</v>
      </c>
      <c r="AC1307" s="34" t="s">
        <v>2140</v>
      </c>
      <c r="AD1307" s="44" t="s">
        <v>428</v>
      </c>
      <c r="AE1307" s="44" t="s">
        <v>429</v>
      </c>
      <c r="AF1307" s="43">
        <v>163</v>
      </c>
      <c r="AG1307" s="34" t="s">
        <v>3512</v>
      </c>
      <c r="AH1307" s="34" t="s">
        <v>3511</v>
      </c>
      <c r="AI1307" s="43" t="s">
        <v>3513</v>
      </c>
      <c r="AJ1307" s="44" t="s">
        <v>3514</v>
      </c>
      <c r="AK1307" s="295">
        <v>4970446</v>
      </c>
      <c r="AL1307" s="44" t="s">
        <v>454</v>
      </c>
      <c r="AM1307" s="44" t="s">
        <v>3518</v>
      </c>
      <c r="AN1307" s="296">
        <v>258026781</v>
      </c>
      <c r="AO1307" s="34"/>
      <c r="AP1307" s="34"/>
      <c r="AQ1307" s="34"/>
      <c r="AR1307" s="34"/>
      <c r="AS1307" s="34"/>
      <c r="AT1307" s="44" t="s">
        <v>434</v>
      </c>
      <c r="AU1307" s="44"/>
      <c r="AV1307" s="751" t="str" cm="1">
        <f t="array" ref="AV13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7" s="34"/>
      <c r="AX1307" s="34"/>
      <c r="AY1307" s="34"/>
      <c r="AZ1307" s="34"/>
      <c r="BA1307" s="34"/>
      <c r="BB1307" s="34"/>
      <c r="BC1307" s="34"/>
      <c r="BD1307" s="44">
        <v>160513</v>
      </c>
      <c r="BE1307" s="34" t="s">
        <v>2140</v>
      </c>
      <c r="BF1307" s="43" t="s">
        <v>1277</v>
      </c>
      <c r="BG1307" s="34" t="s">
        <v>660</v>
      </c>
      <c r="BH1307" s="34" t="s">
        <v>411</v>
      </c>
      <c r="BI1307" s="34" t="s">
        <v>2140</v>
      </c>
      <c r="BJ1307" s="44" t="s">
        <v>428</v>
      </c>
      <c r="BK1307" s="44" t="s">
        <v>429</v>
      </c>
    </row>
    <row r="1308" spans="22:63">
      <c r="V1308" s="43">
        <v>163</v>
      </c>
      <c r="W1308" s="34" t="s">
        <v>3512</v>
      </c>
      <c r="X1308" s="44">
        <v>160514</v>
      </c>
      <c r="Y1308" s="34" t="s">
        <v>2308</v>
      </c>
      <c r="Z1308" s="43" t="s">
        <v>1277</v>
      </c>
      <c r="AA1308" s="34" t="s">
        <v>660</v>
      </c>
      <c r="AB1308" s="34" t="s">
        <v>411</v>
      </c>
      <c r="AC1308" s="34" t="s">
        <v>2308</v>
      </c>
      <c r="AD1308" s="44" t="s">
        <v>428</v>
      </c>
      <c r="AE1308" s="44" t="s">
        <v>429</v>
      </c>
      <c r="AF1308" s="43">
        <v>163</v>
      </c>
      <c r="AG1308" s="34" t="s">
        <v>3512</v>
      </c>
      <c r="AH1308" s="34" t="s">
        <v>3511</v>
      </c>
      <c r="AI1308" s="43" t="s">
        <v>3513</v>
      </c>
      <c r="AJ1308" s="44" t="s">
        <v>3514</v>
      </c>
      <c r="AK1308" s="295">
        <v>4970446</v>
      </c>
      <c r="AL1308" s="44" t="s">
        <v>454</v>
      </c>
      <c r="AM1308" s="44" t="s">
        <v>3518</v>
      </c>
      <c r="AN1308" s="296">
        <v>258026781</v>
      </c>
      <c r="AO1308" s="34"/>
      <c r="AP1308" s="34"/>
      <c r="AQ1308" s="34"/>
      <c r="AR1308" s="34"/>
      <c r="AS1308" s="34"/>
      <c r="AT1308" s="44" t="s">
        <v>434</v>
      </c>
      <c r="AU1308" s="44"/>
      <c r="AV1308" s="751" t="str" cm="1">
        <f t="array" ref="AV13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8" s="34"/>
      <c r="AX1308" s="34"/>
      <c r="AY1308" s="34"/>
      <c r="AZ1308" s="34"/>
      <c r="BA1308" s="34"/>
      <c r="BB1308" s="34"/>
      <c r="BC1308" s="34"/>
      <c r="BD1308" s="44">
        <v>160514</v>
      </c>
      <c r="BE1308" s="34" t="s">
        <v>2308</v>
      </c>
      <c r="BF1308" s="43" t="s">
        <v>1277</v>
      </c>
      <c r="BG1308" s="34" t="s">
        <v>660</v>
      </c>
      <c r="BH1308" s="34" t="s">
        <v>411</v>
      </c>
      <c r="BI1308" s="34" t="s">
        <v>2308</v>
      </c>
      <c r="BJ1308" s="44" t="s">
        <v>428</v>
      </c>
      <c r="BK1308" s="44" t="s">
        <v>429</v>
      </c>
    </row>
    <row r="1309" spans="22:63">
      <c r="V1309" s="43">
        <v>163</v>
      </c>
      <c r="W1309" s="34" t="s">
        <v>3512</v>
      </c>
      <c r="X1309" s="44">
        <v>160515</v>
      </c>
      <c r="Y1309" s="34" t="s">
        <v>1766</v>
      </c>
      <c r="Z1309" s="43" t="s">
        <v>1277</v>
      </c>
      <c r="AA1309" s="34" t="s">
        <v>660</v>
      </c>
      <c r="AB1309" s="34" t="s">
        <v>411</v>
      </c>
      <c r="AC1309" s="34" t="s">
        <v>1766</v>
      </c>
      <c r="AD1309" s="44" t="s">
        <v>428</v>
      </c>
      <c r="AE1309" s="44" t="s">
        <v>429</v>
      </c>
      <c r="AF1309" s="43">
        <v>163</v>
      </c>
      <c r="AG1309" s="34" t="s">
        <v>3512</v>
      </c>
      <c r="AH1309" s="34" t="s">
        <v>3511</v>
      </c>
      <c r="AI1309" s="43" t="s">
        <v>3513</v>
      </c>
      <c r="AJ1309" s="44" t="s">
        <v>3514</v>
      </c>
      <c r="AK1309" s="295">
        <v>4970446</v>
      </c>
      <c r="AL1309" s="44" t="s">
        <v>454</v>
      </c>
      <c r="AM1309" s="44" t="s">
        <v>3518</v>
      </c>
      <c r="AN1309" s="296">
        <v>258026781</v>
      </c>
      <c r="AO1309" s="34"/>
      <c r="AP1309" s="34"/>
      <c r="AQ1309" s="34"/>
      <c r="AR1309" s="34"/>
      <c r="AS1309" s="34"/>
      <c r="AT1309" s="44" t="s">
        <v>434</v>
      </c>
      <c r="AU1309" s="44"/>
      <c r="AV1309" s="751" t="str" cm="1">
        <f t="array" ref="AV13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09" s="34"/>
      <c r="AX1309" s="34"/>
      <c r="AY1309" s="34"/>
      <c r="AZ1309" s="34"/>
      <c r="BA1309" s="34"/>
      <c r="BB1309" s="34"/>
      <c r="BC1309" s="34"/>
      <c r="BD1309" s="44">
        <v>160515</v>
      </c>
      <c r="BE1309" s="34" t="s">
        <v>1766</v>
      </c>
      <c r="BF1309" s="43" t="s">
        <v>1277</v>
      </c>
      <c r="BG1309" s="34" t="s">
        <v>660</v>
      </c>
      <c r="BH1309" s="34" t="s">
        <v>411</v>
      </c>
      <c r="BI1309" s="34" t="s">
        <v>1766</v>
      </c>
      <c r="BJ1309" s="44" t="s">
        <v>428</v>
      </c>
      <c r="BK1309" s="44" t="s">
        <v>429</v>
      </c>
    </row>
    <row r="1310" spans="22:63">
      <c r="V1310" s="43">
        <v>163</v>
      </c>
      <c r="W1310" s="34" t="s">
        <v>3512</v>
      </c>
      <c r="X1310" s="44">
        <v>160500</v>
      </c>
      <c r="Y1310" s="34" t="s">
        <v>6658</v>
      </c>
      <c r="Z1310" s="43" t="s">
        <v>1277</v>
      </c>
      <c r="AA1310" s="34" t="s">
        <v>660</v>
      </c>
      <c r="AB1310" s="34" t="s">
        <v>411</v>
      </c>
      <c r="AC1310" s="34" t="s">
        <v>6659</v>
      </c>
      <c r="AD1310" s="44" t="s">
        <v>428</v>
      </c>
      <c r="AE1310" s="44" t="s">
        <v>429</v>
      </c>
      <c r="AF1310" s="43">
        <v>163</v>
      </c>
      <c r="AG1310" s="34" t="s">
        <v>3512</v>
      </c>
      <c r="AH1310" s="34" t="s">
        <v>3511</v>
      </c>
      <c r="AI1310" s="43" t="s">
        <v>3513</v>
      </c>
      <c r="AJ1310" s="44" t="s">
        <v>3514</v>
      </c>
      <c r="AK1310" s="295">
        <v>4970446</v>
      </c>
      <c r="AL1310" s="44" t="s">
        <v>454</v>
      </c>
      <c r="AM1310" s="44" t="s">
        <v>3518</v>
      </c>
      <c r="AN1310" s="296">
        <v>258026781</v>
      </c>
      <c r="AO1310" s="34"/>
      <c r="AP1310" s="34"/>
      <c r="AQ1310" s="34"/>
      <c r="AR1310" s="34"/>
      <c r="AS1310" s="34"/>
      <c r="AT1310" s="44" t="s">
        <v>434</v>
      </c>
      <c r="AU1310" s="44"/>
      <c r="AV1310" s="751" t="str" cm="1">
        <f t="array" ref="AV13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0" s="34"/>
      <c r="AX1310" s="34"/>
      <c r="AY1310" s="34"/>
      <c r="AZ1310" s="34"/>
      <c r="BA1310" s="34"/>
      <c r="BB1310" s="34"/>
      <c r="BC1310" s="34"/>
      <c r="BD1310" s="44">
        <v>160500</v>
      </c>
      <c r="BE1310" s="34" t="s">
        <v>6658</v>
      </c>
      <c r="BF1310" s="43" t="s">
        <v>1277</v>
      </c>
      <c r="BG1310" s="34" t="s">
        <v>660</v>
      </c>
      <c r="BH1310" s="34" t="s">
        <v>411</v>
      </c>
      <c r="BI1310" s="34" t="s">
        <v>6659</v>
      </c>
      <c r="BJ1310" s="44" t="s">
        <v>428</v>
      </c>
      <c r="BK1310" s="44" t="s">
        <v>429</v>
      </c>
    </row>
    <row r="1311" spans="22:63">
      <c r="V1311" s="43">
        <v>163</v>
      </c>
      <c r="W1311" s="34" t="s">
        <v>3512</v>
      </c>
      <c r="X1311" s="44">
        <v>160519</v>
      </c>
      <c r="Y1311" s="34" t="s">
        <v>2592</v>
      </c>
      <c r="Z1311" s="43" t="s">
        <v>1277</v>
      </c>
      <c r="AA1311" s="34" t="s">
        <v>660</v>
      </c>
      <c r="AB1311" s="34" t="s">
        <v>411</v>
      </c>
      <c r="AC1311" s="34" t="s">
        <v>2592</v>
      </c>
      <c r="AD1311" s="44" t="s">
        <v>428</v>
      </c>
      <c r="AE1311" s="44" t="s">
        <v>429</v>
      </c>
      <c r="AF1311" s="43">
        <v>163</v>
      </c>
      <c r="AG1311" s="34" t="s">
        <v>3512</v>
      </c>
      <c r="AH1311" s="34" t="s">
        <v>3511</v>
      </c>
      <c r="AI1311" s="43" t="s">
        <v>3513</v>
      </c>
      <c r="AJ1311" s="44" t="s">
        <v>3514</v>
      </c>
      <c r="AK1311" s="295">
        <v>4970446</v>
      </c>
      <c r="AL1311" s="44" t="s">
        <v>454</v>
      </c>
      <c r="AM1311" s="44" t="s">
        <v>3518</v>
      </c>
      <c r="AN1311" s="296">
        <v>258026781</v>
      </c>
      <c r="AO1311" s="34"/>
      <c r="AP1311" s="34"/>
      <c r="AQ1311" s="34"/>
      <c r="AR1311" s="34"/>
      <c r="AS1311" s="34"/>
      <c r="AT1311" s="44" t="s">
        <v>434</v>
      </c>
      <c r="AU1311" s="44"/>
      <c r="AV1311" s="751" t="str" cm="1">
        <f t="array" ref="AV13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1" s="34"/>
      <c r="AX1311" s="34"/>
      <c r="AY1311" s="34"/>
      <c r="AZ1311" s="34"/>
      <c r="BA1311" s="34"/>
      <c r="BB1311" s="34"/>
      <c r="BC1311" s="34"/>
      <c r="BD1311" s="44">
        <v>160519</v>
      </c>
      <c r="BE1311" s="34" t="s">
        <v>2592</v>
      </c>
      <c r="BF1311" s="43" t="s">
        <v>1277</v>
      </c>
      <c r="BG1311" s="34" t="s">
        <v>660</v>
      </c>
      <c r="BH1311" s="34" t="s">
        <v>411</v>
      </c>
      <c r="BI1311" s="34" t="s">
        <v>2592</v>
      </c>
      <c r="BJ1311" s="44" t="s">
        <v>428</v>
      </c>
      <c r="BK1311" s="44" t="s">
        <v>429</v>
      </c>
    </row>
    <row r="1312" spans="22:63">
      <c r="V1312" s="43">
        <v>163</v>
      </c>
      <c r="W1312" s="34" t="s">
        <v>3512</v>
      </c>
      <c r="X1312" s="44">
        <v>160520</v>
      </c>
      <c r="Y1312" s="34" t="s">
        <v>2724</v>
      </c>
      <c r="Z1312" s="43" t="s">
        <v>1277</v>
      </c>
      <c r="AA1312" s="34" t="s">
        <v>660</v>
      </c>
      <c r="AB1312" s="34" t="s">
        <v>411</v>
      </c>
      <c r="AC1312" s="34" t="s">
        <v>2724</v>
      </c>
      <c r="AD1312" s="44" t="s">
        <v>428</v>
      </c>
      <c r="AE1312" s="44" t="s">
        <v>429</v>
      </c>
      <c r="AF1312" s="43">
        <v>163</v>
      </c>
      <c r="AG1312" s="34" t="s">
        <v>3512</v>
      </c>
      <c r="AH1312" s="34" t="s">
        <v>3511</v>
      </c>
      <c r="AI1312" s="43" t="s">
        <v>3513</v>
      </c>
      <c r="AJ1312" s="44" t="s">
        <v>3514</v>
      </c>
      <c r="AK1312" s="295">
        <v>4970446</v>
      </c>
      <c r="AL1312" s="44" t="s">
        <v>454</v>
      </c>
      <c r="AM1312" s="44" t="s">
        <v>3518</v>
      </c>
      <c r="AN1312" s="296">
        <v>258026781</v>
      </c>
      <c r="AO1312" s="34"/>
      <c r="AP1312" s="34"/>
      <c r="AQ1312" s="34"/>
      <c r="AR1312" s="34"/>
      <c r="AS1312" s="34"/>
      <c r="AT1312" s="44" t="s">
        <v>434</v>
      </c>
      <c r="AU1312" s="44"/>
      <c r="AV1312" s="751" t="str" cm="1">
        <f t="array" ref="AV13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2" s="34"/>
      <c r="AX1312" s="34"/>
      <c r="AY1312" s="34"/>
      <c r="AZ1312" s="34"/>
      <c r="BA1312" s="34"/>
      <c r="BB1312" s="34"/>
      <c r="BC1312" s="34"/>
      <c r="BD1312" s="44">
        <v>160520</v>
      </c>
      <c r="BE1312" s="34" t="s">
        <v>2724</v>
      </c>
      <c r="BF1312" s="43" t="s">
        <v>1277</v>
      </c>
      <c r="BG1312" s="34" t="s">
        <v>660</v>
      </c>
      <c r="BH1312" s="34" t="s">
        <v>411</v>
      </c>
      <c r="BI1312" s="34" t="s">
        <v>2724</v>
      </c>
      <c r="BJ1312" s="44" t="s">
        <v>428</v>
      </c>
      <c r="BK1312" s="44" t="s">
        <v>429</v>
      </c>
    </row>
    <row r="1313" spans="22:63">
      <c r="V1313" s="43">
        <v>163</v>
      </c>
      <c r="W1313" s="34" t="s">
        <v>3512</v>
      </c>
      <c r="X1313" s="44">
        <v>160522</v>
      </c>
      <c r="Y1313" s="34" t="s">
        <v>2938</v>
      </c>
      <c r="Z1313" s="43" t="s">
        <v>1277</v>
      </c>
      <c r="AA1313" s="34" t="s">
        <v>660</v>
      </c>
      <c r="AB1313" s="34" t="s">
        <v>411</v>
      </c>
      <c r="AC1313" s="34" t="s">
        <v>6660</v>
      </c>
      <c r="AD1313" s="44" t="s">
        <v>428</v>
      </c>
      <c r="AE1313" s="44" t="s">
        <v>429</v>
      </c>
      <c r="AF1313" s="43">
        <v>163</v>
      </c>
      <c r="AG1313" s="34" t="s">
        <v>3512</v>
      </c>
      <c r="AH1313" s="34" t="s">
        <v>3511</v>
      </c>
      <c r="AI1313" s="43" t="s">
        <v>3513</v>
      </c>
      <c r="AJ1313" s="44" t="s">
        <v>3514</v>
      </c>
      <c r="AK1313" s="295">
        <v>4970446</v>
      </c>
      <c r="AL1313" s="44" t="s">
        <v>454</v>
      </c>
      <c r="AM1313" s="44" t="s">
        <v>3518</v>
      </c>
      <c r="AN1313" s="296">
        <v>258026781</v>
      </c>
      <c r="AO1313" s="34"/>
      <c r="AP1313" s="34"/>
      <c r="AQ1313" s="34"/>
      <c r="AR1313" s="34"/>
      <c r="AS1313" s="34"/>
      <c r="AT1313" s="44" t="s">
        <v>434</v>
      </c>
      <c r="AU1313" s="44"/>
      <c r="AV1313" s="751" t="str" cm="1">
        <f t="array" ref="AV13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3" s="34"/>
      <c r="AX1313" s="34"/>
      <c r="AY1313" s="34"/>
      <c r="AZ1313" s="34"/>
      <c r="BA1313" s="34"/>
      <c r="BB1313" s="34"/>
      <c r="BC1313" s="34"/>
      <c r="BD1313" s="44">
        <v>160522</v>
      </c>
      <c r="BE1313" s="34" t="s">
        <v>2938</v>
      </c>
      <c r="BF1313" s="43" t="s">
        <v>1277</v>
      </c>
      <c r="BG1313" s="34" t="s">
        <v>660</v>
      </c>
      <c r="BH1313" s="34" t="s">
        <v>411</v>
      </c>
      <c r="BI1313" s="34" t="s">
        <v>6660</v>
      </c>
      <c r="BJ1313" s="44" t="s">
        <v>428</v>
      </c>
      <c r="BK1313" s="44" t="s">
        <v>429</v>
      </c>
    </row>
    <row r="1314" spans="22:63">
      <c r="V1314" s="43">
        <v>163</v>
      </c>
      <c r="W1314" s="34" t="s">
        <v>3512</v>
      </c>
      <c r="X1314" s="44">
        <v>160523</v>
      </c>
      <c r="Y1314" s="34" t="s">
        <v>3032</v>
      </c>
      <c r="Z1314" s="43" t="s">
        <v>1277</v>
      </c>
      <c r="AA1314" s="34" t="s">
        <v>660</v>
      </c>
      <c r="AB1314" s="34" t="s">
        <v>411</v>
      </c>
      <c r="AC1314" s="34" t="s">
        <v>6661</v>
      </c>
      <c r="AD1314" s="44" t="s">
        <v>428</v>
      </c>
      <c r="AE1314" s="44" t="s">
        <v>429</v>
      </c>
      <c r="AF1314" s="43">
        <v>163</v>
      </c>
      <c r="AG1314" s="34" t="s">
        <v>3512</v>
      </c>
      <c r="AH1314" s="34" t="s">
        <v>3511</v>
      </c>
      <c r="AI1314" s="43" t="s">
        <v>3513</v>
      </c>
      <c r="AJ1314" s="44" t="s">
        <v>3514</v>
      </c>
      <c r="AK1314" s="295">
        <v>4970446</v>
      </c>
      <c r="AL1314" s="44" t="s">
        <v>454</v>
      </c>
      <c r="AM1314" s="44" t="s">
        <v>3518</v>
      </c>
      <c r="AN1314" s="296">
        <v>258026781</v>
      </c>
      <c r="AO1314" s="34"/>
      <c r="AP1314" s="34"/>
      <c r="AQ1314" s="34"/>
      <c r="AR1314" s="34"/>
      <c r="AS1314" s="34"/>
      <c r="AT1314" s="44" t="s">
        <v>434</v>
      </c>
      <c r="AU1314" s="44"/>
      <c r="AV1314" s="751" t="str" cm="1">
        <f t="array" ref="AV13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4" s="34"/>
      <c r="AX1314" s="34"/>
      <c r="AY1314" s="34"/>
      <c r="AZ1314" s="34"/>
      <c r="BA1314" s="34"/>
      <c r="BB1314" s="34"/>
      <c r="BC1314" s="34"/>
      <c r="BD1314" s="44">
        <v>160523</v>
      </c>
      <c r="BE1314" s="34" t="s">
        <v>3032</v>
      </c>
      <c r="BF1314" s="43" t="s">
        <v>1277</v>
      </c>
      <c r="BG1314" s="34" t="s">
        <v>660</v>
      </c>
      <c r="BH1314" s="34" t="s">
        <v>411</v>
      </c>
      <c r="BI1314" s="34" t="s">
        <v>6661</v>
      </c>
      <c r="BJ1314" s="44" t="s">
        <v>428</v>
      </c>
      <c r="BK1314" s="44" t="s">
        <v>429</v>
      </c>
    </row>
    <row r="1315" spans="22:63">
      <c r="V1315" s="43">
        <v>163</v>
      </c>
      <c r="W1315" s="34" t="s">
        <v>3512</v>
      </c>
      <c r="X1315" s="44">
        <v>160524</v>
      </c>
      <c r="Y1315" s="34" t="s">
        <v>3108</v>
      </c>
      <c r="Z1315" s="43" t="s">
        <v>1277</v>
      </c>
      <c r="AA1315" s="34" t="s">
        <v>660</v>
      </c>
      <c r="AB1315" s="34" t="s">
        <v>411</v>
      </c>
      <c r="AC1315" s="34" t="s">
        <v>6662</v>
      </c>
      <c r="AD1315" s="44" t="s">
        <v>428</v>
      </c>
      <c r="AE1315" s="44" t="s">
        <v>429</v>
      </c>
      <c r="AF1315" s="43">
        <v>163</v>
      </c>
      <c r="AG1315" s="34" t="s">
        <v>3512</v>
      </c>
      <c r="AH1315" s="34" t="s">
        <v>3511</v>
      </c>
      <c r="AI1315" s="43" t="s">
        <v>3513</v>
      </c>
      <c r="AJ1315" s="44" t="s">
        <v>3514</v>
      </c>
      <c r="AK1315" s="295">
        <v>4970446</v>
      </c>
      <c r="AL1315" s="44" t="s">
        <v>454</v>
      </c>
      <c r="AM1315" s="44" t="s">
        <v>3518</v>
      </c>
      <c r="AN1315" s="296">
        <v>258026781</v>
      </c>
      <c r="AO1315" s="34"/>
      <c r="AP1315" s="34"/>
      <c r="AQ1315" s="34"/>
      <c r="AR1315" s="34"/>
      <c r="AS1315" s="34"/>
      <c r="AT1315" s="44" t="s">
        <v>434</v>
      </c>
      <c r="AU1315" s="44"/>
      <c r="AV1315" s="751" t="str" cm="1">
        <f t="array" ref="AV13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5" s="34"/>
      <c r="AX1315" s="34"/>
      <c r="AY1315" s="34"/>
      <c r="AZ1315" s="34"/>
      <c r="BA1315" s="34"/>
      <c r="BB1315" s="34"/>
      <c r="BC1315" s="34"/>
      <c r="BD1315" s="44">
        <v>160524</v>
      </c>
      <c r="BE1315" s="34" t="s">
        <v>3108</v>
      </c>
      <c r="BF1315" s="43" t="s">
        <v>1277</v>
      </c>
      <c r="BG1315" s="34" t="s">
        <v>660</v>
      </c>
      <c r="BH1315" s="34" t="s">
        <v>411</v>
      </c>
      <c r="BI1315" s="34" t="s">
        <v>6662</v>
      </c>
      <c r="BJ1315" s="44" t="s">
        <v>428</v>
      </c>
      <c r="BK1315" s="44" t="s">
        <v>429</v>
      </c>
    </row>
    <row r="1316" spans="22:63">
      <c r="V1316" s="43">
        <v>163</v>
      </c>
      <c r="W1316" s="34" t="s">
        <v>3512</v>
      </c>
      <c r="X1316" s="44">
        <v>160525</v>
      </c>
      <c r="Y1316" s="34" t="s">
        <v>3172</v>
      </c>
      <c r="Z1316" s="43" t="s">
        <v>1277</v>
      </c>
      <c r="AA1316" s="34" t="s">
        <v>660</v>
      </c>
      <c r="AB1316" s="34" t="s">
        <v>411</v>
      </c>
      <c r="AC1316" s="34" t="s">
        <v>6663</v>
      </c>
      <c r="AD1316" s="44" t="s">
        <v>428</v>
      </c>
      <c r="AE1316" s="44" t="s">
        <v>429</v>
      </c>
      <c r="AF1316" s="43">
        <v>163</v>
      </c>
      <c r="AG1316" s="34" t="s">
        <v>3512</v>
      </c>
      <c r="AH1316" s="34" t="s">
        <v>3511</v>
      </c>
      <c r="AI1316" s="43" t="s">
        <v>3513</v>
      </c>
      <c r="AJ1316" s="44" t="s">
        <v>3514</v>
      </c>
      <c r="AK1316" s="295">
        <v>4970446</v>
      </c>
      <c r="AL1316" s="44" t="s">
        <v>454</v>
      </c>
      <c r="AM1316" s="44" t="s">
        <v>3518</v>
      </c>
      <c r="AN1316" s="296">
        <v>258026781</v>
      </c>
      <c r="AO1316" s="34"/>
      <c r="AP1316" s="34"/>
      <c r="AQ1316" s="34"/>
      <c r="AR1316" s="34"/>
      <c r="AS1316" s="34"/>
      <c r="AT1316" s="44" t="s">
        <v>434</v>
      </c>
      <c r="AU1316" s="44"/>
      <c r="AV1316" s="751" t="str" cm="1">
        <f t="array" ref="AV13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6" s="34"/>
      <c r="AX1316" s="34"/>
      <c r="AY1316" s="34"/>
      <c r="AZ1316" s="34"/>
      <c r="BA1316" s="34"/>
      <c r="BB1316" s="34"/>
      <c r="BC1316" s="34"/>
      <c r="BD1316" s="44">
        <v>160525</v>
      </c>
      <c r="BE1316" s="34" t="s">
        <v>3172</v>
      </c>
      <c r="BF1316" s="43" t="s">
        <v>1277</v>
      </c>
      <c r="BG1316" s="34" t="s">
        <v>660</v>
      </c>
      <c r="BH1316" s="34" t="s">
        <v>411</v>
      </c>
      <c r="BI1316" s="34" t="s">
        <v>6663</v>
      </c>
      <c r="BJ1316" s="44" t="s">
        <v>428</v>
      </c>
      <c r="BK1316" s="44" t="s">
        <v>429</v>
      </c>
    </row>
    <row r="1317" spans="22:63">
      <c r="V1317" s="43">
        <v>163</v>
      </c>
      <c r="W1317" s="34" t="s">
        <v>3512</v>
      </c>
      <c r="X1317" s="44">
        <v>160526</v>
      </c>
      <c r="Y1317" s="34" t="s">
        <v>3236</v>
      </c>
      <c r="Z1317" s="43" t="s">
        <v>1277</v>
      </c>
      <c r="AA1317" s="34" t="s">
        <v>660</v>
      </c>
      <c r="AB1317" s="34" t="s">
        <v>411</v>
      </c>
      <c r="AC1317" s="34" t="s">
        <v>6659</v>
      </c>
      <c r="AD1317" s="44" t="s">
        <v>428</v>
      </c>
      <c r="AE1317" s="44" t="s">
        <v>429</v>
      </c>
      <c r="AF1317" s="43">
        <v>163</v>
      </c>
      <c r="AG1317" s="34" t="s">
        <v>3512</v>
      </c>
      <c r="AH1317" s="34" t="s">
        <v>3511</v>
      </c>
      <c r="AI1317" s="43" t="s">
        <v>3513</v>
      </c>
      <c r="AJ1317" s="44" t="s">
        <v>3514</v>
      </c>
      <c r="AK1317" s="295">
        <v>4970446</v>
      </c>
      <c r="AL1317" s="44" t="s">
        <v>454</v>
      </c>
      <c r="AM1317" s="44" t="s">
        <v>3518</v>
      </c>
      <c r="AN1317" s="296">
        <v>258026781</v>
      </c>
      <c r="AO1317" s="34"/>
      <c r="AP1317" s="34"/>
      <c r="AQ1317" s="34"/>
      <c r="AR1317" s="34"/>
      <c r="AS1317" s="34"/>
      <c r="AT1317" s="44" t="s">
        <v>434</v>
      </c>
      <c r="AU1317" s="44"/>
      <c r="AV1317" s="751" t="str" cm="1">
        <f t="array" ref="AV13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7" s="34"/>
      <c r="AX1317" s="34"/>
      <c r="AY1317" s="34"/>
      <c r="AZ1317" s="34"/>
      <c r="BA1317" s="34"/>
      <c r="BB1317" s="34"/>
      <c r="BC1317" s="34"/>
      <c r="BD1317" s="44">
        <v>160526</v>
      </c>
      <c r="BE1317" s="34" t="s">
        <v>3236</v>
      </c>
      <c r="BF1317" s="43" t="s">
        <v>1277</v>
      </c>
      <c r="BG1317" s="34" t="s">
        <v>660</v>
      </c>
      <c r="BH1317" s="34" t="s">
        <v>411</v>
      </c>
      <c r="BI1317" s="34" t="s">
        <v>6659</v>
      </c>
      <c r="BJ1317" s="44" t="s">
        <v>428</v>
      </c>
      <c r="BK1317" s="44" t="s">
        <v>429</v>
      </c>
    </row>
    <row r="1318" spans="22:63">
      <c r="V1318" s="43">
        <v>163</v>
      </c>
      <c r="W1318" s="34" t="s">
        <v>3512</v>
      </c>
      <c r="X1318" s="44">
        <v>160521</v>
      </c>
      <c r="Y1318" s="34" t="s">
        <v>2839</v>
      </c>
      <c r="Z1318" s="43" t="s">
        <v>1277</v>
      </c>
      <c r="AA1318" s="34" t="s">
        <v>660</v>
      </c>
      <c r="AB1318" s="34" t="s">
        <v>411</v>
      </c>
      <c r="AC1318" s="34" t="s">
        <v>2839</v>
      </c>
      <c r="AD1318" s="44" t="s">
        <v>428</v>
      </c>
      <c r="AE1318" s="44" t="s">
        <v>429</v>
      </c>
      <c r="AF1318" s="43">
        <v>163</v>
      </c>
      <c r="AG1318" s="34" t="s">
        <v>3512</v>
      </c>
      <c r="AH1318" s="34" t="s">
        <v>3511</v>
      </c>
      <c r="AI1318" s="43" t="s">
        <v>3513</v>
      </c>
      <c r="AJ1318" s="44" t="s">
        <v>3514</v>
      </c>
      <c r="AK1318" s="295">
        <v>4970446</v>
      </c>
      <c r="AL1318" s="44" t="s">
        <v>454</v>
      </c>
      <c r="AM1318" s="44" t="s">
        <v>3518</v>
      </c>
      <c r="AN1318" s="296">
        <v>258026781</v>
      </c>
      <c r="AO1318" s="34"/>
      <c r="AP1318" s="34"/>
      <c r="AQ1318" s="34"/>
      <c r="AR1318" s="34"/>
      <c r="AS1318" s="34"/>
      <c r="AT1318" s="44" t="s">
        <v>434</v>
      </c>
      <c r="AU1318" s="44"/>
      <c r="AV1318" s="751" t="str" cm="1">
        <f t="array" ref="AV13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8" s="34"/>
      <c r="AX1318" s="34"/>
      <c r="AY1318" s="34"/>
      <c r="AZ1318" s="34"/>
      <c r="BA1318" s="34"/>
      <c r="BB1318" s="34"/>
      <c r="BC1318" s="34"/>
      <c r="BD1318" s="44">
        <v>160521</v>
      </c>
      <c r="BE1318" s="34" t="s">
        <v>2839</v>
      </c>
      <c r="BF1318" s="43" t="s">
        <v>1277</v>
      </c>
      <c r="BG1318" s="34" t="s">
        <v>660</v>
      </c>
      <c r="BH1318" s="34" t="s">
        <v>411</v>
      </c>
      <c r="BI1318" s="34" t="s">
        <v>2839</v>
      </c>
      <c r="BJ1318" s="44" t="s">
        <v>428</v>
      </c>
      <c r="BK1318" s="44" t="s">
        <v>429</v>
      </c>
    </row>
    <row r="1319" spans="22:63">
      <c r="V1319" s="43">
        <v>163</v>
      </c>
      <c r="W1319" s="34" t="s">
        <v>3512</v>
      </c>
      <c r="X1319" s="44">
        <v>160601</v>
      </c>
      <c r="Y1319" s="34" t="s">
        <v>925</v>
      </c>
      <c r="Z1319" s="43" t="s">
        <v>1277</v>
      </c>
      <c r="AA1319" s="34" t="s">
        <v>661</v>
      </c>
      <c r="AB1319" s="34" t="s">
        <v>411</v>
      </c>
      <c r="AC1319" s="34" t="s">
        <v>925</v>
      </c>
      <c r="AD1319" s="44" t="s">
        <v>428</v>
      </c>
      <c r="AE1319" s="44" t="s">
        <v>429</v>
      </c>
      <c r="AF1319" s="43">
        <v>163</v>
      </c>
      <c r="AG1319" s="34" t="s">
        <v>3512</v>
      </c>
      <c r="AH1319" s="34" t="s">
        <v>3511</v>
      </c>
      <c r="AI1319" s="43" t="s">
        <v>3513</v>
      </c>
      <c r="AJ1319" s="44" t="s">
        <v>3514</v>
      </c>
      <c r="AK1319" s="295">
        <v>4970446</v>
      </c>
      <c r="AL1319" s="44" t="s">
        <v>454</v>
      </c>
      <c r="AM1319" s="44" t="s">
        <v>3518</v>
      </c>
      <c r="AN1319" s="296">
        <v>258026781</v>
      </c>
      <c r="AO1319" s="34"/>
      <c r="AP1319" s="34"/>
      <c r="AQ1319" s="34"/>
      <c r="AR1319" s="34"/>
      <c r="AS1319" s="34"/>
      <c r="AT1319" s="44" t="s">
        <v>434</v>
      </c>
      <c r="AU1319" s="44"/>
      <c r="AV1319" s="751" t="str" cm="1">
        <f t="array" ref="AV13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19" s="34"/>
      <c r="AX1319" s="34"/>
      <c r="AY1319" s="34"/>
      <c r="AZ1319" s="34"/>
      <c r="BA1319" s="34"/>
      <c r="BB1319" s="34"/>
      <c r="BC1319" s="34"/>
      <c r="BD1319" s="44">
        <v>160601</v>
      </c>
      <c r="BE1319" s="34" t="s">
        <v>925</v>
      </c>
      <c r="BF1319" s="43" t="s">
        <v>1277</v>
      </c>
      <c r="BG1319" s="34" t="s">
        <v>661</v>
      </c>
      <c r="BH1319" s="34" t="s">
        <v>411</v>
      </c>
      <c r="BI1319" s="34" t="s">
        <v>925</v>
      </c>
      <c r="BJ1319" s="44" t="s">
        <v>428</v>
      </c>
      <c r="BK1319" s="44" t="s">
        <v>429</v>
      </c>
    </row>
    <row r="1320" spans="22:63">
      <c r="V1320" s="43">
        <v>163</v>
      </c>
      <c r="W1320" s="34" t="s">
        <v>3512</v>
      </c>
      <c r="X1320" s="44">
        <v>160602</v>
      </c>
      <c r="Y1320" s="34" t="s">
        <v>1190</v>
      </c>
      <c r="Z1320" s="43" t="s">
        <v>1277</v>
      </c>
      <c r="AA1320" s="34" t="s">
        <v>661</v>
      </c>
      <c r="AB1320" s="34" t="s">
        <v>411</v>
      </c>
      <c r="AC1320" s="34" t="s">
        <v>1190</v>
      </c>
      <c r="AD1320" s="44" t="s">
        <v>428</v>
      </c>
      <c r="AE1320" s="44" t="s">
        <v>429</v>
      </c>
      <c r="AF1320" s="43">
        <v>163</v>
      </c>
      <c r="AG1320" s="34" t="s">
        <v>3512</v>
      </c>
      <c r="AH1320" s="34" t="s">
        <v>3511</v>
      </c>
      <c r="AI1320" s="43" t="s">
        <v>3513</v>
      </c>
      <c r="AJ1320" s="44" t="s">
        <v>3514</v>
      </c>
      <c r="AK1320" s="295">
        <v>4970446</v>
      </c>
      <c r="AL1320" s="44" t="s">
        <v>454</v>
      </c>
      <c r="AM1320" s="44" t="s">
        <v>3518</v>
      </c>
      <c r="AN1320" s="296">
        <v>258026781</v>
      </c>
      <c r="AO1320" s="34"/>
      <c r="AP1320" s="34"/>
      <c r="AQ1320" s="34"/>
      <c r="AR1320" s="34"/>
      <c r="AS1320" s="34"/>
      <c r="AT1320" s="44" t="s">
        <v>434</v>
      </c>
      <c r="AU1320" s="44"/>
      <c r="AV1320" s="751" t="str" cm="1">
        <f t="array" ref="AV13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0" s="34"/>
      <c r="AX1320" s="34"/>
      <c r="AY1320" s="34"/>
      <c r="AZ1320" s="34"/>
      <c r="BA1320" s="34"/>
      <c r="BB1320" s="34"/>
      <c r="BC1320" s="34"/>
      <c r="BD1320" s="44">
        <v>160602</v>
      </c>
      <c r="BE1320" s="34" t="s">
        <v>1190</v>
      </c>
      <c r="BF1320" s="43" t="s">
        <v>1277</v>
      </c>
      <c r="BG1320" s="34" t="s">
        <v>661</v>
      </c>
      <c r="BH1320" s="34" t="s">
        <v>411</v>
      </c>
      <c r="BI1320" s="34" t="s">
        <v>1190</v>
      </c>
      <c r="BJ1320" s="44" t="s">
        <v>428</v>
      </c>
      <c r="BK1320" s="44" t="s">
        <v>429</v>
      </c>
    </row>
    <row r="1321" spans="22:63">
      <c r="V1321" s="43">
        <v>163</v>
      </c>
      <c r="W1321" s="34" t="s">
        <v>3512</v>
      </c>
      <c r="X1321" s="44">
        <v>160603</v>
      </c>
      <c r="Y1321" s="34" t="s">
        <v>1480</v>
      </c>
      <c r="Z1321" s="43" t="s">
        <v>1277</v>
      </c>
      <c r="AA1321" s="34" t="s">
        <v>661</v>
      </c>
      <c r="AB1321" s="34" t="s">
        <v>411</v>
      </c>
      <c r="AC1321" s="34" t="s">
        <v>1480</v>
      </c>
      <c r="AD1321" s="44" t="s">
        <v>428</v>
      </c>
      <c r="AE1321" s="44" t="s">
        <v>429</v>
      </c>
      <c r="AF1321" s="43">
        <v>163</v>
      </c>
      <c r="AG1321" s="34" t="s">
        <v>3512</v>
      </c>
      <c r="AH1321" s="34" t="s">
        <v>3511</v>
      </c>
      <c r="AI1321" s="43" t="s">
        <v>3513</v>
      </c>
      <c r="AJ1321" s="44" t="s">
        <v>3514</v>
      </c>
      <c r="AK1321" s="295">
        <v>4970446</v>
      </c>
      <c r="AL1321" s="44" t="s">
        <v>454</v>
      </c>
      <c r="AM1321" s="44" t="s">
        <v>3518</v>
      </c>
      <c r="AN1321" s="296">
        <v>258026781</v>
      </c>
      <c r="AO1321" s="34"/>
      <c r="AP1321" s="34"/>
      <c r="AQ1321" s="34"/>
      <c r="AR1321" s="34"/>
      <c r="AS1321" s="34"/>
      <c r="AT1321" s="44" t="s">
        <v>434</v>
      </c>
      <c r="AU1321" s="44"/>
      <c r="AV1321" s="751" t="str" cm="1">
        <f t="array" ref="AV13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1" s="34"/>
      <c r="AX1321" s="34"/>
      <c r="AY1321" s="34"/>
      <c r="AZ1321" s="34"/>
      <c r="BA1321" s="34"/>
      <c r="BB1321" s="34"/>
      <c r="BC1321" s="34"/>
      <c r="BD1321" s="44">
        <v>160603</v>
      </c>
      <c r="BE1321" s="34" t="s">
        <v>1480</v>
      </c>
      <c r="BF1321" s="43" t="s">
        <v>1277</v>
      </c>
      <c r="BG1321" s="34" t="s">
        <v>661</v>
      </c>
      <c r="BH1321" s="34" t="s">
        <v>411</v>
      </c>
      <c r="BI1321" s="34" t="s">
        <v>1480</v>
      </c>
      <c r="BJ1321" s="44" t="s">
        <v>428</v>
      </c>
      <c r="BK1321" s="44" t="s">
        <v>429</v>
      </c>
    </row>
    <row r="1322" spans="22:63">
      <c r="V1322" s="43">
        <v>163</v>
      </c>
      <c r="W1322" s="34" t="s">
        <v>3512</v>
      </c>
      <c r="X1322" s="44">
        <v>160604</v>
      </c>
      <c r="Y1322" s="34" t="s">
        <v>1252</v>
      </c>
      <c r="Z1322" s="43" t="s">
        <v>1277</v>
      </c>
      <c r="AA1322" s="34" t="s">
        <v>661</v>
      </c>
      <c r="AB1322" s="34" t="s">
        <v>411</v>
      </c>
      <c r="AC1322" s="34" t="s">
        <v>1252</v>
      </c>
      <c r="AD1322" s="44" t="s">
        <v>428</v>
      </c>
      <c r="AE1322" s="44" t="s">
        <v>429</v>
      </c>
      <c r="AF1322" s="43">
        <v>163</v>
      </c>
      <c r="AG1322" s="34" t="s">
        <v>3512</v>
      </c>
      <c r="AH1322" s="34" t="s">
        <v>3511</v>
      </c>
      <c r="AI1322" s="43" t="s">
        <v>3513</v>
      </c>
      <c r="AJ1322" s="44" t="s">
        <v>3514</v>
      </c>
      <c r="AK1322" s="295">
        <v>4970446</v>
      </c>
      <c r="AL1322" s="44" t="s">
        <v>454</v>
      </c>
      <c r="AM1322" s="44" t="s">
        <v>3518</v>
      </c>
      <c r="AN1322" s="296">
        <v>258026781</v>
      </c>
      <c r="AO1322" s="34"/>
      <c r="AP1322" s="34"/>
      <c r="AQ1322" s="34"/>
      <c r="AR1322" s="34"/>
      <c r="AS1322" s="34"/>
      <c r="AT1322" s="44" t="s">
        <v>434</v>
      </c>
      <c r="AU1322" s="44"/>
      <c r="AV1322" s="751" t="str" cm="1">
        <f t="array" ref="AV13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2" s="34"/>
      <c r="AX1322" s="34"/>
      <c r="AY1322" s="34"/>
      <c r="AZ1322" s="34"/>
      <c r="BA1322" s="34"/>
      <c r="BB1322" s="34"/>
      <c r="BC1322" s="34"/>
      <c r="BD1322" s="44">
        <v>160604</v>
      </c>
      <c r="BE1322" s="34" t="s">
        <v>1252</v>
      </c>
      <c r="BF1322" s="43" t="s">
        <v>1277</v>
      </c>
      <c r="BG1322" s="34" t="s">
        <v>661</v>
      </c>
      <c r="BH1322" s="34" t="s">
        <v>411</v>
      </c>
      <c r="BI1322" s="34" t="s">
        <v>1252</v>
      </c>
      <c r="BJ1322" s="44" t="s">
        <v>428</v>
      </c>
      <c r="BK1322" s="44" t="s">
        <v>429</v>
      </c>
    </row>
    <row r="1323" spans="22:63">
      <c r="V1323" s="43">
        <v>163</v>
      </c>
      <c r="W1323" s="34" t="s">
        <v>3512</v>
      </c>
      <c r="X1323" s="44">
        <v>160606</v>
      </c>
      <c r="Y1323" s="34" t="s">
        <v>1960</v>
      </c>
      <c r="Z1323" s="43" t="s">
        <v>1277</v>
      </c>
      <c r="AA1323" s="34" t="s">
        <v>661</v>
      </c>
      <c r="AB1323" s="34" t="s">
        <v>411</v>
      </c>
      <c r="AC1323" s="34" t="s">
        <v>1960</v>
      </c>
      <c r="AD1323" s="44" t="s">
        <v>428</v>
      </c>
      <c r="AE1323" s="44" t="s">
        <v>429</v>
      </c>
      <c r="AF1323" s="43">
        <v>163</v>
      </c>
      <c r="AG1323" s="34" t="s">
        <v>3512</v>
      </c>
      <c r="AH1323" s="34" t="s">
        <v>3511</v>
      </c>
      <c r="AI1323" s="43" t="s">
        <v>3513</v>
      </c>
      <c r="AJ1323" s="44" t="s">
        <v>3514</v>
      </c>
      <c r="AK1323" s="295">
        <v>4970446</v>
      </c>
      <c r="AL1323" s="44" t="s">
        <v>454</v>
      </c>
      <c r="AM1323" s="44" t="s">
        <v>3518</v>
      </c>
      <c r="AN1323" s="296">
        <v>258026781</v>
      </c>
      <c r="AO1323" s="34"/>
      <c r="AP1323" s="34"/>
      <c r="AQ1323" s="34"/>
      <c r="AR1323" s="34"/>
      <c r="AS1323" s="34"/>
      <c r="AT1323" s="44" t="s">
        <v>434</v>
      </c>
      <c r="AU1323" s="44"/>
      <c r="AV1323" s="751" t="str" cm="1">
        <f t="array" ref="AV13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3" s="34"/>
      <c r="AX1323" s="34"/>
      <c r="AY1323" s="34"/>
      <c r="AZ1323" s="34"/>
      <c r="BA1323" s="34"/>
      <c r="BB1323" s="34"/>
      <c r="BC1323" s="34"/>
      <c r="BD1323" s="44">
        <v>160606</v>
      </c>
      <c r="BE1323" s="34" t="s">
        <v>1960</v>
      </c>
      <c r="BF1323" s="43" t="s">
        <v>1277</v>
      </c>
      <c r="BG1323" s="34" t="s">
        <v>661</v>
      </c>
      <c r="BH1323" s="34" t="s">
        <v>411</v>
      </c>
      <c r="BI1323" s="34" t="s">
        <v>1960</v>
      </c>
      <c r="BJ1323" s="44" t="s">
        <v>428</v>
      </c>
      <c r="BK1323" s="44" t="s">
        <v>429</v>
      </c>
    </row>
    <row r="1324" spans="22:63">
      <c r="V1324" s="43">
        <v>163</v>
      </c>
      <c r="W1324" s="34" t="s">
        <v>3512</v>
      </c>
      <c r="X1324" s="44">
        <v>160611</v>
      </c>
      <c r="Y1324" s="34" t="s">
        <v>2141</v>
      </c>
      <c r="Z1324" s="43" t="s">
        <v>1277</v>
      </c>
      <c r="AA1324" s="34" t="s">
        <v>661</v>
      </c>
      <c r="AB1324" s="34" t="s">
        <v>411</v>
      </c>
      <c r="AC1324" s="34" t="s">
        <v>2141</v>
      </c>
      <c r="AD1324" s="44" t="s">
        <v>428</v>
      </c>
      <c r="AE1324" s="44" t="s">
        <v>429</v>
      </c>
      <c r="AF1324" s="43">
        <v>163</v>
      </c>
      <c r="AG1324" s="34" t="s">
        <v>3512</v>
      </c>
      <c r="AH1324" s="34" t="s">
        <v>3511</v>
      </c>
      <c r="AI1324" s="43" t="s">
        <v>3513</v>
      </c>
      <c r="AJ1324" s="44" t="s">
        <v>3514</v>
      </c>
      <c r="AK1324" s="295">
        <v>4970446</v>
      </c>
      <c r="AL1324" s="44" t="s">
        <v>454</v>
      </c>
      <c r="AM1324" s="44" t="s">
        <v>3518</v>
      </c>
      <c r="AN1324" s="296">
        <v>258026781</v>
      </c>
      <c r="AO1324" s="34"/>
      <c r="AP1324" s="34"/>
      <c r="AQ1324" s="34"/>
      <c r="AR1324" s="34"/>
      <c r="AS1324" s="34"/>
      <c r="AT1324" s="44" t="s">
        <v>434</v>
      </c>
      <c r="AU1324" s="44"/>
      <c r="AV1324" s="751" t="str" cm="1">
        <f t="array" ref="AV13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4" s="34"/>
      <c r="AX1324" s="34"/>
      <c r="AY1324" s="34"/>
      <c r="AZ1324" s="34"/>
      <c r="BA1324" s="34"/>
      <c r="BB1324" s="34"/>
      <c r="BC1324" s="34"/>
      <c r="BD1324" s="44">
        <v>160611</v>
      </c>
      <c r="BE1324" s="34" t="s">
        <v>2141</v>
      </c>
      <c r="BF1324" s="43" t="s">
        <v>1277</v>
      </c>
      <c r="BG1324" s="34" t="s">
        <v>661</v>
      </c>
      <c r="BH1324" s="34" t="s">
        <v>411</v>
      </c>
      <c r="BI1324" s="34" t="s">
        <v>2141</v>
      </c>
      <c r="BJ1324" s="44" t="s">
        <v>428</v>
      </c>
      <c r="BK1324" s="44" t="s">
        <v>429</v>
      </c>
    </row>
    <row r="1325" spans="22:63">
      <c r="V1325" s="43">
        <v>163</v>
      </c>
      <c r="W1325" s="34" t="s">
        <v>3512</v>
      </c>
      <c r="X1325" s="44">
        <v>160612</v>
      </c>
      <c r="Y1325" s="34" t="s">
        <v>1545</v>
      </c>
      <c r="Z1325" s="43" t="s">
        <v>1277</v>
      </c>
      <c r="AA1325" s="34" t="s">
        <v>661</v>
      </c>
      <c r="AB1325" s="34" t="s">
        <v>411</v>
      </c>
      <c r="AC1325" s="34" t="s">
        <v>1545</v>
      </c>
      <c r="AD1325" s="44" t="s">
        <v>428</v>
      </c>
      <c r="AE1325" s="44" t="s">
        <v>429</v>
      </c>
      <c r="AF1325" s="43">
        <v>163</v>
      </c>
      <c r="AG1325" s="34" t="s">
        <v>3512</v>
      </c>
      <c r="AH1325" s="34" t="s">
        <v>3511</v>
      </c>
      <c r="AI1325" s="43" t="s">
        <v>3513</v>
      </c>
      <c r="AJ1325" s="44" t="s">
        <v>3514</v>
      </c>
      <c r="AK1325" s="295">
        <v>4970446</v>
      </c>
      <c r="AL1325" s="44" t="s">
        <v>454</v>
      </c>
      <c r="AM1325" s="44" t="s">
        <v>3518</v>
      </c>
      <c r="AN1325" s="296">
        <v>258026781</v>
      </c>
      <c r="AO1325" s="34"/>
      <c r="AP1325" s="34"/>
      <c r="AQ1325" s="34"/>
      <c r="AR1325" s="34"/>
      <c r="AS1325" s="34"/>
      <c r="AT1325" s="44" t="s">
        <v>434</v>
      </c>
      <c r="AU1325" s="44"/>
      <c r="AV1325" s="751" t="str" cm="1">
        <f t="array" ref="AV13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5" s="34"/>
      <c r="AX1325" s="34"/>
      <c r="AY1325" s="34"/>
      <c r="AZ1325" s="34"/>
      <c r="BA1325" s="34"/>
      <c r="BB1325" s="34"/>
      <c r="BC1325" s="34"/>
      <c r="BD1325" s="44">
        <v>160612</v>
      </c>
      <c r="BE1325" s="34" t="s">
        <v>1545</v>
      </c>
      <c r="BF1325" s="43" t="s">
        <v>1277</v>
      </c>
      <c r="BG1325" s="34" t="s">
        <v>661</v>
      </c>
      <c r="BH1325" s="34" t="s">
        <v>411</v>
      </c>
      <c r="BI1325" s="34" t="s">
        <v>1545</v>
      </c>
      <c r="BJ1325" s="44" t="s">
        <v>428</v>
      </c>
      <c r="BK1325" s="44" t="s">
        <v>429</v>
      </c>
    </row>
    <row r="1326" spans="22:63">
      <c r="V1326" s="43">
        <v>163</v>
      </c>
      <c r="W1326" s="34" t="s">
        <v>3512</v>
      </c>
      <c r="X1326" s="44">
        <v>160613</v>
      </c>
      <c r="Y1326" s="34" t="s">
        <v>2455</v>
      </c>
      <c r="Z1326" s="43" t="s">
        <v>1277</v>
      </c>
      <c r="AA1326" s="34" t="s">
        <v>661</v>
      </c>
      <c r="AB1326" s="34" t="s">
        <v>411</v>
      </c>
      <c r="AC1326" s="34" t="s">
        <v>2455</v>
      </c>
      <c r="AD1326" s="44" t="s">
        <v>428</v>
      </c>
      <c r="AE1326" s="44" t="s">
        <v>429</v>
      </c>
      <c r="AF1326" s="43">
        <v>163</v>
      </c>
      <c r="AG1326" s="34" t="s">
        <v>3512</v>
      </c>
      <c r="AH1326" s="34" t="s">
        <v>3511</v>
      </c>
      <c r="AI1326" s="43" t="s">
        <v>3513</v>
      </c>
      <c r="AJ1326" s="44" t="s">
        <v>3514</v>
      </c>
      <c r="AK1326" s="295">
        <v>4970446</v>
      </c>
      <c r="AL1326" s="44" t="s">
        <v>454</v>
      </c>
      <c r="AM1326" s="44" t="s">
        <v>3518</v>
      </c>
      <c r="AN1326" s="296">
        <v>258026781</v>
      </c>
      <c r="AO1326" s="34"/>
      <c r="AP1326" s="34"/>
      <c r="AQ1326" s="34"/>
      <c r="AR1326" s="34"/>
      <c r="AS1326" s="34"/>
      <c r="AT1326" s="44" t="s">
        <v>434</v>
      </c>
      <c r="AU1326" s="44"/>
      <c r="AV1326" s="751" t="str" cm="1">
        <f t="array" ref="AV13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6" s="34"/>
      <c r="AX1326" s="34"/>
      <c r="AY1326" s="34"/>
      <c r="AZ1326" s="34"/>
      <c r="BA1326" s="34"/>
      <c r="BB1326" s="34"/>
      <c r="BC1326" s="34"/>
      <c r="BD1326" s="44">
        <v>160613</v>
      </c>
      <c r="BE1326" s="34" t="s">
        <v>2455</v>
      </c>
      <c r="BF1326" s="43" t="s">
        <v>1277</v>
      </c>
      <c r="BG1326" s="34" t="s">
        <v>661</v>
      </c>
      <c r="BH1326" s="34" t="s">
        <v>411</v>
      </c>
      <c r="BI1326" s="34" t="s">
        <v>2455</v>
      </c>
      <c r="BJ1326" s="44" t="s">
        <v>428</v>
      </c>
      <c r="BK1326" s="44" t="s">
        <v>429</v>
      </c>
    </row>
    <row r="1327" spans="22:63">
      <c r="V1327" s="43">
        <v>163</v>
      </c>
      <c r="W1327" s="34" t="s">
        <v>3512</v>
      </c>
      <c r="X1327" s="44">
        <v>160614</v>
      </c>
      <c r="Y1327" s="34" t="s">
        <v>512</v>
      </c>
      <c r="Z1327" s="43" t="s">
        <v>1277</v>
      </c>
      <c r="AA1327" s="34" t="s">
        <v>661</v>
      </c>
      <c r="AB1327" s="34" t="s">
        <v>411</v>
      </c>
      <c r="AC1327" s="34" t="s">
        <v>512</v>
      </c>
      <c r="AD1327" s="44" t="s">
        <v>428</v>
      </c>
      <c r="AE1327" s="44" t="s">
        <v>429</v>
      </c>
      <c r="AF1327" s="43">
        <v>163</v>
      </c>
      <c r="AG1327" s="34" t="s">
        <v>3512</v>
      </c>
      <c r="AH1327" s="34" t="s">
        <v>3511</v>
      </c>
      <c r="AI1327" s="43" t="s">
        <v>3513</v>
      </c>
      <c r="AJ1327" s="44" t="s">
        <v>3514</v>
      </c>
      <c r="AK1327" s="295">
        <v>4970446</v>
      </c>
      <c r="AL1327" s="44" t="s">
        <v>454</v>
      </c>
      <c r="AM1327" s="44" t="s">
        <v>3518</v>
      </c>
      <c r="AN1327" s="296">
        <v>258026781</v>
      </c>
      <c r="AO1327" s="34"/>
      <c r="AP1327" s="34"/>
      <c r="AQ1327" s="34"/>
      <c r="AR1327" s="34"/>
      <c r="AS1327" s="34"/>
      <c r="AT1327" s="44" t="s">
        <v>434</v>
      </c>
      <c r="AU1327" s="44"/>
      <c r="AV1327" s="751" t="str" cm="1">
        <f t="array" ref="AV13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7" s="34"/>
      <c r="AX1327" s="34"/>
      <c r="AY1327" s="34"/>
      <c r="AZ1327" s="34"/>
      <c r="BA1327" s="34"/>
      <c r="BB1327" s="34"/>
      <c r="BC1327" s="34"/>
      <c r="BD1327" s="44">
        <v>160614</v>
      </c>
      <c r="BE1327" s="34" t="s">
        <v>512</v>
      </c>
      <c r="BF1327" s="43" t="s">
        <v>1277</v>
      </c>
      <c r="BG1327" s="34" t="s">
        <v>661</v>
      </c>
      <c r="BH1327" s="34" t="s">
        <v>411</v>
      </c>
      <c r="BI1327" s="34" t="s">
        <v>512</v>
      </c>
      <c r="BJ1327" s="44" t="s">
        <v>428</v>
      </c>
      <c r="BK1327" s="44" t="s">
        <v>429</v>
      </c>
    </row>
    <row r="1328" spans="22:63">
      <c r="V1328" s="43">
        <v>163</v>
      </c>
      <c r="W1328" s="34" t="s">
        <v>3512</v>
      </c>
      <c r="X1328" s="44">
        <v>160600</v>
      </c>
      <c r="Y1328" s="34" t="s">
        <v>6664</v>
      </c>
      <c r="Z1328" s="43" t="s">
        <v>1277</v>
      </c>
      <c r="AA1328" s="34" t="s">
        <v>661</v>
      </c>
      <c r="AB1328" s="34" t="s">
        <v>411</v>
      </c>
      <c r="AC1328" s="34" t="s">
        <v>6665</v>
      </c>
      <c r="AD1328" s="44" t="s">
        <v>428</v>
      </c>
      <c r="AE1328" s="44" t="s">
        <v>429</v>
      </c>
      <c r="AF1328" s="43">
        <v>163</v>
      </c>
      <c r="AG1328" s="34" t="s">
        <v>3512</v>
      </c>
      <c r="AH1328" s="34" t="s">
        <v>3511</v>
      </c>
      <c r="AI1328" s="43" t="s">
        <v>3513</v>
      </c>
      <c r="AJ1328" s="44" t="s">
        <v>3514</v>
      </c>
      <c r="AK1328" s="295">
        <v>4970446</v>
      </c>
      <c r="AL1328" s="44" t="s">
        <v>454</v>
      </c>
      <c r="AM1328" s="44" t="s">
        <v>3518</v>
      </c>
      <c r="AN1328" s="296">
        <v>258026781</v>
      </c>
      <c r="AO1328" s="34"/>
      <c r="AP1328" s="34"/>
      <c r="AQ1328" s="34"/>
      <c r="AR1328" s="34"/>
      <c r="AS1328" s="34"/>
      <c r="AT1328" s="44" t="s">
        <v>434</v>
      </c>
      <c r="AU1328" s="44"/>
      <c r="AV1328" s="751" t="str" cm="1">
        <f t="array" ref="AV13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8" s="34"/>
      <c r="AX1328" s="34"/>
      <c r="AY1328" s="34"/>
      <c r="AZ1328" s="34"/>
      <c r="BA1328" s="34"/>
      <c r="BB1328" s="34"/>
      <c r="BC1328" s="34"/>
      <c r="BD1328" s="44">
        <v>160600</v>
      </c>
      <c r="BE1328" s="34" t="s">
        <v>6664</v>
      </c>
      <c r="BF1328" s="43" t="s">
        <v>1277</v>
      </c>
      <c r="BG1328" s="34" t="s">
        <v>661</v>
      </c>
      <c r="BH1328" s="34" t="s">
        <v>411</v>
      </c>
      <c r="BI1328" s="34" t="s">
        <v>6665</v>
      </c>
      <c r="BJ1328" s="44" t="s">
        <v>428</v>
      </c>
      <c r="BK1328" s="44" t="s">
        <v>429</v>
      </c>
    </row>
    <row r="1329" spans="22:63">
      <c r="V1329" s="43">
        <v>163</v>
      </c>
      <c r="W1329" s="34" t="s">
        <v>3512</v>
      </c>
      <c r="X1329" s="44">
        <v>160619</v>
      </c>
      <c r="Y1329" s="34" t="s">
        <v>2725</v>
      </c>
      <c r="Z1329" s="43" t="s">
        <v>1277</v>
      </c>
      <c r="AA1329" s="34" t="s">
        <v>661</v>
      </c>
      <c r="AB1329" s="34" t="s">
        <v>411</v>
      </c>
      <c r="AC1329" s="34" t="s">
        <v>2725</v>
      </c>
      <c r="AD1329" s="44" t="s">
        <v>428</v>
      </c>
      <c r="AE1329" s="44" t="s">
        <v>429</v>
      </c>
      <c r="AF1329" s="43">
        <v>163</v>
      </c>
      <c r="AG1329" s="34" t="s">
        <v>3512</v>
      </c>
      <c r="AH1329" s="34" t="s">
        <v>3511</v>
      </c>
      <c r="AI1329" s="43" t="s">
        <v>3513</v>
      </c>
      <c r="AJ1329" s="44" t="s">
        <v>3514</v>
      </c>
      <c r="AK1329" s="295">
        <v>4970446</v>
      </c>
      <c r="AL1329" s="44" t="s">
        <v>454</v>
      </c>
      <c r="AM1329" s="44" t="s">
        <v>3518</v>
      </c>
      <c r="AN1329" s="296">
        <v>258026781</v>
      </c>
      <c r="AO1329" s="34"/>
      <c r="AP1329" s="34"/>
      <c r="AQ1329" s="34"/>
      <c r="AR1329" s="34"/>
      <c r="AS1329" s="34"/>
      <c r="AT1329" s="44" t="s">
        <v>434</v>
      </c>
      <c r="AU1329" s="44"/>
      <c r="AV1329" s="751" t="str" cm="1">
        <f t="array" ref="AV13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29" s="34"/>
      <c r="AX1329" s="34"/>
      <c r="AY1329" s="34"/>
      <c r="AZ1329" s="34"/>
      <c r="BA1329" s="34"/>
      <c r="BB1329" s="34"/>
      <c r="BC1329" s="34"/>
      <c r="BD1329" s="44">
        <v>160619</v>
      </c>
      <c r="BE1329" s="34" t="s">
        <v>2725</v>
      </c>
      <c r="BF1329" s="43" t="s">
        <v>1277</v>
      </c>
      <c r="BG1329" s="34" t="s">
        <v>661</v>
      </c>
      <c r="BH1329" s="34" t="s">
        <v>411</v>
      </c>
      <c r="BI1329" s="34" t="s">
        <v>2725</v>
      </c>
      <c r="BJ1329" s="44" t="s">
        <v>428</v>
      </c>
      <c r="BK1329" s="44" t="s">
        <v>429</v>
      </c>
    </row>
    <row r="1330" spans="22:63">
      <c r="V1330" s="43">
        <v>163</v>
      </c>
      <c r="W1330" s="34" t="s">
        <v>3512</v>
      </c>
      <c r="X1330" s="44">
        <v>160626</v>
      </c>
      <c r="Y1330" s="34" t="s">
        <v>3033</v>
      </c>
      <c r="Z1330" s="43" t="s">
        <v>1277</v>
      </c>
      <c r="AA1330" s="34" t="s">
        <v>661</v>
      </c>
      <c r="AB1330" s="34" t="s">
        <v>411</v>
      </c>
      <c r="AC1330" s="34" t="s">
        <v>6666</v>
      </c>
      <c r="AD1330" s="44" t="s">
        <v>428</v>
      </c>
      <c r="AE1330" s="44" t="s">
        <v>429</v>
      </c>
      <c r="AF1330" s="43">
        <v>163</v>
      </c>
      <c r="AG1330" s="34" t="s">
        <v>3512</v>
      </c>
      <c r="AH1330" s="34" t="s">
        <v>3511</v>
      </c>
      <c r="AI1330" s="43" t="s">
        <v>3513</v>
      </c>
      <c r="AJ1330" s="44" t="s">
        <v>3514</v>
      </c>
      <c r="AK1330" s="295">
        <v>4970446</v>
      </c>
      <c r="AL1330" s="44" t="s">
        <v>454</v>
      </c>
      <c r="AM1330" s="44" t="s">
        <v>3518</v>
      </c>
      <c r="AN1330" s="296">
        <v>258026781</v>
      </c>
      <c r="AO1330" s="34"/>
      <c r="AP1330" s="34"/>
      <c r="AQ1330" s="34"/>
      <c r="AR1330" s="34"/>
      <c r="AS1330" s="34"/>
      <c r="AT1330" s="44" t="s">
        <v>434</v>
      </c>
      <c r="AU1330" s="44"/>
      <c r="AV1330" s="751" t="str" cm="1">
        <f t="array" ref="AV13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0" s="34"/>
      <c r="AX1330" s="34"/>
      <c r="AY1330" s="34"/>
      <c r="AZ1330" s="34"/>
      <c r="BA1330" s="34"/>
      <c r="BB1330" s="34"/>
      <c r="BC1330" s="34"/>
      <c r="BD1330" s="44">
        <v>160626</v>
      </c>
      <c r="BE1330" s="34" t="s">
        <v>3033</v>
      </c>
      <c r="BF1330" s="43" t="s">
        <v>1277</v>
      </c>
      <c r="BG1330" s="34" t="s">
        <v>661</v>
      </c>
      <c r="BH1330" s="34" t="s">
        <v>411</v>
      </c>
      <c r="BI1330" s="34" t="s">
        <v>6666</v>
      </c>
      <c r="BJ1330" s="44" t="s">
        <v>428</v>
      </c>
      <c r="BK1330" s="44" t="s">
        <v>429</v>
      </c>
    </row>
    <row r="1331" spans="22:63">
      <c r="V1331" s="43">
        <v>163</v>
      </c>
      <c r="W1331" s="34" t="s">
        <v>3512</v>
      </c>
      <c r="X1331" s="44">
        <v>160627</v>
      </c>
      <c r="Y1331" s="34" t="s">
        <v>1807</v>
      </c>
      <c r="Z1331" s="43" t="s">
        <v>1277</v>
      </c>
      <c r="AA1331" s="34" t="s">
        <v>661</v>
      </c>
      <c r="AB1331" s="34" t="s">
        <v>411</v>
      </c>
      <c r="AC1331" s="34" t="s">
        <v>6667</v>
      </c>
      <c r="AD1331" s="44" t="s">
        <v>428</v>
      </c>
      <c r="AE1331" s="44" t="s">
        <v>429</v>
      </c>
      <c r="AF1331" s="43">
        <v>163</v>
      </c>
      <c r="AG1331" s="34" t="s">
        <v>3512</v>
      </c>
      <c r="AH1331" s="34" t="s">
        <v>3511</v>
      </c>
      <c r="AI1331" s="43" t="s">
        <v>3513</v>
      </c>
      <c r="AJ1331" s="44" t="s">
        <v>3514</v>
      </c>
      <c r="AK1331" s="295">
        <v>4970446</v>
      </c>
      <c r="AL1331" s="44" t="s">
        <v>454</v>
      </c>
      <c r="AM1331" s="44" t="s">
        <v>3518</v>
      </c>
      <c r="AN1331" s="296">
        <v>258026781</v>
      </c>
      <c r="AO1331" s="34"/>
      <c r="AP1331" s="34"/>
      <c r="AQ1331" s="34"/>
      <c r="AR1331" s="34"/>
      <c r="AS1331" s="34"/>
      <c r="AT1331" s="44" t="s">
        <v>434</v>
      </c>
      <c r="AU1331" s="44"/>
      <c r="AV1331" s="751" t="str" cm="1">
        <f t="array" ref="AV13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1" s="34"/>
      <c r="AX1331" s="34"/>
      <c r="AY1331" s="34"/>
      <c r="AZ1331" s="34"/>
      <c r="BA1331" s="34"/>
      <c r="BB1331" s="34"/>
      <c r="BC1331" s="34"/>
      <c r="BD1331" s="44">
        <v>160627</v>
      </c>
      <c r="BE1331" s="34" t="s">
        <v>1807</v>
      </c>
      <c r="BF1331" s="43" t="s">
        <v>1277</v>
      </c>
      <c r="BG1331" s="34" t="s">
        <v>661</v>
      </c>
      <c r="BH1331" s="34" t="s">
        <v>411</v>
      </c>
      <c r="BI1331" s="34" t="s">
        <v>6667</v>
      </c>
      <c r="BJ1331" s="44" t="s">
        <v>428</v>
      </c>
      <c r="BK1331" s="44" t="s">
        <v>429</v>
      </c>
    </row>
    <row r="1332" spans="22:63">
      <c r="V1332" s="43">
        <v>163</v>
      </c>
      <c r="W1332" s="34" t="s">
        <v>3512</v>
      </c>
      <c r="X1332" s="44">
        <v>160629</v>
      </c>
      <c r="Y1332" s="34" t="s">
        <v>3237</v>
      </c>
      <c r="Z1332" s="43" t="s">
        <v>1277</v>
      </c>
      <c r="AA1332" s="34" t="s">
        <v>661</v>
      </c>
      <c r="AB1332" s="34" t="s">
        <v>411</v>
      </c>
      <c r="AC1332" s="34" t="s">
        <v>6668</v>
      </c>
      <c r="AD1332" s="44" t="s">
        <v>428</v>
      </c>
      <c r="AE1332" s="44" t="s">
        <v>429</v>
      </c>
      <c r="AF1332" s="43">
        <v>163</v>
      </c>
      <c r="AG1332" s="34" t="s">
        <v>3512</v>
      </c>
      <c r="AH1332" s="34" t="s">
        <v>3511</v>
      </c>
      <c r="AI1332" s="43" t="s">
        <v>3513</v>
      </c>
      <c r="AJ1332" s="44" t="s">
        <v>3514</v>
      </c>
      <c r="AK1332" s="295">
        <v>4970446</v>
      </c>
      <c r="AL1332" s="44" t="s">
        <v>454</v>
      </c>
      <c r="AM1332" s="44" t="s">
        <v>3518</v>
      </c>
      <c r="AN1332" s="296">
        <v>258026781</v>
      </c>
      <c r="AO1332" s="34"/>
      <c r="AP1332" s="34"/>
      <c r="AQ1332" s="34"/>
      <c r="AR1332" s="34"/>
      <c r="AS1332" s="34"/>
      <c r="AT1332" s="44" t="s">
        <v>434</v>
      </c>
      <c r="AU1332" s="44"/>
      <c r="AV1332" s="751" t="str" cm="1">
        <f t="array" ref="AV13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2" s="34"/>
      <c r="AX1332" s="34"/>
      <c r="AY1332" s="34"/>
      <c r="AZ1332" s="34"/>
      <c r="BA1332" s="34"/>
      <c r="BB1332" s="34"/>
      <c r="BC1332" s="34"/>
      <c r="BD1332" s="44">
        <v>160629</v>
      </c>
      <c r="BE1332" s="34" t="s">
        <v>3237</v>
      </c>
      <c r="BF1332" s="43" t="s">
        <v>1277</v>
      </c>
      <c r="BG1332" s="34" t="s">
        <v>661</v>
      </c>
      <c r="BH1332" s="34" t="s">
        <v>411</v>
      </c>
      <c r="BI1332" s="34" t="s">
        <v>6668</v>
      </c>
      <c r="BJ1332" s="44" t="s">
        <v>428</v>
      </c>
      <c r="BK1332" s="44" t="s">
        <v>429</v>
      </c>
    </row>
    <row r="1333" spans="22:63">
      <c r="V1333" s="43">
        <v>163</v>
      </c>
      <c r="W1333" s="34" t="s">
        <v>3512</v>
      </c>
      <c r="X1333" s="44">
        <v>160630</v>
      </c>
      <c r="Y1333" s="34" t="s">
        <v>2013</v>
      </c>
      <c r="Z1333" s="43" t="s">
        <v>1277</v>
      </c>
      <c r="AA1333" s="34" t="s">
        <v>661</v>
      </c>
      <c r="AB1333" s="34" t="s">
        <v>411</v>
      </c>
      <c r="AC1333" s="34" t="s">
        <v>6669</v>
      </c>
      <c r="AD1333" s="44" t="s">
        <v>428</v>
      </c>
      <c r="AE1333" s="44" t="s">
        <v>429</v>
      </c>
      <c r="AF1333" s="43">
        <v>163</v>
      </c>
      <c r="AG1333" s="34" t="s">
        <v>3512</v>
      </c>
      <c r="AH1333" s="34" t="s">
        <v>3511</v>
      </c>
      <c r="AI1333" s="43" t="s">
        <v>3513</v>
      </c>
      <c r="AJ1333" s="44" t="s">
        <v>3514</v>
      </c>
      <c r="AK1333" s="295">
        <v>4970446</v>
      </c>
      <c r="AL1333" s="44" t="s">
        <v>454</v>
      </c>
      <c r="AM1333" s="44" t="s">
        <v>3518</v>
      </c>
      <c r="AN1333" s="296">
        <v>258026781</v>
      </c>
      <c r="AO1333" s="34"/>
      <c r="AP1333" s="34"/>
      <c r="AQ1333" s="34"/>
      <c r="AR1333" s="34"/>
      <c r="AS1333" s="34"/>
      <c r="AT1333" s="44" t="s">
        <v>434</v>
      </c>
      <c r="AU1333" s="44"/>
      <c r="AV1333" s="751" t="str" cm="1">
        <f t="array" ref="AV13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3" s="34"/>
      <c r="AX1333" s="34"/>
      <c r="AY1333" s="34"/>
      <c r="AZ1333" s="34"/>
      <c r="BA1333" s="34"/>
      <c r="BB1333" s="34"/>
      <c r="BC1333" s="34"/>
      <c r="BD1333" s="44">
        <v>160630</v>
      </c>
      <c r="BE1333" s="34" t="s">
        <v>2013</v>
      </c>
      <c r="BF1333" s="43" t="s">
        <v>1277</v>
      </c>
      <c r="BG1333" s="34" t="s">
        <v>661</v>
      </c>
      <c r="BH1333" s="34" t="s">
        <v>411</v>
      </c>
      <c r="BI1333" s="34" t="s">
        <v>6669</v>
      </c>
      <c r="BJ1333" s="44" t="s">
        <v>428</v>
      </c>
      <c r="BK1333" s="44" t="s">
        <v>429</v>
      </c>
    </row>
    <row r="1334" spans="22:63">
      <c r="V1334" s="43">
        <v>163</v>
      </c>
      <c r="W1334" s="34" t="s">
        <v>3512</v>
      </c>
      <c r="X1334" s="44">
        <v>160628</v>
      </c>
      <c r="Y1334" s="34" t="s">
        <v>3173</v>
      </c>
      <c r="Z1334" s="43" t="s">
        <v>1277</v>
      </c>
      <c r="AA1334" s="34" t="s">
        <v>661</v>
      </c>
      <c r="AB1334" s="34" t="s">
        <v>411</v>
      </c>
      <c r="AC1334" s="34" t="s">
        <v>6665</v>
      </c>
      <c r="AD1334" s="44" t="s">
        <v>428</v>
      </c>
      <c r="AE1334" s="44" t="s">
        <v>429</v>
      </c>
      <c r="AF1334" s="43">
        <v>163</v>
      </c>
      <c r="AG1334" s="34" t="s">
        <v>3512</v>
      </c>
      <c r="AH1334" s="34" t="s">
        <v>3511</v>
      </c>
      <c r="AI1334" s="43" t="s">
        <v>3513</v>
      </c>
      <c r="AJ1334" s="44" t="s">
        <v>3514</v>
      </c>
      <c r="AK1334" s="295">
        <v>4970446</v>
      </c>
      <c r="AL1334" s="44" t="s">
        <v>454</v>
      </c>
      <c r="AM1334" s="44" t="s">
        <v>3518</v>
      </c>
      <c r="AN1334" s="296">
        <v>258026781</v>
      </c>
      <c r="AO1334" s="34"/>
      <c r="AP1334" s="34"/>
      <c r="AQ1334" s="34"/>
      <c r="AR1334" s="34"/>
      <c r="AS1334" s="34"/>
      <c r="AT1334" s="44" t="s">
        <v>434</v>
      </c>
      <c r="AU1334" s="44"/>
      <c r="AV1334" s="751" t="str" cm="1">
        <f t="array" ref="AV13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4" s="34"/>
      <c r="AX1334" s="34"/>
      <c r="AY1334" s="34"/>
      <c r="AZ1334" s="34"/>
      <c r="BA1334" s="34"/>
      <c r="BB1334" s="34"/>
      <c r="BC1334" s="34"/>
      <c r="BD1334" s="44">
        <v>160628</v>
      </c>
      <c r="BE1334" s="34" t="s">
        <v>3173</v>
      </c>
      <c r="BF1334" s="43" t="s">
        <v>1277</v>
      </c>
      <c r="BG1334" s="34" t="s">
        <v>661</v>
      </c>
      <c r="BH1334" s="34" t="s">
        <v>411</v>
      </c>
      <c r="BI1334" s="34" t="s">
        <v>6665</v>
      </c>
      <c r="BJ1334" s="44" t="s">
        <v>428</v>
      </c>
      <c r="BK1334" s="44" t="s">
        <v>429</v>
      </c>
    </row>
    <row r="1335" spans="22:63">
      <c r="V1335" s="43">
        <v>163</v>
      </c>
      <c r="W1335" s="34" t="s">
        <v>3512</v>
      </c>
      <c r="X1335" s="44">
        <v>160623</v>
      </c>
      <c r="Y1335" s="34" t="s">
        <v>2840</v>
      </c>
      <c r="Z1335" s="43" t="s">
        <v>1277</v>
      </c>
      <c r="AA1335" s="34" t="s">
        <v>661</v>
      </c>
      <c r="AB1335" s="34" t="s">
        <v>411</v>
      </c>
      <c r="AC1335" s="34" t="s">
        <v>2840</v>
      </c>
      <c r="AD1335" s="44" t="s">
        <v>428</v>
      </c>
      <c r="AE1335" s="44" t="s">
        <v>429</v>
      </c>
      <c r="AF1335" s="43">
        <v>163</v>
      </c>
      <c r="AG1335" s="34" t="s">
        <v>3512</v>
      </c>
      <c r="AH1335" s="34" t="s">
        <v>3511</v>
      </c>
      <c r="AI1335" s="43" t="s">
        <v>3513</v>
      </c>
      <c r="AJ1335" s="44" t="s">
        <v>3514</v>
      </c>
      <c r="AK1335" s="295">
        <v>4970446</v>
      </c>
      <c r="AL1335" s="44" t="s">
        <v>454</v>
      </c>
      <c r="AM1335" s="44" t="s">
        <v>3518</v>
      </c>
      <c r="AN1335" s="296">
        <v>258026781</v>
      </c>
      <c r="AO1335" s="34"/>
      <c r="AP1335" s="34"/>
      <c r="AQ1335" s="34"/>
      <c r="AR1335" s="34"/>
      <c r="AS1335" s="34"/>
      <c r="AT1335" s="44" t="s">
        <v>434</v>
      </c>
      <c r="AU1335" s="44"/>
      <c r="AV1335" s="751" t="str" cm="1">
        <f t="array" ref="AV13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5" s="34"/>
      <c r="AX1335" s="34"/>
      <c r="AY1335" s="34"/>
      <c r="AZ1335" s="34"/>
      <c r="BA1335" s="34"/>
      <c r="BB1335" s="34"/>
      <c r="BC1335" s="34"/>
      <c r="BD1335" s="44">
        <v>160623</v>
      </c>
      <c r="BE1335" s="34" t="s">
        <v>2840</v>
      </c>
      <c r="BF1335" s="43" t="s">
        <v>1277</v>
      </c>
      <c r="BG1335" s="34" t="s">
        <v>661</v>
      </c>
      <c r="BH1335" s="34" t="s">
        <v>411</v>
      </c>
      <c r="BI1335" s="34" t="s">
        <v>2840</v>
      </c>
      <c r="BJ1335" s="44" t="s">
        <v>428</v>
      </c>
      <c r="BK1335" s="44" t="s">
        <v>429</v>
      </c>
    </row>
    <row r="1336" spans="22:63">
      <c r="V1336" s="43">
        <v>163</v>
      </c>
      <c r="W1336" s="34" t="s">
        <v>3512</v>
      </c>
      <c r="X1336" s="44">
        <v>160624</v>
      </c>
      <c r="Y1336" s="34" t="s">
        <v>2939</v>
      </c>
      <c r="Z1336" s="43" t="s">
        <v>1277</v>
      </c>
      <c r="AA1336" s="34" t="s">
        <v>661</v>
      </c>
      <c r="AB1336" s="34" t="s">
        <v>411</v>
      </c>
      <c r="AC1336" s="34" t="s">
        <v>2939</v>
      </c>
      <c r="AD1336" s="44" t="s">
        <v>428</v>
      </c>
      <c r="AE1336" s="44" t="s">
        <v>429</v>
      </c>
      <c r="AF1336" s="43">
        <v>163</v>
      </c>
      <c r="AG1336" s="34" t="s">
        <v>3512</v>
      </c>
      <c r="AH1336" s="34" t="s">
        <v>3511</v>
      </c>
      <c r="AI1336" s="43" t="s">
        <v>3513</v>
      </c>
      <c r="AJ1336" s="44" t="s">
        <v>3514</v>
      </c>
      <c r="AK1336" s="295">
        <v>4970446</v>
      </c>
      <c r="AL1336" s="44" t="s">
        <v>454</v>
      </c>
      <c r="AM1336" s="44" t="s">
        <v>3518</v>
      </c>
      <c r="AN1336" s="296">
        <v>258026781</v>
      </c>
      <c r="AO1336" s="34"/>
      <c r="AP1336" s="34"/>
      <c r="AQ1336" s="34"/>
      <c r="AR1336" s="34"/>
      <c r="AS1336" s="34"/>
      <c r="AT1336" s="44" t="s">
        <v>434</v>
      </c>
      <c r="AU1336" s="44"/>
      <c r="AV1336" s="751" t="str" cm="1">
        <f t="array" ref="AV13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6" s="34"/>
      <c r="AX1336" s="34"/>
      <c r="AY1336" s="34"/>
      <c r="AZ1336" s="34"/>
      <c r="BA1336" s="34"/>
      <c r="BB1336" s="34"/>
      <c r="BC1336" s="34"/>
      <c r="BD1336" s="44">
        <v>160624</v>
      </c>
      <c r="BE1336" s="34" t="s">
        <v>2939</v>
      </c>
      <c r="BF1336" s="43" t="s">
        <v>1277</v>
      </c>
      <c r="BG1336" s="34" t="s">
        <v>661</v>
      </c>
      <c r="BH1336" s="34" t="s">
        <v>411</v>
      </c>
      <c r="BI1336" s="34" t="s">
        <v>2939</v>
      </c>
      <c r="BJ1336" s="44" t="s">
        <v>428</v>
      </c>
      <c r="BK1336" s="44" t="s">
        <v>429</v>
      </c>
    </row>
    <row r="1337" spans="22:63">
      <c r="V1337" s="43">
        <v>164</v>
      </c>
      <c r="W1337" s="34" t="s">
        <v>3553</v>
      </c>
      <c r="X1337" s="44">
        <v>30201</v>
      </c>
      <c r="Y1337" s="34" t="s">
        <v>749</v>
      </c>
      <c r="Z1337" s="43" t="s">
        <v>426</v>
      </c>
      <c r="AA1337" s="34" t="s">
        <v>486</v>
      </c>
      <c r="AB1337" s="34" t="s">
        <v>398</v>
      </c>
      <c r="AC1337" s="34" t="s">
        <v>749</v>
      </c>
      <c r="AD1337" s="44" t="s">
        <v>428</v>
      </c>
      <c r="AE1337" s="44" t="s">
        <v>4613</v>
      </c>
      <c r="AF1337" s="43">
        <v>164</v>
      </c>
      <c r="AG1337" s="34" t="s">
        <v>3553</v>
      </c>
      <c r="AH1337" s="34" t="s">
        <v>3552</v>
      </c>
      <c r="AI1337" s="43" t="s">
        <v>3554</v>
      </c>
      <c r="AJ1337" s="44" t="s">
        <v>3555</v>
      </c>
      <c r="AK1337" s="295">
        <v>4750194</v>
      </c>
      <c r="AL1337" s="44" t="s">
        <v>486</v>
      </c>
      <c r="AM1337" s="44" t="s">
        <v>3559</v>
      </c>
      <c r="AN1337" s="296">
        <v>253469640</v>
      </c>
      <c r="AO1337" s="34"/>
      <c r="AP1337" s="34"/>
      <c r="AQ1337" s="34"/>
      <c r="AR1337" s="34"/>
      <c r="AS1337" s="34"/>
      <c r="AT1337" s="44" t="s">
        <v>434</v>
      </c>
      <c r="AU1337" s="44"/>
      <c r="AV1337" s="751" t="str" cm="1">
        <f t="array" ref="AV13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7" s="34"/>
      <c r="AX1337" s="34"/>
      <c r="AY1337" s="34"/>
      <c r="AZ1337" s="34"/>
      <c r="BA1337" s="34"/>
      <c r="BB1337" s="34"/>
      <c r="BC1337" s="34"/>
      <c r="BD1337" s="44">
        <v>30201</v>
      </c>
      <c r="BE1337" s="34" t="s">
        <v>749</v>
      </c>
      <c r="BF1337" s="43" t="s">
        <v>426</v>
      </c>
      <c r="BG1337" s="34" t="s">
        <v>486</v>
      </c>
      <c r="BH1337" s="34" t="s">
        <v>398</v>
      </c>
      <c r="BI1337" s="34" t="s">
        <v>749</v>
      </c>
      <c r="BJ1337" s="44" t="s">
        <v>428</v>
      </c>
      <c r="BK1337" s="44" t="s">
        <v>4613</v>
      </c>
    </row>
    <row r="1338" spans="22:63">
      <c r="V1338" s="43">
        <v>164</v>
      </c>
      <c r="W1338" s="34" t="s">
        <v>3553</v>
      </c>
      <c r="X1338" s="44">
        <v>30202</v>
      </c>
      <c r="Y1338" s="34" t="s">
        <v>1018</v>
      </c>
      <c r="Z1338" s="43" t="s">
        <v>426</v>
      </c>
      <c r="AA1338" s="34" t="s">
        <v>486</v>
      </c>
      <c r="AB1338" s="34" t="s">
        <v>398</v>
      </c>
      <c r="AC1338" s="34" t="s">
        <v>1018</v>
      </c>
      <c r="AD1338" s="44" t="s">
        <v>428</v>
      </c>
      <c r="AE1338" s="44" t="s">
        <v>4613</v>
      </c>
      <c r="AF1338" s="43">
        <v>164</v>
      </c>
      <c r="AG1338" s="34" t="s">
        <v>3553</v>
      </c>
      <c r="AH1338" s="34" t="s">
        <v>3552</v>
      </c>
      <c r="AI1338" s="43" t="s">
        <v>3554</v>
      </c>
      <c r="AJ1338" s="44" t="s">
        <v>3555</v>
      </c>
      <c r="AK1338" s="295">
        <v>4750194</v>
      </c>
      <c r="AL1338" s="44" t="s">
        <v>486</v>
      </c>
      <c r="AM1338" s="44" t="s">
        <v>3559</v>
      </c>
      <c r="AN1338" s="296">
        <v>253469640</v>
      </c>
      <c r="AO1338" s="34"/>
      <c r="AP1338" s="34"/>
      <c r="AQ1338" s="34"/>
      <c r="AR1338" s="34"/>
      <c r="AS1338" s="34"/>
      <c r="AT1338" s="44" t="s">
        <v>434</v>
      </c>
      <c r="AU1338" s="44"/>
      <c r="AV1338" s="751" t="str" cm="1">
        <f t="array" ref="AV13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8" s="34"/>
      <c r="AX1338" s="34"/>
      <c r="AY1338" s="34"/>
      <c r="AZ1338" s="34"/>
      <c r="BA1338" s="34"/>
      <c r="BB1338" s="34"/>
      <c r="BC1338" s="34"/>
      <c r="BD1338" s="44">
        <v>30202</v>
      </c>
      <c r="BE1338" s="34" t="s">
        <v>1018</v>
      </c>
      <c r="BF1338" s="43" t="s">
        <v>426</v>
      </c>
      <c r="BG1338" s="34" t="s">
        <v>486</v>
      </c>
      <c r="BH1338" s="34" t="s">
        <v>398</v>
      </c>
      <c r="BI1338" s="34" t="s">
        <v>1018</v>
      </c>
      <c r="BJ1338" s="44" t="s">
        <v>428</v>
      </c>
      <c r="BK1338" s="44" t="s">
        <v>4613</v>
      </c>
    </row>
    <row r="1339" spans="22:63">
      <c r="V1339" s="43">
        <v>164</v>
      </c>
      <c r="W1339" s="34" t="s">
        <v>3553</v>
      </c>
      <c r="X1339" s="44">
        <v>30203</v>
      </c>
      <c r="Y1339" s="34" t="s">
        <v>1312</v>
      </c>
      <c r="Z1339" s="43" t="s">
        <v>426</v>
      </c>
      <c r="AA1339" s="34" t="s">
        <v>486</v>
      </c>
      <c r="AB1339" s="34" t="s">
        <v>398</v>
      </c>
      <c r="AC1339" s="34" t="s">
        <v>1312</v>
      </c>
      <c r="AD1339" s="44" t="s">
        <v>428</v>
      </c>
      <c r="AE1339" s="44" t="s">
        <v>4613</v>
      </c>
      <c r="AF1339" s="43">
        <v>164</v>
      </c>
      <c r="AG1339" s="34" t="s">
        <v>3553</v>
      </c>
      <c r="AH1339" s="34" t="s">
        <v>3552</v>
      </c>
      <c r="AI1339" s="43" t="s">
        <v>3554</v>
      </c>
      <c r="AJ1339" s="44" t="s">
        <v>3555</v>
      </c>
      <c r="AK1339" s="295">
        <v>4750194</v>
      </c>
      <c r="AL1339" s="44" t="s">
        <v>486</v>
      </c>
      <c r="AM1339" s="44" t="s">
        <v>3559</v>
      </c>
      <c r="AN1339" s="296">
        <v>253469640</v>
      </c>
      <c r="AO1339" s="34"/>
      <c r="AP1339" s="34"/>
      <c r="AQ1339" s="34"/>
      <c r="AR1339" s="34"/>
      <c r="AS1339" s="34"/>
      <c r="AT1339" s="44" t="s">
        <v>434</v>
      </c>
      <c r="AU1339" s="44"/>
      <c r="AV1339" s="751" t="str" cm="1">
        <f t="array" ref="AV13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39" s="34"/>
      <c r="AX1339" s="34"/>
      <c r="AY1339" s="34"/>
      <c r="AZ1339" s="34"/>
      <c r="BA1339" s="34"/>
      <c r="BB1339" s="34"/>
      <c r="BC1339" s="34"/>
      <c r="BD1339" s="44">
        <v>30203</v>
      </c>
      <c r="BE1339" s="34" t="s">
        <v>1312</v>
      </c>
      <c r="BF1339" s="43" t="s">
        <v>426</v>
      </c>
      <c r="BG1339" s="34" t="s">
        <v>486</v>
      </c>
      <c r="BH1339" s="34" t="s">
        <v>398</v>
      </c>
      <c r="BI1339" s="34" t="s">
        <v>1312</v>
      </c>
      <c r="BJ1339" s="44" t="s">
        <v>428</v>
      </c>
      <c r="BK1339" s="44" t="s">
        <v>4613</v>
      </c>
    </row>
    <row r="1340" spans="22:63">
      <c r="V1340" s="43">
        <v>164</v>
      </c>
      <c r="W1340" s="34" t="s">
        <v>3553</v>
      </c>
      <c r="X1340" s="44">
        <v>30205</v>
      </c>
      <c r="Y1340" s="34" t="s">
        <v>1606</v>
      </c>
      <c r="Z1340" s="43" t="s">
        <v>426</v>
      </c>
      <c r="AA1340" s="34" t="s">
        <v>486</v>
      </c>
      <c r="AB1340" s="34" t="s">
        <v>398</v>
      </c>
      <c r="AC1340" s="34" t="s">
        <v>1606</v>
      </c>
      <c r="AD1340" s="44" t="s">
        <v>428</v>
      </c>
      <c r="AE1340" s="44" t="s">
        <v>4613</v>
      </c>
      <c r="AF1340" s="43">
        <v>164</v>
      </c>
      <c r="AG1340" s="34" t="s">
        <v>3553</v>
      </c>
      <c r="AH1340" s="34" t="s">
        <v>3552</v>
      </c>
      <c r="AI1340" s="43" t="s">
        <v>3554</v>
      </c>
      <c r="AJ1340" s="44" t="s">
        <v>3555</v>
      </c>
      <c r="AK1340" s="295">
        <v>4750194</v>
      </c>
      <c r="AL1340" s="44" t="s">
        <v>486</v>
      </c>
      <c r="AM1340" s="44" t="s">
        <v>3559</v>
      </c>
      <c r="AN1340" s="296">
        <v>253469640</v>
      </c>
      <c r="AO1340" s="34"/>
      <c r="AP1340" s="34"/>
      <c r="AQ1340" s="34"/>
      <c r="AR1340" s="34"/>
      <c r="AS1340" s="34"/>
      <c r="AT1340" s="44" t="s">
        <v>434</v>
      </c>
      <c r="AU1340" s="44"/>
      <c r="AV1340" s="751" t="str" cm="1">
        <f t="array" ref="AV13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0" s="34"/>
      <c r="AX1340" s="34"/>
      <c r="AY1340" s="34"/>
      <c r="AZ1340" s="34"/>
      <c r="BA1340" s="34"/>
      <c r="BB1340" s="34"/>
      <c r="BC1340" s="34"/>
      <c r="BD1340" s="44">
        <v>30205</v>
      </c>
      <c r="BE1340" s="34" t="s">
        <v>1606</v>
      </c>
      <c r="BF1340" s="43" t="s">
        <v>426</v>
      </c>
      <c r="BG1340" s="34" t="s">
        <v>486</v>
      </c>
      <c r="BH1340" s="34" t="s">
        <v>398</v>
      </c>
      <c r="BI1340" s="34" t="s">
        <v>1606</v>
      </c>
      <c r="BJ1340" s="44" t="s">
        <v>428</v>
      </c>
      <c r="BK1340" s="44" t="s">
        <v>4613</v>
      </c>
    </row>
    <row r="1341" spans="22:63">
      <c r="V1341" s="43">
        <v>164</v>
      </c>
      <c r="W1341" s="34" t="s">
        <v>3553</v>
      </c>
      <c r="X1341" s="44">
        <v>30206</v>
      </c>
      <c r="Y1341" s="34" t="s">
        <v>1855</v>
      </c>
      <c r="Z1341" s="43" t="s">
        <v>426</v>
      </c>
      <c r="AA1341" s="34" t="s">
        <v>486</v>
      </c>
      <c r="AB1341" s="34" t="s">
        <v>398</v>
      </c>
      <c r="AC1341" s="34" t="s">
        <v>1855</v>
      </c>
      <c r="AD1341" s="44" t="s">
        <v>428</v>
      </c>
      <c r="AE1341" s="44" t="s">
        <v>4613</v>
      </c>
      <c r="AF1341" s="43">
        <v>164</v>
      </c>
      <c r="AG1341" s="34" t="s">
        <v>3553</v>
      </c>
      <c r="AH1341" s="34" t="s">
        <v>3552</v>
      </c>
      <c r="AI1341" s="43" t="s">
        <v>3554</v>
      </c>
      <c r="AJ1341" s="44" t="s">
        <v>3555</v>
      </c>
      <c r="AK1341" s="295">
        <v>4750194</v>
      </c>
      <c r="AL1341" s="44" t="s">
        <v>486</v>
      </c>
      <c r="AM1341" s="44" t="s">
        <v>3559</v>
      </c>
      <c r="AN1341" s="296">
        <v>253469640</v>
      </c>
      <c r="AO1341" s="34"/>
      <c r="AP1341" s="34"/>
      <c r="AQ1341" s="34"/>
      <c r="AR1341" s="34"/>
      <c r="AS1341" s="34"/>
      <c r="AT1341" s="44" t="s">
        <v>434</v>
      </c>
      <c r="AU1341" s="44"/>
      <c r="AV1341" s="751" t="str" cm="1">
        <f t="array" ref="AV13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1" s="34"/>
      <c r="AX1341" s="34"/>
      <c r="AY1341" s="34"/>
      <c r="AZ1341" s="34"/>
      <c r="BA1341" s="34"/>
      <c r="BB1341" s="34"/>
      <c r="BC1341" s="34"/>
      <c r="BD1341" s="44">
        <v>30206</v>
      </c>
      <c r="BE1341" s="34" t="s">
        <v>1855</v>
      </c>
      <c r="BF1341" s="43" t="s">
        <v>426</v>
      </c>
      <c r="BG1341" s="34" t="s">
        <v>486</v>
      </c>
      <c r="BH1341" s="34" t="s">
        <v>398</v>
      </c>
      <c r="BI1341" s="34" t="s">
        <v>1855</v>
      </c>
      <c r="BJ1341" s="44" t="s">
        <v>428</v>
      </c>
      <c r="BK1341" s="44" t="s">
        <v>4613</v>
      </c>
    </row>
    <row r="1342" spans="22:63">
      <c r="V1342" s="43">
        <v>164</v>
      </c>
      <c r="W1342" s="34" t="s">
        <v>3553</v>
      </c>
      <c r="X1342" s="44">
        <v>30208</v>
      </c>
      <c r="Y1342" s="34" t="s">
        <v>2055</v>
      </c>
      <c r="Z1342" s="43" t="s">
        <v>426</v>
      </c>
      <c r="AA1342" s="34" t="s">
        <v>486</v>
      </c>
      <c r="AB1342" s="34" t="s">
        <v>398</v>
      </c>
      <c r="AC1342" s="34" t="s">
        <v>2055</v>
      </c>
      <c r="AD1342" s="44" t="s">
        <v>428</v>
      </c>
      <c r="AE1342" s="44" t="s">
        <v>4613</v>
      </c>
      <c r="AF1342" s="43">
        <v>164</v>
      </c>
      <c r="AG1342" s="34" t="s">
        <v>3553</v>
      </c>
      <c r="AH1342" s="34" t="s">
        <v>3552</v>
      </c>
      <c r="AI1342" s="43" t="s">
        <v>3554</v>
      </c>
      <c r="AJ1342" s="44" t="s">
        <v>3555</v>
      </c>
      <c r="AK1342" s="295">
        <v>4750194</v>
      </c>
      <c r="AL1342" s="44" t="s">
        <v>486</v>
      </c>
      <c r="AM1342" s="44" t="s">
        <v>3559</v>
      </c>
      <c r="AN1342" s="296">
        <v>253469640</v>
      </c>
      <c r="AO1342" s="34"/>
      <c r="AP1342" s="34"/>
      <c r="AQ1342" s="34"/>
      <c r="AR1342" s="34"/>
      <c r="AS1342" s="34"/>
      <c r="AT1342" s="44" t="s">
        <v>434</v>
      </c>
      <c r="AU1342" s="44"/>
      <c r="AV1342" s="751" t="str" cm="1">
        <f t="array" ref="AV13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2" s="34"/>
      <c r="AX1342" s="34"/>
      <c r="AY1342" s="34"/>
      <c r="AZ1342" s="34"/>
      <c r="BA1342" s="34"/>
      <c r="BB1342" s="34"/>
      <c r="BC1342" s="34"/>
      <c r="BD1342" s="44">
        <v>30208</v>
      </c>
      <c r="BE1342" s="34" t="s">
        <v>2055</v>
      </c>
      <c r="BF1342" s="43" t="s">
        <v>426</v>
      </c>
      <c r="BG1342" s="34" t="s">
        <v>486</v>
      </c>
      <c r="BH1342" s="34" t="s">
        <v>398</v>
      </c>
      <c r="BI1342" s="34" t="s">
        <v>2055</v>
      </c>
      <c r="BJ1342" s="44" t="s">
        <v>428</v>
      </c>
      <c r="BK1342" s="44" t="s">
        <v>4613</v>
      </c>
    </row>
    <row r="1343" spans="22:63">
      <c r="V1343" s="43">
        <v>164</v>
      </c>
      <c r="W1343" s="34" t="s">
        <v>3553</v>
      </c>
      <c r="X1343" s="44">
        <v>30209</v>
      </c>
      <c r="Y1343" s="34" t="s">
        <v>827</v>
      </c>
      <c r="Z1343" s="43" t="s">
        <v>426</v>
      </c>
      <c r="AA1343" s="34" t="s">
        <v>486</v>
      </c>
      <c r="AB1343" s="34" t="s">
        <v>398</v>
      </c>
      <c r="AC1343" s="34" t="s">
        <v>827</v>
      </c>
      <c r="AD1343" s="44" t="s">
        <v>428</v>
      </c>
      <c r="AE1343" s="44" t="s">
        <v>4613</v>
      </c>
      <c r="AF1343" s="43">
        <v>164</v>
      </c>
      <c r="AG1343" s="34" t="s">
        <v>3553</v>
      </c>
      <c r="AH1343" s="34" t="s">
        <v>3552</v>
      </c>
      <c r="AI1343" s="43" t="s">
        <v>3554</v>
      </c>
      <c r="AJ1343" s="44" t="s">
        <v>3555</v>
      </c>
      <c r="AK1343" s="295">
        <v>4750194</v>
      </c>
      <c r="AL1343" s="44" t="s">
        <v>486</v>
      </c>
      <c r="AM1343" s="44" t="s">
        <v>3559</v>
      </c>
      <c r="AN1343" s="296">
        <v>253469640</v>
      </c>
      <c r="AO1343" s="34"/>
      <c r="AP1343" s="34"/>
      <c r="AQ1343" s="34"/>
      <c r="AR1343" s="34"/>
      <c r="AS1343" s="34"/>
      <c r="AT1343" s="44" t="s">
        <v>434</v>
      </c>
      <c r="AU1343" s="44"/>
      <c r="AV1343" s="751" t="str" cm="1">
        <f t="array" ref="AV13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3" s="34"/>
      <c r="AX1343" s="34"/>
      <c r="AY1343" s="34"/>
      <c r="AZ1343" s="34"/>
      <c r="BA1343" s="34"/>
      <c r="BB1343" s="34"/>
      <c r="BC1343" s="34"/>
      <c r="BD1343" s="44">
        <v>30209</v>
      </c>
      <c r="BE1343" s="34" t="s">
        <v>827</v>
      </c>
      <c r="BF1343" s="43" t="s">
        <v>426</v>
      </c>
      <c r="BG1343" s="34" t="s">
        <v>486</v>
      </c>
      <c r="BH1343" s="34" t="s">
        <v>398</v>
      </c>
      <c r="BI1343" s="34" t="s">
        <v>827</v>
      </c>
      <c r="BJ1343" s="44" t="s">
        <v>428</v>
      </c>
      <c r="BK1343" s="44" t="s">
        <v>4613</v>
      </c>
    </row>
    <row r="1344" spans="22:63">
      <c r="V1344" s="43">
        <v>164</v>
      </c>
      <c r="W1344" s="34" t="s">
        <v>3553</v>
      </c>
      <c r="X1344" s="44">
        <v>30210</v>
      </c>
      <c r="Y1344" s="34" t="s">
        <v>2386</v>
      </c>
      <c r="Z1344" s="43" t="s">
        <v>426</v>
      </c>
      <c r="AA1344" s="34" t="s">
        <v>486</v>
      </c>
      <c r="AB1344" s="34" t="s">
        <v>398</v>
      </c>
      <c r="AC1344" s="34" t="s">
        <v>2386</v>
      </c>
      <c r="AD1344" s="44" t="s">
        <v>428</v>
      </c>
      <c r="AE1344" s="44" t="s">
        <v>4613</v>
      </c>
      <c r="AF1344" s="43">
        <v>164</v>
      </c>
      <c r="AG1344" s="34" t="s">
        <v>3553</v>
      </c>
      <c r="AH1344" s="34" t="s">
        <v>3552</v>
      </c>
      <c r="AI1344" s="43" t="s">
        <v>3554</v>
      </c>
      <c r="AJ1344" s="44" t="s">
        <v>3555</v>
      </c>
      <c r="AK1344" s="295">
        <v>4750194</v>
      </c>
      <c r="AL1344" s="44" t="s">
        <v>486</v>
      </c>
      <c r="AM1344" s="44" t="s">
        <v>3559</v>
      </c>
      <c r="AN1344" s="296">
        <v>253469640</v>
      </c>
      <c r="AO1344" s="34"/>
      <c r="AP1344" s="34"/>
      <c r="AQ1344" s="34"/>
      <c r="AR1344" s="34"/>
      <c r="AS1344" s="34"/>
      <c r="AT1344" s="44" t="s">
        <v>434</v>
      </c>
      <c r="AU1344" s="44"/>
      <c r="AV1344" s="751" t="str" cm="1">
        <f t="array" ref="AV13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4" s="34"/>
      <c r="AX1344" s="34"/>
      <c r="AY1344" s="34"/>
      <c r="AZ1344" s="34"/>
      <c r="BA1344" s="34"/>
      <c r="BB1344" s="34"/>
      <c r="BC1344" s="34"/>
      <c r="BD1344" s="44">
        <v>30210</v>
      </c>
      <c r="BE1344" s="34" t="s">
        <v>2386</v>
      </c>
      <c r="BF1344" s="43" t="s">
        <v>426</v>
      </c>
      <c r="BG1344" s="34" t="s">
        <v>486</v>
      </c>
      <c r="BH1344" s="34" t="s">
        <v>398</v>
      </c>
      <c r="BI1344" s="34" t="s">
        <v>2386</v>
      </c>
      <c r="BJ1344" s="44" t="s">
        <v>428</v>
      </c>
      <c r="BK1344" s="44" t="s">
        <v>4613</v>
      </c>
    </row>
    <row r="1345" spans="22:63">
      <c r="V1345" s="43">
        <v>164</v>
      </c>
      <c r="W1345" s="34" t="s">
        <v>3553</v>
      </c>
      <c r="X1345" s="44">
        <v>30212</v>
      </c>
      <c r="Y1345" s="34" t="s">
        <v>2525</v>
      </c>
      <c r="Z1345" s="43" t="s">
        <v>426</v>
      </c>
      <c r="AA1345" s="34" t="s">
        <v>486</v>
      </c>
      <c r="AB1345" s="34" t="s">
        <v>398</v>
      </c>
      <c r="AC1345" s="34" t="s">
        <v>2525</v>
      </c>
      <c r="AD1345" s="44" t="s">
        <v>428</v>
      </c>
      <c r="AE1345" s="44" t="s">
        <v>4613</v>
      </c>
      <c r="AF1345" s="43">
        <v>164</v>
      </c>
      <c r="AG1345" s="34" t="s">
        <v>3553</v>
      </c>
      <c r="AH1345" s="34" t="s">
        <v>3552</v>
      </c>
      <c r="AI1345" s="43" t="s">
        <v>3554</v>
      </c>
      <c r="AJ1345" s="44" t="s">
        <v>3555</v>
      </c>
      <c r="AK1345" s="295">
        <v>4750194</v>
      </c>
      <c r="AL1345" s="44" t="s">
        <v>486</v>
      </c>
      <c r="AM1345" s="44" t="s">
        <v>3559</v>
      </c>
      <c r="AN1345" s="296">
        <v>253469640</v>
      </c>
      <c r="AO1345" s="34"/>
      <c r="AP1345" s="34"/>
      <c r="AQ1345" s="34"/>
      <c r="AR1345" s="34"/>
      <c r="AS1345" s="34"/>
      <c r="AT1345" s="44" t="s">
        <v>434</v>
      </c>
      <c r="AU1345" s="44"/>
      <c r="AV1345" s="751" t="str" cm="1">
        <f t="array" ref="AV13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5" s="34"/>
      <c r="AX1345" s="34"/>
      <c r="AY1345" s="34"/>
      <c r="AZ1345" s="34"/>
      <c r="BA1345" s="34"/>
      <c r="BB1345" s="34"/>
      <c r="BC1345" s="34"/>
      <c r="BD1345" s="44">
        <v>30212</v>
      </c>
      <c r="BE1345" s="34" t="s">
        <v>2525</v>
      </c>
      <c r="BF1345" s="43" t="s">
        <v>426</v>
      </c>
      <c r="BG1345" s="34" t="s">
        <v>486</v>
      </c>
      <c r="BH1345" s="34" t="s">
        <v>398</v>
      </c>
      <c r="BI1345" s="34" t="s">
        <v>2525</v>
      </c>
      <c r="BJ1345" s="44" t="s">
        <v>428</v>
      </c>
      <c r="BK1345" s="44" t="s">
        <v>4613</v>
      </c>
    </row>
    <row r="1346" spans="22:63">
      <c r="V1346" s="43">
        <v>164</v>
      </c>
      <c r="W1346" s="34" t="s">
        <v>3553</v>
      </c>
      <c r="X1346" s="44">
        <v>30213</v>
      </c>
      <c r="Y1346" s="34" t="s">
        <v>2652</v>
      </c>
      <c r="Z1346" s="43" t="s">
        <v>426</v>
      </c>
      <c r="AA1346" s="34" t="s">
        <v>486</v>
      </c>
      <c r="AB1346" s="34" t="s">
        <v>398</v>
      </c>
      <c r="AC1346" s="34" t="s">
        <v>2652</v>
      </c>
      <c r="AD1346" s="44" t="s">
        <v>428</v>
      </c>
      <c r="AE1346" s="44" t="s">
        <v>4613</v>
      </c>
      <c r="AF1346" s="43">
        <v>164</v>
      </c>
      <c r="AG1346" s="34" t="s">
        <v>3553</v>
      </c>
      <c r="AH1346" s="34" t="s">
        <v>3552</v>
      </c>
      <c r="AI1346" s="43" t="s">
        <v>3554</v>
      </c>
      <c r="AJ1346" s="44" t="s">
        <v>3555</v>
      </c>
      <c r="AK1346" s="295">
        <v>4750194</v>
      </c>
      <c r="AL1346" s="44" t="s">
        <v>486</v>
      </c>
      <c r="AM1346" s="44" t="s">
        <v>3559</v>
      </c>
      <c r="AN1346" s="296">
        <v>253469640</v>
      </c>
      <c r="AO1346" s="34"/>
      <c r="AP1346" s="34"/>
      <c r="AQ1346" s="34"/>
      <c r="AR1346" s="34"/>
      <c r="AS1346" s="34"/>
      <c r="AT1346" s="44" t="s">
        <v>434</v>
      </c>
      <c r="AU1346" s="44"/>
      <c r="AV1346" s="751" t="str" cm="1">
        <f t="array" ref="AV13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6" s="34"/>
      <c r="AX1346" s="34"/>
      <c r="AY1346" s="34"/>
      <c r="AZ1346" s="34"/>
      <c r="BA1346" s="34"/>
      <c r="BB1346" s="34"/>
      <c r="BC1346" s="34"/>
      <c r="BD1346" s="44">
        <v>30213</v>
      </c>
      <c r="BE1346" s="34" t="s">
        <v>2652</v>
      </c>
      <c r="BF1346" s="43" t="s">
        <v>426</v>
      </c>
      <c r="BG1346" s="34" t="s">
        <v>486</v>
      </c>
      <c r="BH1346" s="34" t="s">
        <v>398</v>
      </c>
      <c r="BI1346" s="34" t="s">
        <v>2652</v>
      </c>
      <c r="BJ1346" s="44" t="s">
        <v>428</v>
      </c>
      <c r="BK1346" s="44" t="s">
        <v>4613</v>
      </c>
    </row>
    <row r="1347" spans="22:63">
      <c r="V1347" s="43">
        <v>164</v>
      </c>
      <c r="W1347" s="34" t="s">
        <v>3553</v>
      </c>
      <c r="X1347" s="44">
        <v>30200</v>
      </c>
      <c r="Y1347" s="34" t="s">
        <v>6670</v>
      </c>
      <c r="Z1347" s="43" t="s">
        <v>426</v>
      </c>
      <c r="AA1347" s="34" t="s">
        <v>486</v>
      </c>
      <c r="AB1347" s="34" t="s">
        <v>398</v>
      </c>
      <c r="AC1347" s="34" t="s">
        <v>6671</v>
      </c>
      <c r="AD1347" s="44" t="s">
        <v>428</v>
      </c>
      <c r="AE1347" s="44" t="s">
        <v>4613</v>
      </c>
      <c r="AF1347" s="43">
        <v>164</v>
      </c>
      <c r="AG1347" s="34" t="s">
        <v>3553</v>
      </c>
      <c r="AH1347" s="34" t="s">
        <v>3552</v>
      </c>
      <c r="AI1347" s="43" t="s">
        <v>3554</v>
      </c>
      <c r="AJ1347" s="44" t="s">
        <v>3555</v>
      </c>
      <c r="AK1347" s="295">
        <v>4750194</v>
      </c>
      <c r="AL1347" s="44" t="s">
        <v>486</v>
      </c>
      <c r="AM1347" s="44" t="s">
        <v>3559</v>
      </c>
      <c r="AN1347" s="296">
        <v>253469640</v>
      </c>
      <c r="AO1347" s="34"/>
      <c r="AP1347" s="34"/>
      <c r="AQ1347" s="34"/>
      <c r="AR1347" s="34"/>
      <c r="AS1347" s="34"/>
      <c r="AT1347" s="44" t="s">
        <v>434</v>
      </c>
      <c r="AU1347" s="44"/>
      <c r="AV1347" s="751" t="str" cm="1">
        <f t="array" ref="AV13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7" s="34"/>
      <c r="AX1347" s="34"/>
      <c r="AY1347" s="34"/>
      <c r="AZ1347" s="34"/>
      <c r="BA1347" s="34"/>
      <c r="BB1347" s="34"/>
      <c r="BC1347" s="34"/>
      <c r="BD1347" s="44">
        <v>30200</v>
      </c>
      <c r="BE1347" s="34" t="s">
        <v>6670</v>
      </c>
      <c r="BF1347" s="43" t="s">
        <v>426</v>
      </c>
      <c r="BG1347" s="34" t="s">
        <v>486</v>
      </c>
      <c r="BH1347" s="34" t="s">
        <v>398</v>
      </c>
      <c r="BI1347" s="34" t="s">
        <v>6671</v>
      </c>
      <c r="BJ1347" s="44" t="s">
        <v>428</v>
      </c>
      <c r="BK1347" s="44" t="s">
        <v>4613</v>
      </c>
    </row>
    <row r="1348" spans="22:63">
      <c r="V1348" s="43">
        <v>164</v>
      </c>
      <c r="W1348" s="34" t="s">
        <v>3553</v>
      </c>
      <c r="X1348" s="44">
        <v>30215</v>
      </c>
      <c r="Y1348" s="34" t="s">
        <v>932</v>
      </c>
      <c r="Z1348" s="43" t="s">
        <v>426</v>
      </c>
      <c r="AA1348" s="34" t="s">
        <v>486</v>
      </c>
      <c r="AB1348" s="34" t="s">
        <v>398</v>
      </c>
      <c r="AC1348" s="34" t="s">
        <v>932</v>
      </c>
      <c r="AD1348" s="44" t="s">
        <v>428</v>
      </c>
      <c r="AE1348" s="44" t="s">
        <v>4613</v>
      </c>
      <c r="AF1348" s="43">
        <v>164</v>
      </c>
      <c r="AG1348" s="34" t="s">
        <v>3553</v>
      </c>
      <c r="AH1348" s="34" t="s">
        <v>3552</v>
      </c>
      <c r="AI1348" s="43" t="s">
        <v>3554</v>
      </c>
      <c r="AJ1348" s="44" t="s">
        <v>3555</v>
      </c>
      <c r="AK1348" s="295">
        <v>4750194</v>
      </c>
      <c r="AL1348" s="44" t="s">
        <v>486</v>
      </c>
      <c r="AM1348" s="44" t="s">
        <v>3559</v>
      </c>
      <c r="AN1348" s="296">
        <v>253469640</v>
      </c>
      <c r="AO1348" s="34"/>
      <c r="AP1348" s="34"/>
      <c r="AQ1348" s="34"/>
      <c r="AR1348" s="34"/>
      <c r="AS1348" s="34"/>
      <c r="AT1348" s="44" t="s">
        <v>434</v>
      </c>
      <c r="AU1348" s="44"/>
      <c r="AV1348" s="751" t="str" cm="1">
        <f t="array" ref="AV13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8" s="34"/>
      <c r="AX1348" s="34"/>
      <c r="AY1348" s="34"/>
      <c r="AZ1348" s="34"/>
      <c r="BA1348" s="34"/>
      <c r="BB1348" s="34"/>
      <c r="BC1348" s="34"/>
      <c r="BD1348" s="44">
        <v>30215</v>
      </c>
      <c r="BE1348" s="34" t="s">
        <v>932</v>
      </c>
      <c r="BF1348" s="43" t="s">
        <v>426</v>
      </c>
      <c r="BG1348" s="34" t="s">
        <v>486</v>
      </c>
      <c r="BH1348" s="34" t="s">
        <v>398</v>
      </c>
      <c r="BI1348" s="34" t="s">
        <v>932</v>
      </c>
      <c r="BJ1348" s="44" t="s">
        <v>428</v>
      </c>
      <c r="BK1348" s="44" t="s">
        <v>4613</v>
      </c>
    </row>
    <row r="1349" spans="22:63">
      <c r="V1349" s="43">
        <v>164</v>
      </c>
      <c r="W1349" s="34" t="s">
        <v>3553</v>
      </c>
      <c r="X1349" s="44">
        <v>30216</v>
      </c>
      <c r="Y1349" s="34" t="s">
        <v>1958</v>
      </c>
      <c r="Z1349" s="43" t="s">
        <v>426</v>
      </c>
      <c r="AA1349" s="34" t="s">
        <v>486</v>
      </c>
      <c r="AB1349" s="34" t="s">
        <v>398</v>
      </c>
      <c r="AC1349" s="34" t="s">
        <v>1958</v>
      </c>
      <c r="AD1349" s="44" t="s">
        <v>428</v>
      </c>
      <c r="AE1349" s="44" t="s">
        <v>4613</v>
      </c>
      <c r="AF1349" s="43">
        <v>164</v>
      </c>
      <c r="AG1349" s="34" t="s">
        <v>3553</v>
      </c>
      <c r="AH1349" s="34" t="s">
        <v>3552</v>
      </c>
      <c r="AI1349" s="43" t="s">
        <v>3554</v>
      </c>
      <c r="AJ1349" s="44" t="s">
        <v>3555</v>
      </c>
      <c r="AK1349" s="295">
        <v>4750194</v>
      </c>
      <c r="AL1349" s="44" t="s">
        <v>486</v>
      </c>
      <c r="AM1349" s="44" t="s">
        <v>3559</v>
      </c>
      <c r="AN1349" s="296">
        <v>253469640</v>
      </c>
      <c r="AO1349" s="34"/>
      <c r="AP1349" s="34"/>
      <c r="AQ1349" s="34"/>
      <c r="AR1349" s="34"/>
      <c r="AS1349" s="34"/>
      <c r="AT1349" s="44" t="s">
        <v>434</v>
      </c>
      <c r="AU1349" s="44"/>
      <c r="AV1349" s="751" t="str" cm="1">
        <f t="array" ref="AV13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49" s="34"/>
      <c r="AX1349" s="34"/>
      <c r="AY1349" s="34"/>
      <c r="AZ1349" s="34"/>
      <c r="BA1349" s="34"/>
      <c r="BB1349" s="34"/>
      <c r="BC1349" s="34"/>
      <c r="BD1349" s="44">
        <v>30216</v>
      </c>
      <c r="BE1349" s="34" t="s">
        <v>1958</v>
      </c>
      <c r="BF1349" s="43" t="s">
        <v>426</v>
      </c>
      <c r="BG1349" s="34" t="s">
        <v>486</v>
      </c>
      <c r="BH1349" s="34" t="s">
        <v>398</v>
      </c>
      <c r="BI1349" s="34" t="s">
        <v>1958</v>
      </c>
      <c r="BJ1349" s="44" t="s">
        <v>428</v>
      </c>
      <c r="BK1349" s="44" t="s">
        <v>4613</v>
      </c>
    </row>
    <row r="1350" spans="22:63">
      <c r="V1350" s="43">
        <v>164</v>
      </c>
      <c r="W1350" s="34" t="s">
        <v>3553</v>
      </c>
      <c r="X1350" s="44">
        <v>30218</v>
      </c>
      <c r="Y1350" s="34" t="s">
        <v>2984</v>
      </c>
      <c r="Z1350" s="43" t="s">
        <v>426</v>
      </c>
      <c r="AA1350" s="34" t="s">
        <v>486</v>
      </c>
      <c r="AB1350" s="34" t="s">
        <v>398</v>
      </c>
      <c r="AC1350" s="34" t="s">
        <v>2984</v>
      </c>
      <c r="AD1350" s="44" t="s">
        <v>428</v>
      </c>
      <c r="AE1350" s="44" t="s">
        <v>4613</v>
      </c>
      <c r="AF1350" s="43">
        <v>164</v>
      </c>
      <c r="AG1350" s="34" t="s">
        <v>3553</v>
      </c>
      <c r="AH1350" s="34" t="s">
        <v>3552</v>
      </c>
      <c r="AI1350" s="43" t="s">
        <v>3554</v>
      </c>
      <c r="AJ1350" s="44" t="s">
        <v>3555</v>
      </c>
      <c r="AK1350" s="295">
        <v>4750194</v>
      </c>
      <c r="AL1350" s="44" t="s">
        <v>486</v>
      </c>
      <c r="AM1350" s="44" t="s">
        <v>3559</v>
      </c>
      <c r="AN1350" s="296">
        <v>253469640</v>
      </c>
      <c r="AO1350" s="34"/>
      <c r="AP1350" s="34"/>
      <c r="AQ1350" s="34"/>
      <c r="AR1350" s="34"/>
      <c r="AS1350" s="34"/>
      <c r="AT1350" s="44" t="s">
        <v>434</v>
      </c>
      <c r="AU1350" s="44"/>
      <c r="AV1350" s="751" t="str" cm="1">
        <f t="array" ref="AV13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0" s="34"/>
      <c r="AX1350" s="34"/>
      <c r="AY1350" s="34"/>
      <c r="AZ1350" s="34"/>
      <c r="BA1350" s="34"/>
      <c r="BB1350" s="34"/>
      <c r="BC1350" s="34"/>
      <c r="BD1350" s="44">
        <v>30218</v>
      </c>
      <c r="BE1350" s="34" t="s">
        <v>2984</v>
      </c>
      <c r="BF1350" s="43" t="s">
        <v>426</v>
      </c>
      <c r="BG1350" s="34" t="s">
        <v>486</v>
      </c>
      <c r="BH1350" s="34" t="s">
        <v>398</v>
      </c>
      <c r="BI1350" s="34" t="s">
        <v>2984</v>
      </c>
      <c r="BJ1350" s="44" t="s">
        <v>428</v>
      </c>
      <c r="BK1350" s="44" t="s">
        <v>4613</v>
      </c>
    </row>
    <row r="1351" spans="22:63">
      <c r="V1351" s="43">
        <v>164</v>
      </c>
      <c r="W1351" s="34" t="s">
        <v>3553</v>
      </c>
      <c r="X1351" s="44">
        <v>30220</v>
      </c>
      <c r="Y1351" s="34" t="s">
        <v>839</v>
      </c>
      <c r="Z1351" s="43" t="s">
        <v>426</v>
      </c>
      <c r="AA1351" s="34" t="s">
        <v>486</v>
      </c>
      <c r="AB1351" s="34" t="s">
        <v>398</v>
      </c>
      <c r="AC1351" s="34" t="s">
        <v>839</v>
      </c>
      <c r="AD1351" s="44" t="s">
        <v>428</v>
      </c>
      <c r="AE1351" s="44" t="s">
        <v>4613</v>
      </c>
      <c r="AF1351" s="43">
        <v>164</v>
      </c>
      <c r="AG1351" s="34" t="s">
        <v>3553</v>
      </c>
      <c r="AH1351" s="34" t="s">
        <v>3552</v>
      </c>
      <c r="AI1351" s="43" t="s">
        <v>3554</v>
      </c>
      <c r="AJ1351" s="44" t="s">
        <v>3555</v>
      </c>
      <c r="AK1351" s="295">
        <v>4750194</v>
      </c>
      <c r="AL1351" s="44" t="s">
        <v>486</v>
      </c>
      <c r="AM1351" s="44" t="s">
        <v>3559</v>
      </c>
      <c r="AN1351" s="296">
        <v>253469640</v>
      </c>
      <c r="AO1351" s="34"/>
      <c r="AP1351" s="34"/>
      <c r="AQ1351" s="34"/>
      <c r="AR1351" s="34"/>
      <c r="AS1351" s="34"/>
      <c r="AT1351" s="44" t="s">
        <v>434</v>
      </c>
      <c r="AU1351" s="44"/>
      <c r="AV1351" s="751" t="str" cm="1">
        <f t="array" ref="AV13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1" s="34"/>
      <c r="AX1351" s="34"/>
      <c r="AY1351" s="34"/>
      <c r="AZ1351" s="34"/>
      <c r="BA1351" s="34"/>
      <c r="BB1351" s="34"/>
      <c r="BC1351" s="34"/>
      <c r="BD1351" s="44">
        <v>30220</v>
      </c>
      <c r="BE1351" s="34" t="s">
        <v>839</v>
      </c>
      <c r="BF1351" s="43" t="s">
        <v>426</v>
      </c>
      <c r="BG1351" s="34" t="s">
        <v>486</v>
      </c>
      <c r="BH1351" s="34" t="s">
        <v>398</v>
      </c>
      <c r="BI1351" s="34" t="s">
        <v>839</v>
      </c>
      <c r="BJ1351" s="44" t="s">
        <v>428</v>
      </c>
      <c r="BK1351" s="44" t="s">
        <v>4613</v>
      </c>
    </row>
    <row r="1352" spans="22:63">
      <c r="V1352" s="43">
        <v>164</v>
      </c>
      <c r="W1352" s="34" t="s">
        <v>3553</v>
      </c>
      <c r="X1352" s="44">
        <v>30221</v>
      </c>
      <c r="Y1352" s="34" t="s">
        <v>3143</v>
      </c>
      <c r="Z1352" s="43" t="s">
        <v>426</v>
      </c>
      <c r="AA1352" s="34" t="s">
        <v>486</v>
      </c>
      <c r="AB1352" s="34" t="s">
        <v>398</v>
      </c>
      <c r="AC1352" s="34" t="s">
        <v>3143</v>
      </c>
      <c r="AD1352" s="44" t="s">
        <v>428</v>
      </c>
      <c r="AE1352" s="44" t="s">
        <v>4613</v>
      </c>
      <c r="AF1352" s="43">
        <v>164</v>
      </c>
      <c r="AG1352" s="34" t="s">
        <v>3553</v>
      </c>
      <c r="AH1352" s="34" t="s">
        <v>3552</v>
      </c>
      <c r="AI1352" s="43" t="s">
        <v>3554</v>
      </c>
      <c r="AJ1352" s="44" t="s">
        <v>3555</v>
      </c>
      <c r="AK1352" s="295">
        <v>4750194</v>
      </c>
      <c r="AL1352" s="44" t="s">
        <v>486</v>
      </c>
      <c r="AM1352" s="44" t="s">
        <v>3559</v>
      </c>
      <c r="AN1352" s="296">
        <v>253469640</v>
      </c>
      <c r="AO1352" s="34"/>
      <c r="AP1352" s="34"/>
      <c r="AQ1352" s="34"/>
      <c r="AR1352" s="34"/>
      <c r="AS1352" s="34"/>
      <c r="AT1352" s="44" t="s">
        <v>434</v>
      </c>
      <c r="AU1352" s="44"/>
      <c r="AV1352" s="751" t="str" cm="1">
        <f t="array" ref="AV13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2" s="34"/>
      <c r="AX1352" s="34"/>
      <c r="AY1352" s="34"/>
      <c r="AZ1352" s="34"/>
      <c r="BA1352" s="34"/>
      <c r="BB1352" s="34"/>
      <c r="BC1352" s="34"/>
      <c r="BD1352" s="44">
        <v>30221</v>
      </c>
      <c r="BE1352" s="34" t="s">
        <v>3143</v>
      </c>
      <c r="BF1352" s="43" t="s">
        <v>426</v>
      </c>
      <c r="BG1352" s="34" t="s">
        <v>486</v>
      </c>
      <c r="BH1352" s="34" t="s">
        <v>398</v>
      </c>
      <c r="BI1352" s="34" t="s">
        <v>3143</v>
      </c>
      <c r="BJ1352" s="44" t="s">
        <v>428</v>
      </c>
      <c r="BK1352" s="44" t="s">
        <v>4613</v>
      </c>
    </row>
    <row r="1353" spans="22:63">
      <c r="V1353" s="43">
        <v>164</v>
      </c>
      <c r="W1353" s="34" t="s">
        <v>3553</v>
      </c>
      <c r="X1353" s="44">
        <v>30224</v>
      </c>
      <c r="Y1353" s="34" t="s">
        <v>3207</v>
      </c>
      <c r="Z1353" s="43" t="s">
        <v>426</v>
      </c>
      <c r="AA1353" s="34" t="s">
        <v>486</v>
      </c>
      <c r="AB1353" s="34" t="s">
        <v>398</v>
      </c>
      <c r="AC1353" s="34" t="s">
        <v>3207</v>
      </c>
      <c r="AD1353" s="44" t="s">
        <v>428</v>
      </c>
      <c r="AE1353" s="44" t="s">
        <v>4613</v>
      </c>
      <c r="AF1353" s="43">
        <v>164</v>
      </c>
      <c r="AG1353" s="34" t="s">
        <v>3553</v>
      </c>
      <c r="AH1353" s="34" t="s">
        <v>3552</v>
      </c>
      <c r="AI1353" s="43" t="s">
        <v>3554</v>
      </c>
      <c r="AJ1353" s="44" t="s">
        <v>3555</v>
      </c>
      <c r="AK1353" s="295">
        <v>4750194</v>
      </c>
      <c r="AL1353" s="44" t="s">
        <v>486</v>
      </c>
      <c r="AM1353" s="44" t="s">
        <v>3559</v>
      </c>
      <c r="AN1353" s="296">
        <v>253469640</v>
      </c>
      <c r="AO1353" s="34"/>
      <c r="AP1353" s="34"/>
      <c r="AQ1353" s="34"/>
      <c r="AR1353" s="34"/>
      <c r="AS1353" s="34"/>
      <c r="AT1353" s="44" t="s">
        <v>434</v>
      </c>
      <c r="AU1353" s="44"/>
      <c r="AV1353" s="751" t="str" cm="1">
        <f t="array" ref="AV13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3" s="34"/>
      <c r="AX1353" s="34"/>
      <c r="AY1353" s="34"/>
      <c r="AZ1353" s="34"/>
      <c r="BA1353" s="34"/>
      <c r="BB1353" s="34"/>
      <c r="BC1353" s="34"/>
      <c r="BD1353" s="44">
        <v>30224</v>
      </c>
      <c r="BE1353" s="34" t="s">
        <v>3207</v>
      </c>
      <c r="BF1353" s="43" t="s">
        <v>426</v>
      </c>
      <c r="BG1353" s="34" t="s">
        <v>486</v>
      </c>
      <c r="BH1353" s="34" t="s">
        <v>398</v>
      </c>
      <c r="BI1353" s="34" t="s">
        <v>3207</v>
      </c>
      <c r="BJ1353" s="44" t="s">
        <v>428</v>
      </c>
      <c r="BK1353" s="44" t="s">
        <v>4613</v>
      </c>
    </row>
    <row r="1354" spans="22:63">
      <c r="V1354" s="43">
        <v>164</v>
      </c>
      <c r="W1354" s="34" t="s">
        <v>3553</v>
      </c>
      <c r="X1354" s="44">
        <v>30228</v>
      </c>
      <c r="Y1354" s="34" t="s">
        <v>2120</v>
      </c>
      <c r="Z1354" s="43" t="s">
        <v>426</v>
      </c>
      <c r="AA1354" s="34" t="s">
        <v>486</v>
      </c>
      <c r="AB1354" s="34" t="s">
        <v>398</v>
      </c>
      <c r="AC1354" s="34" t="s">
        <v>2120</v>
      </c>
      <c r="AD1354" s="44" t="s">
        <v>428</v>
      </c>
      <c r="AE1354" s="44" t="s">
        <v>4613</v>
      </c>
      <c r="AF1354" s="43">
        <v>164</v>
      </c>
      <c r="AG1354" s="34" t="s">
        <v>3553</v>
      </c>
      <c r="AH1354" s="34" t="s">
        <v>3552</v>
      </c>
      <c r="AI1354" s="43" t="s">
        <v>3554</v>
      </c>
      <c r="AJ1354" s="44" t="s">
        <v>3555</v>
      </c>
      <c r="AK1354" s="295">
        <v>4750194</v>
      </c>
      <c r="AL1354" s="44" t="s">
        <v>486</v>
      </c>
      <c r="AM1354" s="44" t="s">
        <v>3559</v>
      </c>
      <c r="AN1354" s="296">
        <v>253469640</v>
      </c>
      <c r="AO1354" s="34"/>
      <c r="AP1354" s="34"/>
      <c r="AQ1354" s="34"/>
      <c r="AR1354" s="34"/>
      <c r="AS1354" s="34"/>
      <c r="AT1354" s="44" t="s">
        <v>434</v>
      </c>
      <c r="AU1354" s="44"/>
      <c r="AV1354" s="751" t="str" cm="1">
        <f t="array" ref="AV13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4" s="34"/>
      <c r="AX1354" s="34"/>
      <c r="AY1354" s="34"/>
      <c r="AZ1354" s="34"/>
      <c r="BA1354" s="34"/>
      <c r="BB1354" s="34"/>
      <c r="BC1354" s="34"/>
      <c r="BD1354" s="44">
        <v>30228</v>
      </c>
      <c r="BE1354" s="34" t="s">
        <v>2120</v>
      </c>
      <c r="BF1354" s="43" t="s">
        <v>426</v>
      </c>
      <c r="BG1354" s="34" t="s">
        <v>486</v>
      </c>
      <c r="BH1354" s="34" t="s">
        <v>398</v>
      </c>
      <c r="BI1354" s="34" t="s">
        <v>2120</v>
      </c>
      <c r="BJ1354" s="44" t="s">
        <v>428</v>
      </c>
      <c r="BK1354" s="44" t="s">
        <v>4613</v>
      </c>
    </row>
    <row r="1355" spans="22:63">
      <c r="V1355" s="43">
        <v>164</v>
      </c>
      <c r="W1355" s="34" t="s">
        <v>3553</v>
      </c>
      <c r="X1355" s="44">
        <v>30234</v>
      </c>
      <c r="Y1355" s="34" t="s">
        <v>1553</v>
      </c>
      <c r="Z1355" s="43" t="s">
        <v>426</v>
      </c>
      <c r="AA1355" s="34" t="s">
        <v>486</v>
      </c>
      <c r="AB1355" s="34" t="s">
        <v>398</v>
      </c>
      <c r="AC1355" s="34" t="s">
        <v>1553</v>
      </c>
      <c r="AD1355" s="44" t="s">
        <v>428</v>
      </c>
      <c r="AE1355" s="44" t="s">
        <v>4613</v>
      </c>
      <c r="AF1355" s="43">
        <v>164</v>
      </c>
      <c r="AG1355" s="34" t="s">
        <v>3553</v>
      </c>
      <c r="AH1355" s="34" t="s">
        <v>3552</v>
      </c>
      <c r="AI1355" s="43" t="s">
        <v>3554</v>
      </c>
      <c r="AJ1355" s="44" t="s">
        <v>3555</v>
      </c>
      <c r="AK1355" s="295">
        <v>4750194</v>
      </c>
      <c r="AL1355" s="44" t="s">
        <v>486</v>
      </c>
      <c r="AM1355" s="44" t="s">
        <v>3559</v>
      </c>
      <c r="AN1355" s="296">
        <v>253469640</v>
      </c>
      <c r="AO1355" s="34"/>
      <c r="AP1355" s="34"/>
      <c r="AQ1355" s="34"/>
      <c r="AR1355" s="34"/>
      <c r="AS1355" s="34"/>
      <c r="AT1355" s="44" t="s">
        <v>434</v>
      </c>
      <c r="AU1355" s="44"/>
      <c r="AV1355" s="751" t="str" cm="1">
        <f t="array" ref="AV13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5" s="34"/>
      <c r="AX1355" s="34"/>
      <c r="AY1355" s="34"/>
      <c r="AZ1355" s="34"/>
      <c r="BA1355" s="34"/>
      <c r="BB1355" s="34"/>
      <c r="BC1355" s="34"/>
      <c r="BD1355" s="44">
        <v>30234</v>
      </c>
      <c r="BE1355" s="34" t="s">
        <v>1553</v>
      </c>
      <c r="BF1355" s="43" t="s">
        <v>426</v>
      </c>
      <c r="BG1355" s="34" t="s">
        <v>486</v>
      </c>
      <c r="BH1355" s="34" t="s">
        <v>398</v>
      </c>
      <c r="BI1355" s="34" t="s">
        <v>1553</v>
      </c>
      <c r="BJ1355" s="44" t="s">
        <v>428</v>
      </c>
      <c r="BK1355" s="44" t="s">
        <v>4613</v>
      </c>
    </row>
    <row r="1356" spans="22:63">
      <c r="V1356" s="43">
        <v>164</v>
      </c>
      <c r="W1356" s="34" t="s">
        <v>3553</v>
      </c>
      <c r="X1356" s="44">
        <v>30235</v>
      </c>
      <c r="Y1356" s="34" t="s">
        <v>3373</v>
      </c>
      <c r="Z1356" s="43" t="s">
        <v>426</v>
      </c>
      <c r="AA1356" s="34" t="s">
        <v>486</v>
      </c>
      <c r="AB1356" s="34" t="s">
        <v>398</v>
      </c>
      <c r="AC1356" s="34" t="s">
        <v>3373</v>
      </c>
      <c r="AD1356" s="44" t="s">
        <v>428</v>
      </c>
      <c r="AE1356" s="44" t="s">
        <v>4613</v>
      </c>
      <c r="AF1356" s="43">
        <v>164</v>
      </c>
      <c r="AG1356" s="34" t="s">
        <v>3553</v>
      </c>
      <c r="AH1356" s="34" t="s">
        <v>3552</v>
      </c>
      <c r="AI1356" s="43" t="s">
        <v>3554</v>
      </c>
      <c r="AJ1356" s="44" t="s">
        <v>3555</v>
      </c>
      <c r="AK1356" s="295">
        <v>4750194</v>
      </c>
      <c r="AL1356" s="44" t="s">
        <v>486</v>
      </c>
      <c r="AM1356" s="44" t="s">
        <v>3559</v>
      </c>
      <c r="AN1356" s="296">
        <v>253469640</v>
      </c>
      <c r="AO1356" s="34"/>
      <c r="AP1356" s="34"/>
      <c r="AQ1356" s="34"/>
      <c r="AR1356" s="34"/>
      <c r="AS1356" s="34"/>
      <c r="AT1356" s="44" t="s">
        <v>434</v>
      </c>
      <c r="AU1356" s="44"/>
      <c r="AV1356" s="751" t="str" cm="1">
        <f t="array" ref="AV13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6" s="34"/>
      <c r="AX1356" s="34"/>
      <c r="AY1356" s="34"/>
      <c r="AZ1356" s="34"/>
      <c r="BA1356" s="34"/>
      <c r="BB1356" s="34"/>
      <c r="BC1356" s="34"/>
      <c r="BD1356" s="44">
        <v>30235</v>
      </c>
      <c r="BE1356" s="34" t="s">
        <v>3373</v>
      </c>
      <c r="BF1356" s="43" t="s">
        <v>426</v>
      </c>
      <c r="BG1356" s="34" t="s">
        <v>486</v>
      </c>
      <c r="BH1356" s="34" t="s">
        <v>398</v>
      </c>
      <c r="BI1356" s="34" t="s">
        <v>3373</v>
      </c>
      <c r="BJ1356" s="44" t="s">
        <v>428</v>
      </c>
      <c r="BK1356" s="44" t="s">
        <v>4613</v>
      </c>
    </row>
    <row r="1357" spans="22:63">
      <c r="V1357" s="43">
        <v>164</v>
      </c>
      <c r="W1357" s="34" t="s">
        <v>3553</v>
      </c>
      <c r="X1357" s="44">
        <v>30268</v>
      </c>
      <c r="Y1357" s="34" t="s">
        <v>3938</v>
      </c>
      <c r="Z1357" s="43" t="s">
        <v>426</v>
      </c>
      <c r="AA1357" s="34" t="s">
        <v>486</v>
      </c>
      <c r="AB1357" s="34" t="s">
        <v>398</v>
      </c>
      <c r="AC1357" s="34" t="s">
        <v>3938</v>
      </c>
      <c r="AD1357" s="44" t="s">
        <v>428</v>
      </c>
      <c r="AE1357" s="44" t="s">
        <v>4613</v>
      </c>
      <c r="AF1357" s="43">
        <v>164</v>
      </c>
      <c r="AG1357" s="34" t="s">
        <v>3553</v>
      </c>
      <c r="AH1357" s="34" t="s">
        <v>3552</v>
      </c>
      <c r="AI1357" s="43" t="s">
        <v>3554</v>
      </c>
      <c r="AJ1357" s="44" t="s">
        <v>3555</v>
      </c>
      <c r="AK1357" s="295">
        <v>4750194</v>
      </c>
      <c r="AL1357" s="44" t="s">
        <v>486</v>
      </c>
      <c r="AM1357" s="44" t="s">
        <v>3559</v>
      </c>
      <c r="AN1357" s="296">
        <v>253469640</v>
      </c>
      <c r="AO1357" s="34"/>
      <c r="AP1357" s="34"/>
      <c r="AQ1357" s="34"/>
      <c r="AR1357" s="34"/>
      <c r="AS1357" s="34"/>
      <c r="AT1357" s="44" t="s">
        <v>434</v>
      </c>
      <c r="AU1357" s="44"/>
      <c r="AV1357" s="751" t="str" cm="1">
        <f t="array" ref="AV13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7" s="34"/>
      <c r="AX1357" s="34"/>
      <c r="AY1357" s="34"/>
      <c r="AZ1357" s="34"/>
      <c r="BA1357" s="34"/>
      <c r="BB1357" s="34"/>
      <c r="BC1357" s="34"/>
      <c r="BD1357" s="44">
        <v>30268</v>
      </c>
      <c r="BE1357" s="34" t="s">
        <v>3938</v>
      </c>
      <c r="BF1357" s="43" t="s">
        <v>426</v>
      </c>
      <c r="BG1357" s="34" t="s">
        <v>486</v>
      </c>
      <c r="BH1357" s="34" t="s">
        <v>398</v>
      </c>
      <c r="BI1357" s="34" t="s">
        <v>3938</v>
      </c>
      <c r="BJ1357" s="44" t="s">
        <v>428</v>
      </c>
      <c r="BK1357" s="44" t="s">
        <v>4613</v>
      </c>
    </row>
    <row r="1358" spans="22:63">
      <c r="V1358" s="43">
        <v>164</v>
      </c>
      <c r="W1358" s="34" t="s">
        <v>3553</v>
      </c>
      <c r="X1358" s="44">
        <v>30272</v>
      </c>
      <c r="Y1358" s="34" t="s">
        <v>3961</v>
      </c>
      <c r="Z1358" s="43" t="s">
        <v>426</v>
      </c>
      <c r="AA1358" s="34" t="s">
        <v>486</v>
      </c>
      <c r="AB1358" s="34" t="s">
        <v>398</v>
      </c>
      <c r="AC1358" s="34" t="s">
        <v>3961</v>
      </c>
      <c r="AD1358" s="44" t="s">
        <v>428</v>
      </c>
      <c r="AE1358" s="44" t="s">
        <v>4613</v>
      </c>
      <c r="AF1358" s="43">
        <v>164</v>
      </c>
      <c r="AG1358" s="34" t="s">
        <v>3553</v>
      </c>
      <c r="AH1358" s="34" t="s">
        <v>3552</v>
      </c>
      <c r="AI1358" s="43" t="s">
        <v>3554</v>
      </c>
      <c r="AJ1358" s="44" t="s">
        <v>3555</v>
      </c>
      <c r="AK1358" s="295">
        <v>4750194</v>
      </c>
      <c r="AL1358" s="44" t="s">
        <v>486</v>
      </c>
      <c r="AM1358" s="44" t="s">
        <v>3559</v>
      </c>
      <c r="AN1358" s="296">
        <v>253469640</v>
      </c>
      <c r="AO1358" s="34"/>
      <c r="AP1358" s="34"/>
      <c r="AQ1358" s="34"/>
      <c r="AR1358" s="34"/>
      <c r="AS1358" s="34"/>
      <c r="AT1358" s="44" t="s">
        <v>434</v>
      </c>
      <c r="AU1358" s="44"/>
      <c r="AV1358" s="751" t="str" cm="1">
        <f t="array" ref="AV13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8" s="34"/>
      <c r="AX1358" s="34"/>
      <c r="AY1358" s="34"/>
      <c r="AZ1358" s="34"/>
      <c r="BA1358" s="34"/>
      <c r="BB1358" s="34"/>
      <c r="BC1358" s="34"/>
      <c r="BD1358" s="44">
        <v>30272</v>
      </c>
      <c r="BE1358" s="34" t="s">
        <v>3961</v>
      </c>
      <c r="BF1358" s="43" t="s">
        <v>426</v>
      </c>
      <c r="BG1358" s="34" t="s">
        <v>486</v>
      </c>
      <c r="BH1358" s="34" t="s">
        <v>398</v>
      </c>
      <c r="BI1358" s="34" t="s">
        <v>3961</v>
      </c>
      <c r="BJ1358" s="44" t="s">
        <v>428</v>
      </c>
      <c r="BK1358" s="44" t="s">
        <v>4613</v>
      </c>
    </row>
    <row r="1359" spans="22:63">
      <c r="V1359" s="43">
        <v>164</v>
      </c>
      <c r="W1359" s="34" t="s">
        <v>3553</v>
      </c>
      <c r="X1359" s="44">
        <v>30237</v>
      </c>
      <c r="Y1359" s="34" t="s">
        <v>3425</v>
      </c>
      <c r="Z1359" s="43" t="s">
        <v>426</v>
      </c>
      <c r="AA1359" s="34" t="s">
        <v>486</v>
      </c>
      <c r="AB1359" s="34" t="s">
        <v>398</v>
      </c>
      <c r="AC1359" s="34" t="s">
        <v>3425</v>
      </c>
      <c r="AD1359" s="44" t="s">
        <v>428</v>
      </c>
      <c r="AE1359" s="44" t="s">
        <v>4613</v>
      </c>
      <c r="AF1359" s="43">
        <v>164</v>
      </c>
      <c r="AG1359" s="34" t="s">
        <v>3553</v>
      </c>
      <c r="AH1359" s="34" t="s">
        <v>3552</v>
      </c>
      <c r="AI1359" s="43" t="s">
        <v>3554</v>
      </c>
      <c r="AJ1359" s="44" t="s">
        <v>3555</v>
      </c>
      <c r="AK1359" s="295">
        <v>4750194</v>
      </c>
      <c r="AL1359" s="44" t="s">
        <v>486</v>
      </c>
      <c r="AM1359" s="44" t="s">
        <v>3559</v>
      </c>
      <c r="AN1359" s="296">
        <v>253469640</v>
      </c>
      <c r="AO1359" s="34"/>
      <c r="AP1359" s="34"/>
      <c r="AQ1359" s="34"/>
      <c r="AR1359" s="34"/>
      <c r="AS1359" s="34"/>
      <c r="AT1359" s="44" t="s">
        <v>434</v>
      </c>
      <c r="AU1359" s="44"/>
      <c r="AV1359" s="751" t="str" cm="1">
        <f t="array" ref="AV13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59" s="34"/>
      <c r="AX1359" s="34"/>
      <c r="AY1359" s="34"/>
      <c r="AZ1359" s="34"/>
      <c r="BA1359" s="34"/>
      <c r="BB1359" s="34"/>
      <c r="BC1359" s="34"/>
      <c r="BD1359" s="44">
        <v>30237</v>
      </c>
      <c r="BE1359" s="34" t="s">
        <v>3425</v>
      </c>
      <c r="BF1359" s="43" t="s">
        <v>426</v>
      </c>
      <c r="BG1359" s="34" t="s">
        <v>486</v>
      </c>
      <c r="BH1359" s="34" t="s">
        <v>398</v>
      </c>
      <c r="BI1359" s="34" t="s">
        <v>3425</v>
      </c>
      <c r="BJ1359" s="44" t="s">
        <v>428</v>
      </c>
      <c r="BK1359" s="44" t="s">
        <v>4613</v>
      </c>
    </row>
    <row r="1360" spans="22:63">
      <c r="V1360" s="43">
        <v>164</v>
      </c>
      <c r="W1360" s="34" t="s">
        <v>3553</v>
      </c>
      <c r="X1360" s="44">
        <v>30242</v>
      </c>
      <c r="Y1360" s="34" t="s">
        <v>3473</v>
      </c>
      <c r="Z1360" s="43" t="s">
        <v>426</v>
      </c>
      <c r="AA1360" s="34" t="s">
        <v>486</v>
      </c>
      <c r="AB1360" s="34" t="s">
        <v>398</v>
      </c>
      <c r="AC1360" s="34" t="s">
        <v>3473</v>
      </c>
      <c r="AD1360" s="44" t="s">
        <v>428</v>
      </c>
      <c r="AE1360" s="44" t="s">
        <v>4613</v>
      </c>
      <c r="AF1360" s="43">
        <v>164</v>
      </c>
      <c r="AG1360" s="34" t="s">
        <v>3553</v>
      </c>
      <c r="AH1360" s="34" t="s">
        <v>3552</v>
      </c>
      <c r="AI1360" s="43" t="s">
        <v>3554</v>
      </c>
      <c r="AJ1360" s="44" t="s">
        <v>3555</v>
      </c>
      <c r="AK1360" s="295">
        <v>4750194</v>
      </c>
      <c r="AL1360" s="44" t="s">
        <v>486</v>
      </c>
      <c r="AM1360" s="44" t="s">
        <v>3559</v>
      </c>
      <c r="AN1360" s="296">
        <v>253469640</v>
      </c>
      <c r="AO1360" s="34"/>
      <c r="AP1360" s="34"/>
      <c r="AQ1360" s="34"/>
      <c r="AR1360" s="34"/>
      <c r="AS1360" s="34"/>
      <c r="AT1360" s="44" t="s">
        <v>434</v>
      </c>
      <c r="AU1360" s="44"/>
      <c r="AV1360" s="751" t="str" cm="1">
        <f t="array" ref="AV13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0" s="34"/>
      <c r="AX1360" s="34"/>
      <c r="AY1360" s="34"/>
      <c r="AZ1360" s="34"/>
      <c r="BA1360" s="34"/>
      <c r="BB1360" s="34"/>
      <c r="BC1360" s="34"/>
      <c r="BD1360" s="44">
        <v>30242</v>
      </c>
      <c r="BE1360" s="34" t="s">
        <v>3473</v>
      </c>
      <c r="BF1360" s="43" t="s">
        <v>426</v>
      </c>
      <c r="BG1360" s="34" t="s">
        <v>486</v>
      </c>
      <c r="BH1360" s="34" t="s">
        <v>398</v>
      </c>
      <c r="BI1360" s="34" t="s">
        <v>3473</v>
      </c>
      <c r="BJ1360" s="44" t="s">
        <v>428</v>
      </c>
      <c r="BK1360" s="44" t="s">
        <v>4613</v>
      </c>
    </row>
    <row r="1361" spans="22:63">
      <c r="V1361" s="43">
        <v>164</v>
      </c>
      <c r="W1361" s="34" t="s">
        <v>3553</v>
      </c>
      <c r="X1361" s="44">
        <v>30243</v>
      </c>
      <c r="Y1361" s="34" t="s">
        <v>3519</v>
      </c>
      <c r="Z1361" s="43" t="s">
        <v>426</v>
      </c>
      <c r="AA1361" s="34" t="s">
        <v>486</v>
      </c>
      <c r="AB1361" s="34" t="s">
        <v>398</v>
      </c>
      <c r="AC1361" s="34" t="s">
        <v>3519</v>
      </c>
      <c r="AD1361" s="44" t="s">
        <v>428</v>
      </c>
      <c r="AE1361" s="44" t="s">
        <v>4613</v>
      </c>
      <c r="AF1361" s="43">
        <v>164</v>
      </c>
      <c r="AG1361" s="34" t="s">
        <v>3553</v>
      </c>
      <c r="AH1361" s="34" t="s">
        <v>3552</v>
      </c>
      <c r="AI1361" s="43" t="s">
        <v>3554</v>
      </c>
      <c r="AJ1361" s="44" t="s">
        <v>3555</v>
      </c>
      <c r="AK1361" s="295">
        <v>4750194</v>
      </c>
      <c r="AL1361" s="44" t="s">
        <v>486</v>
      </c>
      <c r="AM1361" s="44" t="s">
        <v>3559</v>
      </c>
      <c r="AN1361" s="296">
        <v>253469640</v>
      </c>
      <c r="AO1361" s="34"/>
      <c r="AP1361" s="34"/>
      <c r="AQ1361" s="34"/>
      <c r="AR1361" s="34"/>
      <c r="AS1361" s="34"/>
      <c r="AT1361" s="44" t="s">
        <v>434</v>
      </c>
      <c r="AU1361" s="44"/>
      <c r="AV1361" s="751" t="str" cm="1">
        <f t="array" ref="AV13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1" s="34"/>
      <c r="AX1361" s="34"/>
      <c r="AY1361" s="34"/>
      <c r="AZ1361" s="34"/>
      <c r="BA1361" s="34"/>
      <c r="BB1361" s="34"/>
      <c r="BC1361" s="34"/>
      <c r="BD1361" s="44">
        <v>30243</v>
      </c>
      <c r="BE1361" s="34" t="s">
        <v>3519</v>
      </c>
      <c r="BF1361" s="43" t="s">
        <v>426</v>
      </c>
      <c r="BG1361" s="34" t="s">
        <v>486</v>
      </c>
      <c r="BH1361" s="34" t="s">
        <v>398</v>
      </c>
      <c r="BI1361" s="34" t="s">
        <v>3519</v>
      </c>
      <c r="BJ1361" s="44" t="s">
        <v>428</v>
      </c>
      <c r="BK1361" s="44" t="s">
        <v>4613</v>
      </c>
    </row>
    <row r="1362" spans="22:63">
      <c r="V1362" s="43">
        <v>164</v>
      </c>
      <c r="W1362" s="34" t="s">
        <v>3553</v>
      </c>
      <c r="X1362" s="44">
        <v>30244</v>
      </c>
      <c r="Y1362" s="34" t="s">
        <v>3560</v>
      </c>
      <c r="Z1362" s="43" t="s">
        <v>426</v>
      </c>
      <c r="AA1362" s="34" t="s">
        <v>486</v>
      </c>
      <c r="AB1362" s="34" t="s">
        <v>398</v>
      </c>
      <c r="AC1362" s="34" t="s">
        <v>3560</v>
      </c>
      <c r="AD1362" s="44" t="s">
        <v>428</v>
      </c>
      <c r="AE1362" s="44" t="s">
        <v>4613</v>
      </c>
      <c r="AF1362" s="43">
        <v>164</v>
      </c>
      <c r="AG1362" s="34" t="s">
        <v>3553</v>
      </c>
      <c r="AH1362" s="34" t="s">
        <v>3552</v>
      </c>
      <c r="AI1362" s="43" t="s">
        <v>3554</v>
      </c>
      <c r="AJ1362" s="44" t="s">
        <v>3555</v>
      </c>
      <c r="AK1362" s="295">
        <v>4750194</v>
      </c>
      <c r="AL1362" s="44" t="s">
        <v>486</v>
      </c>
      <c r="AM1362" s="44" t="s">
        <v>3559</v>
      </c>
      <c r="AN1362" s="296">
        <v>253469640</v>
      </c>
      <c r="AO1362" s="34"/>
      <c r="AP1362" s="34"/>
      <c r="AQ1362" s="34"/>
      <c r="AR1362" s="34"/>
      <c r="AS1362" s="34"/>
      <c r="AT1362" s="44" t="s">
        <v>434</v>
      </c>
      <c r="AU1362" s="44"/>
      <c r="AV1362" s="751" t="str" cm="1">
        <f t="array" ref="AV13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2" s="34"/>
      <c r="AX1362" s="34"/>
      <c r="AY1362" s="34"/>
      <c r="AZ1362" s="34"/>
      <c r="BA1362" s="34"/>
      <c r="BB1362" s="34"/>
      <c r="BC1362" s="34"/>
      <c r="BD1362" s="44">
        <v>30244</v>
      </c>
      <c r="BE1362" s="34" t="s">
        <v>3560</v>
      </c>
      <c r="BF1362" s="43" t="s">
        <v>426</v>
      </c>
      <c r="BG1362" s="34" t="s">
        <v>486</v>
      </c>
      <c r="BH1362" s="34" t="s">
        <v>398</v>
      </c>
      <c r="BI1362" s="34" t="s">
        <v>3560</v>
      </c>
      <c r="BJ1362" s="44" t="s">
        <v>428</v>
      </c>
      <c r="BK1362" s="44" t="s">
        <v>4613</v>
      </c>
    </row>
    <row r="1363" spans="22:63">
      <c r="V1363" s="43">
        <v>164</v>
      </c>
      <c r="W1363" s="34" t="s">
        <v>3553</v>
      </c>
      <c r="X1363" s="44">
        <v>30245</v>
      </c>
      <c r="Y1363" s="34" t="s">
        <v>3600</v>
      </c>
      <c r="Z1363" s="43" t="s">
        <v>426</v>
      </c>
      <c r="AA1363" s="34" t="s">
        <v>486</v>
      </c>
      <c r="AB1363" s="34" t="s">
        <v>398</v>
      </c>
      <c r="AC1363" s="34" t="s">
        <v>3600</v>
      </c>
      <c r="AD1363" s="44" t="s">
        <v>428</v>
      </c>
      <c r="AE1363" s="44" t="s">
        <v>4613</v>
      </c>
      <c r="AF1363" s="43">
        <v>164</v>
      </c>
      <c r="AG1363" s="34" t="s">
        <v>3553</v>
      </c>
      <c r="AH1363" s="34" t="s">
        <v>3552</v>
      </c>
      <c r="AI1363" s="43" t="s">
        <v>3554</v>
      </c>
      <c r="AJ1363" s="44" t="s">
        <v>3555</v>
      </c>
      <c r="AK1363" s="295">
        <v>4750194</v>
      </c>
      <c r="AL1363" s="44" t="s">
        <v>486</v>
      </c>
      <c r="AM1363" s="44" t="s">
        <v>3559</v>
      </c>
      <c r="AN1363" s="296">
        <v>253469640</v>
      </c>
      <c r="AO1363" s="34"/>
      <c r="AP1363" s="34"/>
      <c r="AQ1363" s="34"/>
      <c r="AR1363" s="34"/>
      <c r="AS1363" s="34"/>
      <c r="AT1363" s="44" t="s">
        <v>434</v>
      </c>
      <c r="AU1363" s="44"/>
      <c r="AV1363" s="751" t="str" cm="1">
        <f t="array" ref="AV13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3" s="34"/>
      <c r="AX1363" s="34"/>
      <c r="AY1363" s="34"/>
      <c r="AZ1363" s="34"/>
      <c r="BA1363" s="34"/>
      <c r="BB1363" s="34"/>
      <c r="BC1363" s="34"/>
      <c r="BD1363" s="44">
        <v>30245</v>
      </c>
      <c r="BE1363" s="34" t="s">
        <v>3600</v>
      </c>
      <c r="BF1363" s="43" t="s">
        <v>426</v>
      </c>
      <c r="BG1363" s="34" t="s">
        <v>486</v>
      </c>
      <c r="BH1363" s="34" t="s">
        <v>398</v>
      </c>
      <c r="BI1363" s="34" t="s">
        <v>3600</v>
      </c>
      <c r="BJ1363" s="44" t="s">
        <v>428</v>
      </c>
      <c r="BK1363" s="44" t="s">
        <v>4613</v>
      </c>
    </row>
    <row r="1364" spans="22:63">
      <c r="V1364" s="43">
        <v>164</v>
      </c>
      <c r="W1364" s="34" t="s">
        <v>3553</v>
      </c>
      <c r="X1364" s="44">
        <v>30247</v>
      </c>
      <c r="Y1364" s="34" t="s">
        <v>3637</v>
      </c>
      <c r="Z1364" s="43" t="s">
        <v>426</v>
      </c>
      <c r="AA1364" s="34" t="s">
        <v>486</v>
      </c>
      <c r="AB1364" s="34" t="s">
        <v>398</v>
      </c>
      <c r="AC1364" s="34" t="s">
        <v>3637</v>
      </c>
      <c r="AD1364" s="44" t="s">
        <v>428</v>
      </c>
      <c r="AE1364" s="44" t="s">
        <v>4613</v>
      </c>
      <c r="AF1364" s="43">
        <v>164</v>
      </c>
      <c r="AG1364" s="34" t="s">
        <v>3553</v>
      </c>
      <c r="AH1364" s="34" t="s">
        <v>3552</v>
      </c>
      <c r="AI1364" s="43" t="s">
        <v>3554</v>
      </c>
      <c r="AJ1364" s="44" t="s">
        <v>3555</v>
      </c>
      <c r="AK1364" s="295">
        <v>4750194</v>
      </c>
      <c r="AL1364" s="44" t="s">
        <v>486</v>
      </c>
      <c r="AM1364" s="44" t="s">
        <v>3559</v>
      </c>
      <c r="AN1364" s="296">
        <v>253469640</v>
      </c>
      <c r="AO1364" s="34"/>
      <c r="AP1364" s="34"/>
      <c r="AQ1364" s="34"/>
      <c r="AR1364" s="34"/>
      <c r="AS1364" s="34"/>
      <c r="AT1364" s="44" t="s">
        <v>434</v>
      </c>
      <c r="AU1364" s="44"/>
      <c r="AV1364" s="751" t="str" cm="1">
        <f t="array" ref="AV13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4" s="34"/>
      <c r="AX1364" s="34"/>
      <c r="AY1364" s="34"/>
      <c r="AZ1364" s="34"/>
      <c r="BA1364" s="34"/>
      <c r="BB1364" s="34"/>
      <c r="BC1364" s="34"/>
      <c r="BD1364" s="44">
        <v>30247</v>
      </c>
      <c r="BE1364" s="34" t="s">
        <v>3637</v>
      </c>
      <c r="BF1364" s="43" t="s">
        <v>426</v>
      </c>
      <c r="BG1364" s="34" t="s">
        <v>486</v>
      </c>
      <c r="BH1364" s="34" t="s">
        <v>398</v>
      </c>
      <c r="BI1364" s="34" t="s">
        <v>3637</v>
      </c>
      <c r="BJ1364" s="44" t="s">
        <v>428</v>
      </c>
      <c r="BK1364" s="44" t="s">
        <v>4613</v>
      </c>
    </row>
    <row r="1365" spans="22:63">
      <c r="V1365" s="43">
        <v>164</v>
      </c>
      <c r="W1365" s="34" t="s">
        <v>3553</v>
      </c>
      <c r="X1365" s="44">
        <v>30252</v>
      </c>
      <c r="Y1365" s="34" t="s">
        <v>2790</v>
      </c>
      <c r="Z1365" s="43" t="s">
        <v>426</v>
      </c>
      <c r="AA1365" s="34" t="s">
        <v>486</v>
      </c>
      <c r="AB1365" s="34" t="s">
        <v>398</v>
      </c>
      <c r="AC1365" s="34" t="s">
        <v>2790</v>
      </c>
      <c r="AD1365" s="44" t="s">
        <v>428</v>
      </c>
      <c r="AE1365" s="44" t="s">
        <v>4613</v>
      </c>
      <c r="AF1365" s="43">
        <v>164</v>
      </c>
      <c r="AG1365" s="34" t="s">
        <v>3553</v>
      </c>
      <c r="AH1365" s="34" t="s">
        <v>3552</v>
      </c>
      <c r="AI1365" s="43" t="s">
        <v>3554</v>
      </c>
      <c r="AJ1365" s="44" t="s">
        <v>3555</v>
      </c>
      <c r="AK1365" s="295">
        <v>4750194</v>
      </c>
      <c r="AL1365" s="44" t="s">
        <v>486</v>
      </c>
      <c r="AM1365" s="44" t="s">
        <v>3559</v>
      </c>
      <c r="AN1365" s="296">
        <v>253469640</v>
      </c>
      <c r="AO1365" s="34"/>
      <c r="AP1365" s="34"/>
      <c r="AQ1365" s="34"/>
      <c r="AR1365" s="34"/>
      <c r="AS1365" s="34"/>
      <c r="AT1365" s="44" t="s">
        <v>434</v>
      </c>
      <c r="AU1365" s="44"/>
      <c r="AV1365" s="751" t="str" cm="1">
        <f t="array" ref="AV13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5" s="34"/>
      <c r="AX1365" s="34"/>
      <c r="AY1365" s="34"/>
      <c r="AZ1365" s="34"/>
      <c r="BA1365" s="34"/>
      <c r="BB1365" s="34"/>
      <c r="BC1365" s="34"/>
      <c r="BD1365" s="44">
        <v>30252</v>
      </c>
      <c r="BE1365" s="34" t="s">
        <v>2790</v>
      </c>
      <c r="BF1365" s="43" t="s">
        <v>426</v>
      </c>
      <c r="BG1365" s="34" t="s">
        <v>486</v>
      </c>
      <c r="BH1365" s="34" t="s">
        <v>398</v>
      </c>
      <c r="BI1365" s="34" t="s">
        <v>2790</v>
      </c>
      <c r="BJ1365" s="44" t="s">
        <v>428</v>
      </c>
      <c r="BK1365" s="44" t="s">
        <v>4613</v>
      </c>
    </row>
    <row r="1366" spans="22:63">
      <c r="V1366" s="43">
        <v>164</v>
      </c>
      <c r="W1366" s="34" t="s">
        <v>3553</v>
      </c>
      <c r="X1366" s="44">
        <v>30254</v>
      </c>
      <c r="Y1366" s="34" t="s">
        <v>1485</v>
      </c>
      <c r="Z1366" s="43" t="s">
        <v>426</v>
      </c>
      <c r="AA1366" s="34" t="s">
        <v>486</v>
      </c>
      <c r="AB1366" s="34" t="s">
        <v>398</v>
      </c>
      <c r="AC1366" s="34" t="s">
        <v>1485</v>
      </c>
      <c r="AD1366" s="44" t="s">
        <v>428</v>
      </c>
      <c r="AE1366" s="44" t="s">
        <v>4613</v>
      </c>
      <c r="AF1366" s="43">
        <v>164</v>
      </c>
      <c r="AG1366" s="34" t="s">
        <v>3553</v>
      </c>
      <c r="AH1366" s="34" t="s">
        <v>3552</v>
      </c>
      <c r="AI1366" s="43" t="s">
        <v>3554</v>
      </c>
      <c r="AJ1366" s="44" t="s">
        <v>3555</v>
      </c>
      <c r="AK1366" s="295">
        <v>4750194</v>
      </c>
      <c r="AL1366" s="44" t="s">
        <v>486</v>
      </c>
      <c r="AM1366" s="44" t="s">
        <v>3559</v>
      </c>
      <c r="AN1366" s="296">
        <v>253469640</v>
      </c>
      <c r="AO1366" s="34"/>
      <c r="AP1366" s="34"/>
      <c r="AQ1366" s="34"/>
      <c r="AR1366" s="34"/>
      <c r="AS1366" s="34"/>
      <c r="AT1366" s="44" t="s">
        <v>434</v>
      </c>
      <c r="AU1366" s="44"/>
      <c r="AV1366" s="751" t="str" cm="1">
        <f t="array" ref="AV13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6" s="34"/>
      <c r="AX1366" s="34"/>
      <c r="AY1366" s="34"/>
      <c r="AZ1366" s="34"/>
      <c r="BA1366" s="34"/>
      <c r="BB1366" s="34"/>
      <c r="BC1366" s="34"/>
      <c r="BD1366" s="44">
        <v>30254</v>
      </c>
      <c r="BE1366" s="34" t="s">
        <v>1485</v>
      </c>
      <c r="BF1366" s="43" t="s">
        <v>426</v>
      </c>
      <c r="BG1366" s="34" t="s">
        <v>486</v>
      </c>
      <c r="BH1366" s="34" t="s">
        <v>398</v>
      </c>
      <c r="BI1366" s="34" t="s">
        <v>1485</v>
      </c>
      <c r="BJ1366" s="44" t="s">
        <v>428</v>
      </c>
      <c r="BK1366" s="44" t="s">
        <v>4613</v>
      </c>
    </row>
    <row r="1367" spans="22:63">
      <c r="V1367" s="43">
        <v>164</v>
      </c>
      <c r="W1367" s="34" t="s">
        <v>3553</v>
      </c>
      <c r="X1367" s="44">
        <v>30255</v>
      </c>
      <c r="Y1367" s="34" t="s">
        <v>3736</v>
      </c>
      <c r="Z1367" s="43" t="s">
        <v>426</v>
      </c>
      <c r="AA1367" s="34" t="s">
        <v>486</v>
      </c>
      <c r="AB1367" s="34" t="s">
        <v>398</v>
      </c>
      <c r="AC1367" s="34" t="s">
        <v>3736</v>
      </c>
      <c r="AD1367" s="44" t="s">
        <v>428</v>
      </c>
      <c r="AE1367" s="44" t="s">
        <v>4613</v>
      </c>
      <c r="AF1367" s="43">
        <v>164</v>
      </c>
      <c r="AG1367" s="34" t="s">
        <v>3553</v>
      </c>
      <c r="AH1367" s="34" t="s">
        <v>3552</v>
      </c>
      <c r="AI1367" s="43" t="s">
        <v>3554</v>
      </c>
      <c r="AJ1367" s="44" t="s">
        <v>3555</v>
      </c>
      <c r="AK1367" s="295">
        <v>4750194</v>
      </c>
      <c r="AL1367" s="44" t="s">
        <v>486</v>
      </c>
      <c r="AM1367" s="44" t="s">
        <v>3559</v>
      </c>
      <c r="AN1367" s="296">
        <v>253469640</v>
      </c>
      <c r="AO1367" s="34"/>
      <c r="AP1367" s="34"/>
      <c r="AQ1367" s="34"/>
      <c r="AR1367" s="34"/>
      <c r="AS1367" s="34"/>
      <c r="AT1367" s="44" t="s">
        <v>434</v>
      </c>
      <c r="AU1367" s="44"/>
      <c r="AV1367" s="751" t="str" cm="1">
        <f t="array" ref="AV13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7" s="34"/>
      <c r="AX1367" s="34"/>
      <c r="AY1367" s="34"/>
      <c r="AZ1367" s="34"/>
      <c r="BA1367" s="34"/>
      <c r="BB1367" s="34"/>
      <c r="BC1367" s="34"/>
      <c r="BD1367" s="44">
        <v>30255</v>
      </c>
      <c r="BE1367" s="34" t="s">
        <v>3736</v>
      </c>
      <c r="BF1367" s="43" t="s">
        <v>426</v>
      </c>
      <c r="BG1367" s="34" t="s">
        <v>486</v>
      </c>
      <c r="BH1367" s="34" t="s">
        <v>398</v>
      </c>
      <c r="BI1367" s="34" t="s">
        <v>3736</v>
      </c>
      <c r="BJ1367" s="44" t="s">
        <v>428</v>
      </c>
      <c r="BK1367" s="44" t="s">
        <v>4613</v>
      </c>
    </row>
    <row r="1368" spans="22:63">
      <c r="V1368" s="43">
        <v>164</v>
      </c>
      <c r="W1368" s="34" t="s">
        <v>3553</v>
      </c>
      <c r="X1368" s="44">
        <v>30256</v>
      </c>
      <c r="Y1368" s="34" t="s">
        <v>3762</v>
      </c>
      <c r="Z1368" s="43" t="s">
        <v>426</v>
      </c>
      <c r="AA1368" s="34" t="s">
        <v>486</v>
      </c>
      <c r="AB1368" s="34" t="s">
        <v>398</v>
      </c>
      <c r="AC1368" s="34" t="s">
        <v>3762</v>
      </c>
      <c r="AD1368" s="44" t="s">
        <v>428</v>
      </c>
      <c r="AE1368" s="44" t="s">
        <v>4613</v>
      </c>
      <c r="AF1368" s="43">
        <v>164</v>
      </c>
      <c r="AG1368" s="34" t="s">
        <v>3553</v>
      </c>
      <c r="AH1368" s="34" t="s">
        <v>3552</v>
      </c>
      <c r="AI1368" s="43" t="s">
        <v>3554</v>
      </c>
      <c r="AJ1368" s="44" t="s">
        <v>3555</v>
      </c>
      <c r="AK1368" s="295">
        <v>4750194</v>
      </c>
      <c r="AL1368" s="44" t="s">
        <v>486</v>
      </c>
      <c r="AM1368" s="44" t="s">
        <v>3559</v>
      </c>
      <c r="AN1368" s="296">
        <v>253469640</v>
      </c>
      <c r="AO1368" s="34"/>
      <c r="AP1368" s="34"/>
      <c r="AQ1368" s="34"/>
      <c r="AR1368" s="34"/>
      <c r="AS1368" s="34"/>
      <c r="AT1368" s="44" t="s">
        <v>434</v>
      </c>
      <c r="AU1368" s="44"/>
      <c r="AV1368" s="751" t="str" cm="1">
        <f t="array" ref="AV13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8" s="34"/>
      <c r="AX1368" s="34"/>
      <c r="AY1368" s="34"/>
      <c r="AZ1368" s="34"/>
      <c r="BA1368" s="34"/>
      <c r="BB1368" s="34"/>
      <c r="BC1368" s="34"/>
      <c r="BD1368" s="44">
        <v>30256</v>
      </c>
      <c r="BE1368" s="34" t="s">
        <v>3762</v>
      </c>
      <c r="BF1368" s="43" t="s">
        <v>426</v>
      </c>
      <c r="BG1368" s="34" t="s">
        <v>486</v>
      </c>
      <c r="BH1368" s="34" t="s">
        <v>398</v>
      </c>
      <c r="BI1368" s="34" t="s">
        <v>3762</v>
      </c>
      <c r="BJ1368" s="44" t="s">
        <v>428</v>
      </c>
      <c r="BK1368" s="44" t="s">
        <v>4613</v>
      </c>
    </row>
    <row r="1369" spans="22:63">
      <c r="V1369" s="43">
        <v>164</v>
      </c>
      <c r="W1369" s="34" t="s">
        <v>3553</v>
      </c>
      <c r="X1369" s="44">
        <v>30257</v>
      </c>
      <c r="Y1369" s="34" t="s">
        <v>2400</v>
      </c>
      <c r="Z1369" s="43" t="s">
        <v>426</v>
      </c>
      <c r="AA1369" s="34" t="s">
        <v>486</v>
      </c>
      <c r="AB1369" s="34" t="s">
        <v>398</v>
      </c>
      <c r="AC1369" s="34" t="s">
        <v>2400</v>
      </c>
      <c r="AD1369" s="44" t="s">
        <v>428</v>
      </c>
      <c r="AE1369" s="44" t="s">
        <v>4613</v>
      </c>
      <c r="AF1369" s="43">
        <v>164</v>
      </c>
      <c r="AG1369" s="34" t="s">
        <v>3553</v>
      </c>
      <c r="AH1369" s="34" t="s">
        <v>3552</v>
      </c>
      <c r="AI1369" s="43" t="s">
        <v>3554</v>
      </c>
      <c r="AJ1369" s="44" t="s">
        <v>3555</v>
      </c>
      <c r="AK1369" s="295">
        <v>4750194</v>
      </c>
      <c r="AL1369" s="44" t="s">
        <v>486</v>
      </c>
      <c r="AM1369" s="44" t="s">
        <v>3559</v>
      </c>
      <c r="AN1369" s="296">
        <v>253469640</v>
      </c>
      <c r="AO1369" s="34"/>
      <c r="AP1369" s="34"/>
      <c r="AQ1369" s="34"/>
      <c r="AR1369" s="34"/>
      <c r="AS1369" s="34"/>
      <c r="AT1369" s="44" t="s">
        <v>434</v>
      </c>
      <c r="AU1369" s="44"/>
      <c r="AV1369" s="751" t="str" cm="1">
        <f t="array" ref="AV13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69" s="34"/>
      <c r="AX1369" s="34"/>
      <c r="AY1369" s="34"/>
      <c r="AZ1369" s="34"/>
      <c r="BA1369" s="34"/>
      <c r="BB1369" s="34"/>
      <c r="BC1369" s="34"/>
      <c r="BD1369" s="44">
        <v>30257</v>
      </c>
      <c r="BE1369" s="34" t="s">
        <v>2400</v>
      </c>
      <c r="BF1369" s="43" t="s">
        <v>426</v>
      </c>
      <c r="BG1369" s="34" t="s">
        <v>486</v>
      </c>
      <c r="BH1369" s="34" t="s">
        <v>398</v>
      </c>
      <c r="BI1369" s="34" t="s">
        <v>2400</v>
      </c>
      <c r="BJ1369" s="44" t="s">
        <v>428</v>
      </c>
      <c r="BK1369" s="44" t="s">
        <v>4613</v>
      </c>
    </row>
    <row r="1370" spans="22:63">
      <c r="V1370" s="43">
        <v>164</v>
      </c>
      <c r="W1370" s="34" t="s">
        <v>3553</v>
      </c>
      <c r="X1370" s="44">
        <v>30259</v>
      </c>
      <c r="Y1370" s="34" t="s">
        <v>1883</v>
      </c>
      <c r="Z1370" s="43" t="s">
        <v>426</v>
      </c>
      <c r="AA1370" s="34" t="s">
        <v>486</v>
      </c>
      <c r="AB1370" s="34" t="s">
        <v>398</v>
      </c>
      <c r="AC1370" s="34" t="s">
        <v>1883</v>
      </c>
      <c r="AD1370" s="44" t="s">
        <v>428</v>
      </c>
      <c r="AE1370" s="44" t="s">
        <v>4613</v>
      </c>
      <c r="AF1370" s="43">
        <v>164</v>
      </c>
      <c r="AG1370" s="34" t="s">
        <v>3553</v>
      </c>
      <c r="AH1370" s="34" t="s">
        <v>3552</v>
      </c>
      <c r="AI1370" s="43" t="s">
        <v>3554</v>
      </c>
      <c r="AJ1370" s="44" t="s">
        <v>3555</v>
      </c>
      <c r="AK1370" s="295">
        <v>4750194</v>
      </c>
      <c r="AL1370" s="44" t="s">
        <v>486</v>
      </c>
      <c r="AM1370" s="44" t="s">
        <v>3559</v>
      </c>
      <c r="AN1370" s="296">
        <v>253469640</v>
      </c>
      <c r="AO1370" s="34"/>
      <c r="AP1370" s="34"/>
      <c r="AQ1370" s="34"/>
      <c r="AR1370" s="34"/>
      <c r="AS1370" s="34"/>
      <c r="AT1370" s="44" t="s">
        <v>434</v>
      </c>
      <c r="AU1370" s="44"/>
      <c r="AV1370" s="751" t="str" cm="1">
        <f t="array" ref="AV13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0" s="34"/>
      <c r="AX1370" s="34"/>
      <c r="AY1370" s="34"/>
      <c r="AZ1370" s="34"/>
      <c r="BA1370" s="34"/>
      <c r="BB1370" s="34"/>
      <c r="BC1370" s="34"/>
      <c r="BD1370" s="44">
        <v>30259</v>
      </c>
      <c r="BE1370" s="34" t="s">
        <v>1883</v>
      </c>
      <c r="BF1370" s="43" t="s">
        <v>426</v>
      </c>
      <c r="BG1370" s="34" t="s">
        <v>486</v>
      </c>
      <c r="BH1370" s="34" t="s">
        <v>398</v>
      </c>
      <c r="BI1370" s="34" t="s">
        <v>1883</v>
      </c>
      <c r="BJ1370" s="44" t="s">
        <v>428</v>
      </c>
      <c r="BK1370" s="44" t="s">
        <v>4613</v>
      </c>
    </row>
    <row r="1371" spans="22:63">
      <c r="V1371" s="43">
        <v>164</v>
      </c>
      <c r="W1371" s="34" t="s">
        <v>3553</v>
      </c>
      <c r="X1371" s="44">
        <v>30260</v>
      </c>
      <c r="Y1371" s="34" t="s">
        <v>3833</v>
      </c>
      <c r="Z1371" s="43" t="s">
        <v>426</v>
      </c>
      <c r="AA1371" s="34" t="s">
        <v>486</v>
      </c>
      <c r="AB1371" s="34" t="s">
        <v>398</v>
      </c>
      <c r="AC1371" s="34" t="s">
        <v>3833</v>
      </c>
      <c r="AD1371" s="44" t="s">
        <v>428</v>
      </c>
      <c r="AE1371" s="44" t="s">
        <v>4613</v>
      </c>
      <c r="AF1371" s="43">
        <v>164</v>
      </c>
      <c r="AG1371" s="34" t="s">
        <v>3553</v>
      </c>
      <c r="AH1371" s="34" t="s">
        <v>3552</v>
      </c>
      <c r="AI1371" s="43" t="s">
        <v>3554</v>
      </c>
      <c r="AJ1371" s="44" t="s">
        <v>3555</v>
      </c>
      <c r="AK1371" s="295">
        <v>4750194</v>
      </c>
      <c r="AL1371" s="44" t="s">
        <v>486</v>
      </c>
      <c r="AM1371" s="44" t="s">
        <v>3559</v>
      </c>
      <c r="AN1371" s="296">
        <v>253469640</v>
      </c>
      <c r="AO1371" s="34"/>
      <c r="AP1371" s="34"/>
      <c r="AQ1371" s="34"/>
      <c r="AR1371" s="34"/>
      <c r="AS1371" s="34"/>
      <c r="AT1371" s="44" t="s">
        <v>434</v>
      </c>
      <c r="AU1371" s="44"/>
      <c r="AV1371" s="751" t="str" cm="1">
        <f t="array" ref="AV13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1" s="34"/>
      <c r="AX1371" s="34"/>
      <c r="AY1371" s="34"/>
      <c r="AZ1371" s="34"/>
      <c r="BA1371" s="34"/>
      <c r="BB1371" s="34"/>
      <c r="BC1371" s="34"/>
      <c r="BD1371" s="44">
        <v>30260</v>
      </c>
      <c r="BE1371" s="34" t="s">
        <v>3833</v>
      </c>
      <c r="BF1371" s="43" t="s">
        <v>426</v>
      </c>
      <c r="BG1371" s="34" t="s">
        <v>486</v>
      </c>
      <c r="BH1371" s="34" t="s">
        <v>398</v>
      </c>
      <c r="BI1371" s="34" t="s">
        <v>3833</v>
      </c>
      <c r="BJ1371" s="44" t="s">
        <v>428</v>
      </c>
      <c r="BK1371" s="44" t="s">
        <v>4613</v>
      </c>
    </row>
    <row r="1372" spans="22:63">
      <c r="V1372" s="43">
        <v>164</v>
      </c>
      <c r="W1372" s="34" t="s">
        <v>3553</v>
      </c>
      <c r="X1372" s="44">
        <v>30261</v>
      </c>
      <c r="Y1372" s="34" t="s">
        <v>3852</v>
      </c>
      <c r="Z1372" s="43" t="s">
        <v>426</v>
      </c>
      <c r="AA1372" s="34" t="s">
        <v>486</v>
      </c>
      <c r="AB1372" s="34" t="s">
        <v>398</v>
      </c>
      <c r="AC1372" s="34" t="s">
        <v>3852</v>
      </c>
      <c r="AD1372" s="44" t="s">
        <v>428</v>
      </c>
      <c r="AE1372" s="44" t="s">
        <v>4613</v>
      </c>
      <c r="AF1372" s="43">
        <v>164</v>
      </c>
      <c r="AG1372" s="34" t="s">
        <v>3553</v>
      </c>
      <c r="AH1372" s="34" t="s">
        <v>3552</v>
      </c>
      <c r="AI1372" s="43" t="s">
        <v>3554</v>
      </c>
      <c r="AJ1372" s="44" t="s">
        <v>3555</v>
      </c>
      <c r="AK1372" s="295">
        <v>4750194</v>
      </c>
      <c r="AL1372" s="44" t="s">
        <v>486</v>
      </c>
      <c r="AM1372" s="44" t="s">
        <v>3559</v>
      </c>
      <c r="AN1372" s="296">
        <v>253469640</v>
      </c>
      <c r="AO1372" s="34"/>
      <c r="AP1372" s="34"/>
      <c r="AQ1372" s="34"/>
      <c r="AR1372" s="34"/>
      <c r="AS1372" s="34"/>
      <c r="AT1372" s="44" t="s">
        <v>434</v>
      </c>
      <c r="AU1372" s="44"/>
      <c r="AV1372" s="751" t="str" cm="1">
        <f t="array" ref="AV13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2" s="34"/>
      <c r="AX1372" s="34"/>
      <c r="AY1372" s="34"/>
      <c r="AZ1372" s="34"/>
      <c r="BA1372" s="34"/>
      <c r="BB1372" s="34"/>
      <c r="BC1372" s="34"/>
      <c r="BD1372" s="44">
        <v>30261</v>
      </c>
      <c r="BE1372" s="34" t="s">
        <v>3852</v>
      </c>
      <c r="BF1372" s="43" t="s">
        <v>426</v>
      </c>
      <c r="BG1372" s="34" t="s">
        <v>486</v>
      </c>
      <c r="BH1372" s="34" t="s">
        <v>398</v>
      </c>
      <c r="BI1372" s="34" t="s">
        <v>3852</v>
      </c>
      <c r="BJ1372" s="44" t="s">
        <v>428</v>
      </c>
      <c r="BK1372" s="44" t="s">
        <v>4613</v>
      </c>
    </row>
    <row r="1373" spans="22:63">
      <c r="V1373" s="43">
        <v>164</v>
      </c>
      <c r="W1373" s="34" t="s">
        <v>3553</v>
      </c>
      <c r="X1373" s="44">
        <v>30263</v>
      </c>
      <c r="Y1373" s="34" t="s">
        <v>3875</v>
      </c>
      <c r="Z1373" s="43" t="s">
        <v>426</v>
      </c>
      <c r="AA1373" s="34" t="s">
        <v>486</v>
      </c>
      <c r="AB1373" s="34" t="s">
        <v>398</v>
      </c>
      <c r="AC1373" s="34" t="s">
        <v>3875</v>
      </c>
      <c r="AD1373" s="44" t="s">
        <v>428</v>
      </c>
      <c r="AE1373" s="44" t="s">
        <v>4613</v>
      </c>
      <c r="AF1373" s="43">
        <v>164</v>
      </c>
      <c r="AG1373" s="34" t="s">
        <v>3553</v>
      </c>
      <c r="AH1373" s="34" t="s">
        <v>3552</v>
      </c>
      <c r="AI1373" s="43" t="s">
        <v>3554</v>
      </c>
      <c r="AJ1373" s="44" t="s">
        <v>3555</v>
      </c>
      <c r="AK1373" s="295">
        <v>4750194</v>
      </c>
      <c r="AL1373" s="44" t="s">
        <v>486</v>
      </c>
      <c r="AM1373" s="44" t="s">
        <v>3559</v>
      </c>
      <c r="AN1373" s="296">
        <v>253469640</v>
      </c>
      <c r="AO1373" s="34"/>
      <c r="AP1373" s="34"/>
      <c r="AQ1373" s="34"/>
      <c r="AR1373" s="34"/>
      <c r="AS1373" s="34"/>
      <c r="AT1373" s="44" t="s">
        <v>434</v>
      </c>
      <c r="AU1373" s="44"/>
      <c r="AV1373" s="751" t="str" cm="1">
        <f t="array" ref="AV13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3" s="34"/>
      <c r="AX1373" s="34"/>
      <c r="AY1373" s="34"/>
      <c r="AZ1373" s="34"/>
      <c r="BA1373" s="34"/>
      <c r="BB1373" s="34"/>
      <c r="BC1373" s="34"/>
      <c r="BD1373" s="44">
        <v>30263</v>
      </c>
      <c r="BE1373" s="34" t="s">
        <v>3875</v>
      </c>
      <c r="BF1373" s="43" t="s">
        <v>426</v>
      </c>
      <c r="BG1373" s="34" t="s">
        <v>486</v>
      </c>
      <c r="BH1373" s="34" t="s">
        <v>398</v>
      </c>
      <c r="BI1373" s="34" t="s">
        <v>3875</v>
      </c>
      <c r="BJ1373" s="44" t="s">
        <v>428</v>
      </c>
      <c r="BK1373" s="44" t="s">
        <v>4613</v>
      </c>
    </row>
    <row r="1374" spans="22:63">
      <c r="V1374" s="43">
        <v>164</v>
      </c>
      <c r="W1374" s="34" t="s">
        <v>3553</v>
      </c>
      <c r="X1374" s="44">
        <v>30265</v>
      </c>
      <c r="Y1374" s="34" t="s">
        <v>3914</v>
      </c>
      <c r="Z1374" s="43" t="s">
        <v>426</v>
      </c>
      <c r="AA1374" s="34" t="s">
        <v>486</v>
      </c>
      <c r="AB1374" s="34" t="s">
        <v>398</v>
      </c>
      <c r="AC1374" s="34" t="s">
        <v>3914</v>
      </c>
      <c r="AD1374" s="44" t="s">
        <v>428</v>
      </c>
      <c r="AE1374" s="44" t="s">
        <v>4613</v>
      </c>
      <c r="AF1374" s="43">
        <v>164</v>
      </c>
      <c r="AG1374" s="34" t="s">
        <v>3553</v>
      </c>
      <c r="AH1374" s="34" t="s">
        <v>3552</v>
      </c>
      <c r="AI1374" s="43" t="s">
        <v>3554</v>
      </c>
      <c r="AJ1374" s="44" t="s">
        <v>3555</v>
      </c>
      <c r="AK1374" s="295">
        <v>4750194</v>
      </c>
      <c r="AL1374" s="44" t="s">
        <v>486</v>
      </c>
      <c r="AM1374" s="44" t="s">
        <v>3559</v>
      </c>
      <c r="AN1374" s="296">
        <v>253469640</v>
      </c>
      <c r="AO1374" s="34"/>
      <c r="AP1374" s="34"/>
      <c r="AQ1374" s="34"/>
      <c r="AR1374" s="34"/>
      <c r="AS1374" s="34"/>
      <c r="AT1374" s="44" t="s">
        <v>434</v>
      </c>
      <c r="AU1374" s="44"/>
      <c r="AV1374" s="751" t="str" cm="1">
        <f t="array" ref="AV13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4" s="34"/>
      <c r="AX1374" s="34"/>
      <c r="AY1374" s="34"/>
      <c r="AZ1374" s="34"/>
      <c r="BA1374" s="34"/>
      <c r="BB1374" s="34"/>
      <c r="BC1374" s="34"/>
      <c r="BD1374" s="44">
        <v>30265</v>
      </c>
      <c r="BE1374" s="34" t="s">
        <v>3914</v>
      </c>
      <c r="BF1374" s="43" t="s">
        <v>426</v>
      </c>
      <c r="BG1374" s="34" t="s">
        <v>486</v>
      </c>
      <c r="BH1374" s="34" t="s">
        <v>398</v>
      </c>
      <c r="BI1374" s="34" t="s">
        <v>3914</v>
      </c>
      <c r="BJ1374" s="44" t="s">
        <v>428</v>
      </c>
      <c r="BK1374" s="44" t="s">
        <v>4613</v>
      </c>
    </row>
    <row r="1375" spans="22:63">
      <c r="V1375" s="43">
        <v>164</v>
      </c>
      <c r="W1375" s="34" t="s">
        <v>3553</v>
      </c>
      <c r="X1375" s="44">
        <v>30264</v>
      </c>
      <c r="Y1375" s="34" t="s">
        <v>2294</v>
      </c>
      <c r="Z1375" s="43" t="s">
        <v>426</v>
      </c>
      <c r="AA1375" s="34" t="s">
        <v>486</v>
      </c>
      <c r="AB1375" s="34" t="s">
        <v>398</v>
      </c>
      <c r="AC1375" s="34" t="s">
        <v>2294</v>
      </c>
      <c r="AD1375" s="44" t="s">
        <v>428</v>
      </c>
      <c r="AE1375" s="44" t="s">
        <v>4613</v>
      </c>
      <c r="AF1375" s="43">
        <v>164</v>
      </c>
      <c r="AG1375" s="34" t="s">
        <v>3553</v>
      </c>
      <c r="AH1375" s="34" t="s">
        <v>3552</v>
      </c>
      <c r="AI1375" s="43" t="s">
        <v>3554</v>
      </c>
      <c r="AJ1375" s="44" t="s">
        <v>3555</v>
      </c>
      <c r="AK1375" s="295">
        <v>4750194</v>
      </c>
      <c r="AL1375" s="44" t="s">
        <v>486</v>
      </c>
      <c r="AM1375" s="44" t="s">
        <v>3559</v>
      </c>
      <c r="AN1375" s="296">
        <v>253469640</v>
      </c>
      <c r="AO1375" s="34"/>
      <c r="AP1375" s="34"/>
      <c r="AQ1375" s="34"/>
      <c r="AR1375" s="34"/>
      <c r="AS1375" s="34"/>
      <c r="AT1375" s="44" t="s">
        <v>434</v>
      </c>
      <c r="AU1375" s="44"/>
      <c r="AV1375" s="751" t="str" cm="1">
        <f t="array" ref="AV13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5" s="34"/>
      <c r="AX1375" s="34"/>
      <c r="AY1375" s="34"/>
      <c r="AZ1375" s="34"/>
      <c r="BA1375" s="34"/>
      <c r="BB1375" s="34"/>
      <c r="BC1375" s="34"/>
      <c r="BD1375" s="44">
        <v>30264</v>
      </c>
      <c r="BE1375" s="34" t="s">
        <v>2294</v>
      </c>
      <c r="BF1375" s="43" t="s">
        <v>426</v>
      </c>
      <c r="BG1375" s="34" t="s">
        <v>486</v>
      </c>
      <c r="BH1375" s="34" t="s">
        <v>398</v>
      </c>
      <c r="BI1375" s="34" t="s">
        <v>2294</v>
      </c>
      <c r="BJ1375" s="44" t="s">
        <v>428</v>
      </c>
      <c r="BK1375" s="44" t="s">
        <v>4613</v>
      </c>
    </row>
    <row r="1376" spans="22:63">
      <c r="V1376" s="43">
        <v>164</v>
      </c>
      <c r="W1376" s="34" t="s">
        <v>3553</v>
      </c>
      <c r="X1376" s="44">
        <v>30279</v>
      </c>
      <c r="Y1376" s="34" t="s">
        <v>4002</v>
      </c>
      <c r="Z1376" s="43" t="s">
        <v>426</v>
      </c>
      <c r="AA1376" s="34" t="s">
        <v>486</v>
      </c>
      <c r="AB1376" s="34" t="s">
        <v>398</v>
      </c>
      <c r="AC1376" s="34" t="s">
        <v>4002</v>
      </c>
      <c r="AD1376" s="44" t="s">
        <v>428</v>
      </c>
      <c r="AE1376" s="44" t="s">
        <v>4613</v>
      </c>
      <c r="AF1376" s="43">
        <v>164</v>
      </c>
      <c r="AG1376" s="34" t="s">
        <v>3553</v>
      </c>
      <c r="AH1376" s="34" t="s">
        <v>3552</v>
      </c>
      <c r="AI1376" s="43" t="s">
        <v>3554</v>
      </c>
      <c r="AJ1376" s="44" t="s">
        <v>3555</v>
      </c>
      <c r="AK1376" s="295">
        <v>4750194</v>
      </c>
      <c r="AL1376" s="44" t="s">
        <v>486</v>
      </c>
      <c r="AM1376" s="44" t="s">
        <v>3559</v>
      </c>
      <c r="AN1376" s="296">
        <v>253469640</v>
      </c>
      <c r="AO1376" s="34"/>
      <c r="AP1376" s="34"/>
      <c r="AQ1376" s="34"/>
      <c r="AR1376" s="34"/>
      <c r="AS1376" s="34"/>
      <c r="AT1376" s="44" t="s">
        <v>434</v>
      </c>
      <c r="AU1376" s="44"/>
      <c r="AV1376" s="751" t="str" cm="1">
        <f t="array" ref="AV13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6" s="34"/>
      <c r="AX1376" s="34"/>
      <c r="AY1376" s="34"/>
      <c r="AZ1376" s="34"/>
      <c r="BA1376" s="34"/>
      <c r="BB1376" s="34"/>
      <c r="BC1376" s="34"/>
      <c r="BD1376" s="44">
        <v>30279</v>
      </c>
      <c r="BE1376" s="34" t="s">
        <v>4002</v>
      </c>
      <c r="BF1376" s="43" t="s">
        <v>426</v>
      </c>
      <c r="BG1376" s="34" t="s">
        <v>486</v>
      </c>
      <c r="BH1376" s="34" t="s">
        <v>398</v>
      </c>
      <c r="BI1376" s="34" t="s">
        <v>4002</v>
      </c>
      <c r="BJ1376" s="44" t="s">
        <v>428</v>
      </c>
      <c r="BK1376" s="44" t="s">
        <v>4613</v>
      </c>
    </row>
    <row r="1377" spans="22:63">
      <c r="V1377" s="43">
        <v>164</v>
      </c>
      <c r="W1377" s="34" t="s">
        <v>3553</v>
      </c>
      <c r="X1377" s="44">
        <v>30277</v>
      </c>
      <c r="Y1377" s="34" t="s">
        <v>3983</v>
      </c>
      <c r="Z1377" s="43" t="s">
        <v>426</v>
      </c>
      <c r="AA1377" s="34" t="s">
        <v>486</v>
      </c>
      <c r="AB1377" s="34" t="s">
        <v>398</v>
      </c>
      <c r="AC1377" s="34" t="s">
        <v>3983</v>
      </c>
      <c r="AD1377" s="44" t="s">
        <v>428</v>
      </c>
      <c r="AE1377" s="44" t="s">
        <v>4613</v>
      </c>
      <c r="AF1377" s="43">
        <v>164</v>
      </c>
      <c r="AG1377" s="34" t="s">
        <v>3553</v>
      </c>
      <c r="AH1377" s="34" t="s">
        <v>3552</v>
      </c>
      <c r="AI1377" s="43" t="s">
        <v>3554</v>
      </c>
      <c r="AJ1377" s="44" t="s">
        <v>3555</v>
      </c>
      <c r="AK1377" s="295">
        <v>4750194</v>
      </c>
      <c r="AL1377" s="44" t="s">
        <v>486</v>
      </c>
      <c r="AM1377" s="44" t="s">
        <v>3559</v>
      </c>
      <c r="AN1377" s="296">
        <v>253469640</v>
      </c>
      <c r="AO1377" s="34"/>
      <c r="AP1377" s="34"/>
      <c r="AQ1377" s="34"/>
      <c r="AR1377" s="34"/>
      <c r="AS1377" s="34"/>
      <c r="AT1377" s="44" t="s">
        <v>434</v>
      </c>
      <c r="AU1377" s="44"/>
      <c r="AV1377" s="751" t="str" cm="1">
        <f t="array" ref="AV13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7" s="34"/>
      <c r="AX1377" s="34"/>
      <c r="AY1377" s="34"/>
      <c r="AZ1377" s="34"/>
      <c r="BA1377" s="34"/>
      <c r="BB1377" s="34"/>
      <c r="BC1377" s="34"/>
      <c r="BD1377" s="44">
        <v>30277</v>
      </c>
      <c r="BE1377" s="34" t="s">
        <v>3983</v>
      </c>
      <c r="BF1377" s="43" t="s">
        <v>426</v>
      </c>
      <c r="BG1377" s="34" t="s">
        <v>486</v>
      </c>
      <c r="BH1377" s="34" t="s">
        <v>398</v>
      </c>
      <c r="BI1377" s="34" t="s">
        <v>3983</v>
      </c>
      <c r="BJ1377" s="44" t="s">
        <v>428</v>
      </c>
      <c r="BK1377" s="44" t="s">
        <v>4613</v>
      </c>
    </row>
    <row r="1378" spans="22:63">
      <c r="V1378" s="43">
        <v>164</v>
      </c>
      <c r="W1378" s="34" t="s">
        <v>3553</v>
      </c>
      <c r="X1378" s="44">
        <v>30296</v>
      </c>
      <c r="Y1378" s="34" t="s">
        <v>4170</v>
      </c>
      <c r="Z1378" s="43" t="s">
        <v>426</v>
      </c>
      <c r="AA1378" s="34" t="s">
        <v>486</v>
      </c>
      <c r="AB1378" s="34" t="s">
        <v>398</v>
      </c>
      <c r="AC1378" s="34" t="s">
        <v>6672</v>
      </c>
      <c r="AD1378" s="44" t="s">
        <v>428</v>
      </c>
      <c r="AE1378" s="44" t="s">
        <v>4613</v>
      </c>
      <c r="AF1378" s="43">
        <v>164</v>
      </c>
      <c r="AG1378" s="34" t="s">
        <v>3553</v>
      </c>
      <c r="AH1378" s="34" t="s">
        <v>3552</v>
      </c>
      <c r="AI1378" s="43" t="s">
        <v>3554</v>
      </c>
      <c r="AJ1378" s="44" t="s">
        <v>3555</v>
      </c>
      <c r="AK1378" s="295">
        <v>4750194</v>
      </c>
      <c r="AL1378" s="44" t="s">
        <v>486</v>
      </c>
      <c r="AM1378" s="44" t="s">
        <v>3559</v>
      </c>
      <c r="AN1378" s="296">
        <v>253469640</v>
      </c>
      <c r="AO1378" s="34"/>
      <c r="AP1378" s="34"/>
      <c r="AQ1378" s="34"/>
      <c r="AR1378" s="34"/>
      <c r="AS1378" s="34"/>
      <c r="AT1378" s="44" t="s">
        <v>434</v>
      </c>
      <c r="AU1378" s="44"/>
      <c r="AV1378" s="751" t="str" cm="1">
        <f t="array" ref="AV13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8" s="34"/>
      <c r="AX1378" s="34"/>
      <c r="AY1378" s="34"/>
      <c r="AZ1378" s="34"/>
      <c r="BA1378" s="34"/>
      <c r="BB1378" s="34"/>
      <c r="BC1378" s="34"/>
      <c r="BD1378" s="44">
        <v>30296</v>
      </c>
      <c r="BE1378" s="34" t="s">
        <v>4170</v>
      </c>
      <c r="BF1378" s="43" t="s">
        <v>426</v>
      </c>
      <c r="BG1378" s="34" t="s">
        <v>486</v>
      </c>
      <c r="BH1378" s="34" t="s">
        <v>398</v>
      </c>
      <c r="BI1378" s="34" t="s">
        <v>6672</v>
      </c>
      <c r="BJ1378" s="44" t="s">
        <v>428</v>
      </c>
      <c r="BK1378" s="44" t="s">
        <v>4613</v>
      </c>
    </row>
    <row r="1379" spans="22:63">
      <c r="V1379" s="43">
        <v>164</v>
      </c>
      <c r="W1379" s="34" t="s">
        <v>3553</v>
      </c>
      <c r="X1379" s="44">
        <v>30290</v>
      </c>
      <c r="Y1379" s="34" t="s">
        <v>4074</v>
      </c>
      <c r="Z1379" s="43" t="s">
        <v>426</v>
      </c>
      <c r="AA1379" s="34" t="s">
        <v>486</v>
      </c>
      <c r="AB1379" s="34" t="s">
        <v>398</v>
      </c>
      <c r="AC1379" s="34" t="s">
        <v>6673</v>
      </c>
      <c r="AD1379" s="44" t="s">
        <v>428</v>
      </c>
      <c r="AE1379" s="44" t="s">
        <v>4613</v>
      </c>
      <c r="AF1379" s="43">
        <v>164</v>
      </c>
      <c r="AG1379" s="34" t="s">
        <v>3553</v>
      </c>
      <c r="AH1379" s="34" t="s">
        <v>3552</v>
      </c>
      <c r="AI1379" s="43" t="s">
        <v>3554</v>
      </c>
      <c r="AJ1379" s="44" t="s">
        <v>3555</v>
      </c>
      <c r="AK1379" s="295">
        <v>4750194</v>
      </c>
      <c r="AL1379" s="44" t="s">
        <v>486</v>
      </c>
      <c r="AM1379" s="44" t="s">
        <v>3559</v>
      </c>
      <c r="AN1379" s="296">
        <v>253469640</v>
      </c>
      <c r="AO1379" s="34"/>
      <c r="AP1379" s="34"/>
      <c r="AQ1379" s="34"/>
      <c r="AR1379" s="34"/>
      <c r="AS1379" s="34"/>
      <c r="AT1379" s="44" t="s">
        <v>434</v>
      </c>
      <c r="AU1379" s="44"/>
      <c r="AV1379" s="751" t="str" cm="1">
        <f t="array" ref="AV13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79" s="34"/>
      <c r="AX1379" s="34"/>
      <c r="AY1379" s="34"/>
      <c r="AZ1379" s="34"/>
      <c r="BA1379" s="34"/>
      <c r="BB1379" s="34"/>
      <c r="BC1379" s="34"/>
      <c r="BD1379" s="44">
        <v>30290</v>
      </c>
      <c r="BE1379" s="34" t="s">
        <v>4074</v>
      </c>
      <c r="BF1379" s="43" t="s">
        <v>426</v>
      </c>
      <c r="BG1379" s="34" t="s">
        <v>486</v>
      </c>
      <c r="BH1379" s="34" t="s">
        <v>398</v>
      </c>
      <c r="BI1379" s="34" t="s">
        <v>6673</v>
      </c>
      <c r="BJ1379" s="44" t="s">
        <v>428</v>
      </c>
      <c r="BK1379" s="44" t="s">
        <v>4613</v>
      </c>
    </row>
    <row r="1380" spans="22:63">
      <c r="V1380" s="43">
        <v>164</v>
      </c>
      <c r="W1380" s="34" t="s">
        <v>3553</v>
      </c>
      <c r="X1380" s="44">
        <v>30291</v>
      </c>
      <c r="Y1380" s="34" t="s">
        <v>4092</v>
      </c>
      <c r="Z1380" s="43" t="s">
        <v>426</v>
      </c>
      <c r="AA1380" s="34" t="s">
        <v>486</v>
      </c>
      <c r="AB1380" s="34" t="s">
        <v>398</v>
      </c>
      <c r="AC1380" s="34" t="s">
        <v>6674</v>
      </c>
      <c r="AD1380" s="44" t="s">
        <v>428</v>
      </c>
      <c r="AE1380" s="44" t="s">
        <v>4613</v>
      </c>
      <c r="AF1380" s="43">
        <v>164</v>
      </c>
      <c r="AG1380" s="34" t="s">
        <v>3553</v>
      </c>
      <c r="AH1380" s="34" t="s">
        <v>3552</v>
      </c>
      <c r="AI1380" s="43" t="s">
        <v>3554</v>
      </c>
      <c r="AJ1380" s="44" t="s">
        <v>3555</v>
      </c>
      <c r="AK1380" s="295">
        <v>4750194</v>
      </c>
      <c r="AL1380" s="44" t="s">
        <v>486</v>
      </c>
      <c r="AM1380" s="44" t="s">
        <v>3559</v>
      </c>
      <c r="AN1380" s="296">
        <v>253469640</v>
      </c>
      <c r="AO1380" s="34"/>
      <c r="AP1380" s="34"/>
      <c r="AQ1380" s="34"/>
      <c r="AR1380" s="34"/>
      <c r="AS1380" s="34"/>
      <c r="AT1380" s="44" t="s">
        <v>434</v>
      </c>
      <c r="AU1380" s="44"/>
      <c r="AV1380" s="751" t="str" cm="1">
        <f t="array" ref="AV13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0" s="34"/>
      <c r="AX1380" s="34"/>
      <c r="AY1380" s="34"/>
      <c r="AZ1380" s="34"/>
      <c r="BA1380" s="34"/>
      <c r="BB1380" s="34"/>
      <c r="BC1380" s="34"/>
      <c r="BD1380" s="44">
        <v>30291</v>
      </c>
      <c r="BE1380" s="34" t="s">
        <v>4092</v>
      </c>
      <c r="BF1380" s="43" t="s">
        <v>426</v>
      </c>
      <c r="BG1380" s="34" t="s">
        <v>486</v>
      </c>
      <c r="BH1380" s="34" t="s">
        <v>398</v>
      </c>
      <c r="BI1380" s="34" t="s">
        <v>6674</v>
      </c>
      <c r="BJ1380" s="44" t="s">
        <v>428</v>
      </c>
      <c r="BK1380" s="44" t="s">
        <v>4613</v>
      </c>
    </row>
    <row r="1381" spans="22:63">
      <c r="V1381" s="43">
        <v>164</v>
      </c>
      <c r="W1381" s="34" t="s">
        <v>3553</v>
      </c>
      <c r="X1381" s="44">
        <v>30292</v>
      </c>
      <c r="Y1381" s="34" t="s">
        <v>4108</v>
      </c>
      <c r="Z1381" s="43" t="s">
        <v>426</v>
      </c>
      <c r="AA1381" s="34" t="s">
        <v>486</v>
      </c>
      <c r="AB1381" s="34" t="s">
        <v>398</v>
      </c>
      <c r="AC1381" s="34" t="s">
        <v>6675</v>
      </c>
      <c r="AD1381" s="44" t="s">
        <v>428</v>
      </c>
      <c r="AE1381" s="44" t="s">
        <v>4613</v>
      </c>
      <c r="AF1381" s="43">
        <v>164</v>
      </c>
      <c r="AG1381" s="34" t="s">
        <v>3553</v>
      </c>
      <c r="AH1381" s="34" t="s">
        <v>3552</v>
      </c>
      <c r="AI1381" s="43" t="s">
        <v>3554</v>
      </c>
      <c r="AJ1381" s="44" t="s">
        <v>3555</v>
      </c>
      <c r="AK1381" s="295">
        <v>4750194</v>
      </c>
      <c r="AL1381" s="44" t="s">
        <v>486</v>
      </c>
      <c r="AM1381" s="44" t="s">
        <v>3559</v>
      </c>
      <c r="AN1381" s="296">
        <v>253469640</v>
      </c>
      <c r="AO1381" s="34"/>
      <c r="AP1381" s="34"/>
      <c r="AQ1381" s="34"/>
      <c r="AR1381" s="34"/>
      <c r="AS1381" s="34"/>
      <c r="AT1381" s="44" t="s">
        <v>434</v>
      </c>
      <c r="AU1381" s="44"/>
      <c r="AV1381" s="751" t="str" cm="1">
        <f t="array" ref="AV13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1" s="34"/>
      <c r="AX1381" s="34"/>
      <c r="AY1381" s="34"/>
      <c r="AZ1381" s="34"/>
      <c r="BA1381" s="34"/>
      <c r="BB1381" s="34"/>
      <c r="BC1381" s="34"/>
      <c r="BD1381" s="44">
        <v>30292</v>
      </c>
      <c r="BE1381" s="34" t="s">
        <v>4108</v>
      </c>
      <c r="BF1381" s="43" t="s">
        <v>426</v>
      </c>
      <c r="BG1381" s="34" t="s">
        <v>486</v>
      </c>
      <c r="BH1381" s="34" t="s">
        <v>398</v>
      </c>
      <c r="BI1381" s="34" t="s">
        <v>6675</v>
      </c>
      <c r="BJ1381" s="44" t="s">
        <v>428</v>
      </c>
      <c r="BK1381" s="44" t="s">
        <v>4613</v>
      </c>
    </row>
    <row r="1382" spans="22:63">
      <c r="V1382" s="43">
        <v>164</v>
      </c>
      <c r="W1382" s="34" t="s">
        <v>3553</v>
      </c>
      <c r="X1382" s="44">
        <v>30293</v>
      </c>
      <c r="Y1382" s="34" t="s">
        <v>4125</v>
      </c>
      <c r="Z1382" s="43" t="s">
        <v>426</v>
      </c>
      <c r="AA1382" s="34" t="s">
        <v>486</v>
      </c>
      <c r="AB1382" s="34" t="s">
        <v>398</v>
      </c>
      <c r="AC1382" s="34" t="s">
        <v>6671</v>
      </c>
      <c r="AD1382" s="44" t="s">
        <v>428</v>
      </c>
      <c r="AE1382" s="44" t="s">
        <v>4613</v>
      </c>
      <c r="AF1382" s="43">
        <v>164</v>
      </c>
      <c r="AG1382" s="34" t="s">
        <v>3553</v>
      </c>
      <c r="AH1382" s="34" t="s">
        <v>3552</v>
      </c>
      <c r="AI1382" s="43" t="s">
        <v>3554</v>
      </c>
      <c r="AJ1382" s="44" t="s">
        <v>3555</v>
      </c>
      <c r="AK1382" s="295">
        <v>4750194</v>
      </c>
      <c r="AL1382" s="44" t="s">
        <v>486</v>
      </c>
      <c r="AM1382" s="44" t="s">
        <v>3559</v>
      </c>
      <c r="AN1382" s="296">
        <v>253469640</v>
      </c>
      <c r="AO1382" s="34"/>
      <c r="AP1382" s="34"/>
      <c r="AQ1382" s="34"/>
      <c r="AR1382" s="34"/>
      <c r="AS1382" s="34"/>
      <c r="AT1382" s="44" t="s">
        <v>434</v>
      </c>
      <c r="AU1382" s="44"/>
      <c r="AV1382" s="751" t="str" cm="1">
        <f t="array" ref="AV13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2" s="34"/>
      <c r="AX1382" s="34"/>
      <c r="AY1382" s="34"/>
      <c r="AZ1382" s="34"/>
      <c r="BA1382" s="34"/>
      <c r="BB1382" s="34"/>
      <c r="BC1382" s="34"/>
      <c r="BD1382" s="44">
        <v>30293</v>
      </c>
      <c r="BE1382" s="34" t="s">
        <v>4125</v>
      </c>
      <c r="BF1382" s="43" t="s">
        <v>426</v>
      </c>
      <c r="BG1382" s="34" t="s">
        <v>486</v>
      </c>
      <c r="BH1382" s="34" t="s">
        <v>398</v>
      </c>
      <c r="BI1382" s="34" t="s">
        <v>6671</v>
      </c>
      <c r="BJ1382" s="44" t="s">
        <v>428</v>
      </c>
      <c r="BK1382" s="44" t="s">
        <v>4613</v>
      </c>
    </row>
    <row r="1383" spans="22:63">
      <c r="V1383" s="43">
        <v>164</v>
      </c>
      <c r="W1383" s="34" t="s">
        <v>3553</v>
      </c>
      <c r="X1383" s="44">
        <v>30294</v>
      </c>
      <c r="Y1383" s="34" t="s">
        <v>4142</v>
      </c>
      <c r="Z1383" s="43" t="s">
        <v>426</v>
      </c>
      <c r="AA1383" s="34" t="s">
        <v>486</v>
      </c>
      <c r="AB1383" s="34" t="s">
        <v>398</v>
      </c>
      <c r="AC1383" s="34" t="s">
        <v>6676</v>
      </c>
      <c r="AD1383" s="44" t="s">
        <v>428</v>
      </c>
      <c r="AE1383" s="44" t="s">
        <v>4613</v>
      </c>
      <c r="AF1383" s="43">
        <v>164</v>
      </c>
      <c r="AG1383" s="34" t="s">
        <v>3553</v>
      </c>
      <c r="AH1383" s="34" t="s">
        <v>3552</v>
      </c>
      <c r="AI1383" s="43" t="s">
        <v>3554</v>
      </c>
      <c r="AJ1383" s="44" t="s">
        <v>3555</v>
      </c>
      <c r="AK1383" s="295">
        <v>4750194</v>
      </c>
      <c r="AL1383" s="44" t="s">
        <v>486</v>
      </c>
      <c r="AM1383" s="44" t="s">
        <v>3559</v>
      </c>
      <c r="AN1383" s="296">
        <v>253469640</v>
      </c>
      <c r="AO1383" s="34"/>
      <c r="AP1383" s="34"/>
      <c r="AQ1383" s="34"/>
      <c r="AR1383" s="34"/>
      <c r="AS1383" s="34"/>
      <c r="AT1383" s="44" t="s">
        <v>434</v>
      </c>
      <c r="AU1383" s="44"/>
      <c r="AV1383" s="751" t="str" cm="1">
        <f t="array" ref="AV13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3" s="34"/>
      <c r="AX1383" s="34"/>
      <c r="AY1383" s="34"/>
      <c r="AZ1383" s="34"/>
      <c r="BA1383" s="34"/>
      <c r="BB1383" s="34"/>
      <c r="BC1383" s="34"/>
      <c r="BD1383" s="44">
        <v>30294</v>
      </c>
      <c r="BE1383" s="34" t="s">
        <v>4142</v>
      </c>
      <c r="BF1383" s="43" t="s">
        <v>426</v>
      </c>
      <c r="BG1383" s="34" t="s">
        <v>486</v>
      </c>
      <c r="BH1383" s="34" t="s">
        <v>398</v>
      </c>
      <c r="BI1383" s="34" t="s">
        <v>6676</v>
      </c>
      <c r="BJ1383" s="44" t="s">
        <v>428</v>
      </c>
      <c r="BK1383" s="44" t="s">
        <v>4613</v>
      </c>
    </row>
    <row r="1384" spans="22:63">
      <c r="V1384" s="43">
        <v>164</v>
      </c>
      <c r="W1384" s="34" t="s">
        <v>3553</v>
      </c>
      <c r="X1384" s="44">
        <v>30295</v>
      </c>
      <c r="Y1384" s="34" t="s">
        <v>4156</v>
      </c>
      <c r="Z1384" s="43" t="s">
        <v>426</v>
      </c>
      <c r="AA1384" s="34" t="s">
        <v>486</v>
      </c>
      <c r="AB1384" s="34" t="s">
        <v>398</v>
      </c>
      <c r="AC1384" s="34" t="s">
        <v>6677</v>
      </c>
      <c r="AD1384" s="44" t="s">
        <v>428</v>
      </c>
      <c r="AE1384" s="44" t="s">
        <v>4613</v>
      </c>
      <c r="AF1384" s="43">
        <v>164</v>
      </c>
      <c r="AG1384" s="34" t="s">
        <v>3553</v>
      </c>
      <c r="AH1384" s="34" t="s">
        <v>3552</v>
      </c>
      <c r="AI1384" s="43" t="s">
        <v>3554</v>
      </c>
      <c r="AJ1384" s="44" t="s">
        <v>3555</v>
      </c>
      <c r="AK1384" s="295">
        <v>4750194</v>
      </c>
      <c r="AL1384" s="44" t="s">
        <v>486</v>
      </c>
      <c r="AM1384" s="44" t="s">
        <v>3559</v>
      </c>
      <c r="AN1384" s="296">
        <v>253469640</v>
      </c>
      <c r="AO1384" s="34"/>
      <c r="AP1384" s="34"/>
      <c r="AQ1384" s="34"/>
      <c r="AR1384" s="34"/>
      <c r="AS1384" s="34"/>
      <c r="AT1384" s="44" t="s">
        <v>434</v>
      </c>
      <c r="AU1384" s="44"/>
      <c r="AV1384" s="751" t="str" cm="1">
        <f t="array" ref="AV13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4" s="34"/>
      <c r="AX1384" s="34"/>
      <c r="AY1384" s="34"/>
      <c r="AZ1384" s="34"/>
      <c r="BA1384" s="34"/>
      <c r="BB1384" s="34"/>
      <c r="BC1384" s="34"/>
      <c r="BD1384" s="44">
        <v>30295</v>
      </c>
      <c r="BE1384" s="34" t="s">
        <v>4156</v>
      </c>
      <c r="BF1384" s="43" t="s">
        <v>426</v>
      </c>
      <c r="BG1384" s="34" t="s">
        <v>486</v>
      </c>
      <c r="BH1384" s="34" t="s">
        <v>398</v>
      </c>
      <c r="BI1384" s="34" t="s">
        <v>6677</v>
      </c>
      <c r="BJ1384" s="44" t="s">
        <v>428</v>
      </c>
      <c r="BK1384" s="44" t="s">
        <v>4613</v>
      </c>
    </row>
    <row r="1385" spans="22:63">
      <c r="V1385" s="43">
        <v>164</v>
      </c>
      <c r="W1385" s="34" t="s">
        <v>3553</v>
      </c>
      <c r="X1385" s="44">
        <v>30297</v>
      </c>
      <c r="Y1385" s="34" t="s">
        <v>4184</v>
      </c>
      <c r="Z1385" s="43" t="s">
        <v>426</v>
      </c>
      <c r="AA1385" s="34" t="s">
        <v>486</v>
      </c>
      <c r="AB1385" s="34" t="s">
        <v>398</v>
      </c>
      <c r="AC1385" s="34" t="s">
        <v>6678</v>
      </c>
      <c r="AD1385" s="44" t="s">
        <v>428</v>
      </c>
      <c r="AE1385" s="44" t="s">
        <v>4613</v>
      </c>
      <c r="AF1385" s="43">
        <v>164</v>
      </c>
      <c r="AG1385" s="34" t="s">
        <v>3553</v>
      </c>
      <c r="AH1385" s="34" t="s">
        <v>3552</v>
      </c>
      <c r="AI1385" s="43" t="s">
        <v>3554</v>
      </c>
      <c r="AJ1385" s="44" t="s">
        <v>3555</v>
      </c>
      <c r="AK1385" s="295">
        <v>4750194</v>
      </c>
      <c r="AL1385" s="44" t="s">
        <v>486</v>
      </c>
      <c r="AM1385" s="44" t="s">
        <v>3559</v>
      </c>
      <c r="AN1385" s="296">
        <v>253469640</v>
      </c>
      <c r="AO1385" s="34"/>
      <c r="AP1385" s="34"/>
      <c r="AQ1385" s="34"/>
      <c r="AR1385" s="34"/>
      <c r="AS1385" s="34"/>
      <c r="AT1385" s="44" t="s">
        <v>434</v>
      </c>
      <c r="AU1385" s="44"/>
      <c r="AV1385" s="751" t="str" cm="1">
        <f t="array" ref="AV13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5" s="34"/>
      <c r="AX1385" s="34"/>
      <c r="AY1385" s="34"/>
      <c r="AZ1385" s="34"/>
      <c r="BA1385" s="34"/>
      <c r="BB1385" s="34"/>
      <c r="BC1385" s="34"/>
      <c r="BD1385" s="44">
        <v>30297</v>
      </c>
      <c r="BE1385" s="34" t="s">
        <v>4184</v>
      </c>
      <c r="BF1385" s="43" t="s">
        <v>426</v>
      </c>
      <c r="BG1385" s="34" t="s">
        <v>486</v>
      </c>
      <c r="BH1385" s="34" t="s">
        <v>398</v>
      </c>
      <c r="BI1385" s="34" t="s">
        <v>6678</v>
      </c>
      <c r="BJ1385" s="44" t="s">
        <v>428</v>
      </c>
      <c r="BK1385" s="44" t="s">
        <v>4613</v>
      </c>
    </row>
    <row r="1386" spans="22:63">
      <c r="V1386" s="43">
        <v>164</v>
      </c>
      <c r="W1386" s="34" t="s">
        <v>3553</v>
      </c>
      <c r="X1386" s="44">
        <v>30298</v>
      </c>
      <c r="Y1386" s="34" t="s">
        <v>4197</v>
      </c>
      <c r="Z1386" s="43" t="s">
        <v>426</v>
      </c>
      <c r="AA1386" s="34" t="s">
        <v>486</v>
      </c>
      <c r="AB1386" s="34" t="s">
        <v>398</v>
      </c>
      <c r="AC1386" s="34" t="s">
        <v>6679</v>
      </c>
      <c r="AD1386" s="44" t="s">
        <v>428</v>
      </c>
      <c r="AE1386" s="44" t="s">
        <v>4613</v>
      </c>
      <c r="AF1386" s="43">
        <v>164</v>
      </c>
      <c r="AG1386" s="34" t="s">
        <v>3553</v>
      </c>
      <c r="AH1386" s="34" t="s">
        <v>3552</v>
      </c>
      <c r="AI1386" s="43" t="s">
        <v>3554</v>
      </c>
      <c r="AJ1386" s="44" t="s">
        <v>3555</v>
      </c>
      <c r="AK1386" s="295">
        <v>4750194</v>
      </c>
      <c r="AL1386" s="44" t="s">
        <v>486</v>
      </c>
      <c r="AM1386" s="44" t="s">
        <v>3559</v>
      </c>
      <c r="AN1386" s="296">
        <v>253469640</v>
      </c>
      <c r="AO1386" s="34"/>
      <c r="AP1386" s="34"/>
      <c r="AQ1386" s="34"/>
      <c r="AR1386" s="34"/>
      <c r="AS1386" s="34"/>
      <c r="AT1386" s="44" t="s">
        <v>434</v>
      </c>
      <c r="AU1386" s="44"/>
      <c r="AV1386" s="751" t="str" cm="1">
        <f t="array" ref="AV13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6" s="34"/>
      <c r="AX1386" s="34"/>
      <c r="AY1386" s="34"/>
      <c r="AZ1386" s="34"/>
      <c r="BA1386" s="34"/>
      <c r="BB1386" s="34"/>
      <c r="BC1386" s="34"/>
      <c r="BD1386" s="44">
        <v>30298</v>
      </c>
      <c r="BE1386" s="34" t="s">
        <v>4197</v>
      </c>
      <c r="BF1386" s="43" t="s">
        <v>426</v>
      </c>
      <c r="BG1386" s="34" t="s">
        <v>486</v>
      </c>
      <c r="BH1386" s="34" t="s">
        <v>398</v>
      </c>
      <c r="BI1386" s="34" t="s">
        <v>6679</v>
      </c>
      <c r="BJ1386" s="44" t="s">
        <v>428</v>
      </c>
      <c r="BK1386" s="44" t="s">
        <v>4613</v>
      </c>
    </row>
    <row r="1387" spans="22:63">
      <c r="V1387" s="43">
        <v>164</v>
      </c>
      <c r="W1387" s="34" t="s">
        <v>3553</v>
      </c>
      <c r="X1387" s="44">
        <v>30299</v>
      </c>
      <c r="Y1387" s="34" t="s">
        <v>4211</v>
      </c>
      <c r="Z1387" s="43" t="s">
        <v>426</v>
      </c>
      <c r="AA1387" s="34" t="s">
        <v>486</v>
      </c>
      <c r="AB1387" s="34" t="s">
        <v>398</v>
      </c>
      <c r="AC1387" s="34" t="s">
        <v>6680</v>
      </c>
      <c r="AD1387" s="44" t="s">
        <v>428</v>
      </c>
      <c r="AE1387" s="44" t="s">
        <v>4613</v>
      </c>
      <c r="AF1387" s="43">
        <v>164</v>
      </c>
      <c r="AG1387" s="34" t="s">
        <v>3553</v>
      </c>
      <c r="AH1387" s="34" t="s">
        <v>3552</v>
      </c>
      <c r="AI1387" s="43" t="s">
        <v>3554</v>
      </c>
      <c r="AJ1387" s="44" t="s">
        <v>3555</v>
      </c>
      <c r="AK1387" s="295">
        <v>4750194</v>
      </c>
      <c r="AL1387" s="44" t="s">
        <v>486</v>
      </c>
      <c r="AM1387" s="44" t="s">
        <v>3559</v>
      </c>
      <c r="AN1387" s="296">
        <v>253469640</v>
      </c>
      <c r="AO1387" s="34"/>
      <c r="AP1387" s="34"/>
      <c r="AQ1387" s="34"/>
      <c r="AR1387" s="34"/>
      <c r="AS1387" s="34"/>
      <c r="AT1387" s="44" t="s">
        <v>434</v>
      </c>
      <c r="AU1387" s="44"/>
      <c r="AV1387" s="751" t="str" cm="1">
        <f t="array" ref="AV13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7" s="34"/>
      <c r="AX1387" s="34"/>
      <c r="AY1387" s="34"/>
      <c r="AZ1387" s="34"/>
      <c r="BA1387" s="34"/>
      <c r="BB1387" s="34"/>
      <c r="BC1387" s="34"/>
      <c r="BD1387" s="44">
        <v>30299</v>
      </c>
      <c r="BE1387" s="34" t="s">
        <v>4211</v>
      </c>
      <c r="BF1387" s="43" t="s">
        <v>426</v>
      </c>
      <c r="BG1387" s="34" t="s">
        <v>486</v>
      </c>
      <c r="BH1387" s="34" t="s">
        <v>398</v>
      </c>
      <c r="BI1387" s="34" t="s">
        <v>6680</v>
      </c>
      <c r="BJ1387" s="44" t="s">
        <v>428</v>
      </c>
      <c r="BK1387" s="44" t="s">
        <v>4613</v>
      </c>
    </row>
    <row r="1388" spans="22:63">
      <c r="V1388" s="43">
        <v>164</v>
      </c>
      <c r="W1388" s="34" t="s">
        <v>3553</v>
      </c>
      <c r="X1388" s="34" t="s">
        <v>6681</v>
      </c>
      <c r="Y1388" s="34" t="s">
        <v>4225</v>
      </c>
      <c r="Z1388" s="43" t="s">
        <v>426</v>
      </c>
      <c r="AA1388" s="34" t="s">
        <v>486</v>
      </c>
      <c r="AB1388" s="34" t="s">
        <v>398</v>
      </c>
      <c r="AC1388" s="34" t="s">
        <v>6682</v>
      </c>
      <c r="AD1388" s="44" t="s">
        <v>428</v>
      </c>
      <c r="AE1388" s="44" t="s">
        <v>4613</v>
      </c>
      <c r="AF1388" s="43">
        <v>164</v>
      </c>
      <c r="AG1388" s="34" t="s">
        <v>3553</v>
      </c>
      <c r="AH1388" s="34" t="s">
        <v>3552</v>
      </c>
      <c r="AI1388" s="43" t="s">
        <v>3554</v>
      </c>
      <c r="AJ1388" s="44" t="s">
        <v>3555</v>
      </c>
      <c r="AK1388" s="295">
        <v>4750194</v>
      </c>
      <c r="AL1388" s="44" t="s">
        <v>486</v>
      </c>
      <c r="AM1388" s="44" t="s">
        <v>3559</v>
      </c>
      <c r="AN1388" s="296">
        <v>253469640</v>
      </c>
      <c r="AO1388" s="34"/>
      <c r="AP1388" s="34"/>
      <c r="AQ1388" s="34"/>
      <c r="AR1388" s="34"/>
      <c r="AS1388" s="34"/>
      <c r="AT1388" s="44" t="s">
        <v>434</v>
      </c>
      <c r="AU1388" s="44"/>
      <c r="AV1388" s="751" t="str" cm="1">
        <f t="array" ref="AV13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8" s="34"/>
      <c r="AX1388" s="34"/>
      <c r="AY1388" s="34"/>
      <c r="AZ1388" s="34"/>
      <c r="BA1388" s="34"/>
      <c r="BB1388" s="34"/>
      <c r="BC1388" s="34"/>
      <c r="BD1388" s="34" t="s">
        <v>6681</v>
      </c>
      <c r="BE1388" s="34" t="s">
        <v>4225</v>
      </c>
      <c r="BF1388" s="43" t="s">
        <v>426</v>
      </c>
      <c r="BG1388" s="34" t="s">
        <v>486</v>
      </c>
      <c r="BH1388" s="34" t="s">
        <v>398</v>
      </c>
      <c r="BI1388" s="34" t="s">
        <v>6682</v>
      </c>
      <c r="BJ1388" s="44" t="s">
        <v>428</v>
      </c>
      <c r="BK1388" s="44" t="s">
        <v>4613</v>
      </c>
    </row>
    <row r="1389" spans="22:63">
      <c r="V1389" s="43">
        <v>164</v>
      </c>
      <c r="W1389" s="34" t="s">
        <v>3553</v>
      </c>
      <c r="X1389" s="34" t="s">
        <v>6683</v>
      </c>
      <c r="Y1389" s="34" t="s">
        <v>4237</v>
      </c>
      <c r="Z1389" s="43" t="s">
        <v>426</v>
      </c>
      <c r="AA1389" s="34" t="s">
        <v>486</v>
      </c>
      <c r="AB1389" s="34" t="s">
        <v>398</v>
      </c>
      <c r="AC1389" s="34" t="s">
        <v>6684</v>
      </c>
      <c r="AD1389" s="44" t="s">
        <v>428</v>
      </c>
      <c r="AE1389" s="44" t="s">
        <v>4613</v>
      </c>
      <c r="AF1389" s="43">
        <v>164</v>
      </c>
      <c r="AG1389" s="34" t="s">
        <v>3553</v>
      </c>
      <c r="AH1389" s="34" t="s">
        <v>3552</v>
      </c>
      <c r="AI1389" s="43" t="s">
        <v>3554</v>
      </c>
      <c r="AJ1389" s="44" t="s">
        <v>3555</v>
      </c>
      <c r="AK1389" s="295">
        <v>4750194</v>
      </c>
      <c r="AL1389" s="44" t="s">
        <v>486</v>
      </c>
      <c r="AM1389" s="44" t="s">
        <v>3559</v>
      </c>
      <c r="AN1389" s="296">
        <v>253469640</v>
      </c>
      <c r="AO1389" s="34"/>
      <c r="AP1389" s="34"/>
      <c r="AQ1389" s="34"/>
      <c r="AR1389" s="34"/>
      <c r="AS1389" s="34"/>
      <c r="AT1389" s="44" t="s">
        <v>434</v>
      </c>
      <c r="AU1389" s="44"/>
      <c r="AV1389" s="751" t="str" cm="1">
        <f t="array" ref="AV13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89" s="34"/>
      <c r="AX1389" s="34"/>
      <c r="AY1389" s="34"/>
      <c r="AZ1389" s="34"/>
      <c r="BA1389" s="34"/>
      <c r="BB1389" s="34"/>
      <c r="BC1389" s="34"/>
      <c r="BD1389" s="34" t="s">
        <v>6683</v>
      </c>
      <c r="BE1389" s="34" t="s">
        <v>4237</v>
      </c>
      <c r="BF1389" s="43" t="s">
        <v>426</v>
      </c>
      <c r="BG1389" s="34" t="s">
        <v>486</v>
      </c>
      <c r="BH1389" s="34" t="s">
        <v>398</v>
      </c>
      <c r="BI1389" s="34" t="s">
        <v>6684</v>
      </c>
      <c r="BJ1389" s="44" t="s">
        <v>428</v>
      </c>
      <c r="BK1389" s="44" t="s">
        <v>4613</v>
      </c>
    </row>
    <row r="1390" spans="22:63">
      <c r="V1390" s="43">
        <v>164</v>
      </c>
      <c r="W1390" s="34" t="s">
        <v>3553</v>
      </c>
      <c r="X1390" s="34" t="s">
        <v>6685</v>
      </c>
      <c r="Y1390" s="34" t="s">
        <v>4245</v>
      </c>
      <c r="Z1390" s="43" t="s">
        <v>426</v>
      </c>
      <c r="AA1390" s="34" t="s">
        <v>486</v>
      </c>
      <c r="AB1390" s="34" t="s">
        <v>398</v>
      </c>
      <c r="AC1390" s="34" t="s">
        <v>6686</v>
      </c>
      <c r="AD1390" s="44" t="s">
        <v>428</v>
      </c>
      <c r="AE1390" s="44" t="s">
        <v>4613</v>
      </c>
      <c r="AF1390" s="43">
        <v>164</v>
      </c>
      <c r="AG1390" s="34" t="s">
        <v>3553</v>
      </c>
      <c r="AH1390" s="34" t="s">
        <v>3552</v>
      </c>
      <c r="AI1390" s="43" t="s">
        <v>3554</v>
      </c>
      <c r="AJ1390" s="44" t="s">
        <v>3555</v>
      </c>
      <c r="AK1390" s="295">
        <v>4750194</v>
      </c>
      <c r="AL1390" s="44" t="s">
        <v>486</v>
      </c>
      <c r="AM1390" s="44" t="s">
        <v>3559</v>
      </c>
      <c r="AN1390" s="296">
        <v>253469640</v>
      </c>
      <c r="AO1390" s="34"/>
      <c r="AP1390" s="34"/>
      <c r="AQ1390" s="34"/>
      <c r="AR1390" s="34"/>
      <c r="AS1390" s="34"/>
      <c r="AT1390" s="44" t="s">
        <v>434</v>
      </c>
      <c r="AU1390" s="44"/>
      <c r="AV1390" s="751" t="str" cm="1">
        <f t="array" ref="AV13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0" s="34"/>
      <c r="AX1390" s="34"/>
      <c r="AY1390" s="34"/>
      <c r="AZ1390" s="34"/>
      <c r="BA1390" s="34"/>
      <c r="BB1390" s="34"/>
      <c r="BC1390" s="34"/>
      <c r="BD1390" s="34" t="s">
        <v>6685</v>
      </c>
      <c r="BE1390" s="34" t="s">
        <v>4245</v>
      </c>
      <c r="BF1390" s="43" t="s">
        <v>426</v>
      </c>
      <c r="BG1390" s="34" t="s">
        <v>486</v>
      </c>
      <c r="BH1390" s="34" t="s">
        <v>398</v>
      </c>
      <c r="BI1390" s="34" t="s">
        <v>6686</v>
      </c>
      <c r="BJ1390" s="44" t="s">
        <v>428</v>
      </c>
      <c r="BK1390" s="44" t="s">
        <v>4613</v>
      </c>
    </row>
    <row r="1391" spans="22:63">
      <c r="V1391" s="43">
        <v>164</v>
      </c>
      <c r="W1391" s="34" t="s">
        <v>3553</v>
      </c>
      <c r="X1391" s="34" t="s">
        <v>6687</v>
      </c>
      <c r="Y1391" s="34" t="s">
        <v>4257</v>
      </c>
      <c r="Z1391" s="43" t="s">
        <v>426</v>
      </c>
      <c r="AA1391" s="34" t="s">
        <v>486</v>
      </c>
      <c r="AB1391" s="34" t="s">
        <v>398</v>
      </c>
      <c r="AC1391" s="34" t="s">
        <v>6688</v>
      </c>
      <c r="AD1391" s="44" t="s">
        <v>428</v>
      </c>
      <c r="AE1391" s="44" t="s">
        <v>4613</v>
      </c>
      <c r="AF1391" s="43">
        <v>164</v>
      </c>
      <c r="AG1391" s="34" t="s">
        <v>3553</v>
      </c>
      <c r="AH1391" s="34" t="s">
        <v>3552</v>
      </c>
      <c r="AI1391" s="43" t="s">
        <v>3554</v>
      </c>
      <c r="AJ1391" s="44" t="s">
        <v>3555</v>
      </c>
      <c r="AK1391" s="295">
        <v>4750194</v>
      </c>
      <c r="AL1391" s="44" t="s">
        <v>486</v>
      </c>
      <c r="AM1391" s="44" t="s">
        <v>3559</v>
      </c>
      <c r="AN1391" s="296">
        <v>253469640</v>
      </c>
      <c r="AO1391" s="34"/>
      <c r="AP1391" s="34"/>
      <c r="AQ1391" s="34"/>
      <c r="AR1391" s="34"/>
      <c r="AS1391" s="34"/>
      <c r="AT1391" s="44" t="s">
        <v>434</v>
      </c>
      <c r="AU1391" s="44"/>
      <c r="AV1391" s="751" t="str" cm="1">
        <f t="array" ref="AV13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1" s="34"/>
      <c r="AX1391" s="34"/>
      <c r="AY1391" s="34"/>
      <c r="AZ1391" s="34"/>
      <c r="BA1391" s="34"/>
      <c r="BB1391" s="34"/>
      <c r="BC1391" s="34"/>
      <c r="BD1391" s="34" t="s">
        <v>6687</v>
      </c>
      <c r="BE1391" s="34" t="s">
        <v>4257</v>
      </c>
      <c r="BF1391" s="43" t="s">
        <v>426</v>
      </c>
      <c r="BG1391" s="34" t="s">
        <v>486</v>
      </c>
      <c r="BH1391" s="34" t="s">
        <v>398</v>
      </c>
      <c r="BI1391" s="34" t="s">
        <v>6688</v>
      </c>
      <c r="BJ1391" s="44" t="s">
        <v>428</v>
      </c>
      <c r="BK1391" s="44" t="s">
        <v>4613</v>
      </c>
    </row>
    <row r="1392" spans="22:63">
      <c r="V1392" s="43">
        <v>164</v>
      </c>
      <c r="W1392" s="34" t="s">
        <v>3553</v>
      </c>
      <c r="X1392" s="34" t="s">
        <v>6689</v>
      </c>
      <c r="Y1392" s="34" t="s">
        <v>4268</v>
      </c>
      <c r="Z1392" s="43" t="s">
        <v>426</v>
      </c>
      <c r="AA1392" s="34" t="s">
        <v>486</v>
      </c>
      <c r="AB1392" s="34" t="s">
        <v>398</v>
      </c>
      <c r="AC1392" s="34" t="s">
        <v>6690</v>
      </c>
      <c r="AD1392" s="44" t="s">
        <v>428</v>
      </c>
      <c r="AE1392" s="44" t="s">
        <v>4613</v>
      </c>
      <c r="AF1392" s="43">
        <v>164</v>
      </c>
      <c r="AG1392" s="34" t="s">
        <v>3553</v>
      </c>
      <c r="AH1392" s="34" t="s">
        <v>3552</v>
      </c>
      <c r="AI1392" s="43" t="s">
        <v>3554</v>
      </c>
      <c r="AJ1392" s="44" t="s">
        <v>3555</v>
      </c>
      <c r="AK1392" s="295">
        <v>4750194</v>
      </c>
      <c r="AL1392" s="44" t="s">
        <v>486</v>
      </c>
      <c r="AM1392" s="44" t="s">
        <v>3559</v>
      </c>
      <c r="AN1392" s="296">
        <v>253469640</v>
      </c>
      <c r="AO1392" s="34"/>
      <c r="AP1392" s="34"/>
      <c r="AQ1392" s="34"/>
      <c r="AR1392" s="34"/>
      <c r="AS1392" s="34"/>
      <c r="AT1392" s="44" t="s">
        <v>434</v>
      </c>
      <c r="AU1392" s="44"/>
      <c r="AV1392" s="751" t="str" cm="1">
        <f t="array" ref="AV13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2" s="34"/>
      <c r="AX1392" s="34"/>
      <c r="AY1392" s="34"/>
      <c r="AZ1392" s="34"/>
      <c r="BA1392" s="34"/>
      <c r="BB1392" s="34"/>
      <c r="BC1392" s="34"/>
      <c r="BD1392" s="34" t="s">
        <v>6689</v>
      </c>
      <c r="BE1392" s="34" t="s">
        <v>4268</v>
      </c>
      <c r="BF1392" s="43" t="s">
        <v>426</v>
      </c>
      <c r="BG1392" s="34" t="s">
        <v>486</v>
      </c>
      <c r="BH1392" s="34" t="s">
        <v>398</v>
      </c>
      <c r="BI1392" s="34" t="s">
        <v>6690</v>
      </c>
      <c r="BJ1392" s="44" t="s">
        <v>428</v>
      </c>
      <c r="BK1392" s="44" t="s">
        <v>4613</v>
      </c>
    </row>
    <row r="1393" spans="22:63">
      <c r="V1393" s="43">
        <v>164</v>
      </c>
      <c r="W1393" s="34" t="s">
        <v>3553</v>
      </c>
      <c r="X1393" s="34" t="s">
        <v>6691</v>
      </c>
      <c r="Y1393" s="34" t="s">
        <v>4279</v>
      </c>
      <c r="Z1393" s="43" t="s">
        <v>426</v>
      </c>
      <c r="AA1393" s="34" t="s">
        <v>486</v>
      </c>
      <c r="AB1393" s="34" t="s">
        <v>398</v>
      </c>
      <c r="AC1393" s="34" t="s">
        <v>6692</v>
      </c>
      <c r="AD1393" s="44" t="s">
        <v>428</v>
      </c>
      <c r="AE1393" s="44" t="s">
        <v>4613</v>
      </c>
      <c r="AF1393" s="43">
        <v>164</v>
      </c>
      <c r="AG1393" s="34" t="s">
        <v>3553</v>
      </c>
      <c r="AH1393" s="34" t="s">
        <v>3552</v>
      </c>
      <c r="AI1393" s="43" t="s">
        <v>3554</v>
      </c>
      <c r="AJ1393" s="44" t="s">
        <v>3555</v>
      </c>
      <c r="AK1393" s="295">
        <v>4750194</v>
      </c>
      <c r="AL1393" s="44" t="s">
        <v>486</v>
      </c>
      <c r="AM1393" s="44" t="s">
        <v>3559</v>
      </c>
      <c r="AN1393" s="296">
        <v>253469640</v>
      </c>
      <c r="AO1393" s="34"/>
      <c r="AP1393" s="34"/>
      <c r="AQ1393" s="34"/>
      <c r="AR1393" s="34"/>
      <c r="AS1393" s="34"/>
      <c r="AT1393" s="44" t="s">
        <v>434</v>
      </c>
      <c r="AU1393" s="44"/>
      <c r="AV1393" s="751" t="str" cm="1">
        <f t="array" ref="AV13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3" s="34"/>
      <c r="AX1393" s="34"/>
      <c r="AY1393" s="34"/>
      <c r="AZ1393" s="34"/>
      <c r="BA1393" s="34"/>
      <c r="BB1393" s="34"/>
      <c r="BC1393" s="34"/>
      <c r="BD1393" s="34" t="s">
        <v>6691</v>
      </c>
      <c r="BE1393" s="34" t="s">
        <v>4279</v>
      </c>
      <c r="BF1393" s="43" t="s">
        <v>426</v>
      </c>
      <c r="BG1393" s="34" t="s">
        <v>486</v>
      </c>
      <c r="BH1393" s="34" t="s">
        <v>398</v>
      </c>
      <c r="BI1393" s="34" t="s">
        <v>6692</v>
      </c>
      <c r="BJ1393" s="44" t="s">
        <v>428</v>
      </c>
      <c r="BK1393" s="44" t="s">
        <v>4613</v>
      </c>
    </row>
    <row r="1394" spans="22:63">
      <c r="V1394" s="43">
        <v>164</v>
      </c>
      <c r="W1394" s="34" t="s">
        <v>3553</v>
      </c>
      <c r="X1394" s="34" t="s">
        <v>6693</v>
      </c>
      <c r="Y1394" s="34" t="s">
        <v>4306</v>
      </c>
      <c r="Z1394" s="43" t="s">
        <v>426</v>
      </c>
      <c r="AA1394" s="34" t="s">
        <v>486</v>
      </c>
      <c r="AB1394" s="34" t="s">
        <v>398</v>
      </c>
      <c r="AC1394" s="34" t="s">
        <v>6694</v>
      </c>
      <c r="AD1394" s="44" t="s">
        <v>428</v>
      </c>
      <c r="AE1394" s="44" t="s">
        <v>4613</v>
      </c>
      <c r="AF1394" s="43">
        <v>164</v>
      </c>
      <c r="AG1394" s="34" t="s">
        <v>3553</v>
      </c>
      <c r="AH1394" s="34" t="s">
        <v>3552</v>
      </c>
      <c r="AI1394" s="43" t="s">
        <v>3554</v>
      </c>
      <c r="AJ1394" s="44" t="s">
        <v>3555</v>
      </c>
      <c r="AK1394" s="295">
        <v>4750194</v>
      </c>
      <c r="AL1394" s="44" t="s">
        <v>486</v>
      </c>
      <c r="AM1394" s="44" t="s">
        <v>3559</v>
      </c>
      <c r="AN1394" s="296">
        <v>253469640</v>
      </c>
      <c r="AO1394" s="34"/>
      <c r="AP1394" s="34"/>
      <c r="AQ1394" s="34"/>
      <c r="AR1394" s="34"/>
      <c r="AS1394" s="34"/>
      <c r="AT1394" s="44" t="s">
        <v>434</v>
      </c>
      <c r="AU1394" s="44"/>
      <c r="AV1394" s="751" t="str" cm="1">
        <f t="array" ref="AV13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4" s="34"/>
      <c r="AX1394" s="34"/>
      <c r="AY1394" s="34"/>
      <c r="AZ1394" s="34"/>
      <c r="BA1394" s="34"/>
      <c r="BB1394" s="34"/>
      <c r="BC1394" s="34"/>
      <c r="BD1394" s="34" t="s">
        <v>6693</v>
      </c>
      <c r="BE1394" s="34" t="s">
        <v>4306</v>
      </c>
      <c r="BF1394" s="43" t="s">
        <v>426</v>
      </c>
      <c r="BG1394" s="34" t="s">
        <v>486</v>
      </c>
      <c r="BH1394" s="34" t="s">
        <v>398</v>
      </c>
      <c r="BI1394" s="34" t="s">
        <v>6694</v>
      </c>
      <c r="BJ1394" s="44" t="s">
        <v>428</v>
      </c>
      <c r="BK1394" s="44" t="s">
        <v>4613</v>
      </c>
    </row>
    <row r="1395" spans="22:63">
      <c r="V1395" s="43">
        <v>164</v>
      </c>
      <c r="W1395" s="34" t="s">
        <v>3553</v>
      </c>
      <c r="X1395" s="34" t="s">
        <v>6695</v>
      </c>
      <c r="Y1395" s="34" t="s">
        <v>4290</v>
      </c>
      <c r="Z1395" s="43" t="s">
        <v>426</v>
      </c>
      <c r="AA1395" s="34" t="s">
        <v>486</v>
      </c>
      <c r="AB1395" s="34" t="s">
        <v>398</v>
      </c>
      <c r="AC1395" s="34" t="s">
        <v>6696</v>
      </c>
      <c r="AD1395" s="44" t="s">
        <v>428</v>
      </c>
      <c r="AE1395" s="44" t="s">
        <v>4613</v>
      </c>
      <c r="AF1395" s="43">
        <v>164</v>
      </c>
      <c r="AG1395" s="34" t="s">
        <v>3553</v>
      </c>
      <c r="AH1395" s="34" t="s">
        <v>3552</v>
      </c>
      <c r="AI1395" s="43" t="s">
        <v>3554</v>
      </c>
      <c r="AJ1395" s="44" t="s">
        <v>3555</v>
      </c>
      <c r="AK1395" s="295">
        <v>4750194</v>
      </c>
      <c r="AL1395" s="44" t="s">
        <v>486</v>
      </c>
      <c r="AM1395" s="44" t="s">
        <v>3559</v>
      </c>
      <c r="AN1395" s="296">
        <v>253469640</v>
      </c>
      <c r="AO1395" s="34"/>
      <c r="AP1395" s="34"/>
      <c r="AQ1395" s="34"/>
      <c r="AR1395" s="34"/>
      <c r="AS1395" s="34"/>
      <c r="AT1395" s="44" t="s">
        <v>434</v>
      </c>
      <c r="AU1395" s="44"/>
      <c r="AV1395" s="751" t="str" cm="1">
        <f t="array" ref="AV13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5" s="34"/>
      <c r="AX1395" s="34"/>
      <c r="AY1395" s="34"/>
      <c r="AZ1395" s="34"/>
      <c r="BA1395" s="34"/>
      <c r="BB1395" s="34"/>
      <c r="BC1395" s="34"/>
      <c r="BD1395" s="34" t="s">
        <v>6695</v>
      </c>
      <c r="BE1395" s="34" t="s">
        <v>4290</v>
      </c>
      <c r="BF1395" s="43" t="s">
        <v>426</v>
      </c>
      <c r="BG1395" s="34" t="s">
        <v>486</v>
      </c>
      <c r="BH1395" s="34" t="s">
        <v>398</v>
      </c>
      <c r="BI1395" s="34" t="s">
        <v>6696</v>
      </c>
      <c r="BJ1395" s="44" t="s">
        <v>428</v>
      </c>
      <c r="BK1395" s="44" t="s">
        <v>4613</v>
      </c>
    </row>
    <row r="1396" spans="22:63">
      <c r="V1396" s="43">
        <v>164</v>
      </c>
      <c r="W1396" s="34" t="s">
        <v>3553</v>
      </c>
      <c r="X1396" s="44">
        <v>30282</v>
      </c>
      <c r="Y1396" s="34" t="s">
        <v>4022</v>
      </c>
      <c r="Z1396" s="43" t="s">
        <v>426</v>
      </c>
      <c r="AA1396" s="34" t="s">
        <v>486</v>
      </c>
      <c r="AB1396" s="34" t="s">
        <v>398</v>
      </c>
      <c r="AC1396" s="34" t="s">
        <v>4022</v>
      </c>
      <c r="AD1396" s="44" t="s">
        <v>428</v>
      </c>
      <c r="AE1396" s="44" t="s">
        <v>4613</v>
      </c>
      <c r="AF1396" s="43">
        <v>164</v>
      </c>
      <c r="AG1396" s="34" t="s">
        <v>3553</v>
      </c>
      <c r="AH1396" s="34" t="s">
        <v>3552</v>
      </c>
      <c r="AI1396" s="43" t="s">
        <v>3554</v>
      </c>
      <c r="AJ1396" s="44" t="s">
        <v>3555</v>
      </c>
      <c r="AK1396" s="295">
        <v>4750194</v>
      </c>
      <c r="AL1396" s="44" t="s">
        <v>486</v>
      </c>
      <c r="AM1396" s="44" t="s">
        <v>3559</v>
      </c>
      <c r="AN1396" s="296">
        <v>253469640</v>
      </c>
      <c r="AO1396" s="34"/>
      <c r="AP1396" s="34"/>
      <c r="AQ1396" s="34"/>
      <c r="AR1396" s="34"/>
      <c r="AS1396" s="34"/>
      <c r="AT1396" s="44" t="s">
        <v>434</v>
      </c>
      <c r="AU1396" s="44"/>
      <c r="AV1396" s="751" t="str" cm="1">
        <f t="array" ref="AV13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6" s="34"/>
      <c r="AX1396" s="34"/>
      <c r="AY1396" s="34"/>
      <c r="AZ1396" s="34"/>
      <c r="BA1396" s="34"/>
      <c r="BB1396" s="34"/>
      <c r="BC1396" s="34"/>
      <c r="BD1396" s="44">
        <v>30282</v>
      </c>
      <c r="BE1396" s="34" t="s">
        <v>4022</v>
      </c>
      <c r="BF1396" s="43" t="s">
        <v>426</v>
      </c>
      <c r="BG1396" s="34" t="s">
        <v>486</v>
      </c>
      <c r="BH1396" s="34" t="s">
        <v>398</v>
      </c>
      <c r="BI1396" s="34" t="s">
        <v>4022</v>
      </c>
      <c r="BJ1396" s="44" t="s">
        <v>428</v>
      </c>
      <c r="BK1396" s="44" t="s">
        <v>4613</v>
      </c>
    </row>
    <row r="1397" spans="22:63">
      <c r="V1397" s="43">
        <v>164</v>
      </c>
      <c r="W1397" s="34" t="s">
        <v>3553</v>
      </c>
      <c r="X1397" s="44">
        <v>30283</v>
      </c>
      <c r="Y1397" s="34" t="s">
        <v>2883</v>
      </c>
      <c r="Z1397" s="43" t="s">
        <v>426</v>
      </c>
      <c r="AA1397" s="34" t="s">
        <v>486</v>
      </c>
      <c r="AB1397" s="34" t="s">
        <v>398</v>
      </c>
      <c r="AC1397" s="34" t="s">
        <v>2883</v>
      </c>
      <c r="AD1397" s="44" t="s">
        <v>428</v>
      </c>
      <c r="AE1397" s="44" t="s">
        <v>4613</v>
      </c>
      <c r="AF1397" s="43">
        <v>164</v>
      </c>
      <c r="AG1397" s="34" t="s">
        <v>3553</v>
      </c>
      <c r="AH1397" s="34" t="s">
        <v>3552</v>
      </c>
      <c r="AI1397" s="43" t="s">
        <v>3554</v>
      </c>
      <c r="AJ1397" s="44" t="s">
        <v>3555</v>
      </c>
      <c r="AK1397" s="295">
        <v>4750194</v>
      </c>
      <c r="AL1397" s="44" t="s">
        <v>486</v>
      </c>
      <c r="AM1397" s="44" t="s">
        <v>3559</v>
      </c>
      <c r="AN1397" s="296">
        <v>253469640</v>
      </c>
      <c r="AO1397" s="34"/>
      <c r="AP1397" s="34"/>
      <c r="AQ1397" s="34"/>
      <c r="AR1397" s="34"/>
      <c r="AS1397" s="34"/>
      <c r="AT1397" s="44" t="s">
        <v>434</v>
      </c>
      <c r="AU1397" s="44"/>
      <c r="AV1397" s="751" t="str" cm="1">
        <f t="array" ref="AV13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7" s="34"/>
      <c r="AX1397" s="34"/>
      <c r="AY1397" s="34"/>
      <c r="AZ1397" s="34"/>
      <c r="BA1397" s="34"/>
      <c r="BB1397" s="34"/>
      <c r="BC1397" s="34"/>
      <c r="BD1397" s="44">
        <v>30283</v>
      </c>
      <c r="BE1397" s="34" t="s">
        <v>2883</v>
      </c>
      <c r="BF1397" s="43" t="s">
        <v>426</v>
      </c>
      <c r="BG1397" s="34" t="s">
        <v>486</v>
      </c>
      <c r="BH1397" s="34" t="s">
        <v>398</v>
      </c>
      <c r="BI1397" s="34" t="s">
        <v>2883</v>
      </c>
      <c r="BJ1397" s="44" t="s">
        <v>428</v>
      </c>
      <c r="BK1397" s="44" t="s">
        <v>4613</v>
      </c>
    </row>
    <row r="1398" spans="22:63">
      <c r="V1398" s="43">
        <v>164</v>
      </c>
      <c r="W1398" s="34" t="s">
        <v>3553</v>
      </c>
      <c r="X1398" s="44">
        <v>30287</v>
      </c>
      <c r="Y1398" s="34" t="s">
        <v>4056</v>
      </c>
      <c r="Z1398" s="43" t="s">
        <v>426</v>
      </c>
      <c r="AA1398" s="34" t="s">
        <v>486</v>
      </c>
      <c r="AB1398" s="34" t="s">
        <v>398</v>
      </c>
      <c r="AC1398" s="34" t="s">
        <v>4056</v>
      </c>
      <c r="AD1398" s="44" t="s">
        <v>428</v>
      </c>
      <c r="AE1398" s="44" t="s">
        <v>4613</v>
      </c>
      <c r="AF1398" s="43">
        <v>164</v>
      </c>
      <c r="AG1398" s="34" t="s">
        <v>3553</v>
      </c>
      <c r="AH1398" s="34" t="s">
        <v>3552</v>
      </c>
      <c r="AI1398" s="43" t="s">
        <v>3554</v>
      </c>
      <c r="AJ1398" s="44" t="s">
        <v>3555</v>
      </c>
      <c r="AK1398" s="295">
        <v>4750194</v>
      </c>
      <c r="AL1398" s="44" t="s">
        <v>486</v>
      </c>
      <c r="AM1398" s="44" t="s">
        <v>3559</v>
      </c>
      <c r="AN1398" s="296">
        <v>253469640</v>
      </c>
      <c r="AO1398" s="34"/>
      <c r="AP1398" s="34"/>
      <c r="AQ1398" s="34"/>
      <c r="AR1398" s="34"/>
      <c r="AS1398" s="34"/>
      <c r="AT1398" s="44" t="s">
        <v>434</v>
      </c>
      <c r="AU1398" s="44"/>
      <c r="AV1398" s="751" t="str" cm="1">
        <f t="array" ref="AV13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8" s="34"/>
      <c r="AX1398" s="34"/>
      <c r="AY1398" s="34"/>
      <c r="AZ1398" s="34"/>
      <c r="BA1398" s="34"/>
      <c r="BB1398" s="34"/>
      <c r="BC1398" s="34"/>
      <c r="BD1398" s="44">
        <v>30287</v>
      </c>
      <c r="BE1398" s="34" t="s">
        <v>4056</v>
      </c>
      <c r="BF1398" s="43" t="s">
        <v>426</v>
      </c>
      <c r="BG1398" s="34" t="s">
        <v>486</v>
      </c>
      <c r="BH1398" s="34" t="s">
        <v>398</v>
      </c>
      <c r="BI1398" s="34" t="s">
        <v>4056</v>
      </c>
      <c r="BJ1398" s="44" t="s">
        <v>428</v>
      </c>
      <c r="BK1398" s="44" t="s">
        <v>4613</v>
      </c>
    </row>
    <row r="1399" spans="22:63">
      <c r="V1399" s="43">
        <v>164</v>
      </c>
      <c r="W1399" s="34" t="s">
        <v>3553</v>
      </c>
      <c r="X1399" s="44">
        <v>30601</v>
      </c>
      <c r="Y1399" s="34" t="s">
        <v>753</v>
      </c>
      <c r="Z1399" s="43" t="s">
        <v>426</v>
      </c>
      <c r="AA1399" s="34" t="s">
        <v>489</v>
      </c>
      <c r="AB1399" s="34" t="s">
        <v>398</v>
      </c>
      <c r="AC1399" s="34" t="s">
        <v>753</v>
      </c>
      <c r="AD1399" s="44" t="s">
        <v>428</v>
      </c>
      <c r="AE1399" s="44" t="s">
        <v>4613</v>
      </c>
      <c r="AF1399" s="43">
        <v>164</v>
      </c>
      <c r="AG1399" s="34" t="s">
        <v>3553</v>
      </c>
      <c r="AH1399" s="34" t="s">
        <v>3552</v>
      </c>
      <c r="AI1399" s="43" t="s">
        <v>3554</v>
      </c>
      <c r="AJ1399" s="44" t="s">
        <v>3555</v>
      </c>
      <c r="AK1399" s="295">
        <v>4750194</v>
      </c>
      <c r="AL1399" s="44" t="s">
        <v>486</v>
      </c>
      <c r="AM1399" s="44" t="s">
        <v>3559</v>
      </c>
      <c r="AN1399" s="296">
        <v>253469640</v>
      </c>
      <c r="AO1399" s="34"/>
      <c r="AP1399" s="34"/>
      <c r="AQ1399" s="34"/>
      <c r="AR1399" s="34"/>
      <c r="AS1399" s="34"/>
      <c r="AT1399" s="44" t="s">
        <v>434</v>
      </c>
      <c r="AU1399" s="44"/>
      <c r="AV1399" s="751" t="str" cm="1">
        <f t="array" ref="AV13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399" s="34"/>
      <c r="AX1399" s="34"/>
      <c r="AY1399" s="34"/>
      <c r="AZ1399" s="34"/>
      <c r="BA1399" s="34"/>
      <c r="BB1399" s="34"/>
      <c r="BC1399" s="34"/>
      <c r="BD1399" s="44">
        <v>30601</v>
      </c>
      <c r="BE1399" s="34" t="s">
        <v>753</v>
      </c>
      <c r="BF1399" s="43" t="s">
        <v>426</v>
      </c>
      <c r="BG1399" s="34" t="s">
        <v>489</v>
      </c>
      <c r="BH1399" s="34" t="s">
        <v>398</v>
      </c>
      <c r="BI1399" s="34" t="s">
        <v>753</v>
      </c>
      <c r="BJ1399" s="44" t="s">
        <v>428</v>
      </c>
      <c r="BK1399" s="44" t="s">
        <v>4613</v>
      </c>
    </row>
    <row r="1400" spans="22:63">
      <c r="V1400" s="43">
        <v>164</v>
      </c>
      <c r="W1400" s="34" t="s">
        <v>3553</v>
      </c>
      <c r="X1400" s="44">
        <v>30600</v>
      </c>
      <c r="Y1400" s="34" t="s">
        <v>6697</v>
      </c>
      <c r="Z1400" s="43" t="s">
        <v>426</v>
      </c>
      <c r="AA1400" s="34" t="s">
        <v>489</v>
      </c>
      <c r="AB1400" s="34" t="s">
        <v>398</v>
      </c>
      <c r="AC1400" s="34" t="s">
        <v>6698</v>
      </c>
      <c r="AD1400" s="44" t="s">
        <v>428</v>
      </c>
      <c r="AE1400" s="44" t="s">
        <v>4613</v>
      </c>
      <c r="AF1400" s="43">
        <v>164</v>
      </c>
      <c r="AG1400" s="34" t="s">
        <v>3553</v>
      </c>
      <c r="AH1400" s="34" t="s">
        <v>3552</v>
      </c>
      <c r="AI1400" s="43" t="s">
        <v>3554</v>
      </c>
      <c r="AJ1400" s="44" t="s">
        <v>3555</v>
      </c>
      <c r="AK1400" s="295">
        <v>4750194</v>
      </c>
      <c r="AL1400" s="44" t="s">
        <v>486</v>
      </c>
      <c r="AM1400" s="44" t="s">
        <v>3559</v>
      </c>
      <c r="AN1400" s="296">
        <v>253469640</v>
      </c>
      <c r="AO1400" s="34"/>
      <c r="AP1400" s="34"/>
      <c r="AQ1400" s="34"/>
      <c r="AR1400" s="34"/>
      <c r="AS1400" s="34"/>
      <c r="AT1400" s="44" t="s">
        <v>434</v>
      </c>
      <c r="AU1400" s="44"/>
      <c r="AV1400" s="751" t="str" cm="1">
        <f t="array" ref="AV14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0" s="34"/>
      <c r="AX1400" s="34"/>
      <c r="AY1400" s="34"/>
      <c r="AZ1400" s="34"/>
      <c r="BA1400" s="34"/>
      <c r="BB1400" s="34"/>
      <c r="BC1400" s="34"/>
      <c r="BD1400" s="44">
        <v>30600</v>
      </c>
      <c r="BE1400" s="34" t="s">
        <v>6697</v>
      </c>
      <c r="BF1400" s="43" t="s">
        <v>426</v>
      </c>
      <c r="BG1400" s="34" t="s">
        <v>489</v>
      </c>
      <c r="BH1400" s="34" t="s">
        <v>398</v>
      </c>
      <c r="BI1400" s="34" t="s">
        <v>6698</v>
      </c>
      <c r="BJ1400" s="44" t="s">
        <v>428</v>
      </c>
      <c r="BK1400" s="44" t="s">
        <v>4613</v>
      </c>
    </row>
    <row r="1401" spans="22:63">
      <c r="V1401" s="43">
        <v>164</v>
      </c>
      <c r="W1401" s="34" t="s">
        <v>3553</v>
      </c>
      <c r="X1401" s="44">
        <v>30608</v>
      </c>
      <c r="Y1401" s="34" t="s">
        <v>1021</v>
      </c>
      <c r="Z1401" s="43" t="s">
        <v>426</v>
      </c>
      <c r="AA1401" s="34" t="s">
        <v>489</v>
      </c>
      <c r="AB1401" s="34" t="s">
        <v>398</v>
      </c>
      <c r="AC1401" s="34" t="s">
        <v>1021</v>
      </c>
      <c r="AD1401" s="44" t="s">
        <v>428</v>
      </c>
      <c r="AE1401" s="44" t="s">
        <v>4613</v>
      </c>
      <c r="AF1401" s="43">
        <v>164</v>
      </c>
      <c r="AG1401" s="34" t="s">
        <v>3553</v>
      </c>
      <c r="AH1401" s="34" t="s">
        <v>3552</v>
      </c>
      <c r="AI1401" s="43" t="s">
        <v>3554</v>
      </c>
      <c r="AJ1401" s="44" t="s">
        <v>3555</v>
      </c>
      <c r="AK1401" s="295">
        <v>4750194</v>
      </c>
      <c r="AL1401" s="44" t="s">
        <v>486</v>
      </c>
      <c r="AM1401" s="44" t="s">
        <v>3559</v>
      </c>
      <c r="AN1401" s="296">
        <v>253469640</v>
      </c>
      <c r="AO1401" s="34"/>
      <c r="AP1401" s="34"/>
      <c r="AQ1401" s="34"/>
      <c r="AR1401" s="34"/>
      <c r="AS1401" s="34"/>
      <c r="AT1401" s="44" t="s">
        <v>434</v>
      </c>
      <c r="AU1401" s="44"/>
      <c r="AV1401" s="751" t="str" cm="1">
        <f t="array" ref="AV14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1" s="34"/>
      <c r="AX1401" s="34"/>
      <c r="AY1401" s="34"/>
      <c r="AZ1401" s="34"/>
      <c r="BA1401" s="34"/>
      <c r="BB1401" s="34"/>
      <c r="BC1401" s="34"/>
      <c r="BD1401" s="44">
        <v>30608</v>
      </c>
      <c r="BE1401" s="34" t="s">
        <v>1021</v>
      </c>
      <c r="BF1401" s="43" t="s">
        <v>426</v>
      </c>
      <c r="BG1401" s="34" t="s">
        <v>489</v>
      </c>
      <c r="BH1401" s="34" t="s">
        <v>398</v>
      </c>
      <c r="BI1401" s="34" t="s">
        <v>1021</v>
      </c>
      <c r="BJ1401" s="44" t="s">
        <v>428</v>
      </c>
      <c r="BK1401" s="44" t="s">
        <v>4613</v>
      </c>
    </row>
    <row r="1402" spans="22:63">
      <c r="V1402" s="43">
        <v>164</v>
      </c>
      <c r="W1402" s="34" t="s">
        <v>3553</v>
      </c>
      <c r="X1402" s="44">
        <v>30610</v>
      </c>
      <c r="Y1402" s="34" t="s">
        <v>1316</v>
      </c>
      <c r="Z1402" s="43" t="s">
        <v>426</v>
      </c>
      <c r="AA1402" s="34" t="s">
        <v>489</v>
      </c>
      <c r="AB1402" s="34" t="s">
        <v>398</v>
      </c>
      <c r="AC1402" s="34" t="s">
        <v>1316</v>
      </c>
      <c r="AD1402" s="44" t="s">
        <v>428</v>
      </c>
      <c r="AE1402" s="44" t="s">
        <v>4613</v>
      </c>
      <c r="AF1402" s="43">
        <v>164</v>
      </c>
      <c r="AG1402" s="34" t="s">
        <v>3553</v>
      </c>
      <c r="AH1402" s="34" t="s">
        <v>3552</v>
      </c>
      <c r="AI1402" s="43" t="s">
        <v>3554</v>
      </c>
      <c r="AJ1402" s="44" t="s">
        <v>3555</v>
      </c>
      <c r="AK1402" s="295">
        <v>4750194</v>
      </c>
      <c r="AL1402" s="44" t="s">
        <v>486</v>
      </c>
      <c r="AM1402" s="44" t="s">
        <v>3559</v>
      </c>
      <c r="AN1402" s="296">
        <v>253469640</v>
      </c>
      <c r="AO1402" s="34"/>
      <c r="AP1402" s="34"/>
      <c r="AQ1402" s="34"/>
      <c r="AR1402" s="34"/>
      <c r="AS1402" s="34"/>
      <c r="AT1402" s="44" t="s">
        <v>434</v>
      </c>
      <c r="AU1402" s="44"/>
      <c r="AV1402" s="751" t="str" cm="1">
        <f t="array" ref="AV14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2" s="34"/>
      <c r="AX1402" s="34"/>
      <c r="AY1402" s="34"/>
      <c r="AZ1402" s="34"/>
      <c r="BA1402" s="34"/>
      <c r="BB1402" s="34"/>
      <c r="BC1402" s="34"/>
      <c r="BD1402" s="44">
        <v>30610</v>
      </c>
      <c r="BE1402" s="34" t="s">
        <v>1316</v>
      </c>
      <c r="BF1402" s="43" t="s">
        <v>426</v>
      </c>
      <c r="BG1402" s="34" t="s">
        <v>489</v>
      </c>
      <c r="BH1402" s="34" t="s">
        <v>398</v>
      </c>
      <c r="BI1402" s="34" t="s">
        <v>1316</v>
      </c>
      <c r="BJ1402" s="44" t="s">
        <v>428</v>
      </c>
      <c r="BK1402" s="44" t="s">
        <v>4613</v>
      </c>
    </row>
    <row r="1403" spans="22:63">
      <c r="V1403" s="43">
        <v>164</v>
      </c>
      <c r="W1403" s="34" t="s">
        <v>3553</v>
      </c>
      <c r="X1403" s="44">
        <v>30616</v>
      </c>
      <c r="Y1403" s="34" t="s">
        <v>1859</v>
      </c>
      <c r="Z1403" s="43" t="s">
        <v>426</v>
      </c>
      <c r="AA1403" s="34" t="s">
        <v>489</v>
      </c>
      <c r="AB1403" s="34" t="s">
        <v>398</v>
      </c>
      <c r="AC1403" s="34" t="s">
        <v>6699</v>
      </c>
      <c r="AD1403" s="44" t="s">
        <v>428</v>
      </c>
      <c r="AE1403" s="44" t="s">
        <v>4613</v>
      </c>
      <c r="AF1403" s="43">
        <v>164</v>
      </c>
      <c r="AG1403" s="34" t="s">
        <v>3553</v>
      </c>
      <c r="AH1403" s="34" t="s">
        <v>3552</v>
      </c>
      <c r="AI1403" s="43" t="s">
        <v>3554</v>
      </c>
      <c r="AJ1403" s="44" t="s">
        <v>3555</v>
      </c>
      <c r="AK1403" s="295">
        <v>4750194</v>
      </c>
      <c r="AL1403" s="44" t="s">
        <v>486</v>
      </c>
      <c r="AM1403" s="44" t="s">
        <v>3559</v>
      </c>
      <c r="AN1403" s="296">
        <v>253469640</v>
      </c>
      <c r="AO1403" s="34"/>
      <c r="AP1403" s="34"/>
      <c r="AQ1403" s="34"/>
      <c r="AR1403" s="34"/>
      <c r="AS1403" s="34"/>
      <c r="AT1403" s="44" t="s">
        <v>434</v>
      </c>
      <c r="AU1403" s="44"/>
      <c r="AV1403" s="751" t="str" cm="1">
        <f t="array" ref="AV14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3" s="34"/>
      <c r="AX1403" s="34"/>
      <c r="AY1403" s="34"/>
      <c r="AZ1403" s="34"/>
      <c r="BA1403" s="34"/>
      <c r="BB1403" s="34"/>
      <c r="BC1403" s="34"/>
      <c r="BD1403" s="44">
        <v>30616</v>
      </c>
      <c r="BE1403" s="34" t="s">
        <v>1859</v>
      </c>
      <c r="BF1403" s="43" t="s">
        <v>426</v>
      </c>
      <c r="BG1403" s="34" t="s">
        <v>489</v>
      </c>
      <c r="BH1403" s="34" t="s">
        <v>398</v>
      </c>
      <c r="BI1403" s="34" t="s">
        <v>6699</v>
      </c>
      <c r="BJ1403" s="44" t="s">
        <v>428</v>
      </c>
      <c r="BK1403" s="44" t="s">
        <v>4613</v>
      </c>
    </row>
    <row r="1404" spans="22:63">
      <c r="V1404" s="43">
        <v>164</v>
      </c>
      <c r="W1404" s="34" t="s">
        <v>3553</v>
      </c>
      <c r="X1404" s="44">
        <v>30617</v>
      </c>
      <c r="Y1404" s="34" t="s">
        <v>2057</v>
      </c>
      <c r="Z1404" s="43" t="s">
        <v>426</v>
      </c>
      <c r="AA1404" s="34" t="s">
        <v>489</v>
      </c>
      <c r="AB1404" s="34" t="s">
        <v>398</v>
      </c>
      <c r="AC1404" s="34" t="s">
        <v>6700</v>
      </c>
      <c r="AD1404" s="44" t="s">
        <v>428</v>
      </c>
      <c r="AE1404" s="44" t="s">
        <v>4613</v>
      </c>
      <c r="AF1404" s="43">
        <v>164</v>
      </c>
      <c r="AG1404" s="34" t="s">
        <v>3553</v>
      </c>
      <c r="AH1404" s="34" t="s">
        <v>3552</v>
      </c>
      <c r="AI1404" s="43" t="s">
        <v>3554</v>
      </c>
      <c r="AJ1404" s="44" t="s">
        <v>3555</v>
      </c>
      <c r="AK1404" s="295">
        <v>4750194</v>
      </c>
      <c r="AL1404" s="44" t="s">
        <v>486</v>
      </c>
      <c r="AM1404" s="44" t="s">
        <v>3559</v>
      </c>
      <c r="AN1404" s="296">
        <v>253469640</v>
      </c>
      <c r="AO1404" s="34"/>
      <c r="AP1404" s="34"/>
      <c r="AQ1404" s="34"/>
      <c r="AR1404" s="34"/>
      <c r="AS1404" s="34"/>
      <c r="AT1404" s="44" t="s">
        <v>434</v>
      </c>
      <c r="AU1404" s="44"/>
      <c r="AV1404" s="751" t="str" cm="1">
        <f t="array" ref="AV14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4" s="34"/>
      <c r="AX1404" s="34"/>
      <c r="AY1404" s="34"/>
      <c r="AZ1404" s="34"/>
      <c r="BA1404" s="34"/>
      <c r="BB1404" s="34"/>
      <c r="BC1404" s="34"/>
      <c r="BD1404" s="44">
        <v>30617</v>
      </c>
      <c r="BE1404" s="34" t="s">
        <v>2057</v>
      </c>
      <c r="BF1404" s="43" t="s">
        <v>426</v>
      </c>
      <c r="BG1404" s="34" t="s">
        <v>489</v>
      </c>
      <c r="BH1404" s="34" t="s">
        <v>398</v>
      </c>
      <c r="BI1404" s="34" t="s">
        <v>6700</v>
      </c>
      <c r="BJ1404" s="44" t="s">
        <v>428</v>
      </c>
      <c r="BK1404" s="44" t="s">
        <v>4613</v>
      </c>
    </row>
    <row r="1405" spans="22:63">
      <c r="V1405" s="43">
        <v>164</v>
      </c>
      <c r="W1405" s="34" t="s">
        <v>3553</v>
      </c>
      <c r="X1405" s="44">
        <v>30618</v>
      </c>
      <c r="Y1405" s="34" t="s">
        <v>2234</v>
      </c>
      <c r="Z1405" s="43" t="s">
        <v>426</v>
      </c>
      <c r="AA1405" s="34" t="s">
        <v>489</v>
      </c>
      <c r="AB1405" s="34" t="s">
        <v>398</v>
      </c>
      <c r="AC1405" s="34" t="s">
        <v>6698</v>
      </c>
      <c r="AD1405" s="44" t="s">
        <v>428</v>
      </c>
      <c r="AE1405" s="44" t="s">
        <v>4613</v>
      </c>
      <c r="AF1405" s="43">
        <v>164</v>
      </c>
      <c r="AG1405" s="34" t="s">
        <v>3553</v>
      </c>
      <c r="AH1405" s="34" t="s">
        <v>3552</v>
      </c>
      <c r="AI1405" s="43" t="s">
        <v>3554</v>
      </c>
      <c r="AJ1405" s="44" t="s">
        <v>3555</v>
      </c>
      <c r="AK1405" s="295">
        <v>4750194</v>
      </c>
      <c r="AL1405" s="44" t="s">
        <v>486</v>
      </c>
      <c r="AM1405" s="44" t="s">
        <v>3559</v>
      </c>
      <c r="AN1405" s="296">
        <v>253469640</v>
      </c>
      <c r="AO1405" s="34"/>
      <c r="AP1405" s="34"/>
      <c r="AQ1405" s="34"/>
      <c r="AR1405" s="34"/>
      <c r="AS1405" s="34"/>
      <c r="AT1405" s="44" t="s">
        <v>434</v>
      </c>
      <c r="AU1405" s="44"/>
      <c r="AV1405" s="751" t="str" cm="1">
        <f t="array" ref="AV14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5" s="34"/>
      <c r="AX1405" s="34"/>
      <c r="AY1405" s="34"/>
      <c r="AZ1405" s="34"/>
      <c r="BA1405" s="34"/>
      <c r="BB1405" s="34"/>
      <c r="BC1405" s="34"/>
      <c r="BD1405" s="44">
        <v>30618</v>
      </c>
      <c r="BE1405" s="34" t="s">
        <v>2234</v>
      </c>
      <c r="BF1405" s="43" t="s">
        <v>426</v>
      </c>
      <c r="BG1405" s="34" t="s">
        <v>489</v>
      </c>
      <c r="BH1405" s="34" t="s">
        <v>398</v>
      </c>
      <c r="BI1405" s="34" t="s">
        <v>6698</v>
      </c>
      <c r="BJ1405" s="44" t="s">
        <v>428</v>
      </c>
      <c r="BK1405" s="44" t="s">
        <v>4613</v>
      </c>
    </row>
    <row r="1406" spans="22:63">
      <c r="V1406" s="43">
        <v>164</v>
      </c>
      <c r="W1406" s="34" t="s">
        <v>3553</v>
      </c>
      <c r="X1406" s="44">
        <v>30619</v>
      </c>
      <c r="Y1406" s="34" t="s">
        <v>2390</v>
      </c>
      <c r="Z1406" s="43" t="s">
        <v>426</v>
      </c>
      <c r="AA1406" s="34" t="s">
        <v>489</v>
      </c>
      <c r="AB1406" s="34" t="s">
        <v>398</v>
      </c>
      <c r="AC1406" s="34" t="s">
        <v>6701</v>
      </c>
      <c r="AD1406" s="44" t="s">
        <v>428</v>
      </c>
      <c r="AE1406" s="44" t="s">
        <v>4613</v>
      </c>
      <c r="AF1406" s="43">
        <v>164</v>
      </c>
      <c r="AG1406" s="34" t="s">
        <v>3553</v>
      </c>
      <c r="AH1406" s="34" t="s">
        <v>3552</v>
      </c>
      <c r="AI1406" s="43" t="s">
        <v>3554</v>
      </c>
      <c r="AJ1406" s="44" t="s">
        <v>3555</v>
      </c>
      <c r="AK1406" s="295">
        <v>4750194</v>
      </c>
      <c r="AL1406" s="44" t="s">
        <v>486</v>
      </c>
      <c r="AM1406" s="44" t="s">
        <v>3559</v>
      </c>
      <c r="AN1406" s="296">
        <v>253469640</v>
      </c>
      <c r="AO1406" s="34"/>
      <c r="AP1406" s="34"/>
      <c r="AQ1406" s="34"/>
      <c r="AR1406" s="34"/>
      <c r="AS1406" s="34"/>
      <c r="AT1406" s="44" t="s">
        <v>434</v>
      </c>
      <c r="AU1406" s="44"/>
      <c r="AV1406" s="751" t="str" cm="1">
        <f t="array" ref="AV14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6" s="34"/>
      <c r="AX1406" s="34"/>
      <c r="AY1406" s="34"/>
      <c r="AZ1406" s="34"/>
      <c r="BA1406" s="34"/>
      <c r="BB1406" s="34"/>
      <c r="BC1406" s="34"/>
      <c r="BD1406" s="44">
        <v>30619</v>
      </c>
      <c r="BE1406" s="34" t="s">
        <v>2390</v>
      </c>
      <c r="BF1406" s="43" t="s">
        <v>426</v>
      </c>
      <c r="BG1406" s="34" t="s">
        <v>489</v>
      </c>
      <c r="BH1406" s="34" t="s">
        <v>398</v>
      </c>
      <c r="BI1406" s="34" t="s">
        <v>6701</v>
      </c>
      <c r="BJ1406" s="44" t="s">
        <v>428</v>
      </c>
      <c r="BK1406" s="44" t="s">
        <v>4613</v>
      </c>
    </row>
    <row r="1407" spans="22:63">
      <c r="V1407" s="43">
        <v>164</v>
      </c>
      <c r="W1407" s="34" t="s">
        <v>3553</v>
      </c>
      <c r="X1407" s="44">
        <v>30620</v>
      </c>
      <c r="Y1407" s="34" t="s">
        <v>2529</v>
      </c>
      <c r="Z1407" s="43" t="s">
        <v>426</v>
      </c>
      <c r="AA1407" s="34" t="s">
        <v>489</v>
      </c>
      <c r="AB1407" s="34" t="s">
        <v>398</v>
      </c>
      <c r="AC1407" s="34" t="s">
        <v>6702</v>
      </c>
      <c r="AD1407" s="44" t="s">
        <v>428</v>
      </c>
      <c r="AE1407" s="44" t="s">
        <v>4613</v>
      </c>
      <c r="AF1407" s="43">
        <v>164</v>
      </c>
      <c r="AG1407" s="34" t="s">
        <v>3553</v>
      </c>
      <c r="AH1407" s="34" t="s">
        <v>3552</v>
      </c>
      <c r="AI1407" s="43" t="s">
        <v>3554</v>
      </c>
      <c r="AJ1407" s="44" t="s">
        <v>3555</v>
      </c>
      <c r="AK1407" s="295">
        <v>4750194</v>
      </c>
      <c r="AL1407" s="44" t="s">
        <v>486</v>
      </c>
      <c r="AM1407" s="44" t="s">
        <v>3559</v>
      </c>
      <c r="AN1407" s="296">
        <v>253469640</v>
      </c>
      <c r="AO1407" s="34"/>
      <c r="AP1407" s="34"/>
      <c r="AQ1407" s="34"/>
      <c r="AR1407" s="34"/>
      <c r="AS1407" s="34"/>
      <c r="AT1407" s="44" t="s">
        <v>434</v>
      </c>
      <c r="AU1407" s="44"/>
      <c r="AV1407" s="751" t="str" cm="1">
        <f t="array" ref="AV14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7" s="34"/>
      <c r="AX1407" s="34"/>
      <c r="AY1407" s="34"/>
      <c r="AZ1407" s="34"/>
      <c r="BA1407" s="34"/>
      <c r="BB1407" s="34"/>
      <c r="BC1407" s="34"/>
      <c r="BD1407" s="44">
        <v>30620</v>
      </c>
      <c r="BE1407" s="34" t="s">
        <v>2529</v>
      </c>
      <c r="BF1407" s="43" t="s">
        <v>426</v>
      </c>
      <c r="BG1407" s="34" t="s">
        <v>489</v>
      </c>
      <c r="BH1407" s="34" t="s">
        <v>398</v>
      </c>
      <c r="BI1407" s="34" t="s">
        <v>6702</v>
      </c>
      <c r="BJ1407" s="44" t="s">
        <v>428</v>
      </c>
      <c r="BK1407" s="44" t="s">
        <v>4613</v>
      </c>
    </row>
    <row r="1408" spans="22:63">
      <c r="V1408" s="43">
        <v>164</v>
      </c>
      <c r="W1408" s="34" t="s">
        <v>3553</v>
      </c>
      <c r="X1408" s="44">
        <v>30615</v>
      </c>
      <c r="Y1408" s="34" t="s">
        <v>1608</v>
      </c>
      <c r="Z1408" s="43" t="s">
        <v>426</v>
      </c>
      <c r="AA1408" s="34" t="s">
        <v>489</v>
      </c>
      <c r="AB1408" s="34" t="s">
        <v>398</v>
      </c>
      <c r="AC1408" s="34" t="s">
        <v>1608</v>
      </c>
      <c r="AD1408" s="44" t="s">
        <v>428</v>
      </c>
      <c r="AE1408" s="44" t="s">
        <v>4613</v>
      </c>
      <c r="AF1408" s="43">
        <v>164</v>
      </c>
      <c r="AG1408" s="34" t="s">
        <v>3553</v>
      </c>
      <c r="AH1408" s="34" t="s">
        <v>3552</v>
      </c>
      <c r="AI1408" s="43" t="s">
        <v>3554</v>
      </c>
      <c r="AJ1408" s="44" t="s">
        <v>3555</v>
      </c>
      <c r="AK1408" s="295">
        <v>4750194</v>
      </c>
      <c r="AL1408" s="44" t="s">
        <v>486</v>
      </c>
      <c r="AM1408" s="44" t="s">
        <v>3559</v>
      </c>
      <c r="AN1408" s="296">
        <v>253469640</v>
      </c>
      <c r="AO1408" s="34"/>
      <c r="AP1408" s="34"/>
      <c r="AQ1408" s="34"/>
      <c r="AR1408" s="34"/>
      <c r="AS1408" s="34"/>
      <c r="AT1408" s="44" t="s">
        <v>434</v>
      </c>
      <c r="AU1408" s="44"/>
      <c r="AV1408" s="751" t="str" cm="1">
        <f t="array" ref="AV14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8" s="34"/>
      <c r="AX1408" s="34"/>
      <c r="AY1408" s="34"/>
      <c r="AZ1408" s="34"/>
      <c r="BA1408" s="34"/>
      <c r="BB1408" s="34"/>
      <c r="BC1408" s="34"/>
      <c r="BD1408" s="44">
        <v>30615</v>
      </c>
      <c r="BE1408" s="34" t="s">
        <v>1608</v>
      </c>
      <c r="BF1408" s="43" t="s">
        <v>426</v>
      </c>
      <c r="BG1408" s="34" t="s">
        <v>489</v>
      </c>
      <c r="BH1408" s="34" t="s">
        <v>398</v>
      </c>
      <c r="BI1408" s="34" t="s">
        <v>1608</v>
      </c>
      <c r="BJ1408" s="44" t="s">
        <v>428</v>
      </c>
      <c r="BK1408" s="44" t="s">
        <v>4613</v>
      </c>
    </row>
    <row r="1409" spans="22:63">
      <c r="V1409" s="43">
        <v>165</v>
      </c>
      <c r="W1409" s="34" t="s">
        <v>3593</v>
      </c>
      <c r="X1409" s="44">
        <v>130601</v>
      </c>
      <c r="Y1409" s="34" t="s">
        <v>884</v>
      </c>
      <c r="Z1409" s="43" t="s">
        <v>426</v>
      </c>
      <c r="AA1409" s="34" t="s">
        <v>616</v>
      </c>
      <c r="AB1409" s="34" t="s">
        <v>408</v>
      </c>
      <c r="AC1409" s="34" t="s">
        <v>884</v>
      </c>
      <c r="AD1409" s="44" t="s">
        <v>428</v>
      </c>
      <c r="AE1409" s="44" t="s">
        <v>5947</v>
      </c>
      <c r="AF1409" s="43">
        <v>165</v>
      </c>
      <c r="AG1409" s="34" t="s">
        <v>3593</v>
      </c>
      <c r="AH1409" s="34" t="s">
        <v>6703</v>
      </c>
      <c r="AI1409" s="43" t="s">
        <v>3594</v>
      </c>
      <c r="AJ1409" s="44" t="s">
        <v>3595</v>
      </c>
      <c r="AK1409" s="295">
        <v>4470157</v>
      </c>
      <c r="AL1409" s="44" t="s">
        <v>616</v>
      </c>
      <c r="AM1409" s="44" t="s">
        <v>3599</v>
      </c>
      <c r="AN1409" s="296">
        <v>220989190</v>
      </c>
      <c r="AO1409" s="34"/>
      <c r="AP1409" s="34"/>
      <c r="AQ1409" s="34"/>
      <c r="AR1409" s="34"/>
      <c r="AS1409" s="34"/>
      <c r="AT1409" s="44" t="s">
        <v>434</v>
      </c>
      <c r="AU1409" s="44"/>
      <c r="AV1409" s="751" t="str" cm="1">
        <f t="array" ref="AV14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09" s="34"/>
      <c r="AX1409" s="34"/>
      <c r="AY1409" s="34"/>
      <c r="AZ1409" s="34"/>
      <c r="BA1409" s="34"/>
      <c r="BB1409" s="34"/>
      <c r="BC1409" s="34"/>
      <c r="BD1409" s="44">
        <v>130601</v>
      </c>
      <c r="BE1409" s="34" t="s">
        <v>884</v>
      </c>
      <c r="BF1409" s="43" t="s">
        <v>426</v>
      </c>
      <c r="BG1409" s="34" t="s">
        <v>616</v>
      </c>
      <c r="BH1409" s="34" t="s">
        <v>408</v>
      </c>
      <c r="BI1409" s="34" t="s">
        <v>884</v>
      </c>
      <c r="BJ1409" s="44" t="s">
        <v>428</v>
      </c>
      <c r="BK1409" s="44" t="s">
        <v>5947</v>
      </c>
    </row>
    <row r="1410" spans="22:63">
      <c r="V1410" s="43">
        <v>165</v>
      </c>
      <c r="W1410" s="34" t="s">
        <v>3593</v>
      </c>
      <c r="X1410" s="44">
        <v>130618</v>
      </c>
      <c r="Y1410" s="34" t="s">
        <v>2438</v>
      </c>
      <c r="Z1410" s="43" t="s">
        <v>426</v>
      </c>
      <c r="AA1410" s="34" t="s">
        <v>616</v>
      </c>
      <c r="AB1410" s="34" t="s">
        <v>408</v>
      </c>
      <c r="AC1410" s="34" t="s">
        <v>2438</v>
      </c>
      <c r="AD1410" s="44" t="s">
        <v>428</v>
      </c>
      <c r="AE1410" s="44" t="s">
        <v>5947</v>
      </c>
      <c r="AF1410" s="43">
        <v>165</v>
      </c>
      <c r="AG1410" s="34" t="s">
        <v>3593</v>
      </c>
      <c r="AH1410" s="34" t="s">
        <v>6703</v>
      </c>
      <c r="AI1410" s="43" t="s">
        <v>3594</v>
      </c>
      <c r="AJ1410" s="44" t="s">
        <v>3595</v>
      </c>
      <c r="AK1410" s="295">
        <v>4470157</v>
      </c>
      <c r="AL1410" s="44" t="s">
        <v>616</v>
      </c>
      <c r="AM1410" s="44" t="s">
        <v>3599</v>
      </c>
      <c r="AN1410" s="296">
        <v>220989190</v>
      </c>
      <c r="AO1410" s="34"/>
      <c r="AP1410" s="34"/>
      <c r="AQ1410" s="34"/>
      <c r="AR1410" s="34"/>
      <c r="AS1410" s="34"/>
      <c r="AT1410" s="44" t="s">
        <v>434</v>
      </c>
      <c r="AU1410" s="44"/>
      <c r="AV1410" s="751" t="str" cm="1">
        <f t="array" ref="AV14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0" s="34"/>
      <c r="AX1410" s="34"/>
      <c r="AY1410" s="34"/>
      <c r="AZ1410" s="34"/>
      <c r="BA1410" s="34"/>
      <c r="BB1410" s="34"/>
      <c r="BC1410" s="34"/>
      <c r="BD1410" s="44">
        <v>130618</v>
      </c>
      <c r="BE1410" s="34" t="s">
        <v>2438</v>
      </c>
      <c r="BF1410" s="43" t="s">
        <v>426</v>
      </c>
      <c r="BG1410" s="34" t="s">
        <v>616</v>
      </c>
      <c r="BH1410" s="34" t="s">
        <v>408</v>
      </c>
      <c r="BI1410" s="34" t="s">
        <v>2438</v>
      </c>
      <c r="BJ1410" s="44" t="s">
        <v>428</v>
      </c>
      <c r="BK1410" s="44" t="s">
        <v>5947</v>
      </c>
    </row>
    <row r="1411" spans="22:63">
      <c r="V1411" s="43">
        <v>165</v>
      </c>
      <c r="W1411" s="34" t="s">
        <v>3593</v>
      </c>
      <c r="X1411" s="44">
        <v>130619</v>
      </c>
      <c r="Y1411" s="34" t="s">
        <v>2578</v>
      </c>
      <c r="Z1411" s="43" t="s">
        <v>426</v>
      </c>
      <c r="AA1411" s="34" t="s">
        <v>616</v>
      </c>
      <c r="AB1411" s="34" t="s">
        <v>408</v>
      </c>
      <c r="AC1411" s="34" t="s">
        <v>2578</v>
      </c>
      <c r="AD1411" s="44" t="s">
        <v>428</v>
      </c>
      <c r="AE1411" s="44" t="s">
        <v>5947</v>
      </c>
      <c r="AF1411" s="43">
        <v>165</v>
      </c>
      <c r="AG1411" s="34" t="s">
        <v>3593</v>
      </c>
      <c r="AH1411" s="34" t="s">
        <v>6703</v>
      </c>
      <c r="AI1411" s="43" t="s">
        <v>3594</v>
      </c>
      <c r="AJ1411" s="44" t="s">
        <v>3595</v>
      </c>
      <c r="AK1411" s="295">
        <v>4470157</v>
      </c>
      <c r="AL1411" s="44" t="s">
        <v>616</v>
      </c>
      <c r="AM1411" s="44" t="s">
        <v>3599</v>
      </c>
      <c r="AN1411" s="296">
        <v>220989190</v>
      </c>
      <c r="AO1411" s="34"/>
      <c r="AP1411" s="34"/>
      <c r="AQ1411" s="34"/>
      <c r="AR1411" s="34"/>
      <c r="AS1411" s="34"/>
      <c r="AT1411" s="44" t="s">
        <v>434</v>
      </c>
      <c r="AU1411" s="44"/>
      <c r="AV1411" s="751" t="str" cm="1">
        <f t="array" ref="AV14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1" s="34"/>
      <c r="AX1411" s="34"/>
      <c r="AY1411" s="34"/>
      <c r="AZ1411" s="34"/>
      <c r="BA1411" s="34"/>
      <c r="BB1411" s="34"/>
      <c r="BC1411" s="34"/>
      <c r="BD1411" s="44">
        <v>130619</v>
      </c>
      <c r="BE1411" s="34" t="s">
        <v>2578</v>
      </c>
      <c r="BF1411" s="43" t="s">
        <v>426</v>
      </c>
      <c r="BG1411" s="34" t="s">
        <v>616</v>
      </c>
      <c r="BH1411" s="34" t="s">
        <v>408</v>
      </c>
      <c r="BI1411" s="34" t="s">
        <v>2578</v>
      </c>
      <c r="BJ1411" s="44" t="s">
        <v>428</v>
      </c>
      <c r="BK1411" s="44" t="s">
        <v>5947</v>
      </c>
    </row>
    <row r="1412" spans="22:63">
      <c r="V1412" s="43">
        <v>165</v>
      </c>
      <c r="W1412" s="34" t="s">
        <v>3593</v>
      </c>
      <c r="X1412" s="44">
        <v>130603</v>
      </c>
      <c r="Y1412" s="34" t="s">
        <v>1145</v>
      </c>
      <c r="Z1412" s="43" t="s">
        <v>426</v>
      </c>
      <c r="AA1412" s="34" t="s">
        <v>616</v>
      </c>
      <c r="AB1412" s="34" t="s">
        <v>408</v>
      </c>
      <c r="AC1412" s="34" t="s">
        <v>1145</v>
      </c>
      <c r="AD1412" s="44" t="s">
        <v>428</v>
      </c>
      <c r="AE1412" s="44" t="s">
        <v>5947</v>
      </c>
      <c r="AF1412" s="43">
        <v>165</v>
      </c>
      <c r="AG1412" s="34" t="s">
        <v>3593</v>
      </c>
      <c r="AH1412" s="34" t="s">
        <v>6703</v>
      </c>
      <c r="AI1412" s="43" t="s">
        <v>3594</v>
      </c>
      <c r="AJ1412" s="44" t="s">
        <v>3595</v>
      </c>
      <c r="AK1412" s="295">
        <v>4470157</v>
      </c>
      <c r="AL1412" s="44" t="s">
        <v>616</v>
      </c>
      <c r="AM1412" s="44" t="s">
        <v>3599</v>
      </c>
      <c r="AN1412" s="296">
        <v>220989190</v>
      </c>
      <c r="AO1412" s="34"/>
      <c r="AP1412" s="34"/>
      <c r="AQ1412" s="34"/>
      <c r="AR1412" s="34"/>
      <c r="AS1412" s="34"/>
      <c r="AT1412" s="44" t="s">
        <v>434</v>
      </c>
      <c r="AU1412" s="44"/>
      <c r="AV1412" s="751" t="str" cm="1">
        <f t="array" ref="AV14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2" s="34"/>
      <c r="AX1412" s="34"/>
      <c r="AY1412" s="34"/>
      <c r="AZ1412" s="34"/>
      <c r="BA1412" s="34"/>
      <c r="BB1412" s="34"/>
      <c r="BC1412" s="34"/>
      <c r="BD1412" s="44">
        <v>130603</v>
      </c>
      <c r="BE1412" s="34" t="s">
        <v>1145</v>
      </c>
      <c r="BF1412" s="43" t="s">
        <v>426</v>
      </c>
      <c r="BG1412" s="34" t="s">
        <v>616</v>
      </c>
      <c r="BH1412" s="34" t="s">
        <v>408</v>
      </c>
      <c r="BI1412" s="34" t="s">
        <v>1145</v>
      </c>
      <c r="BJ1412" s="44" t="s">
        <v>428</v>
      </c>
      <c r="BK1412" s="44" t="s">
        <v>5947</v>
      </c>
    </row>
    <row r="1413" spans="22:63">
      <c r="V1413" s="43">
        <v>165</v>
      </c>
      <c r="W1413" s="34" t="s">
        <v>3593</v>
      </c>
      <c r="X1413" s="44">
        <v>130600</v>
      </c>
      <c r="Y1413" s="34" t="s">
        <v>6704</v>
      </c>
      <c r="Z1413" s="43" t="s">
        <v>426</v>
      </c>
      <c r="AA1413" s="34" t="s">
        <v>616</v>
      </c>
      <c r="AB1413" s="34" t="s">
        <v>408</v>
      </c>
      <c r="AC1413" s="34" t="s">
        <v>2578</v>
      </c>
      <c r="AD1413" s="44" t="s">
        <v>428</v>
      </c>
      <c r="AE1413" s="44" t="s">
        <v>5947</v>
      </c>
      <c r="AF1413" s="43">
        <v>165</v>
      </c>
      <c r="AG1413" s="34" t="s">
        <v>3593</v>
      </c>
      <c r="AH1413" s="34" t="s">
        <v>6703</v>
      </c>
      <c r="AI1413" s="43" t="s">
        <v>3594</v>
      </c>
      <c r="AJ1413" s="44" t="s">
        <v>3595</v>
      </c>
      <c r="AK1413" s="295">
        <v>4470157</v>
      </c>
      <c r="AL1413" s="44" t="s">
        <v>616</v>
      </c>
      <c r="AM1413" s="44" t="s">
        <v>3599</v>
      </c>
      <c r="AN1413" s="296">
        <v>220989190</v>
      </c>
      <c r="AO1413" s="34"/>
      <c r="AP1413" s="34"/>
      <c r="AQ1413" s="34"/>
      <c r="AR1413" s="34"/>
      <c r="AS1413" s="34"/>
      <c r="AT1413" s="44" t="s">
        <v>434</v>
      </c>
      <c r="AU1413" s="44"/>
      <c r="AV1413" s="751" t="str" cm="1">
        <f t="array" ref="AV14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3" s="34"/>
      <c r="AX1413" s="34"/>
      <c r="AY1413" s="34"/>
      <c r="AZ1413" s="34"/>
      <c r="BA1413" s="34"/>
      <c r="BB1413" s="34"/>
      <c r="BC1413" s="34"/>
      <c r="BD1413" s="44">
        <v>130600</v>
      </c>
      <c r="BE1413" s="34" t="s">
        <v>6704</v>
      </c>
      <c r="BF1413" s="43" t="s">
        <v>426</v>
      </c>
      <c r="BG1413" s="34" t="s">
        <v>616</v>
      </c>
      <c r="BH1413" s="34" t="s">
        <v>408</v>
      </c>
      <c r="BI1413" s="34" t="s">
        <v>2578</v>
      </c>
      <c r="BJ1413" s="44" t="s">
        <v>428</v>
      </c>
      <c r="BK1413" s="44" t="s">
        <v>5947</v>
      </c>
    </row>
    <row r="1414" spans="22:63">
      <c r="V1414" s="43">
        <v>165</v>
      </c>
      <c r="W1414" s="34" t="s">
        <v>3593</v>
      </c>
      <c r="X1414" s="44">
        <v>130608</v>
      </c>
      <c r="Y1414" s="34" t="s">
        <v>1439</v>
      </c>
      <c r="Z1414" s="43" t="s">
        <v>426</v>
      </c>
      <c r="AA1414" s="34" t="s">
        <v>616</v>
      </c>
      <c r="AB1414" s="34" t="s">
        <v>408</v>
      </c>
      <c r="AC1414" s="34" t="s">
        <v>1439</v>
      </c>
      <c r="AD1414" s="44" t="s">
        <v>428</v>
      </c>
      <c r="AE1414" s="44" t="s">
        <v>5947</v>
      </c>
      <c r="AF1414" s="43">
        <v>165</v>
      </c>
      <c r="AG1414" s="34" t="s">
        <v>3593</v>
      </c>
      <c r="AH1414" s="34" t="s">
        <v>6703</v>
      </c>
      <c r="AI1414" s="43" t="s">
        <v>3594</v>
      </c>
      <c r="AJ1414" s="44" t="s">
        <v>3595</v>
      </c>
      <c r="AK1414" s="295">
        <v>4470157</v>
      </c>
      <c r="AL1414" s="44" t="s">
        <v>616</v>
      </c>
      <c r="AM1414" s="44" t="s">
        <v>3599</v>
      </c>
      <c r="AN1414" s="296">
        <v>220989190</v>
      </c>
      <c r="AO1414" s="34"/>
      <c r="AP1414" s="34"/>
      <c r="AQ1414" s="34"/>
      <c r="AR1414" s="34"/>
      <c r="AS1414" s="34"/>
      <c r="AT1414" s="44" t="s">
        <v>434</v>
      </c>
      <c r="AU1414" s="44"/>
      <c r="AV1414" s="751" t="str" cm="1">
        <f t="array" ref="AV14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4" s="34"/>
      <c r="AX1414" s="34"/>
      <c r="AY1414" s="34"/>
      <c r="AZ1414" s="34"/>
      <c r="BA1414" s="34"/>
      <c r="BB1414" s="34"/>
      <c r="BC1414" s="34"/>
      <c r="BD1414" s="44">
        <v>130608</v>
      </c>
      <c r="BE1414" s="34" t="s">
        <v>1439</v>
      </c>
      <c r="BF1414" s="43" t="s">
        <v>426</v>
      </c>
      <c r="BG1414" s="34" t="s">
        <v>616</v>
      </c>
      <c r="BH1414" s="34" t="s">
        <v>408</v>
      </c>
      <c r="BI1414" s="34" t="s">
        <v>1439</v>
      </c>
      <c r="BJ1414" s="44" t="s">
        <v>428</v>
      </c>
      <c r="BK1414" s="44" t="s">
        <v>5947</v>
      </c>
    </row>
    <row r="1415" spans="22:63">
      <c r="V1415" s="43">
        <v>165</v>
      </c>
      <c r="W1415" s="34" t="s">
        <v>3593</v>
      </c>
      <c r="X1415" s="44">
        <v>130609</v>
      </c>
      <c r="Y1415" s="34" t="s">
        <v>1712</v>
      </c>
      <c r="Z1415" s="43" t="s">
        <v>426</v>
      </c>
      <c r="AA1415" s="34" t="s">
        <v>616</v>
      </c>
      <c r="AB1415" s="34" t="s">
        <v>408</v>
      </c>
      <c r="AC1415" s="34" t="s">
        <v>1712</v>
      </c>
      <c r="AD1415" s="44" t="s">
        <v>428</v>
      </c>
      <c r="AE1415" s="44" t="s">
        <v>5947</v>
      </c>
      <c r="AF1415" s="43">
        <v>165</v>
      </c>
      <c r="AG1415" s="34" t="s">
        <v>3593</v>
      </c>
      <c r="AH1415" s="34" t="s">
        <v>6703</v>
      </c>
      <c r="AI1415" s="43" t="s">
        <v>3594</v>
      </c>
      <c r="AJ1415" s="44" t="s">
        <v>3595</v>
      </c>
      <c r="AK1415" s="295">
        <v>4470157</v>
      </c>
      <c r="AL1415" s="44" t="s">
        <v>616</v>
      </c>
      <c r="AM1415" s="44" t="s">
        <v>3599</v>
      </c>
      <c r="AN1415" s="296">
        <v>220989190</v>
      </c>
      <c r="AO1415" s="34"/>
      <c r="AP1415" s="34"/>
      <c r="AQ1415" s="34"/>
      <c r="AR1415" s="34"/>
      <c r="AS1415" s="34"/>
      <c r="AT1415" s="44" t="s">
        <v>434</v>
      </c>
      <c r="AU1415" s="44"/>
      <c r="AV1415" s="751" t="str" cm="1">
        <f t="array" ref="AV14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5" s="34"/>
      <c r="AX1415" s="34"/>
      <c r="AY1415" s="34"/>
      <c r="AZ1415" s="34"/>
      <c r="BA1415" s="34"/>
      <c r="BB1415" s="34"/>
      <c r="BC1415" s="34"/>
      <c r="BD1415" s="44">
        <v>130609</v>
      </c>
      <c r="BE1415" s="34" t="s">
        <v>1712</v>
      </c>
      <c r="BF1415" s="43" t="s">
        <v>426</v>
      </c>
      <c r="BG1415" s="34" t="s">
        <v>616</v>
      </c>
      <c r="BH1415" s="34" t="s">
        <v>408</v>
      </c>
      <c r="BI1415" s="34" t="s">
        <v>1712</v>
      </c>
      <c r="BJ1415" s="44" t="s">
        <v>428</v>
      </c>
      <c r="BK1415" s="44" t="s">
        <v>5947</v>
      </c>
    </row>
    <row r="1416" spans="22:63">
      <c r="V1416" s="43">
        <v>165</v>
      </c>
      <c r="W1416" s="34" t="s">
        <v>3593</v>
      </c>
      <c r="X1416" s="44">
        <v>130620</v>
      </c>
      <c r="Y1416" s="34" t="s">
        <v>2709</v>
      </c>
      <c r="Z1416" s="43" t="s">
        <v>426</v>
      </c>
      <c r="AA1416" s="34" t="s">
        <v>616</v>
      </c>
      <c r="AB1416" s="34" t="s">
        <v>408</v>
      </c>
      <c r="AC1416" s="34" t="s">
        <v>2709</v>
      </c>
      <c r="AD1416" s="44" t="s">
        <v>428</v>
      </c>
      <c r="AE1416" s="44" t="s">
        <v>5947</v>
      </c>
      <c r="AF1416" s="43">
        <v>165</v>
      </c>
      <c r="AG1416" s="34" t="s">
        <v>3593</v>
      </c>
      <c r="AH1416" s="34" t="s">
        <v>6703</v>
      </c>
      <c r="AI1416" s="43" t="s">
        <v>3594</v>
      </c>
      <c r="AJ1416" s="44" t="s">
        <v>3595</v>
      </c>
      <c r="AK1416" s="295">
        <v>4470157</v>
      </c>
      <c r="AL1416" s="44" t="s">
        <v>616</v>
      </c>
      <c r="AM1416" s="44" t="s">
        <v>3599</v>
      </c>
      <c r="AN1416" s="296">
        <v>220989190</v>
      </c>
      <c r="AO1416" s="34"/>
      <c r="AP1416" s="34"/>
      <c r="AQ1416" s="34"/>
      <c r="AR1416" s="34"/>
      <c r="AS1416" s="34"/>
      <c r="AT1416" s="44" t="s">
        <v>434</v>
      </c>
      <c r="AU1416" s="44"/>
      <c r="AV1416" s="751" t="str" cm="1">
        <f t="array" ref="AV14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6" s="34"/>
      <c r="AX1416" s="34"/>
      <c r="AY1416" s="34"/>
      <c r="AZ1416" s="34"/>
      <c r="BA1416" s="34"/>
      <c r="BB1416" s="34"/>
      <c r="BC1416" s="34"/>
      <c r="BD1416" s="44">
        <v>130620</v>
      </c>
      <c r="BE1416" s="34" t="s">
        <v>2709</v>
      </c>
      <c r="BF1416" s="43" t="s">
        <v>426</v>
      </c>
      <c r="BG1416" s="34" t="s">
        <v>616</v>
      </c>
      <c r="BH1416" s="34" t="s">
        <v>408</v>
      </c>
      <c r="BI1416" s="34" t="s">
        <v>2709</v>
      </c>
      <c r="BJ1416" s="44" t="s">
        <v>428</v>
      </c>
      <c r="BK1416" s="44" t="s">
        <v>5947</v>
      </c>
    </row>
    <row r="1417" spans="22:63">
      <c r="V1417" s="43">
        <v>165</v>
      </c>
      <c r="W1417" s="34" t="s">
        <v>3593</v>
      </c>
      <c r="X1417" s="44">
        <v>130617</v>
      </c>
      <c r="Y1417" s="34" t="s">
        <v>2289</v>
      </c>
      <c r="Z1417" s="43" t="s">
        <v>426</v>
      </c>
      <c r="AA1417" s="34" t="s">
        <v>616</v>
      </c>
      <c r="AB1417" s="34" t="s">
        <v>408</v>
      </c>
      <c r="AC1417" s="34" t="s">
        <v>2289</v>
      </c>
      <c r="AD1417" s="44" t="s">
        <v>428</v>
      </c>
      <c r="AE1417" s="44" t="s">
        <v>5947</v>
      </c>
      <c r="AF1417" s="43">
        <v>165</v>
      </c>
      <c r="AG1417" s="34" t="s">
        <v>3593</v>
      </c>
      <c r="AH1417" s="34" t="s">
        <v>6703</v>
      </c>
      <c r="AI1417" s="43" t="s">
        <v>3594</v>
      </c>
      <c r="AJ1417" s="44" t="s">
        <v>3595</v>
      </c>
      <c r="AK1417" s="295">
        <v>4470157</v>
      </c>
      <c r="AL1417" s="44" t="s">
        <v>616</v>
      </c>
      <c r="AM1417" s="44" t="s">
        <v>3599</v>
      </c>
      <c r="AN1417" s="296">
        <v>220989190</v>
      </c>
      <c r="AO1417" s="34"/>
      <c r="AP1417" s="34"/>
      <c r="AQ1417" s="34"/>
      <c r="AR1417" s="34"/>
      <c r="AS1417" s="34"/>
      <c r="AT1417" s="44" t="s">
        <v>434</v>
      </c>
      <c r="AU1417" s="44"/>
      <c r="AV1417" s="751" t="str" cm="1">
        <f t="array" ref="AV14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7" s="34"/>
      <c r="AX1417" s="34"/>
      <c r="AY1417" s="34"/>
      <c r="AZ1417" s="34"/>
      <c r="BA1417" s="34"/>
      <c r="BB1417" s="34"/>
      <c r="BC1417" s="34"/>
      <c r="BD1417" s="44">
        <v>130617</v>
      </c>
      <c r="BE1417" s="34" t="s">
        <v>2289</v>
      </c>
      <c r="BF1417" s="43" t="s">
        <v>426</v>
      </c>
      <c r="BG1417" s="34" t="s">
        <v>616</v>
      </c>
      <c r="BH1417" s="34" t="s">
        <v>408</v>
      </c>
      <c r="BI1417" s="34" t="s">
        <v>2289</v>
      </c>
      <c r="BJ1417" s="44" t="s">
        <v>428</v>
      </c>
      <c r="BK1417" s="44" t="s">
        <v>5947</v>
      </c>
    </row>
    <row r="1418" spans="22:63">
      <c r="V1418" s="43">
        <v>165</v>
      </c>
      <c r="W1418" s="34" t="s">
        <v>3593</v>
      </c>
      <c r="X1418" s="44">
        <v>130613</v>
      </c>
      <c r="Y1418" s="34" t="s">
        <v>1934</v>
      </c>
      <c r="Z1418" s="43" t="s">
        <v>426</v>
      </c>
      <c r="AA1418" s="34" t="s">
        <v>616</v>
      </c>
      <c r="AB1418" s="34" t="s">
        <v>408</v>
      </c>
      <c r="AC1418" s="34" t="s">
        <v>1934</v>
      </c>
      <c r="AD1418" s="44" t="s">
        <v>428</v>
      </c>
      <c r="AE1418" s="44" t="s">
        <v>5947</v>
      </c>
      <c r="AF1418" s="43">
        <v>165</v>
      </c>
      <c r="AG1418" s="34" t="s">
        <v>3593</v>
      </c>
      <c r="AH1418" s="34" t="s">
        <v>6703</v>
      </c>
      <c r="AI1418" s="43" t="s">
        <v>3594</v>
      </c>
      <c r="AJ1418" s="44" t="s">
        <v>3595</v>
      </c>
      <c r="AK1418" s="295">
        <v>4470157</v>
      </c>
      <c r="AL1418" s="44" t="s">
        <v>616</v>
      </c>
      <c r="AM1418" s="44" t="s">
        <v>3599</v>
      </c>
      <c r="AN1418" s="296">
        <v>220989190</v>
      </c>
      <c r="AO1418" s="34"/>
      <c r="AP1418" s="34"/>
      <c r="AQ1418" s="34"/>
      <c r="AR1418" s="34"/>
      <c r="AS1418" s="34"/>
      <c r="AT1418" s="44" t="s">
        <v>434</v>
      </c>
      <c r="AU1418" s="44"/>
      <c r="AV1418" s="751" t="str" cm="1">
        <f t="array" ref="AV14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8" s="34"/>
      <c r="AX1418" s="34"/>
      <c r="AY1418" s="34"/>
      <c r="AZ1418" s="34"/>
      <c r="BA1418" s="34"/>
      <c r="BB1418" s="34"/>
      <c r="BC1418" s="34"/>
      <c r="BD1418" s="44">
        <v>130613</v>
      </c>
      <c r="BE1418" s="34" t="s">
        <v>1934</v>
      </c>
      <c r="BF1418" s="43" t="s">
        <v>426</v>
      </c>
      <c r="BG1418" s="34" t="s">
        <v>616</v>
      </c>
      <c r="BH1418" s="34" t="s">
        <v>408</v>
      </c>
      <c r="BI1418" s="34" t="s">
        <v>1934</v>
      </c>
      <c r="BJ1418" s="44" t="s">
        <v>428</v>
      </c>
      <c r="BK1418" s="44" t="s">
        <v>5947</v>
      </c>
    </row>
    <row r="1419" spans="22:63">
      <c r="V1419" s="43">
        <v>165</v>
      </c>
      <c r="W1419" s="34" t="s">
        <v>3593</v>
      </c>
      <c r="X1419" s="44">
        <v>130616</v>
      </c>
      <c r="Y1419" s="34" t="s">
        <v>2117</v>
      </c>
      <c r="Z1419" s="43" t="s">
        <v>426</v>
      </c>
      <c r="AA1419" s="34" t="s">
        <v>616</v>
      </c>
      <c r="AB1419" s="34" t="s">
        <v>408</v>
      </c>
      <c r="AC1419" s="34" t="s">
        <v>2117</v>
      </c>
      <c r="AD1419" s="44" t="s">
        <v>428</v>
      </c>
      <c r="AE1419" s="44" t="s">
        <v>5947</v>
      </c>
      <c r="AF1419" s="43">
        <v>165</v>
      </c>
      <c r="AG1419" s="34" t="s">
        <v>3593</v>
      </c>
      <c r="AH1419" s="34" t="s">
        <v>6703</v>
      </c>
      <c r="AI1419" s="43" t="s">
        <v>3594</v>
      </c>
      <c r="AJ1419" s="44" t="s">
        <v>3595</v>
      </c>
      <c r="AK1419" s="295">
        <v>4470157</v>
      </c>
      <c r="AL1419" s="44" t="s">
        <v>616</v>
      </c>
      <c r="AM1419" s="44" t="s">
        <v>3599</v>
      </c>
      <c r="AN1419" s="296">
        <v>220989190</v>
      </c>
      <c r="AO1419" s="34"/>
      <c r="AP1419" s="34"/>
      <c r="AQ1419" s="34"/>
      <c r="AR1419" s="34"/>
      <c r="AS1419" s="34"/>
      <c r="AT1419" s="44" t="s">
        <v>434</v>
      </c>
      <c r="AU1419" s="44"/>
      <c r="AV1419" s="751" t="str" cm="1">
        <f t="array" ref="AV14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19" s="34"/>
      <c r="AX1419" s="34"/>
      <c r="AY1419" s="34"/>
      <c r="AZ1419" s="34"/>
      <c r="BA1419" s="34"/>
      <c r="BB1419" s="34"/>
      <c r="BC1419" s="34"/>
      <c r="BD1419" s="44">
        <v>130616</v>
      </c>
      <c r="BE1419" s="34" t="s">
        <v>2117</v>
      </c>
      <c r="BF1419" s="43" t="s">
        <v>426</v>
      </c>
      <c r="BG1419" s="34" t="s">
        <v>616</v>
      </c>
      <c r="BH1419" s="34" t="s">
        <v>408</v>
      </c>
      <c r="BI1419" s="34" t="s">
        <v>2117</v>
      </c>
      <c r="BJ1419" s="44" t="s">
        <v>428</v>
      </c>
      <c r="BK1419" s="44" t="s">
        <v>5947</v>
      </c>
    </row>
    <row r="1420" spans="22:63">
      <c r="V1420" s="43">
        <v>166</v>
      </c>
      <c r="W1420" s="34" t="s">
        <v>3630</v>
      </c>
      <c r="X1420" s="44">
        <v>131001</v>
      </c>
      <c r="Y1420" s="34" t="s">
        <v>888</v>
      </c>
      <c r="Z1420" s="43" t="s">
        <v>426</v>
      </c>
      <c r="AA1420" s="34" t="s">
        <v>620</v>
      </c>
      <c r="AB1420" s="34" t="s">
        <v>408</v>
      </c>
      <c r="AC1420" s="34" t="s">
        <v>888</v>
      </c>
      <c r="AD1420" s="44" t="s">
        <v>428</v>
      </c>
      <c r="AE1420" s="44" t="s">
        <v>5947</v>
      </c>
      <c r="AF1420" s="43">
        <v>166</v>
      </c>
      <c r="AG1420" s="34" t="s">
        <v>3630</v>
      </c>
      <c r="AH1420" s="34" t="s">
        <v>3629</v>
      </c>
      <c r="AI1420" s="43" t="s">
        <v>3631</v>
      </c>
      <c r="AJ1420" s="44" t="s">
        <v>3632</v>
      </c>
      <c r="AK1420" s="295">
        <v>4440544</v>
      </c>
      <c r="AL1420" s="44" t="s">
        <v>624</v>
      </c>
      <c r="AM1420" s="44" t="s">
        <v>3636</v>
      </c>
      <c r="AN1420" s="296">
        <v>220989440</v>
      </c>
      <c r="AO1420" s="34"/>
      <c r="AP1420" s="34"/>
      <c r="AQ1420" s="34"/>
      <c r="AR1420" s="34"/>
      <c r="AS1420" s="34"/>
      <c r="AT1420" s="44" t="s">
        <v>434</v>
      </c>
      <c r="AU1420" s="44"/>
      <c r="AV1420" s="751" t="str" cm="1">
        <f t="array" ref="AV14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0" s="34"/>
      <c r="AX1420" s="34"/>
      <c r="AY1420" s="34"/>
      <c r="AZ1420" s="34"/>
      <c r="BA1420" s="34"/>
      <c r="BB1420" s="34"/>
      <c r="BC1420" s="34"/>
      <c r="BD1420" s="44">
        <v>131001</v>
      </c>
      <c r="BE1420" s="34" t="s">
        <v>888</v>
      </c>
      <c r="BF1420" s="43" t="s">
        <v>426</v>
      </c>
      <c r="BG1420" s="34" t="s">
        <v>620</v>
      </c>
      <c r="BH1420" s="34" t="s">
        <v>408</v>
      </c>
      <c r="BI1420" s="34" t="s">
        <v>888</v>
      </c>
      <c r="BJ1420" s="44" t="s">
        <v>428</v>
      </c>
      <c r="BK1420" s="44" t="s">
        <v>5947</v>
      </c>
    </row>
    <row r="1421" spans="22:63">
      <c r="V1421" s="43">
        <v>166</v>
      </c>
      <c r="W1421" s="34" t="s">
        <v>3630</v>
      </c>
      <c r="X1421" s="44">
        <v>131002</v>
      </c>
      <c r="Y1421" s="34" t="s">
        <v>1149</v>
      </c>
      <c r="Z1421" s="43" t="s">
        <v>426</v>
      </c>
      <c r="AA1421" s="34" t="s">
        <v>620</v>
      </c>
      <c r="AB1421" s="34" t="s">
        <v>408</v>
      </c>
      <c r="AC1421" s="34" t="s">
        <v>1149</v>
      </c>
      <c r="AD1421" s="44" t="s">
        <v>428</v>
      </c>
      <c r="AE1421" s="44" t="s">
        <v>5947</v>
      </c>
      <c r="AF1421" s="43">
        <v>166</v>
      </c>
      <c r="AG1421" s="34" t="s">
        <v>3630</v>
      </c>
      <c r="AH1421" s="34" t="s">
        <v>3629</v>
      </c>
      <c r="AI1421" s="43" t="s">
        <v>3631</v>
      </c>
      <c r="AJ1421" s="44" t="s">
        <v>3632</v>
      </c>
      <c r="AK1421" s="295">
        <v>4440544</v>
      </c>
      <c r="AL1421" s="44" t="s">
        <v>624</v>
      </c>
      <c r="AM1421" s="44" t="s">
        <v>3636</v>
      </c>
      <c r="AN1421" s="296">
        <v>220989440</v>
      </c>
      <c r="AO1421" s="34"/>
      <c r="AP1421" s="34"/>
      <c r="AQ1421" s="34"/>
      <c r="AR1421" s="34"/>
      <c r="AS1421" s="34"/>
      <c r="AT1421" s="44" t="s">
        <v>434</v>
      </c>
      <c r="AU1421" s="44"/>
      <c r="AV1421" s="751" t="str" cm="1">
        <f t="array" ref="AV14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1" s="34"/>
      <c r="AX1421" s="34"/>
      <c r="AY1421" s="34"/>
      <c r="AZ1421" s="34"/>
      <c r="BA1421" s="34"/>
      <c r="BB1421" s="34"/>
      <c r="BC1421" s="34"/>
      <c r="BD1421" s="44">
        <v>131002</v>
      </c>
      <c r="BE1421" s="34" t="s">
        <v>1149</v>
      </c>
      <c r="BF1421" s="43" t="s">
        <v>426</v>
      </c>
      <c r="BG1421" s="34" t="s">
        <v>620</v>
      </c>
      <c r="BH1421" s="34" t="s">
        <v>408</v>
      </c>
      <c r="BI1421" s="34" t="s">
        <v>1149</v>
      </c>
      <c r="BJ1421" s="44" t="s">
        <v>428</v>
      </c>
      <c r="BK1421" s="44" t="s">
        <v>5947</v>
      </c>
    </row>
    <row r="1422" spans="22:63">
      <c r="V1422" s="43">
        <v>166</v>
      </c>
      <c r="W1422" s="34" t="s">
        <v>3630</v>
      </c>
      <c r="X1422" s="44">
        <v>131003</v>
      </c>
      <c r="Y1422" s="34" t="s">
        <v>1443</v>
      </c>
      <c r="Z1422" s="43" t="s">
        <v>426</v>
      </c>
      <c r="AA1422" s="34" t="s">
        <v>620</v>
      </c>
      <c r="AB1422" s="34" t="s">
        <v>408</v>
      </c>
      <c r="AC1422" s="34" t="s">
        <v>1443</v>
      </c>
      <c r="AD1422" s="44" t="s">
        <v>428</v>
      </c>
      <c r="AE1422" s="44" t="s">
        <v>5947</v>
      </c>
      <c r="AF1422" s="43">
        <v>166</v>
      </c>
      <c r="AG1422" s="34" t="s">
        <v>3630</v>
      </c>
      <c r="AH1422" s="34" t="s">
        <v>3629</v>
      </c>
      <c r="AI1422" s="43" t="s">
        <v>3631</v>
      </c>
      <c r="AJ1422" s="44" t="s">
        <v>3632</v>
      </c>
      <c r="AK1422" s="295">
        <v>4440544</v>
      </c>
      <c r="AL1422" s="44" t="s">
        <v>624</v>
      </c>
      <c r="AM1422" s="44" t="s">
        <v>3636</v>
      </c>
      <c r="AN1422" s="296">
        <v>220989440</v>
      </c>
      <c r="AO1422" s="34"/>
      <c r="AP1422" s="34"/>
      <c r="AQ1422" s="34"/>
      <c r="AR1422" s="34"/>
      <c r="AS1422" s="34"/>
      <c r="AT1422" s="44" t="s">
        <v>434</v>
      </c>
      <c r="AU1422" s="44"/>
      <c r="AV1422" s="751" t="str" cm="1">
        <f t="array" ref="AV14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2" s="34"/>
      <c r="AX1422" s="34"/>
      <c r="AY1422" s="34"/>
      <c r="AZ1422" s="34"/>
      <c r="BA1422" s="34"/>
      <c r="BB1422" s="34"/>
      <c r="BC1422" s="34"/>
      <c r="BD1422" s="44">
        <v>131003</v>
      </c>
      <c r="BE1422" s="34" t="s">
        <v>1443</v>
      </c>
      <c r="BF1422" s="43" t="s">
        <v>426</v>
      </c>
      <c r="BG1422" s="34" t="s">
        <v>620</v>
      </c>
      <c r="BH1422" s="34" t="s">
        <v>408</v>
      </c>
      <c r="BI1422" s="34" t="s">
        <v>1443</v>
      </c>
      <c r="BJ1422" s="44" t="s">
        <v>428</v>
      </c>
      <c r="BK1422" s="44" t="s">
        <v>5947</v>
      </c>
    </row>
    <row r="1423" spans="22:63">
      <c r="V1423" s="43">
        <v>166</v>
      </c>
      <c r="W1423" s="34" t="s">
        <v>3630</v>
      </c>
      <c r="X1423" s="44">
        <v>131004</v>
      </c>
      <c r="Y1423" s="34" t="s">
        <v>1716</v>
      </c>
      <c r="Z1423" s="43" t="s">
        <v>426</v>
      </c>
      <c r="AA1423" s="34" t="s">
        <v>620</v>
      </c>
      <c r="AB1423" s="34" t="s">
        <v>408</v>
      </c>
      <c r="AC1423" s="34" t="s">
        <v>1716</v>
      </c>
      <c r="AD1423" s="44" t="s">
        <v>428</v>
      </c>
      <c r="AE1423" s="44" t="s">
        <v>5947</v>
      </c>
      <c r="AF1423" s="43">
        <v>166</v>
      </c>
      <c r="AG1423" s="34" t="s">
        <v>3630</v>
      </c>
      <c r="AH1423" s="34" t="s">
        <v>3629</v>
      </c>
      <c r="AI1423" s="43" t="s">
        <v>3631</v>
      </c>
      <c r="AJ1423" s="44" t="s">
        <v>3632</v>
      </c>
      <c r="AK1423" s="295">
        <v>4440544</v>
      </c>
      <c r="AL1423" s="44" t="s">
        <v>624</v>
      </c>
      <c r="AM1423" s="44" t="s">
        <v>3636</v>
      </c>
      <c r="AN1423" s="296">
        <v>220989440</v>
      </c>
      <c r="AO1423" s="34"/>
      <c r="AP1423" s="34"/>
      <c r="AQ1423" s="34"/>
      <c r="AR1423" s="34"/>
      <c r="AS1423" s="34"/>
      <c r="AT1423" s="44" t="s">
        <v>434</v>
      </c>
      <c r="AU1423" s="44"/>
      <c r="AV1423" s="751" t="str" cm="1">
        <f t="array" ref="AV14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3" s="34"/>
      <c r="AX1423" s="34"/>
      <c r="AY1423" s="34"/>
      <c r="AZ1423" s="34"/>
      <c r="BA1423" s="34"/>
      <c r="BB1423" s="34"/>
      <c r="BC1423" s="34"/>
      <c r="BD1423" s="44">
        <v>131004</v>
      </c>
      <c r="BE1423" s="34" t="s">
        <v>1716</v>
      </c>
      <c r="BF1423" s="43" t="s">
        <v>426</v>
      </c>
      <c r="BG1423" s="34" t="s">
        <v>620</v>
      </c>
      <c r="BH1423" s="34" t="s">
        <v>408</v>
      </c>
      <c r="BI1423" s="34" t="s">
        <v>1716</v>
      </c>
      <c r="BJ1423" s="44" t="s">
        <v>428</v>
      </c>
      <c r="BK1423" s="44" t="s">
        <v>5947</v>
      </c>
    </row>
    <row r="1424" spans="22:63">
      <c r="V1424" s="43">
        <v>166</v>
      </c>
      <c r="W1424" s="34" t="s">
        <v>3630</v>
      </c>
      <c r="X1424" s="44">
        <v>131008</v>
      </c>
      <c r="Y1424" s="34" t="s">
        <v>1937</v>
      </c>
      <c r="Z1424" s="43" t="s">
        <v>426</v>
      </c>
      <c r="AA1424" s="34" t="s">
        <v>620</v>
      </c>
      <c r="AB1424" s="34" t="s">
        <v>408</v>
      </c>
      <c r="AC1424" s="34" t="s">
        <v>1937</v>
      </c>
      <c r="AD1424" s="44" t="s">
        <v>428</v>
      </c>
      <c r="AE1424" s="44" t="s">
        <v>5947</v>
      </c>
      <c r="AF1424" s="43">
        <v>166</v>
      </c>
      <c r="AG1424" s="34" t="s">
        <v>3630</v>
      </c>
      <c r="AH1424" s="34" t="s">
        <v>3629</v>
      </c>
      <c r="AI1424" s="43" t="s">
        <v>3631</v>
      </c>
      <c r="AJ1424" s="44" t="s">
        <v>3632</v>
      </c>
      <c r="AK1424" s="295">
        <v>4440544</v>
      </c>
      <c r="AL1424" s="44" t="s">
        <v>624</v>
      </c>
      <c r="AM1424" s="44" t="s">
        <v>3636</v>
      </c>
      <c r="AN1424" s="296">
        <v>220989440</v>
      </c>
      <c r="AO1424" s="34"/>
      <c r="AP1424" s="34"/>
      <c r="AQ1424" s="34"/>
      <c r="AR1424" s="34"/>
      <c r="AS1424" s="34"/>
      <c r="AT1424" s="44" t="s">
        <v>434</v>
      </c>
      <c r="AU1424" s="44"/>
      <c r="AV1424" s="751" t="str" cm="1">
        <f t="array" ref="AV14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4" s="34"/>
      <c r="AX1424" s="34"/>
      <c r="AY1424" s="34"/>
      <c r="AZ1424" s="34"/>
      <c r="BA1424" s="34"/>
      <c r="BB1424" s="34"/>
      <c r="BC1424" s="34"/>
      <c r="BD1424" s="44">
        <v>131008</v>
      </c>
      <c r="BE1424" s="34" t="s">
        <v>1937</v>
      </c>
      <c r="BF1424" s="43" t="s">
        <v>426</v>
      </c>
      <c r="BG1424" s="34" t="s">
        <v>620</v>
      </c>
      <c r="BH1424" s="34" t="s">
        <v>408</v>
      </c>
      <c r="BI1424" s="34" t="s">
        <v>1937</v>
      </c>
      <c r="BJ1424" s="44" t="s">
        <v>428</v>
      </c>
      <c r="BK1424" s="44" t="s">
        <v>5947</v>
      </c>
    </row>
    <row r="1425" spans="22:63">
      <c r="V1425" s="43">
        <v>166</v>
      </c>
      <c r="W1425" s="34" t="s">
        <v>3630</v>
      </c>
      <c r="X1425" s="44">
        <v>131009</v>
      </c>
      <c r="Y1425" s="34" t="s">
        <v>2120</v>
      </c>
      <c r="Z1425" s="43" t="s">
        <v>426</v>
      </c>
      <c r="AA1425" s="34" t="s">
        <v>620</v>
      </c>
      <c r="AB1425" s="34" t="s">
        <v>408</v>
      </c>
      <c r="AC1425" s="34" t="s">
        <v>2120</v>
      </c>
      <c r="AD1425" s="44" t="s">
        <v>428</v>
      </c>
      <c r="AE1425" s="44" t="s">
        <v>5947</v>
      </c>
      <c r="AF1425" s="43">
        <v>166</v>
      </c>
      <c r="AG1425" s="34" t="s">
        <v>3630</v>
      </c>
      <c r="AH1425" s="34" t="s">
        <v>3629</v>
      </c>
      <c r="AI1425" s="43" t="s">
        <v>3631</v>
      </c>
      <c r="AJ1425" s="44" t="s">
        <v>3632</v>
      </c>
      <c r="AK1425" s="295">
        <v>4440544</v>
      </c>
      <c r="AL1425" s="44" t="s">
        <v>624</v>
      </c>
      <c r="AM1425" s="44" t="s">
        <v>3636</v>
      </c>
      <c r="AN1425" s="296">
        <v>220989440</v>
      </c>
      <c r="AO1425" s="34"/>
      <c r="AP1425" s="34"/>
      <c r="AQ1425" s="34"/>
      <c r="AR1425" s="34"/>
      <c r="AS1425" s="34"/>
      <c r="AT1425" s="44" t="s">
        <v>434</v>
      </c>
      <c r="AU1425" s="44"/>
      <c r="AV1425" s="751" t="str" cm="1">
        <f t="array" ref="AV14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5" s="34"/>
      <c r="AX1425" s="34"/>
      <c r="AY1425" s="34"/>
      <c r="AZ1425" s="34"/>
      <c r="BA1425" s="34"/>
      <c r="BB1425" s="34"/>
      <c r="BC1425" s="34"/>
      <c r="BD1425" s="44">
        <v>131009</v>
      </c>
      <c r="BE1425" s="34" t="s">
        <v>2120</v>
      </c>
      <c r="BF1425" s="43" t="s">
        <v>426</v>
      </c>
      <c r="BG1425" s="34" t="s">
        <v>620</v>
      </c>
      <c r="BH1425" s="34" t="s">
        <v>408</v>
      </c>
      <c r="BI1425" s="34" t="s">
        <v>2120</v>
      </c>
      <c r="BJ1425" s="44" t="s">
        <v>428</v>
      </c>
      <c r="BK1425" s="44" t="s">
        <v>5947</v>
      </c>
    </row>
    <row r="1426" spans="22:63">
      <c r="V1426" s="43">
        <v>166</v>
      </c>
      <c r="W1426" s="34" t="s">
        <v>3630</v>
      </c>
      <c r="X1426" s="44">
        <v>131010</v>
      </c>
      <c r="Y1426" s="34" t="s">
        <v>765</v>
      </c>
      <c r="Z1426" s="43" t="s">
        <v>426</v>
      </c>
      <c r="AA1426" s="34" t="s">
        <v>620</v>
      </c>
      <c r="AB1426" s="34" t="s">
        <v>408</v>
      </c>
      <c r="AC1426" s="34" t="s">
        <v>765</v>
      </c>
      <c r="AD1426" s="44" t="s">
        <v>428</v>
      </c>
      <c r="AE1426" s="44" t="s">
        <v>5947</v>
      </c>
      <c r="AF1426" s="43">
        <v>166</v>
      </c>
      <c r="AG1426" s="34" t="s">
        <v>3630</v>
      </c>
      <c r="AH1426" s="34" t="s">
        <v>3629</v>
      </c>
      <c r="AI1426" s="43" t="s">
        <v>3631</v>
      </c>
      <c r="AJ1426" s="44" t="s">
        <v>3632</v>
      </c>
      <c r="AK1426" s="295">
        <v>4440544</v>
      </c>
      <c r="AL1426" s="44" t="s">
        <v>624</v>
      </c>
      <c r="AM1426" s="44" t="s">
        <v>3636</v>
      </c>
      <c r="AN1426" s="296">
        <v>220989440</v>
      </c>
      <c r="AO1426" s="34"/>
      <c r="AP1426" s="34"/>
      <c r="AQ1426" s="34"/>
      <c r="AR1426" s="34"/>
      <c r="AS1426" s="34"/>
      <c r="AT1426" s="44" t="s">
        <v>434</v>
      </c>
      <c r="AU1426" s="44"/>
      <c r="AV1426" s="751" t="str" cm="1">
        <f t="array" ref="AV14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6" s="34"/>
      <c r="AX1426" s="34"/>
      <c r="AY1426" s="34"/>
      <c r="AZ1426" s="34"/>
      <c r="BA1426" s="34"/>
      <c r="BB1426" s="34"/>
      <c r="BC1426" s="34"/>
      <c r="BD1426" s="44">
        <v>131010</v>
      </c>
      <c r="BE1426" s="34" t="s">
        <v>765</v>
      </c>
      <c r="BF1426" s="43" t="s">
        <v>426</v>
      </c>
      <c r="BG1426" s="34" t="s">
        <v>620</v>
      </c>
      <c r="BH1426" s="34" t="s">
        <v>408</v>
      </c>
      <c r="BI1426" s="34" t="s">
        <v>765</v>
      </c>
      <c r="BJ1426" s="44" t="s">
        <v>428</v>
      </c>
      <c r="BK1426" s="44" t="s">
        <v>5947</v>
      </c>
    </row>
    <row r="1427" spans="22:63">
      <c r="V1427" s="43">
        <v>166</v>
      </c>
      <c r="W1427" s="34" t="s">
        <v>3630</v>
      </c>
      <c r="X1427" s="44">
        <v>131011</v>
      </c>
      <c r="Y1427" s="34" t="s">
        <v>2441</v>
      </c>
      <c r="Z1427" s="43" t="s">
        <v>426</v>
      </c>
      <c r="AA1427" s="34" t="s">
        <v>620</v>
      </c>
      <c r="AB1427" s="34" t="s">
        <v>408</v>
      </c>
      <c r="AC1427" s="34" t="s">
        <v>2441</v>
      </c>
      <c r="AD1427" s="44" t="s">
        <v>428</v>
      </c>
      <c r="AE1427" s="44" t="s">
        <v>5947</v>
      </c>
      <c r="AF1427" s="43">
        <v>166</v>
      </c>
      <c r="AG1427" s="34" t="s">
        <v>3630</v>
      </c>
      <c r="AH1427" s="34" t="s">
        <v>3629</v>
      </c>
      <c r="AI1427" s="43" t="s">
        <v>3631</v>
      </c>
      <c r="AJ1427" s="44" t="s">
        <v>3632</v>
      </c>
      <c r="AK1427" s="295">
        <v>4440544</v>
      </c>
      <c r="AL1427" s="44" t="s">
        <v>624</v>
      </c>
      <c r="AM1427" s="44" t="s">
        <v>3636</v>
      </c>
      <c r="AN1427" s="296">
        <v>220989440</v>
      </c>
      <c r="AO1427" s="34"/>
      <c r="AP1427" s="34"/>
      <c r="AQ1427" s="34"/>
      <c r="AR1427" s="34"/>
      <c r="AS1427" s="34"/>
      <c r="AT1427" s="44" t="s">
        <v>434</v>
      </c>
      <c r="AU1427" s="44"/>
      <c r="AV1427" s="751" t="str" cm="1">
        <f t="array" ref="AV14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7" s="34"/>
      <c r="AX1427" s="34"/>
      <c r="AY1427" s="34"/>
      <c r="AZ1427" s="34"/>
      <c r="BA1427" s="34"/>
      <c r="BB1427" s="34"/>
      <c r="BC1427" s="34"/>
      <c r="BD1427" s="44">
        <v>131011</v>
      </c>
      <c r="BE1427" s="34" t="s">
        <v>2441</v>
      </c>
      <c r="BF1427" s="43" t="s">
        <v>426</v>
      </c>
      <c r="BG1427" s="34" t="s">
        <v>620</v>
      </c>
      <c r="BH1427" s="34" t="s">
        <v>408</v>
      </c>
      <c r="BI1427" s="34" t="s">
        <v>2441</v>
      </c>
      <c r="BJ1427" s="44" t="s">
        <v>428</v>
      </c>
      <c r="BK1427" s="44" t="s">
        <v>5947</v>
      </c>
    </row>
    <row r="1428" spans="22:63">
      <c r="V1428" s="43">
        <v>166</v>
      </c>
      <c r="W1428" s="34" t="s">
        <v>3630</v>
      </c>
      <c r="X1428" s="44">
        <v>131013</v>
      </c>
      <c r="Y1428" s="34" t="s">
        <v>1552</v>
      </c>
      <c r="Z1428" s="43" t="s">
        <v>426</v>
      </c>
      <c r="AA1428" s="34" t="s">
        <v>620</v>
      </c>
      <c r="AB1428" s="34" t="s">
        <v>408</v>
      </c>
      <c r="AC1428" s="34" t="s">
        <v>1552</v>
      </c>
      <c r="AD1428" s="44" t="s">
        <v>428</v>
      </c>
      <c r="AE1428" s="44" t="s">
        <v>5947</v>
      </c>
      <c r="AF1428" s="43">
        <v>166</v>
      </c>
      <c r="AG1428" s="34" t="s">
        <v>3630</v>
      </c>
      <c r="AH1428" s="34" t="s">
        <v>3629</v>
      </c>
      <c r="AI1428" s="43" t="s">
        <v>3631</v>
      </c>
      <c r="AJ1428" s="44" t="s">
        <v>3632</v>
      </c>
      <c r="AK1428" s="295">
        <v>4440544</v>
      </c>
      <c r="AL1428" s="44" t="s">
        <v>624</v>
      </c>
      <c r="AM1428" s="44" t="s">
        <v>3636</v>
      </c>
      <c r="AN1428" s="296">
        <v>220989440</v>
      </c>
      <c r="AO1428" s="34"/>
      <c r="AP1428" s="34"/>
      <c r="AQ1428" s="34"/>
      <c r="AR1428" s="34"/>
      <c r="AS1428" s="34"/>
      <c r="AT1428" s="44" t="s">
        <v>434</v>
      </c>
      <c r="AU1428" s="44"/>
      <c r="AV1428" s="751" t="str" cm="1">
        <f t="array" ref="AV14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8" s="34"/>
      <c r="AX1428" s="34"/>
      <c r="AY1428" s="34"/>
      <c r="AZ1428" s="34"/>
      <c r="BA1428" s="34"/>
      <c r="BB1428" s="34"/>
      <c r="BC1428" s="34"/>
      <c r="BD1428" s="44">
        <v>131013</v>
      </c>
      <c r="BE1428" s="34" t="s">
        <v>1552</v>
      </c>
      <c r="BF1428" s="43" t="s">
        <v>426</v>
      </c>
      <c r="BG1428" s="34" t="s">
        <v>620</v>
      </c>
      <c r="BH1428" s="34" t="s">
        <v>408</v>
      </c>
      <c r="BI1428" s="34" t="s">
        <v>1552</v>
      </c>
      <c r="BJ1428" s="44" t="s">
        <v>428</v>
      </c>
      <c r="BK1428" s="44" t="s">
        <v>5947</v>
      </c>
    </row>
    <row r="1429" spans="22:63">
      <c r="V1429" s="43">
        <v>166</v>
      </c>
      <c r="W1429" s="34" t="s">
        <v>3630</v>
      </c>
      <c r="X1429" s="44">
        <v>131014</v>
      </c>
      <c r="Y1429" s="34" t="s">
        <v>1612</v>
      </c>
      <c r="Z1429" s="43" t="s">
        <v>426</v>
      </c>
      <c r="AA1429" s="34" t="s">
        <v>620</v>
      </c>
      <c r="AB1429" s="34" t="s">
        <v>408</v>
      </c>
      <c r="AC1429" s="34" t="s">
        <v>1612</v>
      </c>
      <c r="AD1429" s="44" t="s">
        <v>428</v>
      </c>
      <c r="AE1429" s="44" t="s">
        <v>5947</v>
      </c>
      <c r="AF1429" s="43">
        <v>166</v>
      </c>
      <c r="AG1429" s="34" t="s">
        <v>3630</v>
      </c>
      <c r="AH1429" s="34" t="s">
        <v>3629</v>
      </c>
      <c r="AI1429" s="43" t="s">
        <v>3631</v>
      </c>
      <c r="AJ1429" s="44" t="s">
        <v>3632</v>
      </c>
      <c r="AK1429" s="295">
        <v>4440544</v>
      </c>
      <c r="AL1429" s="44" t="s">
        <v>624</v>
      </c>
      <c r="AM1429" s="44" t="s">
        <v>3636</v>
      </c>
      <c r="AN1429" s="296">
        <v>220989440</v>
      </c>
      <c r="AO1429" s="34"/>
      <c r="AP1429" s="34"/>
      <c r="AQ1429" s="34"/>
      <c r="AR1429" s="34"/>
      <c r="AS1429" s="34"/>
      <c r="AT1429" s="44" t="s">
        <v>434</v>
      </c>
      <c r="AU1429" s="44"/>
      <c r="AV1429" s="751" t="str" cm="1">
        <f t="array" ref="AV14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29" s="34"/>
      <c r="AX1429" s="34"/>
      <c r="AY1429" s="34"/>
      <c r="AZ1429" s="34"/>
      <c r="BA1429" s="34"/>
      <c r="BB1429" s="34"/>
      <c r="BC1429" s="34"/>
      <c r="BD1429" s="44">
        <v>131014</v>
      </c>
      <c r="BE1429" s="34" t="s">
        <v>1612</v>
      </c>
      <c r="BF1429" s="43" t="s">
        <v>426</v>
      </c>
      <c r="BG1429" s="34" t="s">
        <v>620</v>
      </c>
      <c r="BH1429" s="34" t="s">
        <v>408</v>
      </c>
      <c r="BI1429" s="34" t="s">
        <v>1612</v>
      </c>
      <c r="BJ1429" s="44" t="s">
        <v>428</v>
      </c>
      <c r="BK1429" s="44" t="s">
        <v>5947</v>
      </c>
    </row>
    <row r="1430" spans="22:63">
      <c r="V1430" s="43">
        <v>166</v>
      </c>
      <c r="W1430" s="34" t="s">
        <v>3630</v>
      </c>
      <c r="X1430" s="44">
        <v>131017</v>
      </c>
      <c r="Y1430" s="34" t="s">
        <v>2827</v>
      </c>
      <c r="Z1430" s="43" t="s">
        <v>426</v>
      </c>
      <c r="AA1430" s="34" t="s">
        <v>620</v>
      </c>
      <c r="AB1430" s="34" t="s">
        <v>408</v>
      </c>
      <c r="AC1430" s="34" t="s">
        <v>2827</v>
      </c>
      <c r="AD1430" s="44" t="s">
        <v>428</v>
      </c>
      <c r="AE1430" s="44" t="s">
        <v>5947</v>
      </c>
      <c r="AF1430" s="43">
        <v>166</v>
      </c>
      <c r="AG1430" s="34" t="s">
        <v>3630</v>
      </c>
      <c r="AH1430" s="34" t="s">
        <v>3629</v>
      </c>
      <c r="AI1430" s="43" t="s">
        <v>3631</v>
      </c>
      <c r="AJ1430" s="44" t="s">
        <v>3632</v>
      </c>
      <c r="AK1430" s="295">
        <v>4440544</v>
      </c>
      <c r="AL1430" s="44" t="s">
        <v>624</v>
      </c>
      <c r="AM1430" s="44" t="s">
        <v>3636</v>
      </c>
      <c r="AN1430" s="296">
        <v>220989440</v>
      </c>
      <c r="AO1430" s="34"/>
      <c r="AP1430" s="34"/>
      <c r="AQ1430" s="34"/>
      <c r="AR1430" s="34"/>
      <c r="AS1430" s="34"/>
      <c r="AT1430" s="44" t="s">
        <v>434</v>
      </c>
      <c r="AU1430" s="44"/>
      <c r="AV1430" s="751" t="str" cm="1">
        <f t="array" ref="AV14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0" s="34"/>
      <c r="AX1430" s="34"/>
      <c r="AY1430" s="34"/>
      <c r="AZ1430" s="34"/>
      <c r="BA1430" s="34"/>
      <c r="BB1430" s="34"/>
      <c r="BC1430" s="34"/>
      <c r="BD1430" s="44">
        <v>131017</v>
      </c>
      <c r="BE1430" s="34" t="s">
        <v>2827</v>
      </c>
      <c r="BF1430" s="43" t="s">
        <v>426</v>
      </c>
      <c r="BG1430" s="34" t="s">
        <v>620</v>
      </c>
      <c r="BH1430" s="34" t="s">
        <v>408</v>
      </c>
      <c r="BI1430" s="34" t="s">
        <v>2827</v>
      </c>
      <c r="BJ1430" s="44" t="s">
        <v>428</v>
      </c>
      <c r="BK1430" s="44" t="s">
        <v>5947</v>
      </c>
    </row>
    <row r="1431" spans="22:63">
      <c r="V1431" s="43">
        <v>166</v>
      </c>
      <c r="W1431" s="34" t="s">
        <v>3630</v>
      </c>
      <c r="X1431" s="44">
        <v>131025</v>
      </c>
      <c r="Y1431" s="34" t="s">
        <v>620</v>
      </c>
      <c r="Z1431" s="43" t="s">
        <v>426</v>
      </c>
      <c r="AA1431" s="34" t="s">
        <v>620</v>
      </c>
      <c r="AB1431" s="34" t="s">
        <v>408</v>
      </c>
      <c r="AC1431" s="34" t="s">
        <v>620</v>
      </c>
      <c r="AD1431" s="44" t="s">
        <v>428</v>
      </c>
      <c r="AE1431" s="44" t="s">
        <v>5947</v>
      </c>
      <c r="AF1431" s="43">
        <v>166</v>
      </c>
      <c r="AG1431" s="34" t="s">
        <v>3630</v>
      </c>
      <c r="AH1431" s="34" t="s">
        <v>3629</v>
      </c>
      <c r="AI1431" s="43" t="s">
        <v>3631</v>
      </c>
      <c r="AJ1431" s="44" t="s">
        <v>3632</v>
      </c>
      <c r="AK1431" s="295">
        <v>4440544</v>
      </c>
      <c r="AL1431" s="44" t="s">
        <v>624</v>
      </c>
      <c r="AM1431" s="44" t="s">
        <v>3636</v>
      </c>
      <c r="AN1431" s="296">
        <v>220989440</v>
      </c>
      <c r="AO1431" s="34"/>
      <c r="AP1431" s="34"/>
      <c r="AQ1431" s="34"/>
      <c r="AR1431" s="34"/>
      <c r="AS1431" s="34"/>
      <c r="AT1431" s="44" t="s">
        <v>434</v>
      </c>
      <c r="AU1431" s="44"/>
      <c r="AV1431" s="751" t="str" cm="1">
        <f t="array" ref="AV14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1" s="34"/>
      <c r="AX1431" s="34"/>
      <c r="AY1431" s="34"/>
      <c r="AZ1431" s="34"/>
      <c r="BA1431" s="34"/>
      <c r="BB1431" s="34"/>
      <c r="BC1431" s="34"/>
      <c r="BD1431" s="44">
        <v>131025</v>
      </c>
      <c r="BE1431" s="34" t="s">
        <v>620</v>
      </c>
      <c r="BF1431" s="43" t="s">
        <v>426</v>
      </c>
      <c r="BG1431" s="34" t="s">
        <v>620</v>
      </c>
      <c r="BH1431" s="34" t="s">
        <v>408</v>
      </c>
      <c r="BI1431" s="34" t="s">
        <v>620</v>
      </c>
      <c r="BJ1431" s="44" t="s">
        <v>428</v>
      </c>
      <c r="BK1431" s="44" t="s">
        <v>5947</v>
      </c>
    </row>
    <row r="1432" spans="22:63">
      <c r="V1432" s="43">
        <v>166</v>
      </c>
      <c r="W1432" s="34" t="s">
        <v>3630</v>
      </c>
      <c r="X1432" s="44">
        <v>131000</v>
      </c>
      <c r="Y1432" s="34" t="s">
        <v>6705</v>
      </c>
      <c r="Z1432" s="43" t="s">
        <v>426</v>
      </c>
      <c r="AA1432" s="34" t="s">
        <v>620</v>
      </c>
      <c r="AB1432" s="34" t="s">
        <v>408</v>
      </c>
      <c r="AC1432" s="34" t="s">
        <v>620</v>
      </c>
      <c r="AD1432" s="44" t="s">
        <v>428</v>
      </c>
      <c r="AE1432" s="44" t="s">
        <v>5947</v>
      </c>
      <c r="AF1432" s="43">
        <v>166</v>
      </c>
      <c r="AG1432" s="34" t="s">
        <v>3630</v>
      </c>
      <c r="AH1432" s="34" t="s">
        <v>3629</v>
      </c>
      <c r="AI1432" s="43" t="s">
        <v>3631</v>
      </c>
      <c r="AJ1432" s="44" t="s">
        <v>3632</v>
      </c>
      <c r="AK1432" s="295">
        <v>4440544</v>
      </c>
      <c r="AL1432" s="44" t="s">
        <v>624</v>
      </c>
      <c r="AM1432" s="44" t="s">
        <v>3636</v>
      </c>
      <c r="AN1432" s="296">
        <v>220989440</v>
      </c>
      <c r="AO1432" s="34"/>
      <c r="AP1432" s="34"/>
      <c r="AQ1432" s="34"/>
      <c r="AR1432" s="34"/>
      <c r="AS1432" s="34"/>
      <c r="AT1432" s="44" t="s">
        <v>434</v>
      </c>
      <c r="AU1432" s="44"/>
      <c r="AV1432" s="751" t="str" cm="1">
        <f t="array" ref="AV14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2" s="34"/>
      <c r="AX1432" s="34"/>
      <c r="AY1432" s="34"/>
      <c r="AZ1432" s="34"/>
      <c r="BA1432" s="34"/>
      <c r="BB1432" s="34"/>
      <c r="BC1432" s="34"/>
      <c r="BD1432" s="44">
        <v>131000</v>
      </c>
      <c r="BE1432" s="34" t="s">
        <v>6705</v>
      </c>
      <c r="BF1432" s="43" t="s">
        <v>426</v>
      </c>
      <c r="BG1432" s="34" t="s">
        <v>620</v>
      </c>
      <c r="BH1432" s="34" t="s">
        <v>408</v>
      </c>
      <c r="BI1432" s="34" t="s">
        <v>620</v>
      </c>
      <c r="BJ1432" s="44" t="s">
        <v>428</v>
      </c>
      <c r="BK1432" s="44" t="s">
        <v>5947</v>
      </c>
    </row>
    <row r="1433" spans="22:63">
      <c r="V1433" s="43">
        <v>166</v>
      </c>
      <c r="W1433" s="34" t="s">
        <v>3630</v>
      </c>
      <c r="X1433" s="44">
        <v>131018</v>
      </c>
      <c r="Y1433" s="34" t="s">
        <v>2929</v>
      </c>
      <c r="Z1433" s="43" t="s">
        <v>426</v>
      </c>
      <c r="AA1433" s="34" t="s">
        <v>620</v>
      </c>
      <c r="AB1433" s="34" t="s">
        <v>408</v>
      </c>
      <c r="AC1433" s="34" t="s">
        <v>2929</v>
      </c>
      <c r="AD1433" s="44" t="s">
        <v>428</v>
      </c>
      <c r="AE1433" s="44" t="s">
        <v>5947</v>
      </c>
      <c r="AF1433" s="43">
        <v>166</v>
      </c>
      <c r="AG1433" s="34" t="s">
        <v>3630</v>
      </c>
      <c r="AH1433" s="34" t="s">
        <v>3629</v>
      </c>
      <c r="AI1433" s="43" t="s">
        <v>3631</v>
      </c>
      <c r="AJ1433" s="44" t="s">
        <v>3632</v>
      </c>
      <c r="AK1433" s="295">
        <v>4440544</v>
      </c>
      <c r="AL1433" s="44" t="s">
        <v>624</v>
      </c>
      <c r="AM1433" s="44" t="s">
        <v>3636</v>
      </c>
      <c r="AN1433" s="296">
        <v>220989440</v>
      </c>
      <c r="AO1433" s="34"/>
      <c r="AP1433" s="34"/>
      <c r="AQ1433" s="34"/>
      <c r="AR1433" s="34"/>
      <c r="AS1433" s="34"/>
      <c r="AT1433" s="44" t="s">
        <v>434</v>
      </c>
      <c r="AU1433" s="44"/>
      <c r="AV1433" s="751" t="str" cm="1">
        <f t="array" ref="AV14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3" s="34"/>
      <c r="AX1433" s="34"/>
      <c r="AY1433" s="34"/>
      <c r="AZ1433" s="34"/>
      <c r="BA1433" s="34"/>
      <c r="BB1433" s="34"/>
      <c r="BC1433" s="34"/>
      <c r="BD1433" s="44">
        <v>131018</v>
      </c>
      <c r="BE1433" s="34" t="s">
        <v>2929</v>
      </c>
      <c r="BF1433" s="43" t="s">
        <v>426</v>
      </c>
      <c r="BG1433" s="34" t="s">
        <v>620</v>
      </c>
      <c r="BH1433" s="34" t="s">
        <v>408</v>
      </c>
      <c r="BI1433" s="34" t="s">
        <v>2929</v>
      </c>
      <c r="BJ1433" s="44" t="s">
        <v>428</v>
      </c>
      <c r="BK1433" s="44" t="s">
        <v>5947</v>
      </c>
    </row>
    <row r="1434" spans="22:63">
      <c r="V1434" s="43">
        <v>166</v>
      </c>
      <c r="W1434" s="34" t="s">
        <v>3630</v>
      </c>
      <c r="X1434" s="44">
        <v>131019</v>
      </c>
      <c r="Y1434" s="34" t="s">
        <v>1541</v>
      </c>
      <c r="Z1434" s="43" t="s">
        <v>426</v>
      </c>
      <c r="AA1434" s="34" t="s">
        <v>620</v>
      </c>
      <c r="AB1434" s="34" t="s">
        <v>408</v>
      </c>
      <c r="AC1434" s="34" t="s">
        <v>1541</v>
      </c>
      <c r="AD1434" s="44" t="s">
        <v>428</v>
      </c>
      <c r="AE1434" s="44" t="s">
        <v>5947</v>
      </c>
      <c r="AF1434" s="43">
        <v>166</v>
      </c>
      <c r="AG1434" s="34" t="s">
        <v>3630</v>
      </c>
      <c r="AH1434" s="34" t="s">
        <v>3629</v>
      </c>
      <c r="AI1434" s="43" t="s">
        <v>3631</v>
      </c>
      <c r="AJ1434" s="44" t="s">
        <v>3632</v>
      </c>
      <c r="AK1434" s="295">
        <v>4440544</v>
      </c>
      <c r="AL1434" s="44" t="s">
        <v>624</v>
      </c>
      <c r="AM1434" s="44" t="s">
        <v>3636</v>
      </c>
      <c r="AN1434" s="296">
        <v>220989440</v>
      </c>
      <c r="AO1434" s="34"/>
      <c r="AP1434" s="34"/>
      <c r="AQ1434" s="34"/>
      <c r="AR1434" s="34"/>
      <c r="AS1434" s="34"/>
      <c r="AT1434" s="44" t="s">
        <v>434</v>
      </c>
      <c r="AU1434" s="44"/>
      <c r="AV1434" s="751" t="str" cm="1">
        <f t="array" ref="AV14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4" s="34"/>
      <c r="AX1434" s="34"/>
      <c r="AY1434" s="34"/>
      <c r="AZ1434" s="34"/>
      <c r="BA1434" s="34"/>
      <c r="BB1434" s="34"/>
      <c r="BC1434" s="34"/>
      <c r="BD1434" s="44">
        <v>131019</v>
      </c>
      <c r="BE1434" s="34" t="s">
        <v>1541</v>
      </c>
      <c r="BF1434" s="43" t="s">
        <v>426</v>
      </c>
      <c r="BG1434" s="34" t="s">
        <v>620</v>
      </c>
      <c r="BH1434" s="34" t="s">
        <v>408</v>
      </c>
      <c r="BI1434" s="34" t="s">
        <v>1541</v>
      </c>
      <c r="BJ1434" s="44" t="s">
        <v>428</v>
      </c>
      <c r="BK1434" s="44" t="s">
        <v>5947</v>
      </c>
    </row>
    <row r="1435" spans="22:63">
      <c r="V1435" s="43">
        <v>166</v>
      </c>
      <c r="W1435" s="34" t="s">
        <v>3630</v>
      </c>
      <c r="X1435" s="44">
        <v>131020</v>
      </c>
      <c r="Y1435" s="34" t="s">
        <v>1803</v>
      </c>
      <c r="Z1435" s="43" t="s">
        <v>426</v>
      </c>
      <c r="AA1435" s="34" t="s">
        <v>620</v>
      </c>
      <c r="AB1435" s="34" t="s">
        <v>408</v>
      </c>
      <c r="AC1435" s="34" t="s">
        <v>1803</v>
      </c>
      <c r="AD1435" s="44" t="s">
        <v>428</v>
      </c>
      <c r="AE1435" s="44" t="s">
        <v>5947</v>
      </c>
      <c r="AF1435" s="43">
        <v>166</v>
      </c>
      <c r="AG1435" s="34" t="s">
        <v>3630</v>
      </c>
      <c r="AH1435" s="34" t="s">
        <v>3629</v>
      </c>
      <c r="AI1435" s="43" t="s">
        <v>3631</v>
      </c>
      <c r="AJ1435" s="44" t="s">
        <v>3632</v>
      </c>
      <c r="AK1435" s="295">
        <v>4440544</v>
      </c>
      <c r="AL1435" s="44" t="s">
        <v>624</v>
      </c>
      <c r="AM1435" s="44" t="s">
        <v>3636</v>
      </c>
      <c r="AN1435" s="296">
        <v>220989440</v>
      </c>
      <c r="AO1435" s="34"/>
      <c r="AP1435" s="34"/>
      <c r="AQ1435" s="34"/>
      <c r="AR1435" s="34"/>
      <c r="AS1435" s="34"/>
      <c r="AT1435" s="44" t="s">
        <v>434</v>
      </c>
      <c r="AU1435" s="44"/>
      <c r="AV1435" s="751" t="str" cm="1">
        <f t="array" ref="AV14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5" s="34"/>
      <c r="AX1435" s="34"/>
      <c r="AY1435" s="34"/>
      <c r="AZ1435" s="34"/>
      <c r="BA1435" s="34"/>
      <c r="BB1435" s="34"/>
      <c r="BC1435" s="34"/>
      <c r="BD1435" s="44">
        <v>131020</v>
      </c>
      <c r="BE1435" s="34" t="s">
        <v>1803</v>
      </c>
      <c r="BF1435" s="43" t="s">
        <v>426</v>
      </c>
      <c r="BG1435" s="34" t="s">
        <v>620</v>
      </c>
      <c r="BH1435" s="34" t="s">
        <v>408</v>
      </c>
      <c r="BI1435" s="34" t="s">
        <v>1803</v>
      </c>
      <c r="BJ1435" s="44" t="s">
        <v>428</v>
      </c>
      <c r="BK1435" s="44" t="s">
        <v>5947</v>
      </c>
    </row>
    <row r="1436" spans="22:63">
      <c r="V1436" s="43">
        <v>166</v>
      </c>
      <c r="W1436" s="34" t="s">
        <v>3630</v>
      </c>
      <c r="X1436" s="44">
        <v>131021</v>
      </c>
      <c r="Y1436" s="34" t="s">
        <v>3165</v>
      </c>
      <c r="Z1436" s="43" t="s">
        <v>426</v>
      </c>
      <c r="AA1436" s="34" t="s">
        <v>620</v>
      </c>
      <c r="AB1436" s="34" t="s">
        <v>408</v>
      </c>
      <c r="AC1436" s="34" t="s">
        <v>3165</v>
      </c>
      <c r="AD1436" s="44" t="s">
        <v>428</v>
      </c>
      <c r="AE1436" s="44" t="s">
        <v>5947</v>
      </c>
      <c r="AF1436" s="43">
        <v>166</v>
      </c>
      <c r="AG1436" s="34" t="s">
        <v>3630</v>
      </c>
      <c r="AH1436" s="34" t="s">
        <v>3629</v>
      </c>
      <c r="AI1436" s="43" t="s">
        <v>3631</v>
      </c>
      <c r="AJ1436" s="44" t="s">
        <v>3632</v>
      </c>
      <c r="AK1436" s="295">
        <v>4440544</v>
      </c>
      <c r="AL1436" s="44" t="s">
        <v>624</v>
      </c>
      <c r="AM1436" s="44" t="s">
        <v>3636</v>
      </c>
      <c r="AN1436" s="296">
        <v>220989440</v>
      </c>
      <c r="AO1436" s="34"/>
      <c r="AP1436" s="34"/>
      <c r="AQ1436" s="34"/>
      <c r="AR1436" s="34"/>
      <c r="AS1436" s="34"/>
      <c r="AT1436" s="44" t="s">
        <v>434</v>
      </c>
      <c r="AU1436" s="44"/>
      <c r="AV1436" s="751" t="str" cm="1">
        <f t="array" ref="AV14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6" s="34"/>
      <c r="AX1436" s="34"/>
      <c r="AY1436" s="34"/>
      <c r="AZ1436" s="34"/>
      <c r="BA1436" s="34"/>
      <c r="BB1436" s="34"/>
      <c r="BC1436" s="34"/>
      <c r="BD1436" s="44">
        <v>131021</v>
      </c>
      <c r="BE1436" s="34" t="s">
        <v>3165</v>
      </c>
      <c r="BF1436" s="43" t="s">
        <v>426</v>
      </c>
      <c r="BG1436" s="34" t="s">
        <v>620</v>
      </c>
      <c r="BH1436" s="34" t="s">
        <v>408</v>
      </c>
      <c r="BI1436" s="34" t="s">
        <v>3165</v>
      </c>
      <c r="BJ1436" s="44" t="s">
        <v>428</v>
      </c>
      <c r="BK1436" s="44" t="s">
        <v>5947</v>
      </c>
    </row>
    <row r="1437" spans="22:63">
      <c r="V1437" s="43">
        <v>166</v>
      </c>
      <c r="W1437" s="34" t="s">
        <v>3630</v>
      </c>
      <c r="X1437" s="44">
        <v>131022</v>
      </c>
      <c r="Y1437" s="34" t="s">
        <v>3230</v>
      </c>
      <c r="Z1437" s="43" t="s">
        <v>426</v>
      </c>
      <c r="AA1437" s="34" t="s">
        <v>620</v>
      </c>
      <c r="AB1437" s="34" t="s">
        <v>408</v>
      </c>
      <c r="AC1437" s="34" t="s">
        <v>3230</v>
      </c>
      <c r="AD1437" s="44" t="s">
        <v>428</v>
      </c>
      <c r="AE1437" s="44" t="s">
        <v>5947</v>
      </c>
      <c r="AF1437" s="43">
        <v>166</v>
      </c>
      <c r="AG1437" s="34" t="s">
        <v>3630</v>
      </c>
      <c r="AH1437" s="34" t="s">
        <v>3629</v>
      </c>
      <c r="AI1437" s="43" t="s">
        <v>3631</v>
      </c>
      <c r="AJ1437" s="44" t="s">
        <v>3632</v>
      </c>
      <c r="AK1437" s="295">
        <v>4440544</v>
      </c>
      <c r="AL1437" s="44" t="s">
        <v>624</v>
      </c>
      <c r="AM1437" s="44" t="s">
        <v>3636</v>
      </c>
      <c r="AN1437" s="296">
        <v>220989440</v>
      </c>
      <c r="AO1437" s="34"/>
      <c r="AP1437" s="34"/>
      <c r="AQ1437" s="34"/>
      <c r="AR1437" s="34"/>
      <c r="AS1437" s="34"/>
      <c r="AT1437" s="44" t="s">
        <v>434</v>
      </c>
      <c r="AU1437" s="44"/>
      <c r="AV1437" s="751" t="str" cm="1">
        <f t="array" ref="AV14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7" s="34"/>
      <c r="AX1437" s="34"/>
      <c r="AY1437" s="34"/>
      <c r="AZ1437" s="34"/>
      <c r="BA1437" s="34"/>
      <c r="BB1437" s="34"/>
      <c r="BC1437" s="34"/>
      <c r="BD1437" s="44">
        <v>131022</v>
      </c>
      <c r="BE1437" s="34" t="s">
        <v>3230</v>
      </c>
      <c r="BF1437" s="43" t="s">
        <v>426</v>
      </c>
      <c r="BG1437" s="34" t="s">
        <v>620</v>
      </c>
      <c r="BH1437" s="34" t="s">
        <v>408</v>
      </c>
      <c r="BI1437" s="34" t="s">
        <v>3230</v>
      </c>
      <c r="BJ1437" s="44" t="s">
        <v>428</v>
      </c>
      <c r="BK1437" s="44" t="s">
        <v>5947</v>
      </c>
    </row>
    <row r="1438" spans="22:63">
      <c r="V1438" s="43">
        <v>166</v>
      </c>
      <c r="W1438" s="34" t="s">
        <v>3630</v>
      </c>
      <c r="X1438" s="44">
        <v>131024</v>
      </c>
      <c r="Y1438" s="34" t="s">
        <v>3211</v>
      </c>
      <c r="Z1438" s="43" t="s">
        <v>426</v>
      </c>
      <c r="AA1438" s="34" t="s">
        <v>620</v>
      </c>
      <c r="AB1438" s="34" t="s">
        <v>408</v>
      </c>
      <c r="AC1438" s="34" t="s">
        <v>3211</v>
      </c>
      <c r="AD1438" s="44" t="s">
        <v>428</v>
      </c>
      <c r="AE1438" s="44" t="s">
        <v>5947</v>
      </c>
      <c r="AF1438" s="43">
        <v>166</v>
      </c>
      <c r="AG1438" s="34" t="s">
        <v>3630</v>
      </c>
      <c r="AH1438" s="34" t="s">
        <v>3629</v>
      </c>
      <c r="AI1438" s="43" t="s">
        <v>3631</v>
      </c>
      <c r="AJ1438" s="44" t="s">
        <v>3632</v>
      </c>
      <c r="AK1438" s="295">
        <v>4440544</v>
      </c>
      <c r="AL1438" s="44" t="s">
        <v>624</v>
      </c>
      <c r="AM1438" s="44" t="s">
        <v>3636</v>
      </c>
      <c r="AN1438" s="296">
        <v>220989440</v>
      </c>
      <c r="AO1438" s="34"/>
      <c r="AP1438" s="34"/>
      <c r="AQ1438" s="34"/>
      <c r="AR1438" s="34"/>
      <c r="AS1438" s="34"/>
      <c r="AT1438" s="44" t="s">
        <v>434</v>
      </c>
      <c r="AU1438" s="44"/>
      <c r="AV1438" s="751" t="str" cm="1">
        <f t="array" ref="AV14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8" s="34"/>
      <c r="AX1438" s="34"/>
      <c r="AY1438" s="34"/>
      <c r="AZ1438" s="34"/>
      <c r="BA1438" s="34"/>
      <c r="BB1438" s="34"/>
      <c r="BC1438" s="34"/>
      <c r="BD1438" s="44">
        <v>131024</v>
      </c>
      <c r="BE1438" s="34" t="s">
        <v>3211</v>
      </c>
      <c r="BF1438" s="43" t="s">
        <v>426</v>
      </c>
      <c r="BG1438" s="34" t="s">
        <v>620</v>
      </c>
      <c r="BH1438" s="34" t="s">
        <v>408</v>
      </c>
      <c r="BI1438" s="34" t="s">
        <v>3211</v>
      </c>
      <c r="BJ1438" s="44" t="s">
        <v>428</v>
      </c>
      <c r="BK1438" s="44" t="s">
        <v>5947</v>
      </c>
    </row>
    <row r="1439" spans="22:63">
      <c r="V1439" s="43">
        <v>166</v>
      </c>
      <c r="W1439" s="34" t="s">
        <v>3630</v>
      </c>
      <c r="X1439" s="44">
        <v>131501</v>
      </c>
      <c r="Y1439" s="34" t="s">
        <v>893</v>
      </c>
      <c r="Z1439" s="43" t="s">
        <v>426</v>
      </c>
      <c r="AA1439" s="34" t="s">
        <v>624</v>
      </c>
      <c r="AB1439" s="34" t="s">
        <v>408</v>
      </c>
      <c r="AC1439" s="34" t="s">
        <v>893</v>
      </c>
      <c r="AD1439" s="44" t="s">
        <v>428</v>
      </c>
      <c r="AE1439" s="44" t="s">
        <v>5947</v>
      </c>
      <c r="AF1439" s="43">
        <v>166</v>
      </c>
      <c r="AG1439" s="34" t="s">
        <v>3630</v>
      </c>
      <c r="AH1439" s="34" t="s">
        <v>3629</v>
      </c>
      <c r="AI1439" s="43" t="s">
        <v>3631</v>
      </c>
      <c r="AJ1439" s="44" t="s">
        <v>3632</v>
      </c>
      <c r="AK1439" s="295">
        <v>4440544</v>
      </c>
      <c r="AL1439" s="44" t="s">
        <v>624</v>
      </c>
      <c r="AM1439" s="44" t="s">
        <v>3636</v>
      </c>
      <c r="AN1439" s="296">
        <v>220989440</v>
      </c>
      <c r="AO1439" s="34"/>
      <c r="AP1439" s="34"/>
      <c r="AQ1439" s="34"/>
      <c r="AR1439" s="34"/>
      <c r="AS1439" s="34"/>
      <c r="AT1439" s="44" t="s">
        <v>434</v>
      </c>
      <c r="AU1439" s="44"/>
      <c r="AV1439" s="751" t="str" cm="1">
        <f t="array" ref="AV14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39" s="34"/>
      <c r="AX1439" s="34"/>
      <c r="AY1439" s="34"/>
      <c r="AZ1439" s="34"/>
      <c r="BA1439" s="34"/>
      <c r="BB1439" s="34"/>
      <c r="BC1439" s="34"/>
      <c r="BD1439" s="44">
        <v>131501</v>
      </c>
      <c r="BE1439" s="34" t="s">
        <v>893</v>
      </c>
      <c r="BF1439" s="43" t="s">
        <v>426</v>
      </c>
      <c r="BG1439" s="34" t="s">
        <v>624</v>
      </c>
      <c r="BH1439" s="34" t="s">
        <v>408</v>
      </c>
      <c r="BI1439" s="34" t="s">
        <v>893</v>
      </c>
      <c r="BJ1439" s="44" t="s">
        <v>428</v>
      </c>
      <c r="BK1439" s="44" t="s">
        <v>5947</v>
      </c>
    </row>
    <row r="1440" spans="22:63">
      <c r="V1440" s="43">
        <v>166</v>
      </c>
      <c r="W1440" s="34" t="s">
        <v>3630</v>
      </c>
      <c r="X1440" s="44">
        <v>131503</v>
      </c>
      <c r="Y1440" s="34" t="s">
        <v>1154</v>
      </c>
      <c r="Z1440" s="43" t="s">
        <v>426</v>
      </c>
      <c r="AA1440" s="34" t="s">
        <v>624</v>
      </c>
      <c r="AB1440" s="34" t="s">
        <v>408</v>
      </c>
      <c r="AC1440" s="34" t="s">
        <v>1154</v>
      </c>
      <c r="AD1440" s="44" t="s">
        <v>428</v>
      </c>
      <c r="AE1440" s="44" t="s">
        <v>5947</v>
      </c>
      <c r="AF1440" s="43">
        <v>166</v>
      </c>
      <c r="AG1440" s="34" t="s">
        <v>3630</v>
      </c>
      <c r="AH1440" s="34" t="s">
        <v>3629</v>
      </c>
      <c r="AI1440" s="43" t="s">
        <v>3631</v>
      </c>
      <c r="AJ1440" s="44" t="s">
        <v>3632</v>
      </c>
      <c r="AK1440" s="295">
        <v>4440544</v>
      </c>
      <c r="AL1440" s="44" t="s">
        <v>624</v>
      </c>
      <c r="AM1440" s="44" t="s">
        <v>3636</v>
      </c>
      <c r="AN1440" s="296">
        <v>220989440</v>
      </c>
      <c r="AO1440" s="34"/>
      <c r="AP1440" s="34"/>
      <c r="AQ1440" s="34"/>
      <c r="AR1440" s="34"/>
      <c r="AS1440" s="34"/>
      <c r="AT1440" s="44" t="s">
        <v>434</v>
      </c>
      <c r="AU1440" s="44"/>
      <c r="AV1440" s="751" t="str" cm="1">
        <f t="array" ref="AV14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0" s="34"/>
      <c r="AX1440" s="34"/>
      <c r="AY1440" s="34"/>
      <c r="AZ1440" s="34"/>
      <c r="BA1440" s="34"/>
      <c r="BB1440" s="34"/>
      <c r="BC1440" s="34"/>
      <c r="BD1440" s="44">
        <v>131503</v>
      </c>
      <c r="BE1440" s="34" t="s">
        <v>1154</v>
      </c>
      <c r="BF1440" s="43" t="s">
        <v>426</v>
      </c>
      <c r="BG1440" s="34" t="s">
        <v>624</v>
      </c>
      <c r="BH1440" s="34" t="s">
        <v>408</v>
      </c>
      <c r="BI1440" s="34" t="s">
        <v>1154</v>
      </c>
      <c r="BJ1440" s="44" t="s">
        <v>428</v>
      </c>
      <c r="BK1440" s="44" t="s">
        <v>5947</v>
      </c>
    </row>
    <row r="1441" spans="22:63">
      <c r="V1441" s="43">
        <v>166</v>
      </c>
      <c r="W1441" s="34" t="s">
        <v>3630</v>
      </c>
      <c r="X1441" s="44">
        <v>131506</v>
      </c>
      <c r="Y1441" s="34" t="s">
        <v>1721</v>
      </c>
      <c r="Z1441" s="43" t="s">
        <v>426</v>
      </c>
      <c r="AA1441" s="34" t="s">
        <v>624</v>
      </c>
      <c r="AB1441" s="34" t="s">
        <v>408</v>
      </c>
      <c r="AC1441" s="34" t="s">
        <v>6706</v>
      </c>
      <c r="AD1441" s="44" t="s">
        <v>428</v>
      </c>
      <c r="AE1441" s="44" t="s">
        <v>5947</v>
      </c>
      <c r="AF1441" s="43">
        <v>166</v>
      </c>
      <c r="AG1441" s="34" t="s">
        <v>3630</v>
      </c>
      <c r="AH1441" s="34" t="s">
        <v>3629</v>
      </c>
      <c r="AI1441" s="43" t="s">
        <v>3631</v>
      </c>
      <c r="AJ1441" s="44" t="s">
        <v>3632</v>
      </c>
      <c r="AK1441" s="295">
        <v>4440544</v>
      </c>
      <c r="AL1441" s="44" t="s">
        <v>624</v>
      </c>
      <c r="AM1441" s="44" t="s">
        <v>3636</v>
      </c>
      <c r="AN1441" s="296">
        <v>220989440</v>
      </c>
      <c r="AO1441" s="34"/>
      <c r="AP1441" s="34"/>
      <c r="AQ1441" s="34"/>
      <c r="AR1441" s="34"/>
      <c r="AS1441" s="34"/>
      <c r="AT1441" s="44" t="s">
        <v>434</v>
      </c>
      <c r="AU1441" s="44"/>
      <c r="AV1441" s="751" t="str" cm="1">
        <f t="array" ref="AV14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1" s="34"/>
      <c r="AX1441" s="34"/>
      <c r="AY1441" s="34"/>
      <c r="AZ1441" s="34"/>
      <c r="BA1441" s="34"/>
      <c r="BB1441" s="34"/>
      <c r="BC1441" s="34"/>
      <c r="BD1441" s="44">
        <v>131506</v>
      </c>
      <c r="BE1441" s="34" t="s">
        <v>1721</v>
      </c>
      <c r="BF1441" s="43" t="s">
        <v>426</v>
      </c>
      <c r="BG1441" s="34" t="s">
        <v>624</v>
      </c>
      <c r="BH1441" s="34" t="s">
        <v>408</v>
      </c>
      <c r="BI1441" s="34" t="s">
        <v>6706</v>
      </c>
      <c r="BJ1441" s="44" t="s">
        <v>428</v>
      </c>
      <c r="BK1441" s="44" t="s">
        <v>5947</v>
      </c>
    </row>
    <row r="1442" spans="22:63">
      <c r="V1442" s="43">
        <v>166</v>
      </c>
      <c r="W1442" s="34" t="s">
        <v>3630</v>
      </c>
      <c r="X1442" s="44">
        <v>131505</v>
      </c>
      <c r="Y1442" s="34" t="s">
        <v>624</v>
      </c>
      <c r="Z1442" s="43" t="s">
        <v>426</v>
      </c>
      <c r="AA1442" s="34" t="s">
        <v>624</v>
      </c>
      <c r="AB1442" s="34" t="s">
        <v>408</v>
      </c>
      <c r="AC1442" s="34" t="s">
        <v>624</v>
      </c>
      <c r="AD1442" s="44" t="s">
        <v>428</v>
      </c>
      <c r="AE1442" s="44" t="s">
        <v>5947</v>
      </c>
      <c r="AF1442" s="43">
        <v>166</v>
      </c>
      <c r="AG1442" s="34" t="s">
        <v>3630</v>
      </c>
      <c r="AH1442" s="34" t="s">
        <v>3629</v>
      </c>
      <c r="AI1442" s="43" t="s">
        <v>3631</v>
      </c>
      <c r="AJ1442" s="44" t="s">
        <v>3632</v>
      </c>
      <c r="AK1442" s="295">
        <v>4440544</v>
      </c>
      <c r="AL1442" s="44" t="s">
        <v>624</v>
      </c>
      <c r="AM1442" s="44" t="s">
        <v>3636</v>
      </c>
      <c r="AN1442" s="296">
        <v>220989440</v>
      </c>
      <c r="AO1442" s="34"/>
      <c r="AP1442" s="34"/>
      <c r="AQ1442" s="34"/>
      <c r="AR1442" s="34"/>
      <c r="AS1442" s="34"/>
      <c r="AT1442" s="44" t="s">
        <v>434</v>
      </c>
      <c r="AU1442" s="44"/>
      <c r="AV1442" s="751" t="str" cm="1">
        <f t="array" ref="AV14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2" s="34"/>
      <c r="AX1442" s="34"/>
      <c r="AY1442" s="34"/>
      <c r="AZ1442" s="34"/>
      <c r="BA1442" s="34"/>
      <c r="BB1442" s="34"/>
      <c r="BC1442" s="34"/>
      <c r="BD1442" s="44">
        <v>131505</v>
      </c>
      <c r="BE1442" s="34" t="s">
        <v>624</v>
      </c>
      <c r="BF1442" s="43" t="s">
        <v>426</v>
      </c>
      <c r="BG1442" s="34" t="s">
        <v>624</v>
      </c>
      <c r="BH1442" s="34" t="s">
        <v>408</v>
      </c>
      <c r="BI1442" s="34" t="s">
        <v>624</v>
      </c>
      <c r="BJ1442" s="44" t="s">
        <v>428</v>
      </c>
      <c r="BK1442" s="44" t="s">
        <v>5947</v>
      </c>
    </row>
    <row r="1443" spans="22:63">
      <c r="V1443" s="43">
        <v>166</v>
      </c>
      <c r="W1443" s="34" t="s">
        <v>3630</v>
      </c>
      <c r="X1443" s="44">
        <v>131500</v>
      </c>
      <c r="Y1443" s="34" t="s">
        <v>6707</v>
      </c>
      <c r="Z1443" s="43" t="s">
        <v>426</v>
      </c>
      <c r="AA1443" s="34" t="s">
        <v>624</v>
      </c>
      <c r="AB1443" s="34" t="s">
        <v>408</v>
      </c>
      <c r="AC1443" s="34" t="s">
        <v>624</v>
      </c>
      <c r="AD1443" s="44" t="s">
        <v>428</v>
      </c>
      <c r="AE1443" s="44" t="s">
        <v>5947</v>
      </c>
      <c r="AF1443" s="43">
        <v>166</v>
      </c>
      <c r="AG1443" s="34" t="s">
        <v>3630</v>
      </c>
      <c r="AH1443" s="34" t="s">
        <v>3629</v>
      </c>
      <c r="AI1443" s="43" t="s">
        <v>3631</v>
      </c>
      <c r="AJ1443" s="44" t="s">
        <v>3632</v>
      </c>
      <c r="AK1443" s="295">
        <v>4440544</v>
      </c>
      <c r="AL1443" s="44" t="s">
        <v>624</v>
      </c>
      <c r="AM1443" s="44" t="s">
        <v>3636</v>
      </c>
      <c r="AN1443" s="296">
        <v>220989440</v>
      </c>
      <c r="AO1443" s="34"/>
      <c r="AP1443" s="34"/>
      <c r="AQ1443" s="34"/>
      <c r="AR1443" s="34"/>
      <c r="AS1443" s="34"/>
      <c r="AT1443" s="44" t="s">
        <v>434</v>
      </c>
      <c r="AU1443" s="44"/>
      <c r="AV1443" s="751" t="str" cm="1">
        <f t="array" ref="AV14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3" s="34"/>
      <c r="AX1443" s="34"/>
      <c r="AY1443" s="34"/>
      <c r="AZ1443" s="34"/>
      <c r="BA1443" s="34"/>
      <c r="BB1443" s="34"/>
      <c r="BC1443" s="34"/>
      <c r="BD1443" s="44">
        <v>131500</v>
      </c>
      <c r="BE1443" s="34" t="s">
        <v>6707</v>
      </c>
      <c r="BF1443" s="43" t="s">
        <v>426</v>
      </c>
      <c r="BG1443" s="34" t="s">
        <v>624</v>
      </c>
      <c r="BH1443" s="34" t="s">
        <v>408</v>
      </c>
      <c r="BI1443" s="34" t="s">
        <v>624</v>
      </c>
      <c r="BJ1443" s="44" t="s">
        <v>428</v>
      </c>
      <c r="BK1443" s="44" t="s">
        <v>5947</v>
      </c>
    </row>
    <row r="1444" spans="22:63">
      <c r="V1444" s="43">
        <v>167</v>
      </c>
      <c r="W1444" s="34" t="s">
        <v>3670</v>
      </c>
      <c r="X1444" s="44">
        <v>130412</v>
      </c>
      <c r="Y1444" s="34" t="s">
        <v>1437</v>
      </c>
      <c r="Z1444" s="43" t="s">
        <v>426</v>
      </c>
      <c r="AA1444" s="34" t="s">
        <v>614</v>
      </c>
      <c r="AB1444" s="34" t="s">
        <v>408</v>
      </c>
      <c r="AC1444" s="34" t="s">
        <v>1437</v>
      </c>
      <c r="AD1444" s="44" t="s">
        <v>428</v>
      </c>
      <c r="AE1444" s="44" t="s">
        <v>5947</v>
      </c>
      <c r="AF1444" s="43">
        <v>167</v>
      </c>
      <c r="AG1444" s="34" t="s">
        <v>3670</v>
      </c>
      <c r="AH1444" s="34" t="s">
        <v>3669</v>
      </c>
      <c r="AI1444" s="43" t="s">
        <v>3671</v>
      </c>
      <c r="AJ1444" s="44" t="s">
        <v>3672</v>
      </c>
      <c r="AK1444" s="295">
        <v>4420245</v>
      </c>
      <c r="AL1444" s="44" t="s">
        <v>614</v>
      </c>
      <c r="AM1444" s="44" t="s">
        <v>3676</v>
      </c>
      <c r="AN1444" s="296">
        <v>220989140</v>
      </c>
      <c r="AO1444" s="34"/>
      <c r="AP1444" s="34"/>
      <c r="AQ1444" s="34"/>
      <c r="AR1444" s="34"/>
      <c r="AS1444" s="34"/>
      <c r="AT1444" s="44" t="s">
        <v>434</v>
      </c>
      <c r="AU1444" s="44"/>
      <c r="AV1444" s="751" t="str" cm="1">
        <f t="array" ref="AV14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4" s="34"/>
      <c r="AX1444" s="34"/>
      <c r="AY1444" s="34"/>
      <c r="AZ1444" s="34"/>
      <c r="BA1444" s="34"/>
      <c r="BB1444" s="34"/>
      <c r="BC1444" s="34"/>
      <c r="BD1444" s="44">
        <v>130412</v>
      </c>
      <c r="BE1444" s="34" t="s">
        <v>1437</v>
      </c>
      <c r="BF1444" s="43" t="s">
        <v>426</v>
      </c>
      <c r="BG1444" s="34" t="s">
        <v>614</v>
      </c>
      <c r="BH1444" s="34" t="s">
        <v>408</v>
      </c>
      <c r="BI1444" s="34" t="s">
        <v>1437</v>
      </c>
      <c r="BJ1444" s="44" t="s">
        <v>428</v>
      </c>
      <c r="BK1444" s="44" t="s">
        <v>5947</v>
      </c>
    </row>
    <row r="1445" spans="22:63">
      <c r="V1445" s="43">
        <v>167</v>
      </c>
      <c r="W1445" s="34" t="s">
        <v>3670</v>
      </c>
      <c r="X1445" s="44">
        <v>130400</v>
      </c>
      <c r="Y1445" s="34" t="s">
        <v>6708</v>
      </c>
      <c r="Z1445" s="43" t="s">
        <v>426</v>
      </c>
      <c r="AA1445" s="34" t="s">
        <v>614</v>
      </c>
      <c r="AB1445" s="34" t="s">
        <v>408</v>
      </c>
      <c r="AC1445" s="34" t="s">
        <v>6709</v>
      </c>
      <c r="AD1445" s="44" t="s">
        <v>428</v>
      </c>
      <c r="AE1445" s="44" t="s">
        <v>5947</v>
      </c>
      <c r="AF1445" s="43">
        <v>167</v>
      </c>
      <c r="AG1445" s="34" t="s">
        <v>3670</v>
      </c>
      <c r="AH1445" s="34" t="s">
        <v>3669</v>
      </c>
      <c r="AI1445" s="43" t="s">
        <v>3671</v>
      </c>
      <c r="AJ1445" s="44" t="s">
        <v>3672</v>
      </c>
      <c r="AK1445" s="295">
        <v>4420245</v>
      </c>
      <c r="AL1445" s="44" t="s">
        <v>614</v>
      </c>
      <c r="AM1445" s="44" t="s">
        <v>3676</v>
      </c>
      <c r="AN1445" s="296">
        <v>220989140</v>
      </c>
      <c r="AO1445" s="34"/>
      <c r="AP1445" s="34"/>
      <c r="AQ1445" s="34"/>
      <c r="AR1445" s="34"/>
      <c r="AS1445" s="34"/>
      <c r="AT1445" s="44" t="s">
        <v>434</v>
      </c>
      <c r="AU1445" s="44"/>
      <c r="AV1445" s="751" t="str" cm="1">
        <f t="array" ref="AV14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5" s="34"/>
      <c r="AX1445" s="34"/>
      <c r="AY1445" s="34"/>
      <c r="AZ1445" s="34"/>
      <c r="BA1445" s="34"/>
      <c r="BB1445" s="34"/>
      <c r="BC1445" s="34"/>
      <c r="BD1445" s="44">
        <v>130400</v>
      </c>
      <c r="BE1445" s="34" t="s">
        <v>6708</v>
      </c>
      <c r="BF1445" s="43" t="s">
        <v>426</v>
      </c>
      <c r="BG1445" s="34" t="s">
        <v>614</v>
      </c>
      <c r="BH1445" s="34" t="s">
        <v>408</v>
      </c>
      <c r="BI1445" s="34" t="s">
        <v>6709</v>
      </c>
      <c r="BJ1445" s="44" t="s">
        <v>428</v>
      </c>
      <c r="BK1445" s="44" t="s">
        <v>5947</v>
      </c>
    </row>
    <row r="1446" spans="22:63">
      <c r="V1446" s="43">
        <v>167</v>
      </c>
      <c r="W1446" s="34" t="s">
        <v>3670</v>
      </c>
      <c r="X1446" s="44">
        <v>130405</v>
      </c>
      <c r="Y1446" s="34" t="s">
        <v>882</v>
      </c>
      <c r="Z1446" s="43" t="s">
        <v>426</v>
      </c>
      <c r="AA1446" s="34" t="s">
        <v>614</v>
      </c>
      <c r="AB1446" s="34" t="s">
        <v>408</v>
      </c>
      <c r="AC1446" s="34" t="s">
        <v>882</v>
      </c>
      <c r="AD1446" s="44" t="s">
        <v>428</v>
      </c>
      <c r="AE1446" s="44" t="s">
        <v>5947</v>
      </c>
      <c r="AF1446" s="43">
        <v>167</v>
      </c>
      <c r="AG1446" s="34" t="s">
        <v>3670</v>
      </c>
      <c r="AH1446" s="34" t="s">
        <v>3669</v>
      </c>
      <c r="AI1446" s="43" t="s">
        <v>3671</v>
      </c>
      <c r="AJ1446" s="44" t="s">
        <v>3672</v>
      </c>
      <c r="AK1446" s="295">
        <v>4420245</v>
      </c>
      <c r="AL1446" s="44" t="s">
        <v>614</v>
      </c>
      <c r="AM1446" s="44" t="s">
        <v>3676</v>
      </c>
      <c r="AN1446" s="296">
        <v>220989140</v>
      </c>
      <c r="AO1446" s="34"/>
      <c r="AP1446" s="34"/>
      <c r="AQ1446" s="34"/>
      <c r="AR1446" s="34"/>
      <c r="AS1446" s="34"/>
      <c r="AT1446" s="44" t="s">
        <v>434</v>
      </c>
      <c r="AU1446" s="44"/>
      <c r="AV1446" s="751" t="str" cm="1">
        <f t="array" ref="AV14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6" s="34"/>
      <c r="AX1446" s="34"/>
      <c r="AY1446" s="34"/>
      <c r="AZ1446" s="34"/>
      <c r="BA1446" s="34"/>
      <c r="BB1446" s="34"/>
      <c r="BC1446" s="34"/>
      <c r="BD1446" s="44">
        <v>130405</v>
      </c>
      <c r="BE1446" s="34" t="s">
        <v>882</v>
      </c>
      <c r="BF1446" s="43" t="s">
        <v>426</v>
      </c>
      <c r="BG1446" s="34" t="s">
        <v>614</v>
      </c>
      <c r="BH1446" s="34" t="s">
        <v>408</v>
      </c>
      <c r="BI1446" s="34" t="s">
        <v>882</v>
      </c>
      <c r="BJ1446" s="44" t="s">
        <v>428</v>
      </c>
      <c r="BK1446" s="44" t="s">
        <v>5947</v>
      </c>
    </row>
    <row r="1447" spans="22:63">
      <c r="V1447" s="43">
        <v>167</v>
      </c>
      <c r="W1447" s="34" t="s">
        <v>3670</v>
      </c>
      <c r="X1447" s="44">
        <v>130408</v>
      </c>
      <c r="Y1447" s="34" t="s">
        <v>1143</v>
      </c>
      <c r="Z1447" s="43" t="s">
        <v>426</v>
      </c>
      <c r="AA1447" s="34" t="s">
        <v>614</v>
      </c>
      <c r="AB1447" s="34" t="s">
        <v>408</v>
      </c>
      <c r="AC1447" s="34" t="s">
        <v>1143</v>
      </c>
      <c r="AD1447" s="44" t="s">
        <v>428</v>
      </c>
      <c r="AE1447" s="44" t="s">
        <v>5947</v>
      </c>
      <c r="AF1447" s="43">
        <v>167</v>
      </c>
      <c r="AG1447" s="34" t="s">
        <v>3670</v>
      </c>
      <c r="AH1447" s="34" t="s">
        <v>3669</v>
      </c>
      <c r="AI1447" s="43" t="s">
        <v>3671</v>
      </c>
      <c r="AJ1447" s="44" t="s">
        <v>3672</v>
      </c>
      <c r="AK1447" s="295">
        <v>4420245</v>
      </c>
      <c r="AL1447" s="44" t="s">
        <v>614</v>
      </c>
      <c r="AM1447" s="44" t="s">
        <v>3676</v>
      </c>
      <c r="AN1447" s="296">
        <v>220989140</v>
      </c>
      <c r="AO1447" s="34"/>
      <c r="AP1447" s="34"/>
      <c r="AQ1447" s="34"/>
      <c r="AR1447" s="34"/>
      <c r="AS1447" s="34"/>
      <c r="AT1447" s="44" t="s">
        <v>434</v>
      </c>
      <c r="AU1447" s="44"/>
      <c r="AV1447" s="751" t="str" cm="1">
        <f t="array" ref="AV14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7" s="34"/>
      <c r="AX1447" s="34"/>
      <c r="AY1447" s="34"/>
      <c r="AZ1447" s="34"/>
      <c r="BA1447" s="34"/>
      <c r="BB1447" s="34"/>
      <c r="BC1447" s="34"/>
      <c r="BD1447" s="44">
        <v>130408</v>
      </c>
      <c r="BE1447" s="34" t="s">
        <v>1143</v>
      </c>
      <c r="BF1447" s="43" t="s">
        <v>426</v>
      </c>
      <c r="BG1447" s="34" t="s">
        <v>614</v>
      </c>
      <c r="BH1447" s="34" t="s">
        <v>408</v>
      </c>
      <c r="BI1447" s="34" t="s">
        <v>1143</v>
      </c>
      <c r="BJ1447" s="44" t="s">
        <v>428</v>
      </c>
      <c r="BK1447" s="44" t="s">
        <v>5947</v>
      </c>
    </row>
    <row r="1448" spans="22:63">
      <c r="V1448" s="43">
        <v>167</v>
      </c>
      <c r="W1448" s="34" t="s">
        <v>3670</v>
      </c>
      <c r="X1448" s="44">
        <v>130413</v>
      </c>
      <c r="Y1448" s="34" t="s">
        <v>1710</v>
      </c>
      <c r="Z1448" s="43" t="s">
        <v>426</v>
      </c>
      <c r="AA1448" s="34" t="s">
        <v>614</v>
      </c>
      <c r="AB1448" s="34" t="s">
        <v>408</v>
      </c>
      <c r="AC1448" s="34" t="s">
        <v>6710</v>
      </c>
      <c r="AD1448" s="44" t="s">
        <v>428</v>
      </c>
      <c r="AE1448" s="44" t="s">
        <v>5947</v>
      </c>
      <c r="AF1448" s="43">
        <v>167</v>
      </c>
      <c r="AG1448" s="34" t="s">
        <v>3670</v>
      </c>
      <c r="AH1448" s="34" t="s">
        <v>3669</v>
      </c>
      <c r="AI1448" s="43" t="s">
        <v>3671</v>
      </c>
      <c r="AJ1448" s="44" t="s">
        <v>3672</v>
      </c>
      <c r="AK1448" s="295">
        <v>4420245</v>
      </c>
      <c r="AL1448" s="44" t="s">
        <v>614</v>
      </c>
      <c r="AM1448" s="44" t="s">
        <v>3676</v>
      </c>
      <c r="AN1448" s="296">
        <v>220989140</v>
      </c>
      <c r="AO1448" s="34"/>
      <c r="AP1448" s="34"/>
      <c r="AQ1448" s="34"/>
      <c r="AR1448" s="34"/>
      <c r="AS1448" s="34"/>
      <c r="AT1448" s="44" t="s">
        <v>434</v>
      </c>
      <c r="AU1448" s="44"/>
      <c r="AV1448" s="751" t="str" cm="1">
        <f t="array" ref="AV14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8" s="34"/>
      <c r="AX1448" s="34"/>
      <c r="AY1448" s="34"/>
      <c r="AZ1448" s="34"/>
      <c r="BA1448" s="34"/>
      <c r="BB1448" s="34"/>
      <c r="BC1448" s="34"/>
      <c r="BD1448" s="44">
        <v>130413</v>
      </c>
      <c r="BE1448" s="34" t="s">
        <v>1710</v>
      </c>
      <c r="BF1448" s="43" t="s">
        <v>426</v>
      </c>
      <c r="BG1448" s="34" t="s">
        <v>614</v>
      </c>
      <c r="BH1448" s="34" t="s">
        <v>408</v>
      </c>
      <c r="BI1448" s="34" t="s">
        <v>6710</v>
      </c>
      <c r="BJ1448" s="44" t="s">
        <v>428</v>
      </c>
      <c r="BK1448" s="44" t="s">
        <v>5947</v>
      </c>
    </row>
    <row r="1449" spans="22:63">
      <c r="V1449" s="43">
        <v>167</v>
      </c>
      <c r="W1449" s="34" t="s">
        <v>3670</v>
      </c>
      <c r="X1449" s="44">
        <v>130414</v>
      </c>
      <c r="Y1449" s="34" t="s">
        <v>1932</v>
      </c>
      <c r="Z1449" s="43" t="s">
        <v>426</v>
      </c>
      <c r="AA1449" s="34" t="s">
        <v>614</v>
      </c>
      <c r="AB1449" s="34" t="s">
        <v>408</v>
      </c>
      <c r="AC1449" s="34" t="s">
        <v>6711</v>
      </c>
      <c r="AD1449" s="44" t="s">
        <v>428</v>
      </c>
      <c r="AE1449" s="44" t="s">
        <v>5947</v>
      </c>
      <c r="AF1449" s="43">
        <v>167</v>
      </c>
      <c r="AG1449" s="34" t="s">
        <v>3670</v>
      </c>
      <c r="AH1449" s="34" t="s">
        <v>3669</v>
      </c>
      <c r="AI1449" s="43" t="s">
        <v>3671</v>
      </c>
      <c r="AJ1449" s="44" t="s">
        <v>3672</v>
      </c>
      <c r="AK1449" s="295">
        <v>4420245</v>
      </c>
      <c r="AL1449" s="44" t="s">
        <v>614</v>
      </c>
      <c r="AM1449" s="44" t="s">
        <v>3676</v>
      </c>
      <c r="AN1449" s="296">
        <v>220989140</v>
      </c>
      <c r="AO1449" s="34"/>
      <c r="AP1449" s="34"/>
      <c r="AQ1449" s="34"/>
      <c r="AR1449" s="34"/>
      <c r="AS1449" s="34"/>
      <c r="AT1449" s="44" t="s">
        <v>434</v>
      </c>
      <c r="AU1449" s="44"/>
      <c r="AV1449" s="751" t="str" cm="1">
        <f t="array" ref="AV14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49" s="34"/>
      <c r="AX1449" s="34"/>
      <c r="AY1449" s="34"/>
      <c r="AZ1449" s="34"/>
      <c r="BA1449" s="34"/>
      <c r="BB1449" s="34"/>
      <c r="BC1449" s="34"/>
      <c r="BD1449" s="44">
        <v>130414</v>
      </c>
      <c r="BE1449" s="34" t="s">
        <v>1932</v>
      </c>
      <c r="BF1449" s="43" t="s">
        <v>426</v>
      </c>
      <c r="BG1449" s="34" t="s">
        <v>614</v>
      </c>
      <c r="BH1449" s="34" t="s">
        <v>408</v>
      </c>
      <c r="BI1449" s="34" t="s">
        <v>6711</v>
      </c>
      <c r="BJ1449" s="44" t="s">
        <v>428</v>
      </c>
      <c r="BK1449" s="44" t="s">
        <v>5947</v>
      </c>
    </row>
    <row r="1450" spans="22:63">
      <c r="V1450" s="43">
        <v>167</v>
      </c>
      <c r="W1450" s="34" t="s">
        <v>3670</v>
      </c>
      <c r="X1450" s="44">
        <v>130415</v>
      </c>
      <c r="Y1450" s="34" t="s">
        <v>2115</v>
      </c>
      <c r="Z1450" s="43" t="s">
        <v>426</v>
      </c>
      <c r="AA1450" s="34" t="s">
        <v>614</v>
      </c>
      <c r="AB1450" s="34" t="s">
        <v>408</v>
      </c>
      <c r="AC1450" s="34" t="s">
        <v>6709</v>
      </c>
      <c r="AD1450" s="44" t="s">
        <v>428</v>
      </c>
      <c r="AE1450" s="44" t="s">
        <v>5947</v>
      </c>
      <c r="AF1450" s="43">
        <v>167</v>
      </c>
      <c r="AG1450" s="34" t="s">
        <v>3670</v>
      </c>
      <c r="AH1450" s="34" t="s">
        <v>3669</v>
      </c>
      <c r="AI1450" s="43" t="s">
        <v>3671</v>
      </c>
      <c r="AJ1450" s="44" t="s">
        <v>3672</v>
      </c>
      <c r="AK1450" s="295">
        <v>4420245</v>
      </c>
      <c r="AL1450" s="44" t="s">
        <v>614</v>
      </c>
      <c r="AM1450" s="44" t="s">
        <v>3676</v>
      </c>
      <c r="AN1450" s="296">
        <v>220989140</v>
      </c>
      <c r="AO1450" s="34"/>
      <c r="AP1450" s="34"/>
      <c r="AQ1450" s="34"/>
      <c r="AR1450" s="34"/>
      <c r="AS1450" s="34"/>
      <c r="AT1450" s="44" t="s">
        <v>434</v>
      </c>
      <c r="AU1450" s="44"/>
      <c r="AV1450" s="751" t="str" cm="1">
        <f t="array" ref="AV14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0" s="34"/>
      <c r="AX1450" s="34"/>
      <c r="AY1450" s="34"/>
      <c r="AZ1450" s="34"/>
      <c r="BA1450" s="34"/>
      <c r="BB1450" s="34"/>
      <c r="BC1450" s="34"/>
      <c r="BD1450" s="44">
        <v>130415</v>
      </c>
      <c r="BE1450" s="34" t="s">
        <v>2115</v>
      </c>
      <c r="BF1450" s="43" t="s">
        <v>426</v>
      </c>
      <c r="BG1450" s="34" t="s">
        <v>614</v>
      </c>
      <c r="BH1450" s="34" t="s">
        <v>408</v>
      </c>
      <c r="BI1450" s="34" t="s">
        <v>6709</v>
      </c>
      <c r="BJ1450" s="44" t="s">
        <v>428</v>
      </c>
      <c r="BK1450" s="44" t="s">
        <v>5947</v>
      </c>
    </row>
    <row r="1451" spans="22:63">
      <c r="V1451" s="43">
        <v>167</v>
      </c>
      <c r="W1451" s="34" t="s">
        <v>3670</v>
      </c>
      <c r="X1451" s="44">
        <v>130416</v>
      </c>
      <c r="Y1451" s="34" t="s">
        <v>1247</v>
      </c>
      <c r="Z1451" s="43" t="s">
        <v>426</v>
      </c>
      <c r="AA1451" s="34" t="s">
        <v>614</v>
      </c>
      <c r="AB1451" s="34" t="s">
        <v>408</v>
      </c>
      <c r="AC1451" s="34" t="s">
        <v>6712</v>
      </c>
      <c r="AD1451" s="44" t="s">
        <v>428</v>
      </c>
      <c r="AE1451" s="44" t="s">
        <v>5947</v>
      </c>
      <c r="AF1451" s="43">
        <v>167</v>
      </c>
      <c r="AG1451" s="34" t="s">
        <v>3670</v>
      </c>
      <c r="AH1451" s="34" t="s">
        <v>3669</v>
      </c>
      <c r="AI1451" s="43" t="s">
        <v>3671</v>
      </c>
      <c r="AJ1451" s="44" t="s">
        <v>3672</v>
      </c>
      <c r="AK1451" s="295">
        <v>4420245</v>
      </c>
      <c r="AL1451" s="44" t="s">
        <v>614</v>
      </c>
      <c r="AM1451" s="44" t="s">
        <v>3676</v>
      </c>
      <c r="AN1451" s="296">
        <v>220989140</v>
      </c>
      <c r="AO1451" s="34"/>
      <c r="AP1451" s="34"/>
      <c r="AQ1451" s="34"/>
      <c r="AR1451" s="34"/>
      <c r="AS1451" s="34"/>
      <c r="AT1451" s="44" t="s">
        <v>434</v>
      </c>
      <c r="AU1451" s="44"/>
      <c r="AV1451" s="751" t="str" cm="1">
        <f t="array" ref="AV14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1" s="34"/>
      <c r="AX1451" s="34"/>
      <c r="AY1451" s="34"/>
      <c r="AZ1451" s="34"/>
      <c r="BA1451" s="34"/>
      <c r="BB1451" s="34"/>
      <c r="BC1451" s="34"/>
      <c r="BD1451" s="44">
        <v>130416</v>
      </c>
      <c r="BE1451" s="34" t="s">
        <v>1247</v>
      </c>
      <c r="BF1451" s="43" t="s">
        <v>426</v>
      </c>
      <c r="BG1451" s="34" t="s">
        <v>614</v>
      </c>
      <c r="BH1451" s="34" t="s">
        <v>408</v>
      </c>
      <c r="BI1451" s="34" t="s">
        <v>6712</v>
      </c>
      <c r="BJ1451" s="44" t="s">
        <v>428</v>
      </c>
      <c r="BK1451" s="44" t="s">
        <v>5947</v>
      </c>
    </row>
    <row r="1452" spans="22:63">
      <c r="V1452" s="43">
        <v>170</v>
      </c>
      <c r="W1452" s="34" t="s">
        <v>3703</v>
      </c>
      <c r="X1452" s="44">
        <v>160301</v>
      </c>
      <c r="Y1452" s="34" t="s">
        <v>922</v>
      </c>
      <c r="Z1452" s="43" t="s">
        <v>1277</v>
      </c>
      <c r="AA1452" s="34" t="s">
        <v>658</v>
      </c>
      <c r="AB1452" s="34" t="s">
        <v>411</v>
      </c>
      <c r="AC1452" s="34" t="s">
        <v>922</v>
      </c>
      <c r="AD1452" s="44" t="s">
        <v>428</v>
      </c>
      <c r="AE1452" s="44" t="s">
        <v>429</v>
      </c>
      <c r="AF1452" s="43">
        <v>170</v>
      </c>
      <c r="AG1452" s="34" t="s">
        <v>3703</v>
      </c>
      <c r="AH1452" s="34" t="s">
        <v>3702</v>
      </c>
      <c r="AI1452" s="43" t="s">
        <v>3513</v>
      </c>
      <c r="AJ1452" s="44" t="s">
        <v>3704</v>
      </c>
      <c r="AK1452" s="295">
        <v>4930678</v>
      </c>
      <c r="AL1452" s="44" t="s">
        <v>663</v>
      </c>
      <c r="AM1452" s="44" t="s">
        <v>3708</v>
      </c>
      <c r="AN1452" s="296">
        <v>251095700</v>
      </c>
      <c r="AO1452" s="34"/>
      <c r="AP1452" s="34"/>
      <c r="AQ1452" s="34"/>
      <c r="AR1452" s="34"/>
      <c r="AS1452" s="34"/>
      <c r="AT1452" s="44" t="s">
        <v>434</v>
      </c>
      <c r="AU1452" s="44"/>
      <c r="AV1452" s="751" t="str" cm="1">
        <f t="array" ref="AV14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2" s="34"/>
      <c r="AX1452" s="34"/>
      <c r="AY1452" s="34"/>
      <c r="AZ1452" s="34"/>
      <c r="BA1452" s="34"/>
      <c r="BB1452" s="34"/>
      <c r="BC1452" s="34"/>
      <c r="BD1452" s="44">
        <v>160301</v>
      </c>
      <c r="BE1452" s="34" t="s">
        <v>922</v>
      </c>
      <c r="BF1452" s="43" t="s">
        <v>1277</v>
      </c>
      <c r="BG1452" s="34" t="s">
        <v>658</v>
      </c>
      <c r="BH1452" s="34" t="s">
        <v>411</v>
      </c>
      <c r="BI1452" s="34" t="s">
        <v>922</v>
      </c>
      <c r="BJ1452" s="44" t="s">
        <v>428</v>
      </c>
      <c r="BK1452" s="44" t="s">
        <v>429</v>
      </c>
    </row>
    <row r="1453" spans="22:63">
      <c r="V1453" s="43">
        <v>170</v>
      </c>
      <c r="W1453" s="34" t="s">
        <v>3703</v>
      </c>
      <c r="X1453" s="44">
        <v>160304</v>
      </c>
      <c r="Y1453" s="34" t="s">
        <v>1188</v>
      </c>
      <c r="Z1453" s="43" t="s">
        <v>1277</v>
      </c>
      <c r="AA1453" s="34" t="s">
        <v>658</v>
      </c>
      <c r="AB1453" s="34" t="s">
        <v>411</v>
      </c>
      <c r="AC1453" s="34" t="s">
        <v>1188</v>
      </c>
      <c r="AD1453" s="44" t="s">
        <v>428</v>
      </c>
      <c r="AE1453" s="44" t="s">
        <v>429</v>
      </c>
      <c r="AF1453" s="43">
        <v>170</v>
      </c>
      <c r="AG1453" s="34" t="s">
        <v>3703</v>
      </c>
      <c r="AH1453" s="34" t="s">
        <v>3702</v>
      </c>
      <c r="AI1453" s="43" t="s">
        <v>3513</v>
      </c>
      <c r="AJ1453" s="44" t="s">
        <v>3704</v>
      </c>
      <c r="AK1453" s="295">
        <v>4930678</v>
      </c>
      <c r="AL1453" s="44" t="s">
        <v>663</v>
      </c>
      <c r="AM1453" s="44" t="s">
        <v>3708</v>
      </c>
      <c r="AN1453" s="296">
        <v>251095700</v>
      </c>
      <c r="AO1453" s="34"/>
      <c r="AP1453" s="34"/>
      <c r="AQ1453" s="34"/>
      <c r="AR1453" s="34"/>
      <c r="AS1453" s="34"/>
      <c r="AT1453" s="44" t="s">
        <v>434</v>
      </c>
      <c r="AU1453" s="44"/>
      <c r="AV1453" s="751" t="str" cm="1">
        <f t="array" ref="AV14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3" s="34"/>
      <c r="AX1453" s="34"/>
      <c r="AY1453" s="34"/>
      <c r="AZ1453" s="34"/>
      <c r="BA1453" s="34"/>
      <c r="BB1453" s="34"/>
      <c r="BC1453" s="34"/>
      <c r="BD1453" s="44">
        <v>160304</v>
      </c>
      <c r="BE1453" s="34" t="s">
        <v>1188</v>
      </c>
      <c r="BF1453" s="43" t="s">
        <v>1277</v>
      </c>
      <c r="BG1453" s="34" t="s">
        <v>658</v>
      </c>
      <c r="BH1453" s="34" t="s">
        <v>411</v>
      </c>
      <c r="BI1453" s="34" t="s">
        <v>1188</v>
      </c>
      <c r="BJ1453" s="44" t="s">
        <v>428</v>
      </c>
      <c r="BK1453" s="44" t="s">
        <v>429</v>
      </c>
    </row>
    <row r="1454" spans="22:63">
      <c r="V1454" s="43">
        <v>170</v>
      </c>
      <c r="W1454" s="34" t="s">
        <v>3703</v>
      </c>
      <c r="X1454" s="44">
        <v>160305</v>
      </c>
      <c r="Y1454" s="34" t="s">
        <v>1477</v>
      </c>
      <c r="Z1454" s="43" t="s">
        <v>1277</v>
      </c>
      <c r="AA1454" s="34" t="s">
        <v>658</v>
      </c>
      <c r="AB1454" s="34" t="s">
        <v>411</v>
      </c>
      <c r="AC1454" s="34" t="s">
        <v>1477</v>
      </c>
      <c r="AD1454" s="44" t="s">
        <v>428</v>
      </c>
      <c r="AE1454" s="44" t="s">
        <v>429</v>
      </c>
      <c r="AF1454" s="43">
        <v>170</v>
      </c>
      <c r="AG1454" s="34" t="s">
        <v>3703</v>
      </c>
      <c r="AH1454" s="34" t="s">
        <v>3702</v>
      </c>
      <c r="AI1454" s="43" t="s">
        <v>3513</v>
      </c>
      <c r="AJ1454" s="44" t="s">
        <v>3704</v>
      </c>
      <c r="AK1454" s="295">
        <v>4930678</v>
      </c>
      <c r="AL1454" s="44" t="s">
        <v>663</v>
      </c>
      <c r="AM1454" s="44" t="s">
        <v>3708</v>
      </c>
      <c r="AN1454" s="296">
        <v>251095700</v>
      </c>
      <c r="AO1454" s="34"/>
      <c r="AP1454" s="34"/>
      <c r="AQ1454" s="34"/>
      <c r="AR1454" s="34"/>
      <c r="AS1454" s="34"/>
      <c r="AT1454" s="44" t="s">
        <v>434</v>
      </c>
      <c r="AU1454" s="44"/>
      <c r="AV1454" s="751" t="str" cm="1">
        <f t="array" ref="AV14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4" s="34"/>
      <c r="AX1454" s="34"/>
      <c r="AY1454" s="34"/>
      <c r="AZ1454" s="34"/>
      <c r="BA1454" s="34"/>
      <c r="BB1454" s="34"/>
      <c r="BC1454" s="34"/>
      <c r="BD1454" s="44">
        <v>160305</v>
      </c>
      <c r="BE1454" s="34" t="s">
        <v>1477</v>
      </c>
      <c r="BF1454" s="43" t="s">
        <v>1277</v>
      </c>
      <c r="BG1454" s="34" t="s">
        <v>658</v>
      </c>
      <c r="BH1454" s="34" t="s">
        <v>411</v>
      </c>
      <c r="BI1454" s="34" t="s">
        <v>1477</v>
      </c>
      <c r="BJ1454" s="44" t="s">
        <v>428</v>
      </c>
      <c r="BK1454" s="44" t="s">
        <v>429</v>
      </c>
    </row>
    <row r="1455" spans="22:63">
      <c r="V1455" s="43">
        <v>170</v>
      </c>
      <c r="W1455" s="34" t="s">
        <v>3703</v>
      </c>
      <c r="X1455" s="44">
        <v>160307</v>
      </c>
      <c r="Y1455" s="34" t="s">
        <v>1588</v>
      </c>
      <c r="Z1455" s="43" t="s">
        <v>1277</v>
      </c>
      <c r="AA1455" s="34" t="s">
        <v>658</v>
      </c>
      <c r="AB1455" s="34" t="s">
        <v>411</v>
      </c>
      <c r="AC1455" s="34" t="s">
        <v>1588</v>
      </c>
      <c r="AD1455" s="44" t="s">
        <v>428</v>
      </c>
      <c r="AE1455" s="44" t="s">
        <v>429</v>
      </c>
      <c r="AF1455" s="43">
        <v>170</v>
      </c>
      <c r="AG1455" s="34" t="s">
        <v>3703</v>
      </c>
      <c r="AH1455" s="34" t="s">
        <v>3702</v>
      </c>
      <c r="AI1455" s="43" t="s">
        <v>3513</v>
      </c>
      <c r="AJ1455" s="44" t="s">
        <v>3704</v>
      </c>
      <c r="AK1455" s="295">
        <v>4930678</v>
      </c>
      <c r="AL1455" s="44" t="s">
        <v>663</v>
      </c>
      <c r="AM1455" s="44" t="s">
        <v>3708</v>
      </c>
      <c r="AN1455" s="296">
        <v>251095700</v>
      </c>
      <c r="AO1455" s="34"/>
      <c r="AP1455" s="34"/>
      <c r="AQ1455" s="34"/>
      <c r="AR1455" s="34"/>
      <c r="AS1455" s="34"/>
      <c r="AT1455" s="44" t="s">
        <v>434</v>
      </c>
      <c r="AU1455" s="44"/>
      <c r="AV1455" s="751" t="str" cm="1">
        <f t="array" ref="AV14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5" s="34"/>
      <c r="AX1455" s="34"/>
      <c r="AY1455" s="34"/>
      <c r="AZ1455" s="34"/>
      <c r="BA1455" s="34"/>
      <c r="BB1455" s="34"/>
      <c r="BC1455" s="34"/>
      <c r="BD1455" s="44">
        <v>160307</v>
      </c>
      <c r="BE1455" s="34" t="s">
        <v>1588</v>
      </c>
      <c r="BF1455" s="43" t="s">
        <v>1277</v>
      </c>
      <c r="BG1455" s="34" t="s">
        <v>658</v>
      </c>
      <c r="BH1455" s="34" t="s">
        <v>411</v>
      </c>
      <c r="BI1455" s="34" t="s">
        <v>1588</v>
      </c>
      <c r="BJ1455" s="44" t="s">
        <v>428</v>
      </c>
      <c r="BK1455" s="44" t="s">
        <v>429</v>
      </c>
    </row>
    <row r="1456" spans="22:63">
      <c r="V1456" s="43">
        <v>170</v>
      </c>
      <c r="W1456" s="34" t="s">
        <v>3703</v>
      </c>
      <c r="X1456" s="44">
        <v>160308</v>
      </c>
      <c r="Y1456" s="34" t="s">
        <v>1957</v>
      </c>
      <c r="Z1456" s="43" t="s">
        <v>1277</v>
      </c>
      <c r="AA1456" s="34" t="s">
        <v>658</v>
      </c>
      <c r="AB1456" s="34" t="s">
        <v>411</v>
      </c>
      <c r="AC1456" s="34" t="s">
        <v>1957</v>
      </c>
      <c r="AD1456" s="44" t="s">
        <v>428</v>
      </c>
      <c r="AE1456" s="44" t="s">
        <v>429</v>
      </c>
      <c r="AF1456" s="43">
        <v>170</v>
      </c>
      <c r="AG1456" s="34" t="s">
        <v>3703</v>
      </c>
      <c r="AH1456" s="34" t="s">
        <v>3702</v>
      </c>
      <c r="AI1456" s="43" t="s">
        <v>3513</v>
      </c>
      <c r="AJ1456" s="44" t="s">
        <v>3704</v>
      </c>
      <c r="AK1456" s="295">
        <v>4930678</v>
      </c>
      <c r="AL1456" s="44" t="s">
        <v>663</v>
      </c>
      <c r="AM1456" s="44" t="s">
        <v>3708</v>
      </c>
      <c r="AN1456" s="296">
        <v>251095700</v>
      </c>
      <c r="AO1456" s="34"/>
      <c r="AP1456" s="34"/>
      <c r="AQ1456" s="34"/>
      <c r="AR1456" s="34"/>
      <c r="AS1456" s="34"/>
      <c r="AT1456" s="44" t="s">
        <v>434</v>
      </c>
      <c r="AU1456" s="44"/>
      <c r="AV1456" s="751" t="str" cm="1">
        <f t="array" ref="AV14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6" s="34"/>
      <c r="AX1456" s="34"/>
      <c r="AY1456" s="34"/>
      <c r="AZ1456" s="34"/>
      <c r="BA1456" s="34"/>
      <c r="BB1456" s="34"/>
      <c r="BC1456" s="34"/>
      <c r="BD1456" s="44">
        <v>160308</v>
      </c>
      <c r="BE1456" s="34" t="s">
        <v>1957</v>
      </c>
      <c r="BF1456" s="43" t="s">
        <v>1277</v>
      </c>
      <c r="BG1456" s="34" t="s">
        <v>658</v>
      </c>
      <c r="BH1456" s="34" t="s">
        <v>411</v>
      </c>
      <c r="BI1456" s="34" t="s">
        <v>1957</v>
      </c>
      <c r="BJ1456" s="44" t="s">
        <v>428</v>
      </c>
      <c r="BK1456" s="44" t="s">
        <v>429</v>
      </c>
    </row>
    <row r="1457" spans="22:63">
      <c r="V1457" s="43">
        <v>170</v>
      </c>
      <c r="W1457" s="34" t="s">
        <v>3703</v>
      </c>
      <c r="X1457" s="44">
        <v>160300</v>
      </c>
      <c r="Y1457" s="34" t="s">
        <v>6713</v>
      </c>
      <c r="Z1457" s="43" t="s">
        <v>1277</v>
      </c>
      <c r="AA1457" s="34" t="s">
        <v>658</v>
      </c>
      <c r="AB1457" s="34" t="s">
        <v>411</v>
      </c>
      <c r="AC1457" s="34" t="s">
        <v>6714</v>
      </c>
      <c r="AD1457" s="44" t="s">
        <v>428</v>
      </c>
      <c r="AE1457" s="44" t="s">
        <v>429</v>
      </c>
      <c r="AF1457" s="43">
        <v>170</v>
      </c>
      <c r="AG1457" s="34" t="s">
        <v>3703</v>
      </c>
      <c r="AH1457" s="34" t="s">
        <v>3702</v>
      </c>
      <c r="AI1457" s="43" t="s">
        <v>3513</v>
      </c>
      <c r="AJ1457" s="44" t="s">
        <v>3704</v>
      </c>
      <c r="AK1457" s="295">
        <v>4930678</v>
      </c>
      <c r="AL1457" s="44" t="s">
        <v>663</v>
      </c>
      <c r="AM1457" s="44" t="s">
        <v>3708</v>
      </c>
      <c r="AN1457" s="296">
        <v>251095700</v>
      </c>
      <c r="AO1457" s="34"/>
      <c r="AP1457" s="34"/>
      <c r="AQ1457" s="34"/>
      <c r="AR1457" s="34"/>
      <c r="AS1457" s="34"/>
      <c r="AT1457" s="44" t="s">
        <v>434</v>
      </c>
      <c r="AU1457" s="44"/>
      <c r="AV1457" s="751" t="str" cm="1">
        <f t="array" ref="AV14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7" s="34"/>
      <c r="AX1457" s="34"/>
      <c r="AY1457" s="34"/>
      <c r="AZ1457" s="34"/>
      <c r="BA1457" s="34"/>
      <c r="BB1457" s="34"/>
      <c r="BC1457" s="34"/>
      <c r="BD1457" s="44">
        <v>160300</v>
      </c>
      <c r="BE1457" s="34" t="s">
        <v>6713</v>
      </c>
      <c r="BF1457" s="43" t="s">
        <v>1277</v>
      </c>
      <c r="BG1457" s="34" t="s">
        <v>658</v>
      </c>
      <c r="BH1457" s="34" t="s">
        <v>411</v>
      </c>
      <c r="BI1457" s="34" t="s">
        <v>6714</v>
      </c>
      <c r="BJ1457" s="44" t="s">
        <v>428</v>
      </c>
      <c r="BK1457" s="44" t="s">
        <v>429</v>
      </c>
    </row>
    <row r="1458" spans="22:63">
      <c r="V1458" s="43">
        <v>170</v>
      </c>
      <c r="W1458" s="34" t="s">
        <v>3703</v>
      </c>
      <c r="X1458" s="44">
        <v>160311</v>
      </c>
      <c r="Y1458" s="34" t="s">
        <v>1075</v>
      </c>
      <c r="Z1458" s="43" t="s">
        <v>1277</v>
      </c>
      <c r="AA1458" s="34" t="s">
        <v>658</v>
      </c>
      <c r="AB1458" s="34" t="s">
        <v>411</v>
      </c>
      <c r="AC1458" s="34" t="s">
        <v>1075</v>
      </c>
      <c r="AD1458" s="44" t="s">
        <v>428</v>
      </c>
      <c r="AE1458" s="44" t="s">
        <v>429</v>
      </c>
      <c r="AF1458" s="43">
        <v>170</v>
      </c>
      <c r="AG1458" s="34" t="s">
        <v>3703</v>
      </c>
      <c r="AH1458" s="34" t="s">
        <v>3702</v>
      </c>
      <c r="AI1458" s="43" t="s">
        <v>3513</v>
      </c>
      <c r="AJ1458" s="44" t="s">
        <v>3704</v>
      </c>
      <c r="AK1458" s="295">
        <v>4930678</v>
      </c>
      <c r="AL1458" s="44" t="s">
        <v>663</v>
      </c>
      <c r="AM1458" s="44" t="s">
        <v>3708</v>
      </c>
      <c r="AN1458" s="296">
        <v>251095700</v>
      </c>
      <c r="AO1458" s="34"/>
      <c r="AP1458" s="34"/>
      <c r="AQ1458" s="34"/>
      <c r="AR1458" s="34"/>
      <c r="AS1458" s="34"/>
      <c r="AT1458" s="44" t="s">
        <v>434</v>
      </c>
      <c r="AU1458" s="44"/>
      <c r="AV1458" s="751" t="str" cm="1">
        <f t="array" ref="AV14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8" s="34"/>
      <c r="AX1458" s="34"/>
      <c r="AY1458" s="34"/>
      <c r="AZ1458" s="34"/>
      <c r="BA1458" s="34"/>
      <c r="BB1458" s="34"/>
      <c r="BC1458" s="34"/>
      <c r="BD1458" s="44">
        <v>160311</v>
      </c>
      <c r="BE1458" s="34" t="s">
        <v>1075</v>
      </c>
      <c r="BF1458" s="43" t="s">
        <v>1277</v>
      </c>
      <c r="BG1458" s="34" t="s">
        <v>658</v>
      </c>
      <c r="BH1458" s="34" t="s">
        <v>411</v>
      </c>
      <c r="BI1458" s="34" t="s">
        <v>1075</v>
      </c>
      <c r="BJ1458" s="44" t="s">
        <v>428</v>
      </c>
      <c r="BK1458" s="44" t="s">
        <v>429</v>
      </c>
    </row>
    <row r="1459" spans="22:63">
      <c r="V1459" s="43">
        <v>170</v>
      </c>
      <c r="W1459" s="34" t="s">
        <v>3703</v>
      </c>
      <c r="X1459" s="44">
        <v>160313</v>
      </c>
      <c r="Y1459" s="34" t="s">
        <v>2306</v>
      </c>
      <c r="Z1459" s="43" t="s">
        <v>1277</v>
      </c>
      <c r="AA1459" s="34" t="s">
        <v>658</v>
      </c>
      <c r="AB1459" s="34" t="s">
        <v>411</v>
      </c>
      <c r="AC1459" s="34" t="s">
        <v>2306</v>
      </c>
      <c r="AD1459" s="44" t="s">
        <v>428</v>
      </c>
      <c r="AE1459" s="44" t="s">
        <v>429</v>
      </c>
      <c r="AF1459" s="43">
        <v>170</v>
      </c>
      <c r="AG1459" s="34" t="s">
        <v>3703</v>
      </c>
      <c r="AH1459" s="34" t="s">
        <v>3702</v>
      </c>
      <c r="AI1459" s="43" t="s">
        <v>3513</v>
      </c>
      <c r="AJ1459" s="44" t="s">
        <v>3704</v>
      </c>
      <c r="AK1459" s="295">
        <v>4930678</v>
      </c>
      <c r="AL1459" s="44" t="s">
        <v>663</v>
      </c>
      <c r="AM1459" s="44" t="s">
        <v>3708</v>
      </c>
      <c r="AN1459" s="296">
        <v>251095700</v>
      </c>
      <c r="AO1459" s="34"/>
      <c r="AP1459" s="34"/>
      <c r="AQ1459" s="34"/>
      <c r="AR1459" s="34"/>
      <c r="AS1459" s="34"/>
      <c r="AT1459" s="44" t="s">
        <v>434</v>
      </c>
      <c r="AU1459" s="44"/>
      <c r="AV1459" s="751" t="str" cm="1">
        <f t="array" ref="AV14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59" s="34"/>
      <c r="AX1459" s="34"/>
      <c r="AY1459" s="34"/>
      <c r="AZ1459" s="34"/>
      <c r="BA1459" s="34"/>
      <c r="BB1459" s="34"/>
      <c r="BC1459" s="34"/>
      <c r="BD1459" s="44">
        <v>160313</v>
      </c>
      <c r="BE1459" s="34" t="s">
        <v>2306</v>
      </c>
      <c r="BF1459" s="43" t="s">
        <v>1277</v>
      </c>
      <c r="BG1459" s="34" t="s">
        <v>658</v>
      </c>
      <c r="BH1459" s="34" t="s">
        <v>411</v>
      </c>
      <c r="BI1459" s="34" t="s">
        <v>2306</v>
      </c>
      <c r="BJ1459" s="44" t="s">
        <v>428</v>
      </c>
      <c r="BK1459" s="44" t="s">
        <v>429</v>
      </c>
    </row>
    <row r="1460" spans="22:63">
      <c r="V1460" s="43">
        <v>170</v>
      </c>
      <c r="W1460" s="34" t="s">
        <v>3703</v>
      </c>
      <c r="X1460" s="44">
        <v>160317</v>
      </c>
      <c r="Y1460" s="34" t="s">
        <v>2268</v>
      </c>
      <c r="Z1460" s="43" t="s">
        <v>1277</v>
      </c>
      <c r="AA1460" s="34" t="s">
        <v>658</v>
      </c>
      <c r="AB1460" s="34" t="s">
        <v>411</v>
      </c>
      <c r="AC1460" s="34" t="s">
        <v>2268</v>
      </c>
      <c r="AD1460" s="44" t="s">
        <v>428</v>
      </c>
      <c r="AE1460" s="44" t="s">
        <v>429</v>
      </c>
      <c r="AF1460" s="43">
        <v>170</v>
      </c>
      <c r="AG1460" s="34" t="s">
        <v>3703</v>
      </c>
      <c r="AH1460" s="34" t="s">
        <v>3702</v>
      </c>
      <c r="AI1460" s="43" t="s">
        <v>3513</v>
      </c>
      <c r="AJ1460" s="44" t="s">
        <v>3704</v>
      </c>
      <c r="AK1460" s="295">
        <v>4930678</v>
      </c>
      <c r="AL1460" s="44" t="s">
        <v>663</v>
      </c>
      <c r="AM1460" s="44" t="s">
        <v>3708</v>
      </c>
      <c r="AN1460" s="296">
        <v>251095700</v>
      </c>
      <c r="AO1460" s="34"/>
      <c r="AP1460" s="34"/>
      <c r="AQ1460" s="34"/>
      <c r="AR1460" s="34"/>
      <c r="AS1460" s="34"/>
      <c r="AT1460" s="44" t="s">
        <v>434</v>
      </c>
      <c r="AU1460" s="44"/>
      <c r="AV1460" s="751" t="str" cm="1">
        <f t="array" ref="AV14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0" s="34"/>
      <c r="AX1460" s="34"/>
      <c r="AY1460" s="34"/>
      <c r="AZ1460" s="34"/>
      <c r="BA1460" s="34"/>
      <c r="BB1460" s="34"/>
      <c r="BC1460" s="34"/>
      <c r="BD1460" s="44">
        <v>160317</v>
      </c>
      <c r="BE1460" s="34" t="s">
        <v>2268</v>
      </c>
      <c r="BF1460" s="43" t="s">
        <v>1277</v>
      </c>
      <c r="BG1460" s="34" t="s">
        <v>658</v>
      </c>
      <c r="BH1460" s="34" t="s">
        <v>411</v>
      </c>
      <c r="BI1460" s="34" t="s">
        <v>2268</v>
      </c>
      <c r="BJ1460" s="44" t="s">
        <v>428</v>
      </c>
      <c r="BK1460" s="44" t="s">
        <v>429</v>
      </c>
    </row>
    <row r="1461" spans="22:63">
      <c r="V1461" s="43">
        <v>170</v>
      </c>
      <c r="W1461" s="34" t="s">
        <v>3703</v>
      </c>
      <c r="X1461" s="44">
        <v>160319</v>
      </c>
      <c r="Y1461" s="34" t="s">
        <v>2591</v>
      </c>
      <c r="Z1461" s="43" t="s">
        <v>1277</v>
      </c>
      <c r="AA1461" s="34" t="s">
        <v>658</v>
      </c>
      <c r="AB1461" s="34" t="s">
        <v>411</v>
      </c>
      <c r="AC1461" s="34" t="s">
        <v>6715</v>
      </c>
      <c r="AD1461" s="44" t="s">
        <v>428</v>
      </c>
      <c r="AE1461" s="44" t="s">
        <v>429</v>
      </c>
      <c r="AF1461" s="43">
        <v>170</v>
      </c>
      <c r="AG1461" s="34" t="s">
        <v>3703</v>
      </c>
      <c r="AH1461" s="34" t="s">
        <v>3702</v>
      </c>
      <c r="AI1461" s="43" t="s">
        <v>3513</v>
      </c>
      <c r="AJ1461" s="44" t="s">
        <v>3704</v>
      </c>
      <c r="AK1461" s="295">
        <v>4930678</v>
      </c>
      <c r="AL1461" s="44" t="s">
        <v>663</v>
      </c>
      <c r="AM1461" s="44" t="s">
        <v>3708</v>
      </c>
      <c r="AN1461" s="296">
        <v>251095700</v>
      </c>
      <c r="AO1461" s="34"/>
      <c r="AP1461" s="34"/>
      <c r="AQ1461" s="34"/>
      <c r="AR1461" s="34"/>
      <c r="AS1461" s="34"/>
      <c r="AT1461" s="44" t="s">
        <v>434</v>
      </c>
      <c r="AU1461" s="44"/>
      <c r="AV1461" s="751" t="str" cm="1">
        <f t="array" ref="AV14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1" s="34"/>
      <c r="AX1461" s="34"/>
      <c r="AY1461" s="34"/>
      <c r="AZ1461" s="34"/>
      <c r="BA1461" s="34"/>
      <c r="BB1461" s="34"/>
      <c r="BC1461" s="34"/>
      <c r="BD1461" s="44">
        <v>160319</v>
      </c>
      <c r="BE1461" s="34" t="s">
        <v>2591</v>
      </c>
      <c r="BF1461" s="43" t="s">
        <v>1277</v>
      </c>
      <c r="BG1461" s="34" t="s">
        <v>658</v>
      </c>
      <c r="BH1461" s="34" t="s">
        <v>411</v>
      </c>
      <c r="BI1461" s="34" t="s">
        <v>6715</v>
      </c>
      <c r="BJ1461" s="44" t="s">
        <v>428</v>
      </c>
      <c r="BK1461" s="44" t="s">
        <v>429</v>
      </c>
    </row>
    <row r="1462" spans="22:63">
      <c r="V1462" s="43">
        <v>170</v>
      </c>
      <c r="W1462" s="34" t="s">
        <v>3703</v>
      </c>
      <c r="X1462" s="44">
        <v>160320</v>
      </c>
      <c r="Y1462" s="34" t="s">
        <v>2723</v>
      </c>
      <c r="Z1462" s="43" t="s">
        <v>1277</v>
      </c>
      <c r="AA1462" s="34" t="s">
        <v>658</v>
      </c>
      <c r="AB1462" s="34" t="s">
        <v>411</v>
      </c>
      <c r="AC1462" s="34" t="s">
        <v>6714</v>
      </c>
      <c r="AD1462" s="44" t="s">
        <v>428</v>
      </c>
      <c r="AE1462" s="44" t="s">
        <v>429</v>
      </c>
      <c r="AF1462" s="43">
        <v>170</v>
      </c>
      <c r="AG1462" s="34" t="s">
        <v>3703</v>
      </c>
      <c r="AH1462" s="34" t="s">
        <v>3702</v>
      </c>
      <c r="AI1462" s="43" t="s">
        <v>3513</v>
      </c>
      <c r="AJ1462" s="44" t="s">
        <v>3704</v>
      </c>
      <c r="AK1462" s="295">
        <v>4930678</v>
      </c>
      <c r="AL1462" s="44" t="s">
        <v>663</v>
      </c>
      <c r="AM1462" s="44" t="s">
        <v>3708</v>
      </c>
      <c r="AN1462" s="296">
        <v>251095700</v>
      </c>
      <c r="AO1462" s="34"/>
      <c r="AP1462" s="34"/>
      <c r="AQ1462" s="34"/>
      <c r="AR1462" s="34"/>
      <c r="AS1462" s="34"/>
      <c r="AT1462" s="44" t="s">
        <v>434</v>
      </c>
      <c r="AU1462" s="44"/>
      <c r="AV1462" s="751" t="str" cm="1">
        <f t="array" ref="AV14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2" s="34"/>
      <c r="AX1462" s="34"/>
      <c r="AY1462" s="34"/>
      <c r="AZ1462" s="34"/>
      <c r="BA1462" s="34"/>
      <c r="BB1462" s="34"/>
      <c r="BC1462" s="34"/>
      <c r="BD1462" s="44">
        <v>160320</v>
      </c>
      <c r="BE1462" s="34" t="s">
        <v>2723</v>
      </c>
      <c r="BF1462" s="43" t="s">
        <v>1277</v>
      </c>
      <c r="BG1462" s="34" t="s">
        <v>658</v>
      </c>
      <c r="BH1462" s="34" t="s">
        <v>411</v>
      </c>
      <c r="BI1462" s="34" t="s">
        <v>6714</v>
      </c>
      <c r="BJ1462" s="44" t="s">
        <v>428</v>
      </c>
      <c r="BK1462" s="44" t="s">
        <v>429</v>
      </c>
    </row>
    <row r="1463" spans="22:63">
      <c r="V1463" s="43">
        <v>170</v>
      </c>
      <c r="W1463" s="34" t="s">
        <v>3703</v>
      </c>
      <c r="X1463" s="44">
        <v>160321</v>
      </c>
      <c r="Y1463" s="34" t="s">
        <v>2837</v>
      </c>
      <c r="Z1463" s="43" t="s">
        <v>1277</v>
      </c>
      <c r="AA1463" s="34" t="s">
        <v>658</v>
      </c>
      <c r="AB1463" s="34" t="s">
        <v>411</v>
      </c>
      <c r="AC1463" s="34" t="s">
        <v>6716</v>
      </c>
      <c r="AD1463" s="44" t="s">
        <v>428</v>
      </c>
      <c r="AE1463" s="44" t="s">
        <v>429</v>
      </c>
      <c r="AF1463" s="43">
        <v>170</v>
      </c>
      <c r="AG1463" s="34" t="s">
        <v>3703</v>
      </c>
      <c r="AH1463" s="34" t="s">
        <v>3702</v>
      </c>
      <c r="AI1463" s="43" t="s">
        <v>3513</v>
      </c>
      <c r="AJ1463" s="44" t="s">
        <v>3704</v>
      </c>
      <c r="AK1463" s="295">
        <v>4930678</v>
      </c>
      <c r="AL1463" s="44" t="s">
        <v>663</v>
      </c>
      <c r="AM1463" s="44" t="s">
        <v>3708</v>
      </c>
      <c r="AN1463" s="296">
        <v>251095700</v>
      </c>
      <c r="AO1463" s="34"/>
      <c r="AP1463" s="34"/>
      <c r="AQ1463" s="34"/>
      <c r="AR1463" s="34"/>
      <c r="AS1463" s="34"/>
      <c r="AT1463" s="44" t="s">
        <v>434</v>
      </c>
      <c r="AU1463" s="44"/>
      <c r="AV1463" s="751" t="str" cm="1">
        <f t="array" ref="AV14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3" s="34"/>
      <c r="AX1463" s="34"/>
      <c r="AY1463" s="34"/>
      <c r="AZ1463" s="34"/>
      <c r="BA1463" s="34"/>
      <c r="BB1463" s="34"/>
      <c r="BC1463" s="34"/>
      <c r="BD1463" s="44">
        <v>160321</v>
      </c>
      <c r="BE1463" s="34" t="s">
        <v>2837</v>
      </c>
      <c r="BF1463" s="43" t="s">
        <v>1277</v>
      </c>
      <c r="BG1463" s="34" t="s">
        <v>658</v>
      </c>
      <c r="BH1463" s="34" t="s">
        <v>411</v>
      </c>
      <c r="BI1463" s="34" t="s">
        <v>6716</v>
      </c>
      <c r="BJ1463" s="44" t="s">
        <v>428</v>
      </c>
      <c r="BK1463" s="44" t="s">
        <v>429</v>
      </c>
    </row>
    <row r="1464" spans="22:63">
      <c r="V1464" s="43">
        <v>170</v>
      </c>
      <c r="W1464" s="34" t="s">
        <v>3703</v>
      </c>
      <c r="X1464" s="44">
        <v>160322</v>
      </c>
      <c r="Y1464" s="34" t="s">
        <v>2936</v>
      </c>
      <c r="Z1464" s="43" t="s">
        <v>1277</v>
      </c>
      <c r="AA1464" s="34" t="s">
        <v>658</v>
      </c>
      <c r="AB1464" s="34" t="s">
        <v>411</v>
      </c>
      <c r="AC1464" s="34" t="s">
        <v>6717</v>
      </c>
      <c r="AD1464" s="44" t="s">
        <v>428</v>
      </c>
      <c r="AE1464" s="44" t="s">
        <v>429</v>
      </c>
      <c r="AF1464" s="43">
        <v>170</v>
      </c>
      <c r="AG1464" s="34" t="s">
        <v>3703</v>
      </c>
      <c r="AH1464" s="34" t="s">
        <v>3702</v>
      </c>
      <c r="AI1464" s="43" t="s">
        <v>3513</v>
      </c>
      <c r="AJ1464" s="44" t="s">
        <v>3704</v>
      </c>
      <c r="AK1464" s="295">
        <v>4930678</v>
      </c>
      <c r="AL1464" s="44" t="s">
        <v>663</v>
      </c>
      <c r="AM1464" s="44" t="s">
        <v>3708</v>
      </c>
      <c r="AN1464" s="296">
        <v>251095700</v>
      </c>
      <c r="AO1464" s="34"/>
      <c r="AP1464" s="34"/>
      <c r="AQ1464" s="34"/>
      <c r="AR1464" s="34"/>
      <c r="AS1464" s="34"/>
      <c r="AT1464" s="44" t="s">
        <v>434</v>
      </c>
      <c r="AU1464" s="44"/>
      <c r="AV1464" s="751" t="str" cm="1">
        <f t="array" ref="AV14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4" s="34"/>
      <c r="AX1464" s="34"/>
      <c r="AY1464" s="34"/>
      <c r="AZ1464" s="34"/>
      <c r="BA1464" s="34"/>
      <c r="BB1464" s="34"/>
      <c r="BC1464" s="34"/>
      <c r="BD1464" s="44">
        <v>160322</v>
      </c>
      <c r="BE1464" s="34" t="s">
        <v>2936</v>
      </c>
      <c r="BF1464" s="43" t="s">
        <v>1277</v>
      </c>
      <c r="BG1464" s="34" t="s">
        <v>658</v>
      </c>
      <c r="BH1464" s="34" t="s">
        <v>411</v>
      </c>
      <c r="BI1464" s="34" t="s">
        <v>6717</v>
      </c>
      <c r="BJ1464" s="44" t="s">
        <v>428</v>
      </c>
      <c r="BK1464" s="44" t="s">
        <v>429</v>
      </c>
    </row>
    <row r="1465" spans="22:63">
      <c r="V1465" s="43">
        <v>170</v>
      </c>
      <c r="W1465" s="34" t="s">
        <v>3703</v>
      </c>
      <c r="X1465" s="44">
        <v>160323</v>
      </c>
      <c r="Y1465" s="34" t="s">
        <v>3031</v>
      </c>
      <c r="Z1465" s="43" t="s">
        <v>1277</v>
      </c>
      <c r="AA1465" s="34" t="s">
        <v>658</v>
      </c>
      <c r="AB1465" s="34" t="s">
        <v>411</v>
      </c>
      <c r="AC1465" s="34" t="s">
        <v>6718</v>
      </c>
      <c r="AD1465" s="44" t="s">
        <v>428</v>
      </c>
      <c r="AE1465" s="44" t="s">
        <v>429</v>
      </c>
      <c r="AF1465" s="43">
        <v>170</v>
      </c>
      <c r="AG1465" s="34" t="s">
        <v>3703</v>
      </c>
      <c r="AH1465" s="34" t="s">
        <v>3702</v>
      </c>
      <c r="AI1465" s="43" t="s">
        <v>3513</v>
      </c>
      <c r="AJ1465" s="44" t="s">
        <v>3704</v>
      </c>
      <c r="AK1465" s="295">
        <v>4930678</v>
      </c>
      <c r="AL1465" s="44" t="s">
        <v>663</v>
      </c>
      <c r="AM1465" s="44" t="s">
        <v>3708</v>
      </c>
      <c r="AN1465" s="296">
        <v>251095700</v>
      </c>
      <c r="AO1465" s="34"/>
      <c r="AP1465" s="34"/>
      <c r="AQ1465" s="34"/>
      <c r="AR1465" s="34"/>
      <c r="AS1465" s="34"/>
      <c r="AT1465" s="44" t="s">
        <v>434</v>
      </c>
      <c r="AU1465" s="44"/>
      <c r="AV1465" s="751" t="str" cm="1">
        <f t="array" ref="AV14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5" s="34"/>
      <c r="AX1465" s="34"/>
      <c r="AY1465" s="34"/>
      <c r="AZ1465" s="34"/>
      <c r="BA1465" s="34"/>
      <c r="BB1465" s="34"/>
      <c r="BC1465" s="34"/>
      <c r="BD1465" s="44">
        <v>160323</v>
      </c>
      <c r="BE1465" s="34" t="s">
        <v>3031</v>
      </c>
      <c r="BF1465" s="43" t="s">
        <v>1277</v>
      </c>
      <c r="BG1465" s="34" t="s">
        <v>658</v>
      </c>
      <c r="BH1465" s="34" t="s">
        <v>411</v>
      </c>
      <c r="BI1465" s="34" t="s">
        <v>6718</v>
      </c>
      <c r="BJ1465" s="44" t="s">
        <v>428</v>
      </c>
      <c r="BK1465" s="44" t="s">
        <v>429</v>
      </c>
    </row>
    <row r="1466" spans="22:63">
      <c r="V1466" s="43">
        <v>170</v>
      </c>
      <c r="W1466" s="34" t="s">
        <v>3703</v>
      </c>
      <c r="X1466" s="44">
        <v>160401</v>
      </c>
      <c r="Y1466" s="34" t="s">
        <v>923</v>
      </c>
      <c r="Z1466" s="43" t="s">
        <v>1277</v>
      </c>
      <c r="AA1466" s="34" t="s">
        <v>659</v>
      </c>
      <c r="AB1466" s="34" t="s">
        <v>411</v>
      </c>
      <c r="AC1466" s="34" t="s">
        <v>923</v>
      </c>
      <c r="AD1466" s="44" t="s">
        <v>428</v>
      </c>
      <c r="AE1466" s="44" t="s">
        <v>429</v>
      </c>
      <c r="AF1466" s="43">
        <v>170</v>
      </c>
      <c r="AG1466" s="34" t="s">
        <v>3703</v>
      </c>
      <c r="AH1466" s="34" t="s">
        <v>3702</v>
      </c>
      <c r="AI1466" s="43" t="s">
        <v>3513</v>
      </c>
      <c r="AJ1466" s="44" t="s">
        <v>3704</v>
      </c>
      <c r="AK1466" s="295">
        <v>4930678</v>
      </c>
      <c r="AL1466" s="44" t="s">
        <v>663</v>
      </c>
      <c r="AM1466" s="44" t="s">
        <v>3708</v>
      </c>
      <c r="AN1466" s="296">
        <v>251095700</v>
      </c>
      <c r="AO1466" s="34"/>
      <c r="AP1466" s="34"/>
      <c r="AQ1466" s="34"/>
      <c r="AR1466" s="34"/>
      <c r="AS1466" s="34"/>
      <c r="AT1466" s="44" t="s">
        <v>434</v>
      </c>
      <c r="AU1466" s="44"/>
      <c r="AV1466" s="751" t="str" cm="1">
        <f t="array" ref="AV14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6" s="34"/>
      <c r="AX1466" s="34"/>
      <c r="AY1466" s="34"/>
      <c r="AZ1466" s="34"/>
      <c r="BA1466" s="34"/>
      <c r="BB1466" s="34"/>
      <c r="BC1466" s="34"/>
      <c r="BD1466" s="44">
        <v>160401</v>
      </c>
      <c r="BE1466" s="34" t="s">
        <v>923</v>
      </c>
      <c r="BF1466" s="43" t="s">
        <v>1277</v>
      </c>
      <c r="BG1466" s="34" t="s">
        <v>659</v>
      </c>
      <c r="BH1466" s="34" t="s">
        <v>411</v>
      </c>
      <c r="BI1466" s="34" t="s">
        <v>923</v>
      </c>
      <c r="BJ1466" s="44" t="s">
        <v>428</v>
      </c>
      <c r="BK1466" s="44" t="s">
        <v>429</v>
      </c>
    </row>
    <row r="1467" spans="22:63">
      <c r="V1467" s="43">
        <v>170</v>
      </c>
      <c r="W1467" s="34" t="s">
        <v>3703</v>
      </c>
      <c r="X1467" s="44">
        <v>160404</v>
      </c>
      <c r="Y1467" s="34" t="s">
        <v>1189</v>
      </c>
      <c r="Z1467" s="43" t="s">
        <v>1277</v>
      </c>
      <c r="AA1467" s="34" t="s">
        <v>659</v>
      </c>
      <c r="AB1467" s="34" t="s">
        <v>411</v>
      </c>
      <c r="AC1467" s="34" t="s">
        <v>1189</v>
      </c>
      <c r="AD1467" s="44" t="s">
        <v>428</v>
      </c>
      <c r="AE1467" s="44" t="s">
        <v>429</v>
      </c>
      <c r="AF1467" s="43">
        <v>170</v>
      </c>
      <c r="AG1467" s="34" t="s">
        <v>3703</v>
      </c>
      <c r="AH1467" s="34" t="s">
        <v>3702</v>
      </c>
      <c r="AI1467" s="43" t="s">
        <v>3513</v>
      </c>
      <c r="AJ1467" s="44" t="s">
        <v>3704</v>
      </c>
      <c r="AK1467" s="295">
        <v>4930678</v>
      </c>
      <c r="AL1467" s="44" t="s">
        <v>663</v>
      </c>
      <c r="AM1467" s="44" t="s">
        <v>3708</v>
      </c>
      <c r="AN1467" s="296">
        <v>251095700</v>
      </c>
      <c r="AO1467" s="34"/>
      <c r="AP1467" s="34"/>
      <c r="AQ1467" s="34"/>
      <c r="AR1467" s="34"/>
      <c r="AS1467" s="34"/>
      <c r="AT1467" s="44" t="s">
        <v>434</v>
      </c>
      <c r="AU1467" s="44"/>
      <c r="AV1467" s="751" t="str" cm="1">
        <f t="array" ref="AV14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7" s="34"/>
      <c r="AX1467" s="34"/>
      <c r="AY1467" s="34"/>
      <c r="AZ1467" s="34"/>
      <c r="BA1467" s="34"/>
      <c r="BB1467" s="34"/>
      <c r="BC1467" s="34"/>
      <c r="BD1467" s="44">
        <v>160404</v>
      </c>
      <c r="BE1467" s="34" t="s">
        <v>1189</v>
      </c>
      <c r="BF1467" s="43" t="s">
        <v>1277</v>
      </c>
      <c r="BG1467" s="34" t="s">
        <v>659</v>
      </c>
      <c r="BH1467" s="34" t="s">
        <v>411</v>
      </c>
      <c r="BI1467" s="34" t="s">
        <v>1189</v>
      </c>
      <c r="BJ1467" s="44" t="s">
        <v>428</v>
      </c>
      <c r="BK1467" s="44" t="s">
        <v>429</v>
      </c>
    </row>
    <row r="1468" spans="22:63">
      <c r="V1468" s="43">
        <v>170</v>
      </c>
      <c r="W1468" s="34" t="s">
        <v>3703</v>
      </c>
      <c r="X1468" s="44">
        <v>160405</v>
      </c>
      <c r="Y1468" s="34" t="s">
        <v>1478</v>
      </c>
      <c r="Z1468" s="43" t="s">
        <v>1277</v>
      </c>
      <c r="AA1468" s="34" t="s">
        <v>659</v>
      </c>
      <c r="AB1468" s="34" t="s">
        <v>411</v>
      </c>
      <c r="AC1468" s="34" t="s">
        <v>1478</v>
      </c>
      <c r="AD1468" s="44" t="s">
        <v>428</v>
      </c>
      <c r="AE1468" s="44" t="s">
        <v>429</v>
      </c>
      <c r="AF1468" s="43">
        <v>170</v>
      </c>
      <c r="AG1468" s="34" t="s">
        <v>3703</v>
      </c>
      <c r="AH1468" s="34" t="s">
        <v>3702</v>
      </c>
      <c r="AI1468" s="43" t="s">
        <v>3513</v>
      </c>
      <c r="AJ1468" s="44" t="s">
        <v>3704</v>
      </c>
      <c r="AK1468" s="295">
        <v>4930678</v>
      </c>
      <c r="AL1468" s="44" t="s">
        <v>663</v>
      </c>
      <c r="AM1468" s="44" t="s">
        <v>3708</v>
      </c>
      <c r="AN1468" s="296">
        <v>251095700</v>
      </c>
      <c r="AO1468" s="34"/>
      <c r="AP1468" s="34"/>
      <c r="AQ1468" s="34"/>
      <c r="AR1468" s="34"/>
      <c r="AS1468" s="34"/>
      <c r="AT1468" s="44" t="s">
        <v>434</v>
      </c>
      <c r="AU1468" s="44"/>
      <c r="AV1468" s="751" t="str" cm="1">
        <f t="array" ref="AV14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8" s="34"/>
      <c r="AX1468" s="34"/>
      <c r="AY1468" s="34"/>
      <c r="AZ1468" s="34"/>
      <c r="BA1468" s="34"/>
      <c r="BB1468" s="34"/>
      <c r="BC1468" s="34"/>
      <c r="BD1468" s="44">
        <v>160405</v>
      </c>
      <c r="BE1468" s="34" t="s">
        <v>1478</v>
      </c>
      <c r="BF1468" s="43" t="s">
        <v>1277</v>
      </c>
      <c r="BG1468" s="34" t="s">
        <v>659</v>
      </c>
      <c r="BH1468" s="34" t="s">
        <v>411</v>
      </c>
      <c r="BI1468" s="34" t="s">
        <v>1478</v>
      </c>
      <c r="BJ1468" s="44" t="s">
        <v>428</v>
      </c>
      <c r="BK1468" s="44" t="s">
        <v>429</v>
      </c>
    </row>
    <row r="1469" spans="22:63">
      <c r="V1469" s="43">
        <v>170</v>
      </c>
      <c r="W1469" s="34" t="s">
        <v>3703</v>
      </c>
      <c r="X1469" s="44">
        <v>160406</v>
      </c>
      <c r="Y1469" s="34" t="s">
        <v>1747</v>
      </c>
      <c r="Z1469" s="43" t="s">
        <v>1277</v>
      </c>
      <c r="AA1469" s="34" t="s">
        <v>659</v>
      </c>
      <c r="AB1469" s="34" t="s">
        <v>411</v>
      </c>
      <c r="AC1469" s="34" t="s">
        <v>1747</v>
      </c>
      <c r="AD1469" s="44" t="s">
        <v>428</v>
      </c>
      <c r="AE1469" s="44" t="s">
        <v>429</v>
      </c>
      <c r="AF1469" s="43">
        <v>170</v>
      </c>
      <c r="AG1469" s="34" t="s">
        <v>3703</v>
      </c>
      <c r="AH1469" s="34" t="s">
        <v>3702</v>
      </c>
      <c r="AI1469" s="43" t="s">
        <v>3513</v>
      </c>
      <c r="AJ1469" s="44" t="s">
        <v>3704</v>
      </c>
      <c r="AK1469" s="295">
        <v>4930678</v>
      </c>
      <c r="AL1469" s="44" t="s">
        <v>663</v>
      </c>
      <c r="AM1469" s="44" t="s">
        <v>3708</v>
      </c>
      <c r="AN1469" s="296">
        <v>251095700</v>
      </c>
      <c r="AO1469" s="34"/>
      <c r="AP1469" s="34"/>
      <c r="AQ1469" s="34"/>
      <c r="AR1469" s="34"/>
      <c r="AS1469" s="34"/>
      <c r="AT1469" s="44" t="s">
        <v>434</v>
      </c>
      <c r="AU1469" s="44"/>
      <c r="AV1469" s="751" t="str" cm="1">
        <f t="array" ref="AV14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69" s="34"/>
      <c r="AX1469" s="34"/>
      <c r="AY1469" s="34"/>
      <c r="AZ1469" s="34"/>
      <c r="BA1469" s="34"/>
      <c r="BB1469" s="34"/>
      <c r="BC1469" s="34"/>
      <c r="BD1469" s="44">
        <v>160406</v>
      </c>
      <c r="BE1469" s="34" t="s">
        <v>1747</v>
      </c>
      <c r="BF1469" s="43" t="s">
        <v>1277</v>
      </c>
      <c r="BG1469" s="34" t="s">
        <v>659</v>
      </c>
      <c r="BH1469" s="34" t="s">
        <v>411</v>
      </c>
      <c r="BI1469" s="34" t="s">
        <v>1747</v>
      </c>
      <c r="BJ1469" s="44" t="s">
        <v>428</v>
      </c>
      <c r="BK1469" s="44" t="s">
        <v>429</v>
      </c>
    </row>
    <row r="1470" spans="22:63">
      <c r="V1470" s="43">
        <v>170</v>
      </c>
      <c r="W1470" s="34" t="s">
        <v>3703</v>
      </c>
      <c r="X1470" s="44">
        <v>160407</v>
      </c>
      <c r="Y1470" s="34" t="s">
        <v>1958</v>
      </c>
      <c r="Z1470" s="43" t="s">
        <v>1277</v>
      </c>
      <c r="AA1470" s="34" t="s">
        <v>659</v>
      </c>
      <c r="AB1470" s="34" t="s">
        <v>411</v>
      </c>
      <c r="AC1470" s="34" t="s">
        <v>1958</v>
      </c>
      <c r="AD1470" s="44" t="s">
        <v>428</v>
      </c>
      <c r="AE1470" s="44" t="s">
        <v>429</v>
      </c>
      <c r="AF1470" s="43">
        <v>170</v>
      </c>
      <c r="AG1470" s="34" t="s">
        <v>3703</v>
      </c>
      <c r="AH1470" s="34" t="s">
        <v>3702</v>
      </c>
      <c r="AI1470" s="43" t="s">
        <v>3513</v>
      </c>
      <c r="AJ1470" s="44" t="s">
        <v>3704</v>
      </c>
      <c r="AK1470" s="295">
        <v>4930678</v>
      </c>
      <c r="AL1470" s="44" t="s">
        <v>663</v>
      </c>
      <c r="AM1470" s="44" t="s">
        <v>3708</v>
      </c>
      <c r="AN1470" s="296">
        <v>251095700</v>
      </c>
      <c r="AO1470" s="34"/>
      <c r="AP1470" s="34"/>
      <c r="AQ1470" s="34"/>
      <c r="AR1470" s="34"/>
      <c r="AS1470" s="34"/>
      <c r="AT1470" s="44" t="s">
        <v>434</v>
      </c>
      <c r="AU1470" s="44"/>
      <c r="AV1470" s="751" t="str" cm="1">
        <f t="array" ref="AV14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0" s="34"/>
      <c r="AX1470" s="34"/>
      <c r="AY1470" s="34"/>
      <c r="AZ1470" s="34"/>
      <c r="BA1470" s="34"/>
      <c r="BB1470" s="34"/>
      <c r="BC1470" s="34"/>
      <c r="BD1470" s="44">
        <v>160407</v>
      </c>
      <c r="BE1470" s="34" t="s">
        <v>1958</v>
      </c>
      <c r="BF1470" s="43" t="s">
        <v>1277</v>
      </c>
      <c r="BG1470" s="34" t="s">
        <v>659</v>
      </c>
      <c r="BH1470" s="34" t="s">
        <v>411</v>
      </c>
      <c r="BI1470" s="34" t="s">
        <v>1958</v>
      </c>
      <c r="BJ1470" s="44" t="s">
        <v>428</v>
      </c>
      <c r="BK1470" s="44" t="s">
        <v>429</v>
      </c>
    </row>
    <row r="1471" spans="22:63">
      <c r="V1471" s="43">
        <v>170</v>
      </c>
      <c r="W1471" s="34" t="s">
        <v>3703</v>
      </c>
      <c r="X1471" s="44">
        <v>160410</v>
      </c>
      <c r="Y1471" s="34" t="s">
        <v>2139</v>
      </c>
      <c r="Z1471" s="43" t="s">
        <v>1277</v>
      </c>
      <c r="AA1471" s="34" t="s">
        <v>659</v>
      </c>
      <c r="AB1471" s="34" t="s">
        <v>411</v>
      </c>
      <c r="AC1471" s="34" t="s">
        <v>2139</v>
      </c>
      <c r="AD1471" s="44" t="s">
        <v>428</v>
      </c>
      <c r="AE1471" s="44" t="s">
        <v>429</v>
      </c>
      <c r="AF1471" s="43">
        <v>170</v>
      </c>
      <c r="AG1471" s="34" t="s">
        <v>3703</v>
      </c>
      <c r="AH1471" s="34" t="s">
        <v>3702</v>
      </c>
      <c r="AI1471" s="43" t="s">
        <v>3513</v>
      </c>
      <c r="AJ1471" s="44" t="s">
        <v>3704</v>
      </c>
      <c r="AK1471" s="295">
        <v>4930678</v>
      </c>
      <c r="AL1471" s="44" t="s">
        <v>663</v>
      </c>
      <c r="AM1471" s="44" t="s">
        <v>3708</v>
      </c>
      <c r="AN1471" s="296">
        <v>251095700</v>
      </c>
      <c r="AO1471" s="34"/>
      <c r="AP1471" s="34"/>
      <c r="AQ1471" s="34"/>
      <c r="AR1471" s="34"/>
      <c r="AS1471" s="34"/>
      <c r="AT1471" s="44" t="s">
        <v>434</v>
      </c>
      <c r="AU1471" s="44"/>
      <c r="AV1471" s="751" t="str" cm="1">
        <f t="array" ref="AV14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1" s="34"/>
      <c r="AX1471" s="34"/>
      <c r="AY1471" s="34"/>
      <c r="AZ1471" s="34"/>
      <c r="BA1471" s="34"/>
      <c r="BB1471" s="34"/>
      <c r="BC1471" s="34"/>
      <c r="BD1471" s="44">
        <v>160410</v>
      </c>
      <c r="BE1471" s="34" t="s">
        <v>2139</v>
      </c>
      <c r="BF1471" s="43" t="s">
        <v>1277</v>
      </c>
      <c r="BG1471" s="34" t="s">
        <v>659</v>
      </c>
      <c r="BH1471" s="34" t="s">
        <v>411</v>
      </c>
      <c r="BI1471" s="34" t="s">
        <v>2139</v>
      </c>
      <c r="BJ1471" s="44" t="s">
        <v>428</v>
      </c>
      <c r="BK1471" s="44" t="s">
        <v>429</v>
      </c>
    </row>
    <row r="1472" spans="22:63">
      <c r="V1472" s="43">
        <v>170</v>
      </c>
      <c r="W1472" s="34" t="s">
        <v>3703</v>
      </c>
      <c r="X1472" s="44">
        <v>160411</v>
      </c>
      <c r="Y1472" s="34" t="s">
        <v>2307</v>
      </c>
      <c r="Z1472" s="43" t="s">
        <v>1277</v>
      </c>
      <c r="AA1472" s="34" t="s">
        <v>659</v>
      </c>
      <c r="AB1472" s="34" t="s">
        <v>411</v>
      </c>
      <c r="AC1472" s="34" t="s">
        <v>2307</v>
      </c>
      <c r="AD1472" s="44" t="s">
        <v>428</v>
      </c>
      <c r="AE1472" s="44" t="s">
        <v>429</v>
      </c>
      <c r="AF1472" s="43">
        <v>170</v>
      </c>
      <c r="AG1472" s="34" t="s">
        <v>3703</v>
      </c>
      <c r="AH1472" s="34" t="s">
        <v>3702</v>
      </c>
      <c r="AI1472" s="43" t="s">
        <v>3513</v>
      </c>
      <c r="AJ1472" s="44" t="s">
        <v>3704</v>
      </c>
      <c r="AK1472" s="295">
        <v>4930678</v>
      </c>
      <c r="AL1472" s="44" t="s">
        <v>663</v>
      </c>
      <c r="AM1472" s="44" t="s">
        <v>3708</v>
      </c>
      <c r="AN1472" s="296">
        <v>251095700</v>
      </c>
      <c r="AO1472" s="34"/>
      <c r="AP1472" s="34"/>
      <c r="AQ1472" s="34"/>
      <c r="AR1472" s="34"/>
      <c r="AS1472" s="34"/>
      <c r="AT1472" s="44" t="s">
        <v>434</v>
      </c>
      <c r="AU1472" s="44"/>
      <c r="AV1472" s="751" t="str" cm="1">
        <f t="array" ref="AV14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2" s="34"/>
      <c r="AX1472" s="34"/>
      <c r="AY1472" s="34"/>
      <c r="AZ1472" s="34"/>
      <c r="BA1472" s="34"/>
      <c r="BB1472" s="34"/>
      <c r="BC1472" s="34"/>
      <c r="BD1472" s="44">
        <v>160411</v>
      </c>
      <c r="BE1472" s="34" t="s">
        <v>2307</v>
      </c>
      <c r="BF1472" s="43" t="s">
        <v>1277</v>
      </c>
      <c r="BG1472" s="34" t="s">
        <v>659</v>
      </c>
      <c r="BH1472" s="34" t="s">
        <v>411</v>
      </c>
      <c r="BI1472" s="34" t="s">
        <v>2307</v>
      </c>
      <c r="BJ1472" s="44" t="s">
        <v>428</v>
      </c>
      <c r="BK1472" s="44" t="s">
        <v>429</v>
      </c>
    </row>
    <row r="1473" spans="22:63">
      <c r="V1473" s="43">
        <v>170</v>
      </c>
      <c r="W1473" s="34" t="s">
        <v>3703</v>
      </c>
      <c r="X1473" s="44">
        <v>160415</v>
      </c>
      <c r="Y1473" s="34" t="s">
        <v>2454</v>
      </c>
      <c r="Z1473" s="43" t="s">
        <v>1277</v>
      </c>
      <c r="AA1473" s="34" t="s">
        <v>659</v>
      </c>
      <c r="AB1473" s="34" t="s">
        <v>411</v>
      </c>
      <c r="AC1473" s="34" t="s">
        <v>2454</v>
      </c>
      <c r="AD1473" s="44" t="s">
        <v>428</v>
      </c>
      <c r="AE1473" s="44" t="s">
        <v>429</v>
      </c>
      <c r="AF1473" s="43">
        <v>170</v>
      </c>
      <c r="AG1473" s="34" t="s">
        <v>3703</v>
      </c>
      <c r="AH1473" s="34" t="s">
        <v>3702</v>
      </c>
      <c r="AI1473" s="43" t="s">
        <v>3513</v>
      </c>
      <c r="AJ1473" s="44" t="s">
        <v>3704</v>
      </c>
      <c r="AK1473" s="295">
        <v>4930678</v>
      </c>
      <c r="AL1473" s="44" t="s">
        <v>663</v>
      </c>
      <c r="AM1473" s="44" t="s">
        <v>3708</v>
      </c>
      <c r="AN1473" s="296">
        <v>251095700</v>
      </c>
      <c r="AO1473" s="34"/>
      <c r="AP1473" s="34"/>
      <c r="AQ1473" s="34"/>
      <c r="AR1473" s="34"/>
      <c r="AS1473" s="34"/>
      <c r="AT1473" s="44" t="s">
        <v>434</v>
      </c>
      <c r="AU1473" s="44"/>
      <c r="AV1473" s="751" t="str" cm="1">
        <f t="array" ref="AV14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3" s="34"/>
      <c r="AX1473" s="34"/>
      <c r="AY1473" s="34"/>
      <c r="AZ1473" s="34"/>
      <c r="BA1473" s="34"/>
      <c r="BB1473" s="34"/>
      <c r="BC1473" s="34"/>
      <c r="BD1473" s="44">
        <v>160415</v>
      </c>
      <c r="BE1473" s="34" t="s">
        <v>2454</v>
      </c>
      <c r="BF1473" s="43" t="s">
        <v>1277</v>
      </c>
      <c r="BG1473" s="34" t="s">
        <v>659</v>
      </c>
      <c r="BH1473" s="34" t="s">
        <v>411</v>
      </c>
      <c r="BI1473" s="34" t="s">
        <v>2454</v>
      </c>
      <c r="BJ1473" s="44" t="s">
        <v>428</v>
      </c>
      <c r="BK1473" s="44" t="s">
        <v>429</v>
      </c>
    </row>
    <row r="1474" spans="22:63">
      <c r="V1474" s="43">
        <v>170</v>
      </c>
      <c r="W1474" s="34" t="s">
        <v>3703</v>
      </c>
      <c r="X1474" s="44">
        <v>160400</v>
      </c>
      <c r="Y1474" s="34" t="s">
        <v>6719</v>
      </c>
      <c r="Z1474" s="43" t="s">
        <v>1277</v>
      </c>
      <c r="AA1474" s="34" t="s">
        <v>659</v>
      </c>
      <c r="AB1474" s="34" t="s">
        <v>411</v>
      </c>
      <c r="AC1474" s="34" t="s">
        <v>6720</v>
      </c>
      <c r="AD1474" s="44" t="s">
        <v>428</v>
      </c>
      <c r="AE1474" s="44" t="s">
        <v>429</v>
      </c>
      <c r="AF1474" s="43">
        <v>170</v>
      </c>
      <c r="AG1474" s="34" t="s">
        <v>3703</v>
      </c>
      <c r="AH1474" s="34" t="s">
        <v>3702</v>
      </c>
      <c r="AI1474" s="43" t="s">
        <v>3513</v>
      </c>
      <c r="AJ1474" s="44" t="s">
        <v>3704</v>
      </c>
      <c r="AK1474" s="295">
        <v>4930678</v>
      </c>
      <c r="AL1474" s="44" t="s">
        <v>663</v>
      </c>
      <c r="AM1474" s="44" t="s">
        <v>3708</v>
      </c>
      <c r="AN1474" s="296">
        <v>251095700</v>
      </c>
      <c r="AO1474" s="34"/>
      <c r="AP1474" s="34"/>
      <c r="AQ1474" s="34"/>
      <c r="AR1474" s="34"/>
      <c r="AS1474" s="34"/>
      <c r="AT1474" s="44" t="s">
        <v>434</v>
      </c>
      <c r="AU1474" s="44"/>
      <c r="AV1474" s="751" t="str" cm="1">
        <f t="array" ref="AV14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4" s="34"/>
      <c r="AX1474" s="34"/>
      <c r="AY1474" s="34"/>
      <c r="AZ1474" s="34"/>
      <c r="BA1474" s="34"/>
      <c r="BB1474" s="34"/>
      <c r="BC1474" s="34"/>
      <c r="BD1474" s="44">
        <v>160400</v>
      </c>
      <c r="BE1474" s="34" t="s">
        <v>6719</v>
      </c>
      <c r="BF1474" s="43" t="s">
        <v>1277</v>
      </c>
      <c r="BG1474" s="34" t="s">
        <v>659</v>
      </c>
      <c r="BH1474" s="34" t="s">
        <v>411</v>
      </c>
      <c r="BI1474" s="34" t="s">
        <v>6720</v>
      </c>
      <c r="BJ1474" s="44" t="s">
        <v>428</v>
      </c>
      <c r="BK1474" s="44" t="s">
        <v>429</v>
      </c>
    </row>
    <row r="1475" spans="22:63">
      <c r="V1475" s="43">
        <v>170</v>
      </c>
      <c r="W1475" s="34" t="s">
        <v>3703</v>
      </c>
      <c r="X1475" s="44">
        <v>160418</v>
      </c>
      <c r="Y1475" s="34" t="s">
        <v>1712</v>
      </c>
      <c r="Z1475" s="43" t="s">
        <v>1277</v>
      </c>
      <c r="AA1475" s="34" t="s">
        <v>659</v>
      </c>
      <c r="AB1475" s="34" t="s">
        <v>411</v>
      </c>
      <c r="AC1475" s="34" t="s">
        <v>1712</v>
      </c>
      <c r="AD1475" s="44" t="s">
        <v>428</v>
      </c>
      <c r="AE1475" s="44" t="s">
        <v>429</v>
      </c>
      <c r="AF1475" s="43">
        <v>170</v>
      </c>
      <c r="AG1475" s="34" t="s">
        <v>3703</v>
      </c>
      <c r="AH1475" s="34" t="s">
        <v>3702</v>
      </c>
      <c r="AI1475" s="43" t="s">
        <v>3513</v>
      </c>
      <c r="AJ1475" s="44" t="s">
        <v>3704</v>
      </c>
      <c r="AK1475" s="295">
        <v>4930678</v>
      </c>
      <c r="AL1475" s="44" t="s">
        <v>663</v>
      </c>
      <c r="AM1475" s="44" t="s">
        <v>3708</v>
      </c>
      <c r="AN1475" s="296">
        <v>251095700</v>
      </c>
      <c r="AO1475" s="34"/>
      <c r="AP1475" s="34"/>
      <c r="AQ1475" s="34"/>
      <c r="AR1475" s="34"/>
      <c r="AS1475" s="34"/>
      <c r="AT1475" s="44" t="s">
        <v>434</v>
      </c>
      <c r="AU1475" s="44"/>
      <c r="AV1475" s="751" t="str" cm="1">
        <f t="array" ref="AV14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5" s="34"/>
      <c r="AX1475" s="34"/>
      <c r="AY1475" s="34"/>
      <c r="AZ1475" s="34"/>
      <c r="BA1475" s="34"/>
      <c r="BB1475" s="34"/>
      <c r="BC1475" s="34"/>
      <c r="BD1475" s="44">
        <v>160418</v>
      </c>
      <c r="BE1475" s="34" t="s">
        <v>1712</v>
      </c>
      <c r="BF1475" s="43" t="s">
        <v>1277</v>
      </c>
      <c r="BG1475" s="34" t="s">
        <v>659</v>
      </c>
      <c r="BH1475" s="34" t="s">
        <v>411</v>
      </c>
      <c r="BI1475" s="34" t="s">
        <v>1712</v>
      </c>
      <c r="BJ1475" s="44" t="s">
        <v>428</v>
      </c>
      <c r="BK1475" s="44" t="s">
        <v>429</v>
      </c>
    </row>
    <row r="1476" spans="22:63">
      <c r="V1476" s="43">
        <v>170</v>
      </c>
      <c r="W1476" s="34" t="s">
        <v>3703</v>
      </c>
      <c r="X1476" s="44">
        <v>160420</v>
      </c>
      <c r="Y1476" s="34" t="s">
        <v>1015</v>
      </c>
      <c r="Z1476" s="43" t="s">
        <v>1277</v>
      </c>
      <c r="AA1476" s="34" t="s">
        <v>659</v>
      </c>
      <c r="AB1476" s="34" t="s">
        <v>411</v>
      </c>
      <c r="AC1476" s="34" t="s">
        <v>1015</v>
      </c>
      <c r="AD1476" s="44" t="s">
        <v>428</v>
      </c>
      <c r="AE1476" s="44" t="s">
        <v>429</v>
      </c>
      <c r="AF1476" s="43">
        <v>170</v>
      </c>
      <c r="AG1476" s="34" t="s">
        <v>3703</v>
      </c>
      <c r="AH1476" s="34" t="s">
        <v>3702</v>
      </c>
      <c r="AI1476" s="43" t="s">
        <v>3513</v>
      </c>
      <c r="AJ1476" s="44" t="s">
        <v>3704</v>
      </c>
      <c r="AK1476" s="295">
        <v>4930678</v>
      </c>
      <c r="AL1476" s="44" t="s">
        <v>663</v>
      </c>
      <c r="AM1476" s="44" t="s">
        <v>3708</v>
      </c>
      <c r="AN1476" s="296">
        <v>251095700</v>
      </c>
      <c r="AO1476" s="34"/>
      <c r="AP1476" s="34"/>
      <c r="AQ1476" s="34"/>
      <c r="AR1476" s="34"/>
      <c r="AS1476" s="34"/>
      <c r="AT1476" s="44" t="s">
        <v>434</v>
      </c>
      <c r="AU1476" s="44"/>
      <c r="AV1476" s="751" t="str" cm="1">
        <f t="array" ref="AV14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6" s="34"/>
      <c r="AX1476" s="34"/>
      <c r="AY1476" s="34"/>
      <c r="AZ1476" s="34"/>
      <c r="BA1476" s="34"/>
      <c r="BB1476" s="34"/>
      <c r="BC1476" s="34"/>
      <c r="BD1476" s="44">
        <v>160420</v>
      </c>
      <c r="BE1476" s="34" t="s">
        <v>1015</v>
      </c>
      <c r="BF1476" s="43" t="s">
        <v>1277</v>
      </c>
      <c r="BG1476" s="34" t="s">
        <v>659</v>
      </c>
      <c r="BH1476" s="34" t="s">
        <v>411</v>
      </c>
      <c r="BI1476" s="34" t="s">
        <v>1015</v>
      </c>
      <c r="BJ1476" s="44" t="s">
        <v>428</v>
      </c>
      <c r="BK1476" s="44" t="s">
        <v>429</v>
      </c>
    </row>
    <row r="1477" spans="22:63">
      <c r="V1477" s="43">
        <v>170</v>
      </c>
      <c r="W1477" s="34" t="s">
        <v>3703</v>
      </c>
      <c r="X1477" s="44">
        <v>160421</v>
      </c>
      <c r="Y1477" s="34" t="s">
        <v>2838</v>
      </c>
      <c r="Z1477" s="43" t="s">
        <v>1277</v>
      </c>
      <c r="AA1477" s="34" t="s">
        <v>659</v>
      </c>
      <c r="AB1477" s="34" t="s">
        <v>411</v>
      </c>
      <c r="AC1477" s="34" t="s">
        <v>2838</v>
      </c>
      <c r="AD1477" s="44" t="s">
        <v>428</v>
      </c>
      <c r="AE1477" s="44" t="s">
        <v>429</v>
      </c>
      <c r="AF1477" s="43">
        <v>170</v>
      </c>
      <c r="AG1477" s="34" t="s">
        <v>3703</v>
      </c>
      <c r="AH1477" s="34" t="s">
        <v>3702</v>
      </c>
      <c r="AI1477" s="43" t="s">
        <v>3513</v>
      </c>
      <c r="AJ1477" s="44" t="s">
        <v>3704</v>
      </c>
      <c r="AK1477" s="295">
        <v>4930678</v>
      </c>
      <c r="AL1477" s="44" t="s">
        <v>663</v>
      </c>
      <c r="AM1477" s="44" t="s">
        <v>3708</v>
      </c>
      <c r="AN1477" s="296">
        <v>251095700</v>
      </c>
      <c r="AO1477" s="34"/>
      <c r="AP1477" s="34"/>
      <c r="AQ1477" s="34"/>
      <c r="AR1477" s="34"/>
      <c r="AS1477" s="34"/>
      <c r="AT1477" s="44" t="s">
        <v>434</v>
      </c>
      <c r="AU1477" s="44"/>
      <c r="AV1477" s="751" t="str" cm="1">
        <f t="array" ref="AV14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7" s="34"/>
      <c r="AX1477" s="34"/>
      <c r="AY1477" s="34"/>
      <c r="AZ1477" s="34"/>
      <c r="BA1477" s="34"/>
      <c r="BB1477" s="34"/>
      <c r="BC1477" s="34"/>
      <c r="BD1477" s="44">
        <v>160421</v>
      </c>
      <c r="BE1477" s="34" t="s">
        <v>2838</v>
      </c>
      <c r="BF1477" s="43" t="s">
        <v>1277</v>
      </c>
      <c r="BG1477" s="34" t="s">
        <v>659</v>
      </c>
      <c r="BH1477" s="34" t="s">
        <v>411</v>
      </c>
      <c r="BI1477" s="34" t="s">
        <v>2838</v>
      </c>
      <c r="BJ1477" s="44" t="s">
        <v>428</v>
      </c>
      <c r="BK1477" s="44" t="s">
        <v>429</v>
      </c>
    </row>
    <row r="1478" spans="22:63">
      <c r="V1478" s="43">
        <v>170</v>
      </c>
      <c r="W1478" s="34" t="s">
        <v>3703</v>
      </c>
      <c r="X1478" s="44">
        <v>160422</v>
      </c>
      <c r="Y1478" s="34" t="s">
        <v>2937</v>
      </c>
      <c r="Z1478" s="43" t="s">
        <v>1277</v>
      </c>
      <c r="AA1478" s="34" t="s">
        <v>659</v>
      </c>
      <c r="AB1478" s="34" t="s">
        <v>411</v>
      </c>
      <c r="AC1478" s="34" t="s">
        <v>2937</v>
      </c>
      <c r="AD1478" s="44" t="s">
        <v>428</v>
      </c>
      <c r="AE1478" s="44" t="s">
        <v>429</v>
      </c>
      <c r="AF1478" s="43">
        <v>170</v>
      </c>
      <c r="AG1478" s="34" t="s">
        <v>3703</v>
      </c>
      <c r="AH1478" s="34" t="s">
        <v>3702</v>
      </c>
      <c r="AI1478" s="43" t="s">
        <v>3513</v>
      </c>
      <c r="AJ1478" s="44" t="s">
        <v>3704</v>
      </c>
      <c r="AK1478" s="295">
        <v>4930678</v>
      </c>
      <c r="AL1478" s="44" t="s">
        <v>663</v>
      </c>
      <c r="AM1478" s="44" t="s">
        <v>3708</v>
      </c>
      <c r="AN1478" s="296">
        <v>251095700</v>
      </c>
      <c r="AO1478" s="34"/>
      <c r="AP1478" s="34"/>
      <c r="AQ1478" s="34"/>
      <c r="AR1478" s="34"/>
      <c r="AS1478" s="34"/>
      <c r="AT1478" s="44" t="s">
        <v>434</v>
      </c>
      <c r="AU1478" s="44"/>
      <c r="AV1478" s="751" t="str" cm="1">
        <f t="array" ref="AV14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8" s="34"/>
      <c r="AX1478" s="34"/>
      <c r="AY1478" s="34"/>
      <c r="AZ1478" s="34"/>
      <c r="BA1478" s="34"/>
      <c r="BB1478" s="34"/>
      <c r="BC1478" s="34"/>
      <c r="BD1478" s="44">
        <v>160422</v>
      </c>
      <c r="BE1478" s="34" t="s">
        <v>2937</v>
      </c>
      <c r="BF1478" s="43" t="s">
        <v>1277</v>
      </c>
      <c r="BG1478" s="34" t="s">
        <v>659</v>
      </c>
      <c r="BH1478" s="34" t="s">
        <v>411</v>
      </c>
      <c r="BI1478" s="34" t="s">
        <v>2937</v>
      </c>
      <c r="BJ1478" s="44" t="s">
        <v>428</v>
      </c>
      <c r="BK1478" s="44" t="s">
        <v>429</v>
      </c>
    </row>
    <row r="1479" spans="22:63">
      <c r="V1479" s="43">
        <v>170</v>
      </c>
      <c r="W1479" s="34" t="s">
        <v>3703</v>
      </c>
      <c r="X1479" s="44">
        <v>160423</v>
      </c>
      <c r="Y1479" s="34" t="s">
        <v>1544</v>
      </c>
      <c r="Z1479" s="43" t="s">
        <v>1277</v>
      </c>
      <c r="AA1479" s="34" t="s">
        <v>659</v>
      </c>
      <c r="AB1479" s="34" t="s">
        <v>411</v>
      </c>
      <c r="AC1479" s="34" t="s">
        <v>1544</v>
      </c>
      <c r="AD1479" s="44" t="s">
        <v>428</v>
      </c>
      <c r="AE1479" s="44" t="s">
        <v>429</v>
      </c>
      <c r="AF1479" s="43">
        <v>170</v>
      </c>
      <c r="AG1479" s="34" t="s">
        <v>3703</v>
      </c>
      <c r="AH1479" s="34" t="s">
        <v>3702</v>
      </c>
      <c r="AI1479" s="43" t="s">
        <v>3513</v>
      </c>
      <c r="AJ1479" s="44" t="s">
        <v>3704</v>
      </c>
      <c r="AK1479" s="295">
        <v>4930678</v>
      </c>
      <c r="AL1479" s="44" t="s">
        <v>663</v>
      </c>
      <c r="AM1479" s="44" t="s">
        <v>3708</v>
      </c>
      <c r="AN1479" s="296">
        <v>251095700</v>
      </c>
      <c r="AO1479" s="34"/>
      <c r="AP1479" s="34"/>
      <c r="AQ1479" s="34"/>
      <c r="AR1479" s="34"/>
      <c r="AS1479" s="34"/>
      <c r="AT1479" s="44" t="s">
        <v>434</v>
      </c>
      <c r="AU1479" s="44"/>
      <c r="AV1479" s="751" t="str" cm="1">
        <f t="array" ref="AV14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79" s="34"/>
      <c r="AX1479" s="34"/>
      <c r="AY1479" s="34"/>
      <c r="AZ1479" s="34"/>
      <c r="BA1479" s="34"/>
      <c r="BB1479" s="34"/>
      <c r="BC1479" s="34"/>
      <c r="BD1479" s="44">
        <v>160423</v>
      </c>
      <c r="BE1479" s="34" t="s">
        <v>1544</v>
      </c>
      <c r="BF1479" s="43" t="s">
        <v>1277</v>
      </c>
      <c r="BG1479" s="34" t="s">
        <v>659</v>
      </c>
      <c r="BH1479" s="34" t="s">
        <v>411</v>
      </c>
      <c r="BI1479" s="34" t="s">
        <v>1544</v>
      </c>
      <c r="BJ1479" s="44" t="s">
        <v>428</v>
      </c>
      <c r="BK1479" s="44" t="s">
        <v>429</v>
      </c>
    </row>
    <row r="1480" spans="22:63">
      <c r="V1480" s="43">
        <v>170</v>
      </c>
      <c r="W1480" s="34" t="s">
        <v>3703</v>
      </c>
      <c r="X1480" s="44">
        <v>160424</v>
      </c>
      <c r="Y1480" s="34" t="s">
        <v>3107</v>
      </c>
      <c r="Z1480" s="43" t="s">
        <v>1277</v>
      </c>
      <c r="AA1480" s="34" t="s">
        <v>659</v>
      </c>
      <c r="AB1480" s="34" t="s">
        <v>411</v>
      </c>
      <c r="AC1480" s="34" t="s">
        <v>3107</v>
      </c>
      <c r="AD1480" s="44" t="s">
        <v>428</v>
      </c>
      <c r="AE1480" s="44" t="s">
        <v>429</v>
      </c>
      <c r="AF1480" s="43">
        <v>170</v>
      </c>
      <c r="AG1480" s="34" t="s">
        <v>3703</v>
      </c>
      <c r="AH1480" s="34" t="s">
        <v>3702</v>
      </c>
      <c r="AI1480" s="43" t="s">
        <v>3513</v>
      </c>
      <c r="AJ1480" s="44" t="s">
        <v>3704</v>
      </c>
      <c r="AK1480" s="295">
        <v>4930678</v>
      </c>
      <c r="AL1480" s="44" t="s">
        <v>663</v>
      </c>
      <c r="AM1480" s="44" t="s">
        <v>3708</v>
      </c>
      <c r="AN1480" s="296">
        <v>251095700</v>
      </c>
      <c r="AO1480" s="34"/>
      <c r="AP1480" s="34"/>
      <c r="AQ1480" s="34"/>
      <c r="AR1480" s="34"/>
      <c r="AS1480" s="34"/>
      <c r="AT1480" s="44" t="s">
        <v>434</v>
      </c>
      <c r="AU1480" s="44"/>
      <c r="AV1480" s="751" t="str" cm="1">
        <f t="array" ref="AV14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0" s="34"/>
      <c r="AX1480" s="34"/>
      <c r="AY1480" s="34"/>
      <c r="AZ1480" s="34"/>
      <c r="BA1480" s="34"/>
      <c r="BB1480" s="34"/>
      <c r="BC1480" s="34"/>
      <c r="BD1480" s="44">
        <v>160424</v>
      </c>
      <c r="BE1480" s="34" t="s">
        <v>3107</v>
      </c>
      <c r="BF1480" s="43" t="s">
        <v>1277</v>
      </c>
      <c r="BG1480" s="34" t="s">
        <v>659</v>
      </c>
      <c r="BH1480" s="34" t="s">
        <v>411</v>
      </c>
      <c r="BI1480" s="34" t="s">
        <v>3107</v>
      </c>
      <c r="BJ1480" s="44" t="s">
        <v>428</v>
      </c>
      <c r="BK1480" s="44" t="s">
        <v>429</v>
      </c>
    </row>
    <row r="1481" spans="22:63">
      <c r="V1481" s="43">
        <v>170</v>
      </c>
      <c r="W1481" s="34" t="s">
        <v>3703</v>
      </c>
      <c r="X1481" s="44">
        <v>160427</v>
      </c>
      <c r="Y1481" s="34" t="s">
        <v>3171</v>
      </c>
      <c r="Z1481" s="43" t="s">
        <v>1277</v>
      </c>
      <c r="AA1481" s="34" t="s">
        <v>659</v>
      </c>
      <c r="AB1481" s="34" t="s">
        <v>411</v>
      </c>
      <c r="AC1481" s="34" t="s">
        <v>3171</v>
      </c>
      <c r="AD1481" s="44" t="s">
        <v>428</v>
      </c>
      <c r="AE1481" s="44" t="s">
        <v>429</v>
      </c>
      <c r="AF1481" s="43">
        <v>170</v>
      </c>
      <c r="AG1481" s="34" t="s">
        <v>3703</v>
      </c>
      <c r="AH1481" s="34" t="s">
        <v>3702</v>
      </c>
      <c r="AI1481" s="43" t="s">
        <v>3513</v>
      </c>
      <c r="AJ1481" s="44" t="s">
        <v>3704</v>
      </c>
      <c r="AK1481" s="295">
        <v>4930678</v>
      </c>
      <c r="AL1481" s="44" t="s">
        <v>663</v>
      </c>
      <c r="AM1481" s="44" t="s">
        <v>3708</v>
      </c>
      <c r="AN1481" s="296">
        <v>251095700</v>
      </c>
      <c r="AO1481" s="34"/>
      <c r="AP1481" s="34"/>
      <c r="AQ1481" s="34"/>
      <c r="AR1481" s="34"/>
      <c r="AS1481" s="34"/>
      <c r="AT1481" s="44" t="s">
        <v>434</v>
      </c>
      <c r="AU1481" s="44"/>
      <c r="AV1481" s="751" t="str" cm="1">
        <f t="array" ref="AV14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1" s="34"/>
      <c r="AX1481" s="34"/>
      <c r="AY1481" s="34"/>
      <c r="AZ1481" s="34"/>
      <c r="BA1481" s="34"/>
      <c r="BB1481" s="34"/>
      <c r="BC1481" s="34"/>
      <c r="BD1481" s="44">
        <v>160427</v>
      </c>
      <c r="BE1481" s="34" t="s">
        <v>3171</v>
      </c>
      <c r="BF1481" s="43" t="s">
        <v>1277</v>
      </c>
      <c r="BG1481" s="34" t="s">
        <v>659</v>
      </c>
      <c r="BH1481" s="34" t="s">
        <v>411</v>
      </c>
      <c r="BI1481" s="34" t="s">
        <v>3171</v>
      </c>
      <c r="BJ1481" s="44" t="s">
        <v>428</v>
      </c>
      <c r="BK1481" s="44" t="s">
        <v>429</v>
      </c>
    </row>
    <row r="1482" spans="22:63">
      <c r="V1482" s="43">
        <v>170</v>
      </c>
      <c r="W1482" s="34" t="s">
        <v>3703</v>
      </c>
      <c r="X1482" s="44">
        <v>160428</v>
      </c>
      <c r="Y1482" s="34" t="s">
        <v>3235</v>
      </c>
      <c r="Z1482" s="43" t="s">
        <v>1277</v>
      </c>
      <c r="AA1482" s="34" t="s">
        <v>659</v>
      </c>
      <c r="AB1482" s="34" t="s">
        <v>411</v>
      </c>
      <c r="AC1482" s="34" t="s">
        <v>3235</v>
      </c>
      <c r="AD1482" s="44" t="s">
        <v>428</v>
      </c>
      <c r="AE1482" s="44" t="s">
        <v>429</v>
      </c>
      <c r="AF1482" s="43">
        <v>170</v>
      </c>
      <c r="AG1482" s="34" t="s">
        <v>3703</v>
      </c>
      <c r="AH1482" s="34" t="s">
        <v>3702</v>
      </c>
      <c r="AI1482" s="43" t="s">
        <v>3513</v>
      </c>
      <c r="AJ1482" s="44" t="s">
        <v>3704</v>
      </c>
      <c r="AK1482" s="295">
        <v>4930678</v>
      </c>
      <c r="AL1482" s="44" t="s">
        <v>663</v>
      </c>
      <c r="AM1482" s="44" t="s">
        <v>3708</v>
      </c>
      <c r="AN1482" s="296">
        <v>251095700</v>
      </c>
      <c r="AO1482" s="34"/>
      <c r="AP1482" s="34"/>
      <c r="AQ1482" s="34"/>
      <c r="AR1482" s="34"/>
      <c r="AS1482" s="34"/>
      <c r="AT1482" s="44" t="s">
        <v>434</v>
      </c>
      <c r="AU1482" s="44"/>
      <c r="AV1482" s="751" t="str" cm="1">
        <f t="array" ref="AV14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2" s="34"/>
      <c r="AX1482" s="34"/>
      <c r="AY1482" s="34"/>
      <c r="AZ1482" s="34"/>
      <c r="BA1482" s="34"/>
      <c r="BB1482" s="34"/>
      <c r="BC1482" s="34"/>
      <c r="BD1482" s="44">
        <v>160428</v>
      </c>
      <c r="BE1482" s="34" t="s">
        <v>3235</v>
      </c>
      <c r="BF1482" s="43" t="s">
        <v>1277</v>
      </c>
      <c r="BG1482" s="34" t="s">
        <v>659</v>
      </c>
      <c r="BH1482" s="34" t="s">
        <v>411</v>
      </c>
      <c r="BI1482" s="34" t="s">
        <v>3235</v>
      </c>
      <c r="BJ1482" s="44" t="s">
        <v>428</v>
      </c>
      <c r="BK1482" s="44" t="s">
        <v>429</v>
      </c>
    </row>
    <row r="1483" spans="22:63">
      <c r="V1483" s="43">
        <v>170</v>
      </c>
      <c r="W1483" s="34" t="s">
        <v>3703</v>
      </c>
      <c r="X1483" s="44">
        <v>160431</v>
      </c>
      <c r="Y1483" s="34" t="s">
        <v>3289</v>
      </c>
      <c r="Z1483" s="43" t="s">
        <v>1277</v>
      </c>
      <c r="AA1483" s="34" t="s">
        <v>659</v>
      </c>
      <c r="AB1483" s="34" t="s">
        <v>411</v>
      </c>
      <c r="AC1483" s="34" t="s">
        <v>3289</v>
      </c>
      <c r="AD1483" s="44" t="s">
        <v>428</v>
      </c>
      <c r="AE1483" s="44" t="s">
        <v>429</v>
      </c>
      <c r="AF1483" s="43">
        <v>170</v>
      </c>
      <c r="AG1483" s="34" t="s">
        <v>3703</v>
      </c>
      <c r="AH1483" s="34" t="s">
        <v>3702</v>
      </c>
      <c r="AI1483" s="43" t="s">
        <v>3513</v>
      </c>
      <c r="AJ1483" s="44" t="s">
        <v>3704</v>
      </c>
      <c r="AK1483" s="295">
        <v>4930678</v>
      </c>
      <c r="AL1483" s="44" t="s">
        <v>663</v>
      </c>
      <c r="AM1483" s="44" t="s">
        <v>3708</v>
      </c>
      <c r="AN1483" s="296">
        <v>251095700</v>
      </c>
      <c r="AO1483" s="34"/>
      <c r="AP1483" s="34"/>
      <c r="AQ1483" s="34"/>
      <c r="AR1483" s="34"/>
      <c r="AS1483" s="34"/>
      <c r="AT1483" s="44" t="s">
        <v>434</v>
      </c>
      <c r="AU1483" s="44"/>
      <c r="AV1483" s="751" t="str" cm="1">
        <f t="array" ref="AV14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3" s="34"/>
      <c r="AX1483" s="34"/>
      <c r="AY1483" s="34"/>
      <c r="AZ1483" s="34"/>
      <c r="BA1483" s="34"/>
      <c r="BB1483" s="34"/>
      <c r="BC1483" s="34"/>
      <c r="BD1483" s="44">
        <v>160431</v>
      </c>
      <c r="BE1483" s="34" t="s">
        <v>3289</v>
      </c>
      <c r="BF1483" s="43" t="s">
        <v>1277</v>
      </c>
      <c r="BG1483" s="34" t="s">
        <v>659</v>
      </c>
      <c r="BH1483" s="34" t="s">
        <v>411</v>
      </c>
      <c r="BI1483" s="34" t="s">
        <v>3289</v>
      </c>
      <c r="BJ1483" s="44" t="s">
        <v>428</v>
      </c>
      <c r="BK1483" s="44" t="s">
        <v>429</v>
      </c>
    </row>
    <row r="1484" spans="22:63">
      <c r="V1484" s="43">
        <v>170</v>
      </c>
      <c r="W1484" s="34" t="s">
        <v>3703</v>
      </c>
      <c r="X1484" s="44">
        <v>160434</v>
      </c>
      <c r="Y1484" s="34" t="s">
        <v>1806</v>
      </c>
      <c r="Z1484" s="43" t="s">
        <v>1277</v>
      </c>
      <c r="AA1484" s="34" t="s">
        <v>659</v>
      </c>
      <c r="AB1484" s="34" t="s">
        <v>411</v>
      </c>
      <c r="AC1484" s="34" t="s">
        <v>6721</v>
      </c>
      <c r="AD1484" s="44" t="s">
        <v>428</v>
      </c>
      <c r="AE1484" s="44" t="s">
        <v>429</v>
      </c>
      <c r="AF1484" s="43">
        <v>170</v>
      </c>
      <c r="AG1484" s="34" t="s">
        <v>3703</v>
      </c>
      <c r="AH1484" s="34" t="s">
        <v>3702</v>
      </c>
      <c r="AI1484" s="43" t="s">
        <v>3513</v>
      </c>
      <c r="AJ1484" s="44" t="s">
        <v>3704</v>
      </c>
      <c r="AK1484" s="295">
        <v>4930678</v>
      </c>
      <c r="AL1484" s="44" t="s">
        <v>663</v>
      </c>
      <c r="AM1484" s="44" t="s">
        <v>3708</v>
      </c>
      <c r="AN1484" s="296">
        <v>251095700</v>
      </c>
      <c r="AO1484" s="34"/>
      <c r="AP1484" s="34"/>
      <c r="AQ1484" s="34"/>
      <c r="AR1484" s="34"/>
      <c r="AS1484" s="34"/>
      <c r="AT1484" s="44" t="s">
        <v>434</v>
      </c>
      <c r="AU1484" s="44"/>
      <c r="AV1484" s="751" t="str" cm="1">
        <f t="array" ref="AV14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4" s="34"/>
      <c r="AX1484" s="34"/>
      <c r="AY1484" s="34"/>
      <c r="AZ1484" s="34"/>
      <c r="BA1484" s="34"/>
      <c r="BB1484" s="34"/>
      <c r="BC1484" s="34"/>
      <c r="BD1484" s="44">
        <v>160434</v>
      </c>
      <c r="BE1484" s="34" t="s">
        <v>1806</v>
      </c>
      <c r="BF1484" s="43" t="s">
        <v>1277</v>
      </c>
      <c r="BG1484" s="34" t="s">
        <v>659</v>
      </c>
      <c r="BH1484" s="34" t="s">
        <v>411</v>
      </c>
      <c r="BI1484" s="34" t="s">
        <v>6721</v>
      </c>
      <c r="BJ1484" s="44" t="s">
        <v>428</v>
      </c>
      <c r="BK1484" s="44" t="s">
        <v>429</v>
      </c>
    </row>
    <row r="1485" spans="22:63">
      <c r="V1485" s="43">
        <v>170</v>
      </c>
      <c r="W1485" s="34" t="s">
        <v>3703</v>
      </c>
      <c r="X1485" s="44">
        <v>160435</v>
      </c>
      <c r="Y1485" s="34" t="s">
        <v>3394</v>
      </c>
      <c r="Z1485" s="43" t="s">
        <v>1277</v>
      </c>
      <c r="AA1485" s="34" t="s">
        <v>659</v>
      </c>
      <c r="AB1485" s="34" t="s">
        <v>411</v>
      </c>
      <c r="AC1485" s="34" t="s">
        <v>6722</v>
      </c>
      <c r="AD1485" s="44" t="s">
        <v>428</v>
      </c>
      <c r="AE1485" s="44" t="s">
        <v>429</v>
      </c>
      <c r="AF1485" s="43">
        <v>170</v>
      </c>
      <c r="AG1485" s="34" t="s">
        <v>3703</v>
      </c>
      <c r="AH1485" s="34" t="s">
        <v>3702</v>
      </c>
      <c r="AI1485" s="43" t="s">
        <v>3513</v>
      </c>
      <c r="AJ1485" s="44" t="s">
        <v>3704</v>
      </c>
      <c r="AK1485" s="295">
        <v>4930678</v>
      </c>
      <c r="AL1485" s="44" t="s">
        <v>663</v>
      </c>
      <c r="AM1485" s="44" t="s">
        <v>3708</v>
      </c>
      <c r="AN1485" s="296">
        <v>251095700</v>
      </c>
      <c r="AO1485" s="34"/>
      <c r="AP1485" s="34"/>
      <c r="AQ1485" s="34"/>
      <c r="AR1485" s="34"/>
      <c r="AS1485" s="34"/>
      <c r="AT1485" s="44" t="s">
        <v>434</v>
      </c>
      <c r="AU1485" s="44"/>
      <c r="AV1485" s="751" t="str" cm="1">
        <f t="array" ref="AV14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5" s="34"/>
      <c r="AX1485" s="34"/>
      <c r="AY1485" s="34"/>
      <c r="AZ1485" s="34"/>
      <c r="BA1485" s="34"/>
      <c r="BB1485" s="34"/>
      <c r="BC1485" s="34"/>
      <c r="BD1485" s="44">
        <v>160435</v>
      </c>
      <c r="BE1485" s="34" t="s">
        <v>3394</v>
      </c>
      <c r="BF1485" s="43" t="s">
        <v>1277</v>
      </c>
      <c r="BG1485" s="34" t="s">
        <v>659</v>
      </c>
      <c r="BH1485" s="34" t="s">
        <v>411</v>
      </c>
      <c r="BI1485" s="34" t="s">
        <v>6722</v>
      </c>
      <c r="BJ1485" s="44" t="s">
        <v>428</v>
      </c>
      <c r="BK1485" s="44" t="s">
        <v>429</v>
      </c>
    </row>
    <row r="1486" spans="22:63">
      <c r="V1486" s="43">
        <v>170</v>
      </c>
      <c r="W1486" s="34" t="s">
        <v>3703</v>
      </c>
      <c r="X1486" s="44">
        <v>160436</v>
      </c>
      <c r="Y1486" s="34" t="s">
        <v>3443</v>
      </c>
      <c r="Z1486" s="43" t="s">
        <v>1277</v>
      </c>
      <c r="AA1486" s="34" t="s">
        <v>659</v>
      </c>
      <c r="AB1486" s="34" t="s">
        <v>411</v>
      </c>
      <c r="AC1486" s="34" t="s">
        <v>6723</v>
      </c>
      <c r="AD1486" s="44" t="s">
        <v>428</v>
      </c>
      <c r="AE1486" s="44" t="s">
        <v>429</v>
      </c>
      <c r="AF1486" s="43">
        <v>170</v>
      </c>
      <c r="AG1486" s="34" t="s">
        <v>3703</v>
      </c>
      <c r="AH1486" s="34" t="s">
        <v>3702</v>
      </c>
      <c r="AI1486" s="43" t="s">
        <v>3513</v>
      </c>
      <c r="AJ1486" s="44" t="s">
        <v>3704</v>
      </c>
      <c r="AK1486" s="295">
        <v>4930678</v>
      </c>
      <c r="AL1486" s="44" t="s">
        <v>663</v>
      </c>
      <c r="AM1486" s="44" t="s">
        <v>3708</v>
      </c>
      <c r="AN1486" s="296">
        <v>251095700</v>
      </c>
      <c r="AO1486" s="34"/>
      <c r="AP1486" s="34"/>
      <c r="AQ1486" s="34"/>
      <c r="AR1486" s="34"/>
      <c r="AS1486" s="34"/>
      <c r="AT1486" s="44" t="s">
        <v>434</v>
      </c>
      <c r="AU1486" s="44"/>
      <c r="AV1486" s="751" t="str" cm="1">
        <f t="array" ref="AV14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6" s="34"/>
      <c r="AX1486" s="34"/>
      <c r="AY1486" s="34"/>
      <c r="AZ1486" s="34"/>
      <c r="BA1486" s="34"/>
      <c r="BB1486" s="34"/>
      <c r="BC1486" s="34"/>
      <c r="BD1486" s="44">
        <v>160436</v>
      </c>
      <c r="BE1486" s="34" t="s">
        <v>3443</v>
      </c>
      <c r="BF1486" s="43" t="s">
        <v>1277</v>
      </c>
      <c r="BG1486" s="34" t="s">
        <v>659</v>
      </c>
      <c r="BH1486" s="34" t="s">
        <v>411</v>
      </c>
      <c r="BI1486" s="34" t="s">
        <v>6723</v>
      </c>
      <c r="BJ1486" s="44" t="s">
        <v>428</v>
      </c>
      <c r="BK1486" s="44" t="s">
        <v>429</v>
      </c>
    </row>
    <row r="1487" spans="22:63">
      <c r="V1487" s="43">
        <v>170</v>
      </c>
      <c r="W1487" s="34" t="s">
        <v>3703</v>
      </c>
      <c r="X1487" s="44">
        <v>160437</v>
      </c>
      <c r="Y1487" s="34" t="s">
        <v>3492</v>
      </c>
      <c r="Z1487" s="43" t="s">
        <v>1277</v>
      </c>
      <c r="AA1487" s="34" t="s">
        <v>659</v>
      </c>
      <c r="AB1487" s="34" t="s">
        <v>411</v>
      </c>
      <c r="AC1487" s="34" t="s">
        <v>6724</v>
      </c>
      <c r="AD1487" s="44" t="s">
        <v>428</v>
      </c>
      <c r="AE1487" s="44" t="s">
        <v>429</v>
      </c>
      <c r="AF1487" s="43">
        <v>170</v>
      </c>
      <c r="AG1487" s="34" t="s">
        <v>3703</v>
      </c>
      <c r="AH1487" s="34" t="s">
        <v>3702</v>
      </c>
      <c r="AI1487" s="43" t="s">
        <v>3513</v>
      </c>
      <c r="AJ1487" s="44" t="s">
        <v>3704</v>
      </c>
      <c r="AK1487" s="295">
        <v>4930678</v>
      </c>
      <c r="AL1487" s="44" t="s">
        <v>663</v>
      </c>
      <c r="AM1487" s="44" t="s">
        <v>3708</v>
      </c>
      <c r="AN1487" s="296">
        <v>251095700</v>
      </c>
      <c r="AO1487" s="34"/>
      <c r="AP1487" s="34"/>
      <c r="AQ1487" s="34"/>
      <c r="AR1487" s="34"/>
      <c r="AS1487" s="34"/>
      <c r="AT1487" s="44" t="s">
        <v>434</v>
      </c>
      <c r="AU1487" s="44"/>
      <c r="AV1487" s="751" t="str" cm="1">
        <f t="array" ref="AV14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7" s="34"/>
      <c r="AX1487" s="34"/>
      <c r="AY1487" s="34"/>
      <c r="AZ1487" s="34"/>
      <c r="BA1487" s="34"/>
      <c r="BB1487" s="34"/>
      <c r="BC1487" s="34"/>
      <c r="BD1487" s="44">
        <v>160437</v>
      </c>
      <c r="BE1487" s="34" t="s">
        <v>3492</v>
      </c>
      <c r="BF1487" s="43" t="s">
        <v>1277</v>
      </c>
      <c r="BG1487" s="34" t="s">
        <v>659</v>
      </c>
      <c r="BH1487" s="34" t="s">
        <v>411</v>
      </c>
      <c r="BI1487" s="34" t="s">
        <v>6724</v>
      </c>
      <c r="BJ1487" s="44" t="s">
        <v>428</v>
      </c>
      <c r="BK1487" s="44" t="s">
        <v>429</v>
      </c>
    </row>
    <row r="1488" spans="22:63">
      <c r="V1488" s="43">
        <v>170</v>
      </c>
      <c r="W1488" s="34" t="s">
        <v>3703</v>
      </c>
      <c r="X1488" s="44">
        <v>160438</v>
      </c>
      <c r="Y1488" s="34" t="s">
        <v>3534</v>
      </c>
      <c r="Z1488" s="43" t="s">
        <v>1277</v>
      </c>
      <c r="AA1488" s="34" t="s">
        <v>659</v>
      </c>
      <c r="AB1488" s="34" t="s">
        <v>411</v>
      </c>
      <c r="AC1488" s="34" t="s">
        <v>6720</v>
      </c>
      <c r="AD1488" s="44" t="s">
        <v>428</v>
      </c>
      <c r="AE1488" s="44" t="s">
        <v>429</v>
      </c>
      <c r="AF1488" s="43">
        <v>170</v>
      </c>
      <c r="AG1488" s="34" t="s">
        <v>3703</v>
      </c>
      <c r="AH1488" s="34" t="s">
        <v>3702</v>
      </c>
      <c r="AI1488" s="43" t="s">
        <v>3513</v>
      </c>
      <c r="AJ1488" s="44" t="s">
        <v>3704</v>
      </c>
      <c r="AK1488" s="295">
        <v>4930678</v>
      </c>
      <c r="AL1488" s="44" t="s">
        <v>663</v>
      </c>
      <c r="AM1488" s="44" t="s">
        <v>3708</v>
      </c>
      <c r="AN1488" s="296">
        <v>251095700</v>
      </c>
      <c r="AO1488" s="34"/>
      <c r="AP1488" s="34"/>
      <c r="AQ1488" s="34"/>
      <c r="AR1488" s="34"/>
      <c r="AS1488" s="34"/>
      <c r="AT1488" s="44" t="s">
        <v>434</v>
      </c>
      <c r="AU1488" s="44"/>
      <c r="AV1488" s="751" t="str" cm="1">
        <f t="array" ref="AV14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8" s="34"/>
      <c r="AX1488" s="34"/>
      <c r="AY1488" s="34"/>
      <c r="AZ1488" s="34"/>
      <c r="BA1488" s="34"/>
      <c r="BB1488" s="34"/>
      <c r="BC1488" s="34"/>
      <c r="BD1488" s="44">
        <v>160438</v>
      </c>
      <c r="BE1488" s="34" t="s">
        <v>3534</v>
      </c>
      <c r="BF1488" s="43" t="s">
        <v>1277</v>
      </c>
      <c r="BG1488" s="34" t="s">
        <v>659</v>
      </c>
      <c r="BH1488" s="34" t="s">
        <v>411</v>
      </c>
      <c r="BI1488" s="34" t="s">
        <v>6720</v>
      </c>
      <c r="BJ1488" s="44" t="s">
        <v>428</v>
      </c>
      <c r="BK1488" s="44" t="s">
        <v>429</v>
      </c>
    </row>
    <row r="1489" spans="22:63">
      <c r="V1489" s="43">
        <v>170</v>
      </c>
      <c r="W1489" s="34" t="s">
        <v>3703</v>
      </c>
      <c r="X1489" s="44">
        <v>160439</v>
      </c>
      <c r="Y1489" s="34" t="s">
        <v>3575</v>
      </c>
      <c r="Z1489" s="43" t="s">
        <v>1277</v>
      </c>
      <c r="AA1489" s="34" t="s">
        <v>659</v>
      </c>
      <c r="AB1489" s="34" t="s">
        <v>411</v>
      </c>
      <c r="AC1489" s="34" t="s">
        <v>6725</v>
      </c>
      <c r="AD1489" s="44" t="s">
        <v>428</v>
      </c>
      <c r="AE1489" s="44" t="s">
        <v>429</v>
      </c>
      <c r="AF1489" s="43">
        <v>170</v>
      </c>
      <c r="AG1489" s="34" t="s">
        <v>3703</v>
      </c>
      <c r="AH1489" s="34" t="s">
        <v>3702</v>
      </c>
      <c r="AI1489" s="43" t="s">
        <v>3513</v>
      </c>
      <c r="AJ1489" s="44" t="s">
        <v>3704</v>
      </c>
      <c r="AK1489" s="295">
        <v>4930678</v>
      </c>
      <c r="AL1489" s="44" t="s">
        <v>663</v>
      </c>
      <c r="AM1489" s="44" t="s">
        <v>3708</v>
      </c>
      <c r="AN1489" s="296">
        <v>251095700</v>
      </c>
      <c r="AO1489" s="34"/>
      <c r="AP1489" s="34"/>
      <c r="AQ1489" s="34"/>
      <c r="AR1489" s="34"/>
      <c r="AS1489" s="34"/>
      <c r="AT1489" s="44" t="s">
        <v>434</v>
      </c>
      <c r="AU1489" s="44"/>
      <c r="AV1489" s="751" t="str" cm="1">
        <f t="array" ref="AV14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89" s="34"/>
      <c r="AX1489" s="34"/>
      <c r="AY1489" s="34"/>
      <c r="AZ1489" s="34"/>
      <c r="BA1489" s="34"/>
      <c r="BB1489" s="34"/>
      <c r="BC1489" s="34"/>
      <c r="BD1489" s="44">
        <v>160439</v>
      </c>
      <c r="BE1489" s="34" t="s">
        <v>3575</v>
      </c>
      <c r="BF1489" s="43" t="s">
        <v>1277</v>
      </c>
      <c r="BG1489" s="34" t="s">
        <v>659</v>
      </c>
      <c r="BH1489" s="34" t="s">
        <v>411</v>
      </c>
      <c r="BI1489" s="34" t="s">
        <v>6725</v>
      </c>
      <c r="BJ1489" s="44" t="s">
        <v>428</v>
      </c>
      <c r="BK1489" s="44" t="s">
        <v>429</v>
      </c>
    </row>
    <row r="1490" spans="22:63">
      <c r="V1490" s="43">
        <v>170</v>
      </c>
      <c r="W1490" s="34" t="s">
        <v>3703</v>
      </c>
      <c r="X1490" s="44">
        <v>160440</v>
      </c>
      <c r="Y1490" s="34" t="s">
        <v>3613</v>
      </c>
      <c r="Z1490" s="43" t="s">
        <v>1277</v>
      </c>
      <c r="AA1490" s="34" t="s">
        <v>659</v>
      </c>
      <c r="AB1490" s="34" t="s">
        <v>411</v>
      </c>
      <c r="AC1490" s="34" t="s">
        <v>6726</v>
      </c>
      <c r="AD1490" s="44" t="s">
        <v>428</v>
      </c>
      <c r="AE1490" s="44" t="s">
        <v>429</v>
      </c>
      <c r="AF1490" s="43">
        <v>170</v>
      </c>
      <c r="AG1490" s="34" t="s">
        <v>3703</v>
      </c>
      <c r="AH1490" s="34" t="s">
        <v>3702</v>
      </c>
      <c r="AI1490" s="43" t="s">
        <v>3513</v>
      </c>
      <c r="AJ1490" s="44" t="s">
        <v>3704</v>
      </c>
      <c r="AK1490" s="295">
        <v>4930678</v>
      </c>
      <c r="AL1490" s="44" t="s">
        <v>663</v>
      </c>
      <c r="AM1490" s="44" t="s">
        <v>3708</v>
      </c>
      <c r="AN1490" s="296">
        <v>251095700</v>
      </c>
      <c r="AO1490" s="34"/>
      <c r="AP1490" s="34"/>
      <c r="AQ1490" s="34"/>
      <c r="AR1490" s="34"/>
      <c r="AS1490" s="34"/>
      <c r="AT1490" s="44" t="s">
        <v>434</v>
      </c>
      <c r="AU1490" s="44"/>
      <c r="AV1490" s="751" t="str" cm="1">
        <f t="array" ref="AV14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0" s="34"/>
      <c r="AX1490" s="34"/>
      <c r="AY1490" s="34"/>
      <c r="AZ1490" s="34"/>
      <c r="BA1490" s="34"/>
      <c r="BB1490" s="34"/>
      <c r="BC1490" s="34"/>
      <c r="BD1490" s="44">
        <v>160440</v>
      </c>
      <c r="BE1490" s="34" t="s">
        <v>3613</v>
      </c>
      <c r="BF1490" s="43" t="s">
        <v>1277</v>
      </c>
      <c r="BG1490" s="34" t="s">
        <v>659</v>
      </c>
      <c r="BH1490" s="34" t="s">
        <v>411</v>
      </c>
      <c r="BI1490" s="34" t="s">
        <v>6726</v>
      </c>
      <c r="BJ1490" s="44" t="s">
        <v>428</v>
      </c>
      <c r="BK1490" s="44" t="s">
        <v>429</v>
      </c>
    </row>
    <row r="1491" spans="22:63">
      <c r="V1491" s="43">
        <v>170</v>
      </c>
      <c r="W1491" s="34" t="s">
        <v>3703</v>
      </c>
      <c r="X1491" s="44">
        <v>160802</v>
      </c>
      <c r="Y1491" s="34" t="s">
        <v>927</v>
      </c>
      <c r="Z1491" s="43" t="s">
        <v>1277</v>
      </c>
      <c r="AA1491" s="34" t="s">
        <v>663</v>
      </c>
      <c r="AB1491" s="34" t="s">
        <v>411</v>
      </c>
      <c r="AC1491" s="34" t="s">
        <v>927</v>
      </c>
      <c r="AD1491" s="44" t="s">
        <v>428</v>
      </c>
      <c r="AE1491" s="44" t="s">
        <v>429</v>
      </c>
      <c r="AF1491" s="43">
        <v>170</v>
      </c>
      <c r="AG1491" s="34" t="s">
        <v>3703</v>
      </c>
      <c r="AH1491" s="34" t="s">
        <v>3702</v>
      </c>
      <c r="AI1491" s="43" t="s">
        <v>3513</v>
      </c>
      <c r="AJ1491" s="44" t="s">
        <v>3704</v>
      </c>
      <c r="AK1491" s="295">
        <v>4930678</v>
      </c>
      <c r="AL1491" s="44" t="s">
        <v>663</v>
      </c>
      <c r="AM1491" s="44" t="s">
        <v>3708</v>
      </c>
      <c r="AN1491" s="296">
        <v>251095700</v>
      </c>
      <c r="AO1491" s="34"/>
      <c r="AP1491" s="34"/>
      <c r="AQ1491" s="34"/>
      <c r="AR1491" s="34"/>
      <c r="AS1491" s="34"/>
      <c r="AT1491" s="44" t="s">
        <v>434</v>
      </c>
      <c r="AU1491" s="44"/>
      <c r="AV1491" s="751" t="str" cm="1">
        <f t="array" ref="AV14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1" s="34"/>
      <c r="AX1491" s="34"/>
      <c r="AY1491" s="34"/>
      <c r="AZ1491" s="34"/>
      <c r="BA1491" s="34"/>
      <c r="BB1491" s="34"/>
      <c r="BC1491" s="34"/>
      <c r="BD1491" s="44">
        <v>160802</v>
      </c>
      <c r="BE1491" s="34" t="s">
        <v>927</v>
      </c>
      <c r="BF1491" s="43" t="s">
        <v>1277</v>
      </c>
      <c r="BG1491" s="34" t="s">
        <v>663</v>
      </c>
      <c r="BH1491" s="34" t="s">
        <v>411</v>
      </c>
      <c r="BI1491" s="34" t="s">
        <v>927</v>
      </c>
      <c r="BJ1491" s="44" t="s">
        <v>428</v>
      </c>
      <c r="BK1491" s="44" t="s">
        <v>429</v>
      </c>
    </row>
    <row r="1492" spans="22:63">
      <c r="V1492" s="43">
        <v>170</v>
      </c>
      <c r="W1492" s="34" t="s">
        <v>3703</v>
      </c>
      <c r="X1492" s="44">
        <v>160803</v>
      </c>
      <c r="Y1492" s="34" t="s">
        <v>1192</v>
      </c>
      <c r="Z1492" s="43" t="s">
        <v>426</v>
      </c>
      <c r="AA1492" s="34" t="s">
        <v>663</v>
      </c>
      <c r="AB1492" s="34" t="s">
        <v>411</v>
      </c>
      <c r="AC1492" s="34" t="s">
        <v>1192</v>
      </c>
      <c r="AD1492" s="44" t="s">
        <v>428</v>
      </c>
      <c r="AE1492" s="44" t="s">
        <v>429</v>
      </c>
      <c r="AF1492" s="43">
        <v>170</v>
      </c>
      <c r="AG1492" s="34" t="s">
        <v>3703</v>
      </c>
      <c r="AH1492" s="34" t="s">
        <v>3702</v>
      </c>
      <c r="AI1492" s="43" t="s">
        <v>3513</v>
      </c>
      <c r="AJ1492" s="44" t="s">
        <v>3704</v>
      </c>
      <c r="AK1492" s="295">
        <v>4930678</v>
      </c>
      <c r="AL1492" s="44" t="s">
        <v>663</v>
      </c>
      <c r="AM1492" s="44" t="s">
        <v>3708</v>
      </c>
      <c r="AN1492" s="296">
        <v>251095700</v>
      </c>
      <c r="AO1492" s="34"/>
      <c r="AP1492" s="34"/>
      <c r="AQ1492" s="34"/>
      <c r="AR1492" s="34"/>
      <c r="AS1492" s="34"/>
      <c r="AT1492" s="44" t="s">
        <v>434</v>
      </c>
      <c r="AU1492" s="44"/>
      <c r="AV1492" s="751" t="str" cm="1">
        <f t="array" ref="AV14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2" s="34"/>
      <c r="AX1492" s="34"/>
      <c r="AY1492" s="34"/>
      <c r="AZ1492" s="34"/>
      <c r="BA1492" s="34"/>
      <c r="BB1492" s="34"/>
      <c r="BC1492" s="34"/>
      <c r="BD1492" s="44">
        <v>160803</v>
      </c>
      <c r="BE1492" s="34" t="s">
        <v>1192</v>
      </c>
      <c r="BF1492" s="43" t="s">
        <v>426</v>
      </c>
      <c r="BG1492" s="34" t="s">
        <v>663</v>
      </c>
      <c r="BH1492" s="34" t="s">
        <v>411</v>
      </c>
      <c r="BI1492" s="34" t="s">
        <v>1192</v>
      </c>
      <c r="BJ1492" s="44" t="s">
        <v>428</v>
      </c>
      <c r="BK1492" s="44" t="s">
        <v>429</v>
      </c>
    </row>
    <row r="1493" spans="22:63">
      <c r="V1493" s="43">
        <v>170</v>
      </c>
      <c r="W1493" s="34" t="s">
        <v>3703</v>
      </c>
      <c r="X1493" s="44">
        <v>160805</v>
      </c>
      <c r="Y1493" s="34" t="s">
        <v>1481</v>
      </c>
      <c r="Z1493" s="43" t="s">
        <v>1277</v>
      </c>
      <c r="AA1493" s="34" t="s">
        <v>663</v>
      </c>
      <c r="AB1493" s="34" t="s">
        <v>411</v>
      </c>
      <c r="AC1493" s="34" t="s">
        <v>1481</v>
      </c>
      <c r="AD1493" s="44" t="s">
        <v>428</v>
      </c>
      <c r="AE1493" s="44" t="s">
        <v>429</v>
      </c>
      <c r="AF1493" s="43">
        <v>170</v>
      </c>
      <c r="AG1493" s="34" t="s">
        <v>3703</v>
      </c>
      <c r="AH1493" s="34" t="s">
        <v>3702</v>
      </c>
      <c r="AI1493" s="43" t="s">
        <v>3513</v>
      </c>
      <c r="AJ1493" s="44" t="s">
        <v>3704</v>
      </c>
      <c r="AK1493" s="295">
        <v>4930678</v>
      </c>
      <c r="AL1493" s="44" t="s">
        <v>663</v>
      </c>
      <c r="AM1493" s="44" t="s">
        <v>3708</v>
      </c>
      <c r="AN1493" s="296">
        <v>251095700</v>
      </c>
      <c r="AO1493" s="34"/>
      <c r="AP1493" s="34"/>
      <c r="AQ1493" s="34"/>
      <c r="AR1493" s="34"/>
      <c r="AS1493" s="34"/>
      <c r="AT1493" s="44" t="s">
        <v>434</v>
      </c>
      <c r="AU1493" s="44"/>
      <c r="AV1493" s="751" t="str" cm="1">
        <f t="array" ref="AV14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3" s="34"/>
      <c r="AX1493" s="34"/>
      <c r="AY1493" s="34"/>
      <c r="AZ1493" s="34"/>
      <c r="BA1493" s="34"/>
      <c r="BB1493" s="34"/>
      <c r="BC1493" s="34"/>
      <c r="BD1493" s="44">
        <v>160805</v>
      </c>
      <c r="BE1493" s="34" t="s">
        <v>1481</v>
      </c>
      <c r="BF1493" s="43" t="s">
        <v>1277</v>
      </c>
      <c r="BG1493" s="34" t="s">
        <v>663</v>
      </c>
      <c r="BH1493" s="34" t="s">
        <v>411</v>
      </c>
      <c r="BI1493" s="34" t="s">
        <v>1481</v>
      </c>
      <c r="BJ1493" s="44" t="s">
        <v>428</v>
      </c>
      <c r="BK1493" s="44" t="s">
        <v>429</v>
      </c>
    </row>
    <row r="1494" spans="22:63">
      <c r="V1494" s="43">
        <v>170</v>
      </c>
      <c r="W1494" s="34" t="s">
        <v>3703</v>
      </c>
      <c r="X1494" s="44">
        <v>160806</v>
      </c>
      <c r="Y1494" s="34" t="s">
        <v>1750</v>
      </c>
      <c r="Z1494" s="43" t="s">
        <v>426</v>
      </c>
      <c r="AA1494" s="34" t="s">
        <v>663</v>
      </c>
      <c r="AB1494" s="34" t="s">
        <v>411</v>
      </c>
      <c r="AC1494" s="34" t="s">
        <v>1750</v>
      </c>
      <c r="AD1494" s="44" t="s">
        <v>428</v>
      </c>
      <c r="AE1494" s="44" t="s">
        <v>429</v>
      </c>
      <c r="AF1494" s="43">
        <v>170</v>
      </c>
      <c r="AG1494" s="34" t="s">
        <v>3703</v>
      </c>
      <c r="AH1494" s="34" t="s">
        <v>3702</v>
      </c>
      <c r="AI1494" s="43" t="s">
        <v>3513</v>
      </c>
      <c r="AJ1494" s="44" t="s">
        <v>3704</v>
      </c>
      <c r="AK1494" s="295">
        <v>4930678</v>
      </c>
      <c r="AL1494" s="44" t="s">
        <v>663</v>
      </c>
      <c r="AM1494" s="44" t="s">
        <v>3708</v>
      </c>
      <c r="AN1494" s="296">
        <v>251095700</v>
      </c>
      <c r="AO1494" s="34"/>
      <c r="AP1494" s="34"/>
      <c r="AQ1494" s="34"/>
      <c r="AR1494" s="34"/>
      <c r="AS1494" s="34"/>
      <c r="AT1494" s="44" t="s">
        <v>434</v>
      </c>
      <c r="AU1494" s="44"/>
      <c r="AV1494" s="751" t="str" cm="1">
        <f t="array" ref="AV14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4" s="34"/>
      <c r="AX1494" s="34"/>
      <c r="AY1494" s="34"/>
      <c r="AZ1494" s="34"/>
      <c r="BA1494" s="34"/>
      <c r="BB1494" s="34"/>
      <c r="BC1494" s="34"/>
      <c r="BD1494" s="44">
        <v>160806</v>
      </c>
      <c r="BE1494" s="34" t="s">
        <v>1750</v>
      </c>
      <c r="BF1494" s="43" t="s">
        <v>426</v>
      </c>
      <c r="BG1494" s="34" t="s">
        <v>663</v>
      </c>
      <c r="BH1494" s="34" t="s">
        <v>411</v>
      </c>
      <c r="BI1494" s="34" t="s">
        <v>1750</v>
      </c>
      <c r="BJ1494" s="44" t="s">
        <v>428</v>
      </c>
      <c r="BK1494" s="44" t="s">
        <v>429</v>
      </c>
    </row>
    <row r="1495" spans="22:63">
      <c r="V1495" s="43">
        <v>170</v>
      </c>
      <c r="W1495" s="34" t="s">
        <v>3703</v>
      </c>
      <c r="X1495" s="44">
        <v>160808</v>
      </c>
      <c r="Y1495" s="34" t="s">
        <v>1962</v>
      </c>
      <c r="Z1495" s="43" t="s">
        <v>426</v>
      </c>
      <c r="AA1495" s="34" t="s">
        <v>663</v>
      </c>
      <c r="AB1495" s="34" t="s">
        <v>411</v>
      </c>
      <c r="AC1495" s="34" t="s">
        <v>1962</v>
      </c>
      <c r="AD1495" s="44" t="s">
        <v>428</v>
      </c>
      <c r="AE1495" s="44" t="s">
        <v>429</v>
      </c>
      <c r="AF1495" s="43">
        <v>170</v>
      </c>
      <c r="AG1495" s="34" t="s">
        <v>3703</v>
      </c>
      <c r="AH1495" s="34" t="s">
        <v>3702</v>
      </c>
      <c r="AI1495" s="43" t="s">
        <v>3513</v>
      </c>
      <c r="AJ1495" s="44" t="s">
        <v>3704</v>
      </c>
      <c r="AK1495" s="295">
        <v>4930678</v>
      </c>
      <c r="AL1495" s="44" t="s">
        <v>663</v>
      </c>
      <c r="AM1495" s="44" t="s">
        <v>3708</v>
      </c>
      <c r="AN1495" s="296">
        <v>251095700</v>
      </c>
      <c r="AO1495" s="34"/>
      <c r="AP1495" s="34"/>
      <c r="AQ1495" s="34"/>
      <c r="AR1495" s="34"/>
      <c r="AS1495" s="34"/>
      <c r="AT1495" s="44" t="s">
        <v>434</v>
      </c>
      <c r="AU1495" s="44"/>
      <c r="AV1495" s="751" t="str" cm="1">
        <f t="array" ref="AV14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5" s="34"/>
      <c r="AX1495" s="34"/>
      <c r="AY1495" s="34"/>
      <c r="AZ1495" s="34"/>
      <c r="BA1495" s="34"/>
      <c r="BB1495" s="34"/>
      <c r="BC1495" s="34"/>
      <c r="BD1495" s="44">
        <v>160808</v>
      </c>
      <c r="BE1495" s="34" t="s">
        <v>1962</v>
      </c>
      <c r="BF1495" s="43" t="s">
        <v>426</v>
      </c>
      <c r="BG1495" s="34" t="s">
        <v>663</v>
      </c>
      <c r="BH1495" s="34" t="s">
        <v>411</v>
      </c>
      <c r="BI1495" s="34" t="s">
        <v>1962</v>
      </c>
      <c r="BJ1495" s="44" t="s">
        <v>428</v>
      </c>
      <c r="BK1495" s="44" t="s">
        <v>429</v>
      </c>
    </row>
    <row r="1496" spans="22:63">
      <c r="V1496" s="43">
        <v>170</v>
      </c>
      <c r="W1496" s="34" t="s">
        <v>3703</v>
      </c>
      <c r="X1496" s="44">
        <v>160812</v>
      </c>
      <c r="Y1496" s="34" t="s">
        <v>2143</v>
      </c>
      <c r="Z1496" s="43" t="s">
        <v>426</v>
      </c>
      <c r="AA1496" s="34" t="s">
        <v>663</v>
      </c>
      <c r="AB1496" s="34" t="s">
        <v>411</v>
      </c>
      <c r="AC1496" s="34" t="s">
        <v>2143</v>
      </c>
      <c r="AD1496" s="44" t="s">
        <v>428</v>
      </c>
      <c r="AE1496" s="44" t="s">
        <v>429</v>
      </c>
      <c r="AF1496" s="43">
        <v>170</v>
      </c>
      <c r="AG1496" s="34" t="s">
        <v>3703</v>
      </c>
      <c r="AH1496" s="34" t="s">
        <v>3702</v>
      </c>
      <c r="AI1496" s="43" t="s">
        <v>3513</v>
      </c>
      <c r="AJ1496" s="44" t="s">
        <v>3704</v>
      </c>
      <c r="AK1496" s="295">
        <v>4930678</v>
      </c>
      <c r="AL1496" s="44" t="s">
        <v>663</v>
      </c>
      <c r="AM1496" s="44" t="s">
        <v>3708</v>
      </c>
      <c r="AN1496" s="296">
        <v>251095700</v>
      </c>
      <c r="AO1496" s="34"/>
      <c r="AP1496" s="34"/>
      <c r="AQ1496" s="34"/>
      <c r="AR1496" s="34"/>
      <c r="AS1496" s="34"/>
      <c r="AT1496" s="44" t="s">
        <v>434</v>
      </c>
      <c r="AU1496" s="44"/>
      <c r="AV1496" s="751" t="str" cm="1">
        <f t="array" ref="AV14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6" s="34"/>
      <c r="AX1496" s="34"/>
      <c r="AY1496" s="34"/>
      <c r="AZ1496" s="34"/>
      <c r="BA1496" s="34"/>
      <c r="BB1496" s="34"/>
      <c r="BC1496" s="34"/>
      <c r="BD1496" s="44">
        <v>160812</v>
      </c>
      <c r="BE1496" s="34" t="s">
        <v>2143</v>
      </c>
      <c r="BF1496" s="43" t="s">
        <v>426</v>
      </c>
      <c r="BG1496" s="34" t="s">
        <v>663</v>
      </c>
      <c r="BH1496" s="34" t="s">
        <v>411</v>
      </c>
      <c r="BI1496" s="34" t="s">
        <v>2143</v>
      </c>
      <c r="BJ1496" s="44" t="s">
        <v>428</v>
      </c>
      <c r="BK1496" s="44" t="s">
        <v>429</v>
      </c>
    </row>
    <row r="1497" spans="22:63">
      <c r="V1497" s="43">
        <v>170</v>
      </c>
      <c r="W1497" s="34" t="s">
        <v>3703</v>
      </c>
      <c r="X1497" s="44">
        <v>160817</v>
      </c>
      <c r="Y1497" s="34" t="s">
        <v>2457</v>
      </c>
      <c r="Z1497" s="43" t="s">
        <v>426</v>
      </c>
      <c r="AA1497" s="34" t="s">
        <v>663</v>
      </c>
      <c r="AB1497" s="34" t="s">
        <v>411</v>
      </c>
      <c r="AC1497" s="34" t="s">
        <v>6727</v>
      </c>
      <c r="AD1497" s="44" t="s">
        <v>428</v>
      </c>
      <c r="AE1497" s="44" t="s">
        <v>429</v>
      </c>
      <c r="AF1497" s="43">
        <v>170</v>
      </c>
      <c r="AG1497" s="34" t="s">
        <v>3703</v>
      </c>
      <c r="AH1497" s="34" t="s">
        <v>3702</v>
      </c>
      <c r="AI1497" s="43" t="s">
        <v>3513</v>
      </c>
      <c r="AJ1497" s="44" t="s">
        <v>3704</v>
      </c>
      <c r="AK1497" s="295">
        <v>4930678</v>
      </c>
      <c r="AL1497" s="44" t="s">
        <v>663</v>
      </c>
      <c r="AM1497" s="44" t="s">
        <v>3708</v>
      </c>
      <c r="AN1497" s="296">
        <v>251095700</v>
      </c>
      <c r="AO1497" s="34"/>
      <c r="AP1497" s="34"/>
      <c r="AQ1497" s="34"/>
      <c r="AR1497" s="34"/>
      <c r="AS1497" s="34"/>
      <c r="AT1497" s="44" t="s">
        <v>434</v>
      </c>
      <c r="AU1497" s="44"/>
      <c r="AV1497" s="751" t="str" cm="1">
        <f t="array" ref="AV14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7" s="34"/>
      <c r="AX1497" s="34"/>
      <c r="AY1497" s="34"/>
      <c r="AZ1497" s="34"/>
      <c r="BA1497" s="34"/>
      <c r="BB1497" s="34"/>
      <c r="BC1497" s="34"/>
      <c r="BD1497" s="44">
        <v>160817</v>
      </c>
      <c r="BE1497" s="34" t="s">
        <v>2457</v>
      </c>
      <c r="BF1497" s="43" t="s">
        <v>426</v>
      </c>
      <c r="BG1497" s="34" t="s">
        <v>663</v>
      </c>
      <c r="BH1497" s="34" t="s">
        <v>411</v>
      </c>
      <c r="BI1497" s="34" t="s">
        <v>6727</v>
      </c>
      <c r="BJ1497" s="44" t="s">
        <v>428</v>
      </c>
      <c r="BK1497" s="44" t="s">
        <v>429</v>
      </c>
    </row>
    <row r="1498" spans="22:63">
      <c r="V1498" s="43">
        <v>170</v>
      </c>
      <c r="W1498" s="34" t="s">
        <v>3703</v>
      </c>
      <c r="X1498" s="44">
        <v>160818</v>
      </c>
      <c r="Y1498" s="34" t="s">
        <v>2594</v>
      </c>
      <c r="Z1498" s="43" t="s">
        <v>1277</v>
      </c>
      <c r="AA1498" s="34" t="s">
        <v>663</v>
      </c>
      <c r="AB1498" s="34" t="s">
        <v>411</v>
      </c>
      <c r="AC1498" s="34" t="s">
        <v>6728</v>
      </c>
      <c r="AD1498" s="44" t="s">
        <v>428</v>
      </c>
      <c r="AE1498" s="44" t="s">
        <v>429</v>
      </c>
      <c r="AF1498" s="43">
        <v>170</v>
      </c>
      <c r="AG1498" s="34" t="s">
        <v>3703</v>
      </c>
      <c r="AH1498" s="34" t="s">
        <v>3702</v>
      </c>
      <c r="AI1498" s="43" t="s">
        <v>3513</v>
      </c>
      <c r="AJ1498" s="44" t="s">
        <v>3704</v>
      </c>
      <c r="AK1498" s="295">
        <v>4930678</v>
      </c>
      <c r="AL1498" s="44" t="s">
        <v>663</v>
      </c>
      <c r="AM1498" s="44" t="s">
        <v>3708</v>
      </c>
      <c r="AN1498" s="296">
        <v>251095700</v>
      </c>
      <c r="AO1498" s="34"/>
      <c r="AP1498" s="34"/>
      <c r="AQ1498" s="34"/>
      <c r="AR1498" s="34"/>
      <c r="AS1498" s="34"/>
      <c r="AT1498" s="44" t="s">
        <v>434</v>
      </c>
      <c r="AU1498" s="44"/>
      <c r="AV1498" s="751" t="str" cm="1">
        <f t="array" ref="AV14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8" s="34"/>
      <c r="AX1498" s="34"/>
      <c r="AY1498" s="34"/>
      <c r="AZ1498" s="34"/>
      <c r="BA1498" s="34"/>
      <c r="BB1498" s="34"/>
      <c r="BC1498" s="34"/>
      <c r="BD1498" s="44">
        <v>160818</v>
      </c>
      <c r="BE1498" s="34" t="s">
        <v>2594</v>
      </c>
      <c r="BF1498" s="43" t="s">
        <v>1277</v>
      </c>
      <c r="BG1498" s="34" t="s">
        <v>663</v>
      </c>
      <c r="BH1498" s="34" t="s">
        <v>411</v>
      </c>
      <c r="BI1498" s="34" t="s">
        <v>6728</v>
      </c>
      <c r="BJ1498" s="44" t="s">
        <v>428</v>
      </c>
      <c r="BK1498" s="44" t="s">
        <v>429</v>
      </c>
    </row>
    <row r="1499" spans="22:63">
      <c r="V1499" s="43">
        <v>170</v>
      </c>
      <c r="W1499" s="34" t="s">
        <v>3703</v>
      </c>
      <c r="X1499" s="44">
        <v>160819</v>
      </c>
      <c r="Y1499" s="34" t="s">
        <v>2726</v>
      </c>
      <c r="Z1499" s="43" t="s">
        <v>1277</v>
      </c>
      <c r="AA1499" s="34" t="s">
        <v>663</v>
      </c>
      <c r="AB1499" s="34" t="s">
        <v>411</v>
      </c>
      <c r="AC1499" s="34" t="s">
        <v>6729</v>
      </c>
      <c r="AD1499" s="44" t="s">
        <v>428</v>
      </c>
      <c r="AE1499" s="44" t="s">
        <v>429</v>
      </c>
      <c r="AF1499" s="43">
        <v>170</v>
      </c>
      <c r="AG1499" s="34" t="s">
        <v>3703</v>
      </c>
      <c r="AH1499" s="34" t="s">
        <v>3702</v>
      </c>
      <c r="AI1499" s="43" t="s">
        <v>3513</v>
      </c>
      <c r="AJ1499" s="44" t="s">
        <v>3704</v>
      </c>
      <c r="AK1499" s="295">
        <v>4930678</v>
      </c>
      <c r="AL1499" s="44" t="s">
        <v>663</v>
      </c>
      <c r="AM1499" s="44" t="s">
        <v>3708</v>
      </c>
      <c r="AN1499" s="296">
        <v>251095700</v>
      </c>
      <c r="AO1499" s="34"/>
      <c r="AP1499" s="34"/>
      <c r="AQ1499" s="34"/>
      <c r="AR1499" s="34"/>
      <c r="AS1499" s="34"/>
      <c r="AT1499" s="44" t="s">
        <v>434</v>
      </c>
      <c r="AU1499" s="44"/>
      <c r="AV1499" s="751" t="str" cm="1">
        <f t="array" ref="AV14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499" s="34"/>
      <c r="AX1499" s="34"/>
      <c r="AY1499" s="34"/>
      <c r="AZ1499" s="34"/>
      <c r="BA1499" s="34"/>
      <c r="BB1499" s="34"/>
      <c r="BC1499" s="34"/>
      <c r="BD1499" s="44">
        <v>160819</v>
      </c>
      <c r="BE1499" s="34" t="s">
        <v>2726</v>
      </c>
      <c r="BF1499" s="43" t="s">
        <v>1277</v>
      </c>
      <c r="BG1499" s="34" t="s">
        <v>663</v>
      </c>
      <c r="BH1499" s="34" t="s">
        <v>411</v>
      </c>
      <c r="BI1499" s="34" t="s">
        <v>6729</v>
      </c>
      <c r="BJ1499" s="44" t="s">
        <v>428</v>
      </c>
      <c r="BK1499" s="44" t="s">
        <v>429</v>
      </c>
    </row>
    <row r="1500" spans="22:63">
      <c r="V1500" s="43">
        <v>170</v>
      </c>
      <c r="W1500" s="34" t="s">
        <v>3703</v>
      </c>
      <c r="X1500" s="44">
        <v>160820</v>
      </c>
      <c r="Y1500" s="34" t="s">
        <v>2841</v>
      </c>
      <c r="Z1500" s="43" t="s">
        <v>426</v>
      </c>
      <c r="AA1500" s="34" t="s">
        <v>663</v>
      </c>
      <c r="AB1500" s="34" t="s">
        <v>411</v>
      </c>
      <c r="AC1500" s="34" t="s">
        <v>6730</v>
      </c>
      <c r="AD1500" s="44" t="s">
        <v>428</v>
      </c>
      <c r="AE1500" s="44" t="s">
        <v>429</v>
      </c>
      <c r="AF1500" s="43">
        <v>170</v>
      </c>
      <c r="AG1500" s="34" t="s">
        <v>3703</v>
      </c>
      <c r="AH1500" s="34" t="s">
        <v>3702</v>
      </c>
      <c r="AI1500" s="43" t="s">
        <v>3513</v>
      </c>
      <c r="AJ1500" s="44" t="s">
        <v>3704</v>
      </c>
      <c r="AK1500" s="295">
        <v>4930678</v>
      </c>
      <c r="AL1500" s="44" t="s">
        <v>663</v>
      </c>
      <c r="AM1500" s="44" t="s">
        <v>3708</v>
      </c>
      <c r="AN1500" s="296">
        <v>251095700</v>
      </c>
      <c r="AO1500" s="34"/>
      <c r="AP1500" s="34"/>
      <c r="AQ1500" s="34"/>
      <c r="AR1500" s="34"/>
      <c r="AS1500" s="34"/>
      <c r="AT1500" s="44" t="s">
        <v>434</v>
      </c>
      <c r="AU1500" s="44"/>
      <c r="AV1500" s="751" t="str" cm="1">
        <f t="array" ref="AV15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0" s="34"/>
      <c r="AX1500" s="34"/>
      <c r="AY1500" s="34"/>
      <c r="AZ1500" s="34"/>
      <c r="BA1500" s="34"/>
      <c r="BB1500" s="34"/>
      <c r="BC1500" s="34"/>
      <c r="BD1500" s="44">
        <v>160820</v>
      </c>
      <c r="BE1500" s="34" t="s">
        <v>2841</v>
      </c>
      <c r="BF1500" s="43" t="s">
        <v>426</v>
      </c>
      <c r="BG1500" s="34" t="s">
        <v>663</v>
      </c>
      <c r="BH1500" s="34" t="s">
        <v>411</v>
      </c>
      <c r="BI1500" s="34" t="s">
        <v>6730</v>
      </c>
      <c r="BJ1500" s="44" t="s">
        <v>428</v>
      </c>
      <c r="BK1500" s="44" t="s">
        <v>429</v>
      </c>
    </row>
    <row r="1501" spans="22:63">
      <c r="V1501" s="43">
        <v>170</v>
      </c>
      <c r="W1501" s="34" t="s">
        <v>3703</v>
      </c>
      <c r="X1501" s="44">
        <v>160800</v>
      </c>
      <c r="Y1501" s="34" t="s">
        <v>6731</v>
      </c>
      <c r="Z1501" s="43" t="s">
        <v>426</v>
      </c>
      <c r="AA1501" s="34" t="s">
        <v>663</v>
      </c>
      <c r="AB1501" s="34" t="s">
        <v>411</v>
      </c>
      <c r="AC1501" s="34" t="s">
        <v>6730</v>
      </c>
      <c r="AD1501" s="44" t="s">
        <v>428</v>
      </c>
      <c r="AE1501" s="44" t="s">
        <v>429</v>
      </c>
      <c r="AF1501" s="43">
        <v>170</v>
      </c>
      <c r="AG1501" s="34" t="s">
        <v>3703</v>
      </c>
      <c r="AH1501" s="34" t="s">
        <v>3702</v>
      </c>
      <c r="AI1501" s="43" t="s">
        <v>3513</v>
      </c>
      <c r="AJ1501" s="44" t="s">
        <v>3704</v>
      </c>
      <c r="AK1501" s="295">
        <v>4930678</v>
      </c>
      <c r="AL1501" s="44" t="s">
        <v>663</v>
      </c>
      <c r="AM1501" s="44" t="s">
        <v>3708</v>
      </c>
      <c r="AN1501" s="296">
        <v>251095700</v>
      </c>
      <c r="AO1501" s="34"/>
      <c r="AP1501" s="34"/>
      <c r="AQ1501" s="34"/>
      <c r="AR1501" s="34"/>
      <c r="AS1501" s="34"/>
      <c r="AT1501" s="44" t="s">
        <v>434</v>
      </c>
      <c r="AU1501" s="44"/>
      <c r="AV1501" s="751" t="str" cm="1">
        <f t="array" ref="AV15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1" s="34"/>
      <c r="AX1501" s="34"/>
      <c r="AY1501" s="34"/>
      <c r="AZ1501" s="34"/>
      <c r="BA1501" s="34"/>
      <c r="BB1501" s="34"/>
      <c r="BC1501" s="34"/>
      <c r="BD1501" s="44">
        <v>160800</v>
      </c>
      <c r="BE1501" s="34" t="s">
        <v>6731</v>
      </c>
      <c r="BF1501" s="43" t="s">
        <v>426</v>
      </c>
      <c r="BG1501" s="34" t="s">
        <v>663</v>
      </c>
      <c r="BH1501" s="34" t="s">
        <v>411</v>
      </c>
      <c r="BI1501" s="34" t="s">
        <v>6730</v>
      </c>
      <c r="BJ1501" s="44" t="s">
        <v>428</v>
      </c>
      <c r="BK1501" s="44" t="s">
        <v>429</v>
      </c>
    </row>
    <row r="1502" spans="22:63">
      <c r="V1502" s="43">
        <v>170</v>
      </c>
      <c r="W1502" s="34" t="s">
        <v>3703</v>
      </c>
      <c r="X1502" s="44">
        <v>160816</v>
      </c>
      <c r="Y1502" s="34" t="s">
        <v>2310</v>
      </c>
      <c r="Z1502" s="43" t="s">
        <v>426</v>
      </c>
      <c r="AA1502" s="34" t="s">
        <v>663</v>
      </c>
      <c r="AB1502" s="34" t="s">
        <v>411</v>
      </c>
      <c r="AC1502" s="34" t="s">
        <v>2310</v>
      </c>
      <c r="AD1502" s="44" t="s">
        <v>428</v>
      </c>
      <c r="AE1502" s="44" t="s">
        <v>429</v>
      </c>
      <c r="AF1502" s="43">
        <v>170</v>
      </c>
      <c r="AG1502" s="34" t="s">
        <v>3703</v>
      </c>
      <c r="AH1502" s="34" t="s">
        <v>3702</v>
      </c>
      <c r="AI1502" s="43" t="s">
        <v>3513</v>
      </c>
      <c r="AJ1502" s="44" t="s">
        <v>3704</v>
      </c>
      <c r="AK1502" s="295">
        <v>4930678</v>
      </c>
      <c r="AL1502" s="44" t="s">
        <v>663</v>
      </c>
      <c r="AM1502" s="44" t="s">
        <v>3708</v>
      </c>
      <c r="AN1502" s="296">
        <v>251095700</v>
      </c>
      <c r="AO1502" s="34"/>
      <c r="AP1502" s="34"/>
      <c r="AQ1502" s="34"/>
      <c r="AR1502" s="34"/>
      <c r="AS1502" s="34"/>
      <c r="AT1502" s="44" t="s">
        <v>434</v>
      </c>
      <c r="AU1502" s="44"/>
      <c r="AV1502" s="751" t="str" cm="1">
        <f t="array" ref="AV15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2" s="34"/>
      <c r="AX1502" s="34"/>
      <c r="AY1502" s="34"/>
      <c r="AZ1502" s="34"/>
      <c r="BA1502" s="34"/>
      <c r="BB1502" s="34"/>
      <c r="BC1502" s="34"/>
      <c r="BD1502" s="44">
        <v>160816</v>
      </c>
      <c r="BE1502" s="34" t="s">
        <v>2310</v>
      </c>
      <c r="BF1502" s="43" t="s">
        <v>426</v>
      </c>
      <c r="BG1502" s="34" t="s">
        <v>663</v>
      </c>
      <c r="BH1502" s="34" t="s">
        <v>411</v>
      </c>
      <c r="BI1502" s="34" t="s">
        <v>2310</v>
      </c>
      <c r="BJ1502" s="44" t="s">
        <v>428</v>
      </c>
      <c r="BK1502" s="44" t="s">
        <v>429</v>
      </c>
    </row>
    <row r="1503" spans="22:63">
      <c r="V1503" s="43">
        <v>170</v>
      </c>
      <c r="W1503" s="34" t="s">
        <v>3703</v>
      </c>
      <c r="X1503" s="44">
        <v>161003</v>
      </c>
      <c r="Y1503" s="34" t="s">
        <v>929</v>
      </c>
      <c r="Z1503" s="43" t="s">
        <v>1277</v>
      </c>
      <c r="AA1503" s="34" t="s">
        <v>664</v>
      </c>
      <c r="AB1503" s="34" t="s">
        <v>411</v>
      </c>
      <c r="AC1503" s="34" t="s">
        <v>929</v>
      </c>
      <c r="AD1503" s="44" t="s">
        <v>428</v>
      </c>
      <c r="AE1503" s="44" t="s">
        <v>429</v>
      </c>
      <c r="AF1503" s="43">
        <v>170</v>
      </c>
      <c r="AG1503" s="34" t="s">
        <v>3703</v>
      </c>
      <c r="AH1503" s="34" t="s">
        <v>3702</v>
      </c>
      <c r="AI1503" s="43" t="s">
        <v>3513</v>
      </c>
      <c r="AJ1503" s="44" t="s">
        <v>3704</v>
      </c>
      <c r="AK1503" s="295">
        <v>4930678</v>
      </c>
      <c r="AL1503" s="44" t="s">
        <v>663</v>
      </c>
      <c r="AM1503" s="44" t="s">
        <v>3708</v>
      </c>
      <c r="AN1503" s="296">
        <v>251095700</v>
      </c>
      <c r="AO1503" s="34"/>
      <c r="AP1503" s="34"/>
      <c r="AQ1503" s="34"/>
      <c r="AR1503" s="34"/>
      <c r="AS1503" s="34"/>
      <c r="AT1503" s="44" t="s">
        <v>434</v>
      </c>
      <c r="AU1503" s="44"/>
      <c r="AV1503" s="751" t="str" cm="1">
        <f t="array" ref="AV15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3" s="34"/>
      <c r="AX1503" s="34"/>
      <c r="AY1503" s="34"/>
      <c r="AZ1503" s="34"/>
      <c r="BA1503" s="34"/>
      <c r="BB1503" s="34"/>
      <c r="BC1503" s="34"/>
      <c r="BD1503" s="44">
        <v>161003</v>
      </c>
      <c r="BE1503" s="34" t="s">
        <v>929</v>
      </c>
      <c r="BF1503" s="43" t="s">
        <v>1277</v>
      </c>
      <c r="BG1503" s="34" t="s">
        <v>664</v>
      </c>
      <c r="BH1503" s="34" t="s">
        <v>411</v>
      </c>
      <c r="BI1503" s="34" t="s">
        <v>929</v>
      </c>
      <c r="BJ1503" s="44" t="s">
        <v>428</v>
      </c>
      <c r="BK1503" s="44" t="s">
        <v>429</v>
      </c>
    </row>
    <row r="1504" spans="22:63">
      <c r="V1504" s="43">
        <v>170</v>
      </c>
      <c r="W1504" s="34" t="s">
        <v>3703</v>
      </c>
      <c r="X1504" s="44">
        <v>161004</v>
      </c>
      <c r="Y1504" s="34" t="s">
        <v>1194</v>
      </c>
      <c r="Z1504" s="43" t="s">
        <v>1277</v>
      </c>
      <c r="AA1504" s="34" t="s">
        <v>664</v>
      </c>
      <c r="AB1504" s="34" t="s">
        <v>411</v>
      </c>
      <c r="AC1504" s="34" t="s">
        <v>1194</v>
      </c>
      <c r="AD1504" s="44" t="s">
        <v>428</v>
      </c>
      <c r="AE1504" s="44" t="s">
        <v>429</v>
      </c>
      <c r="AF1504" s="43">
        <v>170</v>
      </c>
      <c r="AG1504" s="34" t="s">
        <v>3703</v>
      </c>
      <c r="AH1504" s="34" t="s">
        <v>3702</v>
      </c>
      <c r="AI1504" s="43" t="s">
        <v>3513</v>
      </c>
      <c r="AJ1504" s="44" t="s">
        <v>3704</v>
      </c>
      <c r="AK1504" s="295">
        <v>4930678</v>
      </c>
      <c r="AL1504" s="44" t="s">
        <v>663</v>
      </c>
      <c r="AM1504" s="44" t="s">
        <v>3708</v>
      </c>
      <c r="AN1504" s="296">
        <v>251095700</v>
      </c>
      <c r="AO1504" s="34"/>
      <c r="AP1504" s="34"/>
      <c r="AQ1504" s="34"/>
      <c r="AR1504" s="34"/>
      <c r="AS1504" s="34"/>
      <c r="AT1504" s="44" t="s">
        <v>434</v>
      </c>
      <c r="AU1504" s="44"/>
      <c r="AV1504" s="751" t="str" cm="1">
        <f t="array" ref="AV15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4" s="34"/>
      <c r="AX1504" s="34"/>
      <c r="AY1504" s="34"/>
      <c r="AZ1504" s="34"/>
      <c r="BA1504" s="34"/>
      <c r="BB1504" s="34"/>
      <c r="BC1504" s="34"/>
      <c r="BD1504" s="44">
        <v>161004</v>
      </c>
      <c r="BE1504" s="34" t="s">
        <v>1194</v>
      </c>
      <c r="BF1504" s="43" t="s">
        <v>1277</v>
      </c>
      <c r="BG1504" s="34" t="s">
        <v>664</v>
      </c>
      <c r="BH1504" s="34" t="s">
        <v>411</v>
      </c>
      <c r="BI1504" s="34" t="s">
        <v>1194</v>
      </c>
      <c r="BJ1504" s="44" t="s">
        <v>428</v>
      </c>
      <c r="BK1504" s="44" t="s">
        <v>429</v>
      </c>
    </row>
    <row r="1505" spans="22:63">
      <c r="V1505" s="43">
        <v>170</v>
      </c>
      <c r="W1505" s="34" t="s">
        <v>3703</v>
      </c>
      <c r="X1505" s="44">
        <v>161006</v>
      </c>
      <c r="Y1505" s="34" t="s">
        <v>1483</v>
      </c>
      <c r="Z1505" s="43" t="s">
        <v>1277</v>
      </c>
      <c r="AA1505" s="34" t="s">
        <v>664</v>
      </c>
      <c r="AB1505" s="34" t="s">
        <v>411</v>
      </c>
      <c r="AC1505" s="34" t="s">
        <v>1483</v>
      </c>
      <c r="AD1505" s="44" t="s">
        <v>428</v>
      </c>
      <c r="AE1505" s="44" t="s">
        <v>429</v>
      </c>
      <c r="AF1505" s="43">
        <v>170</v>
      </c>
      <c r="AG1505" s="34" t="s">
        <v>3703</v>
      </c>
      <c r="AH1505" s="34" t="s">
        <v>3702</v>
      </c>
      <c r="AI1505" s="43" t="s">
        <v>3513</v>
      </c>
      <c r="AJ1505" s="44" t="s">
        <v>3704</v>
      </c>
      <c r="AK1505" s="295">
        <v>4930678</v>
      </c>
      <c r="AL1505" s="44" t="s">
        <v>663</v>
      </c>
      <c r="AM1505" s="44" t="s">
        <v>3708</v>
      </c>
      <c r="AN1505" s="296">
        <v>251095700</v>
      </c>
      <c r="AO1505" s="34"/>
      <c r="AP1505" s="34"/>
      <c r="AQ1505" s="34"/>
      <c r="AR1505" s="34"/>
      <c r="AS1505" s="34"/>
      <c r="AT1505" s="44" t="s">
        <v>434</v>
      </c>
      <c r="AU1505" s="44"/>
      <c r="AV1505" s="751" t="str" cm="1">
        <f t="array" ref="AV15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5" s="34"/>
      <c r="AX1505" s="34"/>
      <c r="AY1505" s="34"/>
      <c r="AZ1505" s="34"/>
      <c r="BA1505" s="34"/>
      <c r="BB1505" s="34"/>
      <c r="BC1505" s="34"/>
      <c r="BD1505" s="44">
        <v>161006</v>
      </c>
      <c r="BE1505" s="34" t="s">
        <v>1483</v>
      </c>
      <c r="BF1505" s="43" t="s">
        <v>1277</v>
      </c>
      <c r="BG1505" s="34" t="s">
        <v>664</v>
      </c>
      <c r="BH1505" s="34" t="s">
        <v>411</v>
      </c>
      <c r="BI1505" s="34" t="s">
        <v>1483</v>
      </c>
      <c r="BJ1505" s="44" t="s">
        <v>428</v>
      </c>
      <c r="BK1505" s="44" t="s">
        <v>429</v>
      </c>
    </row>
    <row r="1506" spans="22:63">
      <c r="V1506" s="43">
        <v>170</v>
      </c>
      <c r="W1506" s="34" t="s">
        <v>3703</v>
      </c>
      <c r="X1506" s="44">
        <v>161007</v>
      </c>
      <c r="Y1506" s="34" t="s">
        <v>1752</v>
      </c>
      <c r="Z1506" s="43" t="s">
        <v>1277</v>
      </c>
      <c r="AA1506" s="34" t="s">
        <v>664</v>
      </c>
      <c r="AB1506" s="34" t="s">
        <v>411</v>
      </c>
      <c r="AC1506" s="34" t="s">
        <v>1752</v>
      </c>
      <c r="AD1506" s="44" t="s">
        <v>428</v>
      </c>
      <c r="AE1506" s="44" t="s">
        <v>429</v>
      </c>
      <c r="AF1506" s="43">
        <v>170</v>
      </c>
      <c r="AG1506" s="34" t="s">
        <v>3703</v>
      </c>
      <c r="AH1506" s="34" t="s">
        <v>3702</v>
      </c>
      <c r="AI1506" s="43" t="s">
        <v>3513</v>
      </c>
      <c r="AJ1506" s="44" t="s">
        <v>3704</v>
      </c>
      <c r="AK1506" s="295">
        <v>4930678</v>
      </c>
      <c r="AL1506" s="44" t="s">
        <v>663</v>
      </c>
      <c r="AM1506" s="44" t="s">
        <v>3708</v>
      </c>
      <c r="AN1506" s="296">
        <v>251095700</v>
      </c>
      <c r="AO1506" s="34"/>
      <c r="AP1506" s="34"/>
      <c r="AQ1506" s="34"/>
      <c r="AR1506" s="34"/>
      <c r="AS1506" s="34"/>
      <c r="AT1506" s="44" t="s">
        <v>434</v>
      </c>
      <c r="AU1506" s="44"/>
      <c r="AV1506" s="751" t="str" cm="1">
        <f t="array" ref="AV15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6" s="34"/>
      <c r="AX1506" s="34"/>
      <c r="AY1506" s="34"/>
      <c r="AZ1506" s="34"/>
      <c r="BA1506" s="34"/>
      <c r="BB1506" s="34"/>
      <c r="BC1506" s="34"/>
      <c r="BD1506" s="44">
        <v>161007</v>
      </c>
      <c r="BE1506" s="34" t="s">
        <v>1752</v>
      </c>
      <c r="BF1506" s="43" t="s">
        <v>1277</v>
      </c>
      <c r="BG1506" s="34" t="s">
        <v>664</v>
      </c>
      <c r="BH1506" s="34" t="s">
        <v>411</v>
      </c>
      <c r="BI1506" s="34" t="s">
        <v>1752</v>
      </c>
      <c r="BJ1506" s="44" t="s">
        <v>428</v>
      </c>
      <c r="BK1506" s="44" t="s">
        <v>429</v>
      </c>
    </row>
    <row r="1507" spans="22:63">
      <c r="V1507" s="43">
        <v>170</v>
      </c>
      <c r="W1507" s="34" t="s">
        <v>3703</v>
      </c>
      <c r="X1507" s="44">
        <v>161009</v>
      </c>
      <c r="Y1507" s="34" t="s">
        <v>1964</v>
      </c>
      <c r="Z1507" s="43" t="s">
        <v>1277</v>
      </c>
      <c r="AA1507" s="34" t="s">
        <v>664</v>
      </c>
      <c r="AB1507" s="34" t="s">
        <v>411</v>
      </c>
      <c r="AC1507" s="34" t="s">
        <v>1964</v>
      </c>
      <c r="AD1507" s="44" t="s">
        <v>428</v>
      </c>
      <c r="AE1507" s="44" t="s">
        <v>429</v>
      </c>
      <c r="AF1507" s="43">
        <v>170</v>
      </c>
      <c r="AG1507" s="34" t="s">
        <v>3703</v>
      </c>
      <c r="AH1507" s="34" t="s">
        <v>3702</v>
      </c>
      <c r="AI1507" s="43" t="s">
        <v>3513</v>
      </c>
      <c r="AJ1507" s="44" t="s">
        <v>3704</v>
      </c>
      <c r="AK1507" s="295">
        <v>4930678</v>
      </c>
      <c r="AL1507" s="44" t="s">
        <v>663</v>
      </c>
      <c r="AM1507" s="44" t="s">
        <v>3708</v>
      </c>
      <c r="AN1507" s="296">
        <v>251095700</v>
      </c>
      <c r="AO1507" s="34"/>
      <c r="AP1507" s="34"/>
      <c r="AQ1507" s="34"/>
      <c r="AR1507" s="34"/>
      <c r="AS1507" s="34"/>
      <c r="AT1507" s="44" t="s">
        <v>434</v>
      </c>
      <c r="AU1507" s="44"/>
      <c r="AV1507" s="751" t="str" cm="1">
        <f t="array" ref="AV15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7" s="34"/>
      <c r="AX1507" s="34"/>
      <c r="AY1507" s="34"/>
      <c r="AZ1507" s="34"/>
      <c r="BA1507" s="34"/>
      <c r="BB1507" s="34"/>
      <c r="BC1507" s="34"/>
      <c r="BD1507" s="44">
        <v>161009</v>
      </c>
      <c r="BE1507" s="34" t="s">
        <v>1964</v>
      </c>
      <c r="BF1507" s="43" t="s">
        <v>1277</v>
      </c>
      <c r="BG1507" s="34" t="s">
        <v>664</v>
      </c>
      <c r="BH1507" s="34" t="s">
        <v>411</v>
      </c>
      <c r="BI1507" s="34" t="s">
        <v>1964</v>
      </c>
      <c r="BJ1507" s="44" t="s">
        <v>428</v>
      </c>
      <c r="BK1507" s="44" t="s">
        <v>429</v>
      </c>
    </row>
    <row r="1508" spans="22:63">
      <c r="V1508" s="43">
        <v>170</v>
      </c>
      <c r="W1508" s="34" t="s">
        <v>3703</v>
      </c>
      <c r="X1508" s="44">
        <v>161012</v>
      </c>
      <c r="Y1508" s="34" t="s">
        <v>2145</v>
      </c>
      <c r="Z1508" s="43" t="s">
        <v>1277</v>
      </c>
      <c r="AA1508" s="34" t="s">
        <v>664</v>
      </c>
      <c r="AB1508" s="34" t="s">
        <v>411</v>
      </c>
      <c r="AC1508" s="34" t="s">
        <v>2145</v>
      </c>
      <c r="AD1508" s="44" t="s">
        <v>428</v>
      </c>
      <c r="AE1508" s="44" t="s">
        <v>429</v>
      </c>
      <c r="AF1508" s="43">
        <v>170</v>
      </c>
      <c r="AG1508" s="34" t="s">
        <v>3703</v>
      </c>
      <c r="AH1508" s="34" t="s">
        <v>3702</v>
      </c>
      <c r="AI1508" s="43" t="s">
        <v>3513</v>
      </c>
      <c r="AJ1508" s="44" t="s">
        <v>3704</v>
      </c>
      <c r="AK1508" s="295">
        <v>4930678</v>
      </c>
      <c r="AL1508" s="44" t="s">
        <v>663</v>
      </c>
      <c r="AM1508" s="44" t="s">
        <v>3708</v>
      </c>
      <c r="AN1508" s="296">
        <v>251095700</v>
      </c>
      <c r="AO1508" s="34"/>
      <c r="AP1508" s="34"/>
      <c r="AQ1508" s="34"/>
      <c r="AR1508" s="34"/>
      <c r="AS1508" s="34"/>
      <c r="AT1508" s="44" t="s">
        <v>434</v>
      </c>
      <c r="AU1508" s="44"/>
      <c r="AV1508" s="751" t="str" cm="1">
        <f t="array" ref="AV15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8" s="34"/>
      <c r="AX1508" s="34"/>
      <c r="AY1508" s="34"/>
      <c r="AZ1508" s="34"/>
      <c r="BA1508" s="34"/>
      <c r="BB1508" s="34"/>
      <c r="BC1508" s="34"/>
      <c r="BD1508" s="44">
        <v>161012</v>
      </c>
      <c r="BE1508" s="34" t="s">
        <v>2145</v>
      </c>
      <c r="BF1508" s="43" t="s">
        <v>1277</v>
      </c>
      <c r="BG1508" s="34" t="s">
        <v>664</v>
      </c>
      <c r="BH1508" s="34" t="s">
        <v>411</v>
      </c>
      <c r="BI1508" s="34" t="s">
        <v>2145</v>
      </c>
      <c r="BJ1508" s="44" t="s">
        <v>428</v>
      </c>
      <c r="BK1508" s="44" t="s">
        <v>429</v>
      </c>
    </row>
    <row r="1509" spans="22:63">
      <c r="V1509" s="43">
        <v>170</v>
      </c>
      <c r="W1509" s="34" t="s">
        <v>3703</v>
      </c>
      <c r="X1509" s="44">
        <v>161013</v>
      </c>
      <c r="Y1509" s="34" t="s">
        <v>2312</v>
      </c>
      <c r="Z1509" s="43" t="s">
        <v>1277</v>
      </c>
      <c r="AA1509" s="34" t="s">
        <v>664</v>
      </c>
      <c r="AB1509" s="34" t="s">
        <v>411</v>
      </c>
      <c r="AC1509" s="34" t="s">
        <v>2312</v>
      </c>
      <c r="AD1509" s="44" t="s">
        <v>428</v>
      </c>
      <c r="AE1509" s="44" t="s">
        <v>429</v>
      </c>
      <c r="AF1509" s="43">
        <v>170</v>
      </c>
      <c r="AG1509" s="34" t="s">
        <v>3703</v>
      </c>
      <c r="AH1509" s="34" t="s">
        <v>3702</v>
      </c>
      <c r="AI1509" s="43" t="s">
        <v>3513</v>
      </c>
      <c r="AJ1509" s="44" t="s">
        <v>3704</v>
      </c>
      <c r="AK1509" s="295">
        <v>4930678</v>
      </c>
      <c r="AL1509" s="44" t="s">
        <v>663</v>
      </c>
      <c r="AM1509" s="44" t="s">
        <v>3708</v>
      </c>
      <c r="AN1509" s="296">
        <v>251095700</v>
      </c>
      <c r="AO1509" s="34"/>
      <c r="AP1509" s="34"/>
      <c r="AQ1509" s="34"/>
      <c r="AR1509" s="34"/>
      <c r="AS1509" s="34"/>
      <c r="AT1509" s="44" t="s">
        <v>434</v>
      </c>
      <c r="AU1509" s="44"/>
      <c r="AV1509" s="751" t="str" cm="1">
        <f t="array" ref="AV15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09" s="34"/>
      <c r="AX1509" s="34"/>
      <c r="AY1509" s="34"/>
      <c r="AZ1509" s="34"/>
      <c r="BA1509" s="34"/>
      <c r="BB1509" s="34"/>
      <c r="BC1509" s="34"/>
      <c r="BD1509" s="44">
        <v>161013</v>
      </c>
      <c r="BE1509" s="34" t="s">
        <v>2312</v>
      </c>
      <c r="BF1509" s="43" t="s">
        <v>1277</v>
      </c>
      <c r="BG1509" s="34" t="s">
        <v>664</v>
      </c>
      <c r="BH1509" s="34" t="s">
        <v>411</v>
      </c>
      <c r="BI1509" s="34" t="s">
        <v>2312</v>
      </c>
      <c r="BJ1509" s="44" t="s">
        <v>428</v>
      </c>
      <c r="BK1509" s="44" t="s">
        <v>429</v>
      </c>
    </row>
    <row r="1510" spans="22:63">
      <c r="V1510" s="43">
        <v>170</v>
      </c>
      <c r="W1510" s="34" t="s">
        <v>3703</v>
      </c>
      <c r="X1510" s="44">
        <v>161016</v>
      </c>
      <c r="Y1510" s="34" t="s">
        <v>2459</v>
      </c>
      <c r="Z1510" s="43" t="s">
        <v>1277</v>
      </c>
      <c r="AA1510" s="34" t="s">
        <v>664</v>
      </c>
      <c r="AB1510" s="34" t="s">
        <v>411</v>
      </c>
      <c r="AC1510" s="34" t="s">
        <v>6732</v>
      </c>
      <c r="AD1510" s="44" t="s">
        <v>428</v>
      </c>
      <c r="AE1510" s="44" t="s">
        <v>429</v>
      </c>
      <c r="AF1510" s="43">
        <v>170</v>
      </c>
      <c r="AG1510" s="34" t="s">
        <v>3703</v>
      </c>
      <c r="AH1510" s="34" t="s">
        <v>3702</v>
      </c>
      <c r="AI1510" s="43" t="s">
        <v>3513</v>
      </c>
      <c r="AJ1510" s="44" t="s">
        <v>3704</v>
      </c>
      <c r="AK1510" s="295">
        <v>4930678</v>
      </c>
      <c r="AL1510" s="44" t="s">
        <v>663</v>
      </c>
      <c r="AM1510" s="44" t="s">
        <v>3708</v>
      </c>
      <c r="AN1510" s="296">
        <v>251095700</v>
      </c>
      <c r="AO1510" s="34"/>
      <c r="AP1510" s="34"/>
      <c r="AQ1510" s="34"/>
      <c r="AR1510" s="34"/>
      <c r="AS1510" s="34"/>
      <c r="AT1510" s="44" t="s">
        <v>434</v>
      </c>
      <c r="AU1510" s="44"/>
      <c r="AV1510" s="751" t="str" cm="1">
        <f t="array" ref="AV15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10" s="34"/>
      <c r="AX1510" s="34"/>
      <c r="AY1510" s="34"/>
      <c r="AZ1510" s="34"/>
      <c r="BA1510" s="34"/>
      <c r="BB1510" s="34"/>
      <c r="BC1510" s="34"/>
      <c r="BD1510" s="44">
        <v>161016</v>
      </c>
      <c r="BE1510" s="34" t="s">
        <v>2459</v>
      </c>
      <c r="BF1510" s="43" t="s">
        <v>1277</v>
      </c>
      <c r="BG1510" s="34" t="s">
        <v>664</v>
      </c>
      <c r="BH1510" s="34" t="s">
        <v>411</v>
      </c>
      <c r="BI1510" s="34" t="s">
        <v>6732</v>
      </c>
      <c r="BJ1510" s="44" t="s">
        <v>428</v>
      </c>
      <c r="BK1510" s="44" t="s">
        <v>429</v>
      </c>
    </row>
    <row r="1511" spans="22:63">
      <c r="V1511" s="43">
        <v>170</v>
      </c>
      <c r="W1511" s="34" t="s">
        <v>3703</v>
      </c>
      <c r="X1511" s="44">
        <v>161017</v>
      </c>
      <c r="Y1511" s="34" t="s">
        <v>2596</v>
      </c>
      <c r="Z1511" s="43" t="s">
        <v>1277</v>
      </c>
      <c r="AA1511" s="34" t="s">
        <v>664</v>
      </c>
      <c r="AB1511" s="34" t="s">
        <v>411</v>
      </c>
      <c r="AC1511" s="34" t="s">
        <v>6733</v>
      </c>
      <c r="AD1511" s="44" t="s">
        <v>428</v>
      </c>
      <c r="AE1511" s="44" t="s">
        <v>429</v>
      </c>
      <c r="AF1511" s="43">
        <v>170</v>
      </c>
      <c r="AG1511" s="34" t="s">
        <v>3703</v>
      </c>
      <c r="AH1511" s="34" t="s">
        <v>3702</v>
      </c>
      <c r="AI1511" s="43" t="s">
        <v>3513</v>
      </c>
      <c r="AJ1511" s="44" t="s">
        <v>3704</v>
      </c>
      <c r="AK1511" s="295">
        <v>4930678</v>
      </c>
      <c r="AL1511" s="44" t="s">
        <v>663</v>
      </c>
      <c r="AM1511" s="44" t="s">
        <v>3708</v>
      </c>
      <c r="AN1511" s="296">
        <v>251095700</v>
      </c>
      <c r="AO1511" s="34"/>
      <c r="AP1511" s="34"/>
      <c r="AQ1511" s="34"/>
      <c r="AR1511" s="34"/>
      <c r="AS1511" s="34"/>
      <c r="AT1511" s="44" t="s">
        <v>434</v>
      </c>
      <c r="AU1511" s="44"/>
      <c r="AV1511" s="751" t="str" cm="1">
        <f t="array" ref="AV15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11" s="34"/>
      <c r="AX1511" s="34"/>
      <c r="AY1511" s="34"/>
      <c r="AZ1511" s="34"/>
      <c r="BA1511" s="34"/>
      <c r="BB1511" s="34"/>
      <c r="BC1511" s="34"/>
      <c r="BD1511" s="44">
        <v>161017</v>
      </c>
      <c r="BE1511" s="34" t="s">
        <v>2596</v>
      </c>
      <c r="BF1511" s="43" t="s">
        <v>1277</v>
      </c>
      <c r="BG1511" s="34" t="s">
        <v>664</v>
      </c>
      <c r="BH1511" s="34" t="s">
        <v>411</v>
      </c>
      <c r="BI1511" s="34" t="s">
        <v>6733</v>
      </c>
      <c r="BJ1511" s="44" t="s">
        <v>428</v>
      </c>
      <c r="BK1511" s="44" t="s">
        <v>429</v>
      </c>
    </row>
    <row r="1512" spans="22:63">
      <c r="V1512" s="43">
        <v>170</v>
      </c>
      <c r="W1512" s="34" t="s">
        <v>3703</v>
      </c>
      <c r="X1512" s="44">
        <v>161018</v>
      </c>
      <c r="Y1512" s="34" t="s">
        <v>2728</v>
      </c>
      <c r="Z1512" s="43" t="s">
        <v>1277</v>
      </c>
      <c r="AA1512" s="34" t="s">
        <v>664</v>
      </c>
      <c r="AB1512" s="34" t="s">
        <v>411</v>
      </c>
      <c r="AC1512" s="34" t="s">
        <v>6734</v>
      </c>
      <c r="AD1512" s="44" t="s">
        <v>428</v>
      </c>
      <c r="AE1512" s="44" t="s">
        <v>429</v>
      </c>
      <c r="AF1512" s="43">
        <v>170</v>
      </c>
      <c r="AG1512" s="34" t="s">
        <v>3703</v>
      </c>
      <c r="AH1512" s="34" t="s">
        <v>3702</v>
      </c>
      <c r="AI1512" s="43" t="s">
        <v>3513</v>
      </c>
      <c r="AJ1512" s="44" t="s">
        <v>3704</v>
      </c>
      <c r="AK1512" s="295">
        <v>4930678</v>
      </c>
      <c r="AL1512" s="44" t="s">
        <v>663</v>
      </c>
      <c r="AM1512" s="44" t="s">
        <v>3708</v>
      </c>
      <c r="AN1512" s="296">
        <v>251095700</v>
      </c>
      <c r="AO1512" s="34"/>
      <c r="AP1512" s="34"/>
      <c r="AQ1512" s="34"/>
      <c r="AR1512" s="34"/>
      <c r="AS1512" s="34"/>
      <c r="AT1512" s="44" t="s">
        <v>434</v>
      </c>
      <c r="AU1512" s="44"/>
      <c r="AV1512" s="751" t="str" cm="1">
        <f t="array" ref="AV15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12" s="34"/>
      <c r="AX1512" s="34"/>
      <c r="AY1512" s="34"/>
      <c r="AZ1512" s="34"/>
      <c r="BA1512" s="34"/>
      <c r="BB1512" s="34"/>
      <c r="BC1512" s="34"/>
      <c r="BD1512" s="44">
        <v>161018</v>
      </c>
      <c r="BE1512" s="34" t="s">
        <v>2728</v>
      </c>
      <c r="BF1512" s="43" t="s">
        <v>1277</v>
      </c>
      <c r="BG1512" s="34" t="s">
        <v>664</v>
      </c>
      <c r="BH1512" s="34" t="s">
        <v>411</v>
      </c>
      <c r="BI1512" s="34" t="s">
        <v>6734</v>
      </c>
      <c r="BJ1512" s="44" t="s">
        <v>428</v>
      </c>
      <c r="BK1512" s="44" t="s">
        <v>429</v>
      </c>
    </row>
    <row r="1513" spans="22:63">
      <c r="V1513" s="43">
        <v>170</v>
      </c>
      <c r="W1513" s="34" t="s">
        <v>3703</v>
      </c>
      <c r="X1513" s="44">
        <v>161019</v>
      </c>
      <c r="Y1513" s="34" t="s">
        <v>2843</v>
      </c>
      <c r="Z1513" s="43" t="s">
        <v>1277</v>
      </c>
      <c r="AA1513" s="34" t="s">
        <v>664</v>
      </c>
      <c r="AB1513" s="34" t="s">
        <v>411</v>
      </c>
      <c r="AC1513" s="34" t="s">
        <v>6735</v>
      </c>
      <c r="AD1513" s="44" t="s">
        <v>428</v>
      </c>
      <c r="AE1513" s="44" t="s">
        <v>429</v>
      </c>
      <c r="AF1513" s="43">
        <v>170</v>
      </c>
      <c r="AG1513" s="34" t="s">
        <v>3703</v>
      </c>
      <c r="AH1513" s="34" t="s">
        <v>3702</v>
      </c>
      <c r="AI1513" s="43" t="s">
        <v>3513</v>
      </c>
      <c r="AJ1513" s="44" t="s">
        <v>3704</v>
      </c>
      <c r="AK1513" s="295">
        <v>4930678</v>
      </c>
      <c r="AL1513" s="44" t="s">
        <v>663</v>
      </c>
      <c r="AM1513" s="44" t="s">
        <v>3708</v>
      </c>
      <c r="AN1513" s="296">
        <v>251095700</v>
      </c>
      <c r="AO1513" s="34"/>
      <c r="AP1513" s="34"/>
      <c r="AQ1513" s="34"/>
      <c r="AR1513" s="34"/>
      <c r="AS1513" s="34"/>
      <c r="AT1513" s="44" t="s">
        <v>434</v>
      </c>
      <c r="AU1513" s="44"/>
      <c r="AV1513" s="751" t="str" cm="1">
        <f t="array" ref="AV15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13" s="34"/>
      <c r="AX1513" s="34"/>
      <c r="AY1513" s="34"/>
      <c r="AZ1513" s="34"/>
      <c r="BA1513" s="34"/>
      <c r="BB1513" s="34"/>
      <c r="BC1513" s="34"/>
      <c r="BD1513" s="44">
        <v>161019</v>
      </c>
      <c r="BE1513" s="34" t="s">
        <v>2843</v>
      </c>
      <c r="BF1513" s="43" t="s">
        <v>1277</v>
      </c>
      <c r="BG1513" s="34" t="s">
        <v>664</v>
      </c>
      <c r="BH1513" s="34" t="s">
        <v>411</v>
      </c>
      <c r="BI1513" s="34" t="s">
        <v>6735</v>
      </c>
      <c r="BJ1513" s="44" t="s">
        <v>428</v>
      </c>
      <c r="BK1513" s="44" t="s">
        <v>429</v>
      </c>
    </row>
    <row r="1514" spans="22:63">
      <c r="V1514" s="43">
        <v>170</v>
      </c>
      <c r="W1514" s="34" t="s">
        <v>3703</v>
      </c>
      <c r="X1514" s="44">
        <v>161000</v>
      </c>
      <c r="Y1514" s="34" t="s">
        <v>6736</v>
      </c>
      <c r="Z1514" s="43" t="s">
        <v>1277</v>
      </c>
      <c r="AA1514" s="34" t="s">
        <v>664</v>
      </c>
      <c r="AB1514" s="34" t="s">
        <v>411</v>
      </c>
      <c r="AC1514" s="34" t="s">
        <v>6735</v>
      </c>
      <c r="AD1514" s="44" t="s">
        <v>428</v>
      </c>
      <c r="AE1514" s="44" t="s">
        <v>429</v>
      </c>
      <c r="AF1514" s="43">
        <v>170</v>
      </c>
      <c r="AG1514" s="34" t="s">
        <v>3703</v>
      </c>
      <c r="AH1514" s="34" t="s">
        <v>3702</v>
      </c>
      <c r="AI1514" s="43" t="s">
        <v>3513</v>
      </c>
      <c r="AJ1514" s="44" t="s">
        <v>3704</v>
      </c>
      <c r="AK1514" s="295">
        <v>4930678</v>
      </c>
      <c r="AL1514" s="44" t="s">
        <v>663</v>
      </c>
      <c r="AM1514" s="44" t="s">
        <v>3708</v>
      </c>
      <c r="AN1514" s="296">
        <v>251095700</v>
      </c>
      <c r="AO1514" s="34"/>
      <c r="AP1514" s="34"/>
      <c r="AQ1514" s="34"/>
      <c r="AR1514" s="34"/>
      <c r="AS1514" s="34"/>
      <c r="AT1514" s="44" t="s">
        <v>6737</v>
      </c>
      <c r="AU1514" s="44"/>
      <c r="AV1514" s="751" t="str" cm="1">
        <f t="array" ref="AV15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DN</v>
      </c>
      <c r="AW1514" s="34"/>
      <c r="AX1514" s="34"/>
      <c r="AY1514" s="34"/>
      <c r="AZ1514" s="34"/>
      <c r="BA1514" s="34"/>
      <c r="BB1514" s="34"/>
      <c r="BC1514" s="34"/>
      <c r="BD1514" s="44">
        <v>161000</v>
      </c>
      <c r="BE1514" s="34" t="s">
        <v>6736</v>
      </c>
      <c r="BF1514" s="43" t="s">
        <v>1277</v>
      </c>
      <c r="BG1514" s="34" t="s">
        <v>664</v>
      </c>
      <c r="BH1514" s="34" t="s">
        <v>411</v>
      </c>
      <c r="BI1514" s="34" t="s">
        <v>6735</v>
      </c>
      <c r="BJ1514" s="44" t="s">
        <v>428</v>
      </c>
      <c r="BK1514" s="44" t="s">
        <v>429</v>
      </c>
    </row>
    <row r="1515" spans="22:63">
      <c r="V1515" s="43">
        <v>219</v>
      </c>
      <c r="W1515" s="34" t="s">
        <v>3931</v>
      </c>
      <c r="X1515" s="44">
        <v>10501</v>
      </c>
      <c r="Y1515" s="34" t="s">
        <v>725</v>
      </c>
      <c r="Z1515" s="43" t="s">
        <v>426</v>
      </c>
      <c r="AA1515" s="34" t="s">
        <v>396</v>
      </c>
      <c r="AB1515" s="34" t="s">
        <v>396</v>
      </c>
      <c r="AC1515" s="34" t="s">
        <v>725</v>
      </c>
      <c r="AD1515" s="44" t="s">
        <v>3928</v>
      </c>
      <c r="AE1515" s="44" t="s">
        <v>6738</v>
      </c>
      <c r="AF1515" s="43">
        <v>219</v>
      </c>
      <c r="AG1515" s="34" t="s">
        <v>3931</v>
      </c>
      <c r="AH1515" s="34" t="s">
        <v>3930</v>
      </c>
      <c r="AI1515" s="43" t="s">
        <v>3932</v>
      </c>
      <c r="AJ1515" s="44" t="s">
        <v>3933</v>
      </c>
      <c r="AK1515" s="295">
        <v>3810200</v>
      </c>
      <c r="AL1515" s="44" t="s">
        <v>396</v>
      </c>
      <c r="AM1515" s="44" t="s">
        <v>3937</v>
      </c>
      <c r="AN1515" s="296">
        <v>234093380</v>
      </c>
      <c r="AO1515" s="34"/>
      <c r="AP1515" s="34"/>
      <c r="AQ1515" s="34"/>
      <c r="AR1515" s="34"/>
      <c r="AS1515" s="34"/>
      <c r="AT1515" s="44" t="s">
        <v>6737</v>
      </c>
      <c r="AU1515" s="44"/>
      <c r="AV1515" s="751" t="str" cm="1">
        <f t="array" ref="AV15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15" s="34"/>
      <c r="AX1515" s="34"/>
      <c r="AY1515" s="34"/>
      <c r="AZ1515" s="34"/>
      <c r="BA1515" s="34"/>
      <c r="BB1515" s="34"/>
      <c r="BC1515" s="34"/>
      <c r="BD1515" s="44">
        <v>10501</v>
      </c>
      <c r="BE1515" s="34" t="s">
        <v>725</v>
      </c>
      <c r="BF1515" s="43" t="s">
        <v>426</v>
      </c>
      <c r="BG1515" s="34" t="s">
        <v>396</v>
      </c>
      <c r="BH1515" s="34" t="s">
        <v>396</v>
      </c>
      <c r="BI1515" s="34" t="s">
        <v>725</v>
      </c>
      <c r="BJ1515" s="44" t="s">
        <v>3928</v>
      </c>
      <c r="BK1515" s="44" t="s">
        <v>6738</v>
      </c>
    </row>
    <row r="1516" spans="22:63">
      <c r="V1516" s="43">
        <v>219</v>
      </c>
      <c r="W1516" s="34" t="s">
        <v>3931</v>
      </c>
      <c r="X1516" s="44">
        <v>10500</v>
      </c>
      <c r="Y1516" s="34" t="s">
        <v>6739</v>
      </c>
      <c r="Z1516" s="43" t="s">
        <v>426</v>
      </c>
      <c r="AA1516" s="34" t="s">
        <v>396</v>
      </c>
      <c r="AB1516" s="34" t="s">
        <v>396</v>
      </c>
      <c r="AC1516" s="34" t="s">
        <v>6740</v>
      </c>
      <c r="AD1516" s="44" t="s">
        <v>3928</v>
      </c>
      <c r="AE1516" s="44" t="s">
        <v>6738</v>
      </c>
      <c r="AF1516" s="43">
        <v>219</v>
      </c>
      <c r="AG1516" s="34" t="s">
        <v>3931</v>
      </c>
      <c r="AH1516" s="34" t="s">
        <v>3930</v>
      </c>
      <c r="AI1516" s="43" t="s">
        <v>3932</v>
      </c>
      <c r="AJ1516" s="44" t="s">
        <v>3933</v>
      </c>
      <c r="AK1516" s="295">
        <v>3810200</v>
      </c>
      <c r="AL1516" s="44" t="s">
        <v>396</v>
      </c>
      <c r="AM1516" s="44" t="s">
        <v>3937</v>
      </c>
      <c r="AN1516" s="296">
        <v>234093380</v>
      </c>
      <c r="AO1516" s="34"/>
      <c r="AP1516" s="34"/>
      <c r="AQ1516" s="34"/>
      <c r="AR1516" s="34"/>
      <c r="AS1516" s="34"/>
      <c r="AT1516" s="44" t="s">
        <v>6737</v>
      </c>
      <c r="AU1516" s="44"/>
      <c r="AV1516" s="751" t="str" cm="1">
        <f t="array" ref="AV15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16" s="34"/>
      <c r="AX1516" s="34"/>
      <c r="AY1516" s="34"/>
      <c r="AZ1516" s="34"/>
      <c r="BA1516" s="34"/>
      <c r="BB1516" s="34"/>
      <c r="BC1516" s="34"/>
      <c r="BD1516" s="44">
        <v>10500</v>
      </c>
      <c r="BE1516" s="34" t="s">
        <v>6739</v>
      </c>
      <c r="BF1516" s="43" t="s">
        <v>426</v>
      </c>
      <c r="BG1516" s="34" t="s">
        <v>396</v>
      </c>
      <c r="BH1516" s="34" t="s">
        <v>396</v>
      </c>
      <c r="BI1516" s="34" t="s">
        <v>6740</v>
      </c>
      <c r="BJ1516" s="44" t="s">
        <v>3928</v>
      </c>
      <c r="BK1516" s="44" t="s">
        <v>6738</v>
      </c>
    </row>
    <row r="1517" spans="22:63">
      <c r="V1517" s="43">
        <v>219</v>
      </c>
      <c r="W1517" s="34" t="s">
        <v>3931</v>
      </c>
      <c r="X1517" s="44">
        <v>10502</v>
      </c>
      <c r="Y1517" s="34" t="s">
        <v>993</v>
      </c>
      <c r="Z1517" s="43" t="s">
        <v>426</v>
      </c>
      <c r="AA1517" s="34" t="s">
        <v>396</v>
      </c>
      <c r="AB1517" s="34" t="s">
        <v>396</v>
      </c>
      <c r="AC1517" s="34" t="s">
        <v>993</v>
      </c>
      <c r="AD1517" s="44" t="s">
        <v>3928</v>
      </c>
      <c r="AE1517" s="44" t="s">
        <v>6738</v>
      </c>
      <c r="AF1517" s="43">
        <v>219</v>
      </c>
      <c r="AG1517" s="34" t="s">
        <v>3931</v>
      </c>
      <c r="AH1517" s="34" t="s">
        <v>3930</v>
      </c>
      <c r="AI1517" s="43" t="s">
        <v>3932</v>
      </c>
      <c r="AJ1517" s="44" t="s">
        <v>3933</v>
      </c>
      <c r="AK1517" s="295">
        <v>3810200</v>
      </c>
      <c r="AL1517" s="44" t="s">
        <v>396</v>
      </c>
      <c r="AM1517" s="44" t="s">
        <v>3937</v>
      </c>
      <c r="AN1517" s="296">
        <v>234093380</v>
      </c>
      <c r="AO1517" s="34"/>
      <c r="AP1517" s="34"/>
      <c r="AQ1517" s="34"/>
      <c r="AR1517" s="34"/>
      <c r="AS1517" s="34"/>
      <c r="AT1517" s="44" t="s">
        <v>6737</v>
      </c>
      <c r="AU1517" s="44"/>
      <c r="AV1517" s="751" t="str" cm="1">
        <f t="array" ref="AV15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17" s="34"/>
      <c r="AX1517" s="34"/>
      <c r="AY1517" s="34"/>
      <c r="AZ1517" s="34"/>
      <c r="BA1517" s="34"/>
      <c r="BB1517" s="34"/>
      <c r="BC1517" s="34"/>
      <c r="BD1517" s="44">
        <v>10502</v>
      </c>
      <c r="BE1517" s="34" t="s">
        <v>993</v>
      </c>
      <c r="BF1517" s="43" t="s">
        <v>426</v>
      </c>
      <c r="BG1517" s="34" t="s">
        <v>396</v>
      </c>
      <c r="BH1517" s="34" t="s">
        <v>396</v>
      </c>
      <c r="BI1517" s="34" t="s">
        <v>993</v>
      </c>
      <c r="BJ1517" s="44" t="s">
        <v>3928</v>
      </c>
      <c r="BK1517" s="44" t="s">
        <v>6738</v>
      </c>
    </row>
    <row r="1518" spans="22:63">
      <c r="V1518" s="43">
        <v>219</v>
      </c>
      <c r="W1518" s="34" t="s">
        <v>3931</v>
      </c>
      <c r="X1518" s="44">
        <v>10515</v>
      </c>
      <c r="Y1518" s="34" t="s">
        <v>2380</v>
      </c>
      <c r="Z1518" s="43" t="s">
        <v>426</v>
      </c>
      <c r="AA1518" s="34" t="s">
        <v>396</v>
      </c>
      <c r="AB1518" s="34" t="s">
        <v>396</v>
      </c>
      <c r="AC1518" s="34" t="s">
        <v>2380</v>
      </c>
      <c r="AD1518" s="44" t="s">
        <v>3928</v>
      </c>
      <c r="AE1518" s="44" t="s">
        <v>6738</v>
      </c>
      <c r="AF1518" s="43">
        <v>219</v>
      </c>
      <c r="AG1518" s="34" t="s">
        <v>3931</v>
      </c>
      <c r="AH1518" s="34" t="s">
        <v>3930</v>
      </c>
      <c r="AI1518" s="43" t="s">
        <v>3932</v>
      </c>
      <c r="AJ1518" s="44" t="s">
        <v>3933</v>
      </c>
      <c r="AK1518" s="295">
        <v>3810200</v>
      </c>
      <c r="AL1518" s="44" t="s">
        <v>396</v>
      </c>
      <c r="AM1518" s="44" t="s">
        <v>3937</v>
      </c>
      <c r="AN1518" s="296">
        <v>234093380</v>
      </c>
      <c r="AO1518" s="34"/>
      <c r="AP1518" s="34"/>
      <c r="AQ1518" s="34"/>
      <c r="AR1518" s="34"/>
      <c r="AS1518" s="34"/>
      <c r="AT1518" s="44" t="s">
        <v>6737</v>
      </c>
      <c r="AU1518" s="44"/>
      <c r="AV1518" s="751" t="str" cm="1">
        <f t="array" ref="AV15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18" s="34"/>
      <c r="AX1518" s="34"/>
      <c r="AY1518" s="34"/>
      <c r="AZ1518" s="34"/>
      <c r="BA1518" s="34"/>
      <c r="BB1518" s="34"/>
      <c r="BC1518" s="34"/>
      <c r="BD1518" s="44">
        <v>10515</v>
      </c>
      <c r="BE1518" s="34" t="s">
        <v>2380</v>
      </c>
      <c r="BF1518" s="43" t="s">
        <v>426</v>
      </c>
      <c r="BG1518" s="34" t="s">
        <v>396</v>
      </c>
      <c r="BH1518" s="34" t="s">
        <v>396</v>
      </c>
      <c r="BI1518" s="34" t="s">
        <v>2380</v>
      </c>
      <c r="BJ1518" s="44" t="s">
        <v>3928</v>
      </c>
      <c r="BK1518" s="44" t="s">
        <v>6738</v>
      </c>
    </row>
    <row r="1519" spans="22:63">
      <c r="V1519" s="43">
        <v>219</v>
      </c>
      <c r="W1519" s="34" t="s">
        <v>3931</v>
      </c>
      <c r="X1519" s="44">
        <v>10505</v>
      </c>
      <c r="Y1519" s="34" t="s">
        <v>1288</v>
      </c>
      <c r="Z1519" s="43" t="s">
        <v>426</v>
      </c>
      <c r="AA1519" s="34" t="s">
        <v>396</v>
      </c>
      <c r="AB1519" s="34" t="s">
        <v>396</v>
      </c>
      <c r="AC1519" s="34" t="s">
        <v>1288</v>
      </c>
      <c r="AD1519" s="44" t="s">
        <v>3928</v>
      </c>
      <c r="AE1519" s="44" t="s">
        <v>6738</v>
      </c>
      <c r="AF1519" s="43">
        <v>219</v>
      </c>
      <c r="AG1519" s="34" t="s">
        <v>3931</v>
      </c>
      <c r="AH1519" s="34" t="s">
        <v>3930</v>
      </c>
      <c r="AI1519" s="43" t="s">
        <v>3932</v>
      </c>
      <c r="AJ1519" s="44" t="s">
        <v>3933</v>
      </c>
      <c r="AK1519" s="295">
        <v>3810200</v>
      </c>
      <c r="AL1519" s="44" t="s">
        <v>396</v>
      </c>
      <c r="AM1519" s="44" t="s">
        <v>3937</v>
      </c>
      <c r="AN1519" s="296">
        <v>234093380</v>
      </c>
      <c r="AO1519" s="34"/>
      <c r="AP1519" s="34"/>
      <c r="AQ1519" s="34"/>
      <c r="AR1519" s="34"/>
      <c r="AS1519" s="34"/>
      <c r="AT1519" s="44" t="s">
        <v>6737</v>
      </c>
      <c r="AU1519" s="44"/>
      <c r="AV1519" s="751" t="str" cm="1">
        <f t="array" ref="AV15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19" s="34"/>
      <c r="AX1519" s="34"/>
      <c r="AY1519" s="34"/>
      <c r="AZ1519" s="34"/>
      <c r="BA1519" s="34"/>
      <c r="BB1519" s="34"/>
      <c r="BC1519" s="34"/>
      <c r="BD1519" s="44">
        <v>10505</v>
      </c>
      <c r="BE1519" s="34" t="s">
        <v>1288</v>
      </c>
      <c r="BF1519" s="43" t="s">
        <v>426</v>
      </c>
      <c r="BG1519" s="34" t="s">
        <v>396</v>
      </c>
      <c r="BH1519" s="34" t="s">
        <v>396</v>
      </c>
      <c r="BI1519" s="34" t="s">
        <v>1288</v>
      </c>
      <c r="BJ1519" s="44" t="s">
        <v>3928</v>
      </c>
      <c r="BK1519" s="44" t="s">
        <v>6738</v>
      </c>
    </row>
    <row r="1520" spans="22:63">
      <c r="V1520" s="43">
        <v>219</v>
      </c>
      <c r="W1520" s="34" t="s">
        <v>3931</v>
      </c>
      <c r="X1520" s="44">
        <v>10508</v>
      </c>
      <c r="Y1520" s="34" t="s">
        <v>1584</v>
      </c>
      <c r="Z1520" s="43" t="s">
        <v>426</v>
      </c>
      <c r="AA1520" s="34" t="s">
        <v>396</v>
      </c>
      <c r="AB1520" s="34" t="s">
        <v>396</v>
      </c>
      <c r="AC1520" s="34" t="s">
        <v>1584</v>
      </c>
      <c r="AD1520" s="44" t="s">
        <v>3928</v>
      </c>
      <c r="AE1520" s="44" t="s">
        <v>6738</v>
      </c>
      <c r="AF1520" s="43">
        <v>219</v>
      </c>
      <c r="AG1520" s="34" t="s">
        <v>3931</v>
      </c>
      <c r="AH1520" s="34" t="s">
        <v>3930</v>
      </c>
      <c r="AI1520" s="43" t="s">
        <v>3932</v>
      </c>
      <c r="AJ1520" s="44" t="s">
        <v>3933</v>
      </c>
      <c r="AK1520" s="295">
        <v>3810200</v>
      </c>
      <c r="AL1520" s="44" t="s">
        <v>396</v>
      </c>
      <c r="AM1520" s="44" t="s">
        <v>3937</v>
      </c>
      <c r="AN1520" s="296">
        <v>234093380</v>
      </c>
      <c r="AO1520" s="34"/>
      <c r="AP1520" s="34"/>
      <c r="AQ1520" s="34"/>
      <c r="AR1520" s="34"/>
      <c r="AS1520" s="34"/>
      <c r="AT1520" s="44" t="s">
        <v>6737</v>
      </c>
      <c r="AU1520" s="44"/>
      <c r="AV1520" s="751" t="str" cm="1">
        <f t="array" ref="AV15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0" s="34"/>
      <c r="AX1520" s="34"/>
      <c r="AY1520" s="34"/>
      <c r="AZ1520" s="34"/>
      <c r="BA1520" s="34"/>
      <c r="BB1520" s="34"/>
      <c r="BC1520" s="34"/>
      <c r="BD1520" s="44">
        <v>10508</v>
      </c>
      <c r="BE1520" s="34" t="s">
        <v>1584</v>
      </c>
      <c r="BF1520" s="43" t="s">
        <v>426</v>
      </c>
      <c r="BG1520" s="34" t="s">
        <v>396</v>
      </c>
      <c r="BH1520" s="34" t="s">
        <v>396</v>
      </c>
      <c r="BI1520" s="34" t="s">
        <v>1584</v>
      </c>
      <c r="BJ1520" s="44" t="s">
        <v>3928</v>
      </c>
      <c r="BK1520" s="44" t="s">
        <v>6738</v>
      </c>
    </row>
    <row r="1521" spans="22:63">
      <c r="V1521" s="43">
        <v>219</v>
      </c>
      <c r="W1521" s="34" t="s">
        <v>3931</v>
      </c>
      <c r="X1521" s="44">
        <v>10516</v>
      </c>
      <c r="Y1521" s="34" t="s">
        <v>2519</v>
      </c>
      <c r="Z1521" s="43" t="s">
        <v>426</v>
      </c>
      <c r="AA1521" s="34" t="s">
        <v>396</v>
      </c>
      <c r="AB1521" s="34" t="s">
        <v>396</v>
      </c>
      <c r="AC1521" s="34" t="s">
        <v>2519</v>
      </c>
      <c r="AD1521" s="44" t="s">
        <v>3928</v>
      </c>
      <c r="AE1521" s="44" t="s">
        <v>6738</v>
      </c>
      <c r="AF1521" s="43">
        <v>219</v>
      </c>
      <c r="AG1521" s="34" t="s">
        <v>3931</v>
      </c>
      <c r="AH1521" s="34" t="s">
        <v>3930</v>
      </c>
      <c r="AI1521" s="43" t="s">
        <v>3932</v>
      </c>
      <c r="AJ1521" s="44" t="s">
        <v>3933</v>
      </c>
      <c r="AK1521" s="295">
        <v>3810200</v>
      </c>
      <c r="AL1521" s="44" t="s">
        <v>396</v>
      </c>
      <c r="AM1521" s="44" t="s">
        <v>3937</v>
      </c>
      <c r="AN1521" s="296">
        <v>234093380</v>
      </c>
      <c r="AO1521" s="34"/>
      <c r="AP1521" s="34"/>
      <c r="AQ1521" s="34"/>
      <c r="AR1521" s="34"/>
      <c r="AS1521" s="34"/>
      <c r="AT1521" s="44" t="s">
        <v>6737</v>
      </c>
      <c r="AU1521" s="44"/>
      <c r="AV1521" s="751" t="str" cm="1">
        <f t="array" ref="AV15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1" s="34"/>
      <c r="AX1521" s="34"/>
      <c r="AY1521" s="34"/>
      <c r="AZ1521" s="34"/>
      <c r="BA1521" s="34"/>
      <c r="BB1521" s="34"/>
      <c r="BC1521" s="34"/>
      <c r="BD1521" s="44">
        <v>10516</v>
      </c>
      <c r="BE1521" s="34" t="s">
        <v>2519</v>
      </c>
      <c r="BF1521" s="43" t="s">
        <v>426</v>
      </c>
      <c r="BG1521" s="34" t="s">
        <v>396</v>
      </c>
      <c r="BH1521" s="34" t="s">
        <v>396</v>
      </c>
      <c r="BI1521" s="34" t="s">
        <v>2519</v>
      </c>
      <c r="BJ1521" s="44" t="s">
        <v>3928</v>
      </c>
      <c r="BK1521" s="44" t="s">
        <v>6738</v>
      </c>
    </row>
    <row r="1522" spans="22:63">
      <c r="V1522" s="43">
        <v>219</v>
      </c>
      <c r="W1522" s="34" t="s">
        <v>3931</v>
      </c>
      <c r="X1522" s="44">
        <v>10513</v>
      </c>
      <c r="Y1522" s="34" t="s">
        <v>2220</v>
      </c>
      <c r="Z1522" s="43" t="s">
        <v>426</v>
      </c>
      <c r="AA1522" s="34" t="s">
        <v>396</v>
      </c>
      <c r="AB1522" s="34" t="s">
        <v>396</v>
      </c>
      <c r="AC1522" s="34" t="s">
        <v>2220</v>
      </c>
      <c r="AD1522" s="44" t="s">
        <v>3928</v>
      </c>
      <c r="AE1522" s="44" t="s">
        <v>6738</v>
      </c>
      <c r="AF1522" s="43">
        <v>219</v>
      </c>
      <c r="AG1522" s="34" t="s">
        <v>3931</v>
      </c>
      <c r="AH1522" s="34" t="s">
        <v>3930</v>
      </c>
      <c r="AI1522" s="43" t="s">
        <v>3932</v>
      </c>
      <c r="AJ1522" s="44" t="s">
        <v>3933</v>
      </c>
      <c r="AK1522" s="295">
        <v>3810200</v>
      </c>
      <c r="AL1522" s="44" t="s">
        <v>396</v>
      </c>
      <c r="AM1522" s="44" t="s">
        <v>3937</v>
      </c>
      <c r="AN1522" s="296">
        <v>234093380</v>
      </c>
      <c r="AO1522" s="34"/>
      <c r="AP1522" s="34"/>
      <c r="AQ1522" s="34"/>
      <c r="AR1522" s="34"/>
      <c r="AS1522" s="34"/>
      <c r="AT1522" s="44" t="s">
        <v>6737</v>
      </c>
      <c r="AU1522" s="44"/>
      <c r="AV1522" s="751" t="str" cm="1">
        <f t="array" ref="AV15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2" s="34"/>
      <c r="AX1522" s="34"/>
      <c r="AY1522" s="34"/>
      <c r="AZ1522" s="34"/>
      <c r="BA1522" s="34"/>
      <c r="BB1522" s="34"/>
      <c r="BC1522" s="34"/>
      <c r="BD1522" s="44">
        <v>10513</v>
      </c>
      <c r="BE1522" s="34" t="s">
        <v>2220</v>
      </c>
      <c r="BF1522" s="43" t="s">
        <v>426</v>
      </c>
      <c r="BG1522" s="34" t="s">
        <v>396</v>
      </c>
      <c r="BH1522" s="34" t="s">
        <v>396</v>
      </c>
      <c r="BI1522" s="34" t="s">
        <v>2220</v>
      </c>
      <c r="BJ1522" s="44" t="s">
        <v>3928</v>
      </c>
      <c r="BK1522" s="44" t="s">
        <v>6738</v>
      </c>
    </row>
    <row r="1523" spans="22:63">
      <c r="V1523" s="43">
        <v>219</v>
      </c>
      <c r="W1523" s="34" t="s">
        <v>3931</v>
      </c>
      <c r="X1523" s="44">
        <v>10510</v>
      </c>
      <c r="Y1523" s="34" t="s">
        <v>1841</v>
      </c>
      <c r="Z1523" s="43" t="s">
        <v>426</v>
      </c>
      <c r="AA1523" s="34" t="s">
        <v>396</v>
      </c>
      <c r="AB1523" s="34" t="s">
        <v>396</v>
      </c>
      <c r="AC1523" s="34" t="s">
        <v>1841</v>
      </c>
      <c r="AD1523" s="44" t="s">
        <v>3928</v>
      </c>
      <c r="AE1523" s="44" t="s">
        <v>6738</v>
      </c>
      <c r="AF1523" s="43">
        <v>219</v>
      </c>
      <c r="AG1523" s="34" t="s">
        <v>3931</v>
      </c>
      <c r="AH1523" s="34" t="s">
        <v>3930</v>
      </c>
      <c r="AI1523" s="43" t="s">
        <v>3932</v>
      </c>
      <c r="AJ1523" s="44" t="s">
        <v>3933</v>
      </c>
      <c r="AK1523" s="295">
        <v>3810200</v>
      </c>
      <c r="AL1523" s="44" t="s">
        <v>396</v>
      </c>
      <c r="AM1523" s="44" t="s">
        <v>3937</v>
      </c>
      <c r="AN1523" s="296">
        <v>234093380</v>
      </c>
      <c r="AO1523" s="34"/>
      <c r="AP1523" s="34"/>
      <c r="AQ1523" s="34"/>
      <c r="AR1523" s="34"/>
      <c r="AS1523" s="34"/>
      <c r="AT1523" s="44" t="s">
        <v>6737</v>
      </c>
      <c r="AU1523" s="44"/>
      <c r="AV1523" s="751" t="str" cm="1">
        <f t="array" ref="AV15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3" s="34"/>
      <c r="AX1523" s="34"/>
      <c r="AY1523" s="34"/>
      <c r="AZ1523" s="34"/>
      <c r="BA1523" s="34"/>
      <c r="BB1523" s="34"/>
      <c r="BC1523" s="34"/>
      <c r="BD1523" s="44">
        <v>10510</v>
      </c>
      <c r="BE1523" s="34" t="s">
        <v>1841</v>
      </c>
      <c r="BF1523" s="43" t="s">
        <v>426</v>
      </c>
      <c r="BG1523" s="34" t="s">
        <v>396</v>
      </c>
      <c r="BH1523" s="34" t="s">
        <v>396</v>
      </c>
      <c r="BI1523" s="34" t="s">
        <v>1841</v>
      </c>
      <c r="BJ1523" s="44" t="s">
        <v>3928</v>
      </c>
      <c r="BK1523" s="44" t="s">
        <v>6738</v>
      </c>
    </row>
    <row r="1524" spans="22:63">
      <c r="V1524" s="43">
        <v>219</v>
      </c>
      <c r="W1524" s="34" t="s">
        <v>3931</v>
      </c>
      <c r="X1524" s="44">
        <v>10511</v>
      </c>
      <c r="Y1524" s="34" t="s">
        <v>2044</v>
      </c>
      <c r="Z1524" s="43" t="s">
        <v>426</v>
      </c>
      <c r="AA1524" s="34" t="s">
        <v>396</v>
      </c>
      <c r="AB1524" s="34" t="s">
        <v>396</v>
      </c>
      <c r="AC1524" s="34" t="s">
        <v>2044</v>
      </c>
      <c r="AD1524" s="44" t="s">
        <v>3928</v>
      </c>
      <c r="AE1524" s="44" t="s">
        <v>6738</v>
      </c>
      <c r="AF1524" s="43">
        <v>219</v>
      </c>
      <c r="AG1524" s="34" t="s">
        <v>3931</v>
      </c>
      <c r="AH1524" s="34" t="s">
        <v>3930</v>
      </c>
      <c r="AI1524" s="43" t="s">
        <v>3932</v>
      </c>
      <c r="AJ1524" s="44" t="s">
        <v>3933</v>
      </c>
      <c r="AK1524" s="295">
        <v>3810200</v>
      </c>
      <c r="AL1524" s="44" t="s">
        <v>396</v>
      </c>
      <c r="AM1524" s="44" t="s">
        <v>3937</v>
      </c>
      <c r="AN1524" s="296">
        <v>234093380</v>
      </c>
      <c r="AO1524" s="34"/>
      <c r="AP1524" s="34"/>
      <c r="AQ1524" s="34"/>
      <c r="AR1524" s="34"/>
      <c r="AS1524" s="34"/>
      <c r="AT1524" s="44" t="s">
        <v>6737</v>
      </c>
      <c r="AU1524" s="44"/>
      <c r="AV1524" s="751" t="str" cm="1">
        <f t="array" ref="AV15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4" s="34"/>
      <c r="AX1524" s="34"/>
      <c r="AY1524" s="34"/>
      <c r="AZ1524" s="34"/>
      <c r="BA1524" s="34"/>
      <c r="BB1524" s="34"/>
      <c r="BC1524" s="34"/>
      <c r="BD1524" s="44">
        <v>10511</v>
      </c>
      <c r="BE1524" s="34" t="s">
        <v>2044</v>
      </c>
      <c r="BF1524" s="43" t="s">
        <v>426</v>
      </c>
      <c r="BG1524" s="34" t="s">
        <v>396</v>
      </c>
      <c r="BH1524" s="34" t="s">
        <v>396</v>
      </c>
      <c r="BI1524" s="34" t="s">
        <v>2044</v>
      </c>
      <c r="BJ1524" s="44" t="s">
        <v>3928</v>
      </c>
      <c r="BK1524" s="44" t="s">
        <v>6738</v>
      </c>
    </row>
    <row r="1525" spans="22:63">
      <c r="V1525" s="43">
        <v>219</v>
      </c>
      <c r="W1525" s="34" t="s">
        <v>3931</v>
      </c>
      <c r="X1525" s="44">
        <v>10517</v>
      </c>
      <c r="Y1525" s="34" t="s">
        <v>2646</v>
      </c>
      <c r="Z1525" s="43" t="s">
        <v>426</v>
      </c>
      <c r="AA1525" s="34" t="s">
        <v>396</v>
      </c>
      <c r="AB1525" s="34" t="s">
        <v>396</v>
      </c>
      <c r="AC1525" s="34" t="s">
        <v>6740</v>
      </c>
      <c r="AD1525" s="44" t="s">
        <v>3928</v>
      </c>
      <c r="AE1525" s="44" t="s">
        <v>6738</v>
      </c>
      <c r="AF1525" s="43">
        <v>219</v>
      </c>
      <c r="AG1525" s="34" t="s">
        <v>3931</v>
      </c>
      <c r="AH1525" s="34" t="s">
        <v>3930</v>
      </c>
      <c r="AI1525" s="43" t="s">
        <v>3932</v>
      </c>
      <c r="AJ1525" s="44" t="s">
        <v>3933</v>
      </c>
      <c r="AK1525" s="295">
        <v>3810200</v>
      </c>
      <c r="AL1525" s="44" t="s">
        <v>396</v>
      </c>
      <c r="AM1525" s="44" t="s">
        <v>3937</v>
      </c>
      <c r="AN1525" s="296">
        <v>234093380</v>
      </c>
      <c r="AO1525" s="34"/>
      <c r="AP1525" s="34"/>
      <c r="AQ1525" s="34"/>
      <c r="AR1525" s="34"/>
      <c r="AS1525" s="34"/>
      <c r="AT1525" s="44" t="s">
        <v>6737</v>
      </c>
      <c r="AU1525" s="44"/>
      <c r="AV1525" s="751" t="str" cm="1">
        <f t="array" ref="AV15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5" s="34"/>
      <c r="AX1525" s="34"/>
      <c r="AY1525" s="34"/>
      <c r="AZ1525" s="34"/>
      <c r="BA1525" s="34"/>
      <c r="BB1525" s="34"/>
      <c r="BC1525" s="34"/>
      <c r="BD1525" s="44">
        <v>10517</v>
      </c>
      <c r="BE1525" s="34" t="s">
        <v>2646</v>
      </c>
      <c r="BF1525" s="43" t="s">
        <v>426</v>
      </c>
      <c r="BG1525" s="34" t="s">
        <v>396</v>
      </c>
      <c r="BH1525" s="34" t="s">
        <v>396</v>
      </c>
      <c r="BI1525" s="34" t="s">
        <v>6740</v>
      </c>
      <c r="BJ1525" s="44" t="s">
        <v>3928</v>
      </c>
      <c r="BK1525" s="44" t="s">
        <v>6738</v>
      </c>
    </row>
    <row r="1526" spans="22:63">
      <c r="V1526" s="43">
        <v>219</v>
      </c>
      <c r="W1526" s="34" t="s">
        <v>3931</v>
      </c>
      <c r="X1526" s="44">
        <v>10801</v>
      </c>
      <c r="Y1526" s="34" t="s">
        <v>727</v>
      </c>
      <c r="Z1526" s="43" t="s">
        <v>426</v>
      </c>
      <c r="AA1526" s="34" t="s">
        <v>462</v>
      </c>
      <c r="AB1526" s="34" t="s">
        <v>396</v>
      </c>
      <c r="AC1526" s="34" t="s">
        <v>727</v>
      </c>
      <c r="AD1526" s="44" t="s">
        <v>3928</v>
      </c>
      <c r="AE1526" s="44" t="s">
        <v>6738</v>
      </c>
      <c r="AF1526" s="43">
        <v>219</v>
      </c>
      <c r="AG1526" s="34" t="s">
        <v>3931</v>
      </c>
      <c r="AH1526" s="34" t="s">
        <v>3930</v>
      </c>
      <c r="AI1526" s="43" t="s">
        <v>3932</v>
      </c>
      <c r="AJ1526" s="44" t="s">
        <v>3933</v>
      </c>
      <c r="AK1526" s="295">
        <v>3810200</v>
      </c>
      <c r="AL1526" s="44" t="s">
        <v>396</v>
      </c>
      <c r="AM1526" s="44" t="s">
        <v>3937</v>
      </c>
      <c r="AN1526" s="296">
        <v>234093380</v>
      </c>
      <c r="AO1526" s="34"/>
      <c r="AP1526" s="34"/>
      <c r="AQ1526" s="34"/>
      <c r="AR1526" s="34"/>
      <c r="AS1526" s="34"/>
      <c r="AT1526" s="44" t="s">
        <v>6737</v>
      </c>
      <c r="AU1526" s="44"/>
      <c r="AV1526" s="751" t="str" cm="1">
        <f t="array" ref="AV15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6" s="34"/>
      <c r="AX1526" s="34"/>
      <c r="AY1526" s="34"/>
      <c r="AZ1526" s="34"/>
      <c r="BA1526" s="34"/>
      <c r="BB1526" s="34"/>
      <c r="BC1526" s="34"/>
      <c r="BD1526" s="44">
        <v>10801</v>
      </c>
      <c r="BE1526" s="34" t="s">
        <v>727</v>
      </c>
      <c r="BF1526" s="43" t="s">
        <v>426</v>
      </c>
      <c r="BG1526" s="34" t="s">
        <v>462</v>
      </c>
      <c r="BH1526" s="34" t="s">
        <v>396</v>
      </c>
      <c r="BI1526" s="34" t="s">
        <v>727</v>
      </c>
      <c r="BJ1526" s="44" t="s">
        <v>3928</v>
      </c>
      <c r="BK1526" s="44" t="s">
        <v>6738</v>
      </c>
    </row>
    <row r="1527" spans="22:63">
      <c r="V1527" s="43">
        <v>219</v>
      </c>
      <c r="W1527" s="34" t="s">
        <v>3931</v>
      </c>
      <c r="X1527" s="44">
        <v>10800</v>
      </c>
      <c r="Y1527" s="34" t="s">
        <v>6741</v>
      </c>
      <c r="Z1527" s="43" t="s">
        <v>426</v>
      </c>
      <c r="AA1527" s="34" t="s">
        <v>462</v>
      </c>
      <c r="AB1527" s="34" t="s">
        <v>396</v>
      </c>
      <c r="AC1527" s="34" t="s">
        <v>6742</v>
      </c>
      <c r="AD1527" s="44" t="s">
        <v>3928</v>
      </c>
      <c r="AE1527" s="44" t="s">
        <v>6738</v>
      </c>
      <c r="AF1527" s="43">
        <v>219</v>
      </c>
      <c r="AG1527" s="34" t="s">
        <v>3931</v>
      </c>
      <c r="AH1527" s="34" t="s">
        <v>3930</v>
      </c>
      <c r="AI1527" s="43" t="s">
        <v>3932</v>
      </c>
      <c r="AJ1527" s="44" t="s">
        <v>3933</v>
      </c>
      <c r="AK1527" s="295">
        <v>3810200</v>
      </c>
      <c r="AL1527" s="44" t="s">
        <v>396</v>
      </c>
      <c r="AM1527" s="44" t="s">
        <v>3937</v>
      </c>
      <c r="AN1527" s="296">
        <v>234093380</v>
      </c>
      <c r="AO1527" s="34"/>
      <c r="AP1527" s="34"/>
      <c r="AQ1527" s="34"/>
      <c r="AR1527" s="34"/>
      <c r="AS1527" s="34"/>
      <c r="AT1527" s="44" t="s">
        <v>6737</v>
      </c>
      <c r="AU1527" s="44"/>
      <c r="AV1527" s="751" t="str" cm="1">
        <f t="array" ref="AV15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7" s="34"/>
      <c r="AX1527" s="34"/>
      <c r="AY1527" s="34"/>
      <c r="AZ1527" s="34"/>
      <c r="BA1527" s="34"/>
      <c r="BB1527" s="34"/>
      <c r="BC1527" s="34"/>
      <c r="BD1527" s="44">
        <v>10800</v>
      </c>
      <c r="BE1527" s="34" t="s">
        <v>6741</v>
      </c>
      <c r="BF1527" s="43" t="s">
        <v>426</v>
      </c>
      <c r="BG1527" s="34" t="s">
        <v>462</v>
      </c>
      <c r="BH1527" s="34" t="s">
        <v>396</v>
      </c>
      <c r="BI1527" s="34" t="s">
        <v>6742</v>
      </c>
      <c r="BJ1527" s="44" t="s">
        <v>3928</v>
      </c>
      <c r="BK1527" s="44" t="s">
        <v>6738</v>
      </c>
    </row>
    <row r="1528" spans="22:63">
      <c r="V1528" s="43">
        <v>219</v>
      </c>
      <c r="W1528" s="34" t="s">
        <v>3931</v>
      </c>
      <c r="X1528" s="44">
        <v>10805</v>
      </c>
      <c r="Y1528" s="34" t="s">
        <v>996</v>
      </c>
      <c r="Z1528" s="43" t="s">
        <v>426</v>
      </c>
      <c r="AA1528" s="34" t="s">
        <v>462</v>
      </c>
      <c r="AB1528" s="34" t="s">
        <v>396</v>
      </c>
      <c r="AC1528" s="34" t="s">
        <v>996</v>
      </c>
      <c r="AD1528" s="44" t="s">
        <v>3928</v>
      </c>
      <c r="AE1528" s="44" t="s">
        <v>6738</v>
      </c>
      <c r="AF1528" s="43">
        <v>219</v>
      </c>
      <c r="AG1528" s="34" t="s">
        <v>3931</v>
      </c>
      <c r="AH1528" s="34" t="s">
        <v>3930</v>
      </c>
      <c r="AI1528" s="43" t="s">
        <v>3932</v>
      </c>
      <c r="AJ1528" s="44" t="s">
        <v>3933</v>
      </c>
      <c r="AK1528" s="295">
        <v>3810200</v>
      </c>
      <c r="AL1528" s="44" t="s">
        <v>396</v>
      </c>
      <c r="AM1528" s="44" t="s">
        <v>3937</v>
      </c>
      <c r="AN1528" s="296">
        <v>234093380</v>
      </c>
      <c r="AO1528" s="34"/>
      <c r="AP1528" s="34"/>
      <c r="AQ1528" s="34"/>
      <c r="AR1528" s="34"/>
      <c r="AS1528" s="34"/>
      <c r="AT1528" s="44" t="s">
        <v>6737</v>
      </c>
      <c r="AU1528" s="44"/>
      <c r="AV1528" s="751" t="str" cm="1">
        <f t="array" ref="AV15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8" s="34"/>
      <c r="AX1528" s="34"/>
      <c r="AY1528" s="34"/>
      <c r="AZ1528" s="34"/>
      <c r="BA1528" s="34"/>
      <c r="BB1528" s="34"/>
      <c r="BC1528" s="34"/>
      <c r="BD1528" s="44">
        <v>10805</v>
      </c>
      <c r="BE1528" s="34" t="s">
        <v>996</v>
      </c>
      <c r="BF1528" s="43" t="s">
        <v>426</v>
      </c>
      <c r="BG1528" s="34" t="s">
        <v>462</v>
      </c>
      <c r="BH1528" s="34" t="s">
        <v>396</v>
      </c>
      <c r="BI1528" s="34" t="s">
        <v>996</v>
      </c>
      <c r="BJ1528" s="44" t="s">
        <v>3928</v>
      </c>
      <c r="BK1528" s="44" t="s">
        <v>6738</v>
      </c>
    </row>
    <row r="1529" spans="22:63">
      <c r="V1529" s="43">
        <v>219</v>
      </c>
      <c r="W1529" s="34" t="s">
        <v>3931</v>
      </c>
      <c r="X1529" s="44">
        <v>10806</v>
      </c>
      <c r="Y1529" s="34" t="s">
        <v>1291</v>
      </c>
      <c r="Z1529" s="43" t="s">
        <v>426</v>
      </c>
      <c r="AA1529" s="34" t="s">
        <v>462</v>
      </c>
      <c r="AB1529" s="34" t="s">
        <v>396</v>
      </c>
      <c r="AC1529" s="34" t="s">
        <v>1291</v>
      </c>
      <c r="AD1529" s="44" t="s">
        <v>3928</v>
      </c>
      <c r="AE1529" s="44" t="s">
        <v>6738</v>
      </c>
      <c r="AF1529" s="43">
        <v>219</v>
      </c>
      <c r="AG1529" s="34" t="s">
        <v>3931</v>
      </c>
      <c r="AH1529" s="34" t="s">
        <v>3930</v>
      </c>
      <c r="AI1529" s="43" t="s">
        <v>3932</v>
      </c>
      <c r="AJ1529" s="44" t="s">
        <v>3933</v>
      </c>
      <c r="AK1529" s="295">
        <v>3810200</v>
      </c>
      <c r="AL1529" s="44" t="s">
        <v>396</v>
      </c>
      <c r="AM1529" s="44" t="s">
        <v>3937</v>
      </c>
      <c r="AN1529" s="296">
        <v>234093380</v>
      </c>
      <c r="AO1529" s="34"/>
      <c r="AP1529" s="34"/>
      <c r="AQ1529" s="34"/>
      <c r="AR1529" s="34"/>
      <c r="AS1529" s="34"/>
      <c r="AT1529" s="44" t="s">
        <v>6737</v>
      </c>
      <c r="AU1529" s="44"/>
      <c r="AV1529" s="751" t="str" cm="1">
        <f t="array" ref="AV15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29" s="34"/>
      <c r="AX1529" s="34"/>
      <c r="AY1529" s="34"/>
      <c r="AZ1529" s="34"/>
      <c r="BA1529" s="34"/>
      <c r="BB1529" s="34"/>
      <c r="BC1529" s="34"/>
      <c r="BD1529" s="44">
        <v>10806</v>
      </c>
      <c r="BE1529" s="34" t="s">
        <v>1291</v>
      </c>
      <c r="BF1529" s="43" t="s">
        <v>426</v>
      </c>
      <c r="BG1529" s="34" t="s">
        <v>462</v>
      </c>
      <c r="BH1529" s="34" t="s">
        <v>396</v>
      </c>
      <c r="BI1529" s="34" t="s">
        <v>1291</v>
      </c>
      <c r="BJ1529" s="44" t="s">
        <v>3928</v>
      </c>
      <c r="BK1529" s="44" t="s">
        <v>6738</v>
      </c>
    </row>
    <row r="1530" spans="22:63">
      <c r="V1530" s="43">
        <v>219</v>
      </c>
      <c r="W1530" s="34" t="s">
        <v>3931</v>
      </c>
      <c r="X1530" s="44">
        <v>10808</v>
      </c>
      <c r="Y1530" s="34" t="s">
        <v>1587</v>
      </c>
      <c r="Z1530" s="43" t="s">
        <v>426</v>
      </c>
      <c r="AA1530" s="34" t="s">
        <v>462</v>
      </c>
      <c r="AB1530" s="34" t="s">
        <v>396</v>
      </c>
      <c r="AC1530" s="34" t="s">
        <v>6743</v>
      </c>
      <c r="AD1530" s="44" t="s">
        <v>3928</v>
      </c>
      <c r="AE1530" s="44" t="s">
        <v>6738</v>
      </c>
      <c r="AF1530" s="43">
        <v>219</v>
      </c>
      <c r="AG1530" s="34" t="s">
        <v>3931</v>
      </c>
      <c r="AH1530" s="34" t="s">
        <v>3930</v>
      </c>
      <c r="AI1530" s="43" t="s">
        <v>3932</v>
      </c>
      <c r="AJ1530" s="44" t="s">
        <v>3933</v>
      </c>
      <c r="AK1530" s="295">
        <v>3810200</v>
      </c>
      <c r="AL1530" s="44" t="s">
        <v>396</v>
      </c>
      <c r="AM1530" s="44" t="s">
        <v>3937</v>
      </c>
      <c r="AN1530" s="296">
        <v>234093380</v>
      </c>
      <c r="AO1530" s="34"/>
      <c r="AP1530" s="34"/>
      <c r="AQ1530" s="34"/>
      <c r="AR1530" s="34"/>
      <c r="AS1530" s="34"/>
      <c r="AT1530" s="44" t="s">
        <v>6737</v>
      </c>
      <c r="AU1530" s="44"/>
      <c r="AV1530" s="751" t="str" cm="1">
        <f t="array" ref="AV15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0" s="34"/>
      <c r="AX1530" s="34"/>
      <c r="AY1530" s="34"/>
      <c r="AZ1530" s="34"/>
      <c r="BA1530" s="34"/>
      <c r="BB1530" s="34"/>
      <c r="BC1530" s="34"/>
      <c r="BD1530" s="44">
        <v>10808</v>
      </c>
      <c r="BE1530" s="34" t="s">
        <v>1587</v>
      </c>
      <c r="BF1530" s="43" t="s">
        <v>426</v>
      </c>
      <c r="BG1530" s="34" t="s">
        <v>462</v>
      </c>
      <c r="BH1530" s="34" t="s">
        <v>396</v>
      </c>
      <c r="BI1530" s="34" t="s">
        <v>6743</v>
      </c>
      <c r="BJ1530" s="44" t="s">
        <v>3928</v>
      </c>
      <c r="BK1530" s="44" t="s">
        <v>6738</v>
      </c>
    </row>
    <row r="1531" spans="22:63">
      <c r="V1531" s="43">
        <v>219</v>
      </c>
      <c r="W1531" s="34" t="s">
        <v>3931</v>
      </c>
      <c r="X1531" s="44">
        <v>10809</v>
      </c>
      <c r="Y1531" s="34" t="s">
        <v>1842</v>
      </c>
      <c r="Z1531" s="43" t="s">
        <v>426</v>
      </c>
      <c r="AA1531" s="34" t="s">
        <v>462</v>
      </c>
      <c r="AB1531" s="34" t="s">
        <v>396</v>
      </c>
      <c r="AC1531" s="34" t="s">
        <v>6742</v>
      </c>
      <c r="AD1531" s="44" t="s">
        <v>3928</v>
      </c>
      <c r="AE1531" s="44" t="s">
        <v>6738</v>
      </c>
      <c r="AF1531" s="43">
        <v>219</v>
      </c>
      <c r="AG1531" s="34" t="s">
        <v>3931</v>
      </c>
      <c r="AH1531" s="34" t="s">
        <v>3930</v>
      </c>
      <c r="AI1531" s="43" t="s">
        <v>3932</v>
      </c>
      <c r="AJ1531" s="44" t="s">
        <v>3933</v>
      </c>
      <c r="AK1531" s="295">
        <v>3810200</v>
      </c>
      <c r="AL1531" s="44" t="s">
        <v>396</v>
      </c>
      <c r="AM1531" s="44" t="s">
        <v>3937</v>
      </c>
      <c r="AN1531" s="296">
        <v>234093380</v>
      </c>
      <c r="AO1531" s="34"/>
      <c r="AP1531" s="34"/>
      <c r="AQ1531" s="34"/>
      <c r="AR1531" s="34"/>
      <c r="AS1531" s="34"/>
      <c r="AT1531" s="44" t="s">
        <v>6737</v>
      </c>
      <c r="AU1531" s="44"/>
      <c r="AV1531" s="751" t="str" cm="1">
        <f t="array" ref="AV15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1" s="34"/>
      <c r="AX1531" s="34"/>
      <c r="AY1531" s="34"/>
      <c r="AZ1531" s="34"/>
      <c r="BA1531" s="34"/>
      <c r="BB1531" s="34"/>
      <c r="BC1531" s="34"/>
      <c r="BD1531" s="44">
        <v>10809</v>
      </c>
      <c r="BE1531" s="34" t="s">
        <v>1842</v>
      </c>
      <c r="BF1531" s="43" t="s">
        <v>426</v>
      </c>
      <c r="BG1531" s="34" t="s">
        <v>462</v>
      </c>
      <c r="BH1531" s="34" t="s">
        <v>396</v>
      </c>
      <c r="BI1531" s="34" t="s">
        <v>6742</v>
      </c>
      <c r="BJ1531" s="44" t="s">
        <v>3928</v>
      </c>
      <c r="BK1531" s="44" t="s">
        <v>6738</v>
      </c>
    </row>
    <row r="1532" spans="22:63">
      <c r="V1532" s="43">
        <v>219</v>
      </c>
      <c r="W1532" s="34" t="s">
        <v>3931</v>
      </c>
      <c r="X1532" s="44">
        <v>11005</v>
      </c>
      <c r="Y1532" s="34" t="s">
        <v>729</v>
      </c>
      <c r="Z1532" s="43" t="s">
        <v>426</v>
      </c>
      <c r="AA1532" s="34" t="s">
        <v>464</v>
      </c>
      <c r="AB1532" s="34" t="s">
        <v>396</v>
      </c>
      <c r="AC1532" s="34" t="s">
        <v>729</v>
      </c>
      <c r="AD1532" s="44" t="s">
        <v>3928</v>
      </c>
      <c r="AE1532" s="44" t="s">
        <v>6738</v>
      </c>
      <c r="AF1532" s="43">
        <v>219</v>
      </c>
      <c r="AG1532" s="34" t="s">
        <v>3931</v>
      </c>
      <c r="AH1532" s="34" t="s">
        <v>3930</v>
      </c>
      <c r="AI1532" s="43" t="s">
        <v>3932</v>
      </c>
      <c r="AJ1532" s="44" t="s">
        <v>3933</v>
      </c>
      <c r="AK1532" s="295">
        <v>3810200</v>
      </c>
      <c r="AL1532" s="44" t="s">
        <v>396</v>
      </c>
      <c r="AM1532" s="44" t="s">
        <v>3937</v>
      </c>
      <c r="AN1532" s="296">
        <v>234093380</v>
      </c>
      <c r="AO1532" s="34"/>
      <c r="AP1532" s="34"/>
      <c r="AQ1532" s="34"/>
      <c r="AR1532" s="34"/>
      <c r="AS1532" s="34"/>
      <c r="AT1532" s="44" t="s">
        <v>6737</v>
      </c>
      <c r="AU1532" s="44"/>
      <c r="AV1532" s="751" t="str" cm="1">
        <f t="array" ref="AV15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2" s="34"/>
      <c r="AX1532" s="34"/>
      <c r="AY1532" s="34"/>
      <c r="AZ1532" s="34"/>
      <c r="BA1532" s="34"/>
      <c r="BB1532" s="34"/>
      <c r="BC1532" s="34"/>
      <c r="BD1532" s="44">
        <v>11005</v>
      </c>
      <c r="BE1532" s="34" t="s">
        <v>729</v>
      </c>
      <c r="BF1532" s="43" t="s">
        <v>426</v>
      </c>
      <c r="BG1532" s="34" t="s">
        <v>464</v>
      </c>
      <c r="BH1532" s="34" t="s">
        <v>396</v>
      </c>
      <c r="BI1532" s="34" t="s">
        <v>729</v>
      </c>
      <c r="BJ1532" s="44" t="s">
        <v>3928</v>
      </c>
      <c r="BK1532" s="44" t="s">
        <v>6738</v>
      </c>
    </row>
    <row r="1533" spans="22:63">
      <c r="V1533" s="43">
        <v>219</v>
      </c>
      <c r="W1533" s="34" t="s">
        <v>3931</v>
      </c>
      <c r="X1533" s="44">
        <v>11006</v>
      </c>
      <c r="Y1533" s="34" t="s">
        <v>997</v>
      </c>
      <c r="Z1533" s="43" t="s">
        <v>426</v>
      </c>
      <c r="AA1533" s="34" t="s">
        <v>464</v>
      </c>
      <c r="AB1533" s="34" t="s">
        <v>396</v>
      </c>
      <c r="AC1533" s="34" t="s">
        <v>997</v>
      </c>
      <c r="AD1533" s="44" t="s">
        <v>3928</v>
      </c>
      <c r="AE1533" s="44" t="s">
        <v>6738</v>
      </c>
      <c r="AF1533" s="43">
        <v>219</v>
      </c>
      <c r="AG1533" s="34" t="s">
        <v>3931</v>
      </c>
      <c r="AH1533" s="34" t="s">
        <v>3930</v>
      </c>
      <c r="AI1533" s="43" t="s">
        <v>3932</v>
      </c>
      <c r="AJ1533" s="44" t="s">
        <v>3933</v>
      </c>
      <c r="AK1533" s="295">
        <v>3810200</v>
      </c>
      <c r="AL1533" s="44" t="s">
        <v>396</v>
      </c>
      <c r="AM1533" s="44" t="s">
        <v>3937</v>
      </c>
      <c r="AN1533" s="296">
        <v>234093380</v>
      </c>
      <c r="AO1533" s="34"/>
      <c r="AP1533" s="34"/>
      <c r="AQ1533" s="34"/>
      <c r="AR1533" s="34"/>
      <c r="AS1533" s="34"/>
      <c r="AT1533" s="44" t="s">
        <v>6737</v>
      </c>
      <c r="AU1533" s="44"/>
      <c r="AV1533" s="751" t="str" cm="1">
        <f t="array" ref="AV15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3" s="34"/>
      <c r="AX1533" s="34"/>
      <c r="AY1533" s="34"/>
      <c r="AZ1533" s="34"/>
      <c r="BA1533" s="34"/>
      <c r="BB1533" s="34"/>
      <c r="BC1533" s="34"/>
      <c r="BD1533" s="44">
        <v>11006</v>
      </c>
      <c r="BE1533" s="34" t="s">
        <v>997</v>
      </c>
      <c r="BF1533" s="43" t="s">
        <v>426</v>
      </c>
      <c r="BG1533" s="34" t="s">
        <v>464</v>
      </c>
      <c r="BH1533" s="34" t="s">
        <v>396</v>
      </c>
      <c r="BI1533" s="34" t="s">
        <v>997</v>
      </c>
      <c r="BJ1533" s="44" t="s">
        <v>3928</v>
      </c>
      <c r="BK1533" s="44" t="s">
        <v>6738</v>
      </c>
    </row>
    <row r="1534" spans="22:63">
      <c r="V1534" s="43">
        <v>219</v>
      </c>
      <c r="W1534" s="34" t="s">
        <v>3931</v>
      </c>
      <c r="X1534" s="44">
        <v>11007</v>
      </c>
      <c r="Y1534" s="34" t="s">
        <v>1293</v>
      </c>
      <c r="Z1534" s="43" t="s">
        <v>426</v>
      </c>
      <c r="AA1534" s="34" t="s">
        <v>464</v>
      </c>
      <c r="AB1534" s="34" t="s">
        <v>396</v>
      </c>
      <c r="AC1534" s="34" t="s">
        <v>1293</v>
      </c>
      <c r="AD1534" s="44" t="s">
        <v>3928</v>
      </c>
      <c r="AE1534" s="44" t="s">
        <v>6738</v>
      </c>
      <c r="AF1534" s="43">
        <v>219</v>
      </c>
      <c r="AG1534" s="34" t="s">
        <v>3931</v>
      </c>
      <c r="AH1534" s="34" t="s">
        <v>3930</v>
      </c>
      <c r="AI1534" s="43" t="s">
        <v>3932</v>
      </c>
      <c r="AJ1534" s="44" t="s">
        <v>3933</v>
      </c>
      <c r="AK1534" s="295">
        <v>3810200</v>
      </c>
      <c r="AL1534" s="44" t="s">
        <v>396</v>
      </c>
      <c r="AM1534" s="44" t="s">
        <v>3937</v>
      </c>
      <c r="AN1534" s="296">
        <v>234093380</v>
      </c>
      <c r="AO1534" s="34"/>
      <c r="AP1534" s="34"/>
      <c r="AQ1534" s="34"/>
      <c r="AR1534" s="34"/>
      <c r="AS1534" s="34"/>
      <c r="AT1534" s="44" t="s">
        <v>6737</v>
      </c>
      <c r="AU1534" s="44"/>
      <c r="AV1534" s="751" t="str" cm="1">
        <f t="array" ref="AV15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4" s="34"/>
      <c r="AX1534" s="34"/>
      <c r="AY1534" s="34"/>
      <c r="AZ1534" s="34"/>
      <c r="BA1534" s="34"/>
      <c r="BB1534" s="34"/>
      <c r="BC1534" s="34"/>
      <c r="BD1534" s="44">
        <v>11007</v>
      </c>
      <c r="BE1534" s="34" t="s">
        <v>1293</v>
      </c>
      <c r="BF1534" s="43" t="s">
        <v>426</v>
      </c>
      <c r="BG1534" s="34" t="s">
        <v>464</v>
      </c>
      <c r="BH1534" s="34" t="s">
        <v>396</v>
      </c>
      <c r="BI1534" s="34" t="s">
        <v>1293</v>
      </c>
      <c r="BJ1534" s="44" t="s">
        <v>3928</v>
      </c>
      <c r="BK1534" s="44" t="s">
        <v>6738</v>
      </c>
    </row>
    <row r="1535" spans="22:63">
      <c r="V1535" s="43">
        <v>219</v>
      </c>
      <c r="W1535" s="34" t="s">
        <v>3931</v>
      </c>
      <c r="X1535" s="44">
        <v>11000</v>
      </c>
      <c r="Y1535" s="34" t="s">
        <v>6744</v>
      </c>
      <c r="Z1535" s="43" t="s">
        <v>426</v>
      </c>
      <c r="AA1535" s="34" t="s">
        <v>464</v>
      </c>
      <c r="AB1535" s="34" t="s">
        <v>396</v>
      </c>
      <c r="AC1535" s="34" t="s">
        <v>1589</v>
      </c>
      <c r="AD1535" s="44" t="s">
        <v>3928</v>
      </c>
      <c r="AE1535" s="44" t="s">
        <v>6738</v>
      </c>
      <c r="AF1535" s="43">
        <v>219</v>
      </c>
      <c r="AG1535" s="34" t="s">
        <v>3931</v>
      </c>
      <c r="AH1535" s="34" t="s">
        <v>3930</v>
      </c>
      <c r="AI1535" s="43" t="s">
        <v>3932</v>
      </c>
      <c r="AJ1535" s="44" t="s">
        <v>3933</v>
      </c>
      <c r="AK1535" s="295">
        <v>3810200</v>
      </c>
      <c r="AL1535" s="44" t="s">
        <v>396</v>
      </c>
      <c r="AM1535" s="44" t="s">
        <v>3937</v>
      </c>
      <c r="AN1535" s="296">
        <v>234093380</v>
      </c>
      <c r="AO1535" s="34"/>
      <c r="AP1535" s="34"/>
      <c r="AQ1535" s="34"/>
      <c r="AR1535" s="34"/>
      <c r="AS1535" s="34"/>
      <c r="AT1535" s="44" t="s">
        <v>6737</v>
      </c>
      <c r="AU1535" s="44"/>
      <c r="AV1535" s="751" t="str" cm="1">
        <f t="array" ref="AV15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5" s="34"/>
      <c r="AX1535" s="34"/>
      <c r="AY1535" s="34"/>
      <c r="AZ1535" s="34"/>
      <c r="BA1535" s="34"/>
      <c r="BB1535" s="34"/>
      <c r="BC1535" s="34"/>
      <c r="BD1535" s="44">
        <v>11000</v>
      </c>
      <c r="BE1535" s="34" t="s">
        <v>6744</v>
      </c>
      <c r="BF1535" s="43" t="s">
        <v>426</v>
      </c>
      <c r="BG1535" s="34" t="s">
        <v>464</v>
      </c>
      <c r="BH1535" s="34" t="s">
        <v>396</v>
      </c>
      <c r="BI1535" s="34" t="s">
        <v>1589</v>
      </c>
      <c r="BJ1535" s="44" t="s">
        <v>3928</v>
      </c>
      <c r="BK1535" s="44" t="s">
        <v>6738</v>
      </c>
    </row>
    <row r="1536" spans="22:63">
      <c r="V1536" s="43">
        <v>219</v>
      </c>
      <c r="W1536" s="34" t="s">
        <v>3931</v>
      </c>
      <c r="X1536" s="44">
        <v>11008</v>
      </c>
      <c r="Y1536" s="34" t="s">
        <v>1589</v>
      </c>
      <c r="Z1536" s="43" t="s">
        <v>426</v>
      </c>
      <c r="AA1536" s="34" t="s">
        <v>464</v>
      </c>
      <c r="AB1536" s="34" t="s">
        <v>396</v>
      </c>
      <c r="AC1536" s="34" t="s">
        <v>1589</v>
      </c>
      <c r="AD1536" s="44" t="s">
        <v>3928</v>
      </c>
      <c r="AE1536" s="44" t="s">
        <v>6738</v>
      </c>
      <c r="AF1536" s="43">
        <v>219</v>
      </c>
      <c r="AG1536" s="34" t="s">
        <v>3931</v>
      </c>
      <c r="AH1536" s="34" t="s">
        <v>3930</v>
      </c>
      <c r="AI1536" s="43" t="s">
        <v>3932</v>
      </c>
      <c r="AJ1536" s="44" t="s">
        <v>3933</v>
      </c>
      <c r="AK1536" s="295">
        <v>3810200</v>
      </c>
      <c r="AL1536" s="44" t="s">
        <v>396</v>
      </c>
      <c r="AM1536" s="44" t="s">
        <v>3937</v>
      </c>
      <c r="AN1536" s="296">
        <v>234093380</v>
      </c>
      <c r="AO1536" s="34"/>
      <c r="AP1536" s="34"/>
      <c r="AQ1536" s="34"/>
      <c r="AR1536" s="34"/>
      <c r="AS1536" s="34"/>
      <c r="AT1536" s="44" t="s">
        <v>6737</v>
      </c>
      <c r="AU1536" s="44"/>
      <c r="AV1536" s="751" t="str" cm="1">
        <f t="array" ref="AV15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6" s="34"/>
      <c r="AX1536" s="34"/>
      <c r="AY1536" s="34"/>
      <c r="AZ1536" s="34"/>
      <c r="BA1536" s="34"/>
      <c r="BB1536" s="34"/>
      <c r="BC1536" s="34"/>
      <c r="BD1536" s="44">
        <v>11008</v>
      </c>
      <c r="BE1536" s="34" t="s">
        <v>1589</v>
      </c>
      <c r="BF1536" s="43" t="s">
        <v>426</v>
      </c>
      <c r="BG1536" s="34" t="s">
        <v>464</v>
      </c>
      <c r="BH1536" s="34" t="s">
        <v>396</v>
      </c>
      <c r="BI1536" s="34" t="s">
        <v>1589</v>
      </c>
      <c r="BJ1536" s="44" t="s">
        <v>3928</v>
      </c>
      <c r="BK1536" s="44" t="s">
        <v>6738</v>
      </c>
    </row>
    <row r="1537" spans="22:63">
      <c r="V1537" s="43">
        <v>219</v>
      </c>
      <c r="W1537" s="34" t="s">
        <v>3931</v>
      </c>
      <c r="X1537" s="44">
        <v>11201</v>
      </c>
      <c r="Y1537" s="34" t="s">
        <v>731</v>
      </c>
      <c r="Z1537" s="43" t="s">
        <v>426</v>
      </c>
      <c r="AA1537" s="34" t="s">
        <v>466</v>
      </c>
      <c r="AB1537" s="34" t="s">
        <v>396</v>
      </c>
      <c r="AC1537" s="34" t="s">
        <v>731</v>
      </c>
      <c r="AD1537" s="44" t="s">
        <v>3928</v>
      </c>
      <c r="AE1537" s="44" t="s">
        <v>6738</v>
      </c>
      <c r="AF1537" s="43">
        <v>219</v>
      </c>
      <c r="AG1537" s="34" t="s">
        <v>3931</v>
      </c>
      <c r="AH1537" s="34" t="s">
        <v>3930</v>
      </c>
      <c r="AI1537" s="43" t="s">
        <v>3932</v>
      </c>
      <c r="AJ1537" s="44" t="s">
        <v>3933</v>
      </c>
      <c r="AK1537" s="295">
        <v>3810200</v>
      </c>
      <c r="AL1537" s="44" t="s">
        <v>396</v>
      </c>
      <c r="AM1537" s="44" t="s">
        <v>3937</v>
      </c>
      <c r="AN1537" s="296">
        <v>234093380</v>
      </c>
      <c r="AO1537" s="34"/>
      <c r="AP1537" s="34"/>
      <c r="AQ1537" s="34"/>
      <c r="AR1537" s="34"/>
      <c r="AS1537" s="34"/>
      <c r="AT1537" s="44" t="s">
        <v>6737</v>
      </c>
      <c r="AU1537" s="44"/>
      <c r="AV1537" s="751" t="str" cm="1">
        <f t="array" ref="AV15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7" s="34"/>
      <c r="AX1537" s="34"/>
      <c r="AY1537" s="34"/>
      <c r="AZ1537" s="34"/>
      <c r="BA1537" s="34"/>
      <c r="BB1537" s="34"/>
      <c r="BC1537" s="34"/>
      <c r="BD1537" s="44">
        <v>11201</v>
      </c>
      <c r="BE1537" s="34" t="s">
        <v>731</v>
      </c>
      <c r="BF1537" s="43" t="s">
        <v>426</v>
      </c>
      <c r="BG1537" s="34" t="s">
        <v>466</v>
      </c>
      <c r="BH1537" s="34" t="s">
        <v>396</v>
      </c>
      <c r="BI1537" s="34" t="s">
        <v>731</v>
      </c>
      <c r="BJ1537" s="44" t="s">
        <v>3928</v>
      </c>
      <c r="BK1537" s="44" t="s">
        <v>6738</v>
      </c>
    </row>
    <row r="1538" spans="22:63">
      <c r="V1538" s="43">
        <v>219</v>
      </c>
      <c r="W1538" s="34" t="s">
        <v>3931</v>
      </c>
      <c r="X1538" s="44">
        <v>11202</v>
      </c>
      <c r="Y1538" s="34" t="s">
        <v>999</v>
      </c>
      <c r="Z1538" s="43" t="s">
        <v>426</v>
      </c>
      <c r="AA1538" s="34" t="s">
        <v>466</v>
      </c>
      <c r="AB1538" s="34" t="s">
        <v>396</v>
      </c>
      <c r="AC1538" s="34" t="s">
        <v>999</v>
      </c>
      <c r="AD1538" s="44" t="s">
        <v>3928</v>
      </c>
      <c r="AE1538" s="44" t="s">
        <v>6738</v>
      </c>
      <c r="AF1538" s="43">
        <v>219</v>
      </c>
      <c r="AG1538" s="34" t="s">
        <v>3931</v>
      </c>
      <c r="AH1538" s="34" t="s">
        <v>3930</v>
      </c>
      <c r="AI1538" s="43" t="s">
        <v>3932</v>
      </c>
      <c r="AJ1538" s="44" t="s">
        <v>3933</v>
      </c>
      <c r="AK1538" s="295">
        <v>3810200</v>
      </c>
      <c r="AL1538" s="44" t="s">
        <v>396</v>
      </c>
      <c r="AM1538" s="44" t="s">
        <v>3937</v>
      </c>
      <c r="AN1538" s="296">
        <v>234093380</v>
      </c>
      <c r="AO1538" s="34"/>
      <c r="AP1538" s="34"/>
      <c r="AQ1538" s="34"/>
      <c r="AR1538" s="34"/>
      <c r="AS1538" s="34"/>
      <c r="AT1538" s="44" t="s">
        <v>6737</v>
      </c>
      <c r="AU1538" s="44"/>
      <c r="AV1538" s="751" t="str" cm="1">
        <f t="array" ref="AV15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8" s="34"/>
      <c r="AX1538" s="34"/>
      <c r="AY1538" s="34"/>
      <c r="AZ1538" s="34"/>
      <c r="BA1538" s="34"/>
      <c r="BB1538" s="34"/>
      <c r="BC1538" s="34"/>
      <c r="BD1538" s="44">
        <v>11202</v>
      </c>
      <c r="BE1538" s="34" t="s">
        <v>999</v>
      </c>
      <c r="BF1538" s="43" t="s">
        <v>426</v>
      </c>
      <c r="BG1538" s="34" t="s">
        <v>466</v>
      </c>
      <c r="BH1538" s="34" t="s">
        <v>396</v>
      </c>
      <c r="BI1538" s="34" t="s">
        <v>999</v>
      </c>
      <c r="BJ1538" s="44" t="s">
        <v>3928</v>
      </c>
      <c r="BK1538" s="44" t="s">
        <v>6738</v>
      </c>
    </row>
    <row r="1539" spans="22:63">
      <c r="V1539" s="43">
        <v>219</v>
      </c>
      <c r="W1539" s="34" t="s">
        <v>3931</v>
      </c>
      <c r="X1539" s="44">
        <v>11203</v>
      </c>
      <c r="Y1539" s="34" t="s">
        <v>466</v>
      </c>
      <c r="Z1539" s="43" t="s">
        <v>426</v>
      </c>
      <c r="AA1539" s="34" t="s">
        <v>466</v>
      </c>
      <c r="AB1539" s="34" t="s">
        <v>396</v>
      </c>
      <c r="AC1539" s="34" t="s">
        <v>466</v>
      </c>
      <c r="AD1539" s="44" t="s">
        <v>3928</v>
      </c>
      <c r="AE1539" s="44" t="s">
        <v>6738</v>
      </c>
      <c r="AF1539" s="43">
        <v>219</v>
      </c>
      <c r="AG1539" s="34" t="s">
        <v>3931</v>
      </c>
      <c r="AH1539" s="34" t="s">
        <v>3930</v>
      </c>
      <c r="AI1539" s="43" t="s">
        <v>3932</v>
      </c>
      <c r="AJ1539" s="44" t="s">
        <v>3933</v>
      </c>
      <c r="AK1539" s="295">
        <v>3810200</v>
      </c>
      <c r="AL1539" s="44" t="s">
        <v>396</v>
      </c>
      <c r="AM1539" s="44" t="s">
        <v>3937</v>
      </c>
      <c r="AN1539" s="296">
        <v>234093380</v>
      </c>
      <c r="AO1539" s="34"/>
      <c r="AP1539" s="34"/>
      <c r="AQ1539" s="34"/>
      <c r="AR1539" s="34"/>
      <c r="AS1539" s="34"/>
      <c r="AT1539" s="44" t="s">
        <v>6737</v>
      </c>
      <c r="AU1539" s="44"/>
      <c r="AV1539" s="751" t="str" cm="1">
        <f t="array" ref="AV15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39" s="34"/>
      <c r="AX1539" s="34"/>
      <c r="AY1539" s="34"/>
      <c r="AZ1539" s="34"/>
      <c r="BA1539" s="34"/>
      <c r="BB1539" s="34"/>
      <c r="BC1539" s="34"/>
      <c r="BD1539" s="44">
        <v>11203</v>
      </c>
      <c r="BE1539" s="34" t="s">
        <v>466</v>
      </c>
      <c r="BF1539" s="43" t="s">
        <v>426</v>
      </c>
      <c r="BG1539" s="34" t="s">
        <v>466</v>
      </c>
      <c r="BH1539" s="34" t="s">
        <v>396</v>
      </c>
      <c r="BI1539" s="34" t="s">
        <v>466</v>
      </c>
      <c r="BJ1539" s="44" t="s">
        <v>3928</v>
      </c>
      <c r="BK1539" s="44" t="s">
        <v>6738</v>
      </c>
    </row>
    <row r="1540" spans="22:63">
      <c r="V1540" s="43">
        <v>219</v>
      </c>
      <c r="W1540" s="34" t="s">
        <v>3931</v>
      </c>
      <c r="X1540" s="44">
        <v>11200</v>
      </c>
      <c r="Y1540" s="34" t="s">
        <v>6745</v>
      </c>
      <c r="Z1540" s="43" t="s">
        <v>426</v>
      </c>
      <c r="AA1540" s="34" t="s">
        <v>466</v>
      </c>
      <c r="AB1540" s="34" t="s">
        <v>396</v>
      </c>
      <c r="AC1540" s="34" t="s">
        <v>466</v>
      </c>
      <c r="AD1540" s="44" t="s">
        <v>3928</v>
      </c>
      <c r="AE1540" s="44" t="s">
        <v>6738</v>
      </c>
      <c r="AF1540" s="43">
        <v>219</v>
      </c>
      <c r="AG1540" s="34" t="s">
        <v>3931</v>
      </c>
      <c r="AH1540" s="34" t="s">
        <v>3930</v>
      </c>
      <c r="AI1540" s="43" t="s">
        <v>3932</v>
      </c>
      <c r="AJ1540" s="44" t="s">
        <v>3933</v>
      </c>
      <c r="AK1540" s="295">
        <v>3810200</v>
      </c>
      <c r="AL1540" s="44" t="s">
        <v>396</v>
      </c>
      <c r="AM1540" s="44" t="s">
        <v>3937</v>
      </c>
      <c r="AN1540" s="296">
        <v>234093380</v>
      </c>
      <c r="AO1540" s="34"/>
      <c r="AP1540" s="34"/>
      <c r="AQ1540" s="34"/>
      <c r="AR1540" s="34"/>
      <c r="AS1540" s="34"/>
      <c r="AT1540" s="44" t="s">
        <v>6737</v>
      </c>
      <c r="AU1540" s="44"/>
      <c r="AV1540" s="751" t="str" cm="1">
        <f t="array" ref="AV15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0" s="34"/>
      <c r="AX1540" s="34"/>
      <c r="AY1540" s="34"/>
      <c r="AZ1540" s="34"/>
      <c r="BA1540" s="34"/>
      <c r="BB1540" s="34"/>
      <c r="BC1540" s="34"/>
      <c r="BD1540" s="44">
        <v>11200</v>
      </c>
      <c r="BE1540" s="34" t="s">
        <v>6745</v>
      </c>
      <c r="BF1540" s="43" t="s">
        <v>426</v>
      </c>
      <c r="BG1540" s="34" t="s">
        <v>466</v>
      </c>
      <c r="BH1540" s="34" t="s">
        <v>396</v>
      </c>
      <c r="BI1540" s="34" t="s">
        <v>466</v>
      </c>
      <c r="BJ1540" s="44" t="s">
        <v>3928</v>
      </c>
      <c r="BK1540" s="44" t="s">
        <v>6738</v>
      </c>
    </row>
    <row r="1541" spans="22:63">
      <c r="V1541" s="43">
        <v>219</v>
      </c>
      <c r="W1541" s="34" t="s">
        <v>3931</v>
      </c>
      <c r="X1541" s="44">
        <v>11204</v>
      </c>
      <c r="Y1541" s="34" t="s">
        <v>1591</v>
      </c>
      <c r="Z1541" s="43" t="s">
        <v>426</v>
      </c>
      <c r="AA1541" s="34" t="s">
        <v>466</v>
      </c>
      <c r="AB1541" s="34" t="s">
        <v>396</v>
      </c>
      <c r="AC1541" s="34" t="s">
        <v>1591</v>
      </c>
      <c r="AD1541" s="44" t="s">
        <v>3928</v>
      </c>
      <c r="AE1541" s="44" t="s">
        <v>6738</v>
      </c>
      <c r="AF1541" s="43">
        <v>219</v>
      </c>
      <c r="AG1541" s="34" t="s">
        <v>3931</v>
      </c>
      <c r="AH1541" s="34" t="s">
        <v>3930</v>
      </c>
      <c r="AI1541" s="43" t="s">
        <v>3932</v>
      </c>
      <c r="AJ1541" s="44" t="s">
        <v>3933</v>
      </c>
      <c r="AK1541" s="295">
        <v>3810200</v>
      </c>
      <c r="AL1541" s="44" t="s">
        <v>396</v>
      </c>
      <c r="AM1541" s="44" t="s">
        <v>3937</v>
      </c>
      <c r="AN1541" s="296">
        <v>234093380</v>
      </c>
      <c r="AO1541" s="34"/>
      <c r="AP1541" s="34"/>
      <c r="AQ1541" s="34"/>
      <c r="AR1541" s="34"/>
      <c r="AS1541" s="34"/>
      <c r="AT1541" s="44" t="s">
        <v>6737</v>
      </c>
      <c r="AU1541" s="44"/>
      <c r="AV1541" s="751" t="str" cm="1">
        <f t="array" ref="AV15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1" s="34"/>
      <c r="AX1541" s="34"/>
      <c r="AY1541" s="34"/>
      <c r="AZ1541" s="34"/>
      <c r="BA1541" s="34"/>
      <c r="BB1541" s="34"/>
      <c r="BC1541" s="34"/>
      <c r="BD1541" s="44">
        <v>11204</v>
      </c>
      <c r="BE1541" s="34" t="s">
        <v>1591</v>
      </c>
      <c r="BF1541" s="43" t="s">
        <v>426</v>
      </c>
      <c r="BG1541" s="34" t="s">
        <v>466</v>
      </c>
      <c r="BH1541" s="34" t="s">
        <v>396</v>
      </c>
      <c r="BI1541" s="34" t="s">
        <v>1591</v>
      </c>
      <c r="BJ1541" s="44" t="s">
        <v>3928</v>
      </c>
      <c r="BK1541" s="44" t="s">
        <v>6738</v>
      </c>
    </row>
    <row r="1542" spans="22:63">
      <c r="V1542" s="43">
        <v>219</v>
      </c>
      <c r="W1542" s="34" t="s">
        <v>3931</v>
      </c>
      <c r="X1542" s="44">
        <v>11502</v>
      </c>
      <c r="Y1542" s="34" t="s">
        <v>734</v>
      </c>
      <c r="Z1542" s="43" t="s">
        <v>426</v>
      </c>
      <c r="AA1542" s="34" t="s">
        <v>469</v>
      </c>
      <c r="AB1542" s="34" t="s">
        <v>396</v>
      </c>
      <c r="AC1542" s="34" t="s">
        <v>734</v>
      </c>
      <c r="AD1542" s="44" t="s">
        <v>3928</v>
      </c>
      <c r="AE1542" s="44" t="s">
        <v>6738</v>
      </c>
      <c r="AF1542" s="43">
        <v>219</v>
      </c>
      <c r="AG1542" s="34" t="s">
        <v>3931</v>
      </c>
      <c r="AH1542" s="34" t="s">
        <v>3930</v>
      </c>
      <c r="AI1542" s="43" t="s">
        <v>3932</v>
      </c>
      <c r="AJ1542" s="44" t="s">
        <v>3933</v>
      </c>
      <c r="AK1542" s="295">
        <v>3810200</v>
      </c>
      <c r="AL1542" s="44" t="s">
        <v>396</v>
      </c>
      <c r="AM1542" s="44" t="s">
        <v>3937</v>
      </c>
      <c r="AN1542" s="296">
        <v>234093380</v>
      </c>
      <c r="AO1542" s="34"/>
      <c r="AP1542" s="34"/>
      <c r="AQ1542" s="34"/>
      <c r="AR1542" s="34"/>
      <c r="AS1542" s="34"/>
      <c r="AT1542" s="44" t="s">
        <v>6737</v>
      </c>
      <c r="AU1542" s="44"/>
      <c r="AV1542" s="751" t="str" cm="1">
        <f t="array" ref="AV15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2" s="34"/>
      <c r="AX1542" s="34"/>
      <c r="AY1542" s="34"/>
      <c r="AZ1542" s="34"/>
      <c r="BA1542" s="34"/>
      <c r="BB1542" s="34"/>
      <c r="BC1542" s="34"/>
      <c r="BD1542" s="44">
        <v>11502</v>
      </c>
      <c r="BE1542" s="34" t="s">
        <v>734</v>
      </c>
      <c r="BF1542" s="43" t="s">
        <v>426</v>
      </c>
      <c r="BG1542" s="34" t="s">
        <v>469</v>
      </c>
      <c r="BH1542" s="34" t="s">
        <v>396</v>
      </c>
      <c r="BI1542" s="34" t="s">
        <v>734</v>
      </c>
      <c r="BJ1542" s="44" t="s">
        <v>3928</v>
      </c>
      <c r="BK1542" s="44" t="s">
        <v>6738</v>
      </c>
    </row>
    <row r="1543" spans="22:63">
      <c r="V1543" s="43">
        <v>219</v>
      </c>
      <c r="W1543" s="34" t="s">
        <v>3931</v>
      </c>
      <c r="X1543" s="44">
        <v>11503</v>
      </c>
      <c r="Y1543" s="34" t="s">
        <v>1001</v>
      </c>
      <c r="Z1543" s="43" t="s">
        <v>426</v>
      </c>
      <c r="AA1543" s="34" t="s">
        <v>469</v>
      </c>
      <c r="AB1543" s="34" t="s">
        <v>396</v>
      </c>
      <c r="AC1543" s="34" t="s">
        <v>1001</v>
      </c>
      <c r="AD1543" s="44" t="s">
        <v>3928</v>
      </c>
      <c r="AE1543" s="44" t="s">
        <v>6738</v>
      </c>
      <c r="AF1543" s="43">
        <v>219</v>
      </c>
      <c r="AG1543" s="34" t="s">
        <v>3931</v>
      </c>
      <c r="AH1543" s="34" t="s">
        <v>3930</v>
      </c>
      <c r="AI1543" s="43" t="s">
        <v>3932</v>
      </c>
      <c r="AJ1543" s="44" t="s">
        <v>3933</v>
      </c>
      <c r="AK1543" s="295">
        <v>3810200</v>
      </c>
      <c r="AL1543" s="44" t="s">
        <v>396</v>
      </c>
      <c r="AM1543" s="44" t="s">
        <v>3937</v>
      </c>
      <c r="AN1543" s="296">
        <v>234093380</v>
      </c>
      <c r="AO1543" s="34"/>
      <c r="AP1543" s="34"/>
      <c r="AQ1543" s="34"/>
      <c r="AR1543" s="34"/>
      <c r="AS1543" s="34"/>
      <c r="AT1543" s="44" t="s">
        <v>6737</v>
      </c>
      <c r="AU1543" s="44"/>
      <c r="AV1543" s="751" t="str" cm="1">
        <f t="array" ref="AV15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3" s="34"/>
      <c r="AX1543" s="34"/>
      <c r="AY1543" s="34"/>
      <c r="AZ1543" s="34"/>
      <c r="BA1543" s="34"/>
      <c r="BB1543" s="34"/>
      <c r="BC1543" s="34"/>
      <c r="BD1543" s="44">
        <v>11503</v>
      </c>
      <c r="BE1543" s="34" t="s">
        <v>1001</v>
      </c>
      <c r="BF1543" s="43" t="s">
        <v>426</v>
      </c>
      <c r="BG1543" s="34" t="s">
        <v>469</v>
      </c>
      <c r="BH1543" s="34" t="s">
        <v>396</v>
      </c>
      <c r="BI1543" s="34" t="s">
        <v>1001</v>
      </c>
      <c r="BJ1543" s="44" t="s">
        <v>3928</v>
      </c>
      <c r="BK1543" s="44" t="s">
        <v>6738</v>
      </c>
    </row>
    <row r="1544" spans="22:63">
      <c r="V1544" s="43">
        <v>219</v>
      </c>
      <c r="W1544" s="34" t="s">
        <v>3931</v>
      </c>
      <c r="X1544" s="44">
        <v>11504</v>
      </c>
      <c r="Y1544" s="34" t="s">
        <v>1297</v>
      </c>
      <c r="Z1544" s="43" t="s">
        <v>426</v>
      </c>
      <c r="AA1544" s="34" t="s">
        <v>469</v>
      </c>
      <c r="AB1544" s="34" t="s">
        <v>396</v>
      </c>
      <c r="AC1544" s="34" t="s">
        <v>1297</v>
      </c>
      <c r="AD1544" s="44" t="s">
        <v>3928</v>
      </c>
      <c r="AE1544" s="44" t="s">
        <v>6738</v>
      </c>
      <c r="AF1544" s="43">
        <v>219</v>
      </c>
      <c r="AG1544" s="34" t="s">
        <v>3931</v>
      </c>
      <c r="AH1544" s="34" t="s">
        <v>3930</v>
      </c>
      <c r="AI1544" s="43" t="s">
        <v>3932</v>
      </c>
      <c r="AJ1544" s="44" t="s">
        <v>3933</v>
      </c>
      <c r="AK1544" s="295">
        <v>3810200</v>
      </c>
      <c r="AL1544" s="44" t="s">
        <v>396</v>
      </c>
      <c r="AM1544" s="44" t="s">
        <v>3937</v>
      </c>
      <c r="AN1544" s="296">
        <v>234093380</v>
      </c>
      <c r="AO1544" s="34"/>
      <c r="AP1544" s="34"/>
      <c r="AQ1544" s="34"/>
      <c r="AR1544" s="34"/>
      <c r="AS1544" s="34"/>
      <c r="AT1544" s="44" t="s">
        <v>6737</v>
      </c>
      <c r="AU1544" s="44"/>
      <c r="AV1544" s="751" t="str" cm="1">
        <f t="array" ref="AV15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4" s="34"/>
      <c r="AX1544" s="34"/>
      <c r="AY1544" s="34"/>
      <c r="AZ1544" s="34"/>
      <c r="BA1544" s="34"/>
      <c r="BB1544" s="34"/>
      <c r="BC1544" s="34"/>
      <c r="BD1544" s="44">
        <v>11504</v>
      </c>
      <c r="BE1544" s="34" t="s">
        <v>1297</v>
      </c>
      <c r="BF1544" s="43" t="s">
        <v>426</v>
      </c>
      <c r="BG1544" s="34" t="s">
        <v>469</v>
      </c>
      <c r="BH1544" s="34" t="s">
        <v>396</v>
      </c>
      <c r="BI1544" s="34" t="s">
        <v>1297</v>
      </c>
      <c r="BJ1544" s="44" t="s">
        <v>3928</v>
      </c>
      <c r="BK1544" s="44" t="s">
        <v>6738</v>
      </c>
    </row>
    <row r="1545" spans="22:63">
      <c r="V1545" s="43">
        <v>219</v>
      </c>
      <c r="W1545" s="34" t="s">
        <v>3931</v>
      </c>
      <c r="X1545" s="44">
        <v>11500</v>
      </c>
      <c r="Y1545" s="34" t="s">
        <v>6746</v>
      </c>
      <c r="Z1545" s="43" t="s">
        <v>426</v>
      </c>
      <c r="AA1545" s="34" t="s">
        <v>469</v>
      </c>
      <c r="AB1545" s="34" t="s">
        <v>396</v>
      </c>
      <c r="AC1545" s="34" t="s">
        <v>6747</v>
      </c>
      <c r="AD1545" s="44" t="s">
        <v>3928</v>
      </c>
      <c r="AE1545" s="44" t="s">
        <v>6738</v>
      </c>
      <c r="AF1545" s="43">
        <v>219</v>
      </c>
      <c r="AG1545" s="34" t="s">
        <v>3931</v>
      </c>
      <c r="AH1545" s="34" t="s">
        <v>3930</v>
      </c>
      <c r="AI1545" s="43" t="s">
        <v>3932</v>
      </c>
      <c r="AJ1545" s="44" t="s">
        <v>3933</v>
      </c>
      <c r="AK1545" s="295">
        <v>3810200</v>
      </c>
      <c r="AL1545" s="44" t="s">
        <v>396</v>
      </c>
      <c r="AM1545" s="44" t="s">
        <v>3937</v>
      </c>
      <c r="AN1545" s="296">
        <v>234093380</v>
      </c>
      <c r="AO1545" s="34"/>
      <c r="AP1545" s="34"/>
      <c r="AQ1545" s="34"/>
      <c r="AR1545" s="34"/>
      <c r="AS1545" s="34"/>
      <c r="AT1545" s="44" t="s">
        <v>6737</v>
      </c>
      <c r="AU1545" s="44"/>
      <c r="AV1545" s="751" t="str" cm="1">
        <f t="array" ref="AV15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5" s="34"/>
      <c r="AX1545" s="34"/>
      <c r="AY1545" s="34"/>
      <c r="AZ1545" s="34"/>
      <c r="BA1545" s="34"/>
      <c r="BB1545" s="34"/>
      <c r="BC1545" s="34"/>
      <c r="BD1545" s="44">
        <v>11500</v>
      </c>
      <c r="BE1545" s="34" t="s">
        <v>6746</v>
      </c>
      <c r="BF1545" s="43" t="s">
        <v>426</v>
      </c>
      <c r="BG1545" s="34" t="s">
        <v>469</v>
      </c>
      <c r="BH1545" s="34" t="s">
        <v>396</v>
      </c>
      <c r="BI1545" s="34" t="s">
        <v>6747</v>
      </c>
      <c r="BJ1545" s="44" t="s">
        <v>3928</v>
      </c>
      <c r="BK1545" s="44" t="s">
        <v>6738</v>
      </c>
    </row>
    <row r="1546" spans="22:63">
      <c r="V1546" s="43">
        <v>219</v>
      </c>
      <c r="W1546" s="34" t="s">
        <v>3931</v>
      </c>
      <c r="X1546" s="44">
        <v>11509</v>
      </c>
      <c r="Y1546" s="34" t="s">
        <v>1845</v>
      </c>
      <c r="Z1546" s="43" t="s">
        <v>426</v>
      </c>
      <c r="AA1546" s="34" t="s">
        <v>469</v>
      </c>
      <c r="AB1546" s="34" t="s">
        <v>396</v>
      </c>
      <c r="AC1546" s="34" t="s">
        <v>6747</v>
      </c>
      <c r="AD1546" s="44" t="s">
        <v>3928</v>
      </c>
      <c r="AE1546" s="44" t="s">
        <v>6738</v>
      </c>
      <c r="AF1546" s="43">
        <v>219</v>
      </c>
      <c r="AG1546" s="34" t="s">
        <v>3931</v>
      </c>
      <c r="AH1546" s="34" t="s">
        <v>3930</v>
      </c>
      <c r="AI1546" s="43" t="s">
        <v>3932</v>
      </c>
      <c r="AJ1546" s="44" t="s">
        <v>3933</v>
      </c>
      <c r="AK1546" s="295">
        <v>3810200</v>
      </c>
      <c r="AL1546" s="44" t="s">
        <v>396</v>
      </c>
      <c r="AM1546" s="44" t="s">
        <v>3937</v>
      </c>
      <c r="AN1546" s="296">
        <v>234093380</v>
      </c>
      <c r="AO1546" s="34"/>
      <c r="AP1546" s="34"/>
      <c r="AQ1546" s="34"/>
      <c r="AR1546" s="34"/>
      <c r="AS1546" s="34"/>
      <c r="AT1546" s="44" t="s">
        <v>6737</v>
      </c>
      <c r="AU1546" s="44"/>
      <c r="AV1546" s="751" t="str" cm="1">
        <f t="array" ref="AV15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6" s="34"/>
      <c r="AX1546" s="34"/>
      <c r="AY1546" s="34"/>
      <c r="AZ1546" s="34"/>
      <c r="BA1546" s="34"/>
      <c r="BB1546" s="34"/>
      <c r="BC1546" s="34"/>
      <c r="BD1546" s="44">
        <v>11509</v>
      </c>
      <c r="BE1546" s="34" t="s">
        <v>1845</v>
      </c>
      <c r="BF1546" s="43" t="s">
        <v>426</v>
      </c>
      <c r="BG1546" s="34" t="s">
        <v>469</v>
      </c>
      <c r="BH1546" s="34" t="s">
        <v>396</v>
      </c>
      <c r="BI1546" s="34" t="s">
        <v>6747</v>
      </c>
      <c r="BJ1546" s="44" t="s">
        <v>3928</v>
      </c>
      <c r="BK1546" s="44" t="s">
        <v>6738</v>
      </c>
    </row>
    <row r="1547" spans="22:63">
      <c r="V1547" s="43">
        <v>219</v>
      </c>
      <c r="W1547" s="34" t="s">
        <v>3931</v>
      </c>
      <c r="X1547" s="44">
        <v>11507</v>
      </c>
      <c r="Y1547" s="34" t="s">
        <v>1593</v>
      </c>
      <c r="Z1547" s="43" t="s">
        <v>426</v>
      </c>
      <c r="AA1547" s="34" t="s">
        <v>469</v>
      </c>
      <c r="AB1547" s="34" t="s">
        <v>396</v>
      </c>
      <c r="AC1547" s="34" t="s">
        <v>1593</v>
      </c>
      <c r="AD1547" s="44" t="s">
        <v>3928</v>
      </c>
      <c r="AE1547" s="44" t="s">
        <v>6738</v>
      </c>
      <c r="AF1547" s="43">
        <v>219</v>
      </c>
      <c r="AG1547" s="34" t="s">
        <v>3931</v>
      </c>
      <c r="AH1547" s="34" t="s">
        <v>3930</v>
      </c>
      <c r="AI1547" s="43" t="s">
        <v>3932</v>
      </c>
      <c r="AJ1547" s="44" t="s">
        <v>3933</v>
      </c>
      <c r="AK1547" s="295">
        <v>3810200</v>
      </c>
      <c r="AL1547" s="44" t="s">
        <v>396</v>
      </c>
      <c r="AM1547" s="44" t="s">
        <v>3937</v>
      </c>
      <c r="AN1547" s="296">
        <v>234093380</v>
      </c>
      <c r="AO1547" s="34"/>
      <c r="AP1547" s="34"/>
      <c r="AQ1547" s="34"/>
      <c r="AR1547" s="34"/>
      <c r="AS1547" s="34"/>
      <c r="AT1547" s="44" t="s">
        <v>6737</v>
      </c>
      <c r="AU1547" s="44"/>
      <c r="AV1547" s="751" t="str" cm="1">
        <f t="array" ref="AV15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7" s="34"/>
      <c r="AX1547" s="34"/>
      <c r="AY1547" s="34"/>
      <c r="AZ1547" s="34"/>
      <c r="BA1547" s="34"/>
      <c r="BB1547" s="34"/>
      <c r="BC1547" s="34"/>
      <c r="BD1547" s="44">
        <v>11507</v>
      </c>
      <c r="BE1547" s="34" t="s">
        <v>1593</v>
      </c>
      <c r="BF1547" s="43" t="s">
        <v>426</v>
      </c>
      <c r="BG1547" s="34" t="s">
        <v>469</v>
      </c>
      <c r="BH1547" s="34" t="s">
        <v>396</v>
      </c>
      <c r="BI1547" s="34" t="s">
        <v>1593</v>
      </c>
      <c r="BJ1547" s="44" t="s">
        <v>3928</v>
      </c>
      <c r="BK1547" s="44" t="s">
        <v>6738</v>
      </c>
    </row>
    <row r="1548" spans="22:63">
      <c r="V1548" s="43">
        <v>219</v>
      </c>
      <c r="W1548" s="34" t="s">
        <v>3931</v>
      </c>
      <c r="X1548" s="44">
        <v>11801</v>
      </c>
      <c r="Y1548" s="34" t="s">
        <v>736</v>
      </c>
      <c r="Z1548" s="43" t="s">
        <v>426</v>
      </c>
      <c r="AA1548" s="34" t="s">
        <v>472</v>
      </c>
      <c r="AB1548" s="34" t="s">
        <v>396</v>
      </c>
      <c r="AC1548" s="34" t="s">
        <v>736</v>
      </c>
      <c r="AD1548" s="44" t="s">
        <v>3928</v>
      </c>
      <c r="AE1548" s="44" t="s">
        <v>6738</v>
      </c>
      <c r="AF1548" s="43">
        <v>219</v>
      </c>
      <c r="AG1548" s="34" t="s">
        <v>3931</v>
      </c>
      <c r="AH1548" s="34" t="s">
        <v>3930</v>
      </c>
      <c r="AI1548" s="43" t="s">
        <v>3932</v>
      </c>
      <c r="AJ1548" s="44" t="s">
        <v>3933</v>
      </c>
      <c r="AK1548" s="295">
        <v>3810200</v>
      </c>
      <c r="AL1548" s="44" t="s">
        <v>396</v>
      </c>
      <c r="AM1548" s="44" t="s">
        <v>3937</v>
      </c>
      <c r="AN1548" s="296">
        <v>234093380</v>
      </c>
      <c r="AO1548" s="34"/>
      <c r="AP1548" s="34"/>
      <c r="AQ1548" s="34"/>
      <c r="AR1548" s="34"/>
      <c r="AS1548" s="34"/>
      <c r="AT1548" s="44" t="s">
        <v>6737</v>
      </c>
      <c r="AU1548" s="44"/>
      <c r="AV1548" s="751" t="str" cm="1">
        <f t="array" ref="AV15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8" s="34"/>
      <c r="AX1548" s="34"/>
      <c r="AY1548" s="34"/>
      <c r="AZ1548" s="34"/>
      <c r="BA1548" s="34"/>
      <c r="BB1548" s="34"/>
      <c r="BC1548" s="34"/>
      <c r="BD1548" s="44">
        <v>11801</v>
      </c>
      <c r="BE1548" s="34" t="s">
        <v>736</v>
      </c>
      <c r="BF1548" s="43" t="s">
        <v>426</v>
      </c>
      <c r="BG1548" s="34" t="s">
        <v>472</v>
      </c>
      <c r="BH1548" s="34" t="s">
        <v>396</v>
      </c>
      <c r="BI1548" s="34" t="s">
        <v>736</v>
      </c>
      <c r="BJ1548" s="44" t="s">
        <v>3928</v>
      </c>
      <c r="BK1548" s="44" t="s">
        <v>6738</v>
      </c>
    </row>
    <row r="1549" spans="22:63">
      <c r="V1549" s="43">
        <v>219</v>
      </c>
      <c r="W1549" s="34" t="s">
        <v>3931</v>
      </c>
      <c r="X1549" s="44">
        <v>11804</v>
      </c>
      <c r="Y1549" s="34" t="s">
        <v>1003</v>
      </c>
      <c r="Z1549" s="43" t="s">
        <v>426</v>
      </c>
      <c r="AA1549" s="34" t="s">
        <v>472</v>
      </c>
      <c r="AB1549" s="34" t="s">
        <v>396</v>
      </c>
      <c r="AC1549" s="34" t="s">
        <v>1003</v>
      </c>
      <c r="AD1549" s="44" t="s">
        <v>3928</v>
      </c>
      <c r="AE1549" s="44" t="s">
        <v>6738</v>
      </c>
      <c r="AF1549" s="43">
        <v>219</v>
      </c>
      <c r="AG1549" s="34" t="s">
        <v>3931</v>
      </c>
      <c r="AH1549" s="34" t="s">
        <v>3930</v>
      </c>
      <c r="AI1549" s="43" t="s">
        <v>3932</v>
      </c>
      <c r="AJ1549" s="44" t="s">
        <v>3933</v>
      </c>
      <c r="AK1549" s="295">
        <v>3810200</v>
      </c>
      <c r="AL1549" s="44" t="s">
        <v>396</v>
      </c>
      <c r="AM1549" s="44" t="s">
        <v>3937</v>
      </c>
      <c r="AN1549" s="296">
        <v>234093380</v>
      </c>
      <c r="AO1549" s="34"/>
      <c r="AP1549" s="34"/>
      <c r="AQ1549" s="34"/>
      <c r="AR1549" s="34"/>
      <c r="AS1549" s="34"/>
      <c r="AT1549" s="44" t="s">
        <v>6737</v>
      </c>
      <c r="AU1549" s="44"/>
      <c r="AV1549" s="751" t="str" cm="1">
        <f t="array" ref="AV15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49" s="34"/>
      <c r="AX1549" s="34"/>
      <c r="AY1549" s="34"/>
      <c r="AZ1549" s="34"/>
      <c r="BA1549" s="34"/>
      <c r="BB1549" s="34"/>
      <c r="BC1549" s="34"/>
      <c r="BD1549" s="44">
        <v>11804</v>
      </c>
      <c r="BE1549" s="34" t="s">
        <v>1003</v>
      </c>
      <c r="BF1549" s="43" t="s">
        <v>426</v>
      </c>
      <c r="BG1549" s="34" t="s">
        <v>472</v>
      </c>
      <c r="BH1549" s="34" t="s">
        <v>396</v>
      </c>
      <c r="BI1549" s="34" t="s">
        <v>1003</v>
      </c>
      <c r="BJ1549" s="44" t="s">
        <v>3928</v>
      </c>
      <c r="BK1549" s="44" t="s">
        <v>6738</v>
      </c>
    </row>
    <row r="1550" spans="22:63">
      <c r="V1550" s="43">
        <v>219</v>
      </c>
      <c r="W1550" s="34" t="s">
        <v>3931</v>
      </c>
      <c r="X1550" s="44">
        <v>11805</v>
      </c>
      <c r="Y1550" s="34" t="s">
        <v>1299</v>
      </c>
      <c r="Z1550" s="43" t="s">
        <v>426</v>
      </c>
      <c r="AA1550" s="34" t="s">
        <v>472</v>
      </c>
      <c r="AB1550" s="34" t="s">
        <v>396</v>
      </c>
      <c r="AC1550" s="34" t="s">
        <v>1299</v>
      </c>
      <c r="AD1550" s="44" t="s">
        <v>3928</v>
      </c>
      <c r="AE1550" s="44" t="s">
        <v>6738</v>
      </c>
      <c r="AF1550" s="43">
        <v>219</v>
      </c>
      <c r="AG1550" s="34" t="s">
        <v>3931</v>
      </c>
      <c r="AH1550" s="34" t="s">
        <v>3930</v>
      </c>
      <c r="AI1550" s="43" t="s">
        <v>3932</v>
      </c>
      <c r="AJ1550" s="44" t="s">
        <v>3933</v>
      </c>
      <c r="AK1550" s="295">
        <v>3810200</v>
      </c>
      <c r="AL1550" s="44" t="s">
        <v>396</v>
      </c>
      <c r="AM1550" s="44" t="s">
        <v>3937</v>
      </c>
      <c r="AN1550" s="296">
        <v>234093380</v>
      </c>
      <c r="AO1550" s="34"/>
      <c r="AP1550" s="34"/>
      <c r="AQ1550" s="34"/>
      <c r="AR1550" s="34"/>
      <c r="AS1550" s="34"/>
      <c r="AT1550" s="44" t="s">
        <v>6737</v>
      </c>
      <c r="AU1550" s="44"/>
      <c r="AV1550" s="751" t="str" cm="1">
        <f t="array" ref="AV15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0" s="34"/>
      <c r="AX1550" s="34"/>
      <c r="AY1550" s="34"/>
      <c r="AZ1550" s="34"/>
      <c r="BA1550" s="34"/>
      <c r="BB1550" s="34"/>
      <c r="BC1550" s="34"/>
      <c r="BD1550" s="44">
        <v>11805</v>
      </c>
      <c r="BE1550" s="34" t="s">
        <v>1299</v>
      </c>
      <c r="BF1550" s="43" t="s">
        <v>426</v>
      </c>
      <c r="BG1550" s="34" t="s">
        <v>472</v>
      </c>
      <c r="BH1550" s="34" t="s">
        <v>396</v>
      </c>
      <c r="BI1550" s="34" t="s">
        <v>1299</v>
      </c>
      <c r="BJ1550" s="44" t="s">
        <v>3928</v>
      </c>
      <c r="BK1550" s="44" t="s">
        <v>6738</v>
      </c>
    </row>
    <row r="1551" spans="22:63">
      <c r="V1551" s="43">
        <v>219</v>
      </c>
      <c r="W1551" s="34" t="s">
        <v>3931</v>
      </c>
      <c r="X1551" s="44">
        <v>11810</v>
      </c>
      <c r="Y1551" s="34" t="s">
        <v>1847</v>
      </c>
      <c r="Z1551" s="43" t="s">
        <v>426</v>
      </c>
      <c r="AA1551" s="34" t="s">
        <v>472</v>
      </c>
      <c r="AB1551" s="34" t="s">
        <v>396</v>
      </c>
      <c r="AC1551" s="34" t="s">
        <v>1847</v>
      </c>
      <c r="AD1551" s="44" t="s">
        <v>3928</v>
      </c>
      <c r="AE1551" s="44" t="s">
        <v>6738</v>
      </c>
      <c r="AF1551" s="43">
        <v>219</v>
      </c>
      <c r="AG1551" s="34" t="s">
        <v>3931</v>
      </c>
      <c r="AH1551" s="34" t="s">
        <v>3930</v>
      </c>
      <c r="AI1551" s="43" t="s">
        <v>3932</v>
      </c>
      <c r="AJ1551" s="44" t="s">
        <v>3933</v>
      </c>
      <c r="AK1551" s="295">
        <v>3810200</v>
      </c>
      <c r="AL1551" s="44" t="s">
        <v>396</v>
      </c>
      <c r="AM1551" s="44" t="s">
        <v>3937</v>
      </c>
      <c r="AN1551" s="296">
        <v>234093380</v>
      </c>
      <c r="AO1551" s="34"/>
      <c r="AP1551" s="34"/>
      <c r="AQ1551" s="34"/>
      <c r="AR1551" s="34"/>
      <c r="AS1551" s="34"/>
      <c r="AT1551" s="44" t="s">
        <v>6737</v>
      </c>
      <c r="AU1551" s="44"/>
      <c r="AV1551" s="751" t="str" cm="1">
        <f t="array" ref="AV15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1" s="34"/>
      <c r="AX1551" s="34"/>
      <c r="AY1551" s="34"/>
      <c r="AZ1551" s="34"/>
      <c r="BA1551" s="34"/>
      <c r="BB1551" s="34"/>
      <c r="BC1551" s="34"/>
      <c r="BD1551" s="44">
        <v>11810</v>
      </c>
      <c r="BE1551" s="34" t="s">
        <v>1847</v>
      </c>
      <c r="BF1551" s="43" t="s">
        <v>426</v>
      </c>
      <c r="BG1551" s="34" t="s">
        <v>472</v>
      </c>
      <c r="BH1551" s="34" t="s">
        <v>396</v>
      </c>
      <c r="BI1551" s="34" t="s">
        <v>1847</v>
      </c>
      <c r="BJ1551" s="44" t="s">
        <v>3928</v>
      </c>
      <c r="BK1551" s="44" t="s">
        <v>6738</v>
      </c>
    </row>
    <row r="1552" spans="22:63">
      <c r="V1552" s="43">
        <v>219</v>
      </c>
      <c r="W1552" s="34" t="s">
        <v>3931</v>
      </c>
      <c r="X1552" s="44">
        <v>11807</v>
      </c>
      <c r="Y1552" s="34" t="s">
        <v>1594</v>
      </c>
      <c r="Z1552" s="43" t="s">
        <v>426</v>
      </c>
      <c r="AA1552" s="34" t="s">
        <v>472</v>
      </c>
      <c r="AB1552" s="34" t="s">
        <v>396</v>
      </c>
      <c r="AC1552" s="34" t="s">
        <v>1594</v>
      </c>
      <c r="AD1552" s="44" t="s">
        <v>3928</v>
      </c>
      <c r="AE1552" s="44" t="s">
        <v>6738</v>
      </c>
      <c r="AF1552" s="43">
        <v>219</v>
      </c>
      <c r="AG1552" s="34" t="s">
        <v>3931</v>
      </c>
      <c r="AH1552" s="34" t="s">
        <v>3930</v>
      </c>
      <c r="AI1552" s="43" t="s">
        <v>3932</v>
      </c>
      <c r="AJ1552" s="44" t="s">
        <v>3933</v>
      </c>
      <c r="AK1552" s="295">
        <v>3810200</v>
      </c>
      <c r="AL1552" s="44" t="s">
        <v>396</v>
      </c>
      <c r="AM1552" s="44" t="s">
        <v>3937</v>
      </c>
      <c r="AN1552" s="296">
        <v>234093380</v>
      </c>
      <c r="AO1552" s="34"/>
      <c r="AP1552" s="34"/>
      <c r="AQ1552" s="34"/>
      <c r="AR1552" s="34"/>
      <c r="AS1552" s="34"/>
      <c r="AT1552" s="44" t="s">
        <v>6737</v>
      </c>
      <c r="AU1552" s="44"/>
      <c r="AV1552" s="751" t="str" cm="1">
        <f t="array" ref="AV15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2" s="34"/>
      <c r="AX1552" s="34"/>
      <c r="AY1552" s="34"/>
      <c r="AZ1552" s="34"/>
      <c r="BA1552" s="34"/>
      <c r="BB1552" s="34"/>
      <c r="BC1552" s="34"/>
      <c r="BD1552" s="44">
        <v>11807</v>
      </c>
      <c r="BE1552" s="34" t="s">
        <v>1594</v>
      </c>
      <c r="BF1552" s="43" t="s">
        <v>426</v>
      </c>
      <c r="BG1552" s="34" t="s">
        <v>472</v>
      </c>
      <c r="BH1552" s="34" t="s">
        <v>396</v>
      </c>
      <c r="BI1552" s="34" t="s">
        <v>1594</v>
      </c>
      <c r="BJ1552" s="44" t="s">
        <v>3928</v>
      </c>
      <c r="BK1552" s="44" t="s">
        <v>6738</v>
      </c>
    </row>
    <row r="1553" spans="22:63">
      <c r="V1553" s="43">
        <v>219</v>
      </c>
      <c r="W1553" s="34" t="s">
        <v>3931</v>
      </c>
      <c r="X1553" s="44">
        <v>11812</v>
      </c>
      <c r="Y1553" s="34" t="s">
        <v>2048</v>
      </c>
      <c r="Z1553" s="43" t="s">
        <v>426</v>
      </c>
      <c r="AA1553" s="34" t="s">
        <v>472</v>
      </c>
      <c r="AB1553" s="34" t="s">
        <v>396</v>
      </c>
      <c r="AC1553" s="34" t="s">
        <v>6748</v>
      </c>
      <c r="AD1553" s="44" t="s">
        <v>3928</v>
      </c>
      <c r="AE1553" s="44" t="s">
        <v>6738</v>
      </c>
      <c r="AF1553" s="43">
        <v>219</v>
      </c>
      <c r="AG1553" s="34" t="s">
        <v>3931</v>
      </c>
      <c r="AH1553" s="34" t="s">
        <v>3930</v>
      </c>
      <c r="AI1553" s="43" t="s">
        <v>3932</v>
      </c>
      <c r="AJ1553" s="44" t="s">
        <v>3933</v>
      </c>
      <c r="AK1553" s="295">
        <v>3810200</v>
      </c>
      <c r="AL1553" s="44" t="s">
        <v>396</v>
      </c>
      <c r="AM1553" s="44" t="s">
        <v>3937</v>
      </c>
      <c r="AN1553" s="296">
        <v>234093380</v>
      </c>
      <c r="AO1553" s="34"/>
      <c r="AP1553" s="34"/>
      <c r="AQ1553" s="34"/>
      <c r="AR1553" s="34"/>
      <c r="AS1553" s="34"/>
      <c r="AT1553" s="44" t="s">
        <v>6737</v>
      </c>
      <c r="AU1553" s="44"/>
      <c r="AV1553" s="751" t="str" cm="1">
        <f t="array" ref="AV15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3" s="34"/>
      <c r="AX1553" s="34"/>
      <c r="AY1553" s="34"/>
      <c r="AZ1553" s="34"/>
      <c r="BA1553" s="34"/>
      <c r="BB1553" s="34"/>
      <c r="BC1553" s="34"/>
      <c r="BD1553" s="44">
        <v>11812</v>
      </c>
      <c r="BE1553" s="34" t="s">
        <v>2048</v>
      </c>
      <c r="BF1553" s="43" t="s">
        <v>426</v>
      </c>
      <c r="BG1553" s="34" t="s">
        <v>472</v>
      </c>
      <c r="BH1553" s="34" t="s">
        <v>396</v>
      </c>
      <c r="BI1553" s="34" t="s">
        <v>6748</v>
      </c>
      <c r="BJ1553" s="44" t="s">
        <v>3928</v>
      </c>
      <c r="BK1553" s="44" t="s">
        <v>6738</v>
      </c>
    </row>
    <row r="1554" spans="22:63">
      <c r="V1554" s="43">
        <v>219</v>
      </c>
      <c r="W1554" s="34" t="s">
        <v>3931</v>
      </c>
      <c r="X1554" s="44">
        <v>11813</v>
      </c>
      <c r="Y1554" s="34" t="s">
        <v>2224</v>
      </c>
      <c r="Z1554" s="43" t="s">
        <v>426</v>
      </c>
      <c r="AA1554" s="34" t="s">
        <v>472</v>
      </c>
      <c r="AB1554" s="34" t="s">
        <v>396</v>
      </c>
      <c r="AC1554" s="34" t="s">
        <v>6749</v>
      </c>
      <c r="AD1554" s="44" t="s">
        <v>3928</v>
      </c>
      <c r="AE1554" s="44" t="s">
        <v>6738</v>
      </c>
      <c r="AF1554" s="43">
        <v>219</v>
      </c>
      <c r="AG1554" s="34" t="s">
        <v>3931</v>
      </c>
      <c r="AH1554" s="34" t="s">
        <v>3930</v>
      </c>
      <c r="AI1554" s="43" t="s">
        <v>3932</v>
      </c>
      <c r="AJ1554" s="44" t="s">
        <v>3933</v>
      </c>
      <c r="AK1554" s="295">
        <v>3810200</v>
      </c>
      <c r="AL1554" s="44" t="s">
        <v>396</v>
      </c>
      <c r="AM1554" s="44" t="s">
        <v>3937</v>
      </c>
      <c r="AN1554" s="296">
        <v>234093380</v>
      </c>
      <c r="AO1554" s="34"/>
      <c r="AP1554" s="34"/>
      <c r="AQ1554" s="34"/>
      <c r="AR1554" s="34"/>
      <c r="AS1554" s="34"/>
      <c r="AT1554" s="44" t="s">
        <v>6737</v>
      </c>
      <c r="AU1554" s="44"/>
      <c r="AV1554" s="751" t="str" cm="1">
        <f t="array" ref="AV15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4" s="34"/>
      <c r="AX1554" s="34"/>
      <c r="AY1554" s="34"/>
      <c r="AZ1554" s="34"/>
      <c r="BA1554" s="34"/>
      <c r="BB1554" s="34"/>
      <c r="BC1554" s="34"/>
      <c r="BD1554" s="44">
        <v>11813</v>
      </c>
      <c r="BE1554" s="34" t="s">
        <v>2224</v>
      </c>
      <c r="BF1554" s="43" t="s">
        <v>426</v>
      </c>
      <c r="BG1554" s="34" t="s">
        <v>472</v>
      </c>
      <c r="BH1554" s="34" t="s">
        <v>396</v>
      </c>
      <c r="BI1554" s="34" t="s">
        <v>6749</v>
      </c>
      <c r="BJ1554" s="44" t="s">
        <v>3928</v>
      </c>
      <c r="BK1554" s="44" t="s">
        <v>6738</v>
      </c>
    </row>
    <row r="1555" spans="22:63">
      <c r="V1555" s="43">
        <v>219</v>
      </c>
      <c r="W1555" s="34" t="s">
        <v>3931</v>
      </c>
      <c r="X1555" s="44">
        <v>11814</v>
      </c>
      <c r="Y1555" s="34" t="s">
        <v>2382</v>
      </c>
      <c r="Z1555" s="43" t="s">
        <v>426</v>
      </c>
      <c r="AA1555" s="34" t="s">
        <v>472</v>
      </c>
      <c r="AB1555" s="34" t="s">
        <v>396</v>
      </c>
      <c r="AC1555" s="34" t="s">
        <v>6750</v>
      </c>
      <c r="AD1555" s="44" t="s">
        <v>3928</v>
      </c>
      <c r="AE1555" s="44" t="s">
        <v>6738</v>
      </c>
      <c r="AF1555" s="43">
        <v>219</v>
      </c>
      <c r="AG1555" s="34" t="s">
        <v>3931</v>
      </c>
      <c r="AH1555" s="34" t="s">
        <v>3930</v>
      </c>
      <c r="AI1555" s="43" t="s">
        <v>3932</v>
      </c>
      <c r="AJ1555" s="44" t="s">
        <v>3933</v>
      </c>
      <c r="AK1555" s="295">
        <v>3810200</v>
      </c>
      <c r="AL1555" s="44" t="s">
        <v>396</v>
      </c>
      <c r="AM1555" s="44" t="s">
        <v>3937</v>
      </c>
      <c r="AN1555" s="296">
        <v>234093380</v>
      </c>
      <c r="AO1555" s="34"/>
      <c r="AP1555" s="34"/>
      <c r="AQ1555" s="34"/>
      <c r="AR1555" s="34"/>
      <c r="AS1555" s="34"/>
      <c r="AT1555" s="44" t="s">
        <v>6737</v>
      </c>
      <c r="AU1555" s="44"/>
      <c r="AV1555" s="751" t="str" cm="1">
        <f t="array" ref="AV15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5" s="34"/>
      <c r="AX1555" s="34"/>
      <c r="AY1555" s="34"/>
      <c r="AZ1555" s="34"/>
      <c r="BA1555" s="34"/>
      <c r="BB1555" s="34"/>
      <c r="BC1555" s="34"/>
      <c r="BD1555" s="44">
        <v>11814</v>
      </c>
      <c r="BE1555" s="34" t="s">
        <v>2382</v>
      </c>
      <c r="BF1555" s="43" t="s">
        <v>426</v>
      </c>
      <c r="BG1555" s="34" t="s">
        <v>472</v>
      </c>
      <c r="BH1555" s="34" t="s">
        <v>396</v>
      </c>
      <c r="BI1555" s="34" t="s">
        <v>6750</v>
      </c>
      <c r="BJ1555" s="44" t="s">
        <v>3928</v>
      </c>
      <c r="BK1555" s="44" t="s">
        <v>6738</v>
      </c>
    </row>
    <row r="1556" spans="22:63">
      <c r="V1556" s="43">
        <v>219</v>
      </c>
      <c r="W1556" s="34" t="s">
        <v>3931</v>
      </c>
      <c r="X1556" s="44">
        <v>11800</v>
      </c>
      <c r="Y1556" s="34" t="s">
        <v>6751</v>
      </c>
      <c r="Z1556" s="43" t="s">
        <v>426</v>
      </c>
      <c r="AA1556" s="34" t="s">
        <v>472</v>
      </c>
      <c r="AB1556" s="34" t="s">
        <v>396</v>
      </c>
      <c r="AC1556" s="34" t="s">
        <v>6750</v>
      </c>
      <c r="AD1556" s="44" t="s">
        <v>3928</v>
      </c>
      <c r="AE1556" s="44" t="s">
        <v>6738</v>
      </c>
      <c r="AF1556" s="43">
        <v>219</v>
      </c>
      <c r="AG1556" s="34" t="s">
        <v>3931</v>
      </c>
      <c r="AH1556" s="34" t="s">
        <v>3930</v>
      </c>
      <c r="AI1556" s="43" t="s">
        <v>3932</v>
      </c>
      <c r="AJ1556" s="44" t="s">
        <v>3933</v>
      </c>
      <c r="AK1556" s="295">
        <v>3810200</v>
      </c>
      <c r="AL1556" s="44" t="s">
        <v>396</v>
      </c>
      <c r="AM1556" s="44" t="s">
        <v>3937</v>
      </c>
      <c r="AN1556" s="296">
        <v>234093380</v>
      </c>
      <c r="AO1556" s="34"/>
      <c r="AP1556" s="34"/>
      <c r="AQ1556" s="34"/>
      <c r="AR1556" s="34"/>
      <c r="AS1556" s="34"/>
      <c r="AT1556" s="44" t="s">
        <v>6737</v>
      </c>
      <c r="AU1556" s="44"/>
      <c r="AV1556" s="751" t="str" cm="1">
        <f t="array" ref="AV15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6" s="34"/>
      <c r="AX1556" s="34"/>
      <c r="AY1556" s="34"/>
      <c r="AZ1556" s="34"/>
      <c r="BA1556" s="34"/>
      <c r="BB1556" s="34"/>
      <c r="BC1556" s="34"/>
      <c r="BD1556" s="44">
        <v>11800</v>
      </c>
      <c r="BE1556" s="34" t="s">
        <v>6751</v>
      </c>
      <c r="BF1556" s="43" t="s">
        <v>426</v>
      </c>
      <c r="BG1556" s="34" t="s">
        <v>472</v>
      </c>
      <c r="BH1556" s="34" t="s">
        <v>396</v>
      </c>
      <c r="BI1556" s="34" t="s">
        <v>6750</v>
      </c>
      <c r="BJ1556" s="44" t="s">
        <v>3928</v>
      </c>
      <c r="BK1556" s="44" t="s">
        <v>6738</v>
      </c>
    </row>
    <row r="1557" spans="22:63">
      <c r="V1557" s="43">
        <v>220</v>
      </c>
      <c r="W1557" s="34" t="s">
        <v>3954</v>
      </c>
      <c r="X1557" s="44">
        <v>10103</v>
      </c>
      <c r="Y1557" s="34" t="s">
        <v>721</v>
      </c>
      <c r="Z1557" s="43" t="s">
        <v>426</v>
      </c>
      <c r="AA1557" s="34" t="s">
        <v>439</v>
      </c>
      <c r="AB1557" s="34" t="s">
        <v>396</v>
      </c>
      <c r="AC1557" s="34" t="s">
        <v>721</v>
      </c>
      <c r="AD1557" s="44" t="s">
        <v>3928</v>
      </c>
      <c r="AE1557" s="44" t="s">
        <v>6738</v>
      </c>
      <c r="AF1557" s="43">
        <v>220</v>
      </c>
      <c r="AG1557" s="34" t="s">
        <v>3954</v>
      </c>
      <c r="AH1557" s="34" t="s">
        <v>3953</v>
      </c>
      <c r="AI1557" s="43" t="s">
        <v>3955</v>
      </c>
      <c r="AJ1557" s="44" t="s">
        <v>3956</v>
      </c>
      <c r="AK1557" s="295">
        <v>3750137</v>
      </c>
      <c r="AL1557" s="44" t="s">
        <v>439</v>
      </c>
      <c r="AM1557" s="44" t="s">
        <v>3960</v>
      </c>
      <c r="AN1557" s="296">
        <v>234093350</v>
      </c>
      <c r="AO1557" s="34"/>
      <c r="AP1557" s="34"/>
      <c r="AQ1557" s="34"/>
      <c r="AR1557" s="34"/>
      <c r="AS1557" s="34"/>
      <c r="AT1557" s="44" t="s">
        <v>6737</v>
      </c>
      <c r="AU1557" s="44"/>
      <c r="AV1557" s="751" t="str" cm="1">
        <f t="array" ref="AV15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7" s="34"/>
      <c r="AX1557" s="34"/>
      <c r="AY1557" s="34"/>
      <c r="AZ1557" s="34"/>
      <c r="BA1557" s="34"/>
      <c r="BB1557" s="34"/>
      <c r="BC1557" s="34"/>
      <c r="BD1557" s="44">
        <v>10103</v>
      </c>
      <c r="BE1557" s="34" t="s">
        <v>721</v>
      </c>
      <c r="BF1557" s="43" t="s">
        <v>426</v>
      </c>
      <c r="BG1557" s="34" t="s">
        <v>439</v>
      </c>
      <c r="BH1557" s="34" t="s">
        <v>396</v>
      </c>
      <c r="BI1557" s="34" t="s">
        <v>721</v>
      </c>
      <c r="BJ1557" s="44" t="s">
        <v>3928</v>
      </c>
      <c r="BK1557" s="44" t="s">
        <v>6738</v>
      </c>
    </row>
    <row r="1558" spans="22:63">
      <c r="V1558" s="43">
        <v>220</v>
      </c>
      <c r="W1558" s="34" t="s">
        <v>3954</v>
      </c>
      <c r="X1558" s="44">
        <v>10100</v>
      </c>
      <c r="Y1558" s="34" t="s">
        <v>6752</v>
      </c>
      <c r="Z1558" s="43" t="s">
        <v>426</v>
      </c>
      <c r="AA1558" s="34" t="s">
        <v>439</v>
      </c>
      <c r="AB1558" s="34" t="s">
        <v>396</v>
      </c>
      <c r="AC1558" s="34" t="s">
        <v>6753</v>
      </c>
      <c r="AD1558" s="44" t="s">
        <v>3928</v>
      </c>
      <c r="AE1558" s="44" t="s">
        <v>6738</v>
      </c>
      <c r="AF1558" s="43">
        <v>220</v>
      </c>
      <c r="AG1558" s="34" t="s">
        <v>3954</v>
      </c>
      <c r="AH1558" s="34" t="s">
        <v>3953</v>
      </c>
      <c r="AI1558" s="43" t="s">
        <v>3955</v>
      </c>
      <c r="AJ1558" s="44" t="s">
        <v>3956</v>
      </c>
      <c r="AK1558" s="295">
        <v>3750137</v>
      </c>
      <c r="AL1558" s="44" t="s">
        <v>439</v>
      </c>
      <c r="AM1558" s="44" t="s">
        <v>3960</v>
      </c>
      <c r="AN1558" s="296">
        <v>234093350</v>
      </c>
      <c r="AO1558" s="34"/>
      <c r="AP1558" s="34"/>
      <c r="AQ1558" s="34"/>
      <c r="AR1558" s="34"/>
      <c r="AS1558" s="34"/>
      <c r="AT1558" s="44" t="s">
        <v>6737</v>
      </c>
      <c r="AU1558" s="44"/>
      <c r="AV1558" s="751" t="str" cm="1">
        <f t="array" ref="AV15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8" s="34"/>
      <c r="AX1558" s="34"/>
      <c r="AY1558" s="34"/>
      <c r="AZ1558" s="34"/>
      <c r="BA1558" s="34"/>
      <c r="BB1558" s="34"/>
      <c r="BC1558" s="34"/>
      <c r="BD1558" s="44">
        <v>10100</v>
      </c>
      <c r="BE1558" s="34" t="s">
        <v>6752</v>
      </c>
      <c r="BF1558" s="43" t="s">
        <v>426</v>
      </c>
      <c r="BG1558" s="34" t="s">
        <v>439</v>
      </c>
      <c r="BH1558" s="34" t="s">
        <v>396</v>
      </c>
      <c r="BI1558" s="34" t="s">
        <v>6753</v>
      </c>
      <c r="BJ1558" s="44" t="s">
        <v>3928</v>
      </c>
      <c r="BK1558" s="44" t="s">
        <v>6738</v>
      </c>
    </row>
    <row r="1559" spans="22:63">
      <c r="V1559" s="43">
        <v>220</v>
      </c>
      <c r="W1559" s="34" t="s">
        <v>3954</v>
      </c>
      <c r="X1559" s="44">
        <v>10109</v>
      </c>
      <c r="Y1559" s="34" t="s">
        <v>989</v>
      </c>
      <c r="Z1559" s="43" t="s">
        <v>426</v>
      </c>
      <c r="AA1559" s="34" t="s">
        <v>439</v>
      </c>
      <c r="AB1559" s="34" t="s">
        <v>396</v>
      </c>
      <c r="AC1559" s="34" t="s">
        <v>989</v>
      </c>
      <c r="AD1559" s="44" t="s">
        <v>3928</v>
      </c>
      <c r="AE1559" s="44" t="s">
        <v>6738</v>
      </c>
      <c r="AF1559" s="43">
        <v>220</v>
      </c>
      <c r="AG1559" s="34" t="s">
        <v>3954</v>
      </c>
      <c r="AH1559" s="34" t="s">
        <v>3953</v>
      </c>
      <c r="AI1559" s="43" t="s">
        <v>3955</v>
      </c>
      <c r="AJ1559" s="44" t="s">
        <v>3956</v>
      </c>
      <c r="AK1559" s="295">
        <v>3750137</v>
      </c>
      <c r="AL1559" s="44" t="s">
        <v>439</v>
      </c>
      <c r="AM1559" s="44" t="s">
        <v>3960</v>
      </c>
      <c r="AN1559" s="296">
        <v>234093350</v>
      </c>
      <c r="AO1559" s="34"/>
      <c r="AP1559" s="34"/>
      <c r="AQ1559" s="34"/>
      <c r="AR1559" s="34"/>
      <c r="AS1559" s="34"/>
      <c r="AT1559" s="44" t="s">
        <v>6737</v>
      </c>
      <c r="AU1559" s="44"/>
      <c r="AV1559" s="751" t="str" cm="1">
        <f t="array" ref="AV15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59" s="34"/>
      <c r="AX1559" s="34"/>
      <c r="AY1559" s="34"/>
      <c r="AZ1559" s="34"/>
      <c r="BA1559" s="34"/>
      <c r="BB1559" s="34"/>
      <c r="BC1559" s="34"/>
      <c r="BD1559" s="44">
        <v>10109</v>
      </c>
      <c r="BE1559" s="34" t="s">
        <v>989</v>
      </c>
      <c r="BF1559" s="43" t="s">
        <v>426</v>
      </c>
      <c r="BG1559" s="34" t="s">
        <v>439</v>
      </c>
      <c r="BH1559" s="34" t="s">
        <v>396</v>
      </c>
      <c r="BI1559" s="34" t="s">
        <v>989</v>
      </c>
      <c r="BJ1559" s="44" t="s">
        <v>3928</v>
      </c>
      <c r="BK1559" s="44" t="s">
        <v>6738</v>
      </c>
    </row>
    <row r="1560" spans="22:63">
      <c r="V1560" s="43">
        <v>220</v>
      </c>
      <c r="W1560" s="34" t="s">
        <v>3954</v>
      </c>
      <c r="X1560" s="44">
        <v>10112</v>
      </c>
      <c r="Y1560" s="34" t="s">
        <v>1285</v>
      </c>
      <c r="Z1560" s="43" t="s">
        <v>426</v>
      </c>
      <c r="AA1560" s="34" t="s">
        <v>439</v>
      </c>
      <c r="AB1560" s="34" t="s">
        <v>396</v>
      </c>
      <c r="AC1560" s="34" t="s">
        <v>1285</v>
      </c>
      <c r="AD1560" s="44" t="s">
        <v>3928</v>
      </c>
      <c r="AE1560" s="44" t="s">
        <v>6738</v>
      </c>
      <c r="AF1560" s="43">
        <v>220</v>
      </c>
      <c r="AG1560" s="34" t="s">
        <v>3954</v>
      </c>
      <c r="AH1560" s="34" t="s">
        <v>3953</v>
      </c>
      <c r="AI1560" s="43" t="s">
        <v>3955</v>
      </c>
      <c r="AJ1560" s="44" t="s">
        <v>3956</v>
      </c>
      <c r="AK1560" s="295">
        <v>3750137</v>
      </c>
      <c r="AL1560" s="44" t="s">
        <v>439</v>
      </c>
      <c r="AM1560" s="44" t="s">
        <v>3960</v>
      </c>
      <c r="AN1560" s="296">
        <v>234093350</v>
      </c>
      <c r="AO1560" s="34"/>
      <c r="AP1560" s="34"/>
      <c r="AQ1560" s="34"/>
      <c r="AR1560" s="34"/>
      <c r="AS1560" s="34"/>
      <c r="AT1560" s="44" t="s">
        <v>6737</v>
      </c>
      <c r="AU1560" s="44"/>
      <c r="AV1560" s="751" t="str" cm="1">
        <f t="array" ref="AV15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0" s="34"/>
      <c r="AX1560" s="34"/>
      <c r="AY1560" s="34"/>
      <c r="AZ1560" s="34"/>
      <c r="BA1560" s="34"/>
      <c r="BB1560" s="34"/>
      <c r="BC1560" s="34"/>
      <c r="BD1560" s="44">
        <v>10112</v>
      </c>
      <c r="BE1560" s="34" t="s">
        <v>1285</v>
      </c>
      <c r="BF1560" s="43" t="s">
        <v>426</v>
      </c>
      <c r="BG1560" s="34" t="s">
        <v>439</v>
      </c>
      <c r="BH1560" s="34" t="s">
        <v>396</v>
      </c>
      <c r="BI1560" s="34" t="s">
        <v>1285</v>
      </c>
      <c r="BJ1560" s="44" t="s">
        <v>3928</v>
      </c>
      <c r="BK1560" s="44" t="s">
        <v>6738</v>
      </c>
    </row>
    <row r="1561" spans="22:63">
      <c r="V1561" s="43">
        <v>220</v>
      </c>
      <c r="W1561" s="34" t="s">
        <v>3954</v>
      </c>
      <c r="X1561" s="44">
        <v>10123</v>
      </c>
      <c r="Y1561" s="34" t="s">
        <v>2217</v>
      </c>
      <c r="Z1561" s="43" t="s">
        <v>1277</v>
      </c>
      <c r="AA1561" s="34" t="s">
        <v>439</v>
      </c>
      <c r="AB1561" s="34" t="s">
        <v>396</v>
      </c>
      <c r="AC1561" s="34" t="s">
        <v>6754</v>
      </c>
      <c r="AD1561" s="44" t="s">
        <v>3928</v>
      </c>
      <c r="AE1561" s="44" t="s">
        <v>6738</v>
      </c>
      <c r="AF1561" s="43">
        <v>220</v>
      </c>
      <c r="AG1561" s="34" t="s">
        <v>3954</v>
      </c>
      <c r="AH1561" s="34" t="s">
        <v>3953</v>
      </c>
      <c r="AI1561" s="43" t="s">
        <v>3955</v>
      </c>
      <c r="AJ1561" s="44" t="s">
        <v>3956</v>
      </c>
      <c r="AK1561" s="295">
        <v>3750137</v>
      </c>
      <c r="AL1561" s="44" t="s">
        <v>439</v>
      </c>
      <c r="AM1561" s="44" t="s">
        <v>3960</v>
      </c>
      <c r="AN1561" s="296">
        <v>234093350</v>
      </c>
      <c r="AO1561" s="34"/>
      <c r="AP1561" s="34"/>
      <c r="AQ1561" s="34"/>
      <c r="AR1561" s="34"/>
      <c r="AS1561" s="34"/>
      <c r="AT1561" s="44" t="s">
        <v>6737</v>
      </c>
      <c r="AU1561" s="44"/>
      <c r="AV1561" s="751" t="str" cm="1">
        <f t="array" ref="AV15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1" s="34"/>
      <c r="AX1561" s="34"/>
      <c r="AY1561" s="34"/>
      <c r="AZ1561" s="34"/>
      <c r="BA1561" s="34"/>
      <c r="BB1561" s="34"/>
      <c r="BC1561" s="34"/>
      <c r="BD1561" s="44">
        <v>10123</v>
      </c>
      <c r="BE1561" s="34" t="s">
        <v>2217</v>
      </c>
      <c r="BF1561" s="43" t="s">
        <v>1277</v>
      </c>
      <c r="BG1561" s="34" t="s">
        <v>439</v>
      </c>
      <c r="BH1561" s="34" t="s">
        <v>396</v>
      </c>
      <c r="BI1561" s="34" t="s">
        <v>6754</v>
      </c>
      <c r="BJ1561" s="44" t="s">
        <v>3928</v>
      </c>
      <c r="BK1561" s="44" t="s">
        <v>6738</v>
      </c>
    </row>
    <row r="1562" spans="22:63">
      <c r="V1562" s="43">
        <v>220</v>
      </c>
      <c r="W1562" s="34" t="s">
        <v>3954</v>
      </c>
      <c r="X1562" s="44">
        <v>10121</v>
      </c>
      <c r="Y1562" s="34" t="s">
        <v>1837</v>
      </c>
      <c r="Z1562" s="43" t="s">
        <v>426</v>
      </c>
      <c r="AA1562" s="34" t="s">
        <v>439</v>
      </c>
      <c r="AB1562" s="34" t="s">
        <v>396</v>
      </c>
      <c r="AC1562" s="34" t="s">
        <v>6753</v>
      </c>
      <c r="AD1562" s="44" t="s">
        <v>3928</v>
      </c>
      <c r="AE1562" s="44" t="s">
        <v>6738</v>
      </c>
      <c r="AF1562" s="43">
        <v>220</v>
      </c>
      <c r="AG1562" s="34" t="s">
        <v>3954</v>
      </c>
      <c r="AH1562" s="34" t="s">
        <v>3953</v>
      </c>
      <c r="AI1562" s="43" t="s">
        <v>3955</v>
      </c>
      <c r="AJ1562" s="44" t="s">
        <v>3956</v>
      </c>
      <c r="AK1562" s="295">
        <v>3750137</v>
      </c>
      <c r="AL1562" s="44" t="s">
        <v>439</v>
      </c>
      <c r="AM1562" s="44" t="s">
        <v>3960</v>
      </c>
      <c r="AN1562" s="296">
        <v>234093350</v>
      </c>
      <c r="AO1562" s="34"/>
      <c r="AP1562" s="34"/>
      <c r="AQ1562" s="34"/>
      <c r="AR1562" s="34"/>
      <c r="AS1562" s="34"/>
      <c r="AT1562" s="44" t="s">
        <v>6737</v>
      </c>
      <c r="AU1562" s="44"/>
      <c r="AV1562" s="751" t="str" cm="1">
        <f t="array" ref="AV15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2" s="34"/>
      <c r="AX1562" s="34"/>
      <c r="AY1562" s="34"/>
      <c r="AZ1562" s="34"/>
      <c r="BA1562" s="34"/>
      <c r="BB1562" s="34"/>
      <c r="BC1562" s="34"/>
      <c r="BD1562" s="44">
        <v>10121</v>
      </c>
      <c r="BE1562" s="34" t="s">
        <v>1837</v>
      </c>
      <c r="BF1562" s="43" t="s">
        <v>426</v>
      </c>
      <c r="BG1562" s="34" t="s">
        <v>439</v>
      </c>
      <c r="BH1562" s="34" t="s">
        <v>396</v>
      </c>
      <c r="BI1562" s="34" t="s">
        <v>6753</v>
      </c>
      <c r="BJ1562" s="44" t="s">
        <v>3928</v>
      </c>
      <c r="BK1562" s="44" t="s">
        <v>6738</v>
      </c>
    </row>
    <row r="1563" spans="22:63">
      <c r="V1563" s="43">
        <v>220</v>
      </c>
      <c r="W1563" s="34" t="s">
        <v>3954</v>
      </c>
      <c r="X1563" s="44">
        <v>10122</v>
      </c>
      <c r="Y1563" s="34" t="s">
        <v>2040</v>
      </c>
      <c r="Z1563" s="43" t="s">
        <v>426</v>
      </c>
      <c r="AA1563" s="34" t="s">
        <v>439</v>
      </c>
      <c r="AB1563" s="34" t="s">
        <v>396</v>
      </c>
      <c r="AC1563" s="34" t="s">
        <v>6755</v>
      </c>
      <c r="AD1563" s="44" t="s">
        <v>3928</v>
      </c>
      <c r="AE1563" s="44" t="s">
        <v>6738</v>
      </c>
      <c r="AF1563" s="43">
        <v>220</v>
      </c>
      <c r="AG1563" s="34" t="s">
        <v>3954</v>
      </c>
      <c r="AH1563" s="34" t="s">
        <v>3953</v>
      </c>
      <c r="AI1563" s="43" t="s">
        <v>3955</v>
      </c>
      <c r="AJ1563" s="44" t="s">
        <v>3956</v>
      </c>
      <c r="AK1563" s="295">
        <v>3750137</v>
      </c>
      <c r="AL1563" s="44" t="s">
        <v>439</v>
      </c>
      <c r="AM1563" s="44" t="s">
        <v>3960</v>
      </c>
      <c r="AN1563" s="296">
        <v>234093350</v>
      </c>
      <c r="AO1563" s="34"/>
      <c r="AP1563" s="34"/>
      <c r="AQ1563" s="34"/>
      <c r="AR1563" s="34"/>
      <c r="AS1563" s="34"/>
      <c r="AT1563" s="44" t="s">
        <v>6737</v>
      </c>
      <c r="AU1563" s="44"/>
      <c r="AV1563" s="751" t="str" cm="1">
        <f t="array" ref="AV15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3" s="34"/>
      <c r="AX1563" s="34"/>
      <c r="AY1563" s="34"/>
      <c r="AZ1563" s="34"/>
      <c r="BA1563" s="34"/>
      <c r="BB1563" s="34"/>
      <c r="BC1563" s="34"/>
      <c r="BD1563" s="44">
        <v>10122</v>
      </c>
      <c r="BE1563" s="34" t="s">
        <v>2040</v>
      </c>
      <c r="BF1563" s="43" t="s">
        <v>426</v>
      </c>
      <c r="BG1563" s="34" t="s">
        <v>439</v>
      </c>
      <c r="BH1563" s="34" t="s">
        <v>396</v>
      </c>
      <c r="BI1563" s="34" t="s">
        <v>6755</v>
      </c>
      <c r="BJ1563" s="44" t="s">
        <v>3928</v>
      </c>
      <c r="BK1563" s="44" t="s">
        <v>6738</v>
      </c>
    </row>
    <row r="1564" spans="22:63">
      <c r="V1564" s="43">
        <v>220</v>
      </c>
      <c r="W1564" s="34" t="s">
        <v>3954</v>
      </c>
      <c r="X1564" s="44">
        <v>10124</v>
      </c>
      <c r="Y1564" s="34" t="s">
        <v>2378</v>
      </c>
      <c r="Z1564" s="43" t="s">
        <v>426</v>
      </c>
      <c r="AA1564" s="34" t="s">
        <v>439</v>
      </c>
      <c r="AB1564" s="34" t="s">
        <v>396</v>
      </c>
      <c r="AC1564" s="34" t="s">
        <v>6756</v>
      </c>
      <c r="AD1564" s="44" t="s">
        <v>3928</v>
      </c>
      <c r="AE1564" s="44" t="s">
        <v>6738</v>
      </c>
      <c r="AF1564" s="43">
        <v>220</v>
      </c>
      <c r="AG1564" s="34" t="s">
        <v>3954</v>
      </c>
      <c r="AH1564" s="34" t="s">
        <v>3953</v>
      </c>
      <c r="AI1564" s="43" t="s">
        <v>3955</v>
      </c>
      <c r="AJ1564" s="44" t="s">
        <v>3956</v>
      </c>
      <c r="AK1564" s="295">
        <v>3750137</v>
      </c>
      <c r="AL1564" s="44" t="s">
        <v>439</v>
      </c>
      <c r="AM1564" s="44" t="s">
        <v>3960</v>
      </c>
      <c r="AN1564" s="296">
        <v>234093350</v>
      </c>
      <c r="AO1564" s="34"/>
      <c r="AP1564" s="34"/>
      <c r="AQ1564" s="34"/>
      <c r="AR1564" s="34"/>
      <c r="AS1564" s="34"/>
      <c r="AT1564" s="44" t="s">
        <v>6737</v>
      </c>
      <c r="AU1564" s="44"/>
      <c r="AV1564" s="751" t="str" cm="1">
        <f t="array" ref="AV15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4" s="34"/>
      <c r="AX1564" s="34"/>
      <c r="AY1564" s="34"/>
      <c r="AZ1564" s="34"/>
      <c r="BA1564" s="34"/>
      <c r="BB1564" s="34"/>
      <c r="BC1564" s="34"/>
      <c r="BD1564" s="44">
        <v>10124</v>
      </c>
      <c r="BE1564" s="34" t="s">
        <v>2378</v>
      </c>
      <c r="BF1564" s="43" t="s">
        <v>426</v>
      </c>
      <c r="BG1564" s="34" t="s">
        <v>439</v>
      </c>
      <c r="BH1564" s="34" t="s">
        <v>396</v>
      </c>
      <c r="BI1564" s="34" t="s">
        <v>6756</v>
      </c>
      <c r="BJ1564" s="44" t="s">
        <v>3928</v>
      </c>
      <c r="BK1564" s="44" t="s">
        <v>6738</v>
      </c>
    </row>
    <row r="1565" spans="22:63">
      <c r="V1565" s="43">
        <v>220</v>
      </c>
      <c r="W1565" s="34" t="s">
        <v>3954</v>
      </c>
      <c r="X1565" s="44">
        <v>10125</v>
      </c>
      <c r="Y1565" s="34" t="s">
        <v>2517</v>
      </c>
      <c r="Z1565" s="43" t="s">
        <v>426</v>
      </c>
      <c r="AA1565" s="34" t="s">
        <v>439</v>
      </c>
      <c r="AB1565" s="34" t="s">
        <v>396</v>
      </c>
      <c r="AC1565" s="34" t="s">
        <v>6757</v>
      </c>
      <c r="AD1565" s="44" t="s">
        <v>3928</v>
      </c>
      <c r="AE1565" s="44" t="s">
        <v>6738</v>
      </c>
      <c r="AF1565" s="43">
        <v>220</v>
      </c>
      <c r="AG1565" s="34" t="s">
        <v>3954</v>
      </c>
      <c r="AH1565" s="34" t="s">
        <v>3953</v>
      </c>
      <c r="AI1565" s="43" t="s">
        <v>3955</v>
      </c>
      <c r="AJ1565" s="44" t="s">
        <v>3956</v>
      </c>
      <c r="AK1565" s="295">
        <v>3750137</v>
      </c>
      <c r="AL1565" s="44" t="s">
        <v>439</v>
      </c>
      <c r="AM1565" s="44" t="s">
        <v>3960</v>
      </c>
      <c r="AN1565" s="296">
        <v>234093350</v>
      </c>
      <c r="AO1565" s="34"/>
      <c r="AP1565" s="34"/>
      <c r="AQ1565" s="34"/>
      <c r="AR1565" s="34"/>
      <c r="AS1565" s="34"/>
      <c r="AT1565" s="44" t="s">
        <v>6737</v>
      </c>
      <c r="AU1565" s="44"/>
      <c r="AV1565" s="751" t="str" cm="1">
        <f t="array" ref="AV15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5" s="34"/>
      <c r="AX1565" s="34"/>
      <c r="AY1565" s="34"/>
      <c r="AZ1565" s="34"/>
      <c r="BA1565" s="34"/>
      <c r="BB1565" s="34"/>
      <c r="BC1565" s="34"/>
      <c r="BD1565" s="44">
        <v>10125</v>
      </c>
      <c r="BE1565" s="34" t="s">
        <v>2517</v>
      </c>
      <c r="BF1565" s="43" t="s">
        <v>426</v>
      </c>
      <c r="BG1565" s="34" t="s">
        <v>439</v>
      </c>
      <c r="BH1565" s="34" t="s">
        <v>396</v>
      </c>
      <c r="BI1565" s="34" t="s">
        <v>6757</v>
      </c>
      <c r="BJ1565" s="44" t="s">
        <v>3928</v>
      </c>
      <c r="BK1565" s="44" t="s">
        <v>6738</v>
      </c>
    </row>
    <row r="1566" spans="22:63">
      <c r="V1566" s="43">
        <v>220</v>
      </c>
      <c r="W1566" s="34" t="s">
        <v>3954</v>
      </c>
      <c r="X1566" s="44">
        <v>10126</v>
      </c>
      <c r="Y1566" s="34" t="s">
        <v>2644</v>
      </c>
      <c r="Z1566" s="43" t="s">
        <v>426</v>
      </c>
      <c r="AA1566" s="34" t="s">
        <v>439</v>
      </c>
      <c r="AB1566" s="34" t="s">
        <v>396</v>
      </c>
      <c r="AC1566" s="34" t="s">
        <v>6758</v>
      </c>
      <c r="AD1566" s="44" t="s">
        <v>3928</v>
      </c>
      <c r="AE1566" s="44" t="s">
        <v>6738</v>
      </c>
      <c r="AF1566" s="43">
        <v>220</v>
      </c>
      <c r="AG1566" s="34" t="s">
        <v>3954</v>
      </c>
      <c r="AH1566" s="34" t="s">
        <v>3953</v>
      </c>
      <c r="AI1566" s="43" t="s">
        <v>3955</v>
      </c>
      <c r="AJ1566" s="44" t="s">
        <v>3956</v>
      </c>
      <c r="AK1566" s="295">
        <v>3750137</v>
      </c>
      <c r="AL1566" s="44" t="s">
        <v>439</v>
      </c>
      <c r="AM1566" s="44" t="s">
        <v>3960</v>
      </c>
      <c r="AN1566" s="296">
        <v>234093350</v>
      </c>
      <c r="AO1566" s="34"/>
      <c r="AP1566" s="34"/>
      <c r="AQ1566" s="34"/>
      <c r="AR1566" s="34"/>
      <c r="AS1566" s="34"/>
      <c r="AT1566" s="44" t="s">
        <v>6737</v>
      </c>
      <c r="AU1566" s="44"/>
      <c r="AV1566" s="751" t="str" cm="1">
        <f t="array" ref="AV15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6" s="34"/>
      <c r="AX1566" s="34"/>
      <c r="AY1566" s="34"/>
      <c r="AZ1566" s="34"/>
      <c r="BA1566" s="34"/>
      <c r="BB1566" s="34"/>
      <c r="BC1566" s="34"/>
      <c r="BD1566" s="44">
        <v>10126</v>
      </c>
      <c r="BE1566" s="34" t="s">
        <v>2644</v>
      </c>
      <c r="BF1566" s="43" t="s">
        <v>426</v>
      </c>
      <c r="BG1566" s="34" t="s">
        <v>439</v>
      </c>
      <c r="BH1566" s="34" t="s">
        <v>396</v>
      </c>
      <c r="BI1566" s="34" t="s">
        <v>6758</v>
      </c>
      <c r="BJ1566" s="44" t="s">
        <v>3928</v>
      </c>
      <c r="BK1566" s="44" t="s">
        <v>6738</v>
      </c>
    </row>
    <row r="1567" spans="22:63">
      <c r="V1567" s="43">
        <v>220</v>
      </c>
      <c r="W1567" s="34" t="s">
        <v>3954</v>
      </c>
      <c r="X1567" s="44">
        <v>10127</v>
      </c>
      <c r="Y1567" s="34" t="s">
        <v>2777</v>
      </c>
      <c r="Z1567" s="43" t="s">
        <v>1277</v>
      </c>
      <c r="AA1567" s="34" t="s">
        <v>439</v>
      </c>
      <c r="AB1567" s="34" t="s">
        <v>396</v>
      </c>
      <c r="AC1567" s="34" t="s">
        <v>6759</v>
      </c>
      <c r="AD1567" s="44" t="s">
        <v>3928</v>
      </c>
      <c r="AE1567" s="44" t="s">
        <v>6738</v>
      </c>
      <c r="AF1567" s="43">
        <v>220</v>
      </c>
      <c r="AG1567" s="34" t="s">
        <v>3954</v>
      </c>
      <c r="AH1567" s="34" t="s">
        <v>3953</v>
      </c>
      <c r="AI1567" s="43" t="s">
        <v>3955</v>
      </c>
      <c r="AJ1567" s="44" t="s">
        <v>3956</v>
      </c>
      <c r="AK1567" s="295">
        <v>3750137</v>
      </c>
      <c r="AL1567" s="44" t="s">
        <v>439</v>
      </c>
      <c r="AM1567" s="44" t="s">
        <v>3960</v>
      </c>
      <c r="AN1567" s="296">
        <v>234093350</v>
      </c>
      <c r="AO1567" s="34"/>
      <c r="AP1567" s="34"/>
      <c r="AQ1567" s="34"/>
      <c r="AR1567" s="34"/>
      <c r="AS1567" s="34"/>
      <c r="AT1567" s="44" t="s">
        <v>6737</v>
      </c>
      <c r="AU1567" s="44"/>
      <c r="AV1567" s="751" t="str" cm="1">
        <f t="array" ref="AV15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7" s="34"/>
      <c r="AX1567" s="34"/>
      <c r="AY1567" s="34"/>
      <c r="AZ1567" s="34"/>
      <c r="BA1567" s="34"/>
      <c r="BB1567" s="34"/>
      <c r="BC1567" s="34"/>
      <c r="BD1567" s="44">
        <v>10127</v>
      </c>
      <c r="BE1567" s="34" t="s">
        <v>2777</v>
      </c>
      <c r="BF1567" s="43" t="s">
        <v>1277</v>
      </c>
      <c r="BG1567" s="34" t="s">
        <v>439</v>
      </c>
      <c r="BH1567" s="34" t="s">
        <v>396</v>
      </c>
      <c r="BI1567" s="34" t="s">
        <v>6759</v>
      </c>
      <c r="BJ1567" s="44" t="s">
        <v>3928</v>
      </c>
      <c r="BK1567" s="44" t="s">
        <v>6738</v>
      </c>
    </row>
    <row r="1568" spans="22:63">
      <c r="V1568" s="43">
        <v>220</v>
      </c>
      <c r="W1568" s="34" t="s">
        <v>3954</v>
      </c>
      <c r="X1568" s="44">
        <v>10119</v>
      </c>
      <c r="Y1568" s="34" t="s">
        <v>1580</v>
      </c>
      <c r="Z1568" s="43" t="s">
        <v>426</v>
      </c>
      <c r="AA1568" s="34" t="s">
        <v>439</v>
      </c>
      <c r="AB1568" s="34" t="s">
        <v>396</v>
      </c>
      <c r="AC1568" s="34" t="s">
        <v>1580</v>
      </c>
      <c r="AD1568" s="44" t="s">
        <v>3928</v>
      </c>
      <c r="AE1568" s="44" t="s">
        <v>6738</v>
      </c>
      <c r="AF1568" s="43">
        <v>220</v>
      </c>
      <c r="AG1568" s="34" t="s">
        <v>3954</v>
      </c>
      <c r="AH1568" s="34" t="s">
        <v>3953</v>
      </c>
      <c r="AI1568" s="43" t="s">
        <v>3955</v>
      </c>
      <c r="AJ1568" s="44" t="s">
        <v>3956</v>
      </c>
      <c r="AK1568" s="295">
        <v>3750137</v>
      </c>
      <c r="AL1568" s="44" t="s">
        <v>439</v>
      </c>
      <c r="AM1568" s="44" t="s">
        <v>3960</v>
      </c>
      <c r="AN1568" s="296">
        <v>234093350</v>
      </c>
      <c r="AO1568" s="34"/>
      <c r="AP1568" s="34"/>
      <c r="AQ1568" s="34"/>
      <c r="AR1568" s="34"/>
      <c r="AS1568" s="34"/>
      <c r="AT1568" s="44" t="s">
        <v>6737</v>
      </c>
      <c r="AU1568" s="44"/>
      <c r="AV1568" s="751" t="str" cm="1">
        <f t="array" ref="AV15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8" s="34"/>
      <c r="AX1568" s="34"/>
      <c r="AY1568" s="34"/>
      <c r="AZ1568" s="34"/>
      <c r="BA1568" s="34"/>
      <c r="BB1568" s="34"/>
      <c r="BC1568" s="34"/>
      <c r="BD1568" s="44">
        <v>10119</v>
      </c>
      <c r="BE1568" s="34" t="s">
        <v>1580</v>
      </c>
      <c r="BF1568" s="43" t="s">
        <v>426</v>
      </c>
      <c r="BG1568" s="34" t="s">
        <v>439</v>
      </c>
      <c r="BH1568" s="34" t="s">
        <v>396</v>
      </c>
      <c r="BI1568" s="34" t="s">
        <v>1580</v>
      </c>
      <c r="BJ1568" s="44" t="s">
        <v>3928</v>
      </c>
      <c r="BK1568" s="44" t="s">
        <v>6738</v>
      </c>
    </row>
    <row r="1569" spans="22:63">
      <c r="V1569" s="43">
        <v>220</v>
      </c>
      <c r="W1569" s="34" t="s">
        <v>3954</v>
      </c>
      <c r="X1569" s="44">
        <v>10200</v>
      </c>
      <c r="Y1569" s="34" t="s">
        <v>6760</v>
      </c>
      <c r="Z1569" s="43" t="s">
        <v>426</v>
      </c>
      <c r="AA1569" s="34" t="s">
        <v>457</v>
      </c>
      <c r="AB1569" s="34" t="s">
        <v>396</v>
      </c>
      <c r="AC1569" s="34" t="s">
        <v>1838</v>
      </c>
      <c r="AD1569" s="44" t="s">
        <v>3928</v>
      </c>
      <c r="AE1569" s="44" t="s">
        <v>6738</v>
      </c>
      <c r="AF1569" s="43">
        <v>220</v>
      </c>
      <c r="AG1569" s="34" t="s">
        <v>3954</v>
      </c>
      <c r="AH1569" s="34" t="s">
        <v>3953</v>
      </c>
      <c r="AI1569" s="43" t="s">
        <v>3955</v>
      </c>
      <c r="AJ1569" s="44" t="s">
        <v>3956</v>
      </c>
      <c r="AK1569" s="295">
        <v>3750137</v>
      </c>
      <c r="AL1569" s="44" t="s">
        <v>439</v>
      </c>
      <c r="AM1569" s="44" t="s">
        <v>3960</v>
      </c>
      <c r="AN1569" s="296">
        <v>234093350</v>
      </c>
      <c r="AO1569" s="34"/>
      <c r="AP1569" s="34"/>
      <c r="AQ1569" s="34"/>
      <c r="AR1569" s="34"/>
      <c r="AS1569" s="34"/>
      <c r="AT1569" s="44" t="s">
        <v>6737</v>
      </c>
      <c r="AU1569" s="44"/>
      <c r="AV1569" s="751" t="str" cm="1">
        <f t="array" ref="AV15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69" s="34"/>
      <c r="AX1569" s="34"/>
      <c r="AY1569" s="34"/>
      <c r="AZ1569" s="34"/>
      <c r="BA1569" s="34"/>
      <c r="BB1569" s="34"/>
      <c r="BC1569" s="34"/>
      <c r="BD1569" s="44">
        <v>10200</v>
      </c>
      <c r="BE1569" s="34" t="s">
        <v>6760</v>
      </c>
      <c r="BF1569" s="43" t="s">
        <v>426</v>
      </c>
      <c r="BG1569" s="34" t="s">
        <v>457</v>
      </c>
      <c r="BH1569" s="34" t="s">
        <v>396</v>
      </c>
      <c r="BI1569" s="34" t="s">
        <v>1838</v>
      </c>
      <c r="BJ1569" s="44" t="s">
        <v>3928</v>
      </c>
      <c r="BK1569" s="44" t="s">
        <v>6738</v>
      </c>
    </row>
    <row r="1570" spans="22:63">
      <c r="V1570" s="43">
        <v>220</v>
      </c>
      <c r="W1570" s="34" t="s">
        <v>3954</v>
      </c>
      <c r="X1570" s="44">
        <v>10209</v>
      </c>
      <c r="Y1570" s="34" t="s">
        <v>1838</v>
      </c>
      <c r="Z1570" s="43" t="s">
        <v>426</v>
      </c>
      <c r="AA1570" s="34" t="s">
        <v>457</v>
      </c>
      <c r="AB1570" s="34" t="s">
        <v>396</v>
      </c>
      <c r="AC1570" s="34" t="s">
        <v>1838</v>
      </c>
      <c r="AD1570" s="44" t="s">
        <v>3928</v>
      </c>
      <c r="AE1570" s="44" t="s">
        <v>6738</v>
      </c>
      <c r="AF1570" s="43">
        <v>220</v>
      </c>
      <c r="AG1570" s="34" t="s">
        <v>3954</v>
      </c>
      <c r="AH1570" s="34" t="s">
        <v>3953</v>
      </c>
      <c r="AI1570" s="43" t="s">
        <v>3955</v>
      </c>
      <c r="AJ1570" s="44" t="s">
        <v>3956</v>
      </c>
      <c r="AK1570" s="295">
        <v>3750137</v>
      </c>
      <c r="AL1570" s="44" t="s">
        <v>439</v>
      </c>
      <c r="AM1570" s="44" t="s">
        <v>3960</v>
      </c>
      <c r="AN1570" s="296">
        <v>234093350</v>
      </c>
      <c r="AO1570" s="34"/>
      <c r="AP1570" s="34"/>
      <c r="AQ1570" s="34"/>
      <c r="AR1570" s="34"/>
      <c r="AS1570" s="34"/>
      <c r="AT1570" s="44" t="s">
        <v>6737</v>
      </c>
      <c r="AU1570" s="44"/>
      <c r="AV1570" s="751" t="str" cm="1">
        <f t="array" ref="AV15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0" s="34"/>
      <c r="AX1570" s="34"/>
      <c r="AY1570" s="34"/>
      <c r="AZ1570" s="34"/>
      <c r="BA1570" s="34"/>
      <c r="BB1570" s="34"/>
      <c r="BC1570" s="34"/>
      <c r="BD1570" s="44">
        <v>10209</v>
      </c>
      <c r="BE1570" s="34" t="s">
        <v>1838</v>
      </c>
      <c r="BF1570" s="43" t="s">
        <v>426</v>
      </c>
      <c r="BG1570" s="34" t="s">
        <v>457</v>
      </c>
      <c r="BH1570" s="34" t="s">
        <v>396</v>
      </c>
      <c r="BI1570" s="34" t="s">
        <v>1838</v>
      </c>
      <c r="BJ1570" s="44" t="s">
        <v>3928</v>
      </c>
      <c r="BK1570" s="44" t="s">
        <v>6738</v>
      </c>
    </row>
    <row r="1571" spans="22:63">
      <c r="V1571" s="43">
        <v>220</v>
      </c>
      <c r="W1571" s="34" t="s">
        <v>3954</v>
      </c>
      <c r="X1571" s="44">
        <v>10202</v>
      </c>
      <c r="Y1571" s="34" t="s">
        <v>722</v>
      </c>
      <c r="Z1571" s="43" t="s">
        <v>426</v>
      </c>
      <c r="AA1571" s="34" t="s">
        <v>457</v>
      </c>
      <c r="AB1571" s="34" t="s">
        <v>396</v>
      </c>
      <c r="AC1571" s="34" t="s">
        <v>722</v>
      </c>
      <c r="AD1571" s="44" t="s">
        <v>3928</v>
      </c>
      <c r="AE1571" s="44" t="s">
        <v>6738</v>
      </c>
      <c r="AF1571" s="43">
        <v>220</v>
      </c>
      <c r="AG1571" s="34" t="s">
        <v>3954</v>
      </c>
      <c r="AH1571" s="34" t="s">
        <v>3953</v>
      </c>
      <c r="AI1571" s="43" t="s">
        <v>3955</v>
      </c>
      <c r="AJ1571" s="44" t="s">
        <v>3956</v>
      </c>
      <c r="AK1571" s="295">
        <v>3750137</v>
      </c>
      <c r="AL1571" s="44" t="s">
        <v>439</v>
      </c>
      <c r="AM1571" s="44" t="s">
        <v>3960</v>
      </c>
      <c r="AN1571" s="296">
        <v>234093350</v>
      </c>
      <c r="AO1571" s="34"/>
      <c r="AP1571" s="34"/>
      <c r="AQ1571" s="34"/>
      <c r="AR1571" s="34"/>
      <c r="AS1571" s="34"/>
      <c r="AT1571" s="44" t="s">
        <v>6737</v>
      </c>
      <c r="AU1571" s="44"/>
      <c r="AV1571" s="751" t="str" cm="1">
        <f t="array" ref="AV15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1" s="34"/>
      <c r="AX1571" s="34"/>
      <c r="AY1571" s="34"/>
      <c r="AZ1571" s="34"/>
      <c r="BA1571" s="34"/>
      <c r="BB1571" s="34"/>
      <c r="BC1571" s="34"/>
      <c r="BD1571" s="44">
        <v>10202</v>
      </c>
      <c r="BE1571" s="34" t="s">
        <v>722</v>
      </c>
      <c r="BF1571" s="43" t="s">
        <v>426</v>
      </c>
      <c r="BG1571" s="34" t="s">
        <v>457</v>
      </c>
      <c r="BH1571" s="34" t="s">
        <v>396</v>
      </c>
      <c r="BI1571" s="34" t="s">
        <v>722</v>
      </c>
      <c r="BJ1571" s="44" t="s">
        <v>3928</v>
      </c>
      <c r="BK1571" s="44" t="s">
        <v>6738</v>
      </c>
    </row>
    <row r="1572" spans="22:63">
      <c r="V1572" s="43">
        <v>220</v>
      </c>
      <c r="W1572" s="34" t="s">
        <v>3954</v>
      </c>
      <c r="X1572" s="44">
        <v>10203</v>
      </c>
      <c r="Y1572" s="34" t="s">
        <v>990</v>
      </c>
      <c r="Z1572" s="43" t="s">
        <v>426</v>
      </c>
      <c r="AA1572" s="34" t="s">
        <v>457</v>
      </c>
      <c r="AB1572" s="34" t="s">
        <v>396</v>
      </c>
      <c r="AC1572" s="34" t="s">
        <v>990</v>
      </c>
      <c r="AD1572" s="44" t="s">
        <v>3928</v>
      </c>
      <c r="AE1572" s="44" t="s">
        <v>6738</v>
      </c>
      <c r="AF1572" s="43">
        <v>220</v>
      </c>
      <c r="AG1572" s="34" t="s">
        <v>3954</v>
      </c>
      <c r="AH1572" s="34" t="s">
        <v>3953</v>
      </c>
      <c r="AI1572" s="43" t="s">
        <v>3955</v>
      </c>
      <c r="AJ1572" s="44" t="s">
        <v>3956</v>
      </c>
      <c r="AK1572" s="295">
        <v>3750137</v>
      </c>
      <c r="AL1572" s="44" t="s">
        <v>439</v>
      </c>
      <c r="AM1572" s="44" t="s">
        <v>3960</v>
      </c>
      <c r="AN1572" s="296">
        <v>234093350</v>
      </c>
      <c r="AO1572" s="34"/>
      <c r="AP1572" s="34"/>
      <c r="AQ1572" s="34"/>
      <c r="AR1572" s="34"/>
      <c r="AS1572" s="34"/>
      <c r="AT1572" s="44" t="s">
        <v>6737</v>
      </c>
      <c r="AU1572" s="44"/>
      <c r="AV1572" s="751" t="str" cm="1">
        <f t="array" ref="AV15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2" s="34"/>
      <c r="AX1572" s="34"/>
      <c r="AY1572" s="34"/>
      <c r="AZ1572" s="34"/>
      <c r="BA1572" s="34"/>
      <c r="BB1572" s="34"/>
      <c r="BC1572" s="34"/>
      <c r="BD1572" s="44">
        <v>10203</v>
      </c>
      <c r="BE1572" s="34" t="s">
        <v>990</v>
      </c>
      <c r="BF1572" s="43" t="s">
        <v>426</v>
      </c>
      <c r="BG1572" s="34" t="s">
        <v>457</v>
      </c>
      <c r="BH1572" s="34" t="s">
        <v>396</v>
      </c>
      <c r="BI1572" s="34" t="s">
        <v>990</v>
      </c>
      <c r="BJ1572" s="44" t="s">
        <v>3928</v>
      </c>
      <c r="BK1572" s="44" t="s">
        <v>6738</v>
      </c>
    </row>
    <row r="1573" spans="22:63">
      <c r="V1573" s="43">
        <v>220</v>
      </c>
      <c r="W1573" s="34" t="s">
        <v>3954</v>
      </c>
      <c r="X1573" s="44">
        <v>10204</v>
      </c>
      <c r="Y1573" s="34" t="s">
        <v>1286</v>
      </c>
      <c r="Z1573" s="43" t="s">
        <v>426</v>
      </c>
      <c r="AA1573" s="34" t="s">
        <v>457</v>
      </c>
      <c r="AB1573" s="34" t="s">
        <v>396</v>
      </c>
      <c r="AC1573" s="34" t="s">
        <v>1286</v>
      </c>
      <c r="AD1573" s="44" t="s">
        <v>3928</v>
      </c>
      <c r="AE1573" s="44" t="s">
        <v>6738</v>
      </c>
      <c r="AF1573" s="43">
        <v>220</v>
      </c>
      <c r="AG1573" s="34" t="s">
        <v>3954</v>
      </c>
      <c r="AH1573" s="34" t="s">
        <v>3953</v>
      </c>
      <c r="AI1573" s="43" t="s">
        <v>3955</v>
      </c>
      <c r="AJ1573" s="44" t="s">
        <v>3956</v>
      </c>
      <c r="AK1573" s="295">
        <v>3750137</v>
      </c>
      <c r="AL1573" s="44" t="s">
        <v>439</v>
      </c>
      <c r="AM1573" s="44" t="s">
        <v>3960</v>
      </c>
      <c r="AN1573" s="296">
        <v>234093350</v>
      </c>
      <c r="AO1573" s="34"/>
      <c r="AP1573" s="34"/>
      <c r="AQ1573" s="34"/>
      <c r="AR1573" s="34"/>
      <c r="AS1573" s="34"/>
      <c r="AT1573" s="44" t="s">
        <v>6737</v>
      </c>
      <c r="AU1573" s="44"/>
      <c r="AV1573" s="751" t="str" cm="1">
        <f t="array" ref="AV15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3" s="34"/>
      <c r="AX1573" s="34"/>
      <c r="AY1573" s="34"/>
      <c r="AZ1573" s="34"/>
      <c r="BA1573" s="34"/>
      <c r="BB1573" s="34"/>
      <c r="BC1573" s="34"/>
      <c r="BD1573" s="44">
        <v>10204</v>
      </c>
      <c r="BE1573" s="34" t="s">
        <v>1286</v>
      </c>
      <c r="BF1573" s="43" t="s">
        <v>426</v>
      </c>
      <c r="BG1573" s="34" t="s">
        <v>457</v>
      </c>
      <c r="BH1573" s="34" t="s">
        <v>396</v>
      </c>
      <c r="BI1573" s="34" t="s">
        <v>1286</v>
      </c>
      <c r="BJ1573" s="44" t="s">
        <v>3928</v>
      </c>
      <c r="BK1573" s="44" t="s">
        <v>6738</v>
      </c>
    </row>
    <row r="1574" spans="22:63">
      <c r="V1574" s="43">
        <v>220</v>
      </c>
      <c r="W1574" s="34" t="s">
        <v>3954</v>
      </c>
      <c r="X1574" s="44">
        <v>10206</v>
      </c>
      <c r="Y1574" s="34" t="s">
        <v>1581</v>
      </c>
      <c r="Z1574" s="43" t="s">
        <v>426</v>
      </c>
      <c r="AA1574" s="34" t="s">
        <v>457</v>
      </c>
      <c r="AB1574" s="34" t="s">
        <v>396</v>
      </c>
      <c r="AC1574" s="34" t="s">
        <v>1581</v>
      </c>
      <c r="AD1574" s="44" t="s">
        <v>3928</v>
      </c>
      <c r="AE1574" s="44" t="s">
        <v>6738</v>
      </c>
      <c r="AF1574" s="43">
        <v>220</v>
      </c>
      <c r="AG1574" s="34" t="s">
        <v>3954</v>
      </c>
      <c r="AH1574" s="34" t="s">
        <v>3953</v>
      </c>
      <c r="AI1574" s="43" t="s">
        <v>3955</v>
      </c>
      <c r="AJ1574" s="44" t="s">
        <v>3956</v>
      </c>
      <c r="AK1574" s="295">
        <v>3750137</v>
      </c>
      <c r="AL1574" s="44" t="s">
        <v>439</v>
      </c>
      <c r="AM1574" s="44" t="s">
        <v>3960</v>
      </c>
      <c r="AN1574" s="296">
        <v>234093350</v>
      </c>
      <c r="AO1574" s="34"/>
      <c r="AP1574" s="34"/>
      <c r="AQ1574" s="34"/>
      <c r="AR1574" s="34"/>
      <c r="AS1574" s="34"/>
      <c r="AT1574" s="44" t="s">
        <v>6737</v>
      </c>
      <c r="AU1574" s="44"/>
      <c r="AV1574" s="751" t="str" cm="1">
        <f t="array" ref="AV15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4" s="34"/>
      <c r="AX1574" s="34"/>
      <c r="AY1574" s="34"/>
      <c r="AZ1574" s="34"/>
      <c r="BA1574" s="34"/>
      <c r="BB1574" s="34"/>
      <c r="BC1574" s="34"/>
      <c r="BD1574" s="44">
        <v>10206</v>
      </c>
      <c r="BE1574" s="34" t="s">
        <v>1581</v>
      </c>
      <c r="BF1574" s="43" t="s">
        <v>426</v>
      </c>
      <c r="BG1574" s="34" t="s">
        <v>457</v>
      </c>
      <c r="BH1574" s="34" t="s">
        <v>396</v>
      </c>
      <c r="BI1574" s="34" t="s">
        <v>1581</v>
      </c>
      <c r="BJ1574" s="44" t="s">
        <v>3928</v>
      </c>
      <c r="BK1574" s="44" t="s">
        <v>6738</v>
      </c>
    </row>
    <row r="1575" spans="22:63">
      <c r="V1575" s="43">
        <v>220</v>
      </c>
      <c r="W1575" s="34" t="s">
        <v>3954</v>
      </c>
      <c r="X1575" s="44">
        <v>10210</v>
      </c>
      <c r="Y1575" s="34" t="s">
        <v>2041</v>
      </c>
      <c r="Z1575" s="43" t="s">
        <v>426</v>
      </c>
      <c r="AA1575" s="34" t="s">
        <v>457</v>
      </c>
      <c r="AB1575" s="34" t="s">
        <v>396</v>
      </c>
      <c r="AC1575" s="34" t="s">
        <v>2041</v>
      </c>
      <c r="AD1575" s="44" t="s">
        <v>3928</v>
      </c>
      <c r="AE1575" s="44" t="s">
        <v>6738</v>
      </c>
      <c r="AF1575" s="43">
        <v>220</v>
      </c>
      <c r="AG1575" s="34" t="s">
        <v>3954</v>
      </c>
      <c r="AH1575" s="34" t="s">
        <v>3953</v>
      </c>
      <c r="AI1575" s="43" t="s">
        <v>3955</v>
      </c>
      <c r="AJ1575" s="44" t="s">
        <v>3956</v>
      </c>
      <c r="AK1575" s="295">
        <v>3750137</v>
      </c>
      <c r="AL1575" s="44" t="s">
        <v>439</v>
      </c>
      <c r="AM1575" s="44" t="s">
        <v>3960</v>
      </c>
      <c r="AN1575" s="296">
        <v>234093350</v>
      </c>
      <c r="AO1575" s="34"/>
      <c r="AP1575" s="34"/>
      <c r="AQ1575" s="34"/>
      <c r="AR1575" s="34"/>
      <c r="AS1575" s="34"/>
      <c r="AT1575" s="44" t="s">
        <v>6737</v>
      </c>
      <c r="AU1575" s="44"/>
      <c r="AV1575" s="751" t="str" cm="1">
        <f t="array" ref="AV15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5" s="34"/>
      <c r="AX1575" s="34"/>
      <c r="AY1575" s="34"/>
      <c r="AZ1575" s="34"/>
      <c r="BA1575" s="34"/>
      <c r="BB1575" s="34"/>
      <c r="BC1575" s="34"/>
      <c r="BD1575" s="44">
        <v>10210</v>
      </c>
      <c r="BE1575" s="34" t="s">
        <v>2041</v>
      </c>
      <c r="BF1575" s="43" t="s">
        <v>426</v>
      </c>
      <c r="BG1575" s="34" t="s">
        <v>457</v>
      </c>
      <c r="BH1575" s="34" t="s">
        <v>396</v>
      </c>
      <c r="BI1575" s="34" t="s">
        <v>2041</v>
      </c>
      <c r="BJ1575" s="44" t="s">
        <v>3928</v>
      </c>
      <c r="BK1575" s="44" t="s">
        <v>6738</v>
      </c>
    </row>
    <row r="1576" spans="22:63">
      <c r="V1576" s="43">
        <v>220</v>
      </c>
      <c r="W1576" s="34" t="s">
        <v>3954</v>
      </c>
      <c r="X1576" s="44">
        <v>10300</v>
      </c>
      <c r="Y1576" s="34" t="s">
        <v>6761</v>
      </c>
      <c r="Z1576" s="43" t="s">
        <v>426</v>
      </c>
      <c r="AA1576" s="34" t="s">
        <v>458</v>
      </c>
      <c r="AB1576" s="34" t="s">
        <v>396</v>
      </c>
      <c r="AC1576" s="34" t="s">
        <v>6762</v>
      </c>
      <c r="AD1576" s="44" t="s">
        <v>3928</v>
      </c>
      <c r="AE1576" s="44" t="s">
        <v>6738</v>
      </c>
      <c r="AF1576" s="43">
        <v>220</v>
      </c>
      <c r="AG1576" s="34" t="s">
        <v>3954</v>
      </c>
      <c r="AH1576" s="34" t="s">
        <v>3953</v>
      </c>
      <c r="AI1576" s="43" t="s">
        <v>3955</v>
      </c>
      <c r="AJ1576" s="44" t="s">
        <v>3956</v>
      </c>
      <c r="AK1576" s="295">
        <v>3750137</v>
      </c>
      <c r="AL1576" s="44" t="s">
        <v>439</v>
      </c>
      <c r="AM1576" s="44" t="s">
        <v>3960</v>
      </c>
      <c r="AN1576" s="296">
        <v>234093350</v>
      </c>
      <c r="AO1576" s="34"/>
      <c r="AP1576" s="34"/>
      <c r="AQ1576" s="34"/>
      <c r="AR1576" s="34"/>
      <c r="AS1576" s="34"/>
      <c r="AT1576" s="44" t="s">
        <v>6737</v>
      </c>
      <c r="AU1576" s="44"/>
      <c r="AV1576" s="751" t="str" cm="1">
        <f t="array" ref="AV15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6" s="34"/>
      <c r="AX1576" s="34"/>
      <c r="AY1576" s="34"/>
      <c r="AZ1576" s="34"/>
      <c r="BA1576" s="34"/>
      <c r="BB1576" s="34"/>
      <c r="BC1576" s="34"/>
      <c r="BD1576" s="44">
        <v>10300</v>
      </c>
      <c r="BE1576" s="34" t="s">
        <v>6761</v>
      </c>
      <c r="BF1576" s="43" t="s">
        <v>426</v>
      </c>
      <c r="BG1576" s="34" t="s">
        <v>458</v>
      </c>
      <c r="BH1576" s="34" t="s">
        <v>396</v>
      </c>
      <c r="BI1576" s="34" t="s">
        <v>6762</v>
      </c>
      <c r="BJ1576" s="44" t="s">
        <v>3928</v>
      </c>
      <c r="BK1576" s="44" t="s">
        <v>6738</v>
      </c>
    </row>
    <row r="1577" spans="22:63">
      <c r="V1577" s="43">
        <v>220</v>
      </c>
      <c r="W1577" s="34" t="s">
        <v>3954</v>
      </c>
      <c r="X1577" s="44">
        <v>10304</v>
      </c>
      <c r="Y1577" s="34" t="s">
        <v>723</v>
      </c>
      <c r="Z1577" s="43" t="s">
        <v>426</v>
      </c>
      <c r="AA1577" s="34" t="s">
        <v>458</v>
      </c>
      <c r="AB1577" s="34" t="s">
        <v>396</v>
      </c>
      <c r="AC1577" s="34" t="s">
        <v>723</v>
      </c>
      <c r="AD1577" s="44" t="s">
        <v>3928</v>
      </c>
      <c r="AE1577" s="44" t="s">
        <v>6738</v>
      </c>
      <c r="AF1577" s="43">
        <v>220</v>
      </c>
      <c r="AG1577" s="34" t="s">
        <v>3954</v>
      </c>
      <c r="AH1577" s="34" t="s">
        <v>3953</v>
      </c>
      <c r="AI1577" s="43" t="s">
        <v>3955</v>
      </c>
      <c r="AJ1577" s="44" t="s">
        <v>3956</v>
      </c>
      <c r="AK1577" s="295">
        <v>3750137</v>
      </c>
      <c r="AL1577" s="44" t="s">
        <v>439</v>
      </c>
      <c r="AM1577" s="44" t="s">
        <v>3960</v>
      </c>
      <c r="AN1577" s="296">
        <v>234093350</v>
      </c>
      <c r="AO1577" s="34"/>
      <c r="AP1577" s="34"/>
      <c r="AQ1577" s="34"/>
      <c r="AR1577" s="34"/>
      <c r="AS1577" s="34"/>
      <c r="AT1577" s="44" t="s">
        <v>6737</v>
      </c>
      <c r="AU1577" s="44"/>
      <c r="AV1577" s="751" t="str" cm="1">
        <f t="array" ref="AV15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7" s="34"/>
      <c r="AX1577" s="34"/>
      <c r="AY1577" s="34"/>
      <c r="AZ1577" s="34"/>
      <c r="BA1577" s="34"/>
      <c r="BB1577" s="34"/>
      <c r="BC1577" s="34"/>
      <c r="BD1577" s="44">
        <v>10304</v>
      </c>
      <c r="BE1577" s="34" t="s">
        <v>723</v>
      </c>
      <c r="BF1577" s="43" t="s">
        <v>426</v>
      </c>
      <c r="BG1577" s="34" t="s">
        <v>458</v>
      </c>
      <c r="BH1577" s="34" t="s">
        <v>396</v>
      </c>
      <c r="BI1577" s="34" t="s">
        <v>723</v>
      </c>
      <c r="BJ1577" s="44" t="s">
        <v>3928</v>
      </c>
      <c r="BK1577" s="44" t="s">
        <v>6738</v>
      </c>
    </row>
    <row r="1578" spans="22:63">
      <c r="V1578" s="43">
        <v>220</v>
      </c>
      <c r="W1578" s="34" t="s">
        <v>3954</v>
      </c>
      <c r="X1578" s="44">
        <v>10305</v>
      </c>
      <c r="Y1578" s="34" t="s">
        <v>991</v>
      </c>
      <c r="Z1578" s="43" t="s">
        <v>426</v>
      </c>
      <c r="AA1578" s="34" t="s">
        <v>458</v>
      </c>
      <c r="AB1578" s="34" t="s">
        <v>396</v>
      </c>
      <c r="AC1578" s="34" t="s">
        <v>991</v>
      </c>
      <c r="AD1578" s="44" t="s">
        <v>3928</v>
      </c>
      <c r="AE1578" s="44" t="s">
        <v>6738</v>
      </c>
      <c r="AF1578" s="43">
        <v>220</v>
      </c>
      <c r="AG1578" s="34" t="s">
        <v>3954</v>
      </c>
      <c r="AH1578" s="34" t="s">
        <v>3953</v>
      </c>
      <c r="AI1578" s="43" t="s">
        <v>3955</v>
      </c>
      <c r="AJ1578" s="44" t="s">
        <v>3956</v>
      </c>
      <c r="AK1578" s="295">
        <v>3750137</v>
      </c>
      <c r="AL1578" s="44" t="s">
        <v>439</v>
      </c>
      <c r="AM1578" s="44" t="s">
        <v>3960</v>
      </c>
      <c r="AN1578" s="296">
        <v>234093350</v>
      </c>
      <c r="AO1578" s="34"/>
      <c r="AP1578" s="34"/>
      <c r="AQ1578" s="34"/>
      <c r="AR1578" s="34"/>
      <c r="AS1578" s="34"/>
      <c r="AT1578" s="44" t="s">
        <v>6737</v>
      </c>
      <c r="AU1578" s="44"/>
      <c r="AV1578" s="751" t="str" cm="1">
        <f t="array" ref="AV15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8" s="34"/>
      <c r="AX1578" s="34"/>
      <c r="AY1578" s="34"/>
      <c r="AZ1578" s="34"/>
      <c r="BA1578" s="34"/>
      <c r="BB1578" s="34"/>
      <c r="BC1578" s="34"/>
      <c r="BD1578" s="44">
        <v>10305</v>
      </c>
      <c r="BE1578" s="34" t="s">
        <v>991</v>
      </c>
      <c r="BF1578" s="43" t="s">
        <v>426</v>
      </c>
      <c r="BG1578" s="34" t="s">
        <v>458</v>
      </c>
      <c r="BH1578" s="34" t="s">
        <v>396</v>
      </c>
      <c r="BI1578" s="34" t="s">
        <v>991</v>
      </c>
      <c r="BJ1578" s="44" t="s">
        <v>3928</v>
      </c>
      <c r="BK1578" s="44" t="s">
        <v>6738</v>
      </c>
    </row>
    <row r="1579" spans="22:63">
      <c r="V1579" s="43">
        <v>220</v>
      </c>
      <c r="W1579" s="34" t="s">
        <v>3954</v>
      </c>
      <c r="X1579" s="44">
        <v>10307</v>
      </c>
      <c r="Y1579" s="34" t="s">
        <v>651</v>
      </c>
      <c r="Z1579" s="43" t="s">
        <v>426</v>
      </c>
      <c r="AA1579" s="34" t="s">
        <v>458</v>
      </c>
      <c r="AB1579" s="34" t="s">
        <v>396</v>
      </c>
      <c r="AC1579" s="34" t="s">
        <v>651</v>
      </c>
      <c r="AD1579" s="44" t="s">
        <v>3928</v>
      </c>
      <c r="AE1579" s="44" t="s">
        <v>6738</v>
      </c>
      <c r="AF1579" s="43">
        <v>220</v>
      </c>
      <c r="AG1579" s="34" t="s">
        <v>3954</v>
      </c>
      <c r="AH1579" s="34" t="s">
        <v>3953</v>
      </c>
      <c r="AI1579" s="43" t="s">
        <v>3955</v>
      </c>
      <c r="AJ1579" s="44" t="s">
        <v>3956</v>
      </c>
      <c r="AK1579" s="295">
        <v>3750137</v>
      </c>
      <c r="AL1579" s="44" t="s">
        <v>439</v>
      </c>
      <c r="AM1579" s="44" t="s">
        <v>3960</v>
      </c>
      <c r="AN1579" s="296">
        <v>234093350</v>
      </c>
      <c r="AO1579" s="34"/>
      <c r="AP1579" s="34"/>
      <c r="AQ1579" s="34"/>
      <c r="AR1579" s="34"/>
      <c r="AS1579" s="34"/>
      <c r="AT1579" s="44" t="s">
        <v>6737</v>
      </c>
      <c r="AU1579" s="44"/>
      <c r="AV1579" s="751" t="str" cm="1">
        <f t="array" ref="AV15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79" s="34"/>
      <c r="AX1579" s="34"/>
      <c r="AY1579" s="34"/>
      <c r="AZ1579" s="34"/>
      <c r="BA1579" s="34"/>
      <c r="BB1579" s="34"/>
      <c r="BC1579" s="34"/>
      <c r="BD1579" s="44">
        <v>10307</v>
      </c>
      <c r="BE1579" s="34" t="s">
        <v>651</v>
      </c>
      <c r="BF1579" s="43" t="s">
        <v>426</v>
      </c>
      <c r="BG1579" s="34" t="s">
        <v>458</v>
      </c>
      <c r="BH1579" s="34" t="s">
        <v>396</v>
      </c>
      <c r="BI1579" s="34" t="s">
        <v>651</v>
      </c>
      <c r="BJ1579" s="44" t="s">
        <v>3928</v>
      </c>
      <c r="BK1579" s="44" t="s">
        <v>6738</v>
      </c>
    </row>
    <row r="1580" spans="22:63">
      <c r="V1580" s="43">
        <v>220</v>
      </c>
      <c r="W1580" s="34" t="s">
        <v>3954</v>
      </c>
      <c r="X1580" s="44">
        <v>10309</v>
      </c>
      <c r="Y1580" s="34" t="s">
        <v>1582</v>
      </c>
      <c r="Z1580" s="43" t="s">
        <v>426</v>
      </c>
      <c r="AA1580" s="34" t="s">
        <v>458</v>
      </c>
      <c r="AB1580" s="34" t="s">
        <v>396</v>
      </c>
      <c r="AC1580" s="34" t="s">
        <v>1582</v>
      </c>
      <c r="AD1580" s="44" t="s">
        <v>3928</v>
      </c>
      <c r="AE1580" s="44" t="s">
        <v>6738</v>
      </c>
      <c r="AF1580" s="43">
        <v>220</v>
      </c>
      <c r="AG1580" s="34" t="s">
        <v>3954</v>
      </c>
      <c r="AH1580" s="34" t="s">
        <v>3953</v>
      </c>
      <c r="AI1580" s="43" t="s">
        <v>3955</v>
      </c>
      <c r="AJ1580" s="44" t="s">
        <v>3956</v>
      </c>
      <c r="AK1580" s="295">
        <v>3750137</v>
      </c>
      <c r="AL1580" s="44" t="s">
        <v>439</v>
      </c>
      <c r="AM1580" s="44" t="s">
        <v>3960</v>
      </c>
      <c r="AN1580" s="296">
        <v>234093350</v>
      </c>
      <c r="AO1580" s="34"/>
      <c r="AP1580" s="34"/>
      <c r="AQ1580" s="34"/>
      <c r="AR1580" s="34"/>
      <c r="AS1580" s="34"/>
      <c r="AT1580" s="44" t="s">
        <v>6737</v>
      </c>
      <c r="AU1580" s="44"/>
      <c r="AV1580" s="751" t="str" cm="1">
        <f t="array" ref="AV15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0" s="34"/>
      <c r="AX1580" s="34"/>
      <c r="AY1580" s="34"/>
      <c r="AZ1580" s="34"/>
      <c r="BA1580" s="34"/>
      <c r="BB1580" s="34"/>
      <c r="BC1580" s="34"/>
      <c r="BD1580" s="44">
        <v>10309</v>
      </c>
      <c r="BE1580" s="34" t="s">
        <v>1582</v>
      </c>
      <c r="BF1580" s="43" t="s">
        <v>426</v>
      </c>
      <c r="BG1580" s="34" t="s">
        <v>458</v>
      </c>
      <c r="BH1580" s="34" t="s">
        <v>396</v>
      </c>
      <c r="BI1580" s="34" t="s">
        <v>1582</v>
      </c>
      <c r="BJ1580" s="44" t="s">
        <v>3928</v>
      </c>
      <c r="BK1580" s="44" t="s">
        <v>6738</v>
      </c>
    </row>
    <row r="1581" spans="22:63">
      <c r="V1581" s="43">
        <v>220</v>
      </c>
      <c r="W1581" s="34" t="s">
        <v>3954</v>
      </c>
      <c r="X1581" s="44">
        <v>10310</v>
      </c>
      <c r="Y1581" s="34" t="s">
        <v>1839</v>
      </c>
      <c r="Z1581" s="43" t="s">
        <v>426</v>
      </c>
      <c r="AA1581" s="34" t="s">
        <v>458</v>
      </c>
      <c r="AB1581" s="34" t="s">
        <v>396</v>
      </c>
      <c r="AC1581" s="34" t="s">
        <v>1839</v>
      </c>
      <c r="AD1581" s="44" t="s">
        <v>3928</v>
      </c>
      <c r="AE1581" s="44" t="s">
        <v>6738</v>
      </c>
      <c r="AF1581" s="43">
        <v>220</v>
      </c>
      <c r="AG1581" s="34" t="s">
        <v>3954</v>
      </c>
      <c r="AH1581" s="34" t="s">
        <v>3953</v>
      </c>
      <c r="AI1581" s="43" t="s">
        <v>3955</v>
      </c>
      <c r="AJ1581" s="44" t="s">
        <v>3956</v>
      </c>
      <c r="AK1581" s="295">
        <v>3750137</v>
      </c>
      <c r="AL1581" s="44" t="s">
        <v>439</v>
      </c>
      <c r="AM1581" s="44" t="s">
        <v>3960</v>
      </c>
      <c r="AN1581" s="296">
        <v>234093350</v>
      </c>
      <c r="AO1581" s="34"/>
      <c r="AP1581" s="34"/>
      <c r="AQ1581" s="34"/>
      <c r="AR1581" s="34"/>
      <c r="AS1581" s="34"/>
      <c r="AT1581" s="44" t="s">
        <v>6737</v>
      </c>
      <c r="AU1581" s="44"/>
      <c r="AV1581" s="751" t="str" cm="1">
        <f t="array" ref="AV15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1" s="34"/>
      <c r="AX1581" s="34"/>
      <c r="AY1581" s="34"/>
      <c r="AZ1581" s="34"/>
      <c r="BA1581" s="34"/>
      <c r="BB1581" s="34"/>
      <c r="BC1581" s="34"/>
      <c r="BD1581" s="44">
        <v>10310</v>
      </c>
      <c r="BE1581" s="34" t="s">
        <v>1839</v>
      </c>
      <c r="BF1581" s="43" t="s">
        <v>426</v>
      </c>
      <c r="BG1581" s="34" t="s">
        <v>458</v>
      </c>
      <c r="BH1581" s="34" t="s">
        <v>396</v>
      </c>
      <c r="BI1581" s="34" t="s">
        <v>1839</v>
      </c>
      <c r="BJ1581" s="44" t="s">
        <v>3928</v>
      </c>
      <c r="BK1581" s="44" t="s">
        <v>6738</v>
      </c>
    </row>
    <row r="1582" spans="22:63">
      <c r="V1582" s="43">
        <v>220</v>
      </c>
      <c r="W1582" s="34" t="s">
        <v>3954</v>
      </c>
      <c r="X1582" s="44">
        <v>10316</v>
      </c>
      <c r="Y1582" s="34" t="s">
        <v>2379</v>
      </c>
      <c r="Z1582" s="43" t="s">
        <v>426</v>
      </c>
      <c r="AA1582" s="34" t="s">
        <v>458</v>
      </c>
      <c r="AB1582" s="34" t="s">
        <v>396</v>
      </c>
      <c r="AC1582" s="34" t="s">
        <v>6763</v>
      </c>
      <c r="AD1582" s="44" t="s">
        <v>3928</v>
      </c>
      <c r="AE1582" s="44" t="s">
        <v>6738</v>
      </c>
      <c r="AF1582" s="43">
        <v>220</v>
      </c>
      <c r="AG1582" s="34" t="s">
        <v>3954</v>
      </c>
      <c r="AH1582" s="34" t="s">
        <v>3953</v>
      </c>
      <c r="AI1582" s="43" t="s">
        <v>3955</v>
      </c>
      <c r="AJ1582" s="44" t="s">
        <v>3956</v>
      </c>
      <c r="AK1582" s="295">
        <v>3750137</v>
      </c>
      <c r="AL1582" s="44" t="s">
        <v>439</v>
      </c>
      <c r="AM1582" s="44" t="s">
        <v>3960</v>
      </c>
      <c r="AN1582" s="296">
        <v>234093350</v>
      </c>
      <c r="AO1582" s="34"/>
      <c r="AP1582" s="34"/>
      <c r="AQ1582" s="34"/>
      <c r="AR1582" s="34"/>
      <c r="AS1582" s="34"/>
      <c r="AT1582" s="44" t="s">
        <v>6737</v>
      </c>
      <c r="AU1582" s="44"/>
      <c r="AV1582" s="751" t="str" cm="1">
        <f t="array" ref="AV15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2" s="34"/>
      <c r="AX1582" s="34"/>
      <c r="AY1582" s="34"/>
      <c r="AZ1582" s="34"/>
      <c r="BA1582" s="34"/>
      <c r="BB1582" s="34"/>
      <c r="BC1582" s="34"/>
      <c r="BD1582" s="44">
        <v>10316</v>
      </c>
      <c r="BE1582" s="34" t="s">
        <v>2379</v>
      </c>
      <c r="BF1582" s="43" t="s">
        <v>426</v>
      </c>
      <c r="BG1582" s="34" t="s">
        <v>458</v>
      </c>
      <c r="BH1582" s="34" t="s">
        <v>396</v>
      </c>
      <c r="BI1582" s="34" t="s">
        <v>6763</v>
      </c>
      <c r="BJ1582" s="44" t="s">
        <v>3928</v>
      </c>
      <c r="BK1582" s="44" t="s">
        <v>6738</v>
      </c>
    </row>
    <row r="1583" spans="22:63">
      <c r="V1583" s="43">
        <v>220</v>
      </c>
      <c r="W1583" s="34" t="s">
        <v>3954</v>
      </c>
      <c r="X1583" s="44">
        <v>10317</v>
      </c>
      <c r="Y1583" s="34" t="s">
        <v>2518</v>
      </c>
      <c r="Z1583" s="43" t="s">
        <v>426</v>
      </c>
      <c r="AA1583" s="34" t="s">
        <v>458</v>
      </c>
      <c r="AB1583" s="34" t="s">
        <v>396</v>
      </c>
      <c r="AC1583" s="34" t="s">
        <v>6762</v>
      </c>
      <c r="AD1583" s="44" t="s">
        <v>3928</v>
      </c>
      <c r="AE1583" s="44" t="s">
        <v>6738</v>
      </c>
      <c r="AF1583" s="43">
        <v>220</v>
      </c>
      <c r="AG1583" s="34" t="s">
        <v>3954</v>
      </c>
      <c r="AH1583" s="34" t="s">
        <v>3953</v>
      </c>
      <c r="AI1583" s="43" t="s">
        <v>3955</v>
      </c>
      <c r="AJ1583" s="44" t="s">
        <v>3956</v>
      </c>
      <c r="AK1583" s="295">
        <v>3750137</v>
      </c>
      <c r="AL1583" s="44" t="s">
        <v>439</v>
      </c>
      <c r="AM1583" s="44" t="s">
        <v>3960</v>
      </c>
      <c r="AN1583" s="296">
        <v>234093350</v>
      </c>
      <c r="AO1583" s="34"/>
      <c r="AP1583" s="34"/>
      <c r="AQ1583" s="34"/>
      <c r="AR1583" s="34"/>
      <c r="AS1583" s="34"/>
      <c r="AT1583" s="44" t="s">
        <v>6737</v>
      </c>
      <c r="AU1583" s="44"/>
      <c r="AV1583" s="751" t="str" cm="1">
        <f t="array" ref="AV15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3" s="34"/>
      <c r="AX1583" s="34"/>
      <c r="AY1583" s="34"/>
      <c r="AZ1583" s="34"/>
      <c r="BA1583" s="34"/>
      <c r="BB1583" s="34"/>
      <c r="BC1583" s="34"/>
      <c r="BD1583" s="44">
        <v>10317</v>
      </c>
      <c r="BE1583" s="34" t="s">
        <v>2518</v>
      </c>
      <c r="BF1583" s="43" t="s">
        <v>426</v>
      </c>
      <c r="BG1583" s="34" t="s">
        <v>458</v>
      </c>
      <c r="BH1583" s="34" t="s">
        <v>396</v>
      </c>
      <c r="BI1583" s="34" t="s">
        <v>6762</v>
      </c>
      <c r="BJ1583" s="44" t="s">
        <v>3928</v>
      </c>
      <c r="BK1583" s="44" t="s">
        <v>6738</v>
      </c>
    </row>
    <row r="1584" spans="22:63">
      <c r="V1584" s="43">
        <v>220</v>
      </c>
      <c r="W1584" s="34" t="s">
        <v>3954</v>
      </c>
      <c r="X1584" s="44">
        <v>10318</v>
      </c>
      <c r="Y1584" s="34" t="s">
        <v>2645</v>
      </c>
      <c r="Z1584" s="43" t="s">
        <v>426</v>
      </c>
      <c r="AA1584" s="34" t="s">
        <v>458</v>
      </c>
      <c r="AB1584" s="34" t="s">
        <v>396</v>
      </c>
      <c r="AC1584" s="34" t="s">
        <v>6764</v>
      </c>
      <c r="AD1584" s="44" t="s">
        <v>3928</v>
      </c>
      <c r="AE1584" s="44" t="s">
        <v>6738</v>
      </c>
      <c r="AF1584" s="43">
        <v>220</v>
      </c>
      <c r="AG1584" s="34" t="s">
        <v>3954</v>
      </c>
      <c r="AH1584" s="34" t="s">
        <v>3953</v>
      </c>
      <c r="AI1584" s="43" t="s">
        <v>3955</v>
      </c>
      <c r="AJ1584" s="44" t="s">
        <v>3956</v>
      </c>
      <c r="AK1584" s="295">
        <v>3750137</v>
      </c>
      <c r="AL1584" s="44" t="s">
        <v>439</v>
      </c>
      <c r="AM1584" s="44" t="s">
        <v>3960</v>
      </c>
      <c r="AN1584" s="296">
        <v>234093350</v>
      </c>
      <c r="AO1584" s="34"/>
      <c r="AP1584" s="34"/>
      <c r="AQ1584" s="34"/>
      <c r="AR1584" s="34"/>
      <c r="AS1584" s="34"/>
      <c r="AT1584" s="44" t="s">
        <v>6737</v>
      </c>
      <c r="AU1584" s="44"/>
      <c r="AV1584" s="751" t="str" cm="1">
        <f t="array" ref="AV15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4" s="34"/>
      <c r="AX1584" s="34"/>
      <c r="AY1584" s="34"/>
      <c r="AZ1584" s="34"/>
      <c r="BA1584" s="34"/>
      <c r="BB1584" s="34"/>
      <c r="BC1584" s="34"/>
      <c r="BD1584" s="44">
        <v>10318</v>
      </c>
      <c r="BE1584" s="34" t="s">
        <v>2645</v>
      </c>
      <c r="BF1584" s="43" t="s">
        <v>426</v>
      </c>
      <c r="BG1584" s="34" t="s">
        <v>458</v>
      </c>
      <c r="BH1584" s="34" t="s">
        <v>396</v>
      </c>
      <c r="BI1584" s="34" t="s">
        <v>6764</v>
      </c>
      <c r="BJ1584" s="44" t="s">
        <v>3928</v>
      </c>
      <c r="BK1584" s="44" t="s">
        <v>6738</v>
      </c>
    </row>
    <row r="1585" spans="22:63">
      <c r="V1585" s="43">
        <v>220</v>
      </c>
      <c r="W1585" s="34" t="s">
        <v>3954</v>
      </c>
      <c r="X1585" s="44">
        <v>10312</v>
      </c>
      <c r="Y1585" s="34" t="s">
        <v>2042</v>
      </c>
      <c r="Z1585" s="43" t="s">
        <v>426</v>
      </c>
      <c r="AA1585" s="34" t="s">
        <v>458</v>
      </c>
      <c r="AB1585" s="34" t="s">
        <v>396</v>
      </c>
      <c r="AC1585" s="34" t="s">
        <v>2042</v>
      </c>
      <c r="AD1585" s="44" t="s">
        <v>3928</v>
      </c>
      <c r="AE1585" s="44" t="s">
        <v>6738</v>
      </c>
      <c r="AF1585" s="43">
        <v>220</v>
      </c>
      <c r="AG1585" s="34" t="s">
        <v>3954</v>
      </c>
      <c r="AH1585" s="34" t="s">
        <v>3953</v>
      </c>
      <c r="AI1585" s="43" t="s">
        <v>3955</v>
      </c>
      <c r="AJ1585" s="44" t="s">
        <v>3956</v>
      </c>
      <c r="AK1585" s="295">
        <v>3750137</v>
      </c>
      <c r="AL1585" s="44" t="s">
        <v>439</v>
      </c>
      <c r="AM1585" s="44" t="s">
        <v>3960</v>
      </c>
      <c r="AN1585" s="296">
        <v>234093350</v>
      </c>
      <c r="AO1585" s="34"/>
      <c r="AP1585" s="34"/>
      <c r="AQ1585" s="34"/>
      <c r="AR1585" s="34"/>
      <c r="AS1585" s="34"/>
      <c r="AT1585" s="44" t="s">
        <v>6737</v>
      </c>
      <c r="AU1585" s="44"/>
      <c r="AV1585" s="751" t="str" cm="1">
        <f t="array" ref="AV15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5" s="34"/>
      <c r="AX1585" s="34"/>
      <c r="AY1585" s="34"/>
      <c r="AZ1585" s="34"/>
      <c r="BA1585" s="34"/>
      <c r="BB1585" s="34"/>
      <c r="BC1585" s="34"/>
      <c r="BD1585" s="44">
        <v>10312</v>
      </c>
      <c r="BE1585" s="34" t="s">
        <v>2042</v>
      </c>
      <c r="BF1585" s="43" t="s">
        <v>426</v>
      </c>
      <c r="BG1585" s="34" t="s">
        <v>458</v>
      </c>
      <c r="BH1585" s="34" t="s">
        <v>396</v>
      </c>
      <c r="BI1585" s="34" t="s">
        <v>2042</v>
      </c>
      <c r="BJ1585" s="44" t="s">
        <v>3928</v>
      </c>
      <c r="BK1585" s="44" t="s">
        <v>6738</v>
      </c>
    </row>
    <row r="1586" spans="22:63">
      <c r="V1586" s="43">
        <v>220</v>
      </c>
      <c r="W1586" s="34" t="s">
        <v>3954</v>
      </c>
      <c r="X1586" s="44">
        <v>10313</v>
      </c>
      <c r="Y1586" s="34" t="s">
        <v>2218</v>
      </c>
      <c r="Z1586" s="43" t="s">
        <v>426</v>
      </c>
      <c r="AA1586" s="34" t="s">
        <v>458</v>
      </c>
      <c r="AB1586" s="34" t="s">
        <v>396</v>
      </c>
      <c r="AC1586" s="34" t="s">
        <v>2218</v>
      </c>
      <c r="AD1586" s="44" t="s">
        <v>3928</v>
      </c>
      <c r="AE1586" s="44" t="s">
        <v>6738</v>
      </c>
      <c r="AF1586" s="43">
        <v>220</v>
      </c>
      <c r="AG1586" s="34" t="s">
        <v>3954</v>
      </c>
      <c r="AH1586" s="34" t="s">
        <v>3953</v>
      </c>
      <c r="AI1586" s="43" t="s">
        <v>3955</v>
      </c>
      <c r="AJ1586" s="44" t="s">
        <v>3956</v>
      </c>
      <c r="AK1586" s="295">
        <v>3750137</v>
      </c>
      <c r="AL1586" s="44" t="s">
        <v>439</v>
      </c>
      <c r="AM1586" s="44" t="s">
        <v>3960</v>
      </c>
      <c r="AN1586" s="296">
        <v>234093350</v>
      </c>
      <c r="AO1586" s="34"/>
      <c r="AP1586" s="34"/>
      <c r="AQ1586" s="34"/>
      <c r="AR1586" s="34"/>
      <c r="AS1586" s="34"/>
      <c r="AT1586" s="44" t="s">
        <v>6737</v>
      </c>
      <c r="AU1586" s="44"/>
      <c r="AV1586" s="751" t="str" cm="1">
        <f t="array" ref="AV15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6" s="34"/>
      <c r="AX1586" s="34"/>
      <c r="AY1586" s="34"/>
      <c r="AZ1586" s="34"/>
      <c r="BA1586" s="34"/>
      <c r="BB1586" s="34"/>
      <c r="BC1586" s="34"/>
      <c r="BD1586" s="44">
        <v>10313</v>
      </c>
      <c r="BE1586" s="34" t="s">
        <v>2218</v>
      </c>
      <c r="BF1586" s="43" t="s">
        <v>426</v>
      </c>
      <c r="BG1586" s="34" t="s">
        <v>458</v>
      </c>
      <c r="BH1586" s="34" t="s">
        <v>396</v>
      </c>
      <c r="BI1586" s="34" t="s">
        <v>2218</v>
      </c>
      <c r="BJ1586" s="44" t="s">
        <v>3928</v>
      </c>
      <c r="BK1586" s="44" t="s">
        <v>6738</v>
      </c>
    </row>
    <row r="1587" spans="22:63">
      <c r="V1587" s="43">
        <v>220</v>
      </c>
      <c r="W1587" s="34" t="s">
        <v>3954</v>
      </c>
      <c r="X1587" s="44">
        <v>11403</v>
      </c>
      <c r="Y1587" s="34" t="s">
        <v>733</v>
      </c>
      <c r="Z1587" s="43" t="s">
        <v>426</v>
      </c>
      <c r="AA1587" s="34" t="s">
        <v>468</v>
      </c>
      <c r="AB1587" s="34" t="s">
        <v>396</v>
      </c>
      <c r="AC1587" s="34" t="s">
        <v>733</v>
      </c>
      <c r="AD1587" s="44" t="s">
        <v>3928</v>
      </c>
      <c r="AE1587" s="44" t="s">
        <v>6738</v>
      </c>
      <c r="AF1587" s="43">
        <v>220</v>
      </c>
      <c r="AG1587" s="34" t="s">
        <v>3954</v>
      </c>
      <c r="AH1587" s="34" t="s">
        <v>3953</v>
      </c>
      <c r="AI1587" s="43" t="s">
        <v>3955</v>
      </c>
      <c r="AJ1587" s="44" t="s">
        <v>3956</v>
      </c>
      <c r="AK1587" s="295">
        <v>3750137</v>
      </c>
      <c r="AL1587" s="44" t="s">
        <v>439</v>
      </c>
      <c r="AM1587" s="44" t="s">
        <v>3960</v>
      </c>
      <c r="AN1587" s="296">
        <v>234093350</v>
      </c>
      <c r="AO1587" s="34"/>
      <c r="AP1587" s="34"/>
      <c r="AQ1587" s="34"/>
      <c r="AR1587" s="34"/>
      <c r="AS1587" s="34"/>
      <c r="AT1587" s="44" t="s">
        <v>6737</v>
      </c>
      <c r="AU1587" s="44"/>
      <c r="AV1587" s="751" t="str" cm="1">
        <f t="array" ref="AV15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7" s="34"/>
      <c r="AX1587" s="34"/>
      <c r="AY1587" s="34"/>
      <c r="AZ1587" s="34"/>
      <c r="BA1587" s="34"/>
      <c r="BB1587" s="34"/>
      <c r="BC1587" s="34"/>
      <c r="BD1587" s="44">
        <v>11403</v>
      </c>
      <c r="BE1587" s="34" t="s">
        <v>733</v>
      </c>
      <c r="BF1587" s="43" t="s">
        <v>426</v>
      </c>
      <c r="BG1587" s="34" t="s">
        <v>468</v>
      </c>
      <c r="BH1587" s="34" t="s">
        <v>396</v>
      </c>
      <c r="BI1587" s="34" t="s">
        <v>733</v>
      </c>
      <c r="BJ1587" s="44" t="s">
        <v>3928</v>
      </c>
      <c r="BK1587" s="44" t="s">
        <v>6738</v>
      </c>
    </row>
    <row r="1588" spans="22:63">
      <c r="V1588" s="43">
        <v>220</v>
      </c>
      <c r="W1588" s="34" t="s">
        <v>3954</v>
      </c>
      <c r="X1588" s="44">
        <v>11404</v>
      </c>
      <c r="Y1588" s="34" t="s">
        <v>468</v>
      </c>
      <c r="Z1588" s="43" t="s">
        <v>426</v>
      </c>
      <c r="AA1588" s="34" t="s">
        <v>468</v>
      </c>
      <c r="AB1588" s="34" t="s">
        <v>396</v>
      </c>
      <c r="AC1588" s="34" t="s">
        <v>468</v>
      </c>
      <c r="AD1588" s="44" t="s">
        <v>3928</v>
      </c>
      <c r="AE1588" s="44" t="s">
        <v>6738</v>
      </c>
      <c r="AF1588" s="43">
        <v>220</v>
      </c>
      <c r="AG1588" s="34" t="s">
        <v>3954</v>
      </c>
      <c r="AH1588" s="34" t="s">
        <v>3953</v>
      </c>
      <c r="AI1588" s="43" t="s">
        <v>3955</v>
      </c>
      <c r="AJ1588" s="44" t="s">
        <v>3956</v>
      </c>
      <c r="AK1588" s="295">
        <v>3750137</v>
      </c>
      <c r="AL1588" s="44" t="s">
        <v>439</v>
      </c>
      <c r="AM1588" s="44" t="s">
        <v>3960</v>
      </c>
      <c r="AN1588" s="296">
        <v>234093350</v>
      </c>
      <c r="AO1588" s="34"/>
      <c r="AP1588" s="34"/>
      <c r="AQ1588" s="34"/>
      <c r="AR1588" s="34"/>
      <c r="AS1588" s="34"/>
      <c r="AT1588" s="44" t="s">
        <v>6737</v>
      </c>
      <c r="AU1588" s="44"/>
      <c r="AV1588" s="751" t="str" cm="1">
        <f t="array" ref="AV15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8" s="34"/>
      <c r="AX1588" s="34"/>
      <c r="AY1588" s="34"/>
      <c r="AZ1588" s="34"/>
      <c r="BA1588" s="34"/>
      <c r="BB1588" s="34"/>
      <c r="BC1588" s="34"/>
      <c r="BD1588" s="44">
        <v>11404</v>
      </c>
      <c r="BE1588" s="34" t="s">
        <v>468</v>
      </c>
      <c r="BF1588" s="43" t="s">
        <v>426</v>
      </c>
      <c r="BG1588" s="34" t="s">
        <v>468</v>
      </c>
      <c r="BH1588" s="34" t="s">
        <v>396</v>
      </c>
      <c r="BI1588" s="34" t="s">
        <v>468</v>
      </c>
      <c r="BJ1588" s="44" t="s">
        <v>3928</v>
      </c>
      <c r="BK1588" s="44" t="s">
        <v>6738</v>
      </c>
    </row>
    <row r="1589" spans="22:63">
      <c r="V1589" s="43">
        <v>220</v>
      </c>
      <c r="W1589" s="34" t="s">
        <v>3954</v>
      </c>
      <c r="X1589" s="44">
        <v>11400</v>
      </c>
      <c r="Y1589" s="34" t="s">
        <v>6765</v>
      </c>
      <c r="Z1589" s="43" t="s">
        <v>426</v>
      </c>
      <c r="AA1589" s="34" t="s">
        <v>468</v>
      </c>
      <c r="AB1589" s="34" t="s">
        <v>396</v>
      </c>
      <c r="AC1589" s="34" t="s">
        <v>468</v>
      </c>
      <c r="AD1589" s="44" t="s">
        <v>3928</v>
      </c>
      <c r="AE1589" s="44" t="s">
        <v>6738</v>
      </c>
      <c r="AF1589" s="43">
        <v>220</v>
      </c>
      <c r="AG1589" s="34" t="s">
        <v>3954</v>
      </c>
      <c r="AH1589" s="34" t="s">
        <v>3953</v>
      </c>
      <c r="AI1589" s="43" t="s">
        <v>3955</v>
      </c>
      <c r="AJ1589" s="44" t="s">
        <v>3956</v>
      </c>
      <c r="AK1589" s="295">
        <v>3750137</v>
      </c>
      <c r="AL1589" s="44" t="s">
        <v>439</v>
      </c>
      <c r="AM1589" s="44" t="s">
        <v>3960</v>
      </c>
      <c r="AN1589" s="296">
        <v>234093350</v>
      </c>
      <c r="AO1589" s="34"/>
      <c r="AP1589" s="34"/>
      <c r="AQ1589" s="34"/>
      <c r="AR1589" s="34"/>
      <c r="AS1589" s="34"/>
      <c r="AT1589" s="44" t="s">
        <v>6737</v>
      </c>
      <c r="AU1589" s="44"/>
      <c r="AV1589" s="751" t="str" cm="1">
        <f t="array" ref="AV15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89" s="34"/>
      <c r="AX1589" s="34"/>
      <c r="AY1589" s="34"/>
      <c r="AZ1589" s="34"/>
      <c r="BA1589" s="34"/>
      <c r="BB1589" s="34"/>
      <c r="BC1589" s="34"/>
      <c r="BD1589" s="44">
        <v>11400</v>
      </c>
      <c r="BE1589" s="34" t="s">
        <v>6765</v>
      </c>
      <c r="BF1589" s="43" t="s">
        <v>426</v>
      </c>
      <c r="BG1589" s="34" t="s">
        <v>468</v>
      </c>
      <c r="BH1589" s="34" t="s">
        <v>396</v>
      </c>
      <c r="BI1589" s="34" t="s">
        <v>468</v>
      </c>
      <c r="BJ1589" s="44" t="s">
        <v>3928</v>
      </c>
      <c r="BK1589" s="44" t="s">
        <v>6738</v>
      </c>
    </row>
    <row r="1590" spans="22:63">
      <c r="V1590" s="43">
        <v>220</v>
      </c>
      <c r="W1590" s="34" t="s">
        <v>3954</v>
      </c>
      <c r="X1590" s="44">
        <v>11405</v>
      </c>
      <c r="Y1590" s="34" t="s">
        <v>1296</v>
      </c>
      <c r="Z1590" s="43" t="s">
        <v>426</v>
      </c>
      <c r="AA1590" s="34" t="s">
        <v>468</v>
      </c>
      <c r="AB1590" s="34" t="s">
        <v>396</v>
      </c>
      <c r="AC1590" s="34" t="s">
        <v>1296</v>
      </c>
      <c r="AD1590" s="44" t="s">
        <v>3928</v>
      </c>
      <c r="AE1590" s="44" t="s">
        <v>6738</v>
      </c>
      <c r="AF1590" s="43">
        <v>220</v>
      </c>
      <c r="AG1590" s="34" t="s">
        <v>3954</v>
      </c>
      <c r="AH1590" s="34" t="s">
        <v>3953</v>
      </c>
      <c r="AI1590" s="43" t="s">
        <v>3955</v>
      </c>
      <c r="AJ1590" s="44" t="s">
        <v>3956</v>
      </c>
      <c r="AK1590" s="295">
        <v>3750137</v>
      </c>
      <c r="AL1590" s="44" t="s">
        <v>439</v>
      </c>
      <c r="AM1590" s="44" t="s">
        <v>3960</v>
      </c>
      <c r="AN1590" s="296">
        <v>234093350</v>
      </c>
      <c r="AO1590" s="34"/>
      <c r="AP1590" s="34"/>
      <c r="AQ1590" s="34"/>
      <c r="AR1590" s="34"/>
      <c r="AS1590" s="34"/>
      <c r="AT1590" s="44" t="s">
        <v>6737</v>
      </c>
      <c r="AU1590" s="44"/>
      <c r="AV1590" s="751" t="str" cm="1">
        <f t="array" ref="AV15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0" s="34"/>
      <c r="AX1590" s="34"/>
      <c r="AY1590" s="34"/>
      <c r="AZ1590" s="34"/>
      <c r="BA1590" s="34"/>
      <c r="BB1590" s="34"/>
      <c r="BC1590" s="34"/>
      <c r="BD1590" s="44">
        <v>11405</v>
      </c>
      <c r="BE1590" s="34" t="s">
        <v>1296</v>
      </c>
      <c r="BF1590" s="43" t="s">
        <v>426</v>
      </c>
      <c r="BG1590" s="34" t="s">
        <v>468</v>
      </c>
      <c r="BH1590" s="34" t="s">
        <v>396</v>
      </c>
      <c r="BI1590" s="34" t="s">
        <v>1296</v>
      </c>
      <c r="BJ1590" s="44" t="s">
        <v>3928</v>
      </c>
      <c r="BK1590" s="44" t="s">
        <v>6738</v>
      </c>
    </row>
    <row r="1591" spans="22:63">
      <c r="V1591" s="43">
        <v>220</v>
      </c>
      <c r="W1591" s="34" t="s">
        <v>3954</v>
      </c>
      <c r="X1591" s="44">
        <v>11407</v>
      </c>
      <c r="Y1591" s="34" t="s">
        <v>1592</v>
      </c>
      <c r="Z1591" s="43" t="s">
        <v>426</v>
      </c>
      <c r="AA1591" s="34" t="s">
        <v>468</v>
      </c>
      <c r="AB1591" s="34" t="s">
        <v>396</v>
      </c>
      <c r="AC1591" s="34" t="s">
        <v>6766</v>
      </c>
      <c r="AD1591" s="44" t="s">
        <v>3928</v>
      </c>
      <c r="AE1591" s="44" t="s">
        <v>6738</v>
      </c>
      <c r="AF1591" s="43">
        <v>220</v>
      </c>
      <c r="AG1591" s="34" t="s">
        <v>3954</v>
      </c>
      <c r="AH1591" s="34" t="s">
        <v>3953</v>
      </c>
      <c r="AI1591" s="43" t="s">
        <v>3955</v>
      </c>
      <c r="AJ1591" s="44" t="s">
        <v>3956</v>
      </c>
      <c r="AK1591" s="295">
        <v>3750137</v>
      </c>
      <c r="AL1591" s="44" t="s">
        <v>439</v>
      </c>
      <c r="AM1591" s="44" t="s">
        <v>3960</v>
      </c>
      <c r="AN1591" s="296">
        <v>234093350</v>
      </c>
      <c r="AO1591" s="34"/>
      <c r="AP1591" s="34"/>
      <c r="AQ1591" s="34"/>
      <c r="AR1591" s="34"/>
      <c r="AS1591" s="34"/>
      <c r="AT1591" s="44" t="s">
        <v>6737</v>
      </c>
      <c r="AU1591" s="44"/>
      <c r="AV1591" s="751" t="str" cm="1">
        <f t="array" ref="AV15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1" s="34"/>
      <c r="AX1591" s="34"/>
      <c r="AY1591" s="34"/>
      <c r="AZ1591" s="34"/>
      <c r="BA1591" s="34"/>
      <c r="BB1591" s="34"/>
      <c r="BC1591" s="34"/>
      <c r="BD1591" s="44">
        <v>11407</v>
      </c>
      <c r="BE1591" s="34" t="s">
        <v>1592</v>
      </c>
      <c r="BF1591" s="43" t="s">
        <v>426</v>
      </c>
      <c r="BG1591" s="34" t="s">
        <v>468</v>
      </c>
      <c r="BH1591" s="34" t="s">
        <v>396</v>
      </c>
      <c r="BI1591" s="34" t="s">
        <v>6766</v>
      </c>
      <c r="BJ1591" s="44" t="s">
        <v>3928</v>
      </c>
      <c r="BK1591" s="44" t="s">
        <v>6738</v>
      </c>
    </row>
    <row r="1592" spans="22:63">
      <c r="V1592" s="43">
        <v>220</v>
      </c>
      <c r="W1592" s="34" t="s">
        <v>3954</v>
      </c>
      <c r="X1592" s="44">
        <v>11702</v>
      </c>
      <c r="Y1592" s="34" t="s">
        <v>735</v>
      </c>
      <c r="Z1592" s="43" t="s">
        <v>1277</v>
      </c>
      <c r="AA1592" s="34" t="s">
        <v>471</v>
      </c>
      <c r="AB1592" s="34" t="s">
        <v>396</v>
      </c>
      <c r="AC1592" s="34" t="s">
        <v>735</v>
      </c>
      <c r="AD1592" s="44" t="s">
        <v>3928</v>
      </c>
      <c r="AE1592" s="44" t="s">
        <v>6738</v>
      </c>
      <c r="AF1592" s="43">
        <v>220</v>
      </c>
      <c r="AG1592" s="34" t="s">
        <v>3954</v>
      </c>
      <c r="AH1592" s="34" t="s">
        <v>3953</v>
      </c>
      <c r="AI1592" s="43" t="s">
        <v>3955</v>
      </c>
      <c r="AJ1592" s="44" t="s">
        <v>3956</v>
      </c>
      <c r="AK1592" s="295">
        <v>3750137</v>
      </c>
      <c r="AL1592" s="44" t="s">
        <v>439</v>
      </c>
      <c r="AM1592" s="44" t="s">
        <v>3960</v>
      </c>
      <c r="AN1592" s="296">
        <v>234093350</v>
      </c>
      <c r="AO1592" s="34"/>
      <c r="AP1592" s="34"/>
      <c r="AQ1592" s="34"/>
      <c r="AR1592" s="34"/>
      <c r="AS1592" s="34"/>
      <c r="AT1592" s="44" t="s">
        <v>6737</v>
      </c>
      <c r="AU1592" s="44"/>
      <c r="AV1592" s="751" t="str" cm="1">
        <f t="array" ref="AV15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2" s="34"/>
      <c r="AX1592" s="34"/>
      <c r="AY1592" s="34"/>
      <c r="AZ1592" s="34"/>
      <c r="BA1592" s="34"/>
      <c r="BB1592" s="34"/>
      <c r="BC1592" s="34"/>
      <c r="BD1592" s="44">
        <v>11702</v>
      </c>
      <c r="BE1592" s="34" t="s">
        <v>735</v>
      </c>
      <c r="BF1592" s="43" t="s">
        <v>1277</v>
      </c>
      <c r="BG1592" s="34" t="s">
        <v>471</v>
      </c>
      <c r="BH1592" s="34" t="s">
        <v>396</v>
      </c>
      <c r="BI1592" s="34" t="s">
        <v>735</v>
      </c>
      <c r="BJ1592" s="44" t="s">
        <v>3928</v>
      </c>
      <c r="BK1592" s="44" t="s">
        <v>6738</v>
      </c>
    </row>
    <row r="1593" spans="22:63">
      <c r="V1593" s="43">
        <v>220</v>
      </c>
      <c r="W1593" s="34" t="s">
        <v>3954</v>
      </c>
      <c r="X1593" s="44">
        <v>11704</v>
      </c>
      <c r="Y1593" s="34" t="s">
        <v>1002</v>
      </c>
      <c r="Z1593" s="43" t="s">
        <v>1277</v>
      </c>
      <c r="AA1593" s="34" t="s">
        <v>471</v>
      </c>
      <c r="AB1593" s="34" t="s">
        <v>396</v>
      </c>
      <c r="AC1593" s="34" t="s">
        <v>1002</v>
      </c>
      <c r="AD1593" s="44" t="s">
        <v>3928</v>
      </c>
      <c r="AE1593" s="44" t="s">
        <v>6738</v>
      </c>
      <c r="AF1593" s="43">
        <v>220</v>
      </c>
      <c r="AG1593" s="34" t="s">
        <v>3954</v>
      </c>
      <c r="AH1593" s="34" t="s">
        <v>3953</v>
      </c>
      <c r="AI1593" s="43" t="s">
        <v>3955</v>
      </c>
      <c r="AJ1593" s="44" t="s">
        <v>3956</v>
      </c>
      <c r="AK1593" s="295">
        <v>3750137</v>
      </c>
      <c r="AL1593" s="44" t="s">
        <v>439</v>
      </c>
      <c r="AM1593" s="44" t="s">
        <v>3960</v>
      </c>
      <c r="AN1593" s="296">
        <v>234093350</v>
      </c>
      <c r="AO1593" s="34"/>
      <c r="AP1593" s="34"/>
      <c r="AQ1593" s="34"/>
      <c r="AR1593" s="34"/>
      <c r="AS1593" s="34"/>
      <c r="AT1593" s="44" t="s">
        <v>6737</v>
      </c>
      <c r="AU1593" s="44"/>
      <c r="AV1593" s="751" t="str" cm="1">
        <f t="array" ref="AV15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3" s="34"/>
      <c r="AX1593" s="34"/>
      <c r="AY1593" s="34"/>
      <c r="AZ1593" s="34"/>
      <c r="BA1593" s="34"/>
      <c r="BB1593" s="34"/>
      <c r="BC1593" s="34"/>
      <c r="BD1593" s="44">
        <v>11704</v>
      </c>
      <c r="BE1593" s="34" t="s">
        <v>1002</v>
      </c>
      <c r="BF1593" s="43" t="s">
        <v>1277</v>
      </c>
      <c r="BG1593" s="34" t="s">
        <v>471</v>
      </c>
      <c r="BH1593" s="34" t="s">
        <v>396</v>
      </c>
      <c r="BI1593" s="34" t="s">
        <v>1002</v>
      </c>
      <c r="BJ1593" s="44" t="s">
        <v>3928</v>
      </c>
      <c r="BK1593" s="44" t="s">
        <v>6738</v>
      </c>
    </row>
    <row r="1594" spans="22:63">
      <c r="V1594" s="43">
        <v>220</v>
      </c>
      <c r="W1594" s="34" t="s">
        <v>3954</v>
      </c>
      <c r="X1594" s="44">
        <v>11705</v>
      </c>
      <c r="Y1594" s="34" t="s">
        <v>1298</v>
      </c>
      <c r="Z1594" s="43" t="s">
        <v>1277</v>
      </c>
      <c r="AA1594" s="34" t="s">
        <v>471</v>
      </c>
      <c r="AB1594" s="34" t="s">
        <v>396</v>
      </c>
      <c r="AC1594" s="34" t="s">
        <v>1298</v>
      </c>
      <c r="AD1594" s="44" t="s">
        <v>3928</v>
      </c>
      <c r="AE1594" s="44" t="s">
        <v>6738</v>
      </c>
      <c r="AF1594" s="43">
        <v>220</v>
      </c>
      <c r="AG1594" s="34" t="s">
        <v>3954</v>
      </c>
      <c r="AH1594" s="34" t="s">
        <v>3953</v>
      </c>
      <c r="AI1594" s="43" t="s">
        <v>3955</v>
      </c>
      <c r="AJ1594" s="44" t="s">
        <v>3956</v>
      </c>
      <c r="AK1594" s="295">
        <v>3750137</v>
      </c>
      <c r="AL1594" s="44" t="s">
        <v>439</v>
      </c>
      <c r="AM1594" s="44" t="s">
        <v>3960</v>
      </c>
      <c r="AN1594" s="296">
        <v>234093350</v>
      </c>
      <c r="AO1594" s="34"/>
      <c r="AP1594" s="34"/>
      <c r="AQ1594" s="34"/>
      <c r="AR1594" s="34"/>
      <c r="AS1594" s="34"/>
      <c r="AT1594" s="44" t="s">
        <v>6737</v>
      </c>
      <c r="AU1594" s="44"/>
      <c r="AV1594" s="751" t="str" cm="1">
        <f t="array" ref="AV15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4" s="34"/>
      <c r="AX1594" s="34"/>
      <c r="AY1594" s="34"/>
      <c r="AZ1594" s="34"/>
      <c r="BA1594" s="34"/>
      <c r="BB1594" s="34"/>
      <c r="BC1594" s="34"/>
      <c r="BD1594" s="44">
        <v>11705</v>
      </c>
      <c r="BE1594" s="34" t="s">
        <v>1298</v>
      </c>
      <c r="BF1594" s="43" t="s">
        <v>1277</v>
      </c>
      <c r="BG1594" s="34" t="s">
        <v>471</v>
      </c>
      <c r="BH1594" s="34" t="s">
        <v>396</v>
      </c>
      <c r="BI1594" s="34" t="s">
        <v>1298</v>
      </c>
      <c r="BJ1594" s="44" t="s">
        <v>3928</v>
      </c>
      <c r="BK1594" s="44" t="s">
        <v>6738</v>
      </c>
    </row>
    <row r="1595" spans="22:63">
      <c r="V1595" s="43">
        <v>220</v>
      </c>
      <c r="W1595" s="34" t="s">
        <v>3954</v>
      </c>
      <c r="X1595" s="44">
        <v>11706</v>
      </c>
      <c r="Y1595" s="34" t="s">
        <v>471</v>
      </c>
      <c r="Z1595" s="43" t="s">
        <v>1277</v>
      </c>
      <c r="AA1595" s="34" t="s">
        <v>471</v>
      </c>
      <c r="AB1595" s="34" t="s">
        <v>396</v>
      </c>
      <c r="AC1595" s="34" t="s">
        <v>471</v>
      </c>
      <c r="AD1595" s="44" t="s">
        <v>3928</v>
      </c>
      <c r="AE1595" s="44" t="s">
        <v>6738</v>
      </c>
      <c r="AF1595" s="43">
        <v>220</v>
      </c>
      <c r="AG1595" s="34" t="s">
        <v>3954</v>
      </c>
      <c r="AH1595" s="34" t="s">
        <v>3953</v>
      </c>
      <c r="AI1595" s="43" t="s">
        <v>3955</v>
      </c>
      <c r="AJ1595" s="44" t="s">
        <v>3956</v>
      </c>
      <c r="AK1595" s="295">
        <v>3750137</v>
      </c>
      <c r="AL1595" s="44" t="s">
        <v>439</v>
      </c>
      <c r="AM1595" s="44" t="s">
        <v>3960</v>
      </c>
      <c r="AN1595" s="296">
        <v>234093350</v>
      </c>
      <c r="AO1595" s="34"/>
      <c r="AP1595" s="34"/>
      <c r="AQ1595" s="34"/>
      <c r="AR1595" s="34"/>
      <c r="AS1595" s="34"/>
      <c r="AT1595" s="44" t="s">
        <v>6737</v>
      </c>
      <c r="AU1595" s="44"/>
      <c r="AV1595" s="751" t="str" cm="1">
        <f t="array" ref="AV15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5" s="34"/>
      <c r="AX1595" s="34"/>
      <c r="AY1595" s="34"/>
      <c r="AZ1595" s="34"/>
      <c r="BA1595" s="34"/>
      <c r="BB1595" s="34"/>
      <c r="BC1595" s="34"/>
      <c r="BD1595" s="44">
        <v>11706</v>
      </c>
      <c r="BE1595" s="34" t="s">
        <v>471</v>
      </c>
      <c r="BF1595" s="43" t="s">
        <v>1277</v>
      </c>
      <c r="BG1595" s="34" t="s">
        <v>471</v>
      </c>
      <c r="BH1595" s="34" t="s">
        <v>396</v>
      </c>
      <c r="BI1595" s="34" t="s">
        <v>471</v>
      </c>
      <c r="BJ1595" s="44" t="s">
        <v>3928</v>
      </c>
      <c r="BK1595" s="44" t="s">
        <v>6738</v>
      </c>
    </row>
    <row r="1596" spans="22:63">
      <c r="V1596" s="43">
        <v>220</v>
      </c>
      <c r="W1596" s="34" t="s">
        <v>3954</v>
      </c>
      <c r="X1596" s="44">
        <v>11700</v>
      </c>
      <c r="Y1596" s="34" t="s">
        <v>6767</v>
      </c>
      <c r="Z1596" s="43" t="s">
        <v>1277</v>
      </c>
      <c r="AA1596" s="34" t="s">
        <v>471</v>
      </c>
      <c r="AB1596" s="34" t="s">
        <v>396</v>
      </c>
      <c r="AC1596" s="34" t="s">
        <v>471</v>
      </c>
      <c r="AD1596" s="44" t="s">
        <v>3928</v>
      </c>
      <c r="AE1596" s="44" t="s">
        <v>6738</v>
      </c>
      <c r="AF1596" s="43">
        <v>220</v>
      </c>
      <c r="AG1596" s="34" t="s">
        <v>3954</v>
      </c>
      <c r="AH1596" s="34" t="s">
        <v>3953</v>
      </c>
      <c r="AI1596" s="43" t="s">
        <v>3955</v>
      </c>
      <c r="AJ1596" s="44" t="s">
        <v>3956</v>
      </c>
      <c r="AK1596" s="295">
        <v>3750137</v>
      </c>
      <c r="AL1596" s="44" t="s">
        <v>439</v>
      </c>
      <c r="AM1596" s="44" t="s">
        <v>3960</v>
      </c>
      <c r="AN1596" s="296">
        <v>234093350</v>
      </c>
      <c r="AO1596" s="34"/>
      <c r="AP1596" s="34"/>
      <c r="AQ1596" s="34"/>
      <c r="AR1596" s="34"/>
      <c r="AS1596" s="34"/>
      <c r="AT1596" s="44" t="s">
        <v>6737</v>
      </c>
      <c r="AU1596" s="44"/>
      <c r="AV1596" s="751" t="str" cm="1">
        <f t="array" ref="AV15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6" s="34"/>
      <c r="AX1596" s="34"/>
      <c r="AY1596" s="34"/>
      <c r="AZ1596" s="34"/>
      <c r="BA1596" s="34"/>
      <c r="BB1596" s="34"/>
      <c r="BC1596" s="34"/>
      <c r="BD1596" s="44">
        <v>11700</v>
      </c>
      <c r="BE1596" s="34" t="s">
        <v>6767</v>
      </c>
      <c r="BF1596" s="43" t="s">
        <v>1277</v>
      </c>
      <c r="BG1596" s="34" t="s">
        <v>471</v>
      </c>
      <c r="BH1596" s="34" t="s">
        <v>396</v>
      </c>
      <c r="BI1596" s="34" t="s">
        <v>471</v>
      </c>
      <c r="BJ1596" s="44" t="s">
        <v>3928</v>
      </c>
      <c r="BK1596" s="44" t="s">
        <v>6738</v>
      </c>
    </row>
    <row r="1597" spans="22:63">
      <c r="V1597" s="43">
        <v>220</v>
      </c>
      <c r="W1597" s="34" t="s">
        <v>3954</v>
      </c>
      <c r="X1597" s="44">
        <v>11708</v>
      </c>
      <c r="Y1597" s="34" t="s">
        <v>1846</v>
      </c>
      <c r="Z1597" s="43" t="s">
        <v>1277</v>
      </c>
      <c r="AA1597" s="34" t="s">
        <v>471</v>
      </c>
      <c r="AB1597" s="34" t="s">
        <v>396</v>
      </c>
      <c r="AC1597" s="34" t="s">
        <v>1846</v>
      </c>
      <c r="AD1597" s="44" t="s">
        <v>3928</v>
      </c>
      <c r="AE1597" s="44" t="s">
        <v>6738</v>
      </c>
      <c r="AF1597" s="43">
        <v>220</v>
      </c>
      <c r="AG1597" s="34" t="s">
        <v>3954</v>
      </c>
      <c r="AH1597" s="34" t="s">
        <v>3953</v>
      </c>
      <c r="AI1597" s="43" t="s">
        <v>3955</v>
      </c>
      <c r="AJ1597" s="44" t="s">
        <v>3956</v>
      </c>
      <c r="AK1597" s="295">
        <v>3750137</v>
      </c>
      <c r="AL1597" s="44" t="s">
        <v>439</v>
      </c>
      <c r="AM1597" s="44" t="s">
        <v>3960</v>
      </c>
      <c r="AN1597" s="296">
        <v>234093350</v>
      </c>
      <c r="AO1597" s="34"/>
      <c r="AP1597" s="34"/>
      <c r="AQ1597" s="34"/>
      <c r="AR1597" s="34"/>
      <c r="AS1597" s="34"/>
      <c r="AT1597" s="44" t="s">
        <v>6737</v>
      </c>
      <c r="AU1597" s="44"/>
      <c r="AV1597" s="751" t="str" cm="1">
        <f t="array" ref="AV15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7" s="34"/>
      <c r="AX1597" s="34"/>
      <c r="AY1597" s="34"/>
      <c r="AZ1597" s="34"/>
      <c r="BA1597" s="34"/>
      <c r="BB1597" s="34"/>
      <c r="BC1597" s="34"/>
      <c r="BD1597" s="44">
        <v>11708</v>
      </c>
      <c r="BE1597" s="34" t="s">
        <v>1846</v>
      </c>
      <c r="BF1597" s="43" t="s">
        <v>1277</v>
      </c>
      <c r="BG1597" s="34" t="s">
        <v>471</v>
      </c>
      <c r="BH1597" s="34" t="s">
        <v>396</v>
      </c>
      <c r="BI1597" s="34" t="s">
        <v>1846</v>
      </c>
      <c r="BJ1597" s="44" t="s">
        <v>3928</v>
      </c>
      <c r="BK1597" s="44" t="s">
        <v>6738</v>
      </c>
    </row>
    <row r="1598" spans="22:63">
      <c r="V1598" s="43">
        <v>220</v>
      </c>
      <c r="W1598" s="34" t="s">
        <v>3954</v>
      </c>
      <c r="X1598" s="44">
        <v>11710</v>
      </c>
      <c r="Y1598" s="34" t="s">
        <v>2047</v>
      </c>
      <c r="Z1598" s="43" t="s">
        <v>1277</v>
      </c>
      <c r="AA1598" s="34" t="s">
        <v>471</v>
      </c>
      <c r="AB1598" s="34" t="s">
        <v>396</v>
      </c>
      <c r="AC1598" s="34" t="s">
        <v>6768</v>
      </c>
      <c r="AD1598" s="44" t="s">
        <v>3928</v>
      </c>
      <c r="AE1598" s="44" t="s">
        <v>6738</v>
      </c>
      <c r="AF1598" s="43">
        <v>220</v>
      </c>
      <c r="AG1598" s="34" t="s">
        <v>3954</v>
      </c>
      <c r="AH1598" s="34" t="s">
        <v>3953</v>
      </c>
      <c r="AI1598" s="43" t="s">
        <v>3955</v>
      </c>
      <c r="AJ1598" s="44" t="s">
        <v>3956</v>
      </c>
      <c r="AK1598" s="295">
        <v>3750137</v>
      </c>
      <c r="AL1598" s="44" t="s">
        <v>439</v>
      </c>
      <c r="AM1598" s="44" t="s">
        <v>3960</v>
      </c>
      <c r="AN1598" s="296">
        <v>234093350</v>
      </c>
      <c r="AO1598" s="34"/>
      <c r="AP1598" s="34"/>
      <c r="AQ1598" s="34"/>
      <c r="AR1598" s="34"/>
      <c r="AS1598" s="34"/>
      <c r="AT1598" s="44" t="s">
        <v>6737</v>
      </c>
      <c r="AU1598" s="44"/>
      <c r="AV1598" s="751" t="str" cm="1">
        <f t="array" ref="AV15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8" s="34"/>
      <c r="AX1598" s="34"/>
      <c r="AY1598" s="34"/>
      <c r="AZ1598" s="34"/>
      <c r="BA1598" s="34"/>
      <c r="BB1598" s="34"/>
      <c r="BC1598" s="34"/>
      <c r="BD1598" s="44">
        <v>11710</v>
      </c>
      <c r="BE1598" s="34" t="s">
        <v>2047</v>
      </c>
      <c r="BF1598" s="43" t="s">
        <v>1277</v>
      </c>
      <c r="BG1598" s="34" t="s">
        <v>471</v>
      </c>
      <c r="BH1598" s="34" t="s">
        <v>396</v>
      </c>
      <c r="BI1598" s="34" t="s">
        <v>6768</v>
      </c>
      <c r="BJ1598" s="44" t="s">
        <v>3928</v>
      </c>
      <c r="BK1598" s="44" t="s">
        <v>6738</v>
      </c>
    </row>
    <row r="1599" spans="22:63">
      <c r="V1599" s="43">
        <v>220</v>
      </c>
      <c r="W1599" s="34" t="s">
        <v>3954</v>
      </c>
      <c r="X1599" s="44">
        <v>11711</v>
      </c>
      <c r="Y1599" s="34" t="s">
        <v>2223</v>
      </c>
      <c r="Z1599" s="43" t="s">
        <v>1277</v>
      </c>
      <c r="AA1599" s="34" t="s">
        <v>471</v>
      </c>
      <c r="AB1599" s="34" t="s">
        <v>396</v>
      </c>
      <c r="AC1599" s="34" t="s">
        <v>6769</v>
      </c>
      <c r="AD1599" s="44" t="s">
        <v>3928</v>
      </c>
      <c r="AE1599" s="44" t="s">
        <v>6738</v>
      </c>
      <c r="AF1599" s="43">
        <v>220</v>
      </c>
      <c r="AG1599" s="34" t="s">
        <v>3954</v>
      </c>
      <c r="AH1599" s="34" t="s">
        <v>3953</v>
      </c>
      <c r="AI1599" s="43" t="s">
        <v>3955</v>
      </c>
      <c r="AJ1599" s="44" t="s">
        <v>3956</v>
      </c>
      <c r="AK1599" s="295">
        <v>3750137</v>
      </c>
      <c r="AL1599" s="44" t="s">
        <v>439</v>
      </c>
      <c r="AM1599" s="44" t="s">
        <v>3960</v>
      </c>
      <c r="AN1599" s="296">
        <v>234093350</v>
      </c>
      <c r="AO1599" s="34"/>
      <c r="AP1599" s="34"/>
      <c r="AQ1599" s="34"/>
      <c r="AR1599" s="34"/>
      <c r="AS1599" s="34"/>
      <c r="AT1599" s="44" t="s">
        <v>6737</v>
      </c>
      <c r="AU1599" s="44"/>
      <c r="AV1599" s="751" t="str" cm="1">
        <f t="array" ref="AV15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599" s="34"/>
      <c r="AX1599" s="34"/>
      <c r="AY1599" s="34"/>
      <c r="AZ1599" s="34"/>
      <c r="BA1599" s="34"/>
      <c r="BB1599" s="34"/>
      <c r="BC1599" s="34"/>
      <c r="BD1599" s="44">
        <v>11711</v>
      </c>
      <c r="BE1599" s="34" t="s">
        <v>2223</v>
      </c>
      <c r="BF1599" s="43" t="s">
        <v>1277</v>
      </c>
      <c r="BG1599" s="34" t="s">
        <v>471</v>
      </c>
      <c r="BH1599" s="34" t="s">
        <v>396</v>
      </c>
      <c r="BI1599" s="34" t="s">
        <v>6769</v>
      </c>
      <c r="BJ1599" s="44" t="s">
        <v>3928</v>
      </c>
      <c r="BK1599" s="44" t="s">
        <v>6738</v>
      </c>
    </row>
    <row r="1600" spans="22:63">
      <c r="V1600" s="43">
        <v>221</v>
      </c>
      <c r="W1600" s="34" t="s">
        <v>3976</v>
      </c>
      <c r="X1600" s="44">
        <v>60201</v>
      </c>
      <c r="Y1600" s="34" t="s">
        <v>783</v>
      </c>
      <c r="Z1600" s="43" t="s">
        <v>426</v>
      </c>
      <c r="AA1600" s="34" t="s">
        <v>518</v>
      </c>
      <c r="AB1600" s="34" t="s">
        <v>401</v>
      </c>
      <c r="AC1600" s="34" t="s">
        <v>783</v>
      </c>
      <c r="AD1600" s="44" t="s">
        <v>3928</v>
      </c>
      <c r="AE1600" s="44" t="s">
        <v>6770</v>
      </c>
      <c r="AF1600" s="43">
        <v>221</v>
      </c>
      <c r="AG1600" s="34" t="s">
        <v>3976</v>
      </c>
      <c r="AH1600" s="34" t="s">
        <v>3975</v>
      </c>
      <c r="AI1600" s="43" t="s">
        <v>3977</v>
      </c>
      <c r="AJ1600" s="44" t="s">
        <v>3978</v>
      </c>
      <c r="AK1600" s="295">
        <v>3000174</v>
      </c>
      <c r="AL1600" s="44" t="s">
        <v>401</v>
      </c>
      <c r="AM1600" s="44" t="s">
        <v>3982</v>
      </c>
      <c r="AN1600" s="296">
        <v>239158820</v>
      </c>
      <c r="AO1600" s="34"/>
      <c r="AP1600" s="34"/>
      <c r="AQ1600" s="34"/>
      <c r="AR1600" s="34"/>
      <c r="AS1600" s="34"/>
      <c r="AT1600" s="44" t="s">
        <v>6737</v>
      </c>
      <c r="AU1600" s="44"/>
      <c r="AV1600" s="751" t="str" cm="1">
        <f t="array" ref="AV16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0" s="34"/>
      <c r="AX1600" s="34"/>
      <c r="AY1600" s="34"/>
      <c r="AZ1600" s="34"/>
      <c r="BA1600" s="34"/>
      <c r="BB1600" s="34"/>
      <c r="BC1600" s="34"/>
      <c r="BD1600" s="44">
        <v>60201</v>
      </c>
      <c r="BE1600" s="34" t="s">
        <v>783</v>
      </c>
      <c r="BF1600" s="43" t="s">
        <v>426</v>
      </c>
      <c r="BG1600" s="34" t="s">
        <v>518</v>
      </c>
      <c r="BH1600" s="34" t="s">
        <v>401</v>
      </c>
      <c r="BI1600" s="34" t="s">
        <v>783</v>
      </c>
      <c r="BJ1600" s="44" t="s">
        <v>3928</v>
      </c>
      <c r="BK1600" s="44" t="s">
        <v>6770</v>
      </c>
    </row>
    <row r="1601" spans="22:63">
      <c r="V1601" s="43">
        <v>221</v>
      </c>
      <c r="W1601" s="34" t="s">
        <v>3976</v>
      </c>
      <c r="X1601" s="44">
        <v>60203</v>
      </c>
      <c r="Y1601" s="34" t="s">
        <v>1051</v>
      </c>
      <c r="Z1601" s="43" t="s">
        <v>426</v>
      </c>
      <c r="AA1601" s="34" t="s">
        <v>518</v>
      </c>
      <c r="AB1601" s="34" t="s">
        <v>401</v>
      </c>
      <c r="AC1601" s="34" t="s">
        <v>1051</v>
      </c>
      <c r="AD1601" s="44" t="s">
        <v>3928</v>
      </c>
      <c r="AE1601" s="44" t="s">
        <v>6770</v>
      </c>
      <c r="AF1601" s="43">
        <v>221</v>
      </c>
      <c r="AG1601" s="34" t="s">
        <v>3976</v>
      </c>
      <c r="AH1601" s="34" t="s">
        <v>3975</v>
      </c>
      <c r="AI1601" s="43" t="s">
        <v>3977</v>
      </c>
      <c r="AJ1601" s="44" t="s">
        <v>3978</v>
      </c>
      <c r="AK1601" s="295">
        <v>3000174</v>
      </c>
      <c r="AL1601" s="44" t="s">
        <v>401</v>
      </c>
      <c r="AM1601" s="44" t="s">
        <v>3982</v>
      </c>
      <c r="AN1601" s="296">
        <v>239158820</v>
      </c>
      <c r="AO1601" s="34"/>
      <c r="AP1601" s="34"/>
      <c r="AQ1601" s="34"/>
      <c r="AR1601" s="34"/>
      <c r="AS1601" s="34"/>
      <c r="AT1601" s="44" t="s">
        <v>6737</v>
      </c>
      <c r="AU1601" s="44"/>
      <c r="AV1601" s="751" t="str" cm="1">
        <f t="array" ref="AV16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1" s="34"/>
      <c r="AX1601" s="34"/>
      <c r="AY1601" s="34"/>
      <c r="AZ1601" s="34"/>
      <c r="BA1601" s="34"/>
      <c r="BB1601" s="34"/>
      <c r="BC1601" s="34"/>
      <c r="BD1601" s="44">
        <v>60203</v>
      </c>
      <c r="BE1601" s="34" t="s">
        <v>1051</v>
      </c>
      <c r="BF1601" s="43" t="s">
        <v>426</v>
      </c>
      <c r="BG1601" s="34" t="s">
        <v>518</v>
      </c>
      <c r="BH1601" s="34" t="s">
        <v>401</v>
      </c>
      <c r="BI1601" s="34" t="s">
        <v>1051</v>
      </c>
      <c r="BJ1601" s="44" t="s">
        <v>3928</v>
      </c>
      <c r="BK1601" s="44" t="s">
        <v>6770</v>
      </c>
    </row>
    <row r="1602" spans="22:63">
      <c r="V1602" s="43">
        <v>221</v>
      </c>
      <c r="W1602" s="34" t="s">
        <v>3976</v>
      </c>
      <c r="X1602" s="44">
        <v>60200</v>
      </c>
      <c r="Y1602" s="34" t="s">
        <v>6771</v>
      </c>
      <c r="Z1602" s="43" t="s">
        <v>426</v>
      </c>
      <c r="AA1602" s="34" t="s">
        <v>518</v>
      </c>
      <c r="AB1602" s="34" t="s">
        <v>401</v>
      </c>
      <c r="AC1602" s="34" t="s">
        <v>6772</v>
      </c>
      <c r="AD1602" s="44" t="s">
        <v>3928</v>
      </c>
      <c r="AE1602" s="44" t="s">
        <v>6770</v>
      </c>
      <c r="AF1602" s="43">
        <v>221</v>
      </c>
      <c r="AG1602" s="34" t="s">
        <v>3976</v>
      </c>
      <c r="AH1602" s="34" t="s">
        <v>3975</v>
      </c>
      <c r="AI1602" s="43" t="s">
        <v>3977</v>
      </c>
      <c r="AJ1602" s="44" t="s">
        <v>3978</v>
      </c>
      <c r="AK1602" s="295">
        <v>3000174</v>
      </c>
      <c r="AL1602" s="44" t="s">
        <v>401</v>
      </c>
      <c r="AM1602" s="44" t="s">
        <v>3982</v>
      </c>
      <c r="AN1602" s="296">
        <v>239158820</v>
      </c>
      <c r="AO1602" s="34"/>
      <c r="AP1602" s="34"/>
      <c r="AQ1602" s="34"/>
      <c r="AR1602" s="34"/>
      <c r="AS1602" s="34"/>
      <c r="AT1602" s="44" t="s">
        <v>6737</v>
      </c>
      <c r="AU1602" s="44"/>
      <c r="AV1602" s="751" t="str" cm="1">
        <f t="array" ref="AV16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2" s="34"/>
      <c r="AX1602" s="34"/>
      <c r="AY1602" s="34"/>
      <c r="AZ1602" s="34"/>
      <c r="BA1602" s="34"/>
      <c r="BB1602" s="34"/>
      <c r="BC1602" s="34"/>
      <c r="BD1602" s="44">
        <v>60200</v>
      </c>
      <c r="BE1602" s="34" t="s">
        <v>6771</v>
      </c>
      <c r="BF1602" s="43" t="s">
        <v>426</v>
      </c>
      <c r="BG1602" s="34" t="s">
        <v>518</v>
      </c>
      <c r="BH1602" s="34" t="s">
        <v>401</v>
      </c>
      <c r="BI1602" s="34" t="s">
        <v>6772</v>
      </c>
      <c r="BJ1602" s="44" t="s">
        <v>3928</v>
      </c>
      <c r="BK1602" s="44" t="s">
        <v>6770</v>
      </c>
    </row>
    <row r="1603" spans="22:63">
      <c r="V1603" s="43">
        <v>221</v>
      </c>
      <c r="W1603" s="34" t="s">
        <v>3976</v>
      </c>
      <c r="X1603" s="44">
        <v>60205</v>
      </c>
      <c r="Y1603" s="34" t="s">
        <v>1344</v>
      </c>
      <c r="Z1603" s="43" t="s">
        <v>426</v>
      </c>
      <c r="AA1603" s="34" t="s">
        <v>518</v>
      </c>
      <c r="AB1603" s="34" t="s">
        <v>401</v>
      </c>
      <c r="AC1603" s="34" t="s">
        <v>1344</v>
      </c>
      <c r="AD1603" s="44" t="s">
        <v>3928</v>
      </c>
      <c r="AE1603" s="44" t="s">
        <v>6770</v>
      </c>
      <c r="AF1603" s="43">
        <v>221</v>
      </c>
      <c r="AG1603" s="34" t="s">
        <v>3976</v>
      </c>
      <c r="AH1603" s="34" t="s">
        <v>3975</v>
      </c>
      <c r="AI1603" s="43" t="s">
        <v>3977</v>
      </c>
      <c r="AJ1603" s="44" t="s">
        <v>3978</v>
      </c>
      <c r="AK1603" s="295">
        <v>3000174</v>
      </c>
      <c r="AL1603" s="44" t="s">
        <v>401</v>
      </c>
      <c r="AM1603" s="44" t="s">
        <v>3982</v>
      </c>
      <c r="AN1603" s="296">
        <v>239158820</v>
      </c>
      <c r="AO1603" s="34"/>
      <c r="AP1603" s="34"/>
      <c r="AQ1603" s="34"/>
      <c r="AR1603" s="34"/>
      <c r="AS1603" s="34"/>
      <c r="AT1603" s="44" t="s">
        <v>6737</v>
      </c>
      <c r="AU1603" s="44"/>
      <c r="AV1603" s="751" t="str" cm="1">
        <f t="array" ref="AV16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3" s="34"/>
      <c r="AX1603" s="34"/>
      <c r="AY1603" s="34"/>
      <c r="AZ1603" s="34"/>
      <c r="BA1603" s="34"/>
      <c r="BB1603" s="34"/>
      <c r="BC1603" s="34"/>
      <c r="BD1603" s="44">
        <v>60205</v>
      </c>
      <c r="BE1603" s="34" t="s">
        <v>1344</v>
      </c>
      <c r="BF1603" s="43" t="s">
        <v>426</v>
      </c>
      <c r="BG1603" s="34" t="s">
        <v>518</v>
      </c>
      <c r="BH1603" s="34" t="s">
        <v>401</v>
      </c>
      <c r="BI1603" s="34" t="s">
        <v>1344</v>
      </c>
      <c r="BJ1603" s="44" t="s">
        <v>3928</v>
      </c>
      <c r="BK1603" s="44" t="s">
        <v>6770</v>
      </c>
    </row>
    <row r="1604" spans="22:63">
      <c r="V1604" s="43">
        <v>221</v>
      </c>
      <c r="W1604" s="34" t="s">
        <v>3976</v>
      </c>
      <c r="X1604" s="44">
        <v>60207</v>
      </c>
      <c r="Y1604" s="34" t="s">
        <v>1634</v>
      </c>
      <c r="Z1604" s="43" t="s">
        <v>426</v>
      </c>
      <c r="AA1604" s="34" t="s">
        <v>518</v>
      </c>
      <c r="AB1604" s="34" t="s">
        <v>401</v>
      </c>
      <c r="AC1604" s="34" t="s">
        <v>1634</v>
      </c>
      <c r="AD1604" s="44" t="s">
        <v>3928</v>
      </c>
      <c r="AE1604" s="44" t="s">
        <v>6770</v>
      </c>
      <c r="AF1604" s="43">
        <v>221</v>
      </c>
      <c r="AG1604" s="34" t="s">
        <v>3976</v>
      </c>
      <c r="AH1604" s="34" t="s">
        <v>3975</v>
      </c>
      <c r="AI1604" s="43" t="s">
        <v>3977</v>
      </c>
      <c r="AJ1604" s="44" t="s">
        <v>3978</v>
      </c>
      <c r="AK1604" s="295">
        <v>3000174</v>
      </c>
      <c r="AL1604" s="44" t="s">
        <v>401</v>
      </c>
      <c r="AM1604" s="44" t="s">
        <v>3982</v>
      </c>
      <c r="AN1604" s="296">
        <v>239158820</v>
      </c>
      <c r="AO1604" s="34"/>
      <c r="AP1604" s="34"/>
      <c r="AQ1604" s="34"/>
      <c r="AR1604" s="34"/>
      <c r="AS1604" s="34"/>
      <c r="AT1604" s="44" t="s">
        <v>6737</v>
      </c>
      <c r="AU1604" s="44"/>
      <c r="AV1604" s="751" t="str" cm="1">
        <f t="array" ref="AV16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4" s="34"/>
      <c r="AX1604" s="34"/>
      <c r="AY1604" s="34"/>
      <c r="AZ1604" s="34"/>
      <c r="BA1604" s="34"/>
      <c r="BB1604" s="34"/>
      <c r="BC1604" s="34"/>
      <c r="BD1604" s="44">
        <v>60207</v>
      </c>
      <c r="BE1604" s="34" t="s">
        <v>1634</v>
      </c>
      <c r="BF1604" s="43" t="s">
        <v>426</v>
      </c>
      <c r="BG1604" s="34" t="s">
        <v>518</v>
      </c>
      <c r="BH1604" s="34" t="s">
        <v>401</v>
      </c>
      <c r="BI1604" s="34" t="s">
        <v>1634</v>
      </c>
      <c r="BJ1604" s="44" t="s">
        <v>3928</v>
      </c>
      <c r="BK1604" s="44" t="s">
        <v>6770</v>
      </c>
    </row>
    <row r="1605" spans="22:63">
      <c r="V1605" s="43">
        <v>221</v>
      </c>
      <c r="W1605" s="34" t="s">
        <v>3976</v>
      </c>
      <c r="X1605" s="44">
        <v>60208</v>
      </c>
      <c r="Y1605" s="34" t="s">
        <v>1880</v>
      </c>
      <c r="Z1605" s="43" t="s">
        <v>426</v>
      </c>
      <c r="AA1605" s="34" t="s">
        <v>518</v>
      </c>
      <c r="AB1605" s="34" t="s">
        <v>401</v>
      </c>
      <c r="AC1605" s="34" t="s">
        <v>1880</v>
      </c>
      <c r="AD1605" s="44" t="s">
        <v>3928</v>
      </c>
      <c r="AE1605" s="44" t="s">
        <v>6770</v>
      </c>
      <c r="AF1605" s="43">
        <v>221</v>
      </c>
      <c r="AG1605" s="34" t="s">
        <v>3976</v>
      </c>
      <c r="AH1605" s="34" t="s">
        <v>3975</v>
      </c>
      <c r="AI1605" s="43" t="s">
        <v>3977</v>
      </c>
      <c r="AJ1605" s="44" t="s">
        <v>3978</v>
      </c>
      <c r="AK1605" s="295">
        <v>3000174</v>
      </c>
      <c r="AL1605" s="44" t="s">
        <v>401</v>
      </c>
      <c r="AM1605" s="44" t="s">
        <v>3982</v>
      </c>
      <c r="AN1605" s="296">
        <v>239158820</v>
      </c>
      <c r="AO1605" s="34"/>
      <c r="AP1605" s="34"/>
      <c r="AQ1605" s="34"/>
      <c r="AR1605" s="34"/>
      <c r="AS1605" s="34"/>
      <c r="AT1605" s="44" t="s">
        <v>6737</v>
      </c>
      <c r="AU1605" s="44"/>
      <c r="AV1605" s="751" t="str" cm="1">
        <f t="array" ref="AV16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5" s="34"/>
      <c r="AX1605" s="34"/>
      <c r="AY1605" s="34"/>
      <c r="AZ1605" s="34"/>
      <c r="BA1605" s="34"/>
      <c r="BB1605" s="34"/>
      <c r="BC1605" s="34"/>
      <c r="BD1605" s="44">
        <v>60208</v>
      </c>
      <c r="BE1605" s="34" t="s">
        <v>1880</v>
      </c>
      <c r="BF1605" s="43" t="s">
        <v>426</v>
      </c>
      <c r="BG1605" s="34" t="s">
        <v>518</v>
      </c>
      <c r="BH1605" s="34" t="s">
        <v>401</v>
      </c>
      <c r="BI1605" s="34" t="s">
        <v>1880</v>
      </c>
      <c r="BJ1605" s="44" t="s">
        <v>3928</v>
      </c>
      <c r="BK1605" s="44" t="s">
        <v>6770</v>
      </c>
    </row>
    <row r="1606" spans="22:63">
      <c r="V1606" s="43">
        <v>221</v>
      </c>
      <c r="W1606" s="34" t="s">
        <v>3976</v>
      </c>
      <c r="X1606" s="44">
        <v>60209</v>
      </c>
      <c r="Y1606" s="34" t="s">
        <v>2074</v>
      </c>
      <c r="Z1606" s="43" t="s">
        <v>426</v>
      </c>
      <c r="AA1606" s="34" t="s">
        <v>518</v>
      </c>
      <c r="AB1606" s="34" t="s">
        <v>401</v>
      </c>
      <c r="AC1606" s="34" t="s">
        <v>2074</v>
      </c>
      <c r="AD1606" s="44" t="s">
        <v>3928</v>
      </c>
      <c r="AE1606" s="44" t="s">
        <v>6770</v>
      </c>
      <c r="AF1606" s="43">
        <v>221</v>
      </c>
      <c r="AG1606" s="34" t="s">
        <v>3976</v>
      </c>
      <c r="AH1606" s="34" t="s">
        <v>3975</v>
      </c>
      <c r="AI1606" s="43" t="s">
        <v>3977</v>
      </c>
      <c r="AJ1606" s="44" t="s">
        <v>3978</v>
      </c>
      <c r="AK1606" s="295">
        <v>3000174</v>
      </c>
      <c r="AL1606" s="44" t="s">
        <v>401</v>
      </c>
      <c r="AM1606" s="44" t="s">
        <v>3982</v>
      </c>
      <c r="AN1606" s="296">
        <v>239158820</v>
      </c>
      <c r="AO1606" s="34"/>
      <c r="AP1606" s="34"/>
      <c r="AQ1606" s="34"/>
      <c r="AR1606" s="34"/>
      <c r="AS1606" s="34"/>
      <c r="AT1606" s="44" t="s">
        <v>6737</v>
      </c>
      <c r="AU1606" s="44"/>
      <c r="AV1606" s="751" t="str" cm="1">
        <f t="array" ref="AV16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6" s="34"/>
      <c r="AX1606" s="34"/>
      <c r="AY1606" s="34"/>
      <c r="AZ1606" s="34"/>
      <c r="BA1606" s="34"/>
      <c r="BB1606" s="34"/>
      <c r="BC1606" s="34"/>
      <c r="BD1606" s="44">
        <v>60209</v>
      </c>
      <c r="BE1606" s="34" t="s">
        <v>2074</v>
      </c>
      <c r="BF1606" s="43" t="s">
        <v>426</v>
      </c>
      <c r="BG1606" s="34" t="s">
        <v>518</v>
      </c>
      <c r="BH1606" s="34" t="s">
        <v>401</v>
      </c>
      <c r="BI1606" s="34" t="s">
        <v>2074</v>
      </c>
      <c r="BJ1606" s="44" t="s">
        <v>3928</v>
      </c>
      <c r="BK1606" s="44" t="s">
        <v>6770</v>
      </c>
    </row>
    <row r="1607" spans="22:63">
      <c r="V1607" s="43">
        <v>221</v>
      </c>
      <c r="W1607" s="34" t="s">
        <v>3976</v>
      </c>
      <c r="X1607" s="44">
        <v>60218</v>
      </c>
      <c r="Y1607" s="34" t="s">
        <v>2548</v>
      </c>
      <c r="Z1607" s="43" t="s">
        <v>426</v>
      </c>
      <c r="AA1607" s="34" t="s">
        <v>518</v>
      </c>
      <c r="AB1607" s="34" t="s">
        <v>401</v>
      </c>
      <c r="AC1607" s="34" t="s">
        <v>2548</v>
      </c>
      <c r="AD1607" s="44" t="s">
        <v>3928</v>
      </c>
      <c r="AE1607" s="44" t="s">
        <v>6770</v>
      </c>
      <c r="AF1607" s="43">
        <v>221</v>
      </c>
      <c r="AG1607" s="34" t="s">
        <v>3976</v>
      </c>
      <c r="AH1607" s="34" t="s">
        <v>3975</v>
      </c>
      <c r="AI1607" s="43" t="s">
        <v>3977</v>
      </c>
      <c r="AJ1607" s="44" t="s">
        <v>3978</v>
      </c>
      <c r="AK1607" s="295">
        <v>3000174</v>
      </c>
      <c r="AL1607" s="44" t="s">
        <v>401</v>
      </c>
      <c r="AM1607" s="44" t="s">
        <v>3982</v>
      </c>
      <c r="AN1607" s="296">
        <v>239158820</v>
      </c>
      <c r="AO1607" s="34"/>
      <c r="AP1607" s="34"/>
      <c r="AQ1607" s="34"/>
      <c r="AR1607" s="34"/>
      <c r="AS1607" s="34"/>
      <c r="AT1607" s="44" t="s">
        <v>6737</v>
      </c>
      <c r="AU1607" s="44"/>
      <c r="AV1607" s="751" t="str" cm="1">
        <f t="array" ref="AV16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7" s="34"/>
      <c r="AX1607" s="34"/>
      <c r="AY1607" s="34"/>
      <c r="AZ1607" s="34"/>
      <c r="BA1607" s="34"/>
      <c r="BB1607" s="34"/>
      <c r="BC1607" s="34"/>
      <c r="BD1607" s="44">
        <v>60218</v>
      </c>
      <c r="BE1607" s="34" t="s">
        <v>2548</v>
      </c>
      <c r="BF1607" s="43" t="s">
        <v>426</v>
      </c>
      <c r="BG1607" s="34" t="s">
        <v>518</v>
      </c>
      <c r="BH1607" s="34" t="s">
        <v>401</v>
      </c>
      <c r="BI1607" s="34" t="s">
        <v>2548</v>
      </c>
      <c r="BJ1607" s="44" t="s">
        <v>3928</v>
      </c>
      <c r="BK1607" s="44" t="s">
        <v>6770</v>
      </c>
    </row>
    <row r="1608" spans="22:63">
      <c r="V1608" s="43">
        <v>221</v>
      </c>
      <c r="W1608" s="34" t="s">
        <v>3976</v>
      </c>
      <c r="X1608" s="44">
        <v>60215</v>
      </c>
      <c r="Y1608" s="34" t="s">
        <v>2407</v>
      </c>
      <c r="Z1608" s="43" t="s">
        <v>426</v>
      </c>
      <c r="AA1608" s="34" t="s">
        <v>518</v>
      </c>
      <c r="AB1608" s="34" t="s">
        <v>401</v>
      </c>
      <c r="AC1608" s="34" t="s">
        <v>2407</v>
      </c>
      <c r="AD1608" s="44" t="s">
        <v>3928</v>
      </c>
      <c r="AE1608" s="44" t="s">
        <v>6770</v>
      </c>
      <c r="AF1608" s="43">
        <v>221</v>
      </c>
      <c r="AG1608" s="34" t="s">
        <v>3976</v>
      </c>
      <c r="AH1608" s="34" t="s">
        <v>3975</v>
      </c>
      <c r="AI1608" s="43" t="s">
        <v>3977</v>
      </c>
      <c r="AJ1608" s="44" t="s">
        <v>3978</v>
      </c>
      <c r="AK1608" s="295">
        <v>3000174</v>
      </c>
      <c r="AL1608" s="44" t="s">
        <v>401</v>
      </c>
      <c r="AM1608" s="44" t="s">
        <v>3982</v>
      </c>
      <c r="AN1608" s="296">
        <v>239158820</v>
      </c>
      <c r="AO1608" s="34"/>
      <c r="AP1608" s="34"/>
      <c r="AQ1608" s="34"/>
      <c r="AR1608" s="34"/>
      <c r="AS1608" s="34"/>
      <c r="AT1608" s="44" t="s">
        <v>6737</v>
      </c>
      <c r="AU1608" s="44"/>
      <c r="AV1608" s="751" t="str" cm="1">
        <f t="array" ref="AV16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8" s="34"/>
      <c r="AX1608" s="34"/>
      <c r="AY1608" s="34"/>
      <c r="AZ1608" s="34"/>
      <c r="BA1608" s="34"/>
      <c r="BB1608" s="34"/>
      <c r="BC1608" s="34"/>
      <c r="BD1608" s="44">
        <v>60215</v>
      </c>
      <c r="BE1608" s="34" t="s">
        <v>2407</v>
      </c>
      <c r="BF1608" s="43" t="s">
        <v>426</v>
      </c>
      <c r="BG1608" s="34" t="s">
        <v>518</v>
      </c>
      <c r="BH1608" s="34" t="s">
        <v>401</v>
      </c>
      <c r="BI1608" s="34" t="s">
        <v>2407</v>
      </c>
      <c r="BJ1608" s="44" t="s">
        <v>3928</v>
      </c>
      <c r="BK1608" s="44" t="s">
        <v>6770</v>
      </c>
    </row>
    <row r="1609" spans="22:63">
      <c r="V1609" s="43">
        <v>221</v>
      </c>
      <c r="W1609" s="34" t="s">
        <v>3976</v>
      </c>
      <c r="X1609" s="44">
        <v>60214</v>
      </c>
      <c r="Y1609" s="34" t="s">
        <v>2253</v>
      </c>
      <c r="Z1609" s="43" t="s">
        <v>426</v>
      </c>
      <c r="AA1609" s="34" t="s">
        <v>518</v>
      </c>
      <c r="AB1609" s="34" t="s">
        <v>401</v>
      </c>
      <c r="AC1609" s="34" t="s">
        <v>2253</v>
      </c>
      <c r="AD1609" s="44" t="s">
        <v>3928</v>
      </c>
      <c r="AE1609" s="44" t="s">
        <v>6770</v>
      </c>
      <c r="AF1609" s="43">
        <v>221</v>
      </c>
      <c r="AG1609" s="34" t="s">
        <v>3976</v>
      </c>
      <c r="AH1609" s="34" t="s">
        <v>3975</v>
      </c>
      <c r="AI1609" s="43" t="s">
        <v>3977</v>
      </c>
      <c r="AJ1609" s="44" t="s">
        <v>3978</v>
      </c>
      <c r="AK1609" s="295">
        <v>3000174</v>
      </c>
      <c r="AL1609" s="44" t="s">
        <v>401</v>
      </c>
      <c r="AM1609" s="44" t="s">
        <v>3982</v>
      </c>
      <c r="AN1609" s="296">
        <v>239158820</v>
      </c>
      <c r="AO1609" s="34"/>
      <c r="AP1609" s="34"/>
      <c r="AQ1609" s="34"/>
      <c r="AR1609" s="34"/>
      <c r="AS1609" s="34"/>
      <c r="AT1609" s="44" t="s">
        <v>6737</v>
      </c>
      <c r="AU1609" s="44"/>
      <c r="AV1609" s="751" t="str" cm="1">
        <f t="array" ref="AV16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09" s="34"/>
      <c r="AX1609" s="34"/>
      <c r="AY1609" s="34"/>
      <c r="AZ1609" s="34"/>
      <c r="BA1609" s="34"/>
      <c r="BB1609" s="34"/>
      <c r="BC1609" s="34"/>
      <c r="BD1609" s="44">
        <v>60214</v>
      </c>
      <c r="BE1609" s="34" t="s">
        <v>2253</v>
      </c>
      <c r="BF1609" s="43" t="s">
        <v>426</v>
      </c>
      <c r="BG1609" s="34" t="s">
        <v>518</v>
      </c>
      <c r="BH1609" s="34" t="s">
        <v>401</v>
      </c>
      <c r="BI1609" s="34" t="s">
        <v>2253</v>
      </c>
      <c r="BJ1609" s="44" t="s">
        <v>3928</v>
      </c>
      <c r="BK1609" s="44" t="s">
        <v>6770</v>
      </c>
    </row>
    <row r="1610" spans="22:63">
      <c r="V1610" s="43">
        <v>221</v>
      </c>
      <c r="W1610" s="34" t="s">
        <v>3976</v>
      </c>
      <c r="X1610" s="44">
        <v>60220</v>
      </c>
      <c r="Y1610" s="34" t="s">
        <v>2677</v>
      </c>
      <c r="Z1610" s="43" t="s">
        <v>426</v>
      </c>
      <c r="AA1610" s="34" t="s">
        <v>518</v>
      </c>
      <c r="AB1610" s="34" t="s">
        <v>401</v>
      </c>
      <c r="AC1610" s="34" t="s">
        <v>6772</v>
      </c>
      <c r="AD1610" s="44" t="s">
        <v>3928</v>
      </c>
      <c r="AE1610" s="44" t="s">
        <v>6770</v>
      </c>
      <c r="AF1610" s="43">
        <v>221</v>
      </c>
      <c r="AG1610" s="34" t="s">
        <v>3976</v>
      </c>
      <c r="AH1610" s="34" t="s">
        <v>3975</v>
      </c>
      <c r="AI1610" s="43" t="s">
        <v>3977</v>
      </c>
      <c r="AJ1610" s="44" t="s">
        <v>3978</v>
      </c>
      <c r="AK1610" s="295">
        <v>3000174</v>
      </c>
      <c r="AL1610" s="44" t="s">
        <v>401</v>
      </c>
      <c r="AM1610" s="44" t="s">
        <v>3982</v>
      </c>
      <c r="AN1610" s="296">
        <v>239158820</v>
      </c>
      <c r="AO1610" s="34"/>
      <c r="AP1610" s="34"/>
      <c r="AQ1610" s="34"/>
      <c r="AR1610" s="34"/>
      <c r="AS1610" s="34"/>
      <c r="AT1610" s="44" t="s">
        <v>6737</v>
      </c>
      <c r="AU1610" s="44"/>
      <c r="AV1610" s="751" t="str" cm="1">
        <f t="array" ref="AV16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0" s="34"/>
      <c r="AX1610" s="34"/>
      <c r="AY1610" s="34"/>
      <c r="AZ1610" s="34"/>
      <c r="BA1610" s="34"/>
      <c r="BB1610" s="34"/>
      <c r="BC1610" s="34"/>
      <c r="BD1610" s="44">
        <v>60220</v>
      </c>
      <c r="BE1610" s="34" t="s">
        <v>2677</v>
      </c>
      <c r="BF1610" s="43" t="s">
        <v>426</v>
      </c>
      <c r="BG1610" s="34" t="s">
        <v>518</v>
      </c>
      <c r="BH1610" s="34" t="s">
        <v>401</v>
      </c>
      <c r="BI1610" s="34" t="s">
        <v>6772</v>
      </c>
      <c r="BJ1610" s="44" t="s">
        <v>3928</v>
      </c>
      <c r="BK1610" s="44" t="s">
        <v>6770</v>
      </c>
    </row>
    <row r="1611" spans="22:63">
      <c r="V1611" s="43">
        <v>221</v>
      </c>
      <c r="W1611" s="34" t="s">
        <v>3976</v>
      </c>
      <c r="X1611" s="44">
        <v>60221</v>
      </c>
      <c r="Y1611" s="34" t="s">
        <v>2801</v>
      </c>
      <c r="Z1611" s="43" t="s">
        <v>426</v>
      </c>
      <c r="AA1611" s="34" t="s">
        <v>518</v>
      </c>
      <c r="AB1611" s="34" t="s">
        <v>401</v>
      </c>
      <c r="AC1611" s="34" t="s">
        <v>6773</v>
      </c>
      <c r="AD1611" s="44" t="s">
        <v>3928</v>
      </c>
      <c r="AE1611" s="44" t="s">
        <v>6770</v>
      </c>
      <c r="AF1611" s="43">
        <v>221</v>
      </c>
      <c r="AG1611" s="34" t="s">
        <v>3976</v>
      </c>
      <c r="AH1611" s="34" t="s">
        <v>3975</v>
      </c>
      <c r="AI1611" s="43" t="s">
        <v>3977</v>
      </c>
      <c r="AJ1611" s="44" t="s">
        <v>3978</v>
      </c>
      <c r="AK1611" s="295">
        <v>3000174</v>
      </c>
      <c r="AL1611" s="44" t="s">
        <v>401</v>
      </c>
      <c r="AM1611" s="44" t="s">
        <v>3982</v>
      </c>
      <c r="AN1611" s="296">
        <v>239158820</v>
      </c>
      <c r="AO1611" s="34"/>
      <c r="AP1611" s="34"/>
      <c r="AQ1611" s="34"/>
      <c r="AR1611" s="34"/>
      <c r="AS1611" s="34"/>
      <c r="AT1611" s="44" t="s">
        <v>6737</v>
      </c>
      <c r="AU1611" s="44"/>
      <c r="AV1611" s="751" t="str" cm="1">
        <f t="array" ref="AV16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1" s="34"/>
      <c r="AX1611" s="34"/>
      <c r="AY1611" s="34"/>
      <c r="AZ1611" s="34"/>
      <c r="BA1611" s="34"/>
      <c r="BB1611" s="34"/>
      <c r="BC1611" s="34"/>
      <c r="BD1611" s="44">
        <v>60221</v>
      </c>
      <c r="BE1611" s="34" t="s">
        <v>2801</v>
      </c>
      <c r="BF1611" s="43" t="s">
        <v>426</v>
      </c>
      <c r="BG1611" s="34" t="s">
        <v>518</v>
      </c>
      <c r="BH1611" s="34" t="s">
        <v>401</v>
      </c>
      <c r="BI1611" s="34" t="s">
        <v>6773</v>
      </c>
      <c r="BJ1611" s="44" t="s">
        <v>3928</v>
      </c>
      <c r="BK1611" s="44" t="s">
        <v>6770</v>
      </c>
    </row>
    <row r="1612" spans="22:63">
      <c r="V1612" s="43">
        <v>221</v>
      </c>
      <c r="W1612" s="34" t="s">
        <v>3976</v>
      </c>
      <c r="X1612" s="44">
        <v>60222</v>
      </c>
      <c r="Y1612" s="34" t="s">
        <v>2908</v>
      </c>
      <c r="Z1612" s="43" t="s">
        <v>426</v>
      </c>
      <c r="AA1612" s="34" t="s">
        <v>518</v>
      </c>
      <c r="AB1612" s="34" t="s">
        <v>401</v>
      </c>
      <c r="AC1612" s="34" t="s">
        <v>6774</v>
      </c>
      <c r="AD1612" s="44" t="s">
        <v>3928</v>
      </c>
      <c r="AE1612" s="44" t="s">
        <v>6770</v>
      </c>
      <c r="AF1612" s="43">
        <v>221</v>
      </c>
      <c r="AG1612" s="34" t="s">
        <v>3976</v>
      </c>
      <c r="AH1612" s="34" t="s">
        <v>3975</v>
      </c>
      <c r="AI1612" s="43" t="s">
        <v>3977</v>
      </c>
      <c r="AJ1612" s="44" t="s">
        <v>3978</v>
      </c>
      <c r="AK1612" s="295">
        <v>3000174</v>
      </c>
      <c r="AL1612" s="44" t="s">
        <v>401</v>
      </c>
      <c r="AM1612" s="44" t="s">
        <v>3982</v>
      </c>
      <c r="AN1612" s="296">
        <v>239158820</v>
      </c>
      <c r="AO1612" s="34"/>
      <c r="AP1612" s="34"/>
      <c r="AQ1612" s="34"/>
      <c r="AR1612" s="34"/>
      <c r="AS1612" s="34"/>
      <c r="AT1612" s="44" t="s">
        <v>6737</v>
      </c>
      <c r="AU1612" s="44"/>
      <c r="AV1612" s="751" t="str" cm="1">
        <f t="array" ref="AV16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2" s="34"/>
      <c r="AX1612" s="34"/>
      <c r="AY1612" s="34"/>
      <c r="AZ1612" s="34"/>
      <c r="BA1612" s="34"/>
      <c r="BB1612" s="34"/>
      <c r="BC1612" s="34"/>
      <c r="BD1612" s="44">
        <v>60222</v>
      </c>
      <c r="BE1612" s="34" t="s">
        <v>2908</v>
      </c>
      <c r="BF1612" s="43" t="s">
        <v>426</v>
      </c>
      <c r="BG1612" s="34" t="s">
        <v>518</v>
      </c>
      <c r="BH1612" s="34" t="s">
        <v>401</v>
      </c>
      <c r="BI1612" s="34" t="s">
        <v>6774</v>
      </c>
      <c r="BJ1612" s="44" t="s">
        <v>3928</v>
      </c>
      <c r="BK1612" s="44" t="s">
        <v>6770</v>
      </c>
    </row>
    <row r="1613" spans="22:63">
      <c r="V1613" s="43">
        <v>221</v>
      </c>
      <c r="W1613" s="34" t="s">
        <v>3976</v>
      </c>
      <c r="X1613" s="44">
        <v>60223</v>
      </c>
      <c r="Y1613" s="34" t="s">
        <v>3005</v>
      </c>
      <c r="Z1613" s="43" t="s">
        <v>426</v>
      </c>
      <c r="AA1613" s="34" t="s">
        <v>518</v>
      </c>
      <c r="AB1613" s="34" t="s">
        <v>401</v>
      </c>
      <c r="AC1613" s="34" t="s">
        <v>6775</v>
      </c>
      <c r="AD1613" s="44" t="s">
        <v>3928</v>
      </c>
      <c r="AE1613" s="44" t="s">
        <v>6770</v>
      </c>
      <c r="AF1613" s="43">
        <v>221</v>
      </c>
      <c r="AG1613" s="34" t="s">
        <v>3976</v>
      </c>
      <c r="AH1613" s="34" t="s">
        <v>3975</v>
      </c>
      <c r="AI1613" s="43" t="s">
        <v>3977</v>
      </c>
      <c r="AJ1613" s="44" t="s">
        <v>3978</v>
      </c>
      <c r="AK1613" s="295">
        <v>3000174</v>
      </c>
      <c r="AL1613" s="44" t="s">
        <v>401</v>
      </c>
      <c r="AM1613" s="44" t="s">
        <v>3982</v>
      </c>
      <c r="AN1613" s="296">
        <v>239158820</v>
      </c>
      <c r="AO1613" s="34"/>
      <c r="AP1613" s="34"/>
      <c r="AQ1613" s="34"/>
      <c r="AR1613" s="34"/>
      <c r="AS1613" s="34"/>
      <c r="AT1613" s="44" t="s">
        <v>6737</v>
      </c>
      <c r="AU1613" s="44"/>
      <c r="AV1613" s="751" t="str" cm="1">
        <f t="array" ref="AV16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3" s="34"/>
      <c r="AX1613" s="34"/>
      <c r="AY1613" s="34"/>
      <c r="AZ1613" s="34"/>
      <c r="BA1613" s="34"/>
      <c r="BB1613" s="34"/>
      <c r="BC1613" s="34"/>
      <c r="BD1613" s="44">
        <v>60223</v>
      </c>
      <c r="BE1613" s="34" t="s">
        <v>3005</v>
      </c>
      <c r="BF1613" s="43" t="s">
        <v>426</v>
      </c>
      <c r="BG1613" s="34" t="s">
        <v>518</v>
      </c>
      <c r="BH1613" s="34" t="s">
        <v>401</v>
      </c>
      <c r="BI1613" s="34" t="s">
        <v>6775</v>
      </c>
      <c r="BJ1613" s="44" t="s">
        <v>3928</v>
      </c>
      <c r="BK1613" s="44" t="s">
        <v>6770</v>
      </c>
    </row>
    <row r="1614" spans="22:63">
      <c r="V1614" s="43">
        <v>221</v>
      </c>
      <c r="W1614" s="34" t="s">
        <v>3976</v>
      </c>
      <c r="X1614" s="44">
        <v>60224</v>
      </c>
      <c r="Y1614" s="34" t="s">
        <v>3084</v>
      </c>
      <c r="Z1614" s="43" t="s">
        <v>426</v>
      </c>
      <c r="AA1614" s="34" t="s">
        <v>518</v>
      </c>
      <c r="AB1614" s="34" t="s">
        <v>401</v>
      </c>
      <c r="AC1614" s="34" t="s">
        <v>6776</v>
      </c>
      <c r="AD1614" s="44" t="s">
        <v>3928</v>
      </c>
      <c r="AE1614" s="44" t="s">
        <v>6770</v>
      </c>
      <c r="AF1614" s="43">
        <v>221</v>
      </c>
      <c r="AG1614" s="34" t="s">
        <v>3976</v>
      </c>
      <c r="AH1614" s="34" t="s">
        <v>3975</v>
      </c>
      <c r="AI1614" s="43" t="s">
        <v>3977</v>
      </c>
      <c r="AJ1614" s="44" t="s">
        <v>3978</v>
      </c>
      <c r="AK1614" s="295">
        <v>3000174</v>
      </c>
      <c r="AL1614" s="44" t="s">
        <v>401</v>
      </c>
      <c r="AM1614" s="44" t="s">
        <v>3982</v>
      </c>
      <c r="AN1614" s="296">
        <v>239158820</v>
      </c>
      <c r="AO1614" s="34"/>
      <c r="AP1614" s="34"/>
      <c r="AQ1614" s="34"/>
      <c r="AR1614" s="34"/>
      <c r="AS1614" s="34"/>
      <c r="AT1614" s="44" t="s">
        <v>6737</v>
      </c>
      <c r="AU1614" s="44"/>
      <c r="AV1614" s="751" t="str" cm="1">
        <f t="array" ref="AV16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4" s="34"/>
      <c r="AX1614" s="34"/>
      <c r="AY1614" s="34"/>
      <c r="AZ1614" s="34"/>
      <c r="BA1614" s="34"/>
      <c r="BB1614" s="34"/>
      <c r="BC1614" s="34"/>
      <c r="BD1614" s="44">
        <v>60224</v>
      </c>
      <c r="BE1614" s="34" t="s">
        <v>3084</v>
      </c>
      <c r="BF1614" s="43" t="s">
        <v>426</v>
      </c>
      <c r="BG1614" s="34" t="s">
        <v>518</v>
      </c>
      <c r="BH1614" s="34" t="s">
        <v>401</v>
      </c>
      <c r="BI1614" s="34" t="s">
        <v>6776</v>
      </c>
      <c r="BJ1614" s="44" t="s">
        <v>3928</v>
      </c>
      <c r="BK1614" s="44" t="s">
        <v>6770</v>
      </c>
    </row>
    <row r="1615" spans="22:63">
      <c r="V1615" s="43">
        <v>221</v>
      </c>
      <c r="W1615" s="34" t="s">
        <v>3976</v>
      </c>
      <c r="X1615" s="44">
        <v>60301</v>
      </c>
      <c r="Y1615" s="34" t="s">
        <v>784</v>
      </c>
      <c r="Z1615" s="43" t="s">
        <v>426</v>
      </c>
      <c r="AA1615" s="34" t="s">
        <v>401</v>
      </c>
      <c r="AB1615" s="34" t="s">
        <v>401</v>
      </c>
      <c r="AC1615" s="34" t="s">
        <v>784</v>
      </c>
      <c r="AD1615" s="44" t="s">
        <v>3928</v>
      </c>
      <c r="AE1615" s="44" t="s">
        <v>6770</v>
      </c>
      <c r="AF1615" s="43">
        <v>221</v>
      </c>
      <c r="AG1615" s="34" t="s">
        <v>3976</v>
      </c>
      <c r="AH1615" s="34" t="s">
        <v>3975</v>
      </c>
      <c r="AI1615" s="43" t="s">
        <v>3977</v>
      </c>
      <c r="AJ1615" s="44" t="s">
        <v>3978</v>
      </c>
      <c r="AK1615" s="295">
        <v>3000174</v>
      </c>
      <c r="AL1615" s="44" t="s">
        <v>401</v>
      </c>
      <c r="AM1615" s="44" t="s">
        <v>3982</v>
      </c>
      <c r="AN1615" s="296">
        <v>239158820</v>
      </c>
      <c r="AO1615" s="34"/>
      <c r="AP1615" s="34"/>
      <c r="AQ1615" s="34"/>
      <c r="AR1615" s="34"/>
      <c r="AS1615" s="34"/>
      <c r="AT1615" s="44" t="s">
        <v>6737</v>
      </c>
      <c r="AU1615" s="44"/>
      <c r="AV1615" s="751" t="str" cm="1">
        <f t="array" ref="AV16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5" s="34"/>
      <c r="AX1615" s="34"/>
      <c r="AY1615" s="34"/>
      <c r="AZ1615" s="34"/>
      <c r="BA1615" s="34"/>
      <c r="BB1615" s="34"/>
      <c r="BC1615" s="34"/>
      <c r="BD1615" s="44">
        <v>60301</v>
      </c>
      <c r="BE1615" s="34" t="s">
        <v>784</v>
      </c>
      <c r="BF1615" s="43" t="s">
        <v>426</v>
      </c>
      <c r="BG1615" s="34" t="s">
        <v>401</v>
      </c>
      <c r="BH1615" s="34" t="s">
        <v>401</v>
      </c>
      <c r="BI1615" s="34" t="s">
        <v>784</v>
      </c>
      <c r="BJ1615" s="44" t="s">
        <v>3928</v>
      </c>
      <c r="BK1615" s="44" t="s">
        <v>6770</v>
      </c>
    </row>
    <row r="1616" spans="22:63">
      <c r="V1616" s="43">
        <v>221</v>
      </c>
      <c r="W1616" s="34" t="s">
        <v>3976</v>
      </c>
      <c r="X1616" s="44">
        <v>60309</v>
      </c>
      <c r="Y1616" s="34" t="s">
        <v>1052</v>
      </c>
      <c r="Z1616" s="43" t="s">
        <v>426</v>
      </c>
      <c r="AA1616" s="34" t="s">
        <v>401</v>
      </c>
      <c r="AB1616" s="34" t="s">
        <v>401</v>
      </c>
      <c r="AC1616" s="34" t="s">
        <v>1052</v>
      </c>
      <c r="AD1616" s="44" t="s">
        <v>3928</v>
      </c>
      <c r="AE1616" s="44" t="s">
        <v>6770</v>
      </c>
      <c r="AF1616" s="43">
        <v>221</v>
      </c>
      <c r="AG1616" s="34" t="s">
        <v>3976</v>
      </c>
      <c r="AH1616" s="34" t="s">
        <v>3975</v>
      </c>
      <c r="AI1616" s="43" t="s">
        <v>3977</v>
      </c>
      <c r="AJ1616" s="44" t="s">
        <v>3978</v>
      </c>
      <c r="AK1616" s="295">
        <v>3000174</v>
      </c>
      <c r="AL1616" s="44" t="s">
        <v>401</v>
      </c>
      <c r="AM1616" s="44" t="s">
        <v>3982</v>
      </c>
      <c r="AN1616" s="296">
        <v>239158820</v>
      </c>
      <c r="AO1616" s="34"/>
      <c r="AP1616" s="34"/>
      <c r="AQ1616" s="34"/>
      <c r="AR1616" s="34"/>
      <c r="AS1616" s="34"/>
      <c r="AT1616" s="44" t="s">
        <v>6737</v>
      </c>
      <c r="AU1616" s="44"/>
      <c r="AV1616" s="751" t="str" cm="1">
        <f t="array" ref="AV16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6" s="34"/>
      <c r="AX1616" s="34"/>
      <c r="AY1616" s="34"/>
      <c r="AZ1616" s="34"/>
      <c r="BA1616" s="34"/>
      <c r="BB1616" s="34"/>
      <c r="BC1616" s="34"/>
      <c r="BD1616" s="44">
        <v>60309</v>
      </c>
      <c r="BE1616" s="34" t="s">
        <v>1052</v>
      </c>
      <c r="BF1616" s="43" t="s">
        <v>426</v>
      </c>
      <c r="BG1616" s="34" t="s">
        <v>401</v>
      </c>
      <c r="BH1616" s="34" t="s">
        <v>401</v>
      </c>
      <c r="BI1616" s="34" t="s">
        <v>1052</v>
      </c>
      <c r="BJ1616" s="44" t="s">
        <v>3928</v>
      </c>
      <c r="BK1616" s="44" t="s">
        <v>6770</v>
      </c>
    </row>
    <row r="1617" spans="22:63">
      <c r="V1617" s="43">
        <v>221</v>
      </c>
      <c r="W1617" s="34" t="s">
        <v>3976</v>
      </c>
      <c r="X1617" s="44">
        <v>60311</v>
      </c>
      <c r="Y1617" s="34" t="s">
        <v>1345</v>
      </c>
      <c r="Z1617" s="43" t="s">
        <v>426</v>
      </c>
      <c r="AA1617" s="34" t="s">
        <v>401</v>
      </c>
      <c r="AB1617" s="34" t="s">
        <v>401</v>
      </c>
      <c r="AC1617" s="34" t="s">
        <v>1345</v>
      </c>
      <c r="AD1617" s="44" t="s">
        <v>3928</v>
      </c>
      <c r="AE1617" s="44" t="s">
        <v>6770</v>
      </c>
      <c r="AF1617" s="43">
        <v>221</v>
      </c>
      <c r="AG1617" s="34" t="s">
        <v>3976</v>
      </c>
      <c r="AH1617" s="34" t="s">
        <v>3975</v>
      </c>
      <c r="AI1617" s="43" t="s">
        <v>3977</v>
      </c>
      <c r="AJ1617" s="44" t="s">
        <v>3978</v>
      </c>
      <c r="AK1617" s="295">
        <v>3000174</v>
      </c>
      <c r="AL1617" s="44" t="s">
        <v>401</v>
      </c>
      <c r="AM1617" s="44" t="s">
        <v>3982</v>
      </c>
      <c r="AN1617" s="296">
        <v>239158820</v>
      </c>
      <c r="AO1617" s="34"/>
      <c r="AP1617" s="34"/>
      <c r="AQ1617" s="34"/>
      <c r="AR1617" s="34"/>
      <c r="AS1617" s="34"/>
      <c r="AT1617" s="44" t="s">
        <v>6737</v>
      </c>
      <c r="AU1617" s="44"/>
      <c r="AV1617" s="751" t="str" cm="1">
        <f t="array" ref="AV16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7" s="34"/>
      <c r="AX1617" s="34"/>
      <c r="AY1617" s="34"/>
      <c r="AZ1617" s="34"/>
      <c r="BA1617" s="34"/>
      <c r="BB1617" s="34"/>
      <c r="BC1617" s="34"/>
      <c r="BD1617" s="44">
        <v>60311</v>
      </c>
      <c r="BE1617" s="34" t="s">
        <v>1345</v>
      </c>
      <c r="BF1617" s="43" t="s">
        <v>426</v>
      </c>
      <c r="BG1617" s="34" t="s">
        <v>401</v>
      </c>
      <c r="BH1617" s="34" t="s">
        <v>401</v>
      </c>
      <c r="BI1617" s="34" t="s">
        <v>1345</v>
      </c>
      <c r="BJ1617" s="44" t="s">
        <v>3928</v>
      </c>
      <c r="BK1617" s="44" t="s">
        <v>6770</v>
      </c>
    </row>
    <row r="1618" spans="22:63">
      <c r="V1618" s="43">
        <v>221</v>
      </c>
      <c r="W1618" s="34" t="s">
        <v>3976</v>
      </c>
      <c r="X1618" s="44">
        <v>60312</v>
      </c>
      <c r="Y1618" s="34" t="s">
        <v>1635</v>
      </c>
      <c r="Z1618" s="43" t="s">
        <v>426</v>
      </c>
      <c r="AA1618" s="34" t="s">
        <v>401</v>
      </c>
      <c r="AB1618" s="34" t="s">
        <v>401</v>
      </c>
      <c r="AC1618" s="34" t="s">
        <v>1635</v>
      </c>
      <c r="AD1618" s="44" t="s">
        <v>3928</v>
      </c>
      <c r="AE1618" s="44" t="s">
        <v>6770</v>
      </c>
      <c r="AF1618" s="43">
        <v>221</v>
      </c>
      <c r="AG1618" s="34" t="s">
        <v>3976</v>
      </c>
      <c r="AH1618" s="34" t="s">
        <v>3975</v>
      </c>
      <c r="AI1618" s="43" t="s">
        <v>3977</v>
      </c>
      <c r="AJ1618" s="44" t="s">
        <v>3978</v>
      </c>
      <c r="AK1618" s="295">
        <v>3000174</v>
      </c>
      <c r="AL1618" s="44" t="s">
        <v>401</v>
      </c>
      <c r="AM1618" s="44" t="s">
        <v>3982</v>
      </c>
      <c r="AN1618" s="296">
        <v>239158820</v>
      </c>
      <c r="AO1618" s="34"/>
      <c r="AP1618" s="34"/>
      <c r="AQ1618" s="34"/>
      <c r="AR1618" s="34"/>
      <c r="AS1618" s="34"/>
      <c r="AT1618" s="44" t="s">
        <v>6737</v>
      </c>
      <c r="AU1618" s="44"/>
      <c r="AV1618" s="751" t="str" cm="1">
        <f t="array" ref="AV16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8" s="34"/>
      <c r="AX1618" s="34"/>
      <c r="AY1618" s="34"/>
      <c r="AZ1618" s="34"/>
      <c r="BA1618" s="34"/>
      <c r="BB1618" s="34"/>
      <c r="BC1618" s="34"/>
      <c r="BD1618" s="44">
        <v>60312</v>
      </c>
      <c r="BE1618" s="34" t="s">
        <v>1635</v>
      </c>
      <c r="BF1618" s="43" t="s">
        <v>426</v>
      </c>
      <c r="BG1618" s="34" t="s">
        <v>401</v>
      </c>
      <c r="BH1618" s="34" t="s">
        <v>401</v>
      </c>
      <c r="BI1618" s="34" t="s">
        <v>1635</v>
      </c>
      <c r="BJ1618" s="44" t="s">
        <v>3928</v>
      </c>
      <c r="BK1618" s="44" t="s">
        <v>6770</v>
      </c>
    </row>
    <row r="1619" spans="22:63">
      <c r="V1619" s="43">
        <v>221</v>
      </c>
      <c r="W1619" s="34" t="s">
        <v>3976</v>
      </c>
      <c r="X1619" s="44">
        <v>60300</v>
      </c>
      <c r="Y1619" s="34" t="s">
        <v>6777</v>
      </c>
      <c r="Z1619" s="43" t="s">
        <v>426</v>
      </c>
      <c r="AA1619" s="34" t="s">
        <v>401</v>
      </c>
      <c r="AB1619" s="34" t="s">
        <v>401</v>
      </c>
      <c r="AC1619" s="34" t="s">
        <v>6778</v>
      </c>
      <c r="AD1619" s="44" t="s">
        <v>3928</v>
      </c>
      <c r="AE1619" s="44" t="s">
        <v>6770</v>
      </c>
      <c r="AF1619" s="43">
        <v>221</v>
      </c>
      <c r="AG1619" s="34" t="s">
        <v>3976</v>
      </c>
      <c r="AH1619" s="34" t="s">
        <v>3975</v>
      </c>
      <c r="AI1619" s="43" t="s">
        <v>3977</v>
      </c>
      <c r="AJ1619" s="44" t="s">
        <v>3978</v>
      </c>
      <c r="AK1619" s="295">
        <v>3000174</v>
      </c>
      <c r="AL1619" s="44" t="s">
        <v>401</v>
      </c>
      <c r="AM1619" s="44" t="s">
        <v>3982</v>
      </c>
      <c r="AN1619" s="296">
        <v>239158820</v>
      </c>
      <c r="AO1619" s="34"/>
      <c r="AP1619" s="34"/>
      <c r="AQ1619" s="34"/>
      <c r="AR1619" s="34"/>
      <c r="AS1619" s="34"/>
      <c r="AT1619" s="44" t="s">
        <v>6737</v>
      </c>
      <c r="AU1619" s="44"/>
      <c r="AV1619" s="751" t="str" cm="1">
        <f t="array" ref="AV16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19" s="34"/>
      <c r="AX1619" s="34"/>
      <c r="AY1619" s="34"/>
      <c r="AZ1619" s="34"/>
      <c r="BA1619" s="34"/>
      <c r="BB1619" s="34"/>
      <c r="BC1619" s="34"/>
      <c r="BD1619" s="44">
        <v>60300</v>
      </c>
      <c r="BE1619" s="34" t="s">
        <v>6777</v>
      </c>
      <c r="BF1619" s="43" t="s">
        <v>426</v>
      </c>
      <c r="BG1619" s="34" t="s">
        <v>401</v>
      </c>
      <c r="BH1619" s="34" t="s">
        <v>401</v>
      </c>
      <c r="BI1619" s="34" t="s">
        <v>6778</v>
      </c>
      <c r="BJ1619" s="44" t="s">
        <v>3928</v>
      </c>
      <c r="BK1619" s="44" t="s">
        <v>6770</v>
      </c>
    </row>
    <row r="1620" spans="22:63">
      <c r="V1620" s="43">
        <v>221</v>
      </c>
      <c r="W1620" s="34" t="s">
        <v>3976</v>
      </c>
      <c r="X1620" s="44">
        <v>60318</v>
      </c>
      <c r="Y1620" s="34" t="s">
        <v>1881</v>
      </c>
      <c r="Z1620" s="43" t="s">
        <v>426</v>
      </c>
      <c r="AA1620" s="34" t="s">
        <v>401</v>
      </c>
      <c r="AB1620" s="34" t="s">
        <v>401</v>
      </c>
      <c r="AC1620" s="34" t="s">
        <v>1881</v>
      </c>
      <c r="AD1620" s="44" t="s">
        <v>3928</v>
      </c>
      <c r="AE1620" s="44" t="s">
        <v>6770</v>
      </c>
      <c r="AF1620" s="43">
        <v>221</v>
      </c>
      <c r="AG1620" s="34" t="s">
        <v>3976</v>
      </c>
      <c r="AH1620" s="34" t="s">
        <v>3975</v>
      </c>
      <c r="AI1620" s="43" t="s">
        <v>3977</v>
      </c>
      <c r="AJ1620" s="44" t="s">
        <v>3978</v>
      </c>
      <c r="AK1620" s="295">
        <v>3000174</v>
      </c>
      <c r="AL1620" s="44" t="s">
        <v>401</v>
      </c>
      <c r="AM1620" s="44" t="s">
        <v>3982</v>
      </c>
      <c r="AN1620" s="296">
        <v>239158820</v>
      </c>
      <c r="AO1620" s="34"/>
      <c r="AP1620" s="34"/>
      <c r="AQ1620" s="34"/>
      <c r="AR1620" s="34"/>
      <c r="AS1620" s="34"/>
      <c r="AT1620" s="44" t="s">
        <v>6737</v>
      </c>
      <c r="AU1620" s="44"/>
      <c r="AV1620" s="751" t="str" cm="1">
        <f t="array" ref="AV16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0" s="34"/>
      <c r="AX1620" s="34"/>
      <c r="AY1620" s="34"/>
      <c r="AZ1620" s="34"/>
      <c r="BA1620" s="34"/>
      <c r="BB1620" s="34"/>
      <c r="BC1620" s="34"/>
      <c r="BD1620" s="44">
        <v>60318</v>
      </c>
      <c r="BE1620" s="34" t="s">
        <v>1881</v>
      </c>
      <c r="BF1620" s="43" t="s">
        <v>426</v>
      </c>
      <c r="BG1620" s="34" t="s">
        <v>401</v>
      </c>
      <c r="BH1620" s="34" t="s">
        <v>401</v>
      </c>
      <c r="BI1620" s="34" t="s">
        <v>1881</v>
      </c>
      <c r="BJ1620" s="44" t="s">
        <v>3928</v>
      </c>
      <c r="BK1620" s="44" t="s">
        <v>6770</v>
      </c>
    </row>
    <row r="1621" spans="22:63">
      <c r="V1621" s="43">
        <v>221</v>
      </c>
      <c r="W1621" s="34" t="s">
        <v>3976</v>
      </c>
      <c r="X1621" s="44">
        <v>60320</v>
      </c>
      <c r="Y1621" s="34" t="s">
        <v>2075</v>
      </c>
      <c r="Z1621" s="43" t="s">
        <v>426</v>
      </c>
      <c r="AA1621" s="34" t="s">
        <v>401</v>
      </c>
      <c r="AB1621" s="34" t="s">
        <v>401</v>
      </c>
      <c r="AC1621" s="34" t="s">
        <v>2075</v>
      </c>
      <c r="AD1621" s="44" t="s">
        <v>3928</v>
      </c>
      <c r="AE1621" s="44" t="s">
        <v>6770</v>
      </c>
      <c r="AF1621" s="43">
        <v>221</v>
      </c>
      <c r="AG1621" s="34" t="s">
        <v>3976</v>
      </c>
      <c r="AH1621" s="34" t="s">
        <v>3975</v>
      </c>
      <c r="AI1621" s="43" t="s">
        <v>3977</v>
      </c>
      <c r="AJ1621" s="44" t="s">
        <v>3978</v>
      </c>
      <c r="AK1621" s="295">
        <v>3000174</v>
      </c>
      <c r="AL1621" s="44" t="s">
        <v>401</v>
      </c>
      <c r="AM1621" s="44" t="s">
        <v>3982</v>
      </c>
      <c r="AN1621" s="296">
        <v>239158820</v>
      </c>
      <c r="AO1621" s="34"/>
      <c r="AP1621" s="34"/>
      <c r="AQ1621" s="34"/>
      <c r="AR1621" s="34"/>
      <c r="AS1621" s="34"/>
      <c r="AT1621" s="44" t="s">
        <v>6737</v>
      </c>
      <c r="AU1621" s="44"/>
      <c r="AV1621" s="751" t="str" cm="1">
        <f t="array" ref="AV16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1" s="34"/>
      <c r="AX1621" s="34"/>
      <c r="AY1621" s="34"/>
      <c r="AZ1621" s="34"/>
      <c r="BA1621" s="34"/>
      <c r="BB1621" s="34"/>
      <c r="BC1621" s="34"/>
      <c r="BD1621" s="44">
        <v>60320</v>
      </c>
      <c r="BE1621" s="34" t="s">
        <v>2075</v>
      </c>
      <c r="BF1621" s="43" t="s">
        <v>426</v>
      </c>
      <c r="BG1621" s="34" t="s">
        <v>401</v>
      </c>
      <c r="BH1621" s="34" t="s">
        <v>401</v>
      </c>
      <c r="BI1621" s="34" t="s">
        <v>2075</v>
      </c>
      <c r="BJ1621" s="44" t="s">
        <v>3928</v>
      </c>
      <c r="BK1621" s="44" t="s">
        <v>6770</v>
      </c>
    </row>
    <row r="1622" spans="22:63">
      <c r="V1622" s="43">
        <v>221</v>
      </c>
      <c r="W1622" s="34" t="s">
        <v>3976</v>
      </c>
      <c r="X1622" s="44">
        <v>60324</v>
      </c>
      <c r="Y1622" s="34" t="s">
        <v>2254</v>
      </c>
      <c r="Z1622" s="43" t="s">
        <v>426</v>
      </c>
      <c r="AA1622" s="34" t="s">
        <v>401</v>
      </c>
      <c r="AB1622" s="34" t="s">
        <v>401</v>
      </c>
      <c r="AC1622" s="34" t="s">
        <v>2254</v>
      </c>
      <c r="AD1622" s="44" t="s">
        <v>3928</v>
      </c>
      <c r="AE1622" s="44" t="s">
        <v>6770</v>
      </c>
      <c r="AF1622" s="43">
        <v>221</v>
      </c>
      <c r="AG1622" s="34" t="s">
        <v>3976</v>
      </c>
      <c r="AH1622" s="34" t="s">
        <v>3975</v>
      </c>
      <c r="AI1622" s="43" t="s">
        <v>3977</v>
      </c>
      <c r="AJ1622" s="44" t="s">
        <v>3978</v>
      </c>
      <c r="AK1622" s="295">
        <v>3000174</v>
      </c>
      <c r="AL1622" s="44" t="s">
        <v>401</v>
      </c>
      <c r="AM1622" s="44" t="s">
        <v>3982</v>
      </c>
      <c r="AN1622" s="296">
        <v>239158820</v>
      </c>
      <c r="AO1622" s="34"/>
      <c r="AP1622" s="34"/>
      <c r="AQ1622" s="34"/>
      <c r="AR1622" s="34"/>
      <c r="AS1622" s="34"/>
      <c r="AT1622" s="44" t="s">
        <v>6737</v>
      </c>
      <c r="AU1622" s="44"/>
      <c r="AV1622" s="751" t="str" cm="1">
        <f t="array" ref="AV16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2" s="34"/>
      <c r="AX1622" s="34"/>
      <c r="AY1622" s="34"/>
      <c r="AZ1622" s="34"/>
      <c r="BA1622" s="34"/>
      <c r="BB1622" s="34"/>
      <c r="BC1622" s="34"/>
      <c r="BD1622" s="44">
        <v>60324</v>
      </c>
      <c r="BE1622" s="34" t="s">
        <v>2254</v>
      </c>
      <c r="BF1622" s="43" t="s">
        <v>426</v>
      </c>
      <c r="BG1622" s="34" t="s">
        <v>401</v>
      </c>
      <c r="BH1622" s="34" t="s">
        <v>401</v>
      </c>
      <c r="BI1622" s="34" t="s">
        <v>2254</v>
      </c>
      <c r="BJ1622" s="44" t="s">
        <v>3928</v>
      </c>
      <c r="BK1622" s="44" t="s">
        <v>6770</v>
      </c>
    </row>
    <row r="1623" spans="22:63">
      <c r="V1623" s="43">
        <v>221</v>
      </c>
      <c r="W1623" s="34" t="s">
        <v>3976</v>
      </c>
      <c r="X1623" s="44">
        <v>60329</v>
      </c>
      <c r="Y1623" s="34" t="s">
        <v>2408</v>
      </c>
      <c r="Z1623" s="43" t="s">
        <v>426</v>
      </c>
      <c r="AA1623" s="34" t="s">
        <v>401</v>
      </c>
      <c r="AB1623" s="34" t="s">
        <v>401</v>
      </c>
      <c r="AC1623" s="34" t="s">
        <v>2408</v>
      </c>
      <c r="AD1623" s="44" t="s">
        <v>3928</v>
      </c>
      <c r="AE1623" s="44" t="s">
        <v>6770</v>
      </c>
      <c r="AF1623" s="43">
        <v>221</v>
      </c>
      <c r="AG1623" s="34" t="s">
        <v>3976</v>
      </c>
      <c r="AH1623" s="34" t="s">
        <v>3975</v>
      </c>
      <c r="AI1623" s="43" t="s">
        <v>3977</v>
      </c>
      <c r="AJ1623" s="44" t="s">
        <v>3978</v>
      </c>
      <c r="AK1623" s="295">
        <v>3000174</v>
      </c>
      <c r="AL1623" s="44" t="s">
        <v>401</v>
      </c>
      <c r="AM1623" s="44" t="s">
        <v>3982</v>
      </c>
      <c r="AN1623" s="296">
        <v>239158820</v>
      </c>
      <c r="AO1623" s="34"/>
      <c r="AP1623" s="34"/>
      <c r="AQ1623" s="34"/>
      <c r="AR1623" s="34"/>
      <c r="AS1623" s="34"/>
      <c r="AT1623" s="44" t="s">
        <v>6737</v>
      </c>
      <c r="AU1623" s="44"/>
      <c r="AV1623" s="751" t="str" cm="1">
        <f t="array" ref="AV16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3" s="34"/>
      <c r="AX1623" s="34"/>
      <c r="AY1623" s="34"/>
      <c r="AZ1623" s="34"/>
      <c r="BA1623" s="34"/>
      <c r="BB1623" s="34"/>
      <c r="BC1623" s="34"/>
      <c r="BD1623" s="44">
        <v>60329</v>
      </c>
      <c r="BE1623" s="34" t="s">
        <v>2408</v>
      </c>
      <c r="BF1623" s="43" t="s">
        <v>426</v>
      </c>
      <c r="BG1623" s="34" t="s">
        <v>401</v>
      </c>
      <c r="BH1623" s="34" t="s">
        <v>401</v>
      </c>
      <c r="BI1623" s="34" t="s">
        <v>2408</v>
      </c>
      <c r="BJ1623" s="44" t="s">
        <v>3928</v>
      </c>
      <c r="BK1623" s="44" t="s">
        <v>6770</v>
      </c>
    </row>
    <row r="1624" spans="22:63">
      <c r="V1624" s="43">
        <v>221</v>
      </c>
      <c r="W1624" s="34" t="s">
        <v>3976</v>
      </c>
      <c r="X1624" s="44">
        <v>60332</v>
      </c>
      <c r="Y1624" s="34" t="s">
        <v>2549</v>
      </c>
      <c r="Z1624" s="43" t="s">
        <v>426</v>
      </c>
      <c r="AA1624" s="34" t="s">
        <v>401</v>
      </c>
      <c r="AB1624" s="34" t="s">
        <v>401</v>
      </c>
      <c r="AC1624" s="34" t="s">
        <v>6779</v>
      </c>
      <c r="AD1624" s="44" t="s">
        <v>3928</v>
      </c>
      <c r="AE1624" s="44" t="s">
        <v>6770</v>
      </c>
      <c r="AF1624" s="43">
        <v>221</v>
      </c>
      <c r="AG1624" s="34" t="s">
        <v>3976</v>
      </c>
      <c r="AH1624" s="34" t="s">
        <v>3975</v>
      </c>
      <c r="AI1624" s="43" t="s">
        <v>3977</v>
      </c>
      <c r="AJ1624" s="44" t="s">
        <v>3978</v>
      </c>
      <c r="AK1624" s="295">
        <v>3000174</v>
      </c>
      <c r="AL1624" s="44" t="s">
        <v>401</v>
      </c>
      <c r="AM1624" s="44" t="s">
        <v>3982</v>
      </c>
      <c r="AN1624" s="296">
        <v>239158820</v>
      </c>
      <c r="AO1624" s="34"/>
      <c r="AP1624" s="34"/>
      <c r="AQ1624" s="34"/>
      <c r="AR1624" s="34"/>
      <c r="AS1624" s="34"/>
      <c r="AT1624" s="44" t="s">
        <v>6737</v>
      </c>
      <c r="AU1624" s="44"/>
      <c r="AV1624" s="751" t="str" cm="1">
        <f t="array" ref="AV16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4" s="34"/>
      <c r="AX1624" s="34"/>
      <c r="AY1624" s="34"/>
      <c r="AZ1624" s="34"/>
      <c r="BA1624" s="34"/>
      <c r="BB1624" s="34"/>
      <c r="BC1624" s="34"/>
      <c r="BD1624" s="44">
        <v>60332</v>
      </c>
      <c r="BE1624" s="34" t="s">
        <v>2549</v>
      </c>
      <c r="BF1624" s="43" t="s">
        <v>426</v>
      </c>
      <c r="BG1624" s="34" t="s">
        <v>401</v>
      </c>
      <c r="BH1624" s="34" t="s">
        <v>401</v>
      </c>
      <c r="BI1624" s="34" t="s">
        <v>6779</v>
      </c>
      <c r="BJ1624" s="44" t="s">
        <v>3928</v>
      </c>
      <c r="BK1624" s="44" t="s">
        <v>6770</v>
      </c>
    </row>
    <row r="1625" spans="22:63">
      <c r="V1625" s="43">
        <v>221</v>
      </c>
      <c r="W1625" s="34" t="s">
        <v>3976</v>
      </c>
      <c r="X1625" s="44">
        <v>60333</v>
      </c>
      <c r="Y1625" s="34" t="s">
        <v>2678</v>
      </c>
      <c r="Z1625" s="43" t="s">
        <v>426</v>
      </c>
      <c r="AA1625" s="34" t="s">
        <v>401</v>
      </c>
      <c r="AB1625" s="34" t="s">
        <v>401</v>
      </c>
      <c r="AC1625" s="34" t="s">
        <v>6780</v>
      </c>
      <c r="AD1625" s="44" t="s">
        <v>3928</v>
      </c>
      <c r="AE1625" s="44" t="s">
        <v>6770</v>
      </c>
      <c r="AF1625" s="43">
        <v>221</v>
      </c>
      <c r="AG1625" s="34" t="s">
        <v>3976</v>
      </c>
      <c r="AH1625" s="34" t="s">
        <v>3975</v>
      </c>
      <c r="AI1625" s="43" t="s">
        <v>3977</v>
      </c>
      <c r="AJ1625" s="44" t="s">
        <v>3978</v>
      </c>
      <c r="AK1625" s="295">
        <v>3000174</v>
      </c>
      <c r="AL1625" s="44" t="s">
        <v>401</v>
      </c>
      <c r="AM1625" s="44" t="s">
        <v>3982</v>
      </c>
      <c r="AN1625" s="296">
        <v>239158820</v>
      </c>
      <c r="AO1625" s="34"/>
      <c r="AP1625" s="34"/>
      <c r="AQ1625" s="34"/>
      <c r="AR1625" s="34"/>
      <c r="AS1625" s="34"/>
      <c r="AT1625" s="44" t="s">
        <v>6737</v>
      </c>
      <c r="AU1625" s="44"/>
      <c r="AV1625" s="751" t="str" cm="1">
        <f t="array" ref="AV16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5" s="34"/>
      <c r="AX1625" s="34"/>
      <c r="AY1625" s="34"/>
      <c r="AZ1625" s="34"/>
      <c r="BA1625" s="34"/>
      <c r="BB1625" s="34"/>
      <c r="BC1625" s="34"/>
      <c r="BD1625" s="44">
        <v>60333</v>
      </c>
      <c r="BE1625" s="34" t="s">
        <v>2678</v>
      </c>
      <c r="BF1625" s="43" t="s">
        <v>426</v>
      </c>
      <c r="BG1625" s="34" t="s">
        <v>401</v>
      </c>
      <c r="BH1625" s="34" t="s">
        <v>401</v>
      </c>
      <c r="BI1625" s="34" t="s">
        <v>6780</v>
      </c>
      <c r="BJ1625" s="44" t="s">
        <v>3928</v>
      </c>
      <c r="BK1625" s="44" t="s">
        <v>6770</v>
      </c>
    </row>
    <row r="1626" spans="22:63">
      <c r="V1626" s="43">
        <v>221</v>
      </c>
      <c r="W1626" s="34" t="s">
        <v>3976</v>
      </c>
      <c r="X1626" s="44">
        <v>60334</v>
      </c>
      <c r="Y1626" s="34" t="s">
        <v>2802</v>
      </c>
      <c r="Z1626" s="43" t="s">
        <v>426</v>
      </c>
      <c r="AA1626" s="34" t="s">
        <v>401</v>
      </c>
      <c r="AB1626" s="34" t="s">
        <v>401</v>
      </c>
      <c r="AC1626" s="34" t="s">
        <v>6778</v>
      </c>
      <c r="AD1626" s="44" t="s">
        <v>3928</v>
      </c>
      <c r="AE1626" s="44" t="s">
        <v>6770</v>
      </c>
      <c r="AF1626" s="43">
        <v>221</v>
      </c>
      <c r="AG1626" s="34" t="s">
        <v>3976</v>
      </c>
      <c r="AH1626" s="34" t="s">
        <v>3975</v>
      </c>
      <c r="AI1626" s="43" t="s">
        <v>3977</v>
      </c>
      <c r="AJ1626" s="44" t="s">
        <v>3978</v>
      </c>
      <c r="AK1626" s="295">
        <v>3000174</v>
      </c>
      <c r="AL1626" s="44" t="s">
        <v>401</v>
      </c>
      <c r="AM1626" s="44" t="s">
        <v>3982</v>
      </c>
      <c r="AN1626" s="296">
        <v>239158820</v>
      </c>
      <c r="AO1626" s="34"/>
      <c r="AP1626" s="34"/>
      <c r="AQ1626" s="34"/>
      <c r="AR1626" s="34"/>
      <c r="AS1626" s="34"/>
      <c r="AT1626" s="44" t="s">
        <v>6737</v>
      </c>
      <c r="AU1626" s="44"/>
      <c r="AV1626" s="751" t="str" cm="1">
        <f t="array" ref="AV16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6" s="34"/>
      <c r="AX1626" s="34"/>
      <c r="AY1626" s="34"/>
      <c r="AZ1626" s="34"/>
      <c r="BA1626" s="34"/>
      <c r="BB1626" s="34"/>
      <c r="BC1626" s="34"/>
      <c r="BD1626" s="44">
        <v>60334</v>
      </c>
      <c r="BE1626" s="34" t="s">
        <v>2802</v>
      </c>
      <c r="BF1626" s="43" t="s">
        <v>426</v>
      </c>
      <c r="BG1626" s="34" t="s">
        <v>401</v>
      </c>
      <c r="BH1626" s="34" t="s">
        <v>401</v>
      </c>
      <c r="BI1626" s="34" t="s">
        <v>6778</v>
      </c>
      <c r="BJ1626" s="44" t="s">
        <v>3928</v>
      </c>
      <c r="BK1626" s="44" t="s">
        <v>6770</v>
      </c>
    </row>
    <row r="1627" spans="22:63">
      <c r="V1627" s="43">
        <v>221</v>
      </c>
      <c r="W1627" s="34" t="s">
        <v>3976</v>
      </c>
      <c r="X1627" s="44">
        <v>60335</v>
      </c>
      <c r="Y1627" s="34" t="s">
        <v>2909</v>
      </c>
      <c r="Z1627" s="43" t="s">
        <v>426</v>
      </c>
      <c r="AA1627" s="34" t="s">
        <v>401</v>
      </c>
      <c r="AB1627" s="34" t="s">
        <v>401</v>
      </c>
      <c r="AC1627" s="34" t="s">
        <v>6781</v>
      </c>
      <c r="AD1627" s="44" t="s">
        <v>3928</v>
      </c>
      <c r="AE1627" s="44" t="s">
        <v>6770</v>
      </c>
      <c r="AF1627" s="43">
        <v>221</v>
      </c>
      <c r="AG1627" s="34" t="s">
        <v>3976</v>
      </c>
      <c r="AH1627" s="34" t="s">
        <v>3975</v>
      </c>
      <c r="AI1627" s="43" t="s">
        <v>3977</v>
      </c>
      <c r="AJ1627" s="44" t="s">
        <v>3978</v>
      </c>
      <c r="AK1627" s="295">
        <v>3000174</v>
      </c>
      <c r="AL1627" s="44" t="s">
        <v>401</v>
      </c>
      <c r="AM1627" s="44" t="s">
        <v>3982</v>
      </c>
      <c r="AN1627" s="296">
        <v>239158820</v>
      </c>
      <c r="AO1627" s="34"/>
      <c r="AP1627" s="34"/>
      <c r="AQ1627" s="34"/>
      <c r="AR1627" s="34"/>
      <c r="AS1627" s="34"/>
      <c r="AT1627" s="44" t="s">
        <v>6737</v>
      </c>
      <c r="AU1627" s="44"/>
      <c r="AV1627" s="751" t="str" cm="1">
        <f t="array" ref="AV16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7" s="34"/>
      <c r="AX1627" s="34"/>
      <c r="AY1627" s="34"/>
      <c r="AZ1627" s="34"/>
      <c r="BA1627" s="34"/>
      <c r="BB1627" s="34"/>
      <c r="BC1627" s="34"/>
      <c r="BD1627" s="44">
        <v>60335</v>
      </c>
      <c r="BE1627" s="34" t="s">
        <v>2909</v>
      </c>
      <c r="BF1627" s="43" t="s">
        <v>426</v>
      </c>
      <c r="BG1627" s="34" t="s">
        <v>401</v>
      </c>
      <c r="BH1627" s="34" t="s">
        <v>401</v>
      </c>
      <c r="BI1627" s="34" t="s">
        <v>6781</v>
      </c>
      <c r="BJ1627" s="44" t="s">
        <v>3928</v>
      </c>
      <c r="BK1627" s="44" t="s">
        <v>6770</v>
      </c>
    </row>
    <row r="1628" spans="22:63">
      <c r="V1628" s="43">
        <v>221</v>
      </c>
      <c r="W1628" s="34" t="s">
        <v>3976</v>
      </c>
      <c r="X1628" s="44">
        <v>60336</v>
      </c>
      <c r="Y1628" s="34" t="s">
        <v>3006</v>
      </c>
      <c r="Z1628" s="43" t="s">
        <v>426</v>
      </c>
      <c r="AA1628" s="34" t="s">
        <v>401</v>
      </c>
      <c r="AB1628" s="34" t="s">
        <v>401</v>
      </c>
      <c r="AC1628" s="34" t="s">
        <v>6782</v>
      </c>
      <c r="AD1628" s="44" t="s">
        <v>3928</v>
      </c>
      <c r="AE1628" s="44" t="s">
        <v>6770</v>
      </c>
      <c r="AF1628" s="43">
        <v>221</v>
      </c>
      <c r="AG1628" s="34" t="s">
        <v>3976</v>
      </c>
      <c r="AH1628" s="34" t="s">
        <v>3975</v>
      </c>
      <c r="AI1628" s="43" t="s">
        <v>3977</v>
      </c>
      <c r="AJ1628" s="44" t="s">
        <v>3978</v>
      </c>
      <c r="AK1628" s="295">
        <v>3000174</v>
      </c>
      <c r="AL1628" s="44" t="s">
        <v>401</v>
      </c>
      <c r="AM1628" s="44" t="s">
        <v>3982</v>
      </c>
      <c r="AN1628" s="296">
        <v>239158820</v>
      </c>
      <c r="AO1628" s="34"/>
      <c r="AP1628" s="34"/>
      <c r="AQ1628" s="34"/>
      <c r="AR1628" s="34"/>
      <c r="AS1628" s="34"/>
      <c r="AT1628" s="44" t="s">
        <v>6737</v>
      </c>
      <c r="AU1628" s="44"/>
      <c r="AV1628" s="751" t="str" cm="1">
        <f t="array" ref="AV16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8" s="34"/>
      <c r="AX1628" s="34"/>
      <c r="AY1628" s="34"/>
      <c r="AZ1628" s="34"/>
      <c r="BA1628" s="34"/>
      <c r="BB1628" s="34"/>
      <c r="BC1628" s="34"/>
      <c r="BD1628" s="44">
        <v>60336</v>
      </c>
      <c r="BE1628" s="34" t="s">
        <v>3006</v>
      </c>
      <c r="BF1628" s="43" t="s">
        <v>426</v>
      </c>
      <c r="BG1628" s="34" t="s">
        <v>401</v>
      </c>
      <c r="BH1628" s="34" t="s">
        <v>401</v>
      </c>
      <c r="BI1628" s="34" t="s">
        <v>6782</v>
      </c>
      <c r="BJ1628" s="44" t="s">
        <v>3928</v>
      </c>
      <c r="BK1628" s="44" t="s">
        <v>6770</v>
      </c>
    </row>
    <row r="1629" spans="22:63">
      <c r="V1629" s="43">
        <v>221</v>
      </c>
      <c r="W1629" s="34" t="s">
        <v>3976</v>
      </c>
      <c r="X1629" s="44">
        <v>60337</v>
      </c>
      <c r="Y1629" s="34" t="s">
        <v>3085</v>
      </c>
      <c r="Z1629" s="43" t="s">
        <v>426</v>
      </c>
      <c r="AA1629" s="34" t="s">
        <v>401</v>
      </c>
      <c r="AB1629" s="34" t="s">
        <v>401</v>
      </c>
      <c r="AC1629" s="34" t="s">
        <v>6783</v>
      </c>
      <c r="AD1629" s="44" t="s">
        <v>3928</v>
      </c>
      <c r="AE1629" s="44" t="s">
        <v>6770</v>
      </c>
      <c r="AF1629" s="43">
        <v>221</v>
      </c>
      <c r="AG1629" s="34" t="s">
        <v>3976</v>
      </c>
      <c r="AH1629" s="34" t="s">
        <v>3975</v>
      </c>
      <c r="AI1629" s="43" t="s">
        <v>3977</v>
      </c>
      <c r="AJ1629" s="44" t="s">
        <v>3978</v>
      </c>
      <c r="AK1629" s="295">
        <v>3000174</v>
      </c>
      <c r="AL1629" s="44" t="s">
        <v>401</v>
      </c>
      <c r="AM1629" s="44" t="s">
        <v>3982</v>
      </c>
      <c r="AN1629" s="296">
        <v>239158820</v>
      </c>
      <c r="AO1629" s="34"/>
      <c r="AP1629" s="34"/>
      <c r="AQ1629" s="34"/>
      <c r="AR1629" s="34"/>
      <c r="AS1629" s="34"/>
      <c r="AT1629" s="44" t="s">
        <v>6737</v>
      </c>
      <c r="AU1629" s="44"/>
      <c r="AV1629" s="751" t="str" cm="1">
        <f t="array" ref="AV16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29" s="34"/>
      <c r="AX1629" s="34"/>
      <c r="AY1629" s="34"/>
      <c r="AZ1629" s="34"/>
      <c r="BA1629" s="34"/>
      <c r="BB1629" s="34"/>
      <c r="BC1629" s="34"/>
      <c r="BD1629" s="44">
        <v>60337</v>
      </c>
      <c r="BE1629" s="34" t="s">
        <v>3085</v>
      </c>
      <c r="BF1629" s="43" t="s">
        <v>426</v>
      </c>
      <c r="BG1629" s="34" t="s">
        <v>401</v>
      </c>
      <c r="BH1629" s="34" t="s">
        <v>401</v>
      </c>
      <c r="BI1629" s="34" t="s">
        <v>6783</v>
      </c>
      <c r="BJ1629" s="44" t="s">
        <v>3928</v>
      </c>
      <c r="BK1629" s="44" t="s">
        <v>6770</v>
      </c>
    </row>
    <row r="1630" spans="22:63">
      <c r="V1630" s="43">
        <v>221</v>
      </c>
      <c r="W1630" s="34" t="s">
        <v>3976</v>
      </c>
      <c r="X1630" s="44">
        <v>60339</v>
      </c>
      <c r="Y1630" s="34" t="s">
        <v>3221</v>
      </c>
      <c r="Z1630" s="43" t="s">
        <v>426</v>
      </c>
      <c r="AA1630" s="34" t="s">
        <v>401</v>
      </c>
      <c r="AB1630" s="34" t="s">
        <v>401</v>
      </c>
      <c r="AC1630" s="34" t="s">
        <v>6784</v>
      </c>
      <c r="AD1630" s="44" t="s">
        <v>3928</v>
      </c>
      <c r="AE1630" s="44" t="s">
        <v>6770</v>
      </c>
      <c r="AF1630" s="43">
        <v>221</v>
      </c>
      <c r="AG1630" s="34" t="s">
        <v>3976</v>
      </c>
      <c r="AH1630" s="34" t="s">
        <v>3975</v>
      </c>
      <c r="AI1630" s="43" t="s">
        <v>3977</v>
      </c>
      <c r="AJ1630" s="44" t="s">
        <v>3978</v>
      </c>
      <c r="AK1630" s="295">
        <v>3000174</v>
      </c>
      <c r="AL1630" s="44" t="s">
        <v>401</v>
      </c>
      <c r="AM1630" s="44" t="s">
        <v>3982</v>
      </c>
      <c r="AN1630" s="296">
        <v>239158820</v>
      </c>
      <c r="AO1630" s="34"/>
      <c r="AP1630" s="34"/>
      <c r="AQ1630" s="34"/>
      <c r="AR1630" s="34"/>
      <c r="AS1630" s="34"/>
      <c r="AT1630" s="44" t="s">
        <v>6737</v>
      </c>
      <c r="AU1630" s="44"/>
      <c r="AV1630" s="751" t="str" cm="1">
        <f t="array" ref="AV16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0" s="34"/>
      <c r="AX1630" s="34"/>
      <c r="AY1630" s="34"/>
      <c r="AZ1630" s="34"/>
      <c r="BA1630" s="34"/>
      <c r="BB1630" s="34"/>
      <c r="BC1630" s="34"/>
      <c r="BD1630" s="44">
        <v>60339</v>
      </c>
      <c r="BE1630" s="34" t="s">
        <v>3221</v>
      </c>
      <c r="BF1630" s="43" t="s">
        <v>426</v>
      </c>
      <c r="BG1630" s="34" t="s">
        <v>401</v>
      </c>
      <c r="BH1630" s="34" t="s">
        <v>401</v>
      </c>
      <c r="BI1630" s="34" t="s">
        <v>6784</v>
      </c>
      <c r="BJ1630" s="44" t="s">
        <v>3928</v>
      </c>
      <c r="BK1630" s="44" t="s">
        <v>6770</v>
      </c>
    </row>
    <row r="1631" spans="22:63">
      <c r="V1631" s="43">
        <v>221</v>
      </c>
      <c r="W1631" s="34" t="s">
        <v>3976</v>
      </c>
      <c r="X1631" s="44">
        <v>60340</v>
      </c>
      <c r="Y1631" s="34" t="s">
        <v>3278</v>
      </c>
      <c r="Z1631" s="43" t="s">
        <v>426</v>
      </c>
      <c r="AA1631" s="34" t="s">
        <v>401</v>
      </c>
      <c r="AB1631" s="34" t="s">
        <v>401</v>
      </c>
      <c r="AC1631" s="34" t="s">
        <v>6785</v>
      </c>
      <c r="AD1631" s="44" t="s">
        <v>3928</v>
      </c>
      <c r="AE1631" s="44" t="s">
        <v>6770</v>
      </c>
      <c r="AF1631" s="43">
        <v>221</v>
      </c>
      <c r="AG1631" s="34" t="s">
        <v>3976</v>
      </c>
      <c r="AH1631" s="34" t="s">
        <v>3975</v>
      </c>
      <c r="AI1631" s="43" t="s">
        <v>3977</v>
      </c>
      <c r="AJ1631" s="44" t="s">
        <v>3978</v>
      </c>
      <c r="AK1631" s="295">
        <v>3000174</v>
      </c>
      <c r="AL1631" s="44" t="s">
        <v>401</v>
      </c>
      <c r="AM1631" s="44" t="s">
        <v>3982</v>
      </c>
      <c r="AN1631" s="296">
        <v>239158820</v>
      </c>
      <c r="AO1631" s="34"/>
      <c r="AP1631" s="34"/>
      <c r="AQ1631" s="34"/>
      <c r="AR1631" s="34"/>
      <c r="AS1631" s="34"/>
      <c r="AT1631" s="44" t="s">
        <v>6737</v>
      </c>
      <c r="AU1631" s="44"/>
      <c r="AV1631" s="751" t="str" cm="1">
        <f t="array" ref="AV16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1" s="34"/>
      <c r="AX1631" s="34"/>
      <c r="AY1631" s="34"/>
      <c r="AZ1631" s="34"/>
      <c r="BA1631" s="34"/>
      <c r="BB1631" s="34"/>
      <c r="BC1631" s="34"/>
      <c r="BD1631" s="44">
        <v>60340</v>
      </c>
      <c r="BE1631" s="34" t="s">
        <v>3278</v>
      </c>
      <c r="BF1631" s="43" t="s">
        <v>426</v>
      </c>
      <c r="BG1631" s="34" t="s">
        <v>401</v>
      </c>
      <c r="BH1631" s="34" t="s">
        <v>401</v>
      </c>
      <c r="BI1631" s="34" t="s">
        <v>6785</v>
      </c>
      <c r="BJ1631" s="44" t="s">
        <v>3928</v>
      </c>
      <c r="BK1631" s="44" t="s">
        <v>6770</v>
      </c>
    </row>
    <row r="1632" spans="22:63">
      <c r="V1632" s="43">
        <v>221</v>
      </c>
      <c r="W1632" s="34" t="s">
        <v>3976</v>
      </c>
      <c r="X1632" s="44">
        <v>60341</v>
      </c>
      <c r="Y1632" s="34" t="s">
        <v>3333</v>
      </c>
      <c r="Z1632" s="43" t="s">
        <v>426</v>
      </c>
      <c r="AA1632" s="34" t="s">
        <v>401</v>
      </c>
      <c r="AB1632" s="34" t="s">
        <v>401</v>
      </c>
      <c r="AC1632" s="34" t="s">
        <v>6786</v>
      </c>
      <c r="AD1632" s="44" t="s">
        <v>3928</v>
      </c>
      <c r="AE1632" s="44" t="s">
        <v>6770</v>
      </c>
      <c r="AF1632" s="43">
        <v>221</v>
      </c>
      <c r="AG1632" s="34" t="s">
        <v>3976</v>
      </c>
      <c r="AH1632" s="34" t="s">
        <v>3975</v>
      </c>
      <c r="AI1632" s="43" t="s">
        <v>3977</v>
      </c>
      <c r="AJ1632" s="44" t="s">
        <v>3978</v>
      </c>
      <c r="AK1632" s="295">
        <v>3000174</v>
      </c>
      <c r="AL1632" s="44" t="s">
        <v>401</v>
      </c>
      <c r="AM1632" s="44" t="s">
        <v>3982</v>
      </c>
      <c r="AN1632" s="296">
        <v>239158820</v>
      </c>
      <c r="AO1632" s="34"/>
      <c r="AP1632" s="34"/>
      <c r="AQ1632" s="34"/>
      <c r="AR1632" s="34"/>
      <c r="AS1632" s="34"/>
      <c r="AT1632" s="44" t="s">
        <v>6737</v>
      </c>
      <c r="AU1632" s="44"/>
      <c r="AV1632" s="751" t="str" cm="1">
        <f t="array" ref="AV16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2" s="34"/>
      <c r="AX1632" s="34"/>
      <c r="AY1632" s="34"/>
      <c r="AZ1632" s="34"/>
      <c r="BA1632" s="34"/>
      <c r="BB1632" s="34"/>
      <c r="BC1632" s="34"/>
      <c r="BD1632" s="44">
        <v>60341</v>
      </c>
      <c r="BE1632" s="34" t="s">
        <v>3333</v>
      </c>
      <c r="BF1632" s="43" t="s">
        <v>426</v>
      </c>
      <c r="BG1632" s="34" t="s">
        <v>401</v>
      </c>
      <c r="BH1632" s="34" t="s">
        <v>401</v>
      </c>
      <c r="BI1632" s="34" t="s">
        <v>6786</v>
      </c>
      <c r="BJ1632" s="44" t="s">
        <v>3928</v>
      </c>
      <c r="BK1632" s="44" t="s">
        <v>6770</v>
      </c>
    </row>
    <row r="1633" spans="22:63">
      <c r="V1633" s="43">
        <v>221</v>
      </c>
      <c r="W1633" s="34" t="s">
        <v>3976</v>
      </c>
      <c r="X1633" s="44">
        <v>60338</v>
      </c>
      <c r="Y1633" s="34" t="s">
        <v>3154</v>
      </c>
      <c r="Z1633" s="43" t="s">
        <v>426</v>
      </c>
      <c r="AA1633" s="34" t="s">
        <v>401</v>
      </c>
      <c r="AB1633" s="34" t="s">
        <v>401</v>
      </c>
      <c r="AC1633" s="34" t="s">
        <v>6787</v>
      </c>
      <c r="AD1633" s="44" t="s">
        <v>3928</v>
      </c>
      <c r="AE1633" s="44" t="s">
        <v>6770</v>
      </c>
      <c r="AF1633" s="43">
        <v>221</v>
      </c>
      <c r="AG1633" s="34" t="s">
        <v>3976</v>
      </c>
      <c r="AH1633" s="34" t="s">
        <v>3975</v>
      </c>
      <c r="AI1633" s="43" t="s">
        <v>3977</v>
      </c>
      <c r="AJ1633" s="44" t="s">
        <v>3978</v>
      </c>
      <c r="AK1633" s="295">
        <v>3000174</v>
      </c>
      <c r="AL1633" s="44" t="s">
        <v>401</v>
      </c>
      <c r="AM1633" s="44" t="s">
        <v>3982</v>
      </c>
      <c r="AN1633" s="296">
        <v>239158820</v>
      </c>
      <c r="AO1633" s="34"/>
      <c r="AP1633" s="34"/>
      <c r="AQ1633" s="34"/>
      <c r="AR1633" s="34"/>
      <c r="AS1633" s="34"/>
      <c r="AT1633" s="44" t="s">
        <v>6737</v>
      </c>
      <c r="AU1633" s="44"/>
      <c r="AV1633" s="751" t="str" cm="1">
        <f t="array" ref="AV16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3" s="34"/>
      <c r="AX1633" s="34"/>
      <c r="AY1633" s="34"/>
      <c r="AZ1633" s="34"/>
      <c r="BA1633" s="34"/>
      <c r="BB1633" s="34"/>
      <c r="BC1633" s="34"/>
      <c r="BD1633" s="44">
        <v>60338</v>
      </c>
      <c r="BE1633" s="34" t="s">
        <v>3154</v>
      </c>
      <c r="BF1633" s="43" t="s">
        <v>426</v>
      </c>
      <c r="BG1633" s="34" t="s">
        <v>401</v>
      </c>
      <c r="BH1633" s="34" t="s">
        <v>401</v>
      </c>
      <c r="BI1633" s="34" t="s">
        <v>6787</v>
      </c>
      <c r="BJ1633" s="44" t="s">
        <v>3928</v>
      </c>
      <c r="BK1633" s="44" t="s">
        <v>6770</v>
      </c>
    </row>
    <row r="1634" spans="22:63">
      <c r="V1634" s="43">
        <v>221</v>
      </c>
      <c r="W1634" s="34" t="s">
        <v>3976</v>
      </c>
      <c r="X1634" s="44">
        <v>60401</v>
      </c>
      <c r="Y1634" s="34" t="s">
        <v>785</v>
      </c>
      <c r="Z1634" s="43" t="s">
        <v>426</v>
      </c>
      <c r="AA1634" s="34" t="s">
        <v>519</v>
      </c>
      <c r="AB1634" s="34" t="s">
        <v>401</v>
      </c>
      <c r="AC1634" s="34" t="s">
        <v>785</v>
      </c>
      <c r="AD1634" s="44" t="s">
        <v>3928</v>
      </c>
      <c r="AE1634" s="44" t="s">
        <v>6770</v>
      </c>
      <c r="AF1634" s="43">
        <v>221</v>
      </c>
      <c r="AG1634" s="34" t="s">
        <v>3976</v>
      </c>
      <c r="AH1634" s="34" t="s">
        <v>3975</v>
      </c>
      <c r="AI1634" s="43" t="s">
        <v>3977</v>
      </c>
      <c r="AJ1634" s="44" t="s">
        <v>3978</v>
      </c>
      <c r="AK1634" s="295">
        <v>3000174</v>
      </c>
      <c r="AL1634" s="44" t="s">
        <v>401</v>
      </c>
      <c r="AM1634" s="44" t="s">
        <v>3982</v>
      </c>
      <c r="AN1634" s="296">
        <v>239158820</v>
      </c>
      <c r="AO1634" s="34"/>
      <c r="AP1634" s="34"/>
      <c r="AQ1634" s="34"/>
      <c r="AR1634" s="34"/>
      <c r="AS1634" s="34"/>
      <c r="AT1634" s="44" t="s">
        <v>6737</v>
      </c>
      <c r="AU1634" s="44"/>
      <c r="AV1634" s="751" t="str" cm="1">
        <f t="array" ref="AV16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4" s="34"/>
      <c r="AX1634" s="34"/>
      <c r="AY1634" s="34"/>
      <c r="AZ1634" s="34"/>
      <c r="BA1634" s="34"/>
      <c r="BB1634" s="34"/>
      <c r="BC1634" s="34"/>
      <c r="BD1634" s="44">
        <v>60401</v>
      </c>
      <c r="BE1634" s="34" t="s">
        <v>785</v>
      </c>
      <c r="BF1634" s="43" t="s">
        <v>426</v>
      </c>
      <c r="BG1634" s="34" t="s">
        <v>519</v>
      </c>
      <c r="BH1634" s="34" t="s">
        <v>401</v>
      </c>
      <c r="BI1634" s="34" t="s">
        <v>785</v>
      </c>
      <c r="BJ1634" s="44" t="s">
        <v>3928</v>
      </c>
      <c r="BK1634" s="44" t="s">
        <v>6770</v>
      </c>
    </row>
    <row r="1635" spans="22:63">
      <c r="V1635" s="43">
        <v>221</v>
      </c>
      <c r="W1635" s="34" t="s">
        <v>3976</v>
      </c>
      <c r="X1635" s="44">
        <v>60400</v>
      </c>
      <c r="Y1635" s="34" t="s">
        <v>6788</v>
      </c>
      <c r="Z1635" s="43" t="s">
        <v>426</v>
      </c>
      <c r="AA1635" s="34" t="s">
        <v>519</v>
      </c>
      <c r="AB1635" s="34" t="s">
        <v>401</v>
      </c>
      <c r="AC1635" s="34" t="s">
        <v>6789</v>
      </c>
      <c r="AD1635" s="44" t="s">
        <v>3928</v>
      </c>
      <c r="AE1635" s="44" t="s">
        <v>6770</v>
      </c>
      <c r="AF1635" s="43">
        <v>221</v>
      </c>
      <c r="AG1635" s="34" t="s">
        <v>3976</v>
      </c>
      <c r="AH1635" s="34" t="s">
        <v>3975</v>
      </c>
      <c r="AI1635" s="43" t="s">
        <v>3977</v>
      </c>
      <c r="AJ1635" s="44" t="s">
        <v>3978</v>
      </c>
      <c r="AK1635" s="295">
        <v>3000174</v>
      </c>
      <c r="AL1635" s="44" t="s">
        <v>401</v>
      </c>
      <c r="AM1635" s="44" t="s">
        <v>3982</v>
      </c>
      <c r="AN1635" s="296">
        <v>239158820</v>
      </c>
      <c r="AO1635" s="34"/>
      <c r="AP1635" s="34"/>
      <c r="AQ1635" s="34"/>
      <c r="AR1635" s="34"/>
      <c r="AS1635" s="34"/>
      <c r="AT1635" s="44" t="s">
        <v>6737</v>
      </c>
      <c r="AU1635" s="44"/>
      <c r="AV1635" s="751" t="str" cm="1">
        <f t="array" ref="AV16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5" s="34"/>
      <c r="AX1635" s="34"/>
      <c r="AY1635" s="34"/>
      <c r="AZ1635" s="34"/>
      <c r="BA1635" s="34"/>
      <c r="BB1635" s="34"/>
      <c r="BC1635" s="34"/>
      <c r="BD1635" s="44">
        <v>60400</v>
      </c>
      <c r="BE1635" s="34" t="s">
        <v>6788</v>
      </c>
      <c r="BF1635" s="43" t="s">
        <v>426</v>
      </c>
      <c r="BG1635" s="34" t="s">
        <v>519</v>
      </c>
      <c r="BH1635" s="34" t="s">
        <v>401</v>
      </c>
      <c r="BI1635" s="34" t="s">
        <v>6789</v>
      </c>
      <c r="BJ1635" s="44" t="s">
        <v>3928</v>
      </c>
      <c r="BK1635" s="44" t="s">
        <v>6770</v>
      </c>
    </row>
    <row r="1636" spans="22:63">
      <c r="V1636" s="43">
        <v>221</v>
      </c>
      <c r="W1636" s="34" t="s">
        <v>3976</v>
      </c>
      <c r="X1636" s="44">
        <v>60406</v>
      </c>
      <c r="Y1636" s="34" t="s">
        <v>1053</v>
      </c>
      <c r="Z1636" s="43" t="s">
        <v>426</v>
      </c>
      <c r="AA1636" s="34" t="s">
        <v>519</v>
      </c>
      <c r="AB1636" s="34" t="s">
        <v>401</v>
      </c>
      <c r="AC1636" s="34" t="s">
        <v>1053</v>
      </c>
      <c r="AD1636" s="44" t="s">
        <v>3928</v>
      </c>
      <c r="AE1636" s="44" t="s">
        <v>6770</v>
      </c>
      <c r="AF1636" s="43">
        <v>221</v>
      </c>
      <c r="AG1636" s="34" t="s">
        <v>3976</v>
      </c>
      <c r="AH1636" s="34" t="s">
        <v>3975</v>
      </c>
      <c r="AI1636" s="43" t="s">
        <v>3977</v>
      </c>
      <c r="AJ1636" s="44" t="s">
        <v>3978</v>
      </c>
      <c r="AK1636" s="295">
        <v>3000174</v>
      </c>
      <c r="AL1636" s="44" t="s">
        <v>401</v>
      </c>
      <c r="AM1636" s="44" t="s">
        <v>3982</v>
      </c>
      <c r="AN1636" s="296">
        <v>239158820</v>
      </c>
      <c r="AO1636" s="34"/>
      <c r="AP1636" s="34"/>
      <c r="AQ1636" s="34"/>
      <c r="AR1636" s="34"/>
      <c r="AS1636" s="34"/>
      <c r="AT1636" s="44" t="s">
        <v>6737</v>
      </c>
      <c r="AU1636" s="44"/>
      <c r="AV1636" s="751" t="str" cm="1">
        <f t="array" ref="AV16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6" s="34"/>
      <c r="AX1636" s="34"/>
      <c r="AY1636" s="34"/>
      <c r="AZ1636" s="34"/>
      <c r="BA1636" s="34"/>
      <c r="BB1636" s="34"/>
      <c r="BC1636" s="34"/>
      <c r="BD1636" s="44">
        <v>60406</v>
      </c>
      <c r="BE1636" s="34" t="s">
        <v>1053</v>
      </c>
      <c r="BF1636" s="43" t="s">
        <v>426</v>
      </c>
      <c r="BG1636" s="34" t="s">
        <v>519</v>
      </c>
      <c r="BH1636" s="34" t="s">
        <v>401</v>
      </c>
      <c r="BI1636" s="34" t="s">
        <v>1053</v>
      </c>
      <c r="BJ1636" s="44" t="s">
        <v>3928</v>
      </c>
      <c r="BK1636" s="44" t="s">
        <v>6770</v>
      </c>
    </row>
    <row r="1637" spans="22:63">
      <c r="V1637" s="43">
        <v>221</v>
      </c>
      <c r="W1637" s="34" t="s">
        <v>3976</v>
      </c>
      <c r="X1637" s="44">
        <v>60407</v>
      </c>
      <c r="Y1637" s="34" t="s">
        <v>1346</v>
      </c>
      <c r="Z1637" s="43" t="s">
        <v>1277</v>
      </c>
      <c r="AA1637" s="34" t="s">
        <v>519</v>
      </c>
      <c r="AB1637" s="34" t="s">
        <v>401</v>
      </c>
      <c r="AC1637" s="34" t="s">
        <v>1346</v>
      </c>
      <c r="AD1637" s="44" t="s">
        <v>3928</v>
      </c>
      <c r="AE1637" s="44" t="s">
        <v>6770</v>
      </c>
      <c r="AF1637" s="43">
        <v>221</v>
      </c>
      <c r="AG1637" s="34" t="s">
        <v>3976</v>
      </c>
      <c r="AH1637" s="34" t="s">
        <v>3975</v>
      </c>
      <c r="AI1637" s="43" t="s">
        <v>3977</v>
      </c>
      <c r="AJ1637" s="44" t="s">
        <v>3978</v>
      </c>
      <c r="AK1637" s="295">
        <v>3000174</v>
      </c>
      <c r="AL1637" s="44" t="s">
        <v>401</v>
      </c>
      <c r="AM1637" s="44" t="s">
        <v>3982</v>
      </c>
      <c r="AN1637" s="296">
        <v>239158820</v>
      </c>
      <c r="AO1637" s="34"/>
      <c r="AP1637" s="34"/>
      <c r="AQ1637" s="34"/>
      <c r="AR1637" s="34"/>
      <c r="AS1637" s="34"/>
      <c r="AT1637" s="44" t="s">
        <v>6737</v>
      </c>
      <c r="AU1637" s="44"/>
      <c r="AV1637" s="751" t="str" cm="1">
        <f t="array" ref="AV16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7" s="34"/>
      <c r="AX1637" s="34"/>
      <c r="AY1637" s="34"/>
      <c r="AZ1637" s="34"/>
      <c r="BA1637" s="34"/>
      <c r="BB1637" s="34"/>
      <c r="BC1637" s="34"/>
      <c r="BD1637" s="44">
        <v>60407</v>
      </c>
      <c r="BE1637" s="34" t="s">
        <v>1346</v>
      </c>
      <c r="BF1637" s="43" t="s">
        <v>1277</v>
      </c>
      <c r="BG1637" s="34" t="s">
        <v>519</v>
      </c>
      <c r="BH1637" s="34" t="s">
        <v>401</v>
      </c>
      <c r="BI1637" s="34" t="s">
        <v>1346</v>
      </c>
      <c r="BJ1637" s="44" t="s">
        <v>3928</v>
      </c>
      <c r="BK1637" s="44" t="s">
        <v>6770</v>
      </c>
    </row>
    <row r="1638" spans="22:63">
      <c r="V1638" s="43">
        <v>221</v>
      </c>
      <c r="W1638" s="34" t="s">
        <v>3976</v>
      </c>
      <c r="X1638" s="44">
        <v>60411</v>
      </c>
      <c r="Y1638" s="34" t="s">
        <v>1882</v>
      </c>
      <c r="Z1638" s="43" t="s">
        <v>426</v>
      </c>
      <c r="AA1638" s="34" t="s">
        <v>519</v>
      </c>
      <c r="AB1638" s="34" t="s">
        <v>401</v>
      </c>
      <c r="AC1638" s="34" t="s">
        <v>6789</v>
      </c>
      <c r="AD1638" s="44" t="s">
        <v>3928</v>
      </c>
      <c r="AE1638" s="44" t="s">
        <v>6770</v>
      </c>
      <c r="AF1638" s="43">
        <v>221</v>
      </c>
      <c r="AG1638" s="34" t="s">
        <v>3976</v>
      </c>
      <c r="AH1638" s="34" t="s">
        <v>3975</v>
      </c>
      <c r="AI1638" s="43" t="s">
        <v>3977</v>
      </c>
      <c r="AJ1638" s="44" t="s">
        <v>3978</v>
      </c>
      <c r="AK1638" s="295">
        <v>3000174</v>
      </c>
      <c r="AL1638" s="44" t="s">
        <v>401</v>
      </c>
      <c r="AM1638" s="44" t="s">
        <v>3982</v>
      </c>
      <c r="AN1638" s="296">
        <v>239158820</v>
      </c>
      <c r="AO1638" s="34"/>
      <c r="AP1638" s="34"/>
      <c r="AQ1638" s="34"/>
      <c r="AR1638" s="34"/>
      <c r="AS1638" s="34"/>
      <c r="AT1638" s="44" t="s">
        <v>6737</v>
      </c>
      <c r="AU1638" s="44"/>
      <c r="AV1638" s="751" t="str" cm="1">
        <f t="array" ref="AV16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8" s="34"/>
      <c r="AX1638" s="34"/>
      <c r="AY1638" s="34"/>
      <c r="AZ1638" s="34"/>
      <c r="BA1638" s="34"/>
      <c r="BB1638" s="34"/>
      <c r="BC1638" s="34"/>
      <c r="BD1638" s="44">
        <v>60411</v>
      </c>
      <c r="BE1638" s="34" t="s">
        <v>1882</v>
      </c>
      <c r="BF1638" s="43" t="s">
        <v>426</v>
      </c>
      <c r="BG1638" s="34" t="s">
        <v>519</v>
      </c>
      <c r="BH1638" s="34" t="s">
        <v>401</v>
      </c>
      <c r="BI1638" s="34" t="s">
        <v>6789</v>
      </c>
      <c r="BJ1638" s="44" t="s">
        <v>3928</v>
      </c>
      <c r="BK1638" s="44" t="s">
        <v>6770</v>
      </c>
    </row>
    <row r="1639" spans="22:63">
      <c r="V1639" s="43">
        <v>221</v>
      </c>
      <c r="W1639" s="34" t="s">
        <v>3976</v>
      </c>
      <c r="X1639" s="44">
        <v>60412</v>
      </c>
      <c r="Y1639" s="34" t="s">
        <v>2076</v>
      </c>
      <c r="Z1639" s="43" t="s">
        <v>426</v>
      </c>
      <c r="AA1639" s="34" t="s">
        <v>519</v>
      </c>
      <c r="AB1639" s="34" t="s">
        <v>401</v>
      </c>
      <c r="AC1639" s="34" t="s">
        <v>6790</v>
      </c>
      <c r="AD1639" s="44" t="s">
        <v>3928</v>
      </c>
      <c r="AE1639" s="44" t="s">
        <v>6770</v>
      </c>
      <c r="AF1639" s="43">
        <v>221</v>
      </c>
      <c r="AG1639" s="34" t="s">
        <v>3976</v>
      </c>
      <c r="AH1639" s="34" t="s">
        <v>3975</v>
      </c>
      <c r="AI1639" s="43" t="s">
        <v>3977</v>
      </c>
      <c r="AJ1639" s="44" t="s">
        <v>3978</v>
      </c>
      <c r="AK1639" s="295">
        <v>3000174</v>
      </c>
      <c r="AL1639" s="44" t="s">
        <v>401</v>
      </c>
      <c r="AM1639" s="44" t="s">
        <v>3982</v>
      </c>
      <c r="AN1639" s="296">
        <v>239158820</v>
      </c>
      <c r="AO1639" s="34"/>
      <c r="AP1639" s="34"/>
      <c r="AQ1639" s="34"/>
      <c r="AR1639" s="34"/>
      <c r="AS1639" s="34"/>
      <c r="AT1639" s="44" t="s">
        <v>6737</v>
      </c>
      <c r="AU1639" s="44"/>
      <c r="AV1639" s="751" t="str" cm="1">
        <f t="array" ref="AV16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39" s="34"/>
      <c r="AX1639" s="34"/>
      <c r="AY1639" s="34"/>
      <c r="AZ1639" s="34"/>
      <c r="BA1639" s="34"/>
      <c r="BB1639" s="34"/>
      <c r="BC1639" s="34"/>
      <c r="BD1639" s="44">
        <v>60412</v>
      </c>
      <c r="BE1639" s="34" t="s">
        <v>2076</v>
      </c>
      <c r="BF1639" s="43" t="s">
        <v>426</v>
      </c>
      <c r="BG1639" s="34" t="s">
        <v>519</v>
      </c>
      <c r="BH1639" s="34" t="s">
        <v>401</v>
      </c>
      <c r="BI1639" s="34" t="s">
        <v>6790</v>
      </c>
      <c r="BJ1639" s="44" t="s">
        <v>3928</v>
      </c>
      <c r="BK1639" s="44" t="s">
        <v>6770</v>
      </c>
    </row>
    <row r="1640" spans="22:63">
      <c r="V1640" s="43">
        <v>221</v>
      </c>
      <c r="W1640" s="34" t="s">
        <v>3976</v>
      </c>
      <c r="X1640" s="44">
        <v>60413</v>
      </c>
      <c r="Y1640" s="34" t="s">
        <v>2255</v>
      </c>
      <c r="Z1640" s="43" t="s">
        <v>426</v>
      </c>
      <c r="AA1640" s="34" t="s">
        <v>519</v>
      </c>
      <c r="AB1640" s="34" t="s">
        <v>401</v>
      </c>
      <c r="AC1640" s="34" t="s">
        <v>6791</v>
      </c>
      <c r="AD1640" s="44" t="s">
        <v>3928</v>
      </c>
      <c r="AE1640" s="44" t="s">
        <v>6770</v>
      </c>
      <c r="AF1640" s="43">
        <v>221</v>
      </c>
      <c r="AG1640" s="34" t="s">
        <v>3976</v>
      </c>
      <c r="AH1640" s="34" t="s">
        <v>3975</v>
      </c>
      <c r="AI1640" s="43" t="s">
        <v>3977</v>
      </c>
      <c r="AJ1640" s="44" t="s">
        <v>3978</v>
      </c>
      <c r="AK1640" s="295">
        <v>3000174</v>
      </c>
      <c r="AL1640" s="44" t="s">
        <v>401</v>
      </c>
      <c r="AM1640" s="44" t="s">
        <v>3982</v>
      </c>
      <c r="AN1640" s="296">
        <v>239158820</v>
      </c>
      <c r="AO1640" s="34"/>
      <c r="AP1640" s="34"/>
      <c r="AQ1640" s="34"/>
      <c r="AR1640" s="34"/>
      <c r="AS1640" s="34"/>
      <c r="AT1640" s="44" t="s">
        <v>6737</v>
      </c>
      <c r="AU1640" s="44"/>
      <c r="AV1640" s="751" t="str" cm="1">
        <f t="array" ref="AV16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0" s="34"/>
      <c r="AX1640" s="34"/>
      <c r="AY1640" s="34"/>
      <c r="AZ1640" s="34"/>
      <c r="BA1640" s="34"/>
      <c r="BB1640" s="34"/>
      <c r="BC1640" s="34"/>
      <c r="BD1640" s="44">
        <v>60413</v>
      </c>
      <c r="BE1640" s="34" t="s">
        <v>2255</v>
      </c>
      <c r="BF1640" s="43" t="s">
        <v>426</v>
      </c>
      <c r="BG1640" s="34" t="s">
        <v>519</v>
      </c>
      <c r="BH1640" s="34" t="s">
        <v>401</v>
      </c>
      <c r="BI1640" s="34" t="s">
        <v>6791</v>
      </c>
      <c r="BJ1640" s="44" t="s">
        <v>3928</v>
      </c>
      <c r="BK1640" s="44" t="s">
        <v>6770</v>
      </c>
    </row>
    <row r="1641" spans="22:63">
      <c r="V1641" s="43">
        <v>221</v>
      </c>
      <c r="W1641" s="34" t="s">
        <v>3976</v>
      </c>
      <c r="X1641" s="44">
        <v>60410</v>
      </c>
      <c r="Y1641" s="34" t="s">
        <v>1636</v>
      </c>
      <c r="Z1641" s="43" t="s">
        <v>426</v>
      </c>
      <c r="AA1641" s="34" t="s">
        <v>519</v>
      </c>
      <c r="AB1641" s="34" t="s">
        <v>401</v>
      </c>
      <c r="AC1641" s="34" t="s">
        <v>1636</v>
      </c>
      <c r="AD1641" s="44" t="s">
        <v>3928</v>
      </c>
      <c r="AE1641" s="44" t="s">
        <v>6770</v>
      </c>
      <c r="AF1641" s="43">
        <v>221</v>
      </c>
      <c r="AG1641" s="34" t="s">
        <v>3976</v>
      </c>
      <c r="AH1641" s="34" t="s">
        <v>3975</v>
      </c>
      <c r="AI1641" s="43" t="s">
        <v>3977</v>
      </c>
      <c r="AJ1641" s="44" t="s">
        <v>3978</v>
      </c>
      <c r="AK1641" s="295">
        <v>3000174</v>
      </c>
      <c r="AL1641" s="44" t="s">
        <v>401</v>
      </c>
      <c r="AM1641" s="44" t="s">
        <v>3982</v>
      </c>
      <c r="AN1641" s="296">
        <v>239158820</v>
      </c>
      <c r="AO1641" s="34"/>
      <c r="AP1641" s="34"/>
      <c r="AQ1641" s="34"/>
      <c r="AR1641" s="34"/>
      <c r="AS1641" s="34"/>
      <c r="AT1641" s="44" t="s">
        <v>6737</v>
      </c>
      <c r="AU1641" s="44"/>
      <c r="AV1641" s="751" t="str" cm="1">
        <f t="array" ref="AV16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1" s="34"/>
      <c r="AX1641" s="34"/>
      <c r="AY1641" s="34"/>
      <c r="AZ1641" s="34"/>
      <c r="BA1641" s="34"/>
      <c r="BB1641" s="34"/>
      <c r="BC1641" s="34"/>
      <c r="BD1641" s="44">
        <v>60410</v>
      </c>
      <c r="BE1641" s="34" t="s">
        <v>1636</v>
      </c>
      <c r="BF1641" s="43" t="s">
        <v>426</v>
      </c>
      <c r="BG1641" s="34" t="s">
        <v>519</v>
      </c>
      <c r="BH1641" s="34" t="s">
        <v>401</v>
      </c>
      <c r="BI1641" s="34" t="s">
        <v>1636</v>
      </c>
      <c r="BJ1641" s="44" t="s">
        <v>3928</v>
      </c>
      <c r="BK1641" s="44" t="s">
        <v>6770</v>
      </c>
    </row>
    <row r="1642" spans="22:63">
      <c r="V1642" s="43">
        <v>221</v>
      </c>
      <c r="W1642" s="34" t="s">
        <v>3976</v>
      </c>
      <c r="X1642" s="44">
        <v>11102</v>
      </c>
      <c r="Y1642" s="34" t="s">
        <v>730</v>
      </c>
      <c r="Z1642" s="43" t="s">
        <v>426</v>
      </c>
      <c r="AA1642" s="34" t="s">
        <v>465</v>
      </c>
      <c r="AB1642" s="34" t="s">
        <v>396</v>
      </c>
      <c r="AC1642" s="34" t="s">
        <v>730</v>
      </c>
      <c r="AD1642" s="44" t="s">
        <v>3928</v>
      </c>
      <c r="AE1642" s="44" t="s">
        <v>6770</v>
      </c>
      <c r="AF1642" s="43">
        <v>221</v>
      </c>
      <c r="AG1642" s="34" t="s">
        <v>3976</v>
      </c>
      <c r="AH1642" s="34" t="s">
        <v>3975</v>
      </c>
      <c r="AI1642" s="43" t="s">
        <v>3977</v>
      </c>
      <c r="AJ1642" s="44" t="s">
        <v>3978</v>
      </c>
      <c r="AK1642" s="295">
        <v>3000174</v>
      </c>
      <c r="AL1642" s="44" t="s">
        <v>401</v>
      </c>
      <c r="AM1642" s="44" t="s">
        <v>3982</v>
      </c>
      <c r="AN1642" s="296">
        <v>239158820</v>
      </c>
      <c r="AO1642" s="34"/>
      <c r="AP1642" s="34"/>
      <c r="AQ1642" s="34"/>
      <c r="AR1642" s="34"/>
      <c r="AS1642" s="34"/>
      <c r="AT1642" s="44" t="s">
        <v>6737</v>
      </c>
      <c r="AU1642" s="44"/>
      <c r="AV1642" s="751" t="str" cm="1">
        <f t="array" ref="AV16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2" s="34"/>
      <c r="AX1642" s="34"/>
      <c r="AY1642" s="34"/>
      <c r="AZ1642" s="34"/>
      <c r="BA1642" s="34"/>
      <c r="BB1642" s="34"/>
      <c r="BC1642" s="34"/>
      <c r="BD1642" s="44">
        <v>11102</v>
      </c>
      <c r="BE1642" s="34" t="s">
        <v>730</v>
      </c>
      <c r="BF1642" s="43" t="s">
        <v>426</v>
      </c>
      <c r="BG1642" s="34" t="s">
        <v>465</v>
      </c>
      <c r="BH1642" s="34" t="s">
        <v>396</v>
      </c>
      <c r="BI1642" s="34" t="s">
        <v>730</v>
      </c>
      <c r="BJ1642" s="44" t="s">
        <v>3928</v>
      </c>
      <c r="BK1642" s="44" t="s">
        <v>6770</v>
      </c>
    </row>
    <row r="1643" spans="22:63">
      <c r="V1643" s="43">
        <v>221</v>
      </c>
      <c r="W1643" s="34" t="s">
        <v>3976</v>
      </c>
      <c r="X1643" s="44">
        <v>11103</v>
      </c>
      <c r="Y1643" s="34" t="s">
        <v>998</v>
      </c>
      <c r="Z1643" s="43" t="s">
        <v>426</v>
      </c>
      <c r="AA1643" s="34" t="s">
        <v>465</v>
      </c>
      <c r="AB1643" s="34" t="s">
        <v>396</v>
      </c>
      <c r="AC1643" s="34" t="s">
        <v>998</v>
      </c>
      <c r="AD1643" s="44" t="s">
        <v>3928</v>
      </c>
      <c r="AE1643" s="44" t="s">
        <v>6770</v>
      </c>
      <c r="AF1643" s="43">
        <v>221</v>
      </c>
      <c r="AG1643" s="34" t="s">
        <v>3976</v>
      </c>
      <c r="AH1643" s="34" t="s">
        <v>3975</v>
      </c>
      <c r="AI1643" s="43" t="s">
        <v>3977</v>
      </c>
      <c r="AJ1643" s="44" t="s">
        <v>3978</v>
      </c>
      <c r="AK1643" s="295">
        <v>3000174</v>
      </c>
      <c r="AL1643" s="44" t="s">
        <v>401</v>
      </c>
      <c r="AM1643" s="44" t="s">
        <v>3982</v>
      </c>
      <c r="AN1643" s="296">
        <v>239158820</v>
      </c>
      <c r="AO1643" s="34"/>
      <c r="AP1643" s="34"/>
      <c r="AQ1643" s="34"/>
      <c r="AR1643" s="34"/>
      <c r="AS1643" s="34"/>
      <c r="AT1643" s="44" t="s">
        <v>6737</v>
      </c>
      <c r="AU1643" s="44"/>
      <c r="AV1643" s="751" t="str" cm="1">
        <f t="array" ref="AV16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3" s="34"/>
      <c r="AX1643" s="34"/>
      <c r="AY1643" s="34"/>
      <c r="AZ1643" s="34"/>
      <c r="BA1643" s="34"/>
      <c r="BB1643" s="34"/>
      <c r="BC1643" s="34"/>
      <c r="BD1643" s="44">
        <v>11103</v>
      </c>
      <c r="BE1643" s="34" t="s">
        <v>998</v>
      </c>
      <c r="BF1643" s="43" t="s">
        <v>426</v>
      </c>
      <c r="BG1643" s="34" t="s">
        <v>465</v>
      </c>
      <c r="BH1643" s="34" t="s">
        <v>396</v>
      </c>
      <c r="BI1643" s="34" t="s">
        <v>998</v>
      </c>
      <c r="BJ1643" s="44" t="s">
        <v>3928</v>
      </c>
      <c r="BK1643" s="44" t="s">
        <v>6770</v>
      </c>
    </row>
    <row r="1644" spans="22:63">
      <c r="V1644" s="43">
        <v>221</v>
      </c>
      <c r="W1644" s="34" t="s">
        <v>3976</v>
      </c>
      <c r="X1644" s="44">
        <v>11104</v>
      </c>
      <c r="Y1644" s="34" t="s">
        <v>1294</v>
      </c>
      <c r="Z1644" s="43" t="s">
        <v>426</v>
      </c>
      <c r="AA1644" s="34" t="s">
        <v>465</v>
      </c>
      <c r="AB1644" s="34" t="s">
        <v>396</v>
      </c>
      <c r="AC1644" s="34" t="s">
        <v>1294</v>
      </c>
      <c r="AD1644" s="44" t="s">
        <v>3928</v>
      </c>
      <c r="AE1644" s="44" t="s">
        <v>6770</v>
      </c>
      <c r="AF1644" s="43">
        <v>221</v>
      </c>
      <c r="AG1644" s="34" t="s">
        <v>3976</v>
      </c>
      <c r="AH1644" s="34" t="s">
        <v>3975</v>
      </c>
      <c r="AI1644" s="43" t="s">
        <v>3977</v>
      </c>
      <c r="AJ1644" s="44" t="s">
        <v>3978</v>
      </c>
      <c r="AK1644" s="295">
        <v>3000174</v>
      </c>
      <c r="AL1644" s="44" t="s">
        <v>401</v>
      </c>
      <c r="AM1644" s="44" t="s">
        <v>3982</v>
      </c>
      <c r="AN1644" s="296">
        <v>239158820</v>
      </c>
      <c r="AO1644" s="34"/>
      <c r="AP1644" s="34"/>
      <c r="AQ1644" s="34"/>
      <c r="AR1644" s="34"/>
      <c r="AS1644" s="34"/>
      <c r="AT1644" s="44" t="s">
        <v>6737</v>
      </c>
      <c r="AU1644" s="44"/>
      <c r="AV1644" s="751" t="str" cm="1">
        <f t="array" ref="AV16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4" s="34"/>
      <c r="AX1644" s="34"/>
      <c r="AY1644" s="34"/>
      <c r="AZ1644" s="34"/>
      <c r="BA1644" s="34"/>
      <c r="BB1644" s="34"/>
      <c r="BC1644" s="34"/>
      <c r="BD1644" s="44">
        <v>11104</v>
      </c>
      <c r="BE1644" s="34" t="s">
        <v>1294</v>
      </c>
      <c r="BF1644" s="43" t="s">
        <v>426</v>
      </c>
      <c r="BG1644" s="34" t="s">
        <v>465</v>
      </c>
      <c r="BH1644" s="34" t="s">
        <v>396</v>
      </c>
      <c r="BI1644" s="34" t="s">
        <v>1294</v>
      </c>
      <c r="BJ1644" s="44" t="s">
        <v>3928</v>
      </c>
      <c r="BK1644" s="44" t="s">
        <v>6770</v>
      </c>
    </row>
    <row r="1645" spans="22:63">
      <c r="V1645" s="43">
        <v>221</v>
      </c>
      <c r="W1645" s="34" t="s">
        <v>3976</v>
      </c>
      <c r="X1645" s="44">
        <v>11100</v>
      </c>
      <c r="Y1645" s="34" t="s">
        <v>6792</v>
      </c>
      <c r="Z1645" s="43" t="s">
        <v>426</v>
      </c>
      <c r="AA1645" s="34" t="s">
        <v>465</v>
      </c>
      <c r="AB1645" s="34" t="s">
        <v>396</v>
      </c>
      <c r="AC1645" s="34" t="s">
        <v>6793</v>
      </c>
      <c r="AD1645" s="44" t="s">
        <v>3928</v>
      </c>
      <c r="AE1645" s="44" t="s">
        <v>6770</v>
      </c>
      <c r="AF1645" s="43">
        <v>221</v>
      </c>
      <c r="AG1645" s="34" t="s">
        <v>3976</v>
      </c>
      <c r="AH1645" s="34" t="s">
        <v>3975</v>
      </c>
      <c r="AI1645" s="43" t="s">
        <v>3977</v>
      </c>
      <c r="AJ1645" s="44" t="s">
        <v>3978</v>
      </c>
      <c r="AK1645" s="295">
        <v>3000174</v>
      </c>
      <c r="AL1645" s="44" t="s">
        <v>401</v>
      </c>
      <c r="AM1645" s="44" t="s">
        <v>3982</v>
      </c>
      <c r="AN1645" s="296">
        <v>239158820</v>
      </c>
      <c r="AO1645" s="34"/>
      <c r="AP1645" s="34"/>
      <c r="AQ1645" s="34"/>
      <c r="AR1645" s="34"/>
      <c r="AS1645" s="34"/>
      <c r="AT1645" s="44" t="s">
        <v>6737</v>
      </c>
      <c r="AU1645" s="44"/>
      <c r="AV1645" s="751" t="str" cm="1">
        <f t="array" ref="AV16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5" s="34"/>
      <c r="AX1645" s="34"/>
      <c r="AY1645" s="34"/>
      <c r="AZ1645" s="34"/>
      <c r="BA1645" s="34"/>
      <c r="BB1645" s="34"/>
      <c r="BC1645" s="34"/>
      <c r="BD1645" s="44">
        <v>11100</v>
      </c>
      <c r="BE1645" s="34" t="s">
        <v>6792</v>
      </c>
      <c r="BF1645" s="43" t="s">
        <v>426</v>
      </c>
      <c r="BG1645" s="34" t="s">
        <v>465</v>
      </c>
      <c r="BH1645" s="34" t="s">
        <v>396</v>
      </c>
      <c r="BI1645" s="34" t="s">
        <v>6793</v>
      </c>
      <c r="BJ1645" s="44" t="s">
        <v>3928</v>
      </c>
      <c r="BK1645" s="44" t="s">
        <v>6770</v>
      </c>
    </row>
    <row r="1646" spans="22:63">
      <c r="V1646" s="43">
        <v>221</v>
      </c>
      <c r="W1646" s="34" t="s">
        <v>3976</v>
      </c>
      <c r="X1646" s="44">
        <v>11106</v>
      </c>
      <c r="Y1646" s="34" t="s">
        <v>1590</v>
      </c>
      <c r="Z1646" s="43" t="s">
        <v>426</v>
      </c>
      <c r="AA1646" s="34" t="s">
        <v>465</v>
      </c>
      <c r="AB1646" s="34" t="s">
        <v>396</v>
      </c>
      <c r="AC1646" s="34" t="s">
        <v>1590</v>
      </c>
      <c r="AD1646" s="44" t="s">
        <v>3928</v>
      </c>
      <c r="AE1646" s="44" t="s">
        <v>6770</v>
      </c>
      <c r="AF1646" s="43">
        <v>221</v>
      </c>
      <c r="AG1646" s="34" t="s">
        <v>3976</v>
      </c>
      <c r="AH1646" s="34" t="s">
        <v>3975</v>
      </c>
      <c r="AI1646" s="43" t="s">
        <v>3977</v>
      </c>
      <c r="AJ1646" s="44" t="s">
        <v>3978</v>
      </c>
      <c r="AK1646" s="295">
        <v>3000174</v>
      </c>
      <c r="AL1646" s="44" t="s">
        <v>401</v>
      </c>
      <c r="AM1646" s="44" t="s">
        <v>3982</v>
      </c>
      <c r="AN1646" s="296">
        <v>239158820</v>
      </c>
      <c r="AO1646" s="34"/>
      <c r="AP1646" s="34"/>
      <c r="AQ1646" s="34"/>
      <c r="AR1646" s="34"/>
      <c r="AS1646" s="34"/>
      <c r="AT1646" s="44" t="s">
        <v>6737</v>
      </c>
      <c r="AU1646" s="44"/>
      <c r="AV1646" s="751" t="str" cm="1">
        <f t="array" ref="AV16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6" s="34"/>
      <c r="AX1646" s="34"/>
      <c r="AY1646" s="34"/>
      <c r="AZ1646" s="34"/>
      <c r="BA1646" s="34"/>
      <c r="BB1646" s="34"/>
      <c r="BC1646" s="34"/>
      <c r="BD1646" s="44">
        <v>11106</v>
      </c>
      <c r="BE1646" s="34" t="s">
        <v>1590</v>
      </c>
      <c r="BF1646" s="43" t="s">
        <v>426</v>
      </c>
      <c r="BG1646" s="34" t="s">
        <v>465</v>
      </c>
      <c r="BH1646" s="34" t="s">
        <v>396</v>
      </c>
      <c r="BI1646" s="34" t="s">
        <v>1590</v>
      </c>
      <c r="BJ1646" s="44" t="s">
        <v>3928</v>
      </c>
      <c r="BK1646" s="44" t="s">
        <v>6770</v>
      </c>
    </row>
    <row r="1647" spans="22:63">
      <c r="V1647" s="43">
        <v>221</v>
      </c>
      <c r="W1647" s="34" t="s">
        <v>3976</v>
      </c>
      <c r="X1647" s="44">
        <v>11109</v>
      </c>
      <c r="Y1647" s="34" t="s">
        <v>2045</v>
      </c>
      <c r="Z1647" s="43" t="s">
        <v>426</v>
      </c>
      <c r="AA1647" s="34" t="s">
        <v>465</v>
      </c>
      <c r="AB1647" s="34" t="s">
        <v>396</v>
      </c>
      <c r="AC1647" s="34" t="s">
        <v>6793</v>
      </c>
      <c r="AD1647" s="44" t="s">
        <v>3928</v>
      </c>
      <c r="AE1647" s="44" t="s">
        <v>6770</v>
      </c>
      <c r="AF1647" s="43">
        <v>221</v>
      </c>
      <c r="AG1647" s="34" t="s">
        <v>3976</v>
      </c>
      <c r="AH1647" s="34" t="s">
        <v>3975</v>
      </c>
      <c r="AI1647" s="43" t="s">
        <v>3977</v>
      </c>
      <c r="AJ1647" s="44" t="s">
        <v>3978</v>
      </c>
      <c r="AK1647" s="295">
        <v>3000174</v>
      </c>
      <c r="AL1647" s="44" t="s">
        <v>401</v>
      </c>
      <c r="AM1647" s="44" t="s">
        <v>3982</v>
      </c>
      <c r="AN1647" s="296">
        <v>239158820</v>
      </c>
      <c r="AO1647" s="34"/>
      <c r="AP1647" s="34"/>
      <c r="AQ1647" s="34"/>
      <c r="AR1647" s="34"/>
      <c r="AS1647" s="34"/>
      <c r="AT1647" s="44" t="s">
        <v>6737</v>
      </c>
      <c r="AU1647" s="44"/>
      <c r="AV1647" s="751" t="str" cm="1">
        <f t="array" ref="AV16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7" s="34"/>
      <c r="AX1647" s="34"/>
      <c r="AY1647" s="34"/>
      <c r="AZ1647" s="34"/>
      <c r="BA1647" s="34"/>
      <c r="BB1647" s="34"/>
      <c r="BC1647" s="34"/>
      <c r="BD1647" s="44">
        <v>11109</v>
      </c>
      <c r="BE1647" s="34" t="s">
        <v>2045</v>
      </c>
      <c r="BF1647" s="43" t="s">
        <v>426</v>
      </c>
      <c r="BG1647" s="34" t="s">
        <v>465</v>
      </c>
      <c r="BH1647" s="34" t="s">
        <v>396</v>
      </c>
      <c r="BI1647" s="34" t="s">
        <v>6793</v>
      </c>
      <c r="BJ1647" s="44" t="s">
        <v>3928</v>
      </c>
      <c r="BK1647" s="44" t="s">
        <v>6770</v>
      </c>
    </row>
    <row r="1648" spans="22:63">
      <c r="V1648" s="43">
        <v>221</v>
      </c>
      <c r="W1648" s="34" t="s">
        <v>3976</v>
      </c>
      <c r="X1648" s="44">
        <v>11107</v>
      </c>
      <c r="Y1648" s="34" t="s">
        <v>1843</v>
      </c>
      <c r="Z1648" s="43" t="s">
        <v>426</v>
      </c>
      <c r="AA1648" s="34" t="s">
        <v>465</v>
      </c>
      <c r="AB1648" s="34" t="s">
        <v>396</v>
      </c>
      <c r="AC1648" s="34" t="s">
        <v>1843</v>
      </c>
      <c r="AD1648" s="44" t="s">
        <v>3928</v>
      </c>
      <c r="AE1648" s="44" t="s">
        <v>6770</v>
      </c>
      <c r="AF1648" s="43">
        <v>221</v>
      </c>
      <c r="AG1648" s="34" t="s">
        <v>3976</v>
      </c>
      <c r="AH1648" s="34" t="s">
        <v>3975</v>
      </c>
      <c r="AI1648" s="43" t="s">
        <v>3977</v>
      </c>
      <c r="AJ1648" s="44" t="s">
        <v>3978</v>
      </c>
      <c r="AK1648" s="295">
        <v>3000174</v>
      </c>
      <c r="AL1648" s="44" t="s">
        <v>401</v>
      </c>
      <c r="AM1648" s="44" t="s">
        <v>3982</v>
      </c>
      <c r="AN1648" s="296">
        <v>239158820</v>
      </c>
      <c r="AO1648" s="34"/>
      <c r="AP1648" s="34"/>
      <c r="AQ1648" s="34"/>
      <c r="AR1648" s="34"/>
      <c r="AS1648" s="34"/>
      <c r="AT1648" s="44" t="s">
        <v>6737</v>
      </c>
      <c r="AU1648" s="44"/>
      <c r="AV1648" s="751" t="str" cm="1">
        <f t="array" ref="AV16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8" s="34"/>
      <c r="AX1648" s="34"/>
      <c r="AY1648" s="34"/>
      <c r="AZ1648" s="34"/>
      <c r="BA1648" s="34"/>
      <c r="BB1648" s="34"/>
      <c r="BC1648" s="34"/>
      <c r="BD1648" s="44">
        <v>11107</v>
      </c>
      <c r="BE1648" s="34" t="s">
        <v>1843</v>
      </c>
      <c r="BF1648" s="43" t="s">
        <v>426</v>
      </c>
      <c r="BG1648" s="34" t="s">
        <v>465</v>
      </c>
      <c r="BH1648" s="34" t="s">
        <v>396</v>
      </c>
      <c r="BI1648" s="34" t="s">
        <v>1843</v>
      </c>
      <c r="BJ1648" s="44" t="s">
        <v>3928</v>
      </c>
      <c r="BK1648" s="44" t="s">
        <v>6770</v>
      </c>
    </row>
    <row r="1649" spans="22:63">
      <c r="V1649" s="43">
        <v>221</v>
      </c>
      <c r="W1649" s="34" t="s">
        <v>3976</v>
      </c>
      <c r="X1649" s="44">
        <v>180802</v>
      </c>
      <c r="Y1649" s="34" t="s">
        <v>948</v>
      </c>
      <c r="Z1649" s="43" t="s">
        <v>1277</v>
      </c>
      <c r="AA1649" s="34" t="s">
        <v>683</v>
      </c>
      <c r="AB1649" s="34" t="s">
        <v>413</v>
      </c>
      <c r="AC1649" s="34" t="s">
        <v>948</v>
      </c>
      <c r="AD1649" s="44" t="s">
        <v>3928</v>
      </c>
      <c r="AE1649" s="44" t="s">
        <v>6770</v>
      </c>
      <c r="AF1649" s="43">
        <v>221</v>
      </c>
      <c r="AG1649" s="34" t="s">
        <v>3976</v>
      </c>
      <c r="AH1649" s="34" t="s">
        <v>3975</v>
      </c>
      <c r="AI1649" s="43" t="s">
        <v>3977</v>
      </c>
      <c r="AJ1649" s="44" t="s">
        <v>3978</v>
      </c>
      <c r="AK1649" s="295">
        <v>3000174</v>
      </c>
      <c r="AL1649" s="44" t="s">
        <v>401</v>
      </c>
      <c r="AM1649" s="44" t="s">
        <v>3982</v>
      </c>
      <c r="AN1649" s="296">
        <v>239158820</v>
      </c>
      <c r="AO1649" s="34"/>
      <c r="AP1649" s="34"/>
      <c r="AQ1649" s="34"/>
      <c r="AR1649" s="34"/>
      <c r="AS1649" s="34"/>
      <c r="AT1649" s="44" t="s">
        <v>6737</v>
      </c>
      <c r="AU1649" s="44"/>
      <c r="AV1649" s="751" t="str" cm="1">
        <f t="array" ref="AV16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49" s="34"/>
      <c r="AX1649" s="34"/>
      <c r="AY1649" s="34"/>
      <c r="AZ1649" s="34"/>
      <c r="BA1649" s="34"/>
      <c r="BB1649" s="34"/>
      <c r="BC1649" s="34"/>
      <c r="BD1649" s="44">
        <v>180802</v>
      </c>
      <c r="BE1649" s="34" t="s">
        <v>948</v>
      </c>
      <c r="BF1649" s="43" t="s">
        <v>1277</v>
      </c>
      <c r="BG1649" s="34" t="s">
        <v>683</v>
      </c>
      <c r="BH1649" s="34" t="s">
        <v>413</v>
      </c>
      <c r="BI1649" s="34" t="s">
        <v>948</v>
      </c>
      <c r="BJ1649" s="44" t="s">
        <v>3928</v>
      </c>
      <c r="BK1649" s="44" t="s">
        <v>6770</v>
      </c>
    </row>
    <row r="1650" spans="22:63">
      <c r="V1650" s="43">
        <v>221</v>
      </c>
      <c r="W1650" s="34" t="s">
        <v>3976</v>
      </c>
      <c r="X1650" s="44">
        <v>180804</v>
      </c>
      <c r="Y1650" s="34" t="s">
        <v>461</v>
      </c>
      <c r="Z1650" s="43" t="s">
        <v>1277</v>
      </c>
      <c r="AA1650" s="34" t="s">
        <v>683</v>
      </c>
      <c r="AB1650" s="34" t="s">
        <v>413</v>
      </c>
      <c r="AC1650" s="34" t="s">
        <v>461</v>
      </c>
      <c r="AD1650" s="44" t="s">
        <v>3928</v>
      </c>
      <c r="AE1650" s="44" t="s">
        <v>6770</v>
      </c>
      <c r="AF1650" s="43">
        <v>221</v>
      </c>
      <c r="AG1650" s="34" t="s">
        <v>3976</v>
      </c>
      <c r="AH1650" s="34" t="s">
        <v>3975</v>
      </c>
      <c r="AI1650" s="43" t="s">
        <v>3977</v>
      </c>
      <c r="AJ1650" s="44" t="s">
        <v>3978</v>
      </c>
      <c r="AK1650" s="295">
        <v>3000174</v>
      </c>
      <c r="AL1650" s="44" t="s">
        <v>401</v>
      </c>
      <c r="AM1650" s="44" t="s">
        <v>3982</v>
      </c>
      <c r="AN1650" s="296">
        <v>239158820</v>
      </c>
      <c r="AO1650" s="34"/>
      <c r="AP1650" s="34"/>
      <c r="AQ1650" s="34"/>
      <c r="AR1650" s="34"/>
      <c r="AS1650" s="34"/>
      <c r="AT1650" s="44" t="s">
        <v>6737</v>
      </c>
      <c r="AU1650" s="44"/>
      <c r="AV1650" s="751" t="str" cm="1">
        <f t="array" ref="AV16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0" s="34"/>
      <c r="AX1650" s="34"/>
      <c r="AY1650" s="34"/>
      <c r="AZ1650" s="34"/>
      <c r="BA1650" s="34"/>
      <c r="BB1650" s="34"/>
      <c r="BC1650" s="34"/>
      <c r="BD1650" s="44">
        <v>180804</v>
      </c>
      <c r="BE1650" s="34" t="s">
        <v>461</v>
      </c>
      <c r="BF1650" s="43" t="s">
        <v>1277</v>
      </c>
      <c r="BG1650" s="34" t="s">
        <v>683</v>
      </c>
      <c r="BH1650" s="34" t="s">
        <v>413</v>
      </c>
      <c r="BI1650" s="34" t="s">
        <v>461</v>
      </c>
      <c r="BJ1650" s="44" t="s">
        <v>3928</v>
      </c>
      <c r="BK1650" s="44" t="s">
        <v>6770</v>
      </c>
    </row>
    <row r="1651" spans="22:63">
      <c r="V1651" s="43">
        <v>221</v>
      </c>
      <c r="W1651" s="34" t="s">
        <v>3976</v>
      </c>
      <c r="X1651" s="44">
        <v>180805</v>
      </c>
      <c r="Y1651" s="34" t="s">
        <v>1500</v>
      </c>
      <c r="Z1651" s="43" t="s">
        <v>1277</v>
      </c>
      <c r="AA1651" s="34" t="s">
        <v>683</v>
      </c>
      <c r="AB1651" s="34" t="s">
        <v>413</v>
      </c>
      <c r="AC1651" s="34" t="s">
        <v>1500</v>
      </c>
      <c r="AD1651" s="44" t="s">
        <v>3928</v>
      </c>
      <c r="AE1651" s="44" t="s">
        <v>6770</v>
      </c>
      <c r="AF1651" s="43">
        <v>221</v>
      </c>
      <c r="AG1651" s="34" t="s">
        <v>3976</v>
      </c>
      <c r="AH1651" s="34" t="s">
        <v>3975</v>
      </c>
      <c r="AI1651" s="43" t="s">
        <v>3977</v>
      </c>
      <c r="AJ1651" s="44" t="s">
        <v>3978</v>
      </c>
      <c r="AK1651" s="295">
        <v>3000174</v>
      </c>
      <c r="AL1651" s="44" t="s">
        <v>401</v>
      </c>
      <c r="AM1651" s="44" t="s">
        <v>3982</v>
      </c>
      <c r="AN1651" s="296">
        <v>239158820</v>
      </c>
      <c r="AO1651" s="34"/>
      <c r="AP1651" s="34"/>
      <c r="AQ1651" s="34"/>
      <c r="AR1651" s="34"/>
      <c r="AS1651" s="34"/>
      <c r="AT1651" s="44" t="s">
        <v>6737</v>
      </c>
      <c r="AU1651" s="44"/>
      <c r="AV1651" s="751" t="str" cm="1">
        <f t="array" ref="AV16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1" s="34"/>
      <c r="AX1651" s="34"/>
      <c r="AY1651" s="34"/>
      <c r="AZ1651" s="34"/>
      <c r="BA1651" s="34"/>
      <c r="BB1651" s="34"/>
      <c r="BC1651" s="34"/>
      <c r="BD1651" s="44">
        <v>180805</v>
      </c>
      <c r="BE1651" s="34" t="s">
        <v>1500</v>
      </c>
      <c r="BF1651" s="43" t="s">
        <v>1277</v>
      </c>
      <c r="BG1651" s="34" t="s">
        <v>683</v>
      </c>
      <c r="BH1651" s="34" t="s">
        <v>413</v>
      </c>
      <c r="BI1651" s="34" t="s">
        <v>1500</v>
      </c>
      <c r="BJ1651" s="44" t="s">
        <v>3928</v>
      </c>
      <c r="BK1651" s="44" t="s">
        <v>6770</v>
      </c>
    </row>
    <row r="1652" spans="22:63">
      <c r="V1652" s="43">
        <v>221</v>
      </c>
      <c r="W1652" s="34" t="s">
        <v>3976</v>
      </c>
      <c r="X1652" s="44">
        <v>180800</v>
      </c>
      <c r="Y1652" s="34" t="s">
        <v>6794</v>
      </c>
      <c r="Z1652" s="43" t="s">
        <v>1277</v>
      </c>
      <c r="AA1652" s="34" t="s">
        <v>683</v>
      </c>
      <c r="AB1652" s="34" t="s">
        <v>413</v>
      </c>
      <c r="AC1652" s="34" t="s">
        <v>6795</v>
      </c>
      <c r="AD1652" s="44" t="s">
        <v>3928</v>
      </c>
      <c r="AE1652" s="44" t="s">
        <v>6770</v>
      </c>
      <c r="AF1652" s="43">
        <v>221</v>
      </c>
      <c r="AG1652" s="34" t="s">
        <v>3976</v>
      </c>
      <c r="AH1652" s="34" t="s">
        <v>3975</v>
      </c>
      <c r="AI1652" s="43" t="s">
        <v>3977</v>
      </c>
      <c r="AJ1652" s="44" t="s">
        <v>3978</v>
      </c>
      <c r="AK1652" s="295">
        <v>3000174</v>
      </c>
      <c r="AL1652" s="44" t="s">
        <v>401</v>
      </c>
      <c r="AM1652" s="44" t="s">
        <v>3982</v>
      </c>
      <c r="AN1652" s="296">
        <v>239158820</v>
      </c>
      <c r="AO1652" s="34"/>
      <c r="AP1652" s="34"/>
      <c r="AQ1652" s="34"/>
      <c r="AR1652" s="34"/>
      <c r="AS1652" s="34"/>
      <c r="AT1652" s="44" t="s">
        <v>6737</v>
      </c>
      <c r="AU1652" s="44"/>
      <c r="AV1652" s="751" t="str" cm="1">
        <f t="array" ref="AV16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2" s="34"/>
      <c r="AX1652" s="34"/>
      <c r="AY1652" s="34"/>
      <c r="AZ1652" s="34"/>
      <c r="BA1652" s="34"/>
      <c r="BB1652" s="34"/>
      <c r="BC1652" s="34"/>
      <c r="BD1652" s="44">
        <v>180800</v>
      </c>
      <c r="BE1652" s="34" t="s">
        <v>6794</v>
      </c>
      <c r="BF1652" s="43" t="s">
        <v>1277</v>
      </c>
      <c r="BG1652" s="34" t="s">
        <v>683</v>
      </c>
      <c r="BH1652" s="34" t="s">
        <v>413</v>
      </c>
      <c r="BI1652" s="34" t="s">
        <v>6795</v>
      </c>
      <c r="BJ1652" s="44" t="s">
        <v>3928</v>
      </c>
      <c r="BK1652" s="44" t="s">
        <v>6770</v>
      </c>
    </row>
    <row r="1653" spans="22:63">
      <c r="V1653" s="43">
        <v>221</v>
      </c>
      <c r="W1653" s="34" t="s">
        <v>3976</v>
      </c>
      <c r="X1653" s="44">
        <v>180807</v>
      </c>
      <c r="Y1653" s="34" t="s">
        <v>1770</v>
      </c>
      <c r="Z1653" s="43" t="s">
        <v>1277</v>
      </c>
      <c r="AA1653" s="34" t="s">
        <v>683</v>
      </c>
      <c r="AB1653" s="34" t="s">
        <v>413</v>
      </c>
      <c r="AC1653" s="34" t="s">
        <v>1770</v>
      </c>
      <c r="AD1653" s="44" t="s">
        <v>3928</v>
      </c>
      <c r="AE1653" s="44" t="s">
        <v>6770</v>
      </c>
      <c r="AF1653" s="43">
        <v>221</v>
      </c>
      <c r="AG1653" s="34" t="s">
        <v>3976</v>
      </c>
      <c r="AH1653" s="34" t="s">
        <v>3975</v>
      </c>
      <c r="AI1653" s="43" t="s">
        <v>3977</v>
      </c>
      <c r="AJ1653" s="44" t="s">
        <v>3978</v>
      </c>
      <c r="AK1653" s="295">
        <v>3000174</v>
      </c>
      <c r="AL1653" s="44" t="s">
        <v>401</v>
      </c>
      <c r="AM1653" s="44" t="s">
        <v>3982</v>
      </c>
      <c r="AN1653" s="296">
        <v>239158820</v>
      </c>
      <c r="AO1653" s="34"/>
      <c r="AP1653" s="34"/>
      <c r="AQ1653" s="34"/>
      <c r="AR1653" s="34"/>
      <c r="AS1653" s="34"/>
      <c r="AT1653" s="44" t="s">
        <v>6737</v>
      </c>
      <c r="AU1653" s="44"/>
      <c r="AV1653" s="751" t="str" cm="1">
        <f t="array" ref="AV16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3" s="34"/>
      <c r="AX1653" s="34"/>
      <c r="AY1653" s="34"/>
      <c r="AZ1653" s="34"/>
      <c r="BA1653" s="34"/>
      <c r="BB1653" s="34"/>
      <c r="BC1653" s="34"/>
      <c r="BD1653" s="44">
        <v>180807</v>
      </c>
      <c r="BE1653" s="34" t="s">
        <v>1770</v>
      </c>
      <c r="BF1653" s="43" t="s">
        <v>1277</v>
      </c>
      <c r="BG1653" s="34" t="s">
        <v>683</v>
      </c>
      <c r="BH1653" s="34" t="s">
        <v>413</v>
      </c>
      <c r="BI1653" s="34" t="s">
        <v>1770</v>
      </c>
      <c r="BJ1653" s="44" t="s">
        <v>3928</v>
      </c>
      <c r="BK1653" s="44" t="s">
        <v>6770</v>
      </c>
    </row>
    <row r="1654" spans="22:63">
      <c r="V1654" s="43">
        <v>221</v>
      </c>
      <c r="W1654" s="34" t="s">
        <v>3976</v>
      </c>
      <c r="X1654" s="44">
        <v>180808</v>
      </c>
      <c r="Y1654" s="34" t="s">
        <v>1981</v>
      </c>
      <c r="Z1654" s="43" t="s">
        <v>1277</v>
      </c>
      <c r="AA1654" s="34" t="s">
        <v>683</v>
      </c>
      <c r="AB1654" s="34" t="s">
        <v>413</v>
      </c>
      <c r="AC1654" s="34" t="s">
        <v>1981</v>
      </c>
      <c r="AD1654" s="44" t="s">
        <v>3928</v>
      </c>
      <c r="AE1654" s="44" t="s">
        <v>6770</v>
      </c>
      <c r="AF1654" s="43">
        <v>221</v>
      </c>
      <c r="AG1654" s="34" t="s">
        <v>3976</v>
      </c>
      <c r="AH1654" s="34" t="s">
        <v>3975</v>
      </c>
      <c r="AI1654" s="43" t="s">
        <v>3977</v>
      </c>
      <c r="AJ1654" s="44" t="s">
        <v>3978</v>
      </c>
      <c r="AK1654" s="295">
        <v>3000174</v>
      </c>
      <c r="AL1654" s="44" t="s">
        <v>401</v>
      </c>
      <c r="AM1654" s="44" t="s">
        <v>3982</v>
      </c>
      <c r="AN1654" s="296">
        <v>239158820</v>
      </c>
      <c r="AO1654" s="34"/>
      <c r="AP1654" s="34"/>
      <c r="AQ1654" s="34"/>
      <c r="AR1654" s="34"/>
      <c r="AS1654" s="34"/>
      <c r="AT1654" s="44" t="s">
        <v>6737</v>
      </c>
      <c r="AU1654" s="44"/>
      <c r="AV1654" s="751" t="str" cm="1">
        <f t="array" ref="AV16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4" s="34"/>
      <c r="AX1654" s="34"/>
      <c r="AY1654" s="34"/>
      <c r="AZ1654" s="34"/>
      <c r="BA1654" s="34"/>
      <c r="BB1654" s="34"/>
      <c r="BC1654" s="34"/>
      <c r="BD1654" s="44">
        <v>180808</v>
      </c>
      <c r="BE1654" s="34" t="s">
        <v>1981</v>
      </c>
      <c r="BF1654" s="43" t="s">
        <v>1277</v>
      </c>
      <c r="BG1654" s="34" t="s">
        <v>683</v>
      </c>
      <c r="BH1654" s="34" t="s">
        <v>413</v>
      </c>
      <c r="BI1654" s="34" t="s">
        <v>1981</v>
      </c>
      <c r="BJ1654" s="44" t="s">
        <v>3928</v>
      </c>
      <c r="BK1654" s="44" t="s">
        <v>6770</v>
      </c>
    </row>
    <row r="1655" spans="22:63">
      <c r="V1655" s="43">
        <v>221</v>
      </c>
      <c r="W1655" s="34" t="s">
        <v>3976</v>
      </c>
      <c r="X1655" s="44">
        <v>180809</v>
      </c>
      <c r="Y1655" s="34" t="s">
        <v>2159</v>
      </c>
      <c r="Z1655" s="43" t="s">
        <v>1277</v>
      </c>
      <c r="AA1655" s="34" t="s">
        <v>683</v>
      </c>
      <c r="AB1655" s="34" t="s">
        <v>413</v>
      </c>
      <c r="AC1655" s="34" t="s">
        <v>2159</v>
      </c>
      <c r="AD1655" s="44" t="s">
        <v>3928</v>
      </c>
      <c r="AE1655" s="44" t="s">
        <v>6770</v>
      </c>
      <c r="AF1655" s="43">
        <v>221</v>
      </c>
      <c r="AG1655" s="34" t="s">
        <v>3976</v>
      </c>
      <c r="AH1655" s="34" t="s">
        <v>3975</v>
      </c>
      <c r="AI1655" s="43" t="s">
        <v>3977</v>
      </c>
      <c r="AJ1655" s="44" t="s">
        <v>3978</v>
      </c>
      <c r="AK1655" s="295">
        <v>3000174</v>
      </c>
      <c r="AL1655" s="44" t="s">
        <v>401</v>
      </c>
      <c r="AM1655" s="44" t="s">
        <v>3982</v>
      </c>
      <c r="AN1655" s="296">
        <v>239158820</v>
      </c>
      <c r="AO1655" s="34"/>
      <c r="AP1655" s="34"/>
      <c r="AQ1655" s="34"/>
      <c r="AR1655" s="34"/>
      <c r="AS1655" s="34"/>
      <c r="AT1655" s="44" t="s">
        <v>6737</v>
      </c>
      <c r="AU1655" s="44"/>
      <c r="AV1655" s="751" t="str" cm="1">
        <f t="array" ref="AV16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5" s="34"/>
      <c r="AX1655" s="34"/>
      <c r="AY1655" s="34"/>
      <c r="AZ1655" s="34"/>
      <c r="BA1655" s="34"/>
      <c r="BB1655" s="34"/>
      <c r="BC1655" s="34"/>
      <c r="BD1655" s="44">
        <v>180809</v>
      </c>
      <c r="BE1655" s="34" t="s">
        <v>2159</v>
      </c>
      <c r="BF1655" s="43" t="s">
        <v>1277</v>
      </c>
      <c r="BG1655" s="34" t="s">
        <v>683</v>
      </c>
      <c r="BH1655" s="34" t="s">
        <v>413</v>
      </c>
      <c r="BI1655" s="34" t="s">
        <v>2159</v>
      </c>
      <c r="BJ1655" s="44" t="s">
        <v>3928</v>
      </c>
      <c r="BK1655" s="44" t="s">
        <v>6770</v>
      </c>
    </row>
    <row r="1656" spans="22:63">
      <c r="V1656" s="43">
        <v>221</v>
      </c>
      <c r="W1656" s="34" t="s">
        <v>3976</v>
      </c>
      <c r="X1656" s="44">
        <v>180811</v>
      </c>
      <c r="Y1656" s="34" t="s">
        <v>2326</v>
      </c>
      <c r="Z1656" s="43" t="s">
        <v>1277</v>
      </c>
      <c r="AA1656" s="34" t="s">
        <v>683</v>
      </c>
      <c r="AB1656" s="34" t="s">
        <v>413</v>
      </c>
      <c r="AC1656" s="34" t="s">
        <v>6795</v>
      </c>
      <c r="AD1656" s="44" t="s">
        <v>3928</v>
      </c>
      <c r="AE1656" s="44" t="s">
        <v>6770</v>
      </c>
      <c r="AF1656" s="43">
        <v>221</v>
      </c>
      <c r="AG1656" s="34" t="s">
        <v>3976</v>
      </c>
      <c r="AH1656" s="34" t="s">
        <v>3975</v>
      </c>
      <c r="AI1656" s="43" t="s">
        <v>3977</v>
      </c>
      <c r="AJ1656" s="44" t="s">
        <v>3978</v>
      </c>
      <c r="AK1656" s="295">
        <v>3000174</v>
      </c>
      <c r="AL1656" s="44" t="s">
        <v>401</v>
      </c>
      <c r="AM1656" s="44" t="s">
        <v>3982</v>
      </c>
      <c r="AN1656" s="296">
        <v>239158820</v>
      </c>
      <c r="AO1656" s="34"/>
      <c r="AP1656" s="34"/>
      <c r="AQ1656" s="34"/>
      <c r="AR1656" s="34"/>
      <c r="AS1656" s="34"/>
      <c r="AT1656" s="44" t="s">
        <v>6737</v>
      </c>
      <c r="AU1656" s="44"/>
      <c r="AV1656" s="751" t="str" cm="1">
        <f t="array" ref="AV16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6" s="34"/>
      <c r="AX1656" s="34"/>
      <c r="AY1656" s="34"/>
      <c r="AZ1656" s="34"/>
      <c r="BA1656" s="34"/>
      <c r="BB1656" s="34"/>
      <c r="BC1656" s="34"/>
      <c r="BD1656" s="44">
        <v>180811</v>
      </c>
      <c r="BE1656" s="34" t="s">
        <v>2326</v>
      </c>
      <c r="BF1656" s="43" t="s">
        <v>1277</v>
      </c>
      <c r="BG1656" s="34" t="s">
        <v>683</v>
      </c>
      <c r="BH1656" s="34" t="s">
        <v>413</v>
      </c>
      <c r="BI1656" s="34" t="s">
        <v>6795</v>
      </c>
      <c r="BJ1656" s="44" t="s">
        <v>3928</v>
      </c>
      <c r="BK1656" s="44" t="s">
        <v>6770</v>
      </c>
    </row>
    <row r="1657" spans="22:63">
      <c r="V1657" s="43">
        <v>221</v>
      </c>
      <c r="W1657" s="34" t="s">
        <v>3976</v>
      </c>
      <c r="X1657" s="44">
        <v>61301</v>
      </c>
      <c r="Y1657" s="34" t="s">
        <v>793</v>
      </c>
      <c r="Z1657" s="43" t="s">
        <v>1277</v>
      </c>
      <c r="AA1657" s="34" t="s">
        <v>528</v>
      </c>
      <c r="AB1657" s="34" t="s">
        <v>401</v>
      </c>
      <c r="AC1657" s="34" t="s">
        <v>793</v>
      </c>
      <c r="AD1657" s="44" t="s">
        <v>3928</v>
      </c>
      <c r="AE1657" s="44" t="s">
        <v>6770</v>
      </c>
      <c r="AF1657" s="43">
        <v>221</v>
      </c>
      <c r="AG1657" s="34" t="s">
        <v>3976</v>
      </c>
      <c r="AH1657" s="34" t="s">
        <v>3975</v>
      </c>
      <c r="AI1657" s="43" t="s">
        <v>3977</v>
      </c>
      <c r="AJ1657" s="44" t="s">
        <v>3978</v>
      </c>
      <c r="AK1657" s="295">
        <v>3000174</v>
      </c>
      <c r="AL1657" s="44" t="s">
        <v>401</v>
      </c>
      <c r="AM1657" s="44" t="s">
        <v>3982</v>
      </c>
      <c r="AN1657" s="296">
        <v>239158820</v>
      </c>
      <c r="AO1657" s="34"/>
      <c r="AP1657" s="34"/>
      <c r="AQ1657" s="34"/>
      <c r="AR1657" s="34"/>
      <c r="AS1657" s="34"/>
      <c r="AT1657" s="44" t="s">
        <v>6737</v>
      </c>
      <c r="AU1657" s="44"/>
      <c r="AV1657" s="751" t="str" cm="1">
        <f t="array" ref="AV16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7" s="34"/>
      <c r="AX1657" s="34"/>
      <c r="AY1657" s="34"/>
      <c r="AZ1657" s="34"/>
      <c r="BA1657" s="34"/>
      <c r="BB1657" s="34"/>
      <c r="BC1657" s="34"/>
      <c r="BD1657" s="44">
        <v>61301</v>
      </c>
      <c r="BE1657" s="34" t="s">
        <v>793</v>
      </c>
      <c r="BF1657" s="43" t="s">
        <v>1277</v>
      </c>
      <c r="BG1657" s="34" t="s">
        <v>528</v>
      </c>
      <c r="BH1657" s="34" t="s">
        <v>401</v>
      </c>
      <c r="BI1657" s="34" t="s">
        <v>793</v>
      </c>
      <c r="BJ1657" s="44" t="s">
        <v>3928</v>
      </c>
      <c r="BK1657" s="44" t="s">
        <v>6770</v>
      </c>
    </row>
    <row r="1658" spans="22:63">
      <c r="V1658" s="43">
        <v>221</v>
      </c>
      <c r="W1658" s="34" t="s">
        <v>3976</v>
      </c>
      <c r="X1658" s="44">
        <v>61302</v>
      </c>
      <c r="Y1658" s="34" t="s">
        <v>1060</v>
      </c>
      <c r="Z1658" s="43" t="s">
        <v>1277</v>
      </c>
      <c r="AA1658" s="34" t="s">
        <v>528</v>
      </c>
      <c r="AB1658" s="34" t="s">
        <v>401</v>
      </c>
      <c r="AC1658" s="34" t="s">
        <v>1060</v>
      </c>
      <c r="AD1658" s="44" t="s">
        <v>3928</v>
      </c>
      <c r="AE1658" s="44" t="s">
        <v>6770</v>
      </c>
      <c r="AF1658" s="43">
        <v>221</v>
      </c>
      <c r="AG1658" s="34" t="s">
        <v>3976</v>
      </c>
      <c r="AH1658" s="34" t="s">
        <v>3975</v>
      </c>
      <c r="AI1658" s="43" t="s">
        <v>3977</v>
      </c>
      <c r="AJ1658" s="44" t="s">
        <v>3978</v>
      </c>
      <c r="AK1658" s="295">
        <v>3000174</v>
      </c>
      <c r="AL1658" s="44" t="s">
        <v>401</v>
      </c>
      <c r="AM1658" s="44" t="s">
        <v>3982</v>
      </c>
      <c r="AN1658" s="296">
        <v>239158820</v>
      </c>
      <c r="AO1658" s="34"/>
      <c r="AP1658" s="34"/>
      <c r="AQ1658" s="34"/>
      <c r="AR1658" s="34"/>
      <c r="AS1658" s="34"/>
      <c r="AT1658" s="44" t="s">
        <v>6737</v>
      </c>
      <c r="AU1658" s="44"/>
      <c r="AV1658" s="751" t="str" cm="1">
        <f t="array" ref="AV16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8" s="34"/>
      <c r="AX1658" s="34"/>
      <c r="AY1658" s="34"/>
      <c r="AZ1658" s="34"/>
      <c r="BA1658" s="34"/>
      <c r="BB1658" s="34"/>
      <c r="BC1658" s="34"/>
      <c r="BD1658" s="44">
        <v>61302</v>
      </c>
      <c r="BE1658" s="34" t="s">
        <v>1060</v>
      </c>
      <c r="BF1658" s="43" t="s">
        <v>1277</v>
      </c>
      <c r="BG1658" s="34" t="s">
        <v>528</v>
      </c>
      <c r="BH1658" s="34" t="s">
        <v>401</v>
      </c>
      <c r="BI1658" s="34" t="s">
        <v>1060</v>
      </c>
      <c r="BJ1658" s="44" t="s">
        <v>3928</v>
      </c>
      <c r="BK1658" s="44" t="s">
        <v>6770</v>
      </c>
    </row>
    <row r="1659" spans="22:63">
      <c r="V1659" s="43">
        <v>221</v>
      </c>
      <c r="W1659" s="34" t="s">
        <v>3976</v>
      </c>
      <c r="X1659" s="44">
        <v>61304</v>
      </c>
      <c r="Y1659" s="34" t="s">
        <v>1355</v>
      </c>
      <c r="Z1659" s="43" t="s">
        <v>1277</v>
      </c>
      <c r="AA1659" s="34" t="s">
        <v>528</v>
      </c>
      <c r="AB1659" s="34" t="s">
        <v>401</v>
      </c>
      <c r="AC1659" s="34" t="s">
        <v>1355</v>
      </c>
      <c r="AD1659" s="44" t="s">
        <v>3928</v>
      </c>
      <c r="AE1659" s="44" t="s">
        <v>6770</v>
      </c>
      <c r="AF1659" s="43">
        <v>221</v>
      </c>
      <c r="AG1659" s="34" t="s">
        <v>3976</v>
      </c>
      <c r="AH1659" s="34" t="s">
        <v>3975</v>
      </c>
      <c r="AI1659" s="43" t="s">
        <v>3977</v>
      </c>
      <c r="AJ1659" s="44" t="s">
        <v>3978</v>
      </c>
      <c r="AK1659" s="295">
        <v>3000174</v>
      </c>
      <c r="AL1659" s="44" t="s">
        <v>401</v>
      </c>
      <c r="AM1659" s="44" t="s">
        <v>3982</v>
      </c>
      <c r="AN1659" s="296">
        <v>239158820</v>
      </c>
      <c r="AO1659" s="34"/>
      <c r="AP1659" s="34"/>
      <c r="AQ1659" s="34"/>
      <c r="AR1659" s="34"/>
      <c r="AS1659" s="34"/>
      <c r="AT1659" s="44" t="s">
        <v>6737</v>
      </c>
      <c r="AU1659" s="44"/>
      <c r="AV1659" s="751" t="str" cm="1">
        <f t="array" ref="AV16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59" s="34"/>
      <c r="AX1659" s="34"/>
      <c r="AY1659" s="34"/>
      <c r="AZ1659" s="34"/>
      <c r="BA1659" s="34"/>
      <c r="BB1659" s="34"/>
      <c r="BC1659" s="34"/>
      <c r="BD1659" s="44">
        <v>61304</v>
      </c>
      <c r="BE1659" s="34" t="s">
        <v>1355</v>
      </c>
      <c r="BF1659" s="43" t="s">
        <v>1277</v>
      </c>
      <c r="BG1659" s="34" t="s">
        <v>528</v>
      </c>
      <c r="BH1659" s="34" t="s">
        <v>401</v>
      </c>
      <c r="BI1659" s="34" t="s">
        <v>1355</v>
      </c>
      <c r="BJ1659" s="44" t="s">
        <v>3928</v>
      </c>
      <c r="BK1659" s="44" t="s">
        <v>6770</v>
      </c>
    </row>
    <row r="1660" spans="22:63">
      <c r="V1660" s="43">
        <v>221</v>
      </c>
      <c r="W1660" s="34" t="s">
        <v>3976</v>
      </c>
      <c r="X1660" s="44">
        <v>61307</v>
      </c>
      <c r="Y1660" s="34" t="s">
        <v>528</v>
      </c>
      <c r="Z1660" s="43" t="s">
        <v>1277</v>
      </c>
      <c r="AA1660" s="34" t="s">
        <v>528</v>
      </c>
      <c r="AB1660" s="34" t="s">
        <v>401</v>
      </c>
      <c r="AC1660" s="34" t="s">
        <v>528</v>
      </c>
      <c r="AD1660" s="44" t="s">
        <v>3928</v>
      </c>
      <c r="AE1660" s="44" t="s">
        <v>6770</v>
      </c>
      <c r="AF1660" s="43">
        <v>221</v>
      </c>
      <c r="AG1660" s="34" t="s">
        <v>3976</v>
      </c>
      <c r="AH1660" s="34" t="s">
        <v>3975</v>
      </c>
      <c r="AI1660" s="43" t="s">
        <v>3977</v>
      </c>
      <c r="AJ1660" s="44" t="s">
        <v>3978</v>
      </c>
      <c r="AK1660" s="295">
        <v>3000174</v>
      </c>
      <c r="AL1660" s="44" t="s">
        <v>401</v>
      </c>
      <c r="AM1660" s="44" t="s">
        <v>3982</v>
      </c>
      <c r="AN1660" s="296">
        <v>239158820</v>
      </c>
      <c r="AO1660" s="34"/>
      <c r="AP1660" s="34"/>
      <c r="AQ1660" s="34"/>
      <c r="AR1660" s="34"/>
      <c r="AS1660" s="34"/>
      <c r="AT1660" s="44" t="s">
        <v>6737</v>
      </c>
      <c r="AU1660" s="44"/>
      <c r="AV1660" s="751" t="str" cm="1">
        <f t="array" ref="AV16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0" s="34"/>
      <c r="AX1660" s="34"/>
      <c r="AY1660" s="34"/>
      <c r="AZ1660" s="34"/>
      <c r="BA1660" s="34"/>
      <c r="BB1660" s="34"/>
      <c r="BC1660" s="34"/>
      <c r="BD1660" s="44">
        <v>61307</v>
      </c>
      <c r="BE1660" s="34" t="s">
        <v>528</v>
      </c>
      <c r="BF1660" s="43" t="s">
        <v>1277</v>
      </c>
      <c r="BG1660" s="34" t="s">
        <v>528</v>
      </c>
      <c r="BH1660" s="34" t="s">
        <v>401</v>
      </c>
      <c r="BI1660" s="34" t="s">
        <v>528</v>
      </c>
      <c r="BJ1660" s="44" t="s">
        <v>3928</v>
      </c>
      <c r="BK1660" s="44" t="s">
        <v>6770</v>
      </c>
    </row>
    <row r="1661" spans="22:63">
      <c r="V1661" s="43">
        <v>221</v>
      </c>
      <c r="W1661" s="34" t="s">
        <v>3976</v>
      </c>
      <c r="X1661" s="44">
        <v>61300</v>
      </c>
      <c r="Y1661" s="34" t="s">
        <v>6796</v>
      </c>
      <c r="Z1661" s="43" t="s">
        <v>1277</v>
      </c>
      <c r="AA1661" s="34" t="s">
        <v>528</v>
      </c>
      <c r="AB1661" s="34" t="s">
        <v>401</v>
      </c>
      <c r="AC1661" s="34" t="s">
        <v>528</v>
      </c>
      <c r="AD1661" s="44" t="s">
        <v>3928</v>
      </c>
      <c r="AE1661" s="44" t="s">
        <v>6770</v>
      </c>
      <c r="AF1661" s="43">
        <v>221</v>
      </c>
      <c r="AG1661" s="34" t="s">
        <v>3976</v>
      </c>
      <c r="AH1661" s="34" t="s">
        <v>3975</v>
      </c>
      <c r="AI1661" s="43" t="s">
        <v>3977</v>
      </c>
      <c r="AJ1661" s="44" t="s">
        <v>3978</v>
      </c>
      <c r="AK1661" s="295">
        <v>3000174</v>
      </c>
      <c r="AL1661" s="44" t="s">
        <v>401</v>
      </c>
      <c r="AM1661" s="44" t="s">
        <v>3982</v>
      </c>
      <c r="AN1661" s="296">
        <v>239158820</v>
      </c>
      <c r="AO1661" s="34"/>
      <c r="AP1661" s="34"/>
      <c r="AQ1661" s="34"/>
      <c r="AR1661" s="34"/>
      <c r="AS1661" s="34"/>
      <c r="AT1661" s="44" t="s">
        <v>6737</v>
      </c>
      <c r="AU1661" s="44"/>
      <c r="AV1661" s="751" t="str" cm="1">
        <f t="array" ref="AV16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1" s="34"/>
      <c r="AX1661" s="34"/>
      <c r="AY1661" s="34"/>
      <c r="AZ1661" s="34"/>
      <c r="BA1661" s="34"/>
      <c r="BB1661" s="34"/>
      <c r="BC1661" s="34"/>
      <c r="BD1661" s="44">
        <v>61300</v>
      </c>
      <c r="BE1661" s="34" t="s">
        <v>6796</v>
      </c>
      <c r="BF1661" s="43" t="s">
        <v>1277</v>
      </c>
      <c r="BG1661" s="34" t="s">
        <v>528</v>
      </c>
      <c r="BH1661" s="34" t="s">
        <v>401</v>
      </c>
      <c r="BI1661" s="34" t="s">
        <v>528</v>
      </c>
      <c r="BJ1661" s="44" t="s">
        <v>3928</v>
      </c>
      <c r="BK1661" s="44" t="s">
        <v>6770</v>
      </c>
    </row>
    <row r="1662" spans="22:63">
      <c r="V1662" s="43">
        <v>221</v>
      </c>
      <c r="W1662" s="34" t="s">
        <v>3976</v>
      </c>
      <c r="X1662" s="44">
        <v>61310</v>
      </c>
      <c r="Y1662" s="34" t="s">
        <v>1886</v>
      </c>
      <c r="Z1662" s="43" t="s">
        <v>1277</v>
      </c>
      <c r="AA1662" s="34" t="s">
        <v>528</v>
      </c>
      <c r="AB1662" s="34" t="s">
        <v>401</v>
      </c>
      <c r="AC1662" s="34" t="s">
        <v>1886</v>
      </c>
      <c r="AD1662" s="44" t="s">
        <v>3928</v>
      </c>
      <c r="AE1662" s="44" t="s">
        <v>6770</v>
      </c>
      <c r="AF1662" s="43">
        <v>221</v>
      </c>
      <c r="AG1662" s="34" t="s">
        <v>3976</v>
      </c>
      <c r="AH1662" s="34" t="s">
        <v>3975</v>
      </c>
      <c r="AI1662" s="43" t="s">
        <v>3977</v>
      </c>
      <c r="AJ1662" s="44" t="s">
        <v>3978</v>
      </c>
      <c r="AK1662" s="295">
        <v>3000174</v>
      </c>
      <c r="AL1662" s="44" t="s">
        <v>401</v>
      </c>
      <c r="AM1662" s="44" t="s">
        <v>3982</v>
      </c>
      <c r="AN1662" s="296">
        <v>239158820</v>
      </c>
      <c r="AO1662" s="34"/>
      <c r="AP1662" s="34"/>
      <c r="AQ1662" s="34"/>
      <c r="AR1662" s="34"/>
      <c r="AS1662" s="34"/>
      <c r="AT1662" s="44" t="s">
        <v>6737</v>
      </c>
      <c r="AU1662" s="44"/>
      <c r="AV1662" s="751" t="str" cm="1">
        <f t="array" ref="AV16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2" s="34"/>
      <c r="AX1662" s="34"/>
      <c r="AY1662" s="34"/>
      <c r="AZ1662" s="34"/>
      <c r="BA1662" s="34"/>
      <c r="BB1662" s="34"/>
      <c r="BC1662" s="34"/>
      <c r="BD1662" s="44">
        <v>61310</v>
      </c>
      <c r="BE1662" s="34" t="s">
        <v>1886</v>
      </c>
      <c r="BF1662" s="43" t="s">
        <v>1277</v>
      </c>
      <c r="BG1662" s="34" t="s">
        <v>528</v>
      </c>
      <c r="BH1662" s="34" t="s">
        <v>401</v>
      </c>
      <c r="BI1662" s="34" t="s">
        <v>1886</v>
      </c>
      <c r="BJ1662" s="44" t="s">
        <v>3928</v>
      </c>
      <c r="BK1662" s="44" t="s">
        <v>6770</v>
      </c>
    </row>
    <row r="1663" spans="22:63">
      <c r="V1663" s="43">
        <v>221</v>
      </c>
      <c r="W1663" s="34" t="s">
        <v>3976</v>
      </c>
      <c r="X1663" s="44">
        <v>61312</v>
      </c>
      <c r="Y1663" s="34" t="s">
        <v>2079</v>
      </c>
      <c r="Z1663" s="43" t="s">
        <v>1277</v>
      </c>
      <c r="AA1663" s="34" t="s">
        <v>528</v>
      </c>
      <c r="AB1663" s="34" t="s">
        <v>401</v>
      </c>
      <c r="AC1663" s="34" t="s">
        <v>6797</v>
      </c>
      <c r="AD1663" s="44" t="s">
        <v>3928</v>
      </c>
      <c r="AE1663" s="44" t="s">
        <v>6770</v>
      </c>
      <c r="AF1663" s="43">
        <v>221</v>
      </c>
      <c r="AG1663" s="34" t="s">
        <v>3976</v>
      </c>
      <c r="AH1663" s="34" t="s">
        <v>3975</v>
      </c>
      <c r="AI1663" s="43" t="s">
        <v>3977</v>
      </c>
      <c r="AJ1663" s="44" t="s">
        <v>3978</v>
      </c>
      <c r="AK1663" s="295">
        <v>3000174</v>
      </c>
      <c r="AL1663" s="44" t="s">
        <v>401</v>
      </c>
      <c r="AM1663" s="44" t="s">
        <v>3982</v>
      </c>
      <c r="AN1663" s="296">
        <v>239158820</v>
      </c>
      <c r="AO1663" s="34"/>
      <c r="AP1663" s="34"/>
      <c r="AQ1663" s="34"/>
      <c r="AR1663" s="34"/>
      <c r="AS1663" s="34"/>
      <c r="AT1663" s="44" t="s">
        <v>6737</v>
      </c>
      <c r="AU1663" s="44"/>
      <c r="AV1663" s="751" t="str" cm="1">
        <f t="array" ref="AV16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3" s="34"/>
      <c r="AX1663" s="34"/>
      <c r="AY1663" s="34"/>
      <c r="AZ1663" s="34"/>
      <c r="BA1663" s="34"/>
      <c r="BB1663" s="34"/>
      <c r="BC1663" s="34"/>
      <c r="BD1663" s="44">
        <v>61312</v>
      </c>
      <c r="BE1663" s="34" t="s">
        <v>2079</v>
      </c>
      <c r="BF1663" s="43" t="s">
        <v>1277</v>
      </c>
      <c r="BG1663" s="34" t="s">
        <v>528</v>
      </c>
      <c r="BH1663" s="34" t="s">
        <v>401</v>
      </c>
      <c r="BI1663" s="34" t="s">
        <v>6797</v>
      </c>
      <c r="BJ1663" s="44" t="s">
        <v>3928</v>
      </c>
      <c r="BK1663" s="44" t="s">
        <v>6770</v>
      </c>
    </row>
    <row r="1664" spans="22:63">
      <c r="V1664" s="43">
        <v>221</v>
      </c>
      <c r="W1664" s="34" t="s">
        <v>3976</v>
      </c>
      <c r="X1664" s="44">
        <v>61313</v>
      </c>
      <c r="Y1664" s="34" t="s">
        <v>2259</v>
      </c>
      <c r="Z1664" s="43" t="s">
        <v>1277</v>
      </c>
      <c r="AA1664" s="34" t="s">
        <v>528</v>
      </c>
      <c r="AB1664" s="34" t="s">
        <v>401</v>
      </c>
      <c r="AC1664" s="34" t="s">
        <v>6798</v>
      </c>
      <c r="AD1664" s="44" t="s">
        <v>3928</v>
      </c>
      <c r="AE1664" s="44" t="s">
        <v>6770</v>
      </c>
      <c r="AF1664" s="43">
        <v>221</v>
      </c>
      <c r="AG1664" s="34" t="s">
        <v>3976</v>
      </c>
      <c r="AH1664" s="34" t="s">
        <v>3975</v>
      </c>
      <c r="AI1664" s="43" t="s">
        <v>3977</v>
      </c>
      <c r="AJ1664" s="44" t="s">
        <v>3978</v>
      </c>
      <c r="AK1664" s="295">
        <v>3000174</v>
      </c>
      <c r="AL1664" s="44" t="s">
        <v>401</v>
      </c>
      <c r="AM1664" s="44" t="s">
        <v>3982</v>
      </c>
      <c r="AN1664" s="296">
        <v>239158820</v>
      </c>
      <c r="AO1664" s="34"/>
      <c r="AP1664" s="34"/>
      <c r="AQ1664" s="34"/>
      <c r="AR1664" s="34"/>
      <c r="AS1664" s="34"/>
      <c r="AT1664" s="44" t="s">
        <v>6737</v>
      </c>
      <c r="AU1664" s="44"/>
      <c r="AV1664" s="751" t="str" cm="1">
        <f t="array" ref="AV16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4" s="34"/>
      <c r="AX1664" s="34"/>
      <c r="AY1664" s="34"/>
      <c r="AZ1664" s="34"/>
      <c r="BA1664" s="34"/>
      <c r="BB1664" s="34"/>
      <c r="BC1664" s="34"/>
      <c r="BD1664" s="44">
        <v>61313</v>
      </c>
      <c r="BE1664" s="34" t="s">
        <v>2259</v>
      </c>
      <c r="BF1664" s="43" t="s">
        <v>1277</v>
      </c>
      <c r="BG1664" s="34" t="s">
        <v>528</v>
      </c>
      <c r="BH1664" s="34" t="s">
        <v>401</v>
      </c>
      <c r="BI1664" s="34" t="s">
        <v>6798</v>
      </c>
      <c r="BJ1664" s="44" t="s">
        <v>3928</v>
      </c>
      <c r="BK1664" s="44" t="s">
        <v>6770</v>
      </c>
    </row>
    <row r="1665" spans="22:63">
      <c r="V1665" s="43">
        <v>221</v>
      </c>
      <c r="W1665" s="34" t="s">
        <v>3976</v>
      </c>
      <c r="X1665" s="44">
        <v>61314</v>
      </c>
      <c r="Y1665" s="34" t="s">
        <v>2412</v>
      </c>
      <c r="Z1665" s="43" t="s">
        <v>1277</v>
      </c>
      <c r="AA1665" s="34" t="s">
        <v>528</v>
      </c>
      <c r="AB1665" s="34" t="s">
        <v>401</v>
      </c>
      <c r="AC1665" s="34" t="s">
        <v>6799</v>
      </c>
      <c r="AD1665" s="44" t="s">
        <v>3928</v>
      </c>
      <c r="AE1665" s="44" t="s">
        <v>6770</v>
      </c>
      <c r="AF1665" s="43">
        <v>221</v>
      </c>
      <c r="AG1665" s="34" t="s">
        <v>3976</v>
      </c>
      <c r="AH1665" s="34" t="s">
        <v>3975</v>
      </c>
      <c r="AI1665" s="43" t="s">
        <v>3977</v>
      </c>
      <c r="AJ1665" s="44" t="s">
        <v>3978</v>
      </c>
      <c r="AK1665" s="295">
        <v>3000174</v>
      </c>
      <c r="AL1665" s="44" t="s">
        <v>401</v>
      </c>
      <c r="AM1665" s="44" t="s">
        <v>3982</v>
      </c>
      <c r="AN1665" s="296">
        <v>239158820</v>
      </c>
      <c r="AO1665" s="34"/>
      <c r="AP1665" s="34"/>
      <c r="AQ1665" s="34"/>
      <c r="AR1665" s="34"/>
      <c r="AS1665" s="34"/>
      <c r="AT1665" s="44" t="s">
        <v>6737</v>
      </c>
      <c r="AU1665" s="44"/>
      <c r="AV1665" s="751" t="str" cm="1">
        <f t="array" ref="AV16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5" s="34"/>
      <c r="AX1665" s="34"/>
      <c r="AY1665" s="34"/>
      <c r="AZ1665" s="34"/>
      <c r="BA1665" s="34"/>
      <c r="BB1665" s="34"/>
      <c r="BC1665" s="34"/>
      <c r="BD1665" s="44">
        <v>61314</v>
      </c>
      <c r="BE1665" s="34" t="s">
        <v>2412</v>
      </c>
      <c r="BF1665" s="43" t="s">
        <v>1277</v>
      </c>
      <c r="BG1665" s="34" t="s">
        <v>528</v>
      </c>
      <c r="BH1665" s="34" t="s">
        <v>401</v>
      </c>
      <c r="BI1665" s="34" t="s">
        <v>6799</v>
      </c>
      <c r="BJ1665" s="44" t="s">
        <v>3928</v>
      </c>
      <c r="BK1665" s="44" t="s">
        <v>6770</v>
      </c>
    </row>
    <row r="1666" spans="22:63">
      <c r="V1666" s="43">
        <v>222</v>
      </c>
      <c r="W1666" s="34" t="s">
        <v>3995</v>
      </c>
      <c r="X1666" s="44">
        <v>60519</v>
      </c>
      <c r="Y1666" s="34" t="s">
        <v>2550</v>
      </c>
      <c r="Z1666" s="43" t="s">
        <v>426</v>
      </c>
      <c r="AA1666" s="34" t="s">
        <v>520</v>
      </c>
      <c r="AB1666" s="34" t="s">
        <v>401</v>
      </c>
      <c r="AC1666" s="34" t="s">
        <v>2550</v>
      </c>
      <c r="AD1666" s="44" t="s">
        <v>3928</v>
      </c>
      <c r="AE1666" s="44" t="s">
        <v>6770</v>
      </c>
      <c r="AF1666" s="43">
        <v>222</v>
      </c>
      <c r="AG1666" s="34" t="s">
        <v>3995</v>
      </c>
      <c r="AH1666" s="34" t="s">
        <v>6800</v>
      </c>
      <c r="AI1666" s="43" t="s">
        <v>3996</v>
      </c>
      <c r="AJ1666" s="44" t="s">
        <v>3997</v>
      </c>
      <c r="AK1666" s="295">
        <v>3080047</v>
      </c>
      <c r="AL1666" s="44" t="s">
        <v>520</v>
      </c>
      <c r="AM1666" s="44" t="s">
        <v>4001</v>
      </c>
      <c r="AN1666" s="296">
        <v>233095900</v>
      </c>
      <c r="AO1666" s="34"/>
      <c r="AP1666" s="34"/>
      <c r="AQ1666" s="34"/>
      <c r="AR1666" s="34"/>
      <c r="AS1666" s="34"/>
      <c r="AT1666" s="44" t="s">
        <v>6737</v>
      </c>
      <c r="AU1666" s="44"/>
      <c r="AV1666" s="751" t="str" cm="1">
        <f t="array" ref="AV16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6" s="34"/>
      <c r="AX1666" s="34"/>
      <c r="AY1666" s="34"/>
      <c r="AZ1666" s="34"/>
      <c r="BA1666" s="34"/>
      <c r="BB1666" s="34"/>
      <c r="BC1666" s="34"/>
      <c r="BD1666" s="44">
        <v>60519</v>
      </c>
      <c r="BE1666" s="34" t="s">
        <v>2550</v>
      </c>
      <c r="BF1666" s="43" t="s">
        <v>426</v>
      </c>
      <c r="BG1666" s="34" t="s">
        <v>520</v>
      </c>
      <c r="BH1666" s="34" t="s">
        <v>401</v>
      </c>
      <c r="BI1666" s="34" t="s">
        <v>2550</v>
      </c>
      <c r="BJ1666" s="44" t="s">
        <v>3928</v>
      </c>
      <c r="BK1666" s="44" t="s">
        <v>6770</v>
      </c>
    </row>
    <row r="1667" spans="22:63">
      <c r="V1667" s="43">
        <v>222</v>
      </c>
      <c r="W1667" s="34" t="s">
        <v>3995</v>
      </c>
      <c r="X1667" s="44">
        <v>60502</v>
      </c>
      <c r="Y1667" s="34" t="s">
        <v>786</v>
      </c>
      <c r="Z1667" s="43" t="s">
        <v>426</v>
      </c>
      <c r="AA1667" s="34" t="s">
        <v>520</v>
      </c>
      <c r="AB1667" s="34" t="s">
        <v>401</v>
      </c>
      <c r="AC1667" s="34" t="s">
        <v>786</v>
      </c>
      <c r="AD1667" s="44" t="s">
        <v>3928</v>
      </c>
      <c r="AE1667" s="44" t="s">
        <v>6770</v>
      </c>
      <c r="AF1667" s="43">
        <v>222</v>
      </c>
      <c r="AG1667" s="34" t="s">
        <v>3995</v>
      </c>
      <c r="AH1667" s="34" t="s">
        <v>6800</v>
      </c>
      <c r="AI1667" s="43" t="s">
        <v>3996</v>
      </c>
      <c r="AJ1667" s="44" t="s">
        <v>3997</v>
      </c>
      <c r="AK1667" s="295">
        <v>3080047</v>
      </c>
      <c r="AL1667" s="44" t="s">
        <v>520</v>
      </c>
      <c r="AM1667" s="44" t="s">
        <v>4001</v>
      </c>
      <c r="AN1667" s="296">
        <v>233095900</v>
      </c>
      <c r="AO1667" s="34"/>
      <c r="AP1667" s="34"/>
      <c r="AQ1667" s="34"/>
      <c r="AR1667" s="34"/>
      <c r="AS1667" s="34"/>
      <c r="AT1667" s="44" t="s">
        <v>6737</v>
      </c>
      <c r="AU1667" s="44"/>
      <c r="AV1667" s="751" t="str" cm="1">
        <f t="array" ref="AV16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7" s="34"/>
      <c r="AX1667" s="34"/>
      <c r="AY1667" s="34"/>
      <c r="AZ1667" s="34"/>
      <c r="BA1667" s="34"/>
      <c r="BB1667" s="34"/>
      <c r="BC1667" s="34"/>
      <c r="BD1667" s="44">
        <v>60502</v>
      </c>
      <c r="BE1667" s="34" t="s">
        <v>786</v>
      </c>
      <c r="BF1667" s="43" t="s">
        <v>426</v>
      </c>
      <c r="BG1667" s="34" t="s">
        <v>520</v>
      </c>
      <c r="BH1667" s="34" t="s">
        <v>401</v>
      </c>
      <c r="BI1667" s="34" t="s">
        <v>786</v>
      </c>
      <c r="BJ1667" s="44" t="s">
        <v>3928</v>
      </c>
      <c r="BK1667" s="44" t="s">
        <v>6770</v>
      </c>
    </row>
    <row r="1668" spans="22:63">
      <c r="V1668" s="43">
        <v>222</v>
      </c>
      <c r="W1668" s="34" t="s">
        <v>3995</v>
      </c>
      <c r="X1668" s="44">
        <v>60515</v>
      </c>
      <c r="Y1668" s="34" t="s">
        <v>2256</v>
      </c>
      <c r="Z1668" s="43" t="s">
        <v>426</v>
      </c>
      <c r="AA1668" s="34" t="s">
        <v>520</v>
      </c>
      <c r="AB1668" s="34" t="s">
        <v>401</v>
      </c>
      <c r="AC1668" s="34" t="s">
        <v>2256</v>
      </c>
      <c r="AD1668" s="44" t="s">
        <v>3928</v>
      </c>
      <c r="AE1668" s="44" t="s">
        <v>6770</v>
      </c>
      <c r="AF1668" s="43">
        <v>222</v>
      </c>
      <c r="AG1668" s="34" t="s">
        <v>3995</v>
      </c>
      <c r="AH1668" s="34" t="s">
        <v>6800</v>
      </c>
      <c r="AI1668" s="43" t="s">
        <v>3996</v>
      </c>
      <c r="AJ1668" s="44" t="s">
        <v>3997</v>
      </c>
      <c r="AK1668" s="295">
        <v>3080047</v>
      </c>
      <c r="AL1668" s="44" t="s">
        <v>520</v>
      </c>
      <c r="AM1668" s="44" t="s">
        <v>4001</v>
      </c>
      <c r="AN1668" s="296">
        <v>233095900</v>
      </c>
      <c r="AO1668" s="34"/>
      <c r="AP1668" s="34"/>
      <c r="AQ1668" s="34"/>
      <c r="AR1668" s="34"/>
      <c r="AS1668" s="34"/>
      <c r="AT1668" s="44" t="s">
        <v>6737</v>
      </c>
      <c r="AU1668" s="44"/>
      <c r="AV1668" s="751" t="str" cm="1">
        <f t="array" ref="AV16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8" s="34"/>
      <c r="AX1668" s="34"/>
      <c r="AY1668" s="34"/>
      <c r="AZ1668" s="34"/>
      <c r="BA1668" s="34"/>
      <c r="BB1668" s="34"/>
      <c r="BC1668" s="34"/>
      <c r="BD1668" s="44">
        <v>60515</v>
      </c>
      <c r="BE1668" s="34" t="s">
        <v>2256</v>
      </c>
      <c r="BF1668" s="43" t="s">
        <v>426</v>
      </c>
      <c r="BG1668" s="34" t="s">
        <v>520</v>
      </c>
      <c r="BH1668" s="34" t="s">
        <v>401</v>
      </c>
      <c r="BI1668" s="34" t="s">
        <v>2256</v>
      </c>
      <c r="BJ1668" s="44" t="s">
        <v>3928</v>
      </c>
      <c r="BK1668" s="44" t="s">
        <v>6770</v>
      </c>
    </row>
    <row r="1669" spans="22:63">
      <c r="V1669" s="43">
        <v>222</v>
      </c>
      <c r="W1669" s="34" t="s">
        <v>3995</v>
      </c>
      <c r="X1669" s="44">
        <v>60520</v>
      </c>
      <c r="Y1669" s="34" t="s">
        <v>2679</v>
      </c>
      <c r="Z1669" s="43" t="s">
        <v>426</v>
      </c>
      <c r="AA1669" s="34" t="s">
        <v>520</v>
      </c>
      <c r="AB1669" s="34" t="s">
        <v>401</v>
      </c>
      <c r="AC1669" s="34" t="s">
        <v>6801</v>
      </c>
      <c r="AD1669" s="44" t="s">
        <v>3928</v>
      </c>
      <c r="AE1669" s="44" t="s">
        <v>6770</v>
      </c>
      <c r="AF1669" s="43">
        <v>222</v>
      </c>
      <c r="AG1669" s="34" t="s">
        <v>3995</v>
      </c>
      <c r="AH1669" s="34" t="s">
        <v>6800</v>
      </c>
      <c r="AI1669" s="43" t="s">
        <v>3996</v>
      </c>
      <c r="AJ1669" s="44" t="s">
        <v>3997</v>
      </c>
      <c r="AK1669" s="295">
        <v>3080047</v>
      </c>
      <c r="AL1669" s="44" t="s">
        <v>520</v>
      </c>
      <c r="AM1669" s="44" t="s">
        <v>4001</v>
      </c>
      <c r="AN1669" s="296">
        <v>233095900</v>
      </c>
      <c r="AO1669" s="34"/>
      <c r="AP1669" s="34"/>
      <c r="AQ1669" s="34"/>
      <c r="AR1669" s="34"/>
      <c r="AS1669" s="34"/>
      <c r="AT1669" s="44" t="s">
        <v>6737</v>
      </c>
      <c r="AU1669" s="44"/>
      <c r="AV1669" s="751" t="str" cm="1">
        <f t="array" ref="AV16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69" s="34"/>
      <c r="AX1669" s="34"/>
      <c r="AY1669" s="34"/>
      <c r="AZ1669" s="34"/>
      <c r="BA1669" s="34"/>
      <c r="BB1669" s="34"/>
      <c r="BC1669" s="34"/>
      <c r="BD1669" s="44">
        <v>60520</v>
      </c>
      <c r="BE1669" s="34" t="s">
        <v>2679</v>
      </c>
      <c r="BF1669" s="43" t="s">
        <v>426</v>
      </c>
      <c r="BG1669" s="34" t="s">
        <v>520</v>
      </c>
      <c r="BH1669" s="34" t="s">
        <v>401</v>
      </c>
      <c r="BI1669" s="34" t="s">
        <v>6801</v>
      </c>
      <c r="BJ1669" s="44" t="s">
        <v>3928</v>
      </c>
      <c r="BK1669" s="44" t="s">
        <v>6770</v>
      </c>
    </row>
    <row r="1670" spans="22:63">
      <c r="V1670" s="43">
        <v>222</v>
      </c>
      <c r="W1670" s="34" t="s">
        <v>3995</v>
      </c>
      <c r="X1670" s="44">
        <v>60521</v>
      </c>
      <c r="Y1670" s="34" t="s">
        <v>2803</v>
      </c>
      <c r="Z1670" s="43" t="s">
        <v>426</v>
      </c>
      <c r="AA1670" s="34" t="s">
        <v>520</v>
      </c>
      <c r="AB1670" s="34" t="s">
        <v>401</v>
      </c>
      <c r="AC1670" s="34" t="s">
        <v>2803</v>
      </c>
      <c r="AD1670" s="44" t="s">
        <v>3928</v>
      </c>
      <c r="AE1670" s="44" t="s">
        <v>6770</v>
      </c>
      <c r="AF1670" s="43">
        <v>222</v>
      </c>
      <c r="AG1670" s="34" t="s">
        <v>3995</v>
      </c>
      <c r="AH1670" s="34" t="s">
        <v>6800</v>
      </c>
      <c r="AI1670" s="43" t="s">
        <v>3996</v>
      </c>
      <c r="AJ1670" s="44" t="s">
        <v>3997</v>
      </c>
      <c r="AK1670" s="295">
        <v>3080047</v>
      </c>
      <c r="AL1670" s="44" t="s">
        <v>520</v>
      </c>
      <c r="AM1670" s="44" t="s">
        <v>4001</v>
      </c>
      <c r="AN1670" s="296">
        <v>233095900</v>
      </c>
      <c r="AO1670" s="34"/>
      <c r="AP1670" s="34"/>
      <c r="AQ1670" s="34"/>
      <c r="AR1670" s="34"/>
      <c r="AS1670" s="34"/>
      <c r="AT1670" s="44" t="s">
        <v>6737</v>
      </c>
      <c r="AU1670" s="44"/>
      <c r="AV1670" s="751" t="str" cm="1">
        <f t="array" ref="AV16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0" s="34"/>
      <c r="AX1670" s="34"/>
      <c r="AY1670" s="34"/>
      <c r="AZ1670" s="34"/>
      <c r="BA1670" s="34"/>
      <c r="BB1670" s="34"/>
      <c r="BC1670" s="34"/>
      <c r="BD1670" s="44">
        <v>60521</v>
      </c>
      <c r="BE1670" s="34" t="s">
        <v>2803</v>
      </c>
      <c r="BF1670" s="43" t="s">
        <v>426</v>
      </c>
      <c r="BG1670" s="34" t="s">
        <v>520</v>
      </c>
      <c r="BH1670" s="34" t="s">
        <v>401</v>
      </c>
      <c r="BI1670" s="34" t="s">
        <v>2803</v>
      </c>
      <c r="BJ1670" s="44" t="s">
        <v>3928</v>
      </c>
      <c r="BK1670" s="44" t="s">
        <v>6770</v>
      </c>
    </row>
    <row r="1671" spans="22:63">
      <c r="V1671" s="43">
        <v>222</v>
      </c>
      <c r="W1671" s="34" t="s">
        <v>3995</v>
      </c>
      <c r="X1671" s="44">
        <v>60500</v>
      </c>
      <c r="Y1671" s="34" t="s">
        <v>6802</v>
      </c>
      <c r="Z1671" s="43" t="s">
        <v>426</v>
      </c>
      <c r="AA1671" s="34" t="s">
        <v>520</v>
      </c>
      <c r="AB1671" s="34" t="s">
        <v>401</v>
      </c>
      <c r="AC1671" s="34" t="s">
        <v>2256</v>
      </c>
      <c r="AD1671" s="44" t="s">
        <v>3928</v>
      </c>
      <c r="AE1671" s="44" t="s">
        <v>6770</v>
      </c>
      <c r="AF1671" s="43">
        <v>222</v>
      </c>
      <c r="AG1671" s="34" t="s">
        <v>3995</v>
      </c>
      <c r="AH1671" s="34" t="s">
        <v>6800</v>
      </c>
      <c r="AI1671" s="43" t="s">
        <v>3996</v>
      </c>
      <c r="AJ1671" s="44" t="s">
        <v>3997</v>
      </c>
      <c r="AK1671" s="295">
        <v>3080047</v>
      </c>
      <c r="AL1671" s="44" t="s">
        <v>520</v>
      </c>
      <c r="AM1671" s="44" t="s">
        <v>4001</v>
      </c>
      <c r="AN1671" s="296">
        <v>233095900</v>
      </c>
      <c r="AO1671" s="34"/>
      <c r="AP1671" s="34"/>
      <c r="AQ1671" s="34"/>
      <c r="AR1671" s="34"/>
      <c r="AS1671" s="34"/>
      <c r="AT1671" s="44" t="s">
        <v>6737</v>
      </c>
      <c r="AU1671" s="44"/>
      <c r="AV1671" s="751" t="str" cm="1">
        <f t="array" ref="AV16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1" s="34"/>
      <c r="AX1671" s="34"/>
      <c r="AY1671" s="34"/>
      <c r="AZ1671" s="34"/>
      <c r="BA1671" s="34"/>
      <c r="BB1671" s="34"/>
      <c r="BC1671" s="34"/>
      <c r="BD1671" s="44">
        <v>60500</v>
      </c>
      <c r="BE1671" s="34" t="s">
        <v>6802</v>
      </c>
      <c r="BF1671" s="43" t="s">
        <v>426</v>
      </c>
      <c r="BG1671" s="34" t="s">
        <v>520</v>
      </c>
      <c r="BH1671" s="34" t="s">
        <v>401</v>
      </c>
      <c r="BI1671" s="34" t="s">
        <v>2256</v>
      </c>
      <c r="BJ1671" s="44" t="s">
        <v>3928</v>
      </c>
      <c r="BK1671" s="44" t="s">
        <v>6770</v>
      </c>
    </row>
    <row r="1672" spans="22:63">
      <c r="V1672" s="43">
        <v>222</v>
      </c>
      <c r="W1672" s="34" t="s">
        <v>3995</v>
      </c>
      <c r="X1672" s="44">
        <v>60522</v>
      </c>
      <c r="Y1672" s="34" t="s">
        <v>2910</v>
      </c>
      <c r="Z1672" s="43" t="s">
        <v>426</v>
      </c>
      <c r="AA1672" s="34" t="s">
        <v>520</v>
      </c>
      <c r="AB1672" s="34" t="s">
        <v>401</v>
      </c>
      <c r="AC1672" s="34" t="s">
        <v>2910</v>
      </c>
      <c r="AD1672" s="44" t="s">
        <v>3928</v>
      </c>
      <c r="AE1672" s="44" t="s">
        <v>6770</v>
      </c>
      <c r="AF1672" s="43">
        <v>222</v>
      </c>
      <c r="AG1672" s="34" t="s">
        <v>3995</v>
      </c>
      <c r="AH1672" s="34" t="s">
        <v>6800</v>
      </c>
      <c r="AI1672" s="43" t="s">
        <v>3996</v>
      </c>
      <c r="AJ1672" s="44" t="s">
        <v>3997</v>
      </c>
      <c r="AK1672" s="295">
        <v>3080047</v>
      </c>
      <c r="AL1672" s="44" t="s">
        <v>520</v>
      </c>
      <c r="AM1672" s="44" t="s">
        <v>4001</v>
      </c>
      <c r="AN1672" s="296">
        <v>233095900</v>
      </c>
      <c r="AO1672" s="34"/>
      <c r="AP1672" s="34"/>
      <c r="AQ1672" s="34"/>
      <c r="AR1672" s="34"/>
      <c r="AS1672" s="34"/>
      <c r="AT1672" s="44" t="s">
        <v>6737</v>
      </c>
      <c r="AU1672" s="44"/>
      <c r="AV1672" s="751" t="str" cm="1">
        <f t="array" ref="AV16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2" s="34"/>
      <c r="AX1672" s="34"/>
      <c r="AY1672" s="34"/>
      <c r="AZ1672" s="34"/>
      <c r="BA1672" s="34"/>
      <c r="BB1672" s="34"/>
      <c r="BC1672" s="34"/>
      <c r="BD1672" s="44">
        <v>60522</v>
      </c>
      <c r="BE1672" s="34" t="s">
        <v>2910</v>
      </c>
      <c r="BF1672" s="43" t="s">
        <v>426</v>
      </c>
      <c r="BG1672" s="34" t="s">
        <v>520</v>
      </c>
      <c r="BH1672" s="34" t="s">
        <v>401</v>
      </c>
      <c r="BI1672" s="34" t="s">
        <v>2910</v>
      </c>
      <c r="BJ1672" s="44" t="s">
        <v>3928</v>
      </c>
      <c r="BK1672" s="44" t="s">
        <v>6770</v>
      </c>
    </row>
    <row r="1673" spans="22:63">
      <c r="V1673" s="43">
        <v>222</v>
      </c>
      <c r="W1673" s="34" t="s">
        <v>3995</v>
      </c>
      <c r="X1673" s="44">
        <v>60507</v>
      </c>
      <c r="Y1673" s="34" t="s">
        <v>1054</v>
      </c>
      <c r="Z1673" s="43" t="s">
        <v>426</v>
      </c>
      <c r="AA1673" s="34" t="s">
        <v>520</v>
      </c>
      <c r="AB1673" s="34" t="s">
        <v>401</v>
      </c>
      <c r="AC1673" s="34" t="s">
        <v>1054</v>
      </c>
      <c r="AD1673" s="44" t="s">
        <v>3928</v>
      </c>
      <c r="AE1673" s="44" t="s">
        <v>6770</v>
      </c>
      <c r="AF1673" s="43">
        <v>222</v>
      </c>
      <c r="AG1673" s="34" t="s">
        <v>3995</v>
      </c>
      <c r="AH1673" s="34" t="s">
        <v>6800</v>
      </c>
      <c r="AI1673" s="43" t="s">
        <v>3996</v>
      </c>
      <c r="AJ1673" s="44" t="s">
        <v>3997</v>
      </c>
      <c r="AK1673" s="295">
        <v>3080047</v>
      </c>
      <c r="AL1673" s="44" t="s">
        <v>520</v>
      </c>
      <c r="AM1673" s="44" t="s">
        <v>4001</v>
      </c>
      <c r="AN1673" s="296">
        <v>233095900</v>
      </c>
      <c r="AO1673" s="34"/>
      <c r="AP1673" s="34"/>
      <c r="AQ1673" s="34"/>
      <c r="AR1673" s="34"/>
      <c r="AS1673" s="34"/>
      <c r="AT1673" s="44" t="s">
        <v>6737</v>
      </c>
      <c r="AU1673" s="44"/>
      <c r="AV1673" s="751" t="str" cm="1">
        <f t="array" ref="AV16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3" s="34"/>
      <c r="AX1673" s="34"/>
      <c r="AY1673" s="34"/>
      <c r="AZ1673" s="34"/>
      <c r="BA1673" s="34"/>
      <c r="BB1673" s="34"/>
      <c r="BC1673" s="34"/>
      <c r="BD1673" s="44">
        <v>60507</v>
      </c>
      <c r="BE1673" s="34" t="s">
        <v>1054</v>
      </c>
      <c r="BF1673" s="43" t="s">
        <v>426</v>
      </c>
      <c r="BG1673" s="34" t="s">
        <v>520</v>
      </c>
      <c r="BH1673" s="34" t="s">
        <v>401</v>
      </c>
      <c r="BI1673" s="34" t="s">
        <v>1054</v>
      </c>
      <c r="BJ1673" s="44" t="s">
        <v>3928</v>
      </c>
      <c r="BK1673" s="44" t="s">
        <v>6770</v>
      </c>
    </row>
    <row r="1674" spans="22:63">
      <c r="V1674" s="43">
        <v>222</v>
      </c>
      <c r="W1674" s="34" t="s">
        <v>3995</v>
      </c>
      <c r="X1674" s="44">
        <v>60508</v>
      </c>
      <c r="Y1674" s="34" t="s">
        <v>1347</v>
      </c>
      <c r="Z1674" s="43" t="s">
        <v>426</v>
      </c>
      <c r="AA1674" s="34" t="s">
        <v>520</v>
      </c>
      <c r="AB1674" s="34" t="s">
        <v>401</v>
      </c>
      <c r="AC1674" s="34" t="s">
        <v>1347</v>
      </c>
      <c r="AD1674" s="44" t="s">
        <v>3928</v>
      </c>
      <c r="AE1674" s="44" t="s">
        <v>6770</v>
      </c>
      <c r="AF1674" s="43">
        <v>222</v>
      </c>
      <c r="AG1674" s="34" t="s">
        <v>3995</v>
      </c>
      <c r="AH1674" s="34" t="s">
        <v>6800</v>
      </c>
      <c r="AI1674" s="43" t="s">
        <v>3996</v>
      </c>
      <c r="AJ1674" s="44" t="s">
        <v>3997</v>
      </c>
      <c r="AK1674" s="295">
        <v>3080047</v>
      </c>
      <c r="AL1674" s="44" t="s">
        <v>520</v>
      </c>
      <c r="AM1674" s="44" t="s">
        <v>4001</v>
      </c>
      <c r="AN1674" s="296">
        <v>233095900</v>
      </c>
      <c r="AO1674" s="34"/>
      <c r="AP1674" s="34"/>
      <c r="AQ1674" s="34"/>
      <c r="AR1674" s="34"/>
      <c r="AS1674" s="34"/>
      <c r="AT1674" s="44" t="s">
        <v>6737</v>
      </c>
      <c r="AU1674" s="44"/>
      <c r="AV1674" s="751" t="str" cm="1">
        <f t="array" ref="AV16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4" s="34"/>
      <c r="AX1674" s="34"/>
      <c r="AY1674" s="34"/>
      <c r="AZ1674" s="34"/>
      <c r="BA1674" s="34"/>
      <c r="BB1674" s="34"/>
      <c r="BC1674" s="34"/>
      <c r="BD1674" s="44">
        <v>60508</v>
      </c>
      <c r="BE1674" s="34" t="s">
        <v>1347</v>
      </c>
      <c r="BF1674" s="43" t="s">
        <v>426</v>
      </c>
      <c r="BG1674" s="34" t="s">
        <v>520</v>
      </c>
      <c r="BH1674" s="34" t="s">
        <v>401</v>
      </c>
      <c r="BI1674" s="34" t="s">
        <v>1347</v>
      </c>
      <c r="BJ1674" s="44" t="s">
        <v>3928</v>
      </c>
      <c r="BK1674" s="44" t="s">
        <v>6770</v>
      </c>
    </row>
    <row r="1675" spans="22:63">
      <c r="V1675" s="43">
        <v>222</v>
      </c>
      <c r="W1675" s="34" t="s">
        <v>3995</v>
      </c>
      <c r="X1675" s="44">
        <v>60518</v>
      </c>
      <c r="Y1675" s="34" t="s">
        <v>2409</v>
      </c>
      <c r="Z1675" s="43" t="s">
        <v>426</v>
      </c>
      <c r="AA1675" s="34" t="s">
        <v>520</v>
      </c>
      <c r="AB1675" s="34" t="s">
        <v>401</v>
      </c>
      <c r="AC1675" s="34" t="s">
        <v>2409</v>
      </c>
      <c r="AD1675" s="44" t="s">
        <v>3928</v>
      </c>
      <c r="AE1675" s="44" t="s">
        <v>6770</v>
      </c>
      <c r="AF1675" s="43">
        <v>222</v>
      </c>
      <c r="AG1675" s="34" t="s">
        <v>3995</v>
      </c>
      <c r="AH1675" s="34" t="s">
        <v>6800</v>
      </c>
      <c r="AI1675" s="43" t="s">
        <v>3996</v>
      </c>
      <c r="AJ1675" s="44" t="s">
        <v>3997</v>
      </c>
      <c r="AK1675" s="295">
        <v>3080047</v>
      </c>
      <c r="AL1675" s="44" t="s">
        <v>520</v>
      </c>
      <c r="AM1675" s="44" t="s">
        <v>4001</v>
      </c>
      <c r="AN1675" s="296">
        <v>233095900</v>
      </c>
      <c r="AO1675" s="34"/>
      <c r="AP1675" s="34"/>
      <c r="AQ1675" s="34"/>
      <c r="AR1675" s="34"/>
      <c r="AS1675" s="34"/>
      <c r="AT1675" s="44" t="s">
        <v>6737</v>
      </c>
      <c r="AU1675" s="44"/>
      <c r="AV1675" s="751" t="str" cm="1">
        <f t="array" ref="AV16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5" s="34"/>
      <c r="AX1675" s="34"/>
      <c r="AY1675" s="34"/>
      <c r="AZ1675" s="34"/>
      <c r="BA1675" s="34"/>
      <c r="BB1675" s="34"/>
      <c r="BC1675" s="34"/>
      <c r="BD1675" s="44">
        <v>60518</v>
      </c>
      <c r="BE1675" s="34" t="s">
        <v>2409</v>
      </c>
      <c r="BF1675" s="43" t="s">
        <v>426</v>
      </c>
      <c r="BG1675" s="34" t="s">
        <v>520</v>
      </c>
      <c r="BH1675" s="34" t="s">
        <v>401</v>
      </c>
      <c r="BI1675" s="34" t="s">
        <v>2409</v>
      </c>
      <c r="BJ1675" s="44" t="s">
        <v>3928</v>
      </c>
      <c r="BK1675" s="44" t="s">
        <v>6770</v>
      </c>
    </row>
    <row r="1676" spans="22:63">
      <c r="V1676" s="43">
        <v>222</v>
      </c>
      <c r="W1676" s="34" t="s">
        <v>3995</v>
      </c>
      <c r="X1676" s="44">
        <v>60523</v>
      </c>
      <c r="Y1676" s="34" t="s">
        <v>3007</v>
      </c>
      <c r="Z1676" s="43" t="s">
        <v>426</v>
      </c>
      <c r="AA1676" s="34" t="s">
        <v>520</v>
      </c>
      <c r="AB1676" s="34" t="s">
        <v>401</v>
      </c>
      <c r="AC1676" s="34" t="s">
        <v>3007</v>
      </c>
      <c r="AD1676" s="44" t="s">
        <v>3928</v>
      </c>
      <c r="AE1676" s="44" t="s">
        <v>6770</v>
      </c>
      <c r="AF1676" s="43">
        <v>222</v>
      </c>
      <c r="AG1676" s="34" t="s">
        <v>3995</v>
      </c>
      <c r="AH1676" s="34" t="s">
        <v>6800</v>
      </c>
      <c r="AI1676" s="43" t="s">
        <v>3996</v>
      </c>
      <c r="AJ1676" s="44" t="s">
        <v>3997</v>
      </c>
      <c r="AK1676" s="295">
        <v>3080047</v>
      </c>
      <c r="AL1676" s="44" t="s">
        <v>520</v>
      </c>
      <c r="AM1676" s="44" t="s">
        <v>4001</v>
      </c>
      <c r="AN1676" s="296">
        <v>233095900</v>
      </c>
      <c r="AO1676" s="34"/>
      <c r="AP1676" s="34"/>
      <c r="AQ1676" s="34"/>
      <c r="AR1676" s="34"/>
      <c r="AS1676" s="34"/>
      <c r="AT1676" s="44" t="s">
        <v>6737</v>
      </c>
      <c r="AU1676" s="44"/>
      <c r="AV1676" s="751" t="str" cm="1">
        <f t="array" ref="AV16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6" s="34"/>
      <c r="AX1676" s="34"/>
      <c r="AY1676" s="34"/>
      <c r="AZ1676" s="34"/>
      <c r="BA1676" s="34"/>
      <c r="BB1676" s="34"/>
      <c r="BC1676" s="34"/>
      <c r="BD1676" s="44">
        <v>60523</v>
      </c>
      <c r="BE1676" s="34" t="s">
        <v>3007</v>
      </c>
      <c r="BF1676" s="43" t="s">
        <v>426</v>
      </c>
      <c r="BG1676" s="34" t="s">
        <v>520</v>
      </c>
      <c r="BH1676" s="34" t="s">
        <v>401</v>
      </c>
      <c r="BI1676" s="34" t="s">
        <v>3007</v>
      </c>
      <c r="BJ1676" s="44" t="s">
        <v>3928</v>
      </c>
      <c r="BK1676" s="44" t="s">
        <v>6770</v>
      </c>
    </row>
    <row r="1677" spans="22:63">
      <c r="V1677" s="43">
        <v>222</v>
      </c>
      <c r="W1677" s="34" t="s">
        <v>3995</v>
      </c>
      <c r="X1677" s="44">
        <v>60524</v>
      </c>
      <c r="Y1677" s="34" t="s">
        <v>3086</v>
      </c>
      <c r="Z1677" s="43" t="s">
        <v>426</v>
      </c>
      <c r="AA1677" s="34" t="s">
        <v>520</v>
      </c>
      <c r="AB1677" s="34" t="s">
        <v>401</v>
      </c>
      <c r="AC1677" s="34" t="s">
        <v>3086</v>
      </c>
      <c r="AD1677" s="44" t="s">
        <v>3928</v>
      </c>
      <c r="AE1677" s="44" t="s">
        <v>6770</v>
      </c>
      <c r="AF1677" s="43">
        <v>222</v>
      </c>
      <c r="AG1677" s="34" t="s">
        <v>3995</v>
      </c>
      <c r="AH1677" s="34" t="s">
        <v>6800</v>
      </c>
      <c r="AI1677" s="43" t="s">
        <v>3996</v>
      </c>
      <c r="AJ1677" s="44" t="s">
        <v>3997</v>
      </c>
      <c r="AK1677" s="295">
        <v>3080047</v>
      </c>
      <c r="AL1677" s="44" t="s">
        <v>520</v>
      </c>
      <c r="AM1677" s="44" t="s">
        <v>4001</v>
      </c>
      <c r="AN1677" s="296">
        <v>233095900</v>
      </c>
      <c r="AO1677" s="34"/>
      <c r="AP1677" s="34"/>
      <c r="AQ1677" s="34"/>
      <c r="AR1677" s="34"/>
      <c r="AS1677" s="34"/>
      <c r="AT1677" s="44" t="s">
        <v>6737</v>
      </c>
      <c r="AU1677" s="44"/>
      <c r="AV1677" s="751" t="str" cm="1">
        <f t="array" ref="AV16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7" s="34"/>
      <c r="AX1677" s="34"/>
      <c r="AY1677" s="34"/>
      <c r="AZ1677" s="34"/>
      <c r="BA1677" s="34"/>
      <c r="BB1677" s="34"/>
      <c r="BC1677" s="34"/>
      <c r="BD1677" s="44">
        <v>60524</v>
      </c>
      <c r="BE1677" s="34" t="s">
        <v>3086</v>
      </c>
      <c r="BF1677" s="43" t="s">
        <v>426</v>
      </c>
      <c r="BG1677" s="34" t="s">
        <v>520</v>
      </c>
      <c r="BH1677" s="34" t="s">
        <v>401</v>
      </c>
      <c r="BI1677" s="34" t="s">
        <v>3086</v>
      </c>
      <c r="BJ1677" s="44" t="s">
        <v>3928</v>
      </c>
      <c r="BK1677" s="44" t="s">
        <v>6770</v>
      </c>
    </row>
    <row r="1678" spans="22:63">
      <c r="V1678" s="43">
        <v>222</v>
      </c>
      <c r="W1678" s="34" t="s">
        <v>3995</v>
      </c>
      <c r="X1678" s="44">
        <v>60514</v>
      </c>
      <c r="Y1678" s="34" t="s">
        <v>2077</v>
      </c>
      <c r="Z1678" s="43" t="s">
        <v>426</v>
      </c>
      <c r="AA1678" s="34" t="s">
        <v>520</v>
      </c>
      <c r="AB1678" s="34" t="s">
        <v>401</v>
      </c>
      <c r="AC1678" s="34" t="s">
        <v>2077</v>
      </c>
      <c r="AD1678" s="44" t="s">
        <v>3928</v>
      </c>
      <c r="AE1678" s="44" t="s">
        <v>6770</v>
      </c>
      <c r="AF1678" s="43">
        <v>222</v>
      </c>
      <c r="AG1678" s="34" t="s">
        <v>3995</v>
      </c>
      <c r="AH1678" s="34" t="s">
        <v>6800</v>
      </c>
      <c r="AI1678" s="43" t="s">
        <v>3996</v>
      </c>
      <c r="AJ1678" s="44" t="s">
        <v>3997</v>
      </c>
      <c r="AK1678" s="295">
        <v>3080047</v>
      </c>
      <c r="AL1678" s="44" t="s">
        <v>520</v>
      </c>
      <c r="AM1678" s="44" t="s">
        <v>4001</v>
      </c>
      <c r="AN1678" s="296">
        <v>233095900</v>
      </c>
      <c r="AO1678" s="34"/>
      <c r="AP1678" s="34"/>
      <c r="AQ1678" s="34"/>
      <c r="AR1678" s="34"/>
      <c r="AS1678" s="34"/>
      <c r="AT1678" s="44" t="s">
        <v>6737</v>
      </c>
      <c r="AU1678" s="44"/>
      <c r="AV1678" s="751" t="str" cm="1">
        <f t="array" ref="AV16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8" s="34"/>
      <c r="AX1678" s="34"/>
      <c r="AY1678" s="34"/>
      <c r="AZ1678" s="34"/>
      <c r="BA1678" s="34"/>
      <c r="BB1678" s="34"/>
      <c r="BC1678" s="34"/>
      <c r="BD1678" s="44">
        <v>60514</v>
      </c>
      <c r="BE1678" s="34" t="s">
        <v>2077</v>
      </c>
      <c r="BF1678" s="43" t="s">
        <v>426</v>
      </c>
      <c r="BG1678" s="34" t="s">
        <v>520</v>
      </c>
      <c r="BH1678" s="34" t="s">
        <v>401</v>
      </c>
      <c r="BI1678" s="34" t="s">
        <v>2077</v>
      </c>
      <c r="BJ1678" s="44" t="s">
        <v>3928</v>
      </c>
      <c r="BK1678" s="44" t="s">
        <v>6770</v>
      </c>
    </row>
    <row r="1679" spans="22:63">
      <c r="V1679" s="43">
        <v>222</v>
      </c>
      <c r="W1679" s="34" t="s">
        <v>3995</v>
      </c>
      <c r="X1679" s="44">
        <v>60512</v>
      </c>
      <c r="Y1679" s="34" t="s">
        <v>1637</v>
      </c>
      <c r="Z1679" s="43" t="s">
        <v>426</v>
      </c>
      <c r="AA1679" s="34" t="s">
        <v>520</v>
      </c>
      <c r="AB1679" s="34" t="s">
        <v>401</v>
      </c>
      <c r="AC1679" s="34" t="s">
        <v>1637</v>
      </c>
      <c r="AD1679" s="44" t="s">
        <v>3928</v>
      </c>
      <c r="AE1679" s="44" t="s">
        <v>6770</v>
      </c>
      <c r="AF1679" s="43">
        <v>222</v>
      </c>
      <c r="AG1679" s="34" t="s">
        <v>3995</v>
      </c>
      <c r="AH1679" s="34" t="s">
        <v>6800</v>
      </c>
      <c r="AI1679" s="43" t="s">
        <v>3996</v>
      </c>
      <c r="AJ1679" s="44" t="s">
        <v>3997</v>
      </c>
      <c r="AK1679" s="295">
        <v>3080047</v>
      </c>
      <c r="AL1679" s="44" t="s">
        <v>520</v>
      </c>
      <c r="AM1679" s="44" t="s">
        <v>4001</v>
      </c>
      <c r="AN1679" s="296">
        <v>233095900</v>
      </c>
      <c r="AO1679" s="34"/>
      <c r="AP1679" s="34"/>
      <c r="AQ1679" s="34"/>
      <c r="AR1679" s="34"/>
      <c r="AS1679" s="34"/>
      <c r="AT1679" s="44" t="s">
        <v>6737</v>
      </c>
      <c r="AU1679" s="44"/>
      <c r="AV1679" s="751" t="str" cm="1">
        <f t="array" ref="AV16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79" s="34"/>
      <c r="AX1679" s="34"/>
      <c r="AY1679" s="34"/>
      <c r="AZ1679" s="34"/>
      <c r="BA1679" s="34"/>
      <c r="BB1679" s="34"/>
      <c r="BC1679" s="34"/>
      <c r="BD1679" s="44">
        <v>60512</v>
      </c>
      <c r="BE1679" s="34" t="s">
        <v>1637</v>
      </c>
      <c r="BF1679" s="43" t="s">
        <v>426</v>
      </c>
      <c r="BG1679" s="34" t="s">
        <v>520</v>
      </c>
      <c r="BH1679" s="34" t="s">
        <v>401</v>
      </c>
      <c r="BI1679" s="34" t="s">
        <v>1637</v>
      </c>
      <c r="BJ1679" s="44" t="s">
        <v>3928</v>
      </c>
      <c r="BK1679" s="44" t="s">
        <v>6770</v>
      </c>
    </row>
    <row r="1680" spans="22:63">
      <c r="V1680" s="43">
        <v>222</v>
      </c>
      <c r="W1680" s="34" t="s">
        <v>3995</v>
      </c>
      <c r="X1680" s="44">
        <v>60513</v>
      </c>
      <c r="Y1680" s="34" t="s">
        <v>496</v>
      </c>
      <c r="Z1680" s="43" t="s">
        <v>426</v>
      </c>
      <c r="AA1680" s="34" t="s">
        <v>520</v>
      </c>
      <c r="AB1680" s="34" t="s">
        <v>401</v>
      </c>
      <c r="AC1680" s="34" t="s">
        <v>496</v>
      </c>
      <c r="AD1680" s="44" t="s">
        <v>3928</v>
      </c>
      <c r="AE1680" s="44" t="s">
        <v>6770</v>
      </c>
      <c r="AF1680" s="43">
        <v>222</v>
      </c>
      <c r="AG1680" s="34" t="s">
        <v>3995</v>
      </c>
      <c r="AH1680" s="34" t="s">
        <v>6800</v>
      </c>
      <c r="AI1680" s="43" t="s">
        <v>3996</v>
      </c>
      <c r="AJ1680" s="44" t="s">
        <v>3997</v>
      </c>
      <c r="AK1680" s="295">
        <v>3080047</v>
      </c>
      <c r="AL1680" s="44" t="s">
        <v>520</v>
      </c>
      <c r="AM1680" s="44" t="s">
        <v>4001</v>
      </c>
      <c r="AN1680" s="296">
        <v>233095900</v>
      </c>
      <c r="AO1680" s="34"/>
      <c r="AP1680" s="34"/>
      <c r="AQ1680" s="34"/>
      <c r="AR1680" s="34"/>
      <c r="AS1680" s="34"/>
      <c r="AT1680" s="44" t="s">
        <v>6737</v>
      </c>
      <c r="AU1680" s="44"/>
      <c r="AV1680" s="751" t="str" cm="1">
        <f t="array" ref="AV16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0" s="34"/>
      <c r="AX1680" s="34"/>
      <c r="AY1680" s="34"/>
      <c r="AZ1680" s="34"/>
      <c r="BA1680" s="34"/>
      <c r="BB1680" s="34"/>
      <c r="BC1680" s="34"/>
      <c r="BD1680" s="44">
        <v>60513</v>
      </c>
      <c r="BE1680" s="34" t="s">
        <v>496</v>
      </c>
      <c r="BF1680" s="43" t="s">
        <v>426</v>
      </c>
      <c r="BG1680" s="34" t="s">
        <v>520</v>
      </c>
      <c r="BH1680" s="34" t="s">
        <v>401</v>
      </c>
      <c r="BI1680" s="34" t="s">
        <v>496</v>
      </c>
      <c r="BJ1680" s="44" t="s">
        <v>3928</v>
      </c>
      <c r="BK1680" s="44" t="s">
        <v>6770</v>
      </c>
    </row>
    <row r="1681" spans="22:63">
      <c r="V1681" s="43">
        <v>222</v>
      </c>
      <c r="W1681" s="34" t="s">
        <v>3995</v>
      </c>
      <c r="X1681" s="44">
        <v>60803</v>
      </c>
      <c r="Y1681" s="34" t="s">
        <v>1350</v>
      </c>
      <c r="Z1681" s="43" t="s">
        <v>426</v>
      </c>
      <c r="AA1681" s="34" t="s">
        <v>523</v>
      </c>
      <c r="AB1681" s="34" t="s">
        <v>401</v>
      </c>
      <c r="AC1681" s="34" t="s">
        <v>1350</v>
      </c>
      <c r="AD1681" s="44" t="s">
        <v>3928</v>
      </c>
      <c r="AE1681" s="44" t="s">
        <v>6770</v>
      </c>
      <c r="AF1681" s="43">
        <v>222</v>
      </c>
      <c r="AG1681" s="34" t="s">
        <v>3995</v>
      </c>
      <c r="AH1681" s="34" t="s">
        <v>6800</v>
      </c>
      <c r="AI1681" s="43" t="s">
        <v>3996</v>
      </c>
      <c r="AJ1681" s="44" t="s">
        <v>3997</v>
      </c>
      <c r="AK1681" s="295">
        <v>3080047</v>
      </c>
      <c r="AL1681" s="44" t="s">
        <v>520</v>
      </c>
      <c r="AM1681" s="44" t="s">
        <v>4001</v>
      </c>
      <c r="AN1681" s="296">
        <v>233095900</v>
      </c>
      <c r="AO1681" s="34"/>
      <c r="AP1681" s="34"/>
      <c r="AQ1681" s="34"/>
      <c r="AR1681" s="34"/>
      <c r="AS1681" s="34"/>
      <c r="AT1681" s="44" t="s">
        <v>6737</v>
      </c>
      <c r="AU1681" s="44"/>
      <c r="AV1681" s="751" t="str" cm="1">
        <f t="array" ref="AV16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1" s="34"/>
      <c r="AX1681" s="34"/>
      <c r="AY1681" s="34"/>
      <c r="AZ1681" s="34"/>
      <c r="BA1681" s="34"/>
      <c r="BB1681" s="34"/>
      <c r="BC1681" s="34"/>
      <c r="BD1681" s="44">
        <v>60803</v>
      </c>
      <c r="BE1681" s="34" t="s">
        <v>1350</v>
      </c>
      <c r="BF1681" s="43" t="s">
        <v>426</v>
      </c>
      <c r="BG1681" s="34" t="s">
        <v>523</v>
      </c>
      <c r="BH1681" s="34" t="s">
        <v>401</v>
      </c>
      <c r="BI1681" s="34" t="s">
        <v>1350</v>
      </c>
      <c r="BJ1681" s="44" t="s">
        <v>3928</v>
      </c>
      <c r="BK1681" s="44" t="s">
        <v>6770</v>
      </c>
    </row>
    <row r="1682" spans="22:63">
      <c r="V1682" s="43">
        <v>222</v>
      </c>
      <c r="W1682" s="34" t="s">
        <v>3995</v>
      </c>
      <c r="X1682" s="44">
        <v>60801</v>
      </c>
      <c r="Y1682" s="34" t="s">
        <v>523</v>
      </c>
      <c r="Z1682" s="43" t="s">
        <v>426</v>
      </c>
      <c r="AA1682" s="34" t="s">
        <v>523</v>
      </c>
      <c r="AB1682" s="34" t="s">
        <v>401</v>
      </c>
      <c r="AC1682" s="34" t="s">
        <v>523</v>
      </c>
      <c r="AD1682" s="44" t="s">
        <v>3928</v>
      </c>
      <c r="AE1682" s="44" t="s">
        <v>6770</v>
      </c>
      <c r="AF1682" s="43">
        <v>222</v>
      </c>
      <c r="AG1682" s="34" t="s">
        <v>3995</v>
      </c>
      <c r="AH1682" s="34" t="s">
        <v>6800</v>
      </c>
      <c r="AI1682" s="43" t="s">
        <v>3996</v>
      </c>
      <c r="AJ1682" s="44" t="s">
        <v>3997</v>
      </c>
      <c r="AK1682" s="295">
        <v>3080047</v>
      </c>
      <c r="AL1682" s="44" t="s">
        <v>520</v>
      </c>
      <c r="AM1682" s="44" t="s">
        <v>4001</v>
      </c>
      <c r="AN1682" s="296">
        <v>233095900</v>
      </c>
      <c r="AO1682" s="34"/>
      <c r="AP1682" s="34"/>
      <c r="AQ1682" s="34"/>
      <c r="AR1682" s="34"/>
      <c r="AS1682" s="34"/>
      <c r="AT1682" s="44" t="s">
        <v>6737</v>
      </c>
      <c r="AU1682" s="44"/>
      <c r="AV1682" s="751" t="str" cm="1">
        <f t="array" ref="AV16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2" s="34"/>
      <c r="AX1682" s="34"/>
      <c r="AY1682" s="34"/>
      <c r="AZ1682" s="34"/>
      <c r="BA1682" s="34"/>
      <c r="BB1682" s="34"/>
      <c r="BC1682" s="34"/>
      <c r="BD1682" s="44">
        <v>60801</v>
      </c>
      <c r="BE1682" s="34" t="s">
        <v>523</v>
      </c>
      <c r="BF1682" s="43" t="s">
        <v>426</v>
      </c>
      <c r="BG1682" s="34" t="s">
        <v>523</v>
      </c>
      <c r="BH1682" s="34" t="s">
        <v>401</v>
      </c>
      <c r="BI1682" s="34" t="s">
        <v>523</v>
      </c>
      <c r="BJ1682" s="44" t="s">
        <v>3928</v>
      </c>
      <c r="BK1682" s="44" t="s">
        <v>6770</v>
      </c>
    </row>
    <row r="1683" spans="22:63">
      <c r="V1683" s="43">
        <v>222</v>
      </c>
      <c r="W1683" s="34" t="s">
        <v>3995</v>
      </c>
      <c r="X1683" s="44">
        <v>60800</v>
      </c>
      <c r="Y1683" s="34" t="s">
        <v>6803</v>
      </c>
      <c r="Z1683" s="43" t="s">
        <v>426</v>
      </c>
      <c r="AA1683" s="34" t="s">
        <v>523</v>
      </c>
      <c r="AB1683" s="34" t="s">
        <v>401</v>
      </c>
      <c r="AC1683" s="34" t="s">
        <v>523</v>
      </c>
      <c r="AD1683" s="44" t="s">
        <v>3928</v>
      </c>
      <c r="AE1683" s="44" t="s">
        <v>6770</v>
      </c>
      <c r="AF1683" s="43">
        <v>222</v>
      </c>
      <c r="AG1683" s="34" t="s">
        <v>3995</v>
      </c>
      <c r="AH1683" s="34" t="s">
        <v>6800</v>
      </c>
      <c r="AI1683" s="43" t="s">
        <v>3996</v>
      </c>
      <c r="AJ1683" s="44" t="s">
        <v>3997</v>
      </c>
      <c r="AK1683" s="295">
        <v>3080047</v>
      </c>
      <c r="AL1683" s="44" t="s">
        <v>520</v>
      </c>
      <c r="AM1683" s="44" t="s">
        <v>4001</v>
      </c>
      <c r="AN1683" s="296">
        <v>233095900</v>
      </c>
      <c r="AO1683" s="34"/>
      <c r="AP1683" s="34"/>
      <c r="AQ1683" s="34"/>
      <c r="AR1683" s="34"/>
      <c r="AS1683" s="34"/>
      <c r="AT1683" s="44" t="s">
        <v>6737</v>
      </c>
      <c r="AU1683" s="44"/>
      <c r="AV1683" s="751" t="str" cm="1">
        <f t="array" ref="AV16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3" s="34"/>
      <c r="AX1683" s="34"/>
      <c r="AY1683" s="34"/>
      <c r="AZ1683" s="34"/>
      <c r="BA1683" s="34"/>
      <c r="BB1683" s="34"/>
      <c r="BC1683" s="34"/>
      <c r="BD1683" s="44">
        <v>60800</v>
      </c>
      <c r="BE1683" s="34" t="s">
        <v>6803</v>
      </c>
      <c r="BF1683" s="43" t="s">
        <v>426</v>
      </c>
      <c r="BG1683" s="34" t="s">
        <v>523</v>
      </c>
      <c r="BH1683" s="34" t="s">
        <v>401</v>
      </c>
      <c r="BI1683" s="34" t="s">
        <v>523</v>
      </c>
      <c r="BJ1683" s="44" t="s">
        <v>3928</v>
      </c>
      <c r="BK1683" s="44" t="s">
        <v>6770</v>
      </c>
    </row>
    <row r="1684" spans="22:63">
      <c r="V1684" s="43">
        <v>222</v>
      </c>
      <c r="W1684" s="34" t="s">
        <v>3995</v>
      </c>
      <c r="X1684" s="44">
        <v>60804</v>
      </c>
      <c r="Y1684" s="34" t="s">
        <v>1639</v>
      </c>
      <c r="Z1684" s="43" t="s">
        <v>426</v>
      </c>
      <c r="AA1684" s="34" t="s">
        <v>523</v>
      </c>
      <c r="AB1684" s="34" t="s">
        <v>401</v>
      </c>
      <c r="AC1684" s="34" t="s">
        <v>1639</v>
      </c>
      <c r="AD1684" s="44" t="s">
        <v>3928</v>
      </c>
      <c r="AE1684" s="44" t="s">
        <v>6770</v>
      </c>
      <c r="AF1684" s="43">
        <v>222</v>
      </c>
      <c r="AG1684" s="34" t="s">
        <v>3995</v>
      </c>
      <c r="AH1684" s="34" t="s">
        <v>6800</v>
      </c>
      <c r="AI1684" s="43" t="s">
        <v>3996</v>
      </c>
      <c r="AJ1684" s="44" t="s">
        <v>3997</v>
      </c>
      <c r="AK1684" s="295">
        <v>3080047</v>
      </c>
      <c r="AL1684" s="44" t="s">
        <v>520</v>
      </c>
      <c r="AM1684" s="44" t="s">
        <v>4001</v>
      </c>
      <c r="AN1684" s="296">
        <v>233095900</v>
      </c>
      <c r="AO1684" s="34"/>
      <c r="AP1684" s="34"/>
      <c r="AQ1684" s="34"/>
      <c r="AR1684" s="34"/>
      <c r="AS1684" s="34"/>
      <c r="AT1684" s="44" t="s">
        <v>6737</v>
      </c>
      <c r="AU1684" s="44"/>
      <c r="AV1684" s="751" t="str" cm="1">
        <f t="array" ref="AV16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4" s="34"/>
      <c r="AX1684" s="34"/>
      <c r="AY1684" s="34"/>
      <c r="AZ1684" s="34"/>
      <c r="BA1684" s="34"/>
      <c r="BB1684" s="34"/>
      <c r="BC1684" s="34"/>
      <c r="BD1684" s="44">
        <v>60804</v>
      </c>
      <c r="BE1684" s="34" t="s">
        <v>1639</v>
      </c>
      <c r="BF1684" s="43" t="s">
        <v>426</v>
      </c>
      <c r="BG1684" s="34" t="s">
        <v>523</v>
      </c>
      <c r="BH1684" s="34" t="s">
        <v>401</v>
      </c>
      <c r="BI1684" s="34" t="s">
        <v>1639</v>
      </c>
      <c r="BJ1684" s="44" t="s">
        <v>3928</v>
      </c>
      <c r="BK1684" s="44" t="s">
        <v>6770</v>
      </c>
    </row>
    <row r="1685" spans="22:63">
      <c r="V1685" s="43">
        <v>222</v>
      </c>
      <c r="W1685" s="34" t="s">
        <v>3995</v>
      </c>
      <c r="X1685" s="44">
        <v>60802</v>
      </c>
      <c r="Y1685" s="34" t="s">
        <v>1056</v>
      </c>
      <c r="Z1685" s="43" t="s">
        <v>426</v>
      </c>
      <c r="AA1685" s="34" t="s">
        <v>523</v>
      </c>
      <c r="AB1685" s="34" t="s">
        <v>401</v>
      </c>
      <c r="AC1685" s="34" t="s">
        <v>1056</v>
      </c>
      <c r="AD1685" s="44" t="s">
        <v>3928</v>
      </c>
      <c r="AE1685" s="44" t="s">
        <v>6770</v>
      </c>
      <c r="AF1685" s="43">
        <v>222</v>
      </c>
      <c r="AG1685" s="34" t="s">
        <v>3995</v>
      </c>
      <c r="AH1685" s="34" t="s">
        <v>6800</v>
      </c>
      <c r="AI1685" s="43" t="s">
        <v>3996</v>
      </c>
      <c r="AJ1685" s="44" t="s">
        <v>3997</v>
      </c>
      <c r="AK1685" s="295">
        <v>3080047</v>
      </c>
      <c r="AL1685" s="44" t="s">
        <v>520</v>
      </c>
      <c r="AM1685" s="44" t="s">
        <v>4001</v>
      </c>
      <c r="AN1685" s="296">
        <v>233095900</v>
      </c>
      <c r="AO1685" s="34"/>
      <c r="AP1685" s="34"/>
      <c r="AQ1685" s="34"/>
      <c r="AR1685" s="34"/>
      <c r="AS1685" s="34"/>
      <c r="AT1685" s="44" t="s">
        <v>6737</v>
      </c>
      <c r="AU1685" s="44"/>
      <c r="AV1685" s="751" t="str" cm="1">
        <f t="array" ref="AV16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5" s="34"/>
      <c r="AX1685" s="34"/>
      <c r="AY1685" s="34"/>
      <c r="AZ1685" s="34"/>
      <c r="BA1685" s="34"/>
      <c r="BB1685" s="34"/>
      <c r="BC1685" s="34"/>
      <c r="BD1685" s="44">
        <v>60802</v>
      </c>
      <c r="BE1685" s="34" t="s">
        <v>1056</v>
      </c>
      <c r="BF1685" s="43" t="s">
        <v>426</v>
      </c>
      <c r="BG1685" s="34" t="s">
        <v>523</v>
      </c>
      <c r="BH1685" s="34" t="s">
        <v>401</v>
      </c>
      <c r="BI1685" s="34" t="s">
        <v>1056</v>
      </c>
      <c r="BJ1685" s="44" t="s">
        <v>3928</v>
      </c>
      <c r="BK1685" s="44" t="s">
        <v>6770</v>
      </c>
    </row>
    <row r="1686" spans="22:63">
      <c r="V1686" s="43">
        <v>222</v>
      </c>
      <c r="W1686" s="34" t="s">
        <v>3995</v>
      </c>
      <c r="X1686" s="44">
        <v>61002</v>
      </c>
      <c r="Y1686" s="34" t="s">
        <v>790</v>
      </c>
      <c r="Z1686" s="43" t="s">
        <v>426</v>
      </c>
      <c r="AA1686" s="34" t="s">
        <v>525</v>
      </c>
      <c r="AB1686" s="34" t="s">
        <v>401</v>
      </c>
      <c r="AC1686" s="34" t="s">
        <v>790</v>
      </c>
      <c r="AD1686" s="44" t="s">
        <v>3928</v>
      </c>
      <c r="AE1686" s="44" t="s">
        <v>6770</v>
      </c>
      <c r="AF1686" s="43">
        <v>222</v>
      </c>
      <c r="AG1686" s="34" t="s">
        <v>3995</v>
      </c>
      <c r="AH1686" s="34" t="s">
        <v>6800</v>
      </c>
      <c r="AI1686" s="43" t="s">
        <v>3996</v>
      </c>
      <c r="AJ1686" s="44" t="s">
        <v>3997</v>
      </c>
      <c r="AK1686" s="295">
        <v>3080047</v>
      </c>
      <c r="AL1686" s="44" t="s">
        <v>520</v>
      </c>
      <c r="AM1686" s="44" t="s">
        <v>4001</v>
      </c>
      <c r="AN1686" s="296">
        <v>233095900</v>
      </c>
      <c r="AO1686" s="34"/>
      <c r="AP1686" s="34"/>
      <c r="AQ1686" s="34"/>
      <c r="AR1686" s="34"/>
      <c r="AS1686" s="34"/>
      <c r="AT1686" s="44" t="s">
        <v>6737</v>
      </c>
      <c r="AU1686" s="44"/>
      <c r="AV1686" s="751" t="str" cm="1">
        <f t="array" ref="AV16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6" s="34"/>
      <c r="AX1686" s="34"/>
      <c r="AY1686" s="34"/>
      <c r="AZ1686" s="34"/>
      <c r="BA1686" s="34"/>
      <c r="BB1686" s="34"/>
      <c r="BC1686" s="34"/>
      <c r="BD1686" s="44">
        <v>61002</v>
      </c>
      <c r="BE1686" s="34" t="s">
        <v>790</v>
      </c>
      <c r="BF1686" s="43" t="s">
        <v>426</v>
      </c>
      <c r="BG1686" s="34" t="s">
        <v>525</v>
      </c>
      <c r="BH1686" s="34" t="s">
        <v>401</v>
      </c>
      <c r="BI1686" s="34" t="s">
        <v>790</v>
      </c>
      <c r="BJ1686" s="44" t="s">
        <v>3928</v>
      </c>
      <c r="BK1686" s="44" t="s">
        <v>6770</v>
      </c>
    </row>
    <row r="1687" spans="22:63">
      <c r="V1687" s="43">
        <v>222</v>
      </c>
      <c r="W1687" s="34" t="s">
        <v>3995</v>
      </c>
      <c r="X1687" s="44">
        <v>61003</v>
      </c>
      <c r="Y1687" s="34" t="s">
        <v>1057</v>
      </c>
      <c r="Z1687" s="43" t="s">
        <v>426</v>
      </c>
      <c r="AA1687" s="34" t="s">
        <v>525</v>
      </c>
      <c r="AB1687" s="34" t="s">
        <v>401</v>
      </c>
      <c r="AC1687" s="34" t="s">
        <v>1057</v>
      </c>
      <c r="AD1687" s="44" t="s">
        <v>3928</v>
      </c>
      <c r="AE1687" s="44" t="s">
        <v>6770</v>
      </c>
      <c r="AF1687" s="43">
        <v>222</v>
      </c>
      <c r="AG1687" s="34" t="s">
        <v>3995</v>
      </c>
      <c r="AH1687" s="34" t="s">
        <v>6800</v>
      </c>
      <c r="AI1687" s="43" t="s">
        <v>3996</v>
      </c>
      <c r="AJ1687" s="44" t="s">
        <v>3997</v>
      </c>
      <c r="AK1687" s="295">
        <v>3080047</v>
      </c>
      <c r="AL1687" s="44" t="s">
        <v>520</v>
      </c>
      <c r="AM1687" s="44" t="s">
        <v>4001</v>
      </c>
      <c r="AN1687" s="296">
        <v>233095900</v>
      </c>
      <c r="AO1687" s="34"/>
      <c r="AP1687" s="34"/>
      <c r="AQ1687" s="34"/>
      <c r="AR1687" s="34"/>
      <c r="AS1687" s="34"/>
      <c r="AT1687" s="44" t="s">
        <v>6737</v>
      </c>
      <c r="AU1687" s="44"/>
      <c r="AV1687" s="751" t="str" cm="1">
        <f t="array" ref="AV16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7" s="34"/>
      <c r="AX1687" s="34"/>
      <c r="AY1687" s="34"/>
      <c r="AZ1687" s="34"/>
      <c r="BA1687" s="34"/>
      <c r="BB1687" s="34"/>
      <c r="BC1687" s="34"/>
      <c r="BD1687" s="44">
        <v>61003</v>
      </c>
      <c r="BE1687" s="34" t="s">
        <v>1057</v>
      </c>
      <c r="BF1687" s="43" t="s">
        <v>426</v>
      </c>
      <c r="BG1687" s="34" t="s">
        <v>525</v>
      </c>
      <c r="BH1687" s="34" t="s">
        <v>401</v>
      </c>
      <c r="BI1687" s="34" t="s">
        <v>1057</v>
      </c>
      <c r="BJ1687" s="44" t="s">
        <v>3928</v>
      </c>
      <c r="BK1687" s="44" t="s">
        <v>6770</v>
      </c>
    </row>
    <row r="1688" spans="22:63">
      <c r="V1688" s="43">
        <v>222</v>
      </c>
      <c r="W1688" s="34" t="s">
        <v>3995</v>
      </c>
      <c r="X1688" s="44">
        <v>61014</v>
      </c>
      <c r="Y1688" s="34" t="s">
        <v>2551</v>
      </c>
      <c r="Z1688" s="43" t="s">
        <v>426</v>
      </c>
      <c r="AA1688" s="34" t="s">
        <v>525</v>
      </c>
      <c r="AB1688" s="34" t="s">
        <v>401</v>
      </c>
      <c r="AC1688" s="34" t="s">
        <v>2551</v>
      </c>
      <c r="AD1688" s="44" t="s">
        <v>3928</v>
      </c>
      <c r="AE1688" s="44" t="s">
        <v>6770</v>
      </c>
      <c r="AF1688" s="43">
        <v>222</v>
      </c>
      <c r="AG1688" s="34" t="s">
        <v>3995</v>
      </c>
      <c r="AH1688" s="34" t="s">
        <v>6800</v>
      </c>
      <c r="AI1688" s="43" t="s">
        <v>3996</v>
      </c>
      <c r="AJ1688" s="44" t="s">
        <v>3997</v>
      </c>
      <c r="AK1688" s="295">
        <v>3080047</v>
      </c>
      <c r="AL1688" s="44" t="s">
        <v>520</v>
      </c>
      <c r="AM1688" s="44" t="s">
        <v>4001</v>
      </c>
      <c r="AN1688" s="296">
        <v>233095900</v>
      </c>
      <c r="AO1688" s="34"/>
      <c r="AP1688" s="34"/>
      <c r="AQ1688" s="34"/>
      <c r="AR1688" s="34"/>
      <c r="AS1688" s="34"/>
      <c r="AT1688" s="44" t="s">
        <v>6737</v>
      </c>
      <c r="AU1688" s="44"/>
      <c r="AV1688" s="751" t="str" cm="1">
        <f t="array" ref="AV16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8" s="34"/>
      <c r="AX1688" s="34"/>
      <c r="AY1688" s="34"/>
      <c r="AZ1688" s="34"/>
      <c r="BA1688" s="34"/>
      <c r="BB1688" s="34"/>
      <c r="BC1688" s="34"/>
      <c r="BD1688" s="44">
        <v>61014</v>
      </c>
      <c r="BE1688" s="34" t="s">
        <v>2551</v>
      </c>
      <c r="BF1688" s="43" t="s">
        <v>426</v>
      </c>
      <c r="BG1688" s="34" t="s">
        <v>525</v>
      </c>
      <c r="BH1688" s="34" t="s">
        <v>401</v>
      </c>
      <c r="BI1688" s="34" t="s">
        <v>2551</v>
      </c>
      <c r="BJ1688" s="44" t="s">
        <v>3928</v>
      </c>
      <c r="BK1688" s="44" t="s">
        <v>6770</v>
      </c>
    </row>
    <row r="1689" spans="22:63">
      <c r="V1689" s="43">
        <v>222</v>
      </c>
      <c r="W1689" s="34" t="s">
        <v>3995</v>
      </c>
      <c r="X1689" s="44">
        <v>61005</v>
      </c>
      <c r="Y1689" s="34" t="s">
        <v>1352</v>
      </c>
      <c r="Z1689" s="43" t="s">
        <v>426</v>
      </c>
      <c r="AA1689" s="34" t="s">
        <v>525</v>
      </c>
      <c r="AB1689" s="34" t="s">
        <v>401</v>
      </c>
      <c r="AC1689" s="34" t="s">
        <v>1352</v>
      </c>
      <c r="AD1689" s="44" t="s">
        <v>3928</v>
      </c>
      <c r="AE1689" s="44" t="s">
        <v>6770</v>
      </c>
      <c r="AF1689" s="43">
        <v>222</v>
      </c>
      <c r="AG1689" s="34" t="s">
        <v>3995</v>
      </c>
      <c r="AH1689" s="34" t="s">
        <v>6800</v>
      </c>
      <c r="AI1689" s="43" t="s">
        <v>3996</v>
      </c>
      <c r="AJ1689" s="44" t="s">
        <v>3997</v>
      </c>
      <c r="AK1689" s="295">
        <v>3080047</v>
      </c>
      <c r="AL1689" s="44" t="s">
        <v>520</v>
      </c>
      <c r="AM1689" s="44" t="s">
        <v>4001</v>
      </c>
      <c r="AN1689" s="296">
        <v>233095900</v>
      </c>
      <c r="AO1689" s="34"/>
      <c r="AP1689" s="34"/>
      <c r="AQ1689" s="34"/>
      <c r="AR1689" s="34"/>
      <c r="AS1689" s="34"/>
      <c r="AT1689" s="44" t="s">
        <v>6737</v>
      </c>
      <c r="AU1689" s="44"/>
      <c r="AV1689" s="751" t="str" cm="1">
        <f t="array" ref="AV16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89" s="34"/>
      <c r="AX1689" s="34"/>
      <c r="AY1689" s="34"/>
      <c r="AZ1689" s="34"/>
      <c r="BA1689" s="34"/>
      <c r="BB1689" s="34"/>
      <c r="BC1689" s="34"/>
      <c r="BD1689" s="44">
        <v>61005</v>
      </c>
      <c r="BE1689" s="34" t="s">
        <v>1352</v>
      </c>
      <c r="BF1689" s="43" t="s">
        <v>426</v>
      </c>
      <c r="BG1689" s="34" t="s">
        <v>525</v>
      </c>
      <c r="BH1689" s="34" t="s">
        <v>401</v>
      </c>
      <c r="BI1689" s="34" t="s">
        <v>1352</v>
      </c>
      <c r="BJ1689" s="44" t="s">
        <v>3928</v>
      </c>
      <c r="BK1689" s="44" t="s">
        <v>6770</v>
      </c>
    </row>
    <row r="1690" spans="22:63">
      <c r="V1690" s="43">
        <v>222</v>
      </c>
      <c r="W1690" s="34" t="s">
        <v>3995</v>
      </c>
      <c r="X1690" s="44">
        <v>61006</v>
      </c>
      <c r="Y1690" s="34" t="s">
        <v>1641</v>
      </c>
      <c r="Z1690" s="43" t="s">
        <v>426</v>
      </c>
      <c r="AA1690" s="34" t="s">
        <v>525</v>
      </c>
      <c r="AB1690" s="34" t="s">
        <v>401</v>
      </c>
      <c r="AC1690" s="34" t="s">
        <v>1641</v>
      </c>
      <c r="AD1690" s="44" t="s">
        <v>3928</v>
      </c>
      <c r="AE1690" s="44" t="s">
        <v>6770</v>
      </c>
      <c r="AF1690" s="43">
        <v>222</v>
      </c>
      <c r="AG1690" s="34" t="s">
        <v>3995</v>
      </c>
      <c r="AH1690" s="34" t="s">
        <v>6800</v>
      </c>
      <c r="AI1690" s="43" t="s">
        <v>3996</v>
      </c>
      <c r="AJ1690" s="44" t="s">
        <v>3997</v>
      </c>
      <c r="AK1690" s="295">
        <v>3080047</v>
      </c>
      <c r="AL1690" s="44" t="s">
        <v>520</v>
      </c>
      <c r="AM1690" s="44" t="s">
        <v>4001</v>
      </c>
      <c r="AN1690" s="296">
        <v>233095900</v>
      </c>
      <c r="AO1690" s="34"/>
      <c r="AP1690" s="34"/>
      <c r="AQ1690" s="34"/>
      <c r="AR1690" s="34"/>
      <c r="AS1690" s="34"/>
      <c r="AT1690" s="44" t="s">
        <v>6737</v>
      </c>
      <c r="AU1690" s="44"/>
      <c r="AV1690" s="751" t="str" cm="1">
        <f t="array" ref="AV16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0" s="34"/>
      <c r="AX1690" s="34"/>
      <c r="AY1690" s="34"/>
      <c r="AZ1690" s="34"/>
      <c r="BA1690" s="34"/>
      <c r="BB1690" s="34"/>
      <c r="BC1690" s="34"/>
      <c r="BD1690" s="44">
        <v>61006</v>
      </c>
      <c r="BE1690" s="34" t="s">
        <v>1641</v>
      </c>
      <c r="BF1690" s="43" t="s">
        <v>426</v>
      </c>
      <c r="BG1690" s="34" t="s">
        <v>525</v>
      </c>
      <c r="BH1690" s="34" t="s">
        <v>401</v>
      </c>
      <c r="BI1690" s="34" t="s">
        <v>1641</v>
      </c>
      <c r="BJ1690" s="44" t="s">
        <v>3928</v>
      </c>
      <c r="BK1690" s="44" t="s">
        <v>6770</v>
      </c>
    </row>
    <row r="1691" spans="22:63">
      <c r="V1691" s="43">
        <v>222</v>
      </c>
      <c r="W1691" s="34" t="s">
        <v>3995</v>
      </c>
      <c r="X1691" s="44">
        <v>61000</v>
      </c>
      <c r="Y1691" s="34" t="s">
        <v>6804</v>
      </c>
      <c r="Z1691" s="43" t="s">
        <v>426</v>
      </c>
      <c r="AA1691" s="34" t="s">
        <v>525</v>
      </c>
      <c r="AB1691" s="34" t="s">
        <v>401</v>
      </c>
      <c r="AC1691" s="34" t="s">
        <v>6805</v>
      </c>
      <c r="AD1691" s="44" t="s">
        <v>3928</v>
      </c>
      <c r="AE1691" s="44" t="s">
        <v>6770</v>
      </c>
      <c r="AF1691" s="43">
        <v>222</v>
      </c>
      <c r="AG1691" s="34" t="s">
        <v>3995</v>
      </c>
      <c r="AH1691" s="34" t="s">
        <v>6800</v>
      </c>
      <c r="AI1691" s="43" t="s">
        <v>3996</v>
      </c>
      <c r="AJ1691" s="44" t="s">
        <v>3997</v>
      </c>
      <c r="AK1691" s="295">
        <v>3080047</v>
      </c>
      <c r="AL1691" s="44" t="s">
        <v>520</v>
      </c>
      <c r="AM1691" s="44" t="s">
        <v>4001</v>
      </c>
      <c r="AN1691" s="296">
        <v>233095900</v>
      </c>
      <c r="AO1691" s="34"/>
      <c r="AP1691" s="34"/>
      <c r="AQ1691" s="34"/>
      <c r="AR1691" s="34"/>
      <c r="AS1691" s="34"/>
      <c r="AT1691" s="44" t="s">
        <v>6737</v>
      </c>
      <c r="AU1691" s="44"/>
      <c r="AV1691" s="751" t="str" cm="1">
        <f t="array" ref="AV16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1" s="34"/>
      <c r="AX1691" s="34"/>
      <c r="AY1691" s="34"/>
      <c r="AZ1691" s="34"/>
      <c r="BA1691" s="34"/>
      <c r="BB1691" s="34"/>
      <c r="BC1691" s="34"/>
      <c r="BD1691" s="44">
        <v>61000</v>
      </c>
      <c r="BE1691" s="34" t="s">
        <v>6804</v>
      </c>
      <c r="BF1691" s="43" t="s">
        <v>426</v>
      </c>
      <c r="BG1691" s="34" t="s">
        <v>525</v>
      </c>
      <c r="BH1691" s="34" t="s">
        <v>401</v>
      </c>
      <c r="BI1691" s="34" t="s">
        <v>6805</v>
      </c>
      <c r="BJ1691" s="44" t="s">
        <v>3928</v>
      </c>
      <c r="BK1691" s="44" t="s">
        <v>6770</v>
      </c>
    </row>
    <row r="1692" spans="22:63">
      <c r="V1692" s="43">
        <v>222</v>
      </c>
      <c r="W1692" s="34" t="s">
        <v>3995</v>
      </c>
      <c r="X1692" s="44">
        <v>61008</v>
      </c>
      <c r="Y1692" s="34" t="s">
        <v>1883</v>
      </c>
      <c r="Z1692" s="43" t="s">
        <v>426</v>
      </c>
      <c r="AA1692" s="34" t="s">
        <v>525</v>
      </c>
      <c r="AB1692" s="34" t="s">
        <v>401</v>
      </c>
      <c r="AC1692" s="34" t="s">
        <v>1883</v>
      </c>
      <c r="AD1692" s="44" t="s">
        <v>3928</v>
      </c>
      <c r="AE1692" s="44" t="s">
        <v>6770</v>
      </c>
      <c r="AF1692" s="43">
        <v>222</v>
      </c>
      <c r="AG1692" s="34" t="s">
        <v>3995</v>
      </c>
      <c r="AH1692" s="34" t="s">
        <v>6800</v>
      </c>
      <c r="AI1692" s="43" t="s">
        <v>3996</v>
      </c>
      <c r="AJ1692" s="44" t="s">
        <v>3997</v>
      </c>
      <c r="AK1692" s="295">
        <v>3080047</v>
      </c>
      <c r="AL1692" s="44" t="s">
        <v>520</v>
      </c>
      <c r="AM1692" s="44" t="s">
        <v>4001</v>
      </c>
      <c r="AN1692" s="296">
        <v>233095900</v>
      </c>
      <c r="AO1692" s="34"/>
      <c r="AP1692" s="34"/>
      <c r="AQ1692" s="34"/>
      <c r="AR1692" s="34"/>
      <c r="AS1692" s="34"/>
      <c r="AT1692" s="44" t="s">
        <v>6737</v>
      </c>
      <c r="AU1692" s="44"/>
      <c r="AV1692" s="751" t="str" cm="1">
        <f t="array" ref="AV16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2" s="34"/>
      <c r="AX1692" s="34"/>
      <c r="AY1692" s="34"/>
      <c r="AZ1692" s="34"/>
      <c r="BA1692" s="34"/>
      <c r="BB1692" s="34"/>
      <c r="BC1692" s="34"/>
      <c r="BD1692" s="44">
        <v>61008</v>
      </c>
      <c r="BE1692" s="34" t="s">
        <v>1883</v>
      </c>
      <c r="BF1692" s="43" t="s">
        <v>426</v>
      </c>
      <c r="BG1692" s="34" t="s">
        <v>525</v>
      </c>
      <c r="BH1692" s="34" t="s">
        <v>401</v>
      </c>
      <c r="BI1692" s="34" t="s">
        <v>1883</v>
      </c>
      <c r="BJ1692" s="44" t="s">
        <v>3928</v>
      </c>
      <c r="BK1692" s="44" t="s">
        <v>6770</v>
      </c>
    </row>
    <row r="1693" spans="22:63">
      <c r="V1693" s="43">
        <v>222</v>
      </c>
      <c r="W1693" s="34" t="s">
        <v>3995</v>
      </c>
      <c r="X1693" s="44">
        <v>61009</v>
      </c>
      <c r="Y1693" s="34" t="s">
        <v>2078</v>
      </c>
      <c r="Z1693" s="43" t="s">
        <v>426</v>
      </c>
      <c r="AA1693" s="34" t="s">
        <v>525</v>
      </c>
      <c r="AB1693" s="34" t="s">
        <v>401</v>
      </c>
      <c r="AC1693" s="34" t="s">
        <v>2078</v>
      </c>
      <c r="AD1693" s="44" t="s">
        <v>3928</v>
      </c>
      <c r="AE1693" s="44" t="s">
        <v>6770</v>
      </c>
      <c r="AF1693" s="43">
        <v>222</v>
      </c>
      <c r="AG1693" s="34" t="s">
        <v>3995</v>
      </c>
      <c r="AH1693" s="34" t="s">
        <v>6800</v>
      </c>
      <c r="AI1693" s="43" t="s">
        <v>3996</v>
      </c>
      <c r="AJ1693" s="44" t="s">
        <v>3997</v>
      </c>
      <c r="AK1693" s="295">
        <v>3080047</v>
      </c>
      <c r="AL1693" s="44" t="s">
        <v>520</v>
      </c>
      <c r="AM1693" s="44" t="s">
        <v>4001</v>
      </c>
      <c r="AN1693" s="296">
        <v>233095900</v>
      </c>
      <c r="AO1693" s="34"/>
      <c r="AP1693" s="34"/>
      <c r="AQ1693" s="34"/>
      <c r="AR1693" s="34"/>
      <c r="AS1693" s="34"/>
      <c r="AT1693" s="44" t="s">
        <v>6737</v>
      </c>
      <c r="AU1693" s="44"/>
      <c r="AV1693" s="751" t="str" cm="1">
        <f t="array" ref="AV16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3" s="34"/>
      <c r="AX1693" s="34"/>
      <c r="AY1693" s="34"/>
      <c r="AZ1693" s="34"/>
      <c r="BA1693" s="34"/>
      <c r="BB1693" s="34"/>
      <c r="BC1693" s="34"/>
      <c r="BD1693" s="44">
        <v>61009</v>
      </c>
      <c r="BE1693" s="34" t="s">
        <v>2078</v>
      </c>
      <c r="BF1693" s="43" t="s">
        <v>426</v>
      </c>
      <c r="BG1693" s="34" t="s">
        <v>525</v>
      </c>
      <c r="BH1693" s="34" t="s">
        <v>401</v>
      </c>
      <c r="BI1693" s="34" t="s">
        <v>2078</v>
      </c>
      <c r="BJ1693" s="44" t="s">
        <v>3928</v>
      </c>
      <c r="BK1693" s="44" t="s">
        <v>6770</v>
      </c>
    </row>
    <row r="1694" spans="22:63">
      <c r="V1694" s="43">
        <v>222</v>
      </c>
      <c r="W1694" s="34" t="s">
        <v>3995</v>
      </c>
      <c r="X1694" s="44">
        <v>61010</v>
      </c>
      <c r="Y1694" s="34" t="s">
        <v>2257</v>
      </c>
      <c r="Z1694" s="43" t="s">
        <v>426</v>
      </c>
      <c r="AA1694" s="34" t="s">
        <v>525</v>
      </c>
      <c r="AB1694" s="34" t="s">
        <v>401</v>
      </c>
      <c r="AC1694" s="34" t="s">
        <v>2257</v>
      </c>
      <c r="AD1694" s="44" t="s">
        <v>3928</v>
      </c>
      <c r="AE1694" s="44" t="s">
        <v>6770</v>
      </c>
      <c r="AF1694" s="43">
        <v>222</v>
      </c>
      <c r="AG1694" s="34" t="s">
        <v>3995</v>
      </c>
      <c r="AH1694" s="34" t="s">
        <v>6800</v>
      </c>
      <c r="AI1694" s="43" t="s">
        <v>3996</v>
      </c>
      <c r="AJ1694" s="44" t="s">
        <v>3997</v>
      </c>
      <c r="AK1694" s="295">
        <v>3080047</v>
      </c>
      <c r="AL1694" s="44" t="s">
        <v>520</v>
      </c>
      <c r="AM1694" s="44" t="s">
        <v>4001</v>
      </c>
      <c r="AN1694" s="296">
        <v>233095900</v>
      </c>
      <c r="AO1694" s="34"/>
      <c r="AP1694" s="34"/>
      <c r="AQ1694" s="34"/>
      <c r="AR1694" s="34"/>
      <c r="AS1694" s="34"/>
      <c r="AT1694" s="44" t="s">
        <v>6737</v>
      </c>
      <c r="AU1694" s="44"/>
      <c r="AV1694" s="751" t="str" cm="1">
        <f t="array" ref="AV16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4" s="34"/>
      <c r="AX1694" s="34"/>
      <c r="AY1694" s="34"/>
      <c r="AZ1694" s="34"/>
      <c r="BA1694" s="34"/>
      <c r="BB1694" s="34"/>
      <c r="BC1694" s="34"/>
      <c r="BD1694" s="44">
        <v>61010</v>
      </c>
      <c r="BE1694" s="34" t="s">
        <v>2257</v>
      </c>
      <c r="BF1694" s="43" t="s">
        <v>426</v>
      </c>
      <c r="BG1694" s="34" t="s">
        <v>525</v>
      </c>
      <c r="BH1694" s="34" t="s">
        <v>401</v>
      </c>
      <c r="BI1694" s="34" t="s">
        <v>2257</v>
      </c>
      <c r="BJ1694" s="44" t="s">
        <v>3928</v>
      </c>
      <c r="BK1694" s="44" t="s">
        <v>6770</v>
      </c>
    </row>
    <row r="1695" spans="22:63">
      <c r="V1695" s="43">
        <v>222</v>
      </c>
      <c r="W1695" s="34" t="s">
        <v>3995</v>
      </c>
      <c r="X1695" s="44">
        <v>61011</v>
      </c>
      <c r="Y1695" s="34" t="s">
        <v>2410</v>
      </c>
      <c r="Z1695" s="43" t="s">
        <v>426</v>
      </c>
      <c r="AA1695" s="34" t="s">
        <v>525</v>
      </c>
      <c r="AB1695" s="34" t="s">
        <v>401</v>
      </c>
      <c r="AC1695" s="34" t="s">
        <v>2410</v>
      </c>
      <c r="AD1695" s="44" t="s">
        <v>3928</v>
      </c>
      <c r="AE1695" s="44" t="s">
        <v>6770</v>
      </c>
      <c r="AF1695" s="43">
        <v>222</v>
      </c>
      <c r="AG1695" s="34" t="s">
        <v>3995</v>
      </c>
      <c r="AH1695" s="34" t="s">
        <v>6800</v>
      </c>
      <c r="AI1695" s="43" t="s">
        <v>3996</v>
      </c>
      <c r="AJ1695" s="44" t="s">
        <v>3997</v>
      </c>
      <c r="AK1695" s="295">
        <v>3080047</v>
      </c>
      <c r="AL1695" s="44" t="s">
        <v>520</v>
      </c>
      <c r="AM1695" s="44" t="s">
        <v>4001</v>
      </c>
      <c r="AN1695" s="296">
        <v>233095900</v>
      </c>
      <c r="AO1695" s="34"/>
      <c r="AP1695" s="34"/>
      <c r="AQ1695" s="34"/>
      <c r="AR1695" s="34"/>
      <c r="AS1695" s="34"/>
      <c r="AT1695" s="44" t="s">
        <v>6737</v>
      </c>
      <c r="AU1695" s="44"/>
      <c r="AV1695" s="751" t="str" cm="1">
        <f t="array" ref="AV16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5" s="34"/>
      <c r="AX1695" s="34"/>
      <c r="AY1695" s="34"/>
      <c r="AZ1695" s="34"/>
      <c r="BA1695" s="34"/>
      <c r="BB1695" s="34"/>
      <c r="BC1695" s="34"/>
      <c r="BD1695" s="44">
        <v>61011</v>
      </c>
      <c r="BE1695" s="34" t="s">
        <v>2410</v>
      </c>
      <c r="BF1695" s="43" t="s">
        <v>426</v>
      </c>
      <c r="BG1695" s="34" t="s">
        <v>525</v>
      </c>
      <c r="BH1695" s="34" t="s">
        <v>401</v>
      </c>
      <c r="BI1695" s="34" t="s">
        <v>2410</v>
      </c>
      <c r="BJ1695" s="44" t="s">
        <v>3928</v>
      </c>
      <c r="BK1695" s="44" t="s">
        <v>6770</v>
      </c>
    </row>
    <row r="1696" spans="22:63">
      <c r="V1696" s="43">
        <v>222</v>
      </c>
      <c r="W1696" s="34" t="s">
        <v>3995</v>
      </c>
      <c r="X1696" s="44">
        <v>61015</v>
      </c>
      <c r="Y1696" s="34" t="s">
        <v>2680</v>
      </c>
      <c r="Z1696" s="43" t="s">
        <v>426</v>
      </c>
      <c r="AA1696" s="34" t="s">
        <v>525</v>
      </c>
      <c r="AB1696" s="34" t="s">
        <v>401</v>
      </c>
      <c r="AC1696" s="34" t="s">
        <v>6806</v>
      </c>
      <c r="AD1696" s="44" t="s">
        <v>3928</v>
      </c>
      <c r="AE1696" s="44" t="s">
        <v>6770</v>
      </c>
      <c r="AF1696" s="43">
        <v>222</v>
      </c>
      <c r="AG1696" s="34" t="s">
        <v>3995</v>
      </c>
      <c r="AH1696" s="34" t="s">
        <v>6800</v>
      </c>
      <c r="AI1696" s="43" t="s">
        <v>3996</v>
      </c>
      <c r="AJ1696" s="44" t="s">
        <v>3997</v>
      </c>
      <c r="AK1696" s="295">
        <v>3080047</v>
      </c>
      <c r="AL1696" s="44" t="s">
        <v>520</v>
      </c>
      <c r="AM1696" s="44" t="s">
        <v>4001</v>
      </c>
      <c r="AN1696" s="296">
        <v>233095900</v>
      </c>
      <c r="AO1696" s="34"/>
      <c r="AP1696" s="34"/>
      <c r="AQ1696" s="34"/>
      <c r="AR1696" s="34"/>
      <c r="AS1696" s="34"/>
      <c r="AT1696" s="44" t="s">
        <v>6737</v>
      </c>
      <c r="AU1696" s="44"/>
      <c r="AV1696" s="751" t="str" cm="1">
        <f t="array" ref="AV16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6" s="34"/>
      <c r="AX1696" s="34"/>
      <c r="AY1696" s="34"/>
      <c r="AZ1696" s="34"/>
      <c r="BA1696" s="34"/>
      <c r="BB1696" s="34"/>
      <c r="BC1696" s="34"/>
      <c r="BD1696" s="44">
        <v>61015</v>
      </c>
      <c r="BE1696" s="34" t="s">
        <v>2680</v>
      </c>
      <c r="BF1696" s="43" t="s">
        <v>426</v>
      </c>
      <c r="BG1696" s="34" t="s">
        <v>525</v>
      </c>
      <c r="BH1696" s="34" t="s">
        <v>401</v>
      </c>
      <c r="BI1696" s="34" t="s">
        <v>6806</v>
      </c>
      <c r="BJ1696" s="44" t="s">
        <v>3928</v>
      </c>
      <c r="BK1696" s="44" t="s">
        <v>6770</v>
      </c>
    </row>
    <row r="1697" spans="22:63">
      <c r="V1697" s="43">
        <v>222</v>
      </c>
      <c r="W1697" s="34" t="s">
        <v>3995</v>
      </c>
      <c r="X1697" s="44">
        <v>61016</v>
      </c>
      <c r="Y1697" s="34" t="s">
        <v>2804</v>
      </c>
      <c r="Z1697" s="43" t="s">
        <v>426</v>
      </c>
      <c r="AA1697" s="34" t="s">
        <v>525</v>
      </c>
      <c r="AB1697" s="34" t="s">
        <v>401</v>
      </c>
      <c r="AC1697" s="34" t="s">
        <v>6805</v>
      </c>
      <c r="AD1697" s="44" t="s">
        <v>3928</v>
      </c>
      <c r="AE1697" s="44" t="s">
        <v>6770</v>
      </c>
      <c r="AF1697" s="43">
        <v>222</v>
      </c>
      <c r="AG1697" s="34" t="s">
        <v>3995</v>
      </c>
      <c r="AH1697" s="34" t="s">
        <v>6800</v>
      </c>
      <c r="AI1697" s="43" t="s">
        <v>3996</v>
      </c>
      <c r="AJ1697" s="44" t="s">
        <v>3997</v>
      </c>
      <c r="AK1697" s="295">
        <v>3080047</v>
      </c>
      <c r="AL1697" s="44" t="s">
        <v>520</v>
      </c>
      <c r="AM1697" s="44" t="s">
        <v>4001</v>
      </c>
      <c r="AN1697" s="296">
        <v>233095900</v>
      </c>
      <c r="AO1697" s="34"/>
      <c r="AP1697" s="34"/>
      <c r="AQ1697" s="34"/>
      <c r="AR1697" s="34"/>
      <c r="AS1697" s="34"/>
      <c r="AT1697" s="44" t="s">
        <v>6737</v>
      </c>
      <c r="AU1697" s="44"/>
      <c r="AV1697" s="751" t="str" cm="1">
        <f t="array" ref="AV16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7" s="34"/>
      <c r="AX1697" s="34"/>
      <c r="AY1697" s="34"/>
      <c r="AZ1697" s="34"/>
      <c r="BA1697" s="34"/>
      <c r="BB1697" s="34"/>
      <c r="BC1697" s="34"/>
      <c r="BD1697" s="44">
        <v>61016</v>
      </c>
      <c r="BE1697" s="34" t="s">
        <v>2804</v>
      </c>
      <c r="BF1697" s="43" t="s">
        <v>426</v>
      </c>
      <c r="BG1697" s="34" t="s">
        <v>525</v>
      </c>
      <c r="BH1697" s="34" t="s">
        <v>401</v>
      </c>
      <c r="BI1697" s="34" t="s">
        <v>6805</v>
      </c>
      <c r="BJ1697" s="44" t="s">
        <v>3928</v>
      </c>
      <c r="BK1697" s="44" t="s">
        <v>6770</v>
      </c>
    </row>
    <row r="1698" spans="22:63">
      <c r="V1698" s="43">
        <v>222</v>
      </c>
      <c r="W1698" s="34" t="s">
        <v>3995</v>
      </c>
      <c r="X1698" s="44">
        <v>61501</v>
      </c>
      <c r="Y1698" s="34" t="s">
        <v>795</v>
      </c>
      <c r="Z1698" s="43" t="s">
        <v>1277</v>
      </c>
      <c r="AA1698" s="34" t="s">
        <v>530</v>
      </c>
      <c r="AB1698" s="34" t="s">
        <v>401</v>
      </c>
      <c r="AC1698" s="34" t="s">
        <v>795</v>
      </c>
      <c r="AD1698" s="44" t="s">
        <v>3928</v>
      </c>
      <c r="AE1698" s="44" t="s">
        <v>6770</v>
      </c>
      <c r="AF1698" s="43">
        <v>222</v>
      </c>
      <c r="AG1698" s="34" t="s">
        <v>3995</v>
      </c>
      <c r="AH1698" s="34" t="s">
        <v>6800</v>
      </c>
      <c r="AI1698" s="43" t="s">
        <v>3996</v>
      </c>
      <c r="AJ1698" s="44" t="s">
        <v>3997</v>
      </c>
      <c r="AK1698" s="295">
        <v>3080047</v>
      </c>
      <c r="AL1698" s="44" t="s">
        <v>520</v>
      </c>
      <c r="AM1698" s="44" t="s">
        <v>4001</v>
      </c>
      <c r="AN1698" s="296">
        <v>233095900</v>
      </c>
      <c r="AO1698" s="34"/>
      <c r="AP1698" s="34"/>
      <c r="AQ1698" s="34"/>
      <c r="AR1698" s="34"/>
      <c r="AS1698" s="34"/>
      <c r="AT1698" s="44" t="s">
        <v>6737</v>
      </c>
      <c r="AU1698" s="44"/>
      <c r="AV1698" s="751" t="str" cm="1">
        <f t="array" ref="AV16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8" s="34"/>
      <c r="AX1698" s="34"/>
      <c r="AY1698" s="34"/>
      <c r="AZ1698" s="34"/>
      <c r="BA1698" s="34"/>
      <c r="BB1698" s="34"/>
      <c r="BC1698" s="34"/>
      <c r="BD1698" s="44">
        <v>61501</v>
      </c>
      <c r="BE1698" s="34" t="s">
        <v>795</v>
      </c>
      <c r="BF1698" s="43" t="s">
        <v>1277</v>
      </c>
      <c r="BG1698" s="34" t="s">
        <v>530</v>
      </c>
      <c r="BH1698" s="34" t="s">
        <v>401</v>
      </c>
      <c r="BI1698" s="34" t="s">
        <v>795</v>
      </c>
      <c r="BJ1698" s="44" t="s">
        <v>3928</v>
      </c>
      <c r="BK1698" s="44" t="s">
        <v>6770</v>
      </c>
    </row>
    <row r="1699" spans="22:63">
      <c r="V1699" s="43">
        <v>222</v>
      </c>
      <c r="W1699" s="34" t="s">
        <v>3995</v>
      </c>
      <c r="X1699" s="44">
        <v>61504</v>
      </c>
      <c r="Y1699" s="34" t="s">
        <v>1062</v>
      </c>
      <c r="Z1699" s="43" t="s">
        <v>1277</v>
      </c>
      <c r="AA1699" s="34" t="s">
        <v>530</v>
      </c>
      <c r="AB1699" s="34" t="s">
        <v>401</v>
      </c>
      <c r="AC1699" s="34" t="s">
        <v>1062</v>
      </c>
      <c r="AD1699" s="44" t="s">
        <v>3928</v>
      </c>
      <c r="AE1699" s="44" t="s">
        <v>6770</v>
      </c>
      <c r="AF1699" s="43">
        <v>222</v>
      </c>
      <c r="AG1699" s="34" t="s">
        <v>3995</v>
      </c>
      <c r="AH1699" s="34" t="s">
        <v>6800</v>
      </c>
      <c r="AI1699" s="43" t="s">
        <v>3996</v>
      </c>
      <c r="AJ1699" s="44" t="s">
        <v>3997</v>
      </c>
      <c r="AK1699" s="295">
        <v>3080047</v>
      </c>
      <c r="AL1699" s="44" t="s">
        <v>520</v>
      </c>
      <c r="AM1699" s="44" t="s">
        <v>4001</v>
      </c>
      <c r="AN1699" s="296">
        <v>233095900</v>
      </c>
      <c r="AO1699" s="34"/>
      <c r="AP1699" s="34"/>
      <c r="AQ1699" s="34"/>
      <c r="AR1699" s="34"/>
      <c r="AS1699" s="34"/>
      <c r="AT1699" s="44" t="s">
        <v>6737</v>
      </c>
      <c r="AU1699" s="44"/>
      <c r="AV1699" s="751" t="str" cm="1">
        <f t="array" ref="AV16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699" s="34"/>
      <c r="AX1699" s="34"/>
      <c r="AY1699" s="34"/>
      <c r="AZ1699" s="34"/>
      <c r="BA1699" s="34"/>
      <c r="BB1699" s="34"/>
      <c r="BC1699" s="34"/>
      <c r="BD1699" s="44">
        <v>61504</v>
      </c>
      <c r="BE1699" s="34" t="s">
        <v>1062</v>
      </c>
      <c r="BF1699" s="43" t="s">
        <v>1277</v>
      </c>
      <c r="BG1699" s="34" t="s">
        <v>530</v>
      </c>
      <c r="BH1699" s="34" t="s">
        <v>401</v>
      </c>
      <c r="BI1699" s="34" t="s">
        <v>1062</v>
      </c>
      <c r="BJ1699" s="44" t="s">
        <v>3928</v>
      </c>
      <c r="BK1699" s="44" t="s">
        <v>6770</v>
      </c>
    </row>
    <row r="1700" spans="22:63">
      <c r="V1700" s="43">
        <v>222</v>
      </c>
      <c r="W1700" s="34" t="s">
        <v>3995</v>
      </c>
      <c r="X1700" s="44">
        <v>61506</v>
      </c>
      <c r="Y1700" s="34" t="s">
        <v>1357</v>
      </c>
      <c r="Z1700" s="43" t="s">
        <v>1277</v>
      </c>
      <c r="AA1700" s="34" t="s">
        <v>530</v>
      </c>
      <c r="AB1700" s="34" t="s">
        <v>401</v>
      </c>
      <c r="AC1700" s="34" t="s">
        <v>1357</v>
      </c>
      <c r="AD1700" s="44" t="s">
        <v>3928</v>
      </c>
      <c r="AE1700" s="44" t="s">
        <v>6770</v>
      </c>
      <c r="AF1700" s="43">
        <v>222</v>
      </c>
      <c r="AG1700" s="34" t="s">
        <v>3995</v>
      </c>
      <c r="AH1700" s="34" t="s">
        <v>6800</v>
      </c>
      <c r="AI1700" s="43" t="s">
        <v>3996</v>
      </c>
      <c r="AJ1700" s="44" t="s">
        <v>3997</v>
      </c>
      <c r="AK1700" s="295">
        <v>3080047</v>
      </c>
      <c r="AL1700" s="44" t="s">
        <v>520</v>
      </c>
      <c r="AM1700" s="44" t="s">
        <v>4001</v>
      </c>
      <c r="AN1700" s="296">
        <v>233095900</v>
      </c>
      <c r="AO1700" s="34"/>
      <c r="AP1700" s="34"/>
      <c r="AQ1700" s="34"/>
      <c r="AR1700" s="34"/>
      <c r="AS1700" s="34"/>
      <c r="AT1700" s="44" t="s">
        <v>6737</v>
      </c>
      <c r="AU1700" s="44"/>
      <c r="AV1700" s="751" t="str" cm="1">
        <f t="array" ref="AV17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0" s="34"/>
      <c r="AX1700" s="34"/>
      <c r="AY1700" s="34"/>
      <c r="AZ1700" s="34"/>
      <c r="BA1700" s="34"/>
      <c r="BB1700" s="34"/>
      <c r="BC1700" s="34"/>
      <c r="BD1700" s="44">
        <v>61506</v>
      </c>
      <c r="BE1700" s="34" t="s">
        <v>1357</v>
      </c>
      <c r="BF1700" s="43" t="s">
        <v>1277</v>
      </c>
      <c r="BG1700" s="34" t="s">
        <v>530</v>
      </c>
      <c r="BH1700" s="34" t="s">
        <v>401</v>
      </c>
      <c r="BI1700" s="34" t="s">
        <v>1357</v>
      </c>
      <c r="BJ1700" s="44" t="s">
        <v>3928</v>
      </c>
      <c r="BK1700" s="44" t="s">
        <v>6770</v>
      </c>
    </row>
    <row r="1701" spans="22:63">
      <c r="V1701" s="43">
        <v>222</v>
      </c>
      <c r="W1701" s="34" t="s">
        <v>3995</v>
      </c>
      <c r="X1701" s="44">
        <v>61508</v>
      </c>
      <c r="Y1701" s="34" t="s">
        <v>1644</v>
      </c>
      <c r="Z1701" s="43" t="s">
        <v>1277</v>
      </c>
      <c r="AA1701" s="34" t="s">
        <v>530</v>
      </c>
      <c r="AB1701" s="34" t="s">
        <v>401</v>
      </c>
      <c r="AC1701" s="34" t="s">
        <v>1644</v>
      </c>
      <c r="AD1701" s="44" t="s">
        <v>3928</v>
      </c>
      <c r="AE1701" s="44" t="s">
        <v>6770</v>
      </c>
      <c r="AF1701" s="43">
        <v>222</v>
      </c>
      <c r="AG1701" s="34" t="s">
        <v>3995</v>
      </c>
      <c r="AH1701" s="34" t="s">
        <v>6800</v>
      </c>
      <c r="AI1701" s="43" t="s">
        <v>3996</v>
      </c>
      <c r="AJ1701" s="44" t="s">
        <v>3997</v>
      </c>
      <c r="AK1701" s="295">
        <v>3080047</v>
      </c>
      <c r="AL1701" s="44" t="s">
        <v>520</v>
      </c>
      <c r="AM1701" s="44" t="s">
        <v>4001</v>
      </c>
      <c r="AN1701" s="296">
        <v>233095900</v>
      </c>
      <c r="AO1701" s="34"/>
      <c r="AP1701" s="34"/>
      <c r="AQ1701" s="34"/>
      <c r="AR1701" s="34"/>
      <c r="AS1701" s="34"/>
      <c r="AT1701" s="44" t="s">
        <v>6737</v>
      </c>
      <c r="AU1701" s="44"/>
      <c r="AV1701" s="751" t="str" cm="1">
        <f t="array" ref="AV17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1" s="34"/>
      <c r="AX1701" s="34"/>
      <c r="AY1701" s="34"/>
      <c r="AZ1701" s="34"/>
      <c r="BA1701" s="34"/>
      <c r="BB1701" s="34"/>
      <c r="BC1701" s="34"/>
      <c r="BD1701" s="44">
        <v>61508</v>
      </c>
      <c r="BE1701" s="34" t="s">
        <v>1644</v>
      </c>
      <c r="BF1701" s="43" t="s">
        <v>1277</v>
      </c>
      <c r="BG1701" s="34" t="s">
        <v>530</v>
      </c>
      <c r="BH1701" s="34" t="s">
        <v>401</v>
      </c>
      <c r="BI1701" s="34" t="s">
        <v>1644</v>
      </c>
      <c r="BJ1701" s="44" t="s">
        <v>3928</v>
      </c>
      <c r="BK1701" s="44" t="s">
        <v>6770</v>
      </c>
    </row>
    <row r="1702" spans="22:63">
      <c r="V1702" s="43">
        <v>222</v>
      </c>
      <c r="W1702" s="34" t="s">
        <v>3995</v>
      </c>
      <c r="X1702" s="44">
        <v>61509</v>
      </c>
      <c r="Y1702" s="34" t="s">
        <v>530</v>
      </c>
      <c r="Z1702" s="43" t="s">
        <v>1277</v>
      </c>
      <c r="AA1702" s="34" t="s">
        <v>530</v>
      </c>
      <c r="AB1702" s="34" t="s">
        <v>401</v>
      </c>
      <c r="AC1702" s="34" t="s">
        <v>530</v>
      </c>
      <c r="AD1702" s="44" t="s">
        <v>3928</v>
      </c>
      <c r="AE1702" s="44" t="s">
        <v>6770</v>
      </c>
      <c r="AF1702" s="43">
        <v>222</v>
      </c>
      <c r="AG1702" s="34" t="s">
        <v>3995</v>
      </c>
      <c r="AH1702" s="34" t="s">
        <v>6800</v>
      </c>
      <c r="AI1702" s="43" t="s">
        <v>3996</v>
      </c>
      <c r="AJ1702" s="44" t="s">
        <v>3997</v>
      </c>
      <c r="AK1702" s="295">
        <v>3080047</v>
      </c>
      <c r="AL1702" s="44" t="s">
        <v>520</v>
      </c>
      <c r="AM1702" s="44" t="s">
        <v>4001</v>
      </c>
      <c r="AN1702" s="296">
        <v>233095900</v>
      </c>
      <c r="AO1702" s="34"/>
      <c r="AP1702" s="34"/>
      <c r="AQ1702" s="34"/>
      <c r="AR1702" s="34"/>
      <c r="AS1702" s="34"/>
      <c r="AT1702" s="44" t="s">
        <v>6737</v>
      </c>
      <c r="AU1702" s="44"/>
      <c r="AV1702" s="751" t="str" cm="1">
        <f t="array" ref="AV17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2" s="34"/>
      <c r="AX1702" s="34"/>
      <c r="AY1702" s="34"/>
      <c r="AZ1702" s="34"/>
      <c r="BA1702" s="34"/>
      <c r="BB1702" s="34"/>
      <c r="BC1702" s="34"/>
      <c r="BD1702" s="44">
        <v>61509</v>
      </c>
      <c r="BE1702" s="34" t="s">
        <v>530</v>
      </c>
      <c r="BF1702" s="43" t="s">
        <v>1277</v>
      </c>
      <c r="BG1702" s="34" t="s">
        <v>530</v>
      </c>
      <c r="BH1702" s="34" t="s">
        <v>401</v>
      </c>
      <c r="BI1702" s="34" t="s">
        <v>530</v>
      </c>
      <c r="BJ1702" s="44" t="s">
        <v>3928</v>
      </c>
      <c r="BK1702" s="44" t="s">
        <v>6770</v>
      </c>
    </row>
    <row r="1703" spans="22:63">
      <c r="V1703" s="43">
        <v>222</v>
      </c>
      <c r="W1703" s="34" t="s">
        <v>3995</v>
      </c>
      <c r="X1703" s="44">
        <v>61500</v>
      </c>
      <c r="Y1703" s="34" t="s">
        <v>6807</v>
      </c>
      <c r="Z1703" s="43" t="s">
        <v>1277</v>
      </c>
      <c r="AA1703" s="34" t="s">
        <v>530</v>
      </c>
      <c r="AB1703" s="34" t="s">
        <v>401</v>
      </c>
      <c r="AC1703" s="34" t="s">
        <v>530</v>
      </c>
      <c r="AD1703" s="44" t="s">
        <v>3928</v>
      </c>
      <c r="AE1703" s="44" t="s">
        <v>6770</v>
      </c>
      <c r="AF1703" s="43">
        <v>222</v>
      </c>
      <c r="AG1703" s="34" t="s">
        <v>3995</v>
      </c>
      <c r="AH1703" s="34" t="s">
        <v>6800</v>
      </c>
      <c r="AI1703" s="43" t="s">
        <v>3996</v>
      </c>
      <c r="AJ1703" s="44" t="s">
        <v>3997</v>
      </c>
      <c r="AK1703" s="295">
        <v>3080047</v>
      </c>
      <c r="AL1703" s="44" t="s">
        <v>520</v>
      </c>
      <c r="AM1703" s="44" t="s">
        <v>4001</v>
      </c>
      <c r="AN1703" s="296">
        <v>233095900</v>
      </c>
      <c r="AO1703" s="34"/>
      <c r="AP1703" s="34"/>
      <c r="AQ1703" s="34"/>
      <c r="AR1703" s="34"/>
      <c r="AS1703" s="34"/>
      <c r="AT1703" s="44" t="s">
        <v>6737</v>
      </c>
      <c r="AU1703" s="44"/>
      <c r="AV1703" s="751" t="str" cm="1">
        <f t="array" ref="AV17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3" s="34"/>
      <c r="AX1703" s="34"/>
      <c r="AY1703" s="34"/>
      <c r="AZ1703" s="34"/>
      <c r="BA1703" s="34"/>
      <c r="BB1703" s="34"/>
      <c r="BC1703" s="34"/>
      <c r="BD1703" s="44">
        <v>61500</v>
      </c>
      <c r="BE1703" s="34" t="s">
        <v>6807</v>
      </c>
      <c r="BF1703" s="43" t="s">
        <v>1277</v>
      </c>
      <c r="BG1703" s="34" t="s">
        <v>530</v>
      </c>
      <c r="BH1703" s="34" t="s">
        <v>401</v>
      </c>
      <c r="BI1703" s="34" t="s">
        <v>530</v>
      </c>
      <c r="BJ1703" s="44" t="s">
        <v>3928</v>
      </c>
      <c r="BK1703" s="44" t="s">
        <v>6770</v>
      </c>
    </row>
    <row r="1704" spans="22:63">
      <c r="V1704" s="43">
        <v>222</v>
      </c>
      <c r="W1704" s="34" t="s">
        <v>3995</v>
      </c>
      <c r="X1704" s="44">
        <v>61510</v>
      </c>
      <c r="Y1704" s="34" t="s">
        <v>2080</v>
      </c>
      <c r="Z1704" s="43" t="s">
        <v>1277</v>
      </c>
      <c r="AA1704" s="34" t="s">
        <v>530</v>
      </c>
      <c r="AB1704" s="34" t="s">
        <v>401</v>
      </c>
      <c r="AC1704" s="34" t="s">
        <v>2080</v>
      </c>
      <c r="AD1704" s="44" t="s">
        <v>3928</v>
      </c>
      <c r="AE1704" s="44" t="s">
        <v>6770</v>
      </c>
      <c r="AF1704" s="43">
        <v>222</v>
      </c>
      <c r="AG1704" s="34" t="s">
        <v>3995</v>
      </c>
      <c r="AH1704" s="34" t="s">
        <v>6800</v>
      </c>
      <c r="AI1704" s="43" t="s">
        <v>3996</v>
      </c>
      <c r="AJ1704" s="44" t="s">
        <v>3997</v>
      </c>
      <c r="AK1704" s="295">
        <v>3080047</v>
      </c>
      <c r="AL1704" s="44" t="s">
        <v>520</v>
      </c>
      <c r="AM1704" s="44" t="s">
        <v>4001</v>
      </c>
      <c r="AN1704" s="296">
        <v>233095900</v>
      </c>
      <c r="AO1704" s="34"/>
      <c r="AP1704" s="34"/>
      <c r="AQ1704" s="34"/>
      <c r="AR1704" s="34"/>
      <c r="AS1704" s="34"/>
      <c r="AT1704" s="44" t="s">
        <v>6737</v>
      </c>
      <c r="AU1704" s="44"/>
      <c r="AV1704" s="751" t="str" cm="1">
        <f t="array" ref="AV17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4" s="34"/>
      <c r="AX1704" s="34"/>
      <c r="AY1704" s="34"/>
      <c r="AZ1704" s="34"/>
      <c r="BA1704" s="34"/>
      <c r="BB1704" s="34"/>
      <c r="BC1704" s="34"/>
      <c r="BD1704" s="44">
        <v>61510</v>
      </c>
      <c r="BE1704" s="34" t="s">
        <v>2080</v>
      </c>
      <c r="BF1704" s="43" t="s">
        <v>1277</v>
      </c>
      <c r="BG1704" s="34" t="s">
        <v>530</v>
      </c>
      <c r="BH1704" s="34" t="s">
        <v>401</v>
      </c>
      <c r="BI1704" s="34" t="s">
        <v>2080</v>
      </c>
      <c r="BJ1704" s="44" t="s">
        <v>3928</v>
      </c>
      <c r="BK1704" s="44" t="s">
        <v>6770</v>
      </c>
    </row>
    <row r="1705" spans="22:63">
      <c r="V1705" s="43">
        <v>222</v>
      </c>
      <c r="W1705" s="34" t="s">
        <v>3995</v>
      </c>
      <c r="X1705" s="44">
        <v>61513</v>
      </c>
      <c r="Y1705" s="34" t="s">
        <v>2553</v>
      </c>
      <c r="Z1705" s="43" t="s">
        <v>1277</v>
      </c>
      <c r="AA1705" s="34" t="s">
        <v>530</v>
      </c>
      <c r="AB1705" s="34" t="s">
        <v>401</v>
      </c>
      <c r="AC1705" s="34" t="s">
        <v>6808</v>
      </c>
      <c r="AD1705" s="44" t="s">
        <v>3928</v>
      </c>
      <c r="AE1705" s="44" t="s">
        <v>6770</v>
      </c>
      <c r="AF1705" s="43">
        <v>222</v>
      </c>
      <c r="AG1705" s="34" t="s">
        <v>3995</v>
      </c>
      <c r="AH1705" s="34" t="s">
        <v>6800</v>
      </c>
      <c r="AI1705" s="43" t="s">
        <v>3996</v>
      </c>
      <c r="AJ1705" s="44" t="s">
        <v>3997</v>
      </c>
      <c r="AK1705" s="295">
        <v>3080047</v>
      </c>
      <c r="AL1705" s="44" t="s">
        <v>520</v>
      </c>
      <c r="AM1705" s="44" t="s">
        <v>4001</v>
      </c>
      <c r="AN1705" s="296">
        <v>233095900</v>
      </c>
      <c r="AO1705" s="34"/>
      <c r="AP1705" s="34"/>
      <c r="AQ1705" s="34"/>
      <c r="AR1705" s="34"/>
      <c r="AS1705" s="34"/>
      <c r="AT1705" s="44" t="s">
        <v>6737</v>
      </c>
      <c r="AU1705" s="44"/>
      <c r="AV1705" s="751" t="str" cm="1">
        <f t="array" ref="AV17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5" s="34"/>
      <c r="AX1705" s="34"/>
      <c r="AY1705" s="34"/>
      <c r="AZ1705" s="34"/>
      <c r="BA1705" s="34"/>
      <c r="BB1705" s="34"/>
      <c r="BC1705" s="34"/>
      <c r="BD1705" s="44">
        <v>61513</v>
      </c>
      <c r="BE1705" s="34" t="s">
        <v>2553</v>
      </c>
      <c r="BF1705" s="43" t="s">
        <v>1277</v>
      </c>
      <c r="BG1705" s="34" t="s">
        <v>530</v>
      </c>
      <c r="BH1705" s="34" t="s">
        <v>401</v>
      </c>
      <c r="BI1705" s="34" t="s">
        <v>6808</v>
      </c>
      <c r="BJ1705" s="44" t="s">
        <v>3928</v>
      </c>
      <c r="BK1705" s="44" t="s">
        <v>6770</v>
      </c>
    </row>
    <row r="1706" spans="22:63">
      <c r="V1706" s="43">
        <v>222</v>
      </c>
      <c r="W1706" s="34" t="s">
        <v>3995</v>
      </c>
      <c r="X1706" s="44">
        <v>61514</v>
      </c>
      <c r="Y1706" s="34" t="s">
        <v>2682</v>
      </c>
      <c r="Z1706" s="43" t="s">
        <v>1277</v>
      </c>
      <c r="AA1706" s="34" t="s">
        <v>530</v>
      </c>
      <c r="AB1706" s="34" t="s">
        <v>401</v>
      </c>
      <c r="AC1706" s="34" t="s">
        <v>6809</v>
      </c>
      <c r="AD1706" s="44" t="s">
        <v>3928</v>
      </c>
      <c r="AE1706" s="44" t="s">
        <v>6770</v>
      </c>
      <c r="AF1706" s="43">
        <v>222</v>
      </c>
      <c r="AG1706" s="34" t="s">
        <v>3995</v>
      </c>
      <c r="AH1706" s="34" t="s">
        <v>6800</v>
      </c>
      <c r="AI1706" s="43" t="s">
        <v>3996</v>
      </c>
      <c r="AJ1706" s="44" t="s">
        <v>3997</v>
      </c>
      <c r="AK1706" s="295">
        <v>3080047</v>
      </c>
      <c r="AL1706" s="44" t="s">
        <v>520</v>
      </c>
      <c r="AM1706" s="44" t="s">
        <v>4001</v>
      </c>
      <c r="AN1706" s="296">
        <v>233095900</v>
      </c>
      <c r="AO1706" s="34"/>
      <c r="AP1706" s="34"/>
      <c r="AQ1706" s="34"/>
      <c r="AR1706" s="34"/>
      <c r="AS1706" s="34"/>
      <c r="AT1706" s="44" t="s">
        <v>6737</v>
      </c>
      <c r="AU1706" s="44"/>
      <c r="AV1706" s="751" t="str" cm="1">
        <f t="array" ref="AV17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6" s="34"/>
      <c r="AX1706" s="34"/>
      <c r="AY1706" s="34"/>
      <c r="AZ1706" s="34"/>
      <c r="BA1706" s="34"/>
      <c r="BB1706" s="34"/>
      <c r="BC1706" s="34"/>
      <c r="BD1706" s="44">
        <v>61514</v>
      </c>
      <c r="BE1706" s="34" t="s">
        <v>2682</v>
      </c>
      <c r="BF1706" s="43" t="s">
        <v>1277</v>
      </c>
      <c r="BG1706" s="34" t="s">
        <v>530</v>
      </c>
      <c r="BH1706" s="34" t="s">
        <v>401</v>
      </c>
      <c r="BI1706" s="34" t="s">
        <v>6809</v>
      </c>
      <c r="BJ1706" s="44" t="s">
        <v>3928</v>
      </c>
      <c r="BK1706" s="44" t="s">
        <v>6770</v>
      </c>
    </row>
    <row r="1707" spans="22:63">
      <c r="V1707" s="43">
        <v>222</v>
      </c>
      <c r="W1707" s="34" t="s">
        <v>3995</v>
      </c>
      <c r="X1707" s="44">
        <v>61511</v>
      </c>
      <c r="Y1707" s="34" t="s">
        <v>2260</v>
      </c>
      <c r="Z1707" s="43" t="s">
        <v>1277</v>
      </c>
      <c r="AA1707" s="34" t="s">
        <v>530</v>
      </c>
      <c r="AB1707" s="34" t="s">
        <v>401</v>
      </c>
      <c r="AC1707" s="34" t="s">
        <v>2260</v>
      </c>
      <c r="AD1707" s="44" t="s">
        <v>3928</v>
      </c>
      <c r="AE1707" s="44" t="s">
        <v>6770</v>
      </c>
      <c r="AF1707" s="43">
        <v>222</v>
      </c>
      <c r="AG1707" s="34" t="s">
        <v>3995</v>
      </c>
      <c r="AH1707" s="34" t="s">
        <v>6800</v>
      </c>
      <c r="AI1707" s="43" t="s">
        <v>3996</v>
      </c>
      <c r="AJ1707" s="44" t="s">
        <v>3997</v>
      </c>
      <c r="AK1707" s="295">
        <v>3080047</v>
      </c>
      <c r="AL1707" s="44" t="s">
        <v>520</v>
      </c>
      <c r="AM1707" s="44" t="s">
        <v>4001</v>
      </c>
      <c r="AN1707" s="296">
        <v>233095900</v>
      </c>
      <c r="AO1707" s="34"/>
      <c r="AP1707" s="34"/>
      <c r="AQ1707" s="34"/>
      <c r="AR1707" s="34"/>
      <c r="AS1707" s="34"/>
      <c r="AT1707" s="44" t="s">
        <v>6737</v>
      </c>
      <c r="AU1707" s="44"/>
      <c r="AV1707" s="751" t="str" cm="1">
        <f t="array" ref="AV17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7" s="34"/>
      <c r="AX1707" s="34"/>
      <c r="AY1707" s="34"/>
      <c r="AZ1707" s="34"/>
      <c r="BA1707" s="34"/>
      <c r="BB1707" s="34"/>
      <c r="BC1707" s="34"/>
      <c r="BD1707" s="44">
        <v>61511</v>
      </c>
      <c r="BE1707" s="34" t="s">
        <v>2260</v>
      </c>
      <c r="BF1707" s="43" t="s">
        <v>1277</v>
      </c>
      <c r="BG1707" s="34" t="s">
        <v>530</v>
      </c>
      <c r="BH1707" s="34" t="s">
        <v>401</v>
      </c>
      <c r="BI1707" s="34" t="s">
        <v>2260</v>
      </c>
      <c r="BJ1707" s="44" t="s">
        <v>3928</v>
      </c>
      <c r="BK1707" s="44" t="s">
        <v>6770</v>
      </c>
    </row>
    <row r="1708" spans="22:63">
      <c r="V1708" s="43">
        <v>222</v>
      </c>
      <c r="W1708" s="34" t="s">
        <v>3995</v>
      </c>
      <c r="X1708" s="44">
        <v>61512</v>
      </c>
      <c r="Y1708" s="34" t="s">
        <v>2413</v>
      </c>
      <c r="Z1708" s="43" t="s">
        <v>1277</v>
      </c>
      <c r="AA1708" s="34" t="s">
        <v>530</v>
      </c>
      <c r="AB1708" s="34" t="s">
        <v>401</v>
      </c>
      <c r="AC1708" s="34" t="s">
        <v>2413</v>
      </c>
      <c r="AD1708" s="44" t="s">
        <v>3928</v>
      </c>
      <c r="AE1708" s="44" t="s">
        <v>6770</v>
      </c>
      <c r="AF1708" s="43">
        <v>222</v>
      </c>
      <c r="AG1708" s="34" t="s">
        <v>3995</v>
      </c>
      <c r="AH1708" s="34" t="s">
        <v>6800</v>
      </c>
      <c r="AI1708" s="43" t="s">
        <v>3996</v>
      </c>
      <c r="AJ1708" s="44" t="s">
        <v>3997</v>
      </c>
      <c r="AK1708" s="295">
        <v>3080047</v>
      </c>
      <c r="AL1708" s="44" t="s">
        <v>520</v>
      </c>
      <c r="AM1708" s="44" t="s">
        <v>4001</v>
      </c>
      <c r="AN1708" s="296">
        <v>233095900</v>
      </c>
      <c r="AO1708" s="34"/>
      <c r="AP1708" s="34"/>
      <c r="AQ1708" s="34"/>
      <c r="AR1708" s="34"/>
      <c r="AS1708" s="34"/>
      <c r="AT1708" s="44" t="s">
        <v>6737</v>
      </c>
      <c r="AU1708" s="44"/>
      <c r="AV1708" s="751" t="str" cm="1">
        <f t="array" ref="AV17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8" s="34"/>
      <c r="AX1708" s="34"/>
      <c r="AY1708" s="34"/>
      <c r="AZ1708" s="34"/>
      <c r="BA1708" s="34"/>
      <c r="BB1708" s="34"/>
      <c r="BC1708" s="34"/>
      <c r="BD1708" s="44">
        <v>61512</v>
      </c>
      <c r="BE1708" s="34" t="s">
        <v>2413</v>
      </c>
      <c r="BF1708" s="43" t="s">
        <v>1277</v>
      </c>
      <c r="BG1708" s="34" t="s">
        <v>530</v>
      </c>
      <c r="BH1708" s="34" t="s">
        <v>401</v>
      </c>
      <c r="BI1708" s="34" t="s">
        <v>2413</v>
      </c>
      <c r="BJ1708" s="44" t="s">
        <v>3928</v>
      </c>
      <c r="BK1708" s="44" t="s">
        <v>6770</v>
      </c>
    </row>
    <row r="1709" spans="22:63">
      <c r="V1709" s="43">
        <v>223</v>
      </c>
      <c r="W1709" s="34" t="s">
        <v>4015</v>
      </c>
      <c r="X1709" s="44">
        <v>60706</v>
      </c>
      <c r="Y1709" s="34" t="s">
        <v>1055</v>
      </c>
      <c r="Z1709" s="43" t="s">
        <v>1277</v>
      </c>
      <c r="AA1709" s="34" t="s">
        <v>522</v>
      </c>
      <c r="AB1709" s="34" t="s">
        <v>401</v>
      </c>
      <c r="AC1709" s="34" t="s">
        <v>1055</v>
      </c>
      <c r="AD1709" s="44" t="s">
        <v>3928</v>
      </c>
      <c r="AE1709" s="44" t="s">
        <v>6770</v>
      </c>
      <c r="AF1709" s="43">
        <v>223</v>
      </c>
      <c r="AG1709" s="34" t="s">
        <v>4015</v>
      </c>
      <c r="AH1709" s="34" t="s">
        <v>6810</v>
      </c>
      <c r="AI1709" s="43" t="s">
        <v>4016</v>
      </c>
      <c r="AJ1709" s="44" t="s">
        <v>4017</v>
      </c>
      <c r="AK1709" s="295">
        <v>3200238</v>
      </c>
      <c r="AL1709" s="44" t="s">
        <v>522</v>
      </c>
      <c r="AM1709" s="44" t="s">
        <v>4021</v>
      </c>
      <c r="AN1709" s="296">
        <v>239158950</v>
      </c>
      <c r="AO1709" s="34"/>
      <c r="AP1709" s="34"/>
      <c r="AQ1709" s="34"/>
      <c r="AR1709" s="34"/>
      <c r="AS1709" s="34"/>
      <c r="AT1709" s="44" t="s">
        <v>6737</v>
      </c>
      <c r="AU1709" s="44"/>
      <c r="AV1709" s="751" t="str" cm="1">
        <f t="array" ref="AV17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09" s="34"/>
      <c r="AX1709" s="34"/>
      <c r="AY1709" s="34"/>
      <c r="AZ1709" s="34"/>
      <c r="BA1709" s="34"/>
      <c r="BB1709" s="34"/>
      <c r="BC1709" s="34"/>
      <c r="BD1709" s="44">
        <v>60706</v>
      </c>
      <c r="BE1709" s="34" t="s">
        <v>1055</v>
      </c>
      <c r="BF1709" s="43" t="s">
        <v>1277</v>
      </c>
      <c r="BG1709" s="34" t="s">
        <v>522</v>
      </c>
      <c r="BH1709" s="34" t="s">
        <v>401</v>
      </c>
      <c r="BI1709" s="34" t="s">
        <v>1055</v>
      </c>
      <c r="BJ1709" s="44" t="s">
        <v>3928</v>
      </c>
      <c r="BK1709" s="44" t="s">
        <v>6770</v>
      </c>
    </row>
    <row r="1710" spans="22:63">
      <c r="V1710" s="43">
        <v>223</v>
      </c>
      <c r="W1710" s="34" t="s">
        <v>4015</v>
      </c>
      <c r="X1710" s="44">
        <v>60700</v>
      </c>
      <c r="Y1710" s="34" t="s">
        <v>6811</v>
      </c>
      <c r="Z1710" s="43" t="s">
        <v>1277</v>
      </c>
      <c r="AA1710" s="34" t="s">
        <v>522</v>
      </c>
      <c r="AB1710" s="34" t="s">
        <v>401</v>
      </c>
      <c r="AC1710" s="34" t="s">
        <v>6812</v>
      </c>
      <c r="AD1710" s="44" t="s">
        <v>3928</v>
      </c>
      <c r="AE1710" s="44" t="s">
        <v>6770</v>
      </c>
      <c r="AF1710" s="43">
        <v>223</v>
      </c>
      <c r="AG1710" s="34" t="s">
        <v>4015</v>
      </c>
      <c r="AH1710" s="34" t="s">
        <v>6810</v>
      </c>
      <c r="AI1710" s="43" t="s">
        <v>4016</v>
      </c>
      <c r="AJ1710" s="44" t="s">
        <v>4017</v>
      </c>
      <c r="AK1710" s="295">
        <v>3200238</v>
      </c>
      <c r="AL1710" s="44" t="s">
        <v>522</v>
      </c>
      <c r="AM1710" s="44" t="s">
        <v>4021</v>
      </c>
      <c r="AN1710" s="296">
        <v>239158950</v>
      </c>
      <c r="AO1710" s="34"/>
      <c r="AP1710" s="34"/>
      <c r="AQ1710" s="34"/>
      <c r="AR1710" s="34"/>
      <c r="AS1710" s="34"/>
      <c r="AT1710" s="44" t="s">
        <v>6737</v>
      </c>
      <c r="AU1710" s="44"/>
      <c r="AV1710" s="751" t="str" cm="1">
        <f t="array" ref="AV17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0" s="34"/>
      <c r="AX1710" s="34"/>
      <c r="AY1710" s="34"/>
      <c r="AZ1710" s="34"/>
      <c r="BA1710" s="34"/>
      <c r="BB1710" s="34"/>
      <c r="BC1710" s="34"/>
      <c r="BD1710" s="44">
        <v>60700</v>
      </c>
      <c r="BE1710" s="34" t="s">
        <v>6811</v>
      </c>
      <c r="BF1710" s="43" t="s">
        <v>1277</v>
      </c>
      <c r="BG1710" s="34" t="s">
        <v>522</v>
      </c>
      <c r="BH1710" s="34" t="s">
        <v>401</v>
      </c>
      <c r="BI1710" s="34" t="s">
        <v>6812</v>
      </c>
      <c r="BJ1710" s="44" t="s">
        <v>3928</v>
      </c>
      <c r="BK1710" s="44" t="s">
        <v>6770</v>
      </c>
    </row>
    <row r="1711" spans="22:63">
      <c r="V1711" s="43">
        <v>223</v>
      </c>
      <c r="W1711" s="34" t="s">
        <v>4015</v>
      </c>
      <c r="X1711" s="44">
        <v>60704</v>
      </c>
      <c r="Y1711" s="34" t="s">
        <v>788</v>
      </c>
      <c r="Z1711" s="43" t="s">
        <v>1277</v>
      </c>
      <c r="AA1711" s="34" t="s">
        <v>522</v>
      </c>
      <c r="AB1711" s="34" t="s">
        <v>401</v>
      </c>
      <c r="AC1711" s="34" t="s">
        <v>788</v>
      </c>
      <c r="AD1711" s="44" t="s">
        <v>3928</v>
      </c>
      <c r="AE1711" s="44" t="s">
        <v>6770</v>
      </c>
      <c r="AF1711" s="43">
        <v>223</v>
      </c>
      <c r="AG1711" s="34" t="s">
        <v>4015</v>
      </c>
      <c r="AH1711" s="34" t="s">
        <v>6810</v>
      </c>
      <c r="AI1711" s="43" t="s">
        <v>4016</v>
      </c>
      <c r="AJ1711" s="44" t="s">
        <v>4017</v>
      </c>
      <c r="AK1711" s="295">
        <v>3200238</v>
      </c>
      <c r="AL1711" s="44" t="s">
        <v>522</v>
      </c>
      <c r="AM1711" s="44" t="s">
        <v>4021</v>
      </c>
      <c r="AN1711" s="296">
        <v>239158950</v>
      </c>
      <c r="AO1711" s="34"/>
      <c r="AP1711" s="34"/>
      <c r="AQ1711" s="34"/>
      <c r="AR1711" s="34"/>
      <c r="AS1711" s="34"/>
      <c r="AT1711" s="44" t="s">
        <v>6737</v>
      </c>
      <c r="AU1711" s="44"/>
      <c r="AV1711" s="751" t="str" cm="1">
        <f t="array" ref="AV17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1" s="34"/>
      <c r="AX1711" s="34"/>
      <c r="AY1711" s="34"/>
      <c r="AZ1711" s="34"/>
      <c r="BA1711" s="34"/>
      <c r="BB1711" s="34"/>
      <c r="BC1711" s="34"/>
      <c r="BD1711" s="44">
        <v>60704</v>
      </c>
      <c r="BE1711" s="34" t="s">
        <v>788</v>
      </c>
      <c r="BF1711" s="43" t="s">
        <v>1277</v>
      </c>
      <c r="BG1711" s="34" t="s">
        <v>522</v>
      </c>
      <c r="BH1711" s="34" t="s">
        <v>401</v>
      </c>
      <c r="BI1711" s="34" t="s">
        <v>788</v>
      </c>
      <c r="BJ1711" s="44" t="s">
        <v>3928</v>
      </c>
      <c r="BK1711" s="44" t="s">
        <v>6770</v>
      </c>
    </row>
    <row r="1712" spans="22:63">
      <c r="V1712" s="43">
        <v>223</v>
      </c>
      <c r="W1712" s="34" t="s">
        <v>4015</v>
      </c>
      <c r="X1712" s="44">
        <v>60707</v>
      </c>
      <c r="Y1712" s="34" t="s">
        <v>1349</v>
      </c>
      <c r="Z1712" s="43" t="s">
        <v>1277</v>
      </c>
      <c r="AA1712" s="34" t="s">
        <v>522</v>
      </c>
      <c r="AB1712" s="34" t="s">
        <v>401</v>
      </c>
      <c r="AC1712" s="34" t="s">
        <v>6813</v>
      </c>
      <c r="AD1712" s="44" t="s">
        <v>3928</v>
      </c>
      <c r="AE1712" s="44" t="s">
        <v>6770</v>
      </c>
      <c r="AF1712" s="43">
        <v>223</v>
      </c>
      <c r="AG1712" s="34" t="s">
        <v>4015</v>
      </c>
      <c r="AH1712" s="34" t="s">
        <v>6810</v>
      </c>
      <c r="AI1712" s="43" t="s">
        <v>4016</v>
      </c>
      <c r="AJ1712" s="44" t="s">
        <v>4017</v>
      </c>
      <c r="AK1712" s="295">
        <v>3200238</v>
      </c>
      <c r="AL1712" s="44" t="s">
        <v>522</v>
      </c>
      <c r="AM1712" s="44" t="s">
        <v>4021</v>
      </c>
      <c r="AN1712" s="296">
        <v>239158950</v>
      </c>
      <c r="AO1712" s="34"/>
      <c r="AP1712" s="34"/>
      <c r="AQ1712" s="34"/>
      <c r="AR1712" s="34"/>
      <c r="AS1712" s="34"/>
      <c r="AT1712" s="44" t="s">
        <v>6737</v>
      </c>
      <c r="AU1712" s="44"/>
      <c r="AV1712" s="751" t="str" cm="1">
        <f t="array" ref="AV17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2" s="34"/>
      <c r="AX1712" s="34"/>
      <c r="AY1712" s="34"/>
      <c r="AZ1712" s="34"/>
      <c r="BA1712" s="34"/>
      <c r="BB1712" s="34"/>
      <c r="BC1712" s="34"/>
      <c r="BD1712" s="44">
        <v>60707</v>
      </c>
      <c r="BE1712" s="34" t="s">
        <v>1349</v>
      </c>
      <c r="BF1712" s="43" t="s">
        <v>1277</v>
      </c>
      <c r="BG1712" s="34" t="s">
        <v>522</v>
      </c>
      <c r="BH1712" s="34" t="s">
        <v>401</v>
      </c>
      <c r="BI1712" s="34" t="s">
        <v>6813</v>
      </c>
      <c r="BJ1712" s="44" t="s">
        <v>3928</v>
      </c>
      <c r="BK1712" s="44" t="s">
        <v>6770</v>
      </c>
    </row>
    <row r="1713" spans="22:63">
      <c r="V1713" s="43">
        <v>223</v>
      </c>
      <c r="W1713" s="34" t="s">
        <v>4015</v>
      </c>
      <c r="X1713" s="44">
        <v>60708</v>
      </c>
      <c r="Y1713" s="34" t="s">
        <v>1531</v>
      </c>
      <c r="Z1713" s="43" t="s">
        <v>1277</v>
      </c>
      <c r="AA1713" s="34" t="s">
        <v>522</v>
      </c>
      <c r="AB1713" s="34" t="s">
        <v>401</v>
      </c>
      <c r="AC1713" s="34" t="s">
        <v>6812</v>
      </c>
      <c r="AD1713" s="44" t="s">
        <v>3928</v>
      </c>
      <c r="AE1713" s="44" t="s">
        <v>6770</v>
      </c>
      <c r="AF1713" s="43">
        <v>223</v>
      </c>
      <c r="AG1713" s="34" t="s">
        <v>4015</v>
      </c>
      <c r="AH1713" s="34" t="s">
        <v>6810</v>
      </c>
      <c r="AI1713" s="43" t="s">
        <v>4016</v>
      </c>
      <c r="AJ1713" s="44" t="s">
        <v>4017</v>
      </c>
      <c r="AK1713" s="295">
        <v>3200238</v>
      </c>
      <c r="AL1713" s="44" t="s">
        <v>522</v>
      </c>
      <c r="AM1713" s="44" t="s">
        <v>4021</v>
      </c>
      <c r="AN1713" s="296">
        <v>239158950</v>
      </c>
      <c r="AO1713" s="34"/>
      <c r="AP1713" s="34"/>
      <c r="AQ1713" s="34"/>
      <c r="AR1713" s="34"/>
      <c r="AS1713" s="34"/>
      <c r="AT1713" s="44" t="s">
        <v>6737</v>
      </c>
      <c r="AU1713" s="44"/>
      <c r="AV1713" s="751" t="str" cm="1">
        <f t="array" ref="AV17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3" s="34"/>
      <c r="AX1713" s="34"/>
      <c r="AY1713" s="34"/>
      <c r="AZ1713" s="34"/>
      <c r="BA1713" s="34"/>
      <c r="BB1713" s="34"/>
      <c r="BC1713" s="34"/>
      <c r="BD1713" s="44">
        <v>60708</v>
      </c>
      <c r="BE1713" s="34" t="s">
        <v>1531</v>
      </c>
      <c r="BF1713" s="43" t="s">
        <v>1277</v>
      </c>
      <c r="BG1713" s="34" t="s">
        <v>522</v>
      </c>
      <c r="BH1713" s="34" t="s">
        <v>401</v>
      </c>
      <c r="BI1713" s="34" t="s">
        <v>6812</v>
      </c>
      <c r="BJ1713" s="44" t="s">
        <v>3928</v>
      </c>
      <c r="BK1713" s="44" t="s">
        <v>6770</v>
      </c>
    </row>
    <row r="1714" spans="22:63">
      <c r="V1714" s="43">
        <v>223</v>
      </c>
      <c r="W1714" s="34" t="s">
        <v>4015</v>
      </c>
      <c r="X1714" s="44">
        <v>60901</v>
      </c>
      <c r="Y1714" s="34" t="s">
        <v>789</v>
      </c>
      <c r="Z1714" s="43" t="s">
        <v>1277</v>
      </c>
      <c r="AA1714" s="34" t="s">
        <v>524</v>
      </c>
      <c r="AB1714" s="34" t="s">
        <v>401</v>
      </c>
      <c r="AC1714" s="34" t="s">
        <v>789</v>
      </c>
      <c r="AD1714" s="44" t="s">
        <v>3928</v>
      </c>
      <c r="AE1714" s="44" t="s">
        <v>6770</v>
      </c>
      <c r="AF1714" s="43">
        <v>223</v>
      </c>
      <c r="AG1714" s="34" t="s">
        <v>4015</v>
      </c>
      <c r="AH1714" s="34" t="s">
        <v>6810</v>
      </c>
      <c r="AI1714" s="43" t="s">
        <v>4016</v>
      </c>
      <c r="AJ1714" s="44" t="s">
        <v>4017</v>
      </c>
      <c r="AK1714" s="295">
        <v>3200238</v>
      </c>
      <c r="AL1714" s="44" t="s">
        <v>522</v>
      </c>
      <c r="AM1714" s="44" t="s">
        <v>4021</v>
      </c>
      <c r="AN1714" s="296">
        <v>239158950</v>
      </c>
      <c r="AO1714" s="34"/>
      <c r="AP1714" s="34"/>
      <c r="AQ1714" s="34"/>
      <c r="AR1714" s="34"/>
      <c r="AS1714" s="34"/>
      <c r="AT1714" s="44" t="s">
        <v>6737</v>
      </c>
      <c r="AU1714" s="44"/>
      <c r="AV1714" s="751" t="str" cm="1">
        <f t="array" ref="AV17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4" s="34"/>
      <c r="AX1714" s="34"/>
      <c r="AY1714" s="34"/>
      <c r="AZ1714" s="34"/>
      <c r="BA1714" s="34"/>
      <c r="BB1714" s="34"/>
      <c r="BC1714" s="34"/>
      <c r="BD1714" s="44">
        <v>60901</v>
      </c>
      <c r="BE1714" s="34" t="s">
        <v>789</v>
      </c>
      <c r="BF1714" s="43" t="s">
        <v>1277</v>
      </c>
      <c r="BG1714" s="34" t="s">
        <v>524</v>
      </c>
      <c r="BH1714" s="34" t="s">
        <v>401</v>
      </c>
      <c r="BI1714" s="34" t="s">
        <v>789</v>
      </c>
      <c r="BJ1714" s="44" t="s">
        <v>3928</v>
      </c>
      <c r="BK1714" s="44" t="s">
        <v>6770</v>
      </c>
    </row>
    <row r="1715" spans="22:63">
      <c r="V1715" s="43">
        <v>223</v>
      </c>
      <c r="W1715" s="34" t="s">
        <v>4015</v>
      </c>
      <c r="X1715" s="44">
        <v>60902</v>
      </c>
      <c r="Y1715" s="34" t="s">
        <v>524</v>
      </c>
      <c r="Z1715" s="43" t="s">
        <v>1277</v>
      </c>
      <c r="AA1715" s="34" t="s">
        <v>524</v>
      </c>
      <c r="AB1715" s="34" t="s">
        <v>401</v>
      </c>
      <c r="AC1715" s="34" t="s">
        <v>524</v>
      </c>
      <c r="AD1715" s="44" t="s">
        <v>3928</v>
      </c>
      <c r="AE1715" s="44" t="s">
        <v>6770</v>
      </c>
      <c r="AF1715" s="43">
        <v>223</v>
      </c>
      <c r="AG1715" s="34" t="s">
        <v>4015</v>
      </c>
      <c r="AH1715" s="34" t="s">
        <v>6810</v>
      </c>
      <c r="AI1715" s="43" t="s">
        <v>4016</v>
      </c>
      <c r="AJ1715" s="44" t="s">
        <v>4017</v>
      </c>
      <c r="AK1715" s="295">
        <v>3200238</v>
      </c>
      <c r="AL1715" s="44" t="s">
        <v>522</v>
      </c>
      <c r="AM1715" s="44" t="s">
        <v>4021</v>
      </c>
      <c r="AN1715" s="296">
        <v>239158950</v>
      </c>
      <c r="AO1715" s="34"/>
      <c r="AP1715" s="34"/>
      <c r="AQ1715" s="34"/>
      <c r="AR1715" s="34"/>
      <c r="AS1715" s="34"/>
      <c r="AT1715" s="44" t="s">
        <v>6737</v>
      </c>
      <c r="AU1715" s="44"/>
      <c r="AV1715" s="751" t="str" cm="1">
        <f t="array" ref="AV17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5" s="34"/>
      <c r="AX1715" s="34"/>
      <c r="AY1715" s="34"/>
      <c r="AZ1715" s="34"/>
      <c r="BA1715" s="34"/>
      <c r="BB1715" s="34"/>
      <c r="BC1715" s="34"/>
      <c r="BD1715" s="44">
        <v>60902</v>
      </c>
      <c r="BE1715" s="34" t="s">
        <v>524</v>
      </c>
      <c r="BF1715" s="43" t="s">
        <v>1277</v>
      </c>
      <c r="BG1715" s="34" t="s">
        <v>524</v>
      </c>
      <c r="BH1715" s="34" t="s">
        <v>401</v>
      </c>
      <c r="BI1715" s="34" t="s">
        <v>524</v>
      </c>
      <c r="BJ1715" s="44" t="s">
        <v>3928</v>
      </c>
      <c r="BK1715" s="44" t="s">
        <v>6770</v>
      </c>
    </row>
    <row r="1716" spans="22:63">
      <c r="V1716" s="43">
        <v>223</v>
      </c>
      <c r="W1716" s="34" t="s">
        <v>4015</v>
      </c>
      <c r="X1716" s="44">
        <v>60900</v>
      </c>
      <c r="Y1716" s="34" t="s">
        <v>6814</v>
      </c>
      <c r="Z1716" s="43" t="s">
        <v>1277</v>
      </c>
      <c r="AA1716" s="34" t="s">
        <v>524</v>
      </c>
      <c r="AB1716" s="34" t="s">
        <v>401</v>
      </c>
      <c r="AC1716" s="34" t="s">
        <v>524</v>
      </c>
      <c r="AD1716" s="44" t="s">
        <v>3928</v>
      </c>
      <c r="AE1716" s="44" t="s">
        <v>6770</v>
      </c>
      <c r="AF1716" s="43">
        <v>223</v>
      </c>
      <c r="AG1716" s="34" t="s">
        <v>4015</v>
      </c>
      <c r="AH1716" s="34" t="s">
        <v>6810</v>
      </c>
      <c r="AI1716" s="43" t="s">
        <v>4016</v>
      </c>
      <c r="AJ1716" s="44" t="s">
        <v>4017</v>
      </c>
      <c r="AK1716" s="295">
        <v>3200238</v>
      </c>
      <c r="AL1716" s="44" t="s">
        <v>522</v>
      </c>
      <c r="AM1716" s="44" t="s">
        <v>4021</v>
      </c>
      <c r="AN1716" s="296">
        <v>239158950</v>
      </c>
      <c r="AO1716" s="34"/>
      <c r="AP1716" s="34"/>
      <c r="AQ1716" s="34"/>
      <c r="AR1716" s="34"/>
      <c r="AS1716" s="34"/>
      <c r="AT1716" s="44" t="s">
        <v>6737</v>
      </c>
      <c r="AU1716" s="44"/>
      <c r="AV1716" s="751" t="str" cm="1">
        <f t="array" ref="AV17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6" s="34"/>
      <c r="AX1716" s="34"/>
      <c r="AY1716" s="34"/>
      <c r="AZ1716" s="34"/>
      <c r="BA1716" s="34"/>
      <c r="BB1716" s="34"/>
      <c r="BC1716" s="34"/>
      <c r="BD1716" s="44">
        <v>60900</v>
      </c>
      <c r="BE1716" s="34" t="s">
        <v>6814</v>
      </c>
      <c r="BF1716" s="43" t="s">
        <v>1277</v>
      </c>
      <c r="BG1716" s="34" t="s">
        <v>524</v>
      </c>
      <c r="BH1716" s="34" t="s">
        <v>401</v>
      </c>
      <c r="BI1716" s="34" t="s">
        <v>524</v>
      </c>
      <c r="BJ1716" s="44" t="s">
        <v>3928</v>
      </c>
      <c r="BK1716" s="44" t="s">
        <v>6770</v>
      </c>
    </row>
    <row r="1717" spans="22:63">
      <c r="V1717" s="43">
        <v>223</v>
      </c>
      <c r="W1717" s="34" t="s">
        <v>4015</v>
      </c>
      <c r="X1717" s="44">
        <v>60906</v>
      </c>
      <c r="Y1717" s="34" t="s">
        <v>1640</v>
      </c>
      <c r="Z1717" s="43" t="s">
        <v>1277</v>
      </c>
      <c r="AA1717" s="34" t="s">
        <v>524</v>
      </c>
      <c r="AB1717" s="34" t="s">
        <v>401</v>
      </c>
      <c r="AC1717" s="34" t="s">
        <v>6815</v>
      </c>
      <c r="AD1717" s="44" t="s">
        <v>3928</v>
      </c>
      <c r="AE1717" s="44" t="s">
        <v>6770</v>
      </c>
      <c r="AF1717" s="43">
        <v>223</v>
      </c>
      <c r="AG1717" s="34" t="s">
        <v>4015</v>
      </c>
      <c r="AH1717" s="34" t="s">
        <v>6810</v>
      </c>
      <c r="AI1717" s="43" t="s">
        <v>4016</v>
      </c>
      <c r="AJ1717" s="44" t="s">
        <v>4017</v>
      </c>
      <c r="AK1717" s="295">
        <v>3200238</v>
      </c>
      <c r="AL1717" s="44" t="s">
        <v>522</v>
      </c>
      <c r="AM1717" s="44" t="s">
        <v>4021</v>
      </c>
      <c r="AN1717" s="296">
        <v>239158950</v>
      </c>
      <c r="AO1717" s="34"/>
      <c r="AP1717" s="34"/>
      <c r="AQ1717" s="34"/>
      <c r="AR1717" s="34"/>
      <c r="AS1717" s="34"/>
      <c r="AT1717" s="44" t="s">
        <v>6737</v>
      </c>
      <c r="AU1717" s="44"/>
      <c r="AV1717" s="751" t="str" cm="1">
        <f t="array" ref="AV17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7" s="34"/>
      <c r="AX1717" s="34"/>
      <c r="AY1717" s="34"/>
      <c r="AZ1717" s="34"/>
      <c r="BA1717" s="34"/>
      <c r="BB1717" s="34"/>
      <c r="BC1717" s="34"/>
      <c r="BD1717" s="44">
        <v>60906</v>
      </c>
      <c r="BE1717" s="34" t="s">
        <v>1640</v>
      </c>
      <c r="BF1717" s="43" t="s">
        <v>1277</v>
      </c>
      <c r="BG1717" s="34" t="s">
        <v>524</v>
      </c>
      <c r="BH1717" s="34" t="s">
        <v>401</v>
      </c>
      <c r="BI1717" s="34" t="s">
        <v>6815</v>
      </c>
      <c r="BJ1717" s="44" t="s">
        <v>3928</v>
      </c>
      <c r="BK1717" s="44" t="s">
        <v>6770</v>
      </c>
    </row>
    <row r="1718" spans="22:63">
      <c r="V1718" s="43">
        <v>223</v>
      </c>
      <c r="W1718" s="34" t="s">
        <v>4015</v>
      </c>
      <c r="X1718" s="44">
        <v>60905</v>
      </c>
      <c r="Y1718" s="34" t="s">
        <v>1351</v>
      </c>
      <c r="Z1718" s="43" t="s">
        <v>1277</v>
      </c>
      <c r="AA1718" s="34" t="s">
        <v>524</v>
      </c>
      <c r="AB1718" s="34" t="s">
        <v>401</v>
      </c>
      <c r="AC1718" s="34" t="s">
        <v>1351</v>
      </c>
      <c r="AD1718" s="44" t="s">
        <v>3928</v>
      </c>
      <c r="AE1718" s="44" t="s">
        <v>6770</v>
      </c>
      <c r="AF1718" s="43">
        <v>223</v>
      </c>
      <c r="AG1718" s="34" t="s">
        <v>4015</v>
      </c>
      <c r="AH1718" s="34" t="s">
        <v>6810</v>
      </c>
      <c r="AI1718" s="43" t="s">
        <v>4016</v>
      </c>
      <c r="AJ1718" s="44" t="s">
        <v>4017</v>
      </c>
      <c r="AK1718" s="295">
        <v>3200238</v>
      </c>
      <c r="AL1718" s="44" t="s">
        <v>522</v>
      </c>
      <c r="AM1718" s="44" t="s">
        <v>4021</v>
      </c>
      <c r="AN1718" s="296">
        <v>239158950</v>
      </c>
      <c r="AO1718" s="34"/>
      <c r="AP1718" s="34"/>
      <c r="AQ1718" s="34"/>
      <c r="AR1718" s="34"/>
      <c r="AS1718" s="34"/>
      <c r="AT1718" s="44" t="s">
        <v>6737</v>
      </c>
      <c r="AU1718" s="44"/>
      <c r="AV1718" s="751" t="str" cm="1">
        <f t="array" ref="AV17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8" s="34"/>
      <c r="AX1718" s="34"/>
      <c r="AY1718" s="34"/>
      <c r="AZ1718" s="34"/>
      <c r="BA1718" s="34"/>
      <c r="BB1718" s="34"/>
      <c r="BC1718" s="34"/>
      <c r="BD1718" s="44">
        <v>60905</v>
      </c>
      <c r="BE1718" s="34" t="s">
        <v>1351</v>
      </c>
      <c r="BF1718" s="43" t="s">
        <v>1277</v>
      </c>
      <c r="BG1718" s="34" t="s">
        <v>524</v>
      </c>
      <c r="BH1718" s="34" t="s">
        <v>401</v>
      </c>
      <c r="BI1718" s="34" t="s">
        <v>1351</v>
      </c>
      <c r="BJ1718" s="44" t="s">
        <v>3928</v>
      </c>
      <c r="BK1718" s="44" t="s">
        <v>6770</v>
      </c>
    </row>
    <row r="1719" spans="22:63">
      <c r="V1719" s="43">
        <v>223</v>
      </c>
      <c r="W1719" s="34" t="s">
        <v>4015</v>
      </c>
      <c r="X1719" s="44">
        <v>61401</v>
      </c>
      <c r="Y1719" s="34" t="s">
        <v>794</v>
      </c>
      <c r="Z1719" s="43" t="s">
        <v>1277</v>
      </c>
      <c r="AA1719" s="34" t="s">
        <v>529</v>
      </c>
      <c r="AB1719" s="34" t="s">
        <v>401</v>
      </c>
      <c r="AC1719" s="34" t="s">
        <v>794</v>
      </c>
      <c r="AD1719" s="44" t="s">
        <v>3928</v>
      </c>
      <c r="AE1719" s="44" t="s">
        <v>6770</v>
      </c>
      <c r="AF1719" s="43">
        <v>223</v>
      </c>
      <c r="AG1719" s="34" t="s">
        <v>4015</v>
      </c>
      <c r="AH1719" s="34" t="s">
        <v>6810</v>
      </c>
      <c r="AI1719" s="43" t="s">
        <v>4016</v>
      </c>
      <c r="AJ1719" s="44" t="s">
        <v>4017</v>
      </c>
      <c r="AK1719" s="295">
        <v>3200238</v>
      </c>
      <c r="AL1719" s="44" t="s">
        <v>522</v>
      </c>
      <c r="AM1719" s="44" t="s">
        <v>4021</v>
      </c>
      <c r="AN1719" s="296">
        <v>239158950</v>
      </c>
      <c r="AO1719" s="34"/>
      <c r="AP1719" s="34"/>
      <c r="AQ1719" s="34"/>
      <c r="AR1719" s="34"/>
      <c r="AS1719" s="34"/>
      <c r="AT1719" s="44" t="s">
        <v>6737</v>
      </c>
      <c r="AU1719" s="44"/>
      <c r="AV1719" s="751" t="str" cm="1">
        <f t="array" ref="AV17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19" s="34"/>
      <c r="AX1719" s="34"/>
      <c r="AY1719" s="34"/>
      <c r="AZ1719" s="34"/>
      <c r="BA1719" s="34"/>
      <c r="BB1719" s="34"/>
      <c r="BC1719" s="34"/>
      <c r="BD1719" s="44">
        <v>61401</v>
      </c>
      <c r="BE1719" s="34" t="s">
        <v>794</v>
      </c>
      <c r="BF1719" s="43" t="s">
        <v>1277</v>
      </c>
      <c r="BG1719" s="34" t="s">
        <v>529</v>
      </c>
      <c r="BH1719" s="34" t="s">
        <v>401</v>
      </c>
      <c r="BI1719" s="34" t="s">
        <v>794</v>
      </c>
      <c r="BJ1719" s="44" t="s">
        <v>3928</v>
      </c>
      <c r="BK1719" s="44" t="s">
        <v>6770</v>
      </c>
    </row>
    <row r="1720" spans="22:63">
      <c r="V1720" s="43">
        <v>223</v>
      </c>
      <c r="W1720" s="34" t="s">
        <v>4015</v>
      </c>
      <c r="X1720" s="44">
        <v>61402</v>
      </c>
      <c r="Y1720" s="34" t="s">
        <v>1061</v>
      </c>
      <c r="Z1720" s="43" t="s">
        <v>1277</v>
      </c>
      <c r="AA1720" s="34" t="s">
        <v>529</v>
      </c>
      <c r="AB1720" s="34" t="s">
        <v>401</v>
      </c>
      <c r="AC1720" s="34" t="s">
        <v>1061</v>
      </c>
      <c r="AD1720" s="44" t="s">
        <v>3928</v>
      </c>
      <c r="AE1720" s="44" t="s">
        <v>6770</v>
      </c>
      <c r="AF1720" s="43">
        <v>223</v>
      </c>
      <c r="AG1720" s="34" t="s">
        <v>4015</v>
      </c>
      <c r="AH1720" s="34" t="s">
        <v>6810</v>
      </c>
      <c r="AI1720" s="43" t="s">
        <v>4016</v>
      </c>
      <c r="AJ1720" s="44" t="s">
        <v>4017</v>
      </c>
      <c r="AK1720" s="295">
        <v>3200238</v>
      </c>
      <c r="AL1720" s="44" t="s">
        <v>522</v>
      </c>
      <c r="AM1720" s="44" t="s">
        <v>4021</v>
      </c>
      <c r="AN1720" s="296">
        <v>239158950</v>
      </c>
      <c r="AO1720" s="34"/>
      <c r="AP1720" s="34"/>
      <c r="AQ1720" s="34"/>
      <c r="AR1720" s="34"/>
      <c r="AS1720" s="34"/>
      <c r="AT1720" s="44" t="s">
        <v>6737</v>
      </c>
      <c r="AU1720" s="44"/>
      <c r="AV1720" s="751" t="str" cm="1">
        <f t="array" ref="AV17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0" s="34"/>
      <c r="AX1720" s="34"/>
      <c r="AY1720" s="34"/>
      <c r="AZ1720" s="34"/>
      <c r="BA1720" s="34"/>
      <c r="BB1720" s="34"/>
      <c r="BC1720" s="34"/>
      <c r="BD1720" s="44">
        <v>61402</v>
      </c>
      <c r="BE1720" s="34" t="s">
        <v>1061</v>
      </c>
      <c r="BF1720" s="43" t="s">
        <v>1277</v>
      </c>
      <c r="BG1720" s="34" t="s">
        <v>529</v>
      </c>
      <c r="BH1720" s="34" t="s">
        <v>401</v>
      </c>
      <c r="BI1720" s="34" t="s">
        <v>1061</v>
      </c>
      <c r="BJ1720" s="44" t="s">
        <v>3928</v>
      </c>
      <c r="BK1720" s="44" t="s">
        <v>6770</v>
      </c>
    </row>
    <row r="1721" spans="22:63">
      <c r="V1721" s="43">
        <v>223</v>
      </c>
      <c r="W1721" s="34" t="s">
        <v>4015</v>
      </c>
      <c r="X1721" s="44">
        <v>61400</v>
      </c>
      <c r="Y1721" s="34" t="s">
        <v>6816</v>
      </c>
      <c r="Z1721" s="43" t="s">
        <v>1277</v>
      </c>
      <c r="AA1721" s="34" t="s">
        <v>529</v>
      </c>
      <c r="AB1721" s="34" t="s">
        <v>401</v>
      </c>
      <c r="AC1721" s="34" t="s">
        <v>6817</v>
      </c>
      <c r="AD1721" s="44" t="s">
        <v>3928</v>
      </c>
      <c r="AE1721" s="44" t="s">
        <v>6770</v>
      </c>
      <c r="AF1721" s="43">
        <v>223</v>
      </c>
      <c r="AG1721" s="34" t="s">
        <v>4015</v>
      </c>
      <c r="AH1721" s="34" t="s">
        <v>6810</v>
      </c>
      <c r="AI1721" s="43" t="s">
        <v>4016</v>
      </c>
      <c r="AJ1721" s="44" t="s">
        <v>4017</v>
      </c>
      <c r="AK1721" s="295">
        <v>3200238</v>
      </c>
      <c r="AL1721" s="44" t="s">
        <v>522</v>
      </c>
      <c r="AM1721" s="44" t="s">
        <v>4021</v>
      </c>
      <c r="AN1721" s="296">
        <v>239158950</v>
      </c>
      <c r="AO1721" s="34"/>
      <c r="AP1721" s="34"/>
      <c r="AQ1721" s="34"/>
      <c r="AR1721" s="34"/>
      <c r="AS1721" s="34"/>
      <c r="AT1721" s="44" t="s">
        <v>6737</v>
      </c>
      <c r="AU1721" s="44"/>
      <c r="AV1721" s="751" t="str" cm="1">
        <f t="array" ref="AV17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1" s="34"/>
      <c r="AX1721" s="34"/>
      <c r="AY1721" s="34"/>
      <c r="AZ1721" s="34"/>
      <c r="BA1721" s="34"/>
      <c r="BB1721" s="34"/>
      <c r="BC1721" s="34"/>
      <c r="BD1721" s="44">
        <v>61400</v>
      </c>
      <c r="BE1721" s="34" t="s">
        <v>6816</v>
      </c>
      <c r="BF1721" s="43" t="s">
        <v>1277</v>
      </c>
      <c r="BG1721" s="34" t="s">
        <v>529</v>
      </c>
      <c r="BH1721" s="34" t="s">
        <v>401</v>
      </c>
      <c r="BI1721" s="34" t="s">
        <v>6817</v>
      </c>
      <c r="BJ1721" s="44" t="s">
        <v>3928</v>
      </c>
      <c r="BK1721" s="44" t="s">
        <v>6770</v>
      </c>
    </row>
    <row r="1722" spans="22:63">
      <c r="V1722" s="43">
        <v>223</v>
      </c>
      <c r="W1722" s="34" t="s">
        <v>4015</v>
      </c>
      <c r="X1722" s="44">
        <v>61403</v>
      </c>
      <c r="Y1722" s="34" t="s">
        <v>1356</v>
      </c>
      <c r="Z1722" s="43" t="s">
        <v>1277</v>
      </c>
      <c r="AA1722" s="34" t="s">
        <v>529</v>
      </c>
      <c r="AB1722" s="34" t="s">
        <v>401</v>
      </c>
      <c r="AC1722" s="34" t="s">
        <v>1356</v>
      </c>
      <c r="AD1722" s="44" t="s">
        <v>3928</v>
      </c>
      <c r="AE1722" s="44" t="s">
        <v>6770</v>
      </c>
      <c r="AF1722" s="43">
        <v>223</v>
      </c>
      <c r="AG1722" s="34" t="s">
        <v>4015</v>
      </c>
      <c r="AH1722" s="34" t="s">
        <v>6810</v>
      </c>
      <c r="AI1722" s="43" t="s">
        <v>4016</v>
      </c>
      <c r="AJ1722" s="44" t="s">
        <v>4017</v>
      </c>
      <c r="AK1722" s="295">
        <v>3200238</v>
      </c>
      <c r="AL1722" s="44" t="s">
        <v>522</v>
      </c>
      <c r="AM1722" s="44" t="s">
        <v>4021</v>
      </c>
      <c r="AN1722" s="296">
        <v>239158950</v>
      </c>
      <c r="AO1722" s="34"/>
      <c r="AP1722" s="34"/>
      <c r="AQ1722" s="34"/>
      <c r="AR1722" s="34"/>
      <c r="AS1722" s="34"/>
      <c r="AT1722" s="44" t="s">
        <v>6737</v>
      </c>
      <c r="AU1722" s="44"/>
      <c r="AV1722" s="751" t="str" cm="1">
        <f t="array" ref="AV17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2" s="34"/>
      <c r="AX1722" s="34"/>
      <c r="AY1722" s="34"/>
      <c r="AZ1722" s="34"/>
      <c r="BA1722" s="34"/>
      <c r="BB1722" s="34"/>
      <c r="BC1722" s="34"/>
      <c r="BD1722" s="44">
        <v>61403</v>
      </c>
      <c r="BE1722" s="34" t="s">
        <v>1356</v>
      </c>
      <c r="BF1722" s="43" t="s">
        <v>1277</v>
      </c>
      <c r="BG1722" s="34" t="s">
        <v>529</v>
      </c>
      <c r="BH1722" s="34" t="s">
        <v>401</v>
      </c>
      <c r="BI1722" s="34" t="s">
        <v>1356</v>
      </c>
      <c r="BJ1722" s="44" t="s">
        <v>3928</v>
      </c>
      <c r="BK1722" s="44" t="s">
        <v>6770</v>
      </c>
    </row>
    <row r="1723" spans="22:63">
      <c r="V1723" s="43">
        <v>223</v>
      </c>
      <c r="W1723" s="34" t="s">
        <v>4015</v>
      </c>
      <c r="X1723" s="44">
        <v>61407</v>
      </c>
      <c r="Y1723" s="34" t="s">
        <v>1643</v>
      </c>
      <c r="Z1723" s="43" t="s">
        <v>1277</v>
      </c>
      <c r="AA1723" s="34" t="s">
        <v>529</v>
      </c>
      <c r="AB1723" s="34" t="s">
        <v>401</v>
      </c>
      <c r="AC1723" s="34" t="s">
        <v>6817</v>
      </c>
      <c r="AD1723" s="44" t="s">
        <v>3928</v>
      </c>
      <c r="AE1723" s="44" t="s">
        <v>6770</v>
      </c>
      <c r="AF1723" s="43">
        <v>223</v>
      </c>
      <c r="AG1723" s="34" t="s">
        <v>4015</v>
      </c>
      <c r="AH1723" s="34" t="s">
        <v>6810</v>
      </c>
      <c r="AI1723" s="43" t="s">
        <v>4016</v>
      </c>
      <c r="AJ1723" s="44" t="s">
        <v>4017</v>
      </c>
      <c r="AK1723" s="295">
        <v>3200238</v>
      </c>
      <c r="AL1723" s="44" t="s">
        <v>522</v>
      </c>
      <c r="AM1723" s="44" t="s">
        <v>4021</v>
      </c>
      <c r="AN1723" s="296">
        <v>239158950</v>
      </c>
      <c r="AO1723" s="34"/>
      <c r="AP1723" s="34"/>
      <c r="AQ1723" s="34"/>
      <c r="AR1723" s="34"/>
      <c r="AS1723" s="34"/>
      <c r="AT1723" s="44" t="s">
        <v>6737</v>
      </c>
      <c r="AU1723" s="44"/>
      <c r="AV1723" s="751" t="str" cm="1">
        <f t="array" ref="AV17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3" s="34"/>
      <c r="AX1723" s="34"/>
      <c r="AY1723" s="34"/>
      <c r="AZ1723" s="34"/>
      <c r="BA1723" s="34"/>
      <c r="BB1723" s="34"/>
      <c r="BC1723" s="34"/>
      <c r="BD1723" s="44">
        <v>61407</v>
      </c>
      <c r="BE1723" s="34" t="s">
        <v>1643</v>
      </c>
      <c r="BF1723" s="43" t="s">
        <v>1277</v>
      </c>
      <c r="BG1723" s="34" t="s">
        <v>529</v>
      </c>
      <c r="BH1723" s="34" t="s">
        <v>401</v>
      </c>
      <c r="BI1723" s="34" t="s">
        <v>6817</v>
      </c>
      <c r="BJ1723" s="44" t="s">
        <v>3928</v>
      </c>
      <c r="BK1723" s="44" t="s">
        <v>6770</v>
      </c>
    </row>
    <row r="1724" spans="22:63">
      <c r="V1724" s="43">
        <v>223</v>
      </c>
      <c r="W1724" s="34" t="s">
        <v>4015</v>
      </c>
      <c r="X1724" s="44">
        <v>61701</v>
      </c>
      <c r="Y1724" s="34" t="s">
        <v>797</v>
      </c>
      <c r="Z1724" s="43" t="s">
        <v>1277</v>
      </c>
      <c r="AA1724" s="34" t="s">
        <v>532</v>
      </c>
      <c r="AB1724" s="34" t="s">
        <v>401</v>
      </c>
      <c r="AC1724" s="34" t="s">
        <v>797</v>
      </c>
      <c r="AD1724" s="44" t="s">
        <v>3928</v>
      </c>
      <c r="AE1724" s="44" t="s">
        <v>6770</v>
      </c>
      <c r="AF1724" s="43">
        <v>223</v>
      </c>
      <c r="AG1724" s="34" t="s">
        <v>4015</v>
      </c>
      <c r="AH1724" s="34" t="s">
        <v>6810</v>
      </c>
      <c r="AI1724" s="43" t="s">
        <v>4016</v>
      </c>
      <c r="AJ1724" s="44" t="s">
        <v>4017</v>
      </c>
      <c r="AK1724" s="295">
        <v>3200238</v>
      </c>
      <c r="AL1724" s="44" t="s">
        <v>522</v>
      </c>
      <c r="AM1724" s="44" t="s">
        <v>4021</v>
      </c>
      <c r="AN1724" s="296">
        <v>239158950</v>
      </c>
      <c r="AO1724" s="34"/>
      <c r="AP1724" s="34"/>
      <c r="AQ1724" s="34"/>
      <c r="AR1724" s="34"/>
      <c r="AS1724" s="34"/>
      <c r="AT1724" s="44" t="s">
        <v>6737</v>
      </c>
      <c r="AU1724" s="44"/>
      <c r="AV1724" s="751" t="str" cm="1">
        <f t="array" ref="AV17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4" s="34"/>
      <c r="AX1724" s="34"/>
      <c r="AY1724" s="34"/>
      <c r="AZ1724" s="34"/>
      <c r="BA1724" s="34"/>
      <c r="BB1724" s="34"/>
      <c r="BC1724" s="34"/>
      <c r="BD1724" s="44">
        <v>61701</v>
      </c>
      <c r="BE1724" s="34" t="s">
        <v>797</v>
      </c>
      <c r="BF1724" s="43" t="s">
        <v>1277</v>
      </c>
      <c r="BG1724" s="34" t="s">
        <v>532</v>
      </c>
      <c r="BH1724" s="34" t="s">
        <v>401</v>
      </c>
      <c r="BI1724" s="34" t="s">
        <v>797</v>
      </c>
      <c r="BJ1724" s="44" t="s">
        <v>3928</v>
      </c>
      <c r="BK1724" s="44" t="s">
        <v>6770</v>
      </c>
    </row>
    <row r="1725" spans="22:63">
      <c r="V1725" s="43">
        <v>223</v>
      </c>
      <c r="W1725" s="34" t="s">
        <v>4015</v>
      </c>
      <c r="X1725" s="44">
        <v>61702</v>
      </c>
      <c r="Y1725" s="34" t="s">
        <v>1064</v>
      </c>
      <c r="Z1725" s="43" t="s">
        <v>1277</v>
      </c>
      <c r="AA1725" s="34" t="s">
        <v>532</v>
      </c>
      <c r="AB1725" s="34" t="s">
        <v>401</v>
      </c>
      <c r="AC1725" s="34" t="s">
        <v>1064</v>
      </c>
      <c r="AD1725" s="44" t="s">
        <v>3928</v>
      </c>
      <c r="AE1725" s="44" t="s">
        <v>6770</v>
      </c>
      <c r="AF1725" s="43">
        <v>223</v>
      </c>
      <c r="AG1725" s="34" t="s">
        <v>4015</v>
      </c>
      <c r="AH1725" s="34" t="s">
        <v>6810</v>
      </c>
      <c r="AI1725" s="43" t="s">
        <v>4016</v>
      </c>
      <c r="AJ1725" s="44" t="s">
        <v>4017</v>
      </c>
      <c r="AK1725" s="295">
        <v>3200238</v>
      </c>
      <c r="AL1725" s="44" t="s">
        <v>522</v>
      </c>
      <c r="AM1725" s="44" t="s">
        <v>4021</v>
      </c>
      <c r="AN1725" s="296">
        <v>239158950</v>
      </c>
      <c r="AO1725" s="34"/>
      <c r="AP1725" s="34"/>
      <c r="AQ1725" s="34"/>
      <c r="AR1725" s="34"/>
      <c r="AS1725" s="34"/>
      <c r="AT1725" s="44" t="s">
        <v>6737</v>
      </c>
      <c r="AU1725" s="44"/>
      <c r="AV1725" s="751" t="str" cm="1">
        <f t="array" ref="AV17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5" s="34"/>
      <c r="AX1725" s="34"/>
      <c r="AY1725" s="34"/>
      <c r="AZ1725" s="34"/>
      <c r="BA1725" s="34"/>
      <c r="BB1725" s="34"/>
      <c r="BC1725" s="34"/>
      <c r="BD1725" s="44">
        <v>61702</v>
      </c>
      <c r="BE1725" s="34" t="s">
        <v>1064</v>
      </c>
      <c r="BF1725" s="43" t="s">
        <v>1277</v>
      </c>
      <c r="BG1725" s="34" t="s">
        <v>532</v>
      </c>
      <c r="BH1725" s="34" t="s">
        <v>401</v>
      </c>
      <c r="BI1725" s="34" t="s">
        <v>1064</v>
      </c>
      <c r="BJ1725" s="44" t="s">
        <v>3928</v>
      </c>
      <c r="BK1725" s="44" t="s">
        <v>6770</v>
      </c>
    </row>
    <row r="1726" spans="22:63">
      <c r="V1726" s="43">
        <v>223</v>
      </c>
      <c r="W1726" s="34" t="s">
        <v>4015</v>
      </c>
      <c r="X1726" s="44">
        <v>61703</v>
      </c>
      <c r="Y1726" s="34" t="s">
        <v>1359</v>
      </c>
      <c r="Z1726" s="43" t="s">
        <v>1277</v>
      </c>
      <c r="AA1726" s="34" t="s">
        <v>532</v>
      </c>
      <c r="AB1726" s="34" t="s">
        <v>401</v>
      </c>
      <c r="AC1726" s="34" t="s">
        <v>1359</v>
      </c>
      <c r="AD1726" s="44" t="s">
        <v>3928</v>
      </c>
      <c r="AE1726" s="44" t="s">
        <v>6770</v>
      </c>
      <c r="AF1726" s="43">
        <v>223</v>
      </c>
      <c r="AG1726" s="34" t="s">
        <v>4015</v>
      </c>
      <c r="AH1726" s="34" t="s">
        <v>6810</v>
      </c>
      <c r="AI1726" s="43" t="s">
        <v>4016</v>
      </c>
      <c r="AJ1726" s="44" t="s">
        <v>4017</v>
      </c>
      <c r="AK1726" s="295">
        <v>3200238</v>
      </c>
      <c r="AL1726" s="44" t="s">
        <v>522</v>
      </c>
      <c r="AM1726" s="44" t="s">
        <v>4021</v>
      </c>
      <c r="AN1726" s="296">
        <v>239158950</v>
      </c>
      <c r="AO1726" s="34"/>
      <c r="AP1726" s="34"/>
      <c r="AQ1726" s="34"/>
      <c r="AR1726" s="34"/>
      <c r="AS1726" s="34"/>
      <c r="AT1726" s="44" t="s">
        <v>6737</v>
      </c>
      <c r="AU1726" s="44"/>
      <c r="AV1726" s="751" t="str" cm="1">
        <f t="array" ref="AV17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6" s="34"/>
      <c r="AX1726" s="34"/>
      <c r="AY1726" s="34"/>
      <c r="AZ1726" s="34"/>
      <c r="BA1726" s="34"/>
      <c r="BB1726" s="34"/>
      <c r="BC1726" s="34"/>
      <c r="BD1726" s="44">
        <v>61703</v>
      </c>
      <c r="BE1726" s="34" t="s">
        <v>1359</v>
      </c>
      <c r="BF1726" s="43" t="s">
        <v>1277</v>
      </c>
      <c r="BG1726" s="34" t="s">
        <v>532</v>
      </c>
      <c r="BH1726" s="34" t="s">
        <v>401</v>
      </c>
      <c r="BI1726" s="34" t="s">
        <v>1359</v>
      </c>
      <c r="BJ1726" s="44" t="s">
        <v>3928</v>
      </c>
      <c r="BK1726" s="44" t="s">
        <v>6770</v>
      </c>
    </row>
    <row r="1727" spans="22:63">
      <c r="V1727" s="43">
        <v>223</v>
      </c>
      <c r="W1727" s="34" t="s">
        <v>4015</v>
      </c>
      <c r="X1727" s="44">
        <v>61704</v>
      </c>
      <c r="Y1727" s="34" t="s">
        <v>1646</v>
      </c>
      <c r="Z1727" s="43" t="s">
        <v>1277</v>
      </c>
      <c r="AA1727" s="34" t="s">
        <v>532</v>
      </c>
      <c r="AB1727" s="34" t="s">
        <v>401</v>
      </c>
      <c r="AC1727" s="34" t="s">
        <v>1646</v>
      </c>
      <c r="AD1727" s="44" t="s">
        <v>3928</v>
      </c>
      <c r="AE1727" s="44" t="s">
        <v>6770</v>
      </c>
      <c r="AF1727" s="43">
        <v>223</v>
      </c>
      <c r="AG1727" s="34" t="s">
        <v>4015</v>
      </c>
      <c r="AH1727" s="34" t="s">
        <v>6810</v>
      </c>
      <c r="AI1727" s="43" t="s">
        <v>4016</v>
      </c>
      <c r="AJ1727" s="44" t="s">
        <v>4017</v>
      </c>
      <c r="AK1727" s="295">
        <v>3200238</v>
      </c>
      <c r="AL1727" s="44" t="s">
        <v>522</v>
      </c>
      <c r="AM1727" s="44" t="s">
        <v>4021</v>
      </c>
      <c r="AN1727" s="296">
        <v>239158950</v>
      </c>
      <c r="AO1727" s="34"/>
      <c r="AP1727" s="34"/>
      <c r="AQ1727" s="34"/>
      <c r="AR1727" s="34"/>
      <c r="AS1727" s="34"/>
      <c r="AT1727" s="44" t="s">
        <v>6737</v>
      </c>
      <c r="AU1727" s="44"/>
      <c r="AV1727" s="751" t="str" cm="1">
        <f t="array" ref="AV17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7" s="34"/>
      <c r="AX1727" s="34"/>
      <c r="AY1727" s="34"/>
      <c r="AZ1727" s="34"/>
      <c r="BA1727" s="34"/>
      <c r="BB1727" s="34"/>
      <c r="BC1727" s="34"/>
      <c r="BD1727" s="44">
        <v>61704</v>
      </c>
      <c r="BE1727" s="34" t="s">
        <v>1646</v>
      </c>
      <c r="BF1727" s="43" t="s">
        <v>1277</v>
      </c>
      <c r="BG1727" s="34" t="s">
        <v>532</v>
      </c>
      <c r="BH1727" s="34" t="s">
        <v>401</v>
      </c>
      <c r="BI1727" s="34" t="s">
        <v>1646</v>
      </c>
      <c r="BJ1727" s="44" t="s">
        <v>3928</v>
      </c>
      <c r="BK1727" s="44" t="s">
        <v>6770</v>
      </c>
    </row>
    <row r="1728" spans="22:63">
      <c r="V1728" s="43">
        <v>223</v>
      </c>
      <c r="W1728" s="34" t="s">
        <v>4015</v>
      </c>
      <c r="X1728" s="44">
        <v>61700</v>
      </c>
      <c r="Y1728" s="34" t="s">
        <v>6818</v>
      </c>
      <c r="Z1728" s="43" t="s">
        <v>1277</v>
      </c>
      <c r="AA1728" s="34" t="s">
        <v>532</v>
      </c>
      <c r="AB1728" s="34" t="s">
        <v>401</v>
      </c>
      <c r="AC1728" s="34" t="s">
        <v>1359</v>
      </c>
      <c r="AD1728" s="44" t="s">
        <v>3928</v>
      </c>
      <c r="AE1728" s="44" t="s">
        <v>6770</v>
      </c>
      <c r="AF1728" s="43">
        <v>223</v>
      </c>
      <c r="AG1728" s="34" t="s">
        <v>4015</v>
      </c>
      <c r="AH1728" s="34" t="s">
        <v>6810</v>
      </c>
      <c r="AI1728" s="43" t="s">
        <v>4016</v>
      </c>
      <c r="AJ1728" s="44" t="s">
        <v>4017</v>
      </c>
      <c r="AK1728" s="295">
        <v>3200238</v>
      </c>
      <c r="AL1728" s="44" t="s">
        <v>522</v>
      </c>
      <c r="AM1728" s="44" t="s">
        <v>4021</v>
      </c>
      <c r="AN1728" s="296">
        <v>239158950</v>
      </c>
      <c r="AO1728" s="34"/>
      <c r="AP1728" s="34"/>
      <c r="AQ1728" s="34"/>
      <c r="AR1728" s="34"/>
      <c r="AS1728" s="34"/>
      <c r="AT1728" s="44" t="s">
        <v>6737</v>
      </c>
      <c r="AU1728" s="44"/>
      <c r="AV1728" s="751" t="str" cm="1">
        <f t="array" ref="AV17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8" s="34"/>
      <c r="AX1728" s="34"/>
      <c r="AY1728" s="34"/>
      <c r="AZ1728" s="34"/>
      <c r="BA1728" s="34"/>
      <c r="BB1728" s="34"/>
      <c r="BC1728" s="34"/>
      <c r="BD1728" s="44">
        <v>61700</v>
      </c>
      <c r="BE1728" s="34" t="s">
        <v>6818</v>
      </c>
      <c r="BF1728" s="43" t="s">
        <v>1277</v>
      </c>
      <c r="BG1728" s="34" t="s">
        <v>532</v>
      </c>
      <c r="BH1728" s="34" t="s">
        <v>401</v>
      </c>
      <c r="BI1728" s="34" t="s">
        <v>1359</v>
      </c>
      <c r="BJ1728" s="44" t="s">
        <v>3928</v>
      </c>
      <c r="BK1728" s="44" t="s">
        <v>6770</v>
      </c>
    </row>
    <row r="1729" spans="22:63">
      <c r="V1729" s="43">
        <v>224</v>
      </c>
      <c r="W1729" s="34" t="s">
        <v>4034</v>
      </c>
      <c r="X1729" s="44">
        <v>100401</v>
      </c>
      <c r="Y1729" s="34" t="s">
        <v>573</v>
      </c>
      <c r="Z1729" s="43" t="s">
        <v>426</v>
      </c>
      <c r="AA1729" s="34" t="s">
        <v>573</v>
      </c>
      <c r="AB1729" s="34" t="s">
        <v>405</v>
      </c>
      <c r="AC1729" s="34" t="s">
        <v>573</v>
      </c>
      <c r="AD1729" s="44" t="s">
        <v>3928</v>
      </c>
      <c r="AE1729" s="44" t="s">
        <v>6819</v>
      </c>
      <c r="AF1729" s="43">
        <v>224</v>
      </c>
      <c r="AG1729" s="34" t="s">
        <v>4034</v>
      </c>
      <c r="AH1729" s="34" t="s">
        <v>4033</v>
      </c>
      <c r="AI1729" s="43" t="s">
        <v>4035</v>
      </c>
      <c r="AJ1729" s="44" t="s">
        <v>4036</v>
      </c>
      <c r="AK1729" s="295">
        <v>2410170</v>
      </c>
      <c r="AL1729" s="44" t="s">
        <v>405</v>
      </c>
      <c r="AM1729" s="44" t="s">
        <v>4040</v>
      </c>
      <c r="AN1729" s="296">
        <v>244239700</v>
      </c>
      <c r="AO1729" s="34"/>
      <c r="AP1729" s="34"/>
      <c r="AQ1729" s="34"/>
      <c r="AR1729" s="34"/>
      <c r="AS1729" s="34"/>
      <c r="AT1729" s="44" t="s">
        <v>6737</v>
      </c>
      <c r="AU1729" s="44"/>
      <c r="AV1729" s="751" t="str" cm="1">
        <f t="array" ref="AV17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29" s="34"/>
      <c r="AX1729" s="34"/>
      <c r="AY1729" s="34"/>
      <c r="AZ1729" s="34"/>
      <c r="BA1729" s="34"/>
      <c r="BB1729" s="34"/>
      <c r="BC1729" s="34"/>
      <c r="BD1729" s="44">
        <v>100401</v>
      </c>
      <c r="BE1729" s="34" t="s">
        <v>573</v>
      </c>
      <c r="BF1729" s="43" t="s">
        <v>426</v>
      </c>
      <c r="BG1729" s="34" t="s">
        <v>573</v>
      </c>
      <c r="BH1729" s="34" t="s">
        <v>405</v>
      </c>
      <c r="BI1729" s="34" t="s">
        <v>573</v>
      </c>
      <c r="BJ1729" s="44" t="s">
        <v>3928</v>
      </c>
      <c r="BK1729" s="44" t="s">
        <v>6819</v>
      </c>
    </row>
    <row r="1730" spans="22:63">
      <c r="V1730" s="43">
        <v>224</v>
      </c>
      <c r="W1730" s="34" t="s">
        <v>4034</v>
      </c>
      <c r="X1730" s="44">
        <v>100400</v>
      </c>
      <c r="Y1730" s="34" t="s">
        <v>6820</v>
      </c>
      <c r="Z1730" s="43" t="s">
        <v>426</v>
      </c>
      <c r="AA1730" s="34" t="s">
        <v>573</v>
      </c>
      <c r="AB1730" s="34" t="s">
        <v>405</v>
      </c>
      <c r="AC1730" s="34" t="s">
        <v>573</v>
      </c>
      <c r="AD1730" s="44" t="s">
        <v>3928</v>
      </c>
      <c r="AE1730" s="44" t="s">
        <v>6819</v>
      </c>
      <c r="AF1730" s="43">
        <v>224</v>
      </c>
      <c r="AG1730" s="34" t="s">
        <v>4034</v>
      </c>
      <c r="AH1730" s="34" t="s">
        <v>4033</v>
      </c>
      <c r="AI1730" s="43" t="s">
        <v>4035</v>
      </c>
      <c r="AJ1730" s="44" t="s">
        <v>4036</v>
      </c>
      <c r="AK1730" s="295">
        <v>2410170</v>
      </c>
      <c r="AL1730" s="44" t="s">
        <v>405</v>
      </c>
      <c r="AM1730" s="44" t="s">
        <v>4040</v>
      </c>
      <c r="AN1730" s="296">
        <v>244239700</v>
      </c>
      <c r="AO1730" s="34"/>
      <c r="AP1730" s="34"/>
      <c r="AQ1730" s="34"/>
      <c r="AR1730" s="34"/>
      <c r="AS1730" s="34"/>
      <c r="AT1730" s="44" t="s">
        <v>6737</v>
      </c>
      <c r="AU1730" s="44"/>
      <c r="AV1730" s="751" t="str" cm="1">
        <f t="array" ref="AV17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0" s="34"/>
      <c r="AX1730" s="34"/>
      <c r="AY1730" s="34"/>
      <c r="AZ1730" s="34"/>
      <c r="BA1730" s="34"/>
      <c r="BB1730" s="34"/>
      <c r="BC1730" s="34"/>
      <c r="BD1730" s="44">
        <v>100400</v>
      </c>
      <c r="BE1730" s="34" t="s">
        <v>6820</v>
      </c>
      <c r="BF1730" s="43" t="s">
        <v>426</v>
      </c>
      <c r="BG1730" s="34" t="s">
        <v>573</v>
      </c>
      <c r="BH1730" s="34" t="s">
        <v>405</v>
      </c>
      <c r="BI1730" s="34" t="s">
        <v>573</v>
      </c>
      <c r="BJ1730" s="44" t="s">
        <v>3928</v>
      </c>
      <c r="BK1730" s="44" t="s">
        <v>6819</v>
      </c>
    </row>
    <row r="1731" spans="22:63">
      <c r="V1731" s="43">
        <v>224</v>
      </c>
      <c r="W1731" s="34" t="s">
        <v>4034</v>
      </c>
      <c r="X1731" s="44">
        <v>100404</v>
      </c>
      <c r="Y1731" s="34" t="s">
        <v>1678</v>
      </c>
      <c r="Z1731" s="43" t="s">
        <v>426</v>
      </c>
      <c r="AA1731" s="34" t="s">
        <v>573</v>
      </c>
      <c r="AB1731" s="34" t="s">
        <v>405</v>
      </c>
      <c r="AC1731" s="34" t="s">
        <v>1678</v>
      </c>
      <c r="AD1731" s="44" t="s">
        <v>3928</v>
      </c>
      <c r="AE1731" s="44" t="s">
        <v>6819</v>
      </c>
      <c r="AF1731" s="43">
        <v>224</v>
      </c>
      <c r="AG1731" s="34" t="s">
        <v>4034</v>
      </c>
      <c r="AH1731" s="34" t="s">
        <v>4033</v>
      </c>
      <c r="AI1731" s="43" t="s">
        <v>4035</v>
      </c>
      <c r="AJ1731" s="44" t="s">
        <v>4036</v>
      </c>
      <c r="AK1731" s="295">
        <v>2410170</v>
      </c>
      <c r="AL1731" s="44" t="s">
        <v>405</v>
      </c>
      <c r="AM1731" s="44" t="s">
        <v>4040</v>
      </c>
      <c r="AN1731" s="296">
        <v>244239700</v>
      </c>
      <c r="AO1731" s="34"/>
      <c r="AP1731" s="34"/>
      <c r="AQ1731" s="34"/>
      <c r="AR1731" s="34"/>
      <c r="AS1731" s="34"/>
      <c r="AT1731" s="44" t="s">
        <v>6737</v>
      </c>
      <c r="AU1731" s="44"/>
      <c r="AV1731" s="751" t="str" cm="1">
        <f t="array" ref="AV17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1" s="34"/>
      <c r="AX1731" s="34"/>
      <c r="AY1731" s="34"/>
      <c r="AZ1731" s="34"/>
      <c r="BA1731" s="34"/>
      <c r="BB1731" s="34"/>
      <c r="BC1731" s="34"/>
      <c r="BD1731" s="44">
        <v>100404</v>
      </c>
      <c r="BE1731" s="34" t="s">
        <v>1678</v>
      </c>
      <c r="BF1731" s="43" t="s">
        <v>426</v>
      </c>
      <c r="BG1731" s="34" t="s">
        <v>573</v>
      </c>
      <c r="BH1731" s="34" t="s">
        <v>405</v>
      </c>
      <c r="BI1731" s="34" t="s">
        <v>1678</v>
      </c>
      <c r="BJ1731" s="44" t="s">
        <v>3928</v>
      </c>
      <c r="BK1731" s="44" t="s">
        <v>6819</v>
      </c>
    </row>
    <row r="1732" spans="22:63">
      <c r="V1732" s="43">
        <v>224</v>
      </c>
      <c r="W1732" s="34" t="s">
        <v>4034</v>
      </c>
      <c r="X1732" s="44">
        <v>100402</v>
      </c>
      <c r="Y1732" s="34" t="s">
        <v>1104</v>
      </c>
      <c r="Z1732" s="43" t="s">
        <v>426</v>
      </c>
      <c r="AA1732" s="34" t="s">
        <v>573</v>
      </c>
      <c r="AB1732" s="34" t="s">
        <v>405</v>
      </c>
      <c r="AC1732" s="34" t="s">
        <v>1104</v>
      </c>
      <c r="AD1732" s="44" t="s">
        <v>3928</v>
      </c>
      <c r="AE1732" s="44" t="s">
        <v>6819</v>
      </c>
      <c r="AF1732" s="43">
        <v>224</v>
      </c>
      <c r="AG1732" s="34" t="s">
        <v>4034</v>
      </c>
      <c r="AH1732" s="34" t="s">
        <v>4033</v>
      </c>
      <c r="AI1732" s="43" t="s">
        <v>4035</v>
      </c>
      <c r="AJ1732" s="44" t="s">
        <v>4036</v>
      </c>
      <c r="AK1732" s="295">
        <v>2410170</v>
      </c>
      <c r="AL1732" s="44" t="s">
        <v>405</v>
      </c>
      <c r="AM1732" s="44" t="s">
        <v>4040</v>
      </c>
      <c r="AN1732" s="296">
        <v>244239700</v>
      </c>
      <c r="AO1732" s="34"/>
      <c r="AP1732" s="34"/>
      <c r="AQ1732" s="34"/>
      <c r="AR1732" s="34"/>
      <c r="AS1732" s="34"/>
      <c r="AT1732" s="44" t="s">
        <v>6737</v>
      </c>
      <c r="AU1732" s="44"/>
      <c r="AV1732" s="751" t="str" cm="1">
        <f t="array" ref="AV17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2" s="34"/>
      <c r="AX1732" s="34"/>
      <c r="AY1732" s="34"/>
      <c r="AZ1732" s="34"/>
      <c r="BA1732" s="34"/>
      <c r="BB1732" s="34"/>
      <c r="BC1732" s="34"/>
      <c r="BD1732" s="44">
        <v>100402</v>
      </c>
      <c r="BE1732" s="34" t="s">
        <v>1104</v>
      </c>
      <c r="BF1732" s="43" t="s">
        <v>426</v>
      </c>
      <c r="BG1732" s="34" t="s">
        <v>573</v>
      </c>
      <c r="BH1732" s="34" t="s">
        <v>405</v>
      </c>
      <c r="BI1732" s="34" t="s">
        <v>1104</v>
      </c>
      <c r="BJ1732" s="44" t="s">
        <v>3928</v>
      </c>
      <c r="BK1732" s="44" t="s">
        <v>6819</v>
      </c>
    </row>
    <row r="1733" spans="22:63">
      <c r="V1733" s="43">
        <v>224</v>
      </c>
      <c r="W1733" s="34" t="s">
        <v>4034</v>
      </c>
      <c r="X1733" s="44">
        <v>100403</v>
      </c>
      <c r="Y1733" s="34" t="s">
        <v>1396</v>
      </c>
      <c r="Z1733" s="43" t="s">
        <v>426</v>
      </c>
      <c r="AA1733" s="34" t="s">
        <v>573</v>
      </c>
      <c r="AB1733" s="34" t="s">
        <v>405</v>
      </c>
      <c r="AC1733" s="34" t="s">
        <v>1396</v>
      </c>
      <c r="AD1733" s="44" t="s">
        <v>3928</v>
      </c>
      <c r="AE1733" s="44" t="s">
        <v>6819</v>
      </c>
      <c r="AF1733" s="43">
        <v>224</v>
      </c>
      <c r="AG1733" s="34" t="s">
        <v>4034</v>
      </c>
      <c r="AH1733" s="34" t="s">
        <v>4033</v>
      </c>
      <c r="AI1733" s="43" t="s">
        <v>4035</v>
      </c>
      <c r="AJ1733" s="44" t="s">
        <v>4036</v>
      </c>
      <c r="AK1733" s="295">
        <v>2410170</v>
      </c>
      <c r="AL1733" s="44" t="s">
        <v>405</v>
      </c>
      <c r="AM1733" s="44" t="s">
        <v>4040</v>
      </c>
      <c r="AN1733" s="296">
        <v>244239700</v>
      </c>
      <c r="AO1733" s="34"/>
      <c r="AP1733" s="34"/>
      <c r="AQ1733" s="34"/>
      <c r="AR1733" s="34"/>
      <c r="AS1733" s="34"/>
      <c r="AT1733" s="44" t="s">
        <v>6737</v>
      </c>
      <c r="AU1733" s="44"/>
      <c r="AV1733" s="751" t="str" cm="1">
        <f t="array" ref="AV17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3" s="34"/>
      <c r="AX1733" s="34"/>
      <c r="AY1733" s="34"/>
      <c r="AZ1733" s="34"/>
      <c r="BA1733" s="34"/>
      <c r="BB1733" s="34"/>
      <c r="BC1733" s="34"/>
      <c r="BD1733" s="44">
        <v>100403</v>
      </c>
      <c r="BE1733" s="34" t="s">
        <v>1396</v>
      </c>
      <c r="BF1733" s="43" t="s">
        <v>426</v>
      </c>
      <c r="BG1733" s="34" t="s">
        <v>573</v>
      </c>
      <c r="BH1733" s="34" t="s">
        <v>405</v>
      </c>
      <c r="BI1733" s="34" t="s">
        <v>1396</v>
      </c>
      <c r="BJ1733" s="44" t="s">
        <v>3928</v>
      </c>
      <c r="BK1733" s="44" t="s">
        <v>6819</v>
      </c>
    </row>
    <row r="1734" spans="22:63">
      <c r="V1734" s="43">
        <v>224</v>
      </c>
      <c r="W1734" s="34" t="s">
        <v>4034</v>
      </c>
      <c r="X1734" s="44">
        <v>100901</v>
      </c>
      <c r="Y1734" s="34" t="s">
        <v>843</v>
      </c>
      <c r="Z1734" s="43" t="s">
        <v>426</v>
      </c>
      <c r="AA1734" s="34" t="s">
        <v>405</v>
      </c>
      <c r="AB1734" s="34" t="s">
        <v>405</v>
      </c>
      <c r="AC1734" s="34" t="s">
        <v>843</v>
      </c>
      <c r="AD1734" s="44" t="s">
        <v>3928</v>
      </c>
      <c r="AE1734" s="44" t="s">
        <v>6819</v>
      </c>
      <c r="AF1734" s="43">
        <v>224</v>
      </c>
      <c r="AG1734" s="34" t="s">
        <v>4034</v>
      </c>
      <c r="AH1734" s="34" t="s">
        <v>4033</v>
      </c>
      <c r="AI1734" s="43" t="s">
        <v>4035</v>
      </c>
      <c r="AJ1734" s="44" t="s">
        <v>4036</v>
      </c>
      <c r="AK1734" s="295">
        <v>2410170</v>
      </c>
      <c r="AL1734" s="44" t="s">
        <v>405</v>
      </c>
      <c r="AM1734" s="44" t="s">
        <v>4040</v>
      </c>
      <c r="AN1734" s="296">
        <v>244239700</v>
      </c>
      <c r="AO1734" s="34"/>
      <c r="AP1734" s="34"/>
      <c r="AQ1734" s="34"/>
      <c r="AR1734" s="34"/>
      <c r="AS1734" s="34"/>
      <c r="AT1734" s="44" t="s">
        <v>6737</v>
      </c>
      <c r="AU1734" s="44"/>
      <c r="AV1734" s="751" t="str" cm="1">
        <f t="array" ref="AV17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4" s="34"/>
      <c r="AX1734" s="34"/>
      <c r="AY1734" s="34"/>
      <c r="AZ1734" s="34"/>
      <c r="BA1734" s="34"/>
      <c r="BB1734" s="34"/>
      <c r="BC1734" s="34"/>
      <c r="BD1734" s="44">
        <v>100901</v>
      </c>
      <c r="BE1734" s="34" t="s">
        <v>843</v>
      </c>
      <c r="BF1734" s="43" t="s">
        <v>426</v>
      </c>
      <c r="BG1734" s="34" t="s">
        <v>405</v>
      </c>
      <c r="BH1734" s="34" t="s">
        <v>405</v>
      </c>
      <c r="BI1734" s="34" t="s">
        <v>843</v>
      </c>
      <c r="BJ1734" s="44" t="s">
        <v>3928</v>
      </c>
      <c r="BK1734" s="44" t="s">
        <v>6819</v>
      </c>
    </row>
    <row r="1735" spans="22:63">
      <c r="V1735" s="43">
        <v>224</v>
      </c>
      <c r="W1735" s="34" t="s">
        <v>4034</v>
      </c>
      <c r="X1735" s="44">
        <v>100902</v>
      </c>
      <c r="Y1735" s="34" t="s">
        <v>1108</v>
      </c>
      <c r="Z1735" s="43" t="s">
        <v>426</v>
      </c>
      <c r="AA1735" s="34" t="s">
        <v>405</v>
      </c>
      <c r="AB1735" s="34" t="s">
        <v>405</v>
      </c>
      <c r="AC1735" s="34" t="s">
        <v>1108</v>
      </c>
      <c r="AD1735" s="44" t="s">
        <v>3928</v>
      </c>
      <c r="AE1735" s="44" t="s">
        <v>6819</v>
      </c>
      <c r="AF1735" s="43">
        <v>224</v>
      </c>
      <c r="AG1735" s="34" t="s">
        <v>4034</v>
      </c>
      <c r="AH1735" s="34" t="s">
        <v>4033</v>
      </c>
      <c r="AI1735" s="43" t="s">
        <v>4035</v>
      </c>
      <c r="AJ1735" s="44" t="s">
        <v>4036</v>
      </c>
      <c r="AK1735" s="295">
        <v>2410170</v>
      </c>
      <c r="AL1735" s="44" t="s">
        <v>405</v>
      </c>
      <c r="AM1735" s="44" t="s">
        <v>4040</v>
      </c>
      <c r="AN1735" s="296">
        <v>244239700</v>
      </c>
      <c r="AO1735" s="34"/>
      <c r="AP1735" s="34"/>
      <c r="AQ1735" s="34"/>
      <c r="AR1735" s="34"/>
      <c r="AS1735" s="34"/>
      <c r="AT1735" s="44" t="s">
        <v>6737</v>
      </c>
      <c r="AU1735" s="44"/>
      <c r="AV1735" s="751" t="str" cm="1">
        <f t="array" ref="AV17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5" s="34"/>
      <c r="AX1735" s="34"/>
      <c r="AY1735" s="34"/>
      <c r="AZ1735" s="34"/>
      <c r="BA1735" s="34"/>
      <c r="BB1735" s="34"/>
      <c r="BC1735" s="34"/>
      <c r="BD1735" s="44">
        <v>100902</v>
      </c>
      <c r="BE1735" s="34" t="s">
        <v>1108</v>
      </c>
      <c r="BF1735" s="43" t="s">
        <v>426</v>
      </c>
      <c r="BG1735" s="34" t="s">
        <v>405</v>
      </c>
      <c r="BH1735" s="34" t="s">
        <v>405</v>
      </c>
      <c r="BI1735" s="34" t="s">
        <v>1108</v>
      </c>
      <c r="BJ1735" s="44" t="s">
        <v>3928</v>
      </c>
      <c r="BK1735" s="44" t="s">
        <v>6819</v>
      </c>
    </row>
    <row r="1736" spans="22:63">
      <c r="V1736" s="43">
        <v>224</v>
      </c>
      <c r="W1736" s="34" t="s">
        <v>4034</v>
      </c>
      <c r="X1736" s="44">
        <v>100925</v>
      </c>
      <c r="Y1736" s="34" t="s">
        <v>2425</v>
      </c>
      <c r="Z1736" s="43" t="s">
        <v>426</v>
      </c>
      <c r="AA1736" s="34" t="s">
        <v>405</v>
      </c>
      <c r="AB1736" s="34" t="s">
        <v>405</v>
      </c>
      <c r="AC1736" s="34" t="s">
        <v>2425</v>
      </c>
      <c r="AD1736" s="44" t="s">
        <v>3928</v>
      </c>
      <c r="AE1736" s="44" t="s">
        <v>6819</v>
      </c>
      <c r="AF1736" s="43">
        <v>224</v>
      </c>
      <c r="AG1736" s="34" t="s">
        <v>4034</v>
      </c>
      <c r="AH1736" s="34" t="s">
        <v>4033</v>
      </c>
      <c r="AI1736" s="43" t="s">
        <v>4035</v>
      </c>
      <c r="AJ1736" s="44" t="s">
        <v>4036</v>
      </c>
      <c r="AK1736" s="295">
        <v>2410170</v>
      </c>
      <c r="AL1736" s="44" t="s">
        <v>405</v>
      </c>
      <c r="AM1736" s="44" t="s">
        <v>4040</v>
      </c>
      <c r="AN1736" s="296">
        <v>244239700</v>
      </c>
      <c r="AO1736" s="34"/>
      <c r="AP1736" s="34"/>
      <c r="AQ1736" s="34"/>
      <c r="AR1736" s="34"/>
      <c r="AS1736" s="34"/>
      <c r="AT1736" s="44" t="s">
        <v>6737</v>
      </c>
      <c r="AU1736" s="44"/>
      <c r="AV1736" s="751" t="str" cm="1">
        <f t="array" ref="AV17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6" s="34"/>
      <c r="AX1736" s="34"/>
      <c r="AY1736" s="34"/>
      <c r="AZ1736" s="34"/>
      <c r="BA1736" s="34"/>
      <c r="BB1736" s="34"/>
      <c r="BC1736" s="34"/>
      <c r="BD1736" s="44">
        <v>100925</v>
      </c>
      <c r="BE1736" s="34" t="s">
        <v>2425</v>
      </c>
      <c r="BF1736" s="43" t="s">
        <v>426</v>
      </c>
      <c r="BG1736" s="34" t="s">
        <v>405</v>
      </c>
      <c r="BH1736" s="34" t="s">
        <v>405</v>
      </c>
      <c r="BI1736" s="34" t="s">
        <v>2425</v>
      </c>
      <c r="BJ1736" s="44" t="s">
        <v>3928</v>
      </c>
      <c r="BK1736" s="44" t="s">
        <v>6819</v>
      </c>
    </row>
    <row r="1737" spans="22:63">
      <c r="V1737" s="43">
        <v>224</v>
      </c>
      <c r="W1737" s="34" t="s">
        <v>4034</v>
      </c>
      <c r="X1737" s="44">
        <v>100926</v>
      </c>
      <c r="Y1737" s="34" t="s">
        <v>2565</v>
      </c>
      <c r="Z1737" s="43" t="s">
        <v>426</v>
      </c>
      <c r="AA1737" s="34" t="s">
        <v>405</v>
      </c>
      <c r="AB1737" s="34" t="s">
        <v>405</v>
      </c>
      <c r="AC1737" s="34" t="s">
        <v>2565</v>
      </c>
      <c r="AD1737" s="44" t="s">
        <v>3928</v>
      </c>
      <c r="AE1737" s="44" t="s">
        <v>6819</v>
      </c>
      <c r="AF1737" s="43">
        <v>224</v>
      </c>
      <c r="AG1737" s="34" t="s">
        <v>4034</v>
      </c>
      <c r="AH1737" s="34" t="s">
        <v>4033</v>
      </c>
      <c r="AI1737" s="43" t="s">
        <v>4035</v>
      </c>
      <c r="AJ1737" s="44" t="s">
        <v>4036</v>
      </c>
      <c r="AK1737" s="295">
        <v>2410170</v>
      </c>
      <c r="AL1737" s="44" t="s">
        <v>405</v>
      </c>
      <c r="AM1737" s="44" t="s">
        <v>4040</v>
      </c>
      <c r="AN1737" s="296">
        <v>244239700</v>
      </c>
      <c r="AO1737" s="34"/>
      <c r="AP1737" s="34"/>
      <c r="AQ1737" s="34"/>
      <c r="AR1737" s="34"/>
      <c r="AS1737" s="34"/>
      <c r="AT1737" s="44" t="s">
        <v>6737</v>
      </c>
      <c r="AU1737" s="44"/>
      <c r="AV1737" s="751" t="str" cm="1">
        <f t="array" ref="AV17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7" s="34"/>
      <c r="AX1737" s="34"/>
      <c r="AY1737" s="34"/>
      <c r="AZ1737" s="34"/>
      <c r="BA1737" s="34"/>
      <c r="BB1737" s="34"/>
      <c r="BC1737" s="34"/>
      <c r="BD1737" s="44">
        <v>100926</v>
      </c>
      <c r="BE1737" s="34" t="s">
        <v>2565</v>
      </c>
      <c r="BF1737" s="43" t="s">
        <v>426</v>
      </c>
      <c r="BG1737" s="34" t="s">
        <v>405</v>
      </c>
      <c r="BH1737" s="34" t="s">
        <v>405</v>
      </c>
      <c r="BI1737" s="34" t="s">
        <v>2565</v>
      </c>
      <c r="BJ1737" s="44" t="s">
        <v>3928</v>
      </c>
      <c r="BK1737" s="44" t="s">
        <v>6819</v>
      </c>
    </row>
    <row r="1738" spans="22:63">
      <c r="V1738" s="43">
        <v>224</v>
      </c>
      <c r="W1738" s="34" t="s">
        <v>4034</v>
      </c>
      <c r="X1738" s="44">
        <v>100907</v>
      </c>
      <c r="Y1738" s="34" t="s">
        <v>1400</v>
      </c>
      <c r="Z1738" s="43" t="s">
        <v>426</v>
      </c>
      <c r="AA1738" s="34" t="s">
        <v>405</v>
      </c>
      <c r="AB1738" s="34" t="s">
        <v>405</v>
      </c>
      <c r="AC1738" s="34" t="s">
        <v>1400</v>
      </c>
      <c r="AD1738" s="44" t="s">
        <v>3928</v>
      </c>
      <c r="AE1738" s="44" t="s">
        <v>6819</v>
      </c>
      <c r="AF1738" s="43">
        <v>224</v>
      </c>
      <c r="AG1738" s="34" t="s">
        <v>4034</v>
      </c>
      <c r="AH1738" s="34" t="s">
        <v>4033</v>
      </c>
      <c r="AI1738" s="43" t="s">
        <v>4035</v>
      </c>
      <c r="AJ1738" s="44" t="s">
        <v>4036</v>
      </c>
      <c r="AK1738" s="295">
        <v>2410170</v>
      </c>
      <c r="AL1738" s="44" t="s">
        <v>405</v>
      </c>
      <c r="AM1738" s="44" t="s">
        <v>4040</v>
      </c>
      <c r="AN1738" s="296">
        <v>244239700</v>
      </c>
      <c r="AO1738" s="34"/>
      <c r="AP1738" s="34"/>
      <c r="AQ1738" s="34"/>
      <c r="AR1738" s="34"/>
      <c r="AS1738" s="34"/>
      <c r="AT1738" s="44" t="s">
        <v>6737</v>
      </c>
      <c r="AU1738" s="44"/>
      <c r="AV1738" s="751" t="str" cm="1">
        <f t="array" ref="AV17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8" s="34"/>
      <c r="AX1738" s="34"/>
      <c r="AY1738" s="34"/>
      <c r="AZ1738" s="34"/>
      <c r="BA1738" s="34"/>
      <c r="BB1738" s="34"/>
      <c r="BC1738" s="34"/>
      <c r="BD1738" s="44">
        <v>100907</v>
      </c>
      <c r="BE1738" s="34" t="s">
        <v>1400</v>
      </c>
      <c r="BF1738" s="43" t="s">
        <v>426</v>
      </c>
      <c r="BG1738" s="34" t="s">
        <v>405</v>
      </c>
      <c r="BH1738" s="34" t="s">
        <v>405</v>
      </c>
      <c r="BI1738" s="34" t="s">
        <v>1400</v>
      </c>
      <c r="BJ1738" s="44" t="s">
        <v>3928</v>
      </c>
      <c r="BK1738" s="44" t="s">
        <v>6819</v>
      </c>
    </row>
    <row r="1739" spans="22:63">
      <c r="V1739" s="43">
        <v>224</v>
      </c>
      <c r="W1739" s="34" t="s">
        <v>4034</v>
      </c>
      <c r="X1739" s="44">
        <v>100909</v>
      </c>
      <c r="Y1739" s="34" t="s">
        <v>1682</v>
      </c>
      <c r="Z1739" s="43" t="s">
        <v>426</v>
      </c>
      <c r="AA1739" s="34" t="s">
        <v>405</v>
      </c>
      <c r="AB1739" s="34" t="s">
        <v>405</v>
      </c>
      <c r="AC1739" s="34" t="s">
        <v>1682</v>
      </c>
      <c r="AD1739" s="44" t="s">
        <v>3928</v>
      </c>
      <c r="AE1739" s="44" t="s">
        <v>6819</v>
      </c>
      <c r="AF1739" s="43">
        <v>224</v>
      </c>
      <c r="AG1739" s="34" t="s">
        <v>4034</v>
      </c>
      <c r="AH1739" s="34" t="s">
        <v>4033</v>
      </c>
      <c r="AI1739" s="43" t="s">
        <v>4035</v>
      </c>
      <c r="AJ1739" s="44" t="s">
        <v>4036</v>
      </c>
      <c r="AK1739" s="295">
        <v>2410170</v>
      </c>
      <c r="AL1739" s="44" t="s">
        <v>405</v>
      </c>
      <c r="AM1739" s="44" t="s">
        <v>4040</v>
      </c>
      <c r="AN1739" s="296">
        <v>244239700</v>
      </c>
      <c r="AO1739" s="34"/>
      <c r="AP1739" s="34"/>
      <c r="AQ1739" s="34"/>
      <c r="AR1739" s="34"/>
      <c r="AS1739" s="34"/>
      <c r="AT1739" s="44" t="s">
        <v>6737</v>
      </c>
      <c r="AU1739" s="44"/>
      <c r="AV1739" s="751" t="str" cm="1">
        <f t="array" ref="AV17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39" s="34"/>
      <c r="AX1739" s="34"/>
      <c r="AY1739" s="34"/>
      <c r="AZ1739" s="34"/>
      <c r="BA1739" s="34"/>
      <c r="BB1739" s="34"/>
      <c r="BC1739" s="34"/>
      <c r="BD1739" s="44">
        <v>100909</v>
      </c>
      <c r="BE1739" s="34" t="s">
        <v>1682</v>
      </c>
      <c r="BF1739" s="43" t="s">
        <v>426</v>
      </c>
      <c r="BG1739" s="34" t="s">
        <v>405</v>
      </c>
      <c r="BH1739" s="34" t="s">
        <v>405</v>
      </c>
      <c r="BI1739" s="34" t="s">
        <v>1682</v>
      </c>
      <c r="BJ1739" s="44" t="s">
        <v>3928</v>
      </c>
      <c r="BK1739" s="44" t="s">
        <v>6819</v>
      </c>
    </row>
    <row r="1740" spans="22:63">
      <c r="V1740" s="43">
        <v>224</v>
      </c>
      <c r="W1740" s="34" t="s">
        <v>4034</v>
      </c>
      <c r="X1740" s="44">
        <v>100900</v>
      </c>
      <c r="Y1740" s="34" t="s">
        <v>6821</v>
      </c>
      <c r="Z1740" s="43" t="s">
        <v>426</v>
      </c>
      <c r="AA1740" s="34" t="s">
        <v>405</v>
      </c>
      <c r="AB1740" s="34" t="s">
        <v>405</v>
      </c>
      <c r="AC1740" s="34" t="s">
        <v>6822</v>
      </c>
      <c r="AD1740" s="44" t="s">
        <v>3928</v>
      </c>
      <c r="AE1740" s="44" t="s">
        <v>6819</v>
      </c>
      <c r="AF1740" s="43">
        <v>224</v>
      </c>
      <c r="AG1740" s="34" t="s">
        <v>4034</v>
      </c>
      <c r="AH1740" s="34" t="s">
        <v>4033</v>
      </c>
      <c r="AI1740" s="43" t="s">
        <v>4035</v>
      </c>
      <c r="AJ1740" s="44" t="s">
        <v>4036</v>
      </c>
      <c r="AK1740" s="295">
        <v>2410170</v>
      </c>
      <c r="AL1740" s="44" t="s">
        <v>405</v>
      </c>
      <c r="AM1740" s="44" t="s">
        <v>4040</v>
      </c>
      <c r="AN1740" s="296">
        <v>244239700</v>
      </c>
      <c r="AO1740" s="34"/>
      <c r="AP1740" s="34"/>
      <c r="AQ1740" s="34"/>
      <c r="AR1740" s="34"/>
      <c r="AS1740" s="34"/>
      <c r="AT1740" s="44" t="s">
        <v>6737</v>
      </c>
      <c r="AU1740" s="44"/>
      <c r="AV1740" s="751" t="str" cm="1">
        <f t="array" ref="AV17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0" s="34"/>
      <c r="AX1740" s="34"/>
      <c r="AY1740" s="34"/>
      <c r="AZ1740" s="34"/>
      <c r="BA1740" s="34"/>
      <c r="BB1740" s="34"/>
      <c r="BC1740" s="34"/>
      <c r="BD1740" s="44">
        <v>100900</v>
      </c>
      <c r="BE1740" s="34" t="s">
        <v>6821</v>
      </c>
      <c r="BF1740" s="43" t="s">
        <v>426</v>
      </c>
      <c r="BG1740" s="34" t="s">
        <v>405</v>
      </c>
      <c r="BH1740" s="34" t="s">
        <v>405</v>
      </c>
      <c r="BI1740" s="34" t="s">
        <v>6822</v>
      </c>
      <c r="BJ1740" s="44" t="s">
        <v>3928</v>
      </c>
      <c r="BK1740" s="44" t="s">
        <v>6819</v>
      </c>
    </row>
    <row r="1741" spans="22:63">
      <c r="V1741" s="43">
        <v>224</v>
      </c>
      <c r="W1741" s="34" t="s">
        <v>4034</v>
      </c>
      <c r="X1741" s="44">
        <v>100913</v>
      </c>
      <c r="Y1741" s="34" t="s">
        <v>1908</v>
      </c>
      <c r="Z1741" s="43" t="s">
        <v>426</v>
      </c>
      <c r="AA1741" s="34" t="s">
        <v>405</v>
      </c>
      <c r="AB1741" s="34" t="s">
        <v>405</v>
      </c>
      <c r="AC1741" s="34" t="s">
        <v>1908</v>
      </c>
      <c r="AD1741" s="44" t="s">
        <v>3928</v>
      </c>
      <c r="AE1741" s="44" t="s">
        <v>6819</v>
      </c>
      <c r="AF1741" s="43">
        <v>224</v>
      </c>
      <c r="AG1741" s="34" t="s">
        <v>4034</v>
      </c>
      <c r="AH1741" s="34" t="s">
        <v>4033</v>
      </c>
      <c r="AI1741" s="43" t="s">
        <v>4035</v>
      </c>
      <c r="AJ1741" s="44" t="s">
        <v>4036</v>
      </c>
      <c r="AK1741" s="295">
        <v>2410170</v>
      </c>
      <c r="AL1741" s="44" t="s">
        <v>405</v>
      </c>
      <c r="AM1741" s="44" t="s">
        <v>4040</v>
      </c>
      <c r="AN1741" s="296">
        <v>244239700</v>
      </c>
      <c r="AO1741" s="34"/>
      <c r="AP1741" s="34"/>
      <c r="AQ1741" s="34"/>
      <c r="AR1741" s="34"/>
      <c r="AS1741" s="34"/>
      <c r="AT1741" s="44" t="s">
        <v>6737</v>
      </c>
      <c r="AU1741" s="44"/>
      <c r="AV1741" s="751" t="str" cm="1">
        <f t="array" ref="AV17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1" s="34"/>
      <c r="AX1741" s="34"/>
      <c r="AY1741" s="34"/>
      <c r="AZ1741" s="34"/>
      <c r="BA1741" s="34"/>
      <c r="BB1741" s="34"/>
      <c r="BC1741" s="34"/>
      <c r="BD1741" s="44">
        <v>100913</v>
      </c>
      <c r="BE1741" s="34" t="s">
        <v>1908</v>
      </c>
      <c r="BF1741" s="43" t="s">
        <v>426</v>
      </c>
      <c r="BG1741" s="34" t="s">
        <v>405</v>
      </c>
      <c r="BH1741" s="34" t="s">
        <v>405</v>
      </c>
      <c r="BI1741" s="34" t="s">
        <v>1908</v>
      </c>
      <c r="BJ1741" s="44" t="s">
        <v>3928</v>
      </c>
      <c r="BK1741" s="44" t="s">
        <v>6819</v>
      </c>
    </row>
    <row r="1742" spans="22:63">
      <c r="V1742" s="43">
        <v>224</v>
      </c>
      <c r="W1742" s="34" t="s">
        <v>4034</v>
      </c>
      <c r="X1742" s="44">
        <v>100915</v>
      </c>
      <c r="Y1742" s="34" t="s">
        <v>2096</v>
      </c>
      <c r="Z1742" s="43" t="s">
        <v>426</v>
      </c>
      <c r="AA1742" s="34" t="s">
        <v>405</v>
      </c>
      <c r="AB1742" s="34" t="s">
        <v>405</v>
      </c>
      <c r="AC1742" s="34" t="s">
        <v>2096</v>
      </c>
      <c r="AD1742" s="44" t="s">
        <v>3928</v>
      </c>
      <c r="AE1742" s="44" t="s">
        <v>6819</v>
      </c>
      <c r="AF1742" s="43">
        <v>224</v>
      </c>
      <c r="AG1742" s="34" t="s">
        <v>4034</v>
      </c>
      <c r="AH1742" s="34" t="s">
        <v>4033</v>
      </c>
      <c r="AI1742" s="43" t="s">
        <v>4035</v>
      </c>
      <c r="AJ1742" s="44" t="s">
        <v>4036</v>
      </c>
      <c r="AK1742" s="295">
        <v>2410170</v>
      </c>
      <c r="AL1742" s="44" t="s">
        <v>405</v>
      </c>
      <c r="AM1742" s="44" t="s">
        <v>4040</v>
      </c>
      <c r="AN1742" s="296">
        <v>244239700</v>
      </c>
      <c r="AO1742" s="34"/>
      <c r="AP1742" s="34"/>
      <c r="AQ1742" s="34"/>
      <c r="AR1742" s="34"/>
      <c r="AS1742" s="34"/>
      <c r="AT1742" s="44" t="s">
        <v>6737</v>
      </c>
      <c r="AU1742" s="44"/>
      <c r="AV1742" s="751" t="str" cm="1">
        <f t="array" ref="AV17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2" s="34"/>
      <c r="AX1742" s="34"/>
      <c r="AY1742" s="34"/>
      <c r="AZ1742" s="34"/>
      <c r="BA1742" s="34"/>
      <c r="BB1742" s="34"/>
      <c r="BC1742" s="34"/>
      <c r="BD1742" s="44">
        <v>100915</v>
      </c>
      <c r="BE1742" s="34" t="s">
        <v>2096</v>
      </c>
      <c r="BF1742" s="43" t="s">
        <v>426</v>
      </c>
      <c r="BG1742" s="34" t="s">
        <v>405</v>
      </c>
      <c r="BH1742" s="34" t="s">
        <v>405</v>
      </c>
      <c r="BI1742" s="34" t="s">
        <v>2096</v>
      </c>
      <c r="BJ1742" s="44" t="s">
        <v>3928</v>
      </c>
      <c r="BK1742" s="44" t="s">
        <v>6819</v>
      </c>
    </row>
    <row r="1743" spans="22:63">
      <c r="V1743" s="43">
        <v>224</v>
      </c>
      <c r="W1743" s="34" t="s">
        <v>4034</v>
      </c>
      <c r="X1743" s="44">
        <v>100921</v>
      </c>
      <c r="Y1743" s="34" t="s">
        <v>2275</v>
      </c>
      <c r="Z1743" s="43" t="s">
        <v>426</v>
      </c>
      <c r="AA1743" s="34" t="s">
        <v>405</v>
      </c>
      <c r="AB1743" s="34" t="s">
        <v>405</v>
      </c>
      <c r="AC1743" s="34" t="s">
        <v>2275</v>
      </c>
      <c r="AD1743" s="44" t="s">
        <v>3928</v>
      </c>
      <c r="AE1743" s="44" t="s">
        <v>6819</v>
      </c>
      <c r="AF1743" s="43">
        <v>224</v>
      </c>
      <c r="AG1743" s="34" t="s">
        <v>4034</v>
      </c>
      <c r="AH1743" s="34" t="s">
        <v>4033</v>
      </c>
      <c r="AI1743" s="43" t="s">
        <v>4035</v>
      </c>
      <c r="AJ1743" s="44" t="s">
        <v>4036</v>
      </c>
      <c r="AK1743" s="295">
        <v>2410170</v>
      </c>
      <c r="AL1743" s="44" t="s">
        <v>405</v>
      </c>
      <c r="AM1743" s="44" t="s">
        <v>4040</v>
      </c>
      <c r="AN1743" s="296">
        <v>244239700</v>
      </c>
      <c r="AO1743" s="34"/>
      <c r="AP1743" s="34"/>
      <c r="AQ1743" s="34"/>
      <c r="AR1743" s="34"/>
      <c r="AS1743" s="34"/>
      <c r="AT1743" s="44" t="s">
        <v>6737</v>
      </c>
      <c r="AU1743" s="44"/>
      <c r="AV1743" s="751" t="str" cm="1">
        <f t="array" ref="AV17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3" s="34"/>
      <c r="AX1743" s="34"/>
      <c r="AY1743" s="34"/>
      <c r="AZ1743" s="34"/>
      <c r="BA1743" s="34"/>
      <c r="BB1743" s="34"/>
      <c r="BC1743" s="34"/>
      <c r="BD1743" s="44">
        <v>100921</v>
      </c>
      <c r="BE1743" s="34" t="s">
        <v>2275</v>
      </c>
      <c r="BF1743" s="43" t="s">
        <v>426</v>
      </c>
      <c r="BG1743" s="34" t="s">
        <v>405</v>
      </c>
      <c r="BH1743" s="34" t="s">
        <v>405</v>
      </c>
      <c r="BI1743" s="34" t="s">
        <v>2275</v>
      </c>
      <c r="BJ1743" s="44" t="s">
        <v>3928</v>
      </c>
      <c r="BK1743" s="44" t="s">
        <v>6819</v>
      </c>
    </row>
    <row r="1744" spans="22:63">
      <c r="V1744" s="43">
        <v>224</v>
      </c>
      <c r="W1744" s="34" t="s">
        <v>4034</v>
      </c>
      <c r="X1744" s="44">
        <v>100932</v>
      </c>
      <c r="Y1744" s="34" t="s">
        <v>2696</v>
      </c>
      <c r="Z1744" s="43" t="s">
        <v>426</v>
      </c>
      <c r="AA1744" s="34" t="s">
        <v>405</v>
      </c>
      <c r="AB1744" s="34" t="s">
        <v>405</v>
      </c>
      <c r="AC1744" s="34" t="s">
        <v>6823</v>
      </c>
      <c r="AD1744" s="44" t="s">
        <v>3928</v>
      </c>
      <c r="AE1744" s="44" t="s">
        <v>6819</v>
      </c>
      <c r="AF1744" s="43">
        <v>224</v>
      </c>
      <c r="AG1744" s="34" t="s">
        <v>4034</v>
      </c>
      <c r="AH1744" s="34" t="s">
        <v>4033</v>
      </c>
      <c r="AI1744" s="43" t="s">
        <v>4035</v>
      </c>
      <c r="AJ1744" s="44" t="s">
        <v>4036</v>
      </c>
      <c r="AK1744" s="295">
        <v>2410170</v>
      </c>
      <c r="AL1744" s="44" t="s">
        <v>405</v>
      </c>
      <c r="AM1744" s="44" t="s">
        <v>4040</v>
      </c>
      <c r="AN1744" s="296">
        <v>244239700</v>
      </c>
      <c r="AO1744" s="34"/>
      <c r="AP1744" s="34"/>
      <c r="AQ1744" s="34"/>
      <c r="AR1744" s="34"/>
      <c r="AS1744" s="34"/>
      <c r="AT1744" s="44" t="s">
        <v>6737</v>
      </c>
      <c r="AU1744" s="44"/>
      <c r="AV1744" s="751" t="str" cm="1">
        <f t="array" ref="AV17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4" s="34"/>
      <c r="AX1744" s="34"/>
      <c r="AY1744" s="34"/>
      <c r="AZ1744" s="34"/>
      <c r="BA1744" s="34"/>
      <c r="BB1744" s="34"/>
      <c r="BC1744" s="34"/>
      <c r="BD1744" s="44">
        <v>100932</v>
      </c>
      <c r="BE1744" s="34" t="s">
        <v>2696</v>
      </c>
      <c r="BF1744" s="43" t="s">
        <v>426</v>
      </c>
      <c r="BG1744" s="34" t="s">
        <v>405</v>
      </c>
      <c r="BH1744" s="34" t="s">
        <v>405</v>
      </c>
      <c r="BI1744" s="34" t="s">
        <v>6823</v>
      </c>
      <c r="BJ1744" s="44" t="s">
        <v>3928</v>
      </c>
      <c r="BK1744" s="44" t="s">
        <v>6819</v>
      </c>
    </row>
    <row r="1745" spans="22:63">
      <c r="V1745" s="43">
        <v>224</v>
      </c>
      <c r="W1745" s="34" t="s">
        <v>4034</v>
      </c>
      <c r="X1745" s="44">
        <v>100933</v>
      </c>
      <c r="Y1745" s="34" t="s">
        <v>2816</v>
      </c>
      <c r="Z1745" s="43" t="s">
        <v>426</v>
      </c>
      <c r="AA1745" s="34" t="s">
        <v>405</v>
      </c>
      <c r="AB1745" s="34" t="s">
        <v>405</v>
      </c>
      <c r="AC1745" s="34" t="s">
        <v>6822</v>
      </c>
      <c r="AD1745" s="44" t="s">
        <v>3928</v>
      </c>
      <c r="AE1745" s="44" t="s">
        <v>6819</v>
      </c>
      <c r="AF1745" s="43">
        <v>224</v>
      </c>
      <c r="AG1745" s="34" t="s">
        <v>4034</v>
      </c>
      <c r="AH1745" s="34" t="s">
        <v>4033</v>
      </c>
      <c r="AI1745" s="43" t="s">
        <v>4035</v>
      </c>
      <c r="AJ1745" s="44" t="s">
        <v>4036</v>
      </c>
      <c r="AK1745" s="295">
        <v>2410170</v>
      </c>
      <c r="AL1745" s="44" t="s">
        <v>405</v>
      </c>
      <c r="AM1745" s="44" t="s">
        <v>4040</v>
      </c>
      <c r="AN1745" s="296">
        <v>244239700</v>
      </c>
      <c r="AO1745" s="34"/>
      <c r="AP1745" s="34"/>
      <c r="AQ1745" s="34"/>
      <c r="AR1745" s="34"/>
      <c r="AS1745" s="34"/>
      <c r="AT1745" s="44" t="s">
        <v>6737</v>
      </c>
      <c r="AU1745" s="44"/>
      <c r="AV1745" s="751" t="str" cm="1">
        <f t="array" ref="AV17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5" s="34"/>
      <c r="AX1745" s="34"/>
      <c r="AY1745" s="34"/>
      <c r="AZ1745" s="34"/>
      <c r="BA1745" s="34"/>
      <c r="BB1745" s="34"/>
      <c r="BC1745" s="34"/>
      <c r="BD1745" s="44">
        <v>100933</v>
      </c>
      <c r="BE1745" s="34" t="s">
        <v>2816</v>
      </c>
      <c r="BF1745" s="43" t="s">
        <v>426</v>
      </c>
      <c r="BG1745" s="34" t="s">
        <v>405</v>
      </c>
      <c r="BH1745" s="34" t="s">
        <v>405</v>
      </c>
      <c r="BI1745" s="34" t="s">
        <v>6822</v>
      </c>
      <c r="BJ1745" s="44" t="s">
        <v>3928</v>
      </c>
      <c r="BK1745" s="44" t="s">
        <v>6819</v>
      </c>
    </row>
    <row r="1746" spans="22:63">
      <c r="V1746" s="43">
        <v>224</v>
      </c>
      <c r="W1746" s="34" t="s">
        <v>4034</v>
      </c>
      <c r="X1746" s="44">
        <v>100934</v>
      </c>
      <c r="Y1746" s="34" t="s">
        <v>2921</v>
      </c>
      <c r="Z1746" s="43" t="s">
        <v>426</v>
      </c>
      <c r="AA1746" s="34" t="s">
        <v>405</v>
      </c>
      <c r="AB1746" s="34" t="s">
        <v>405</v>
      </c>
      <c r="AC1746" s="34" t="s">
        <v>6824</v>
      </c>
      <c r="AD1746" s="44" t="s">
        <v>3928</v>
      </c>
      <c r="AE1746" s="44" t="s">
        <v>6819</v>
      </c>
      <c r="AF1746" s="43">
        <v>224</v>
      </c>
      <c r="AG1746" s="34" t="s">
        <v>4034</v>
      </c>
      <c r="AH1746" s="34" t="s">
        <v>4033</v>
      </c>
      <c r="AI1746" s="43" t="s">
        <v>4035</v>
      </c>
      <c r="AJ1746" s="44" t="s">
        <v>4036</v>
      </c>
      <c r="AK1746" s="295">
        <v>2410170</v>
      </c>
      <c r="AL1746" s="44" t="s">
        <v>405</v>
      </c>
      <c r="AM1746" s="44" t="s">
        <v>4040</v>
      </c>
      <c r="AN1746" s="296">
        <v>244239700</v>
      </c>
      <c r="AO1746" s="34"/>
      <c r="AP1746" s="34"/>
      <c r="AQ1746" s="34"/>
      <c r="AR1746" s="34"/>
      <c r="AS1746" s="34"/>
      <c r="AT1746" s="44" t="s">
        <v>6737</v>
      </c>
      <c r="AU1746" s="44"/>
      <c r="AV1746" s="751" t="str" cm="1">
        <f t="array" ref="AV17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6" s="34"/>
      <c r="AX1746" s="34"/>
      <c r="AY1746" s="34"/>
      <c r="AZ1746" s="34"/>
      <c r="BA1746" s="34"/>
      <c r="BB1746" s="34"/>
      <c r="BC1746" s="34"/>
      <c r="BD1746" s="44">
        <v>100934</v>
      </c>
      <c r="BE1746" s="34" t="s">
        <v>2921</v>
      </c>
      <c r="BF1746" s="43" t="s">
        <v>426</v>
      </c>
      <c r="BG1746" s="34" t="s">
        <v>405</v>
      </c>
      <c r="BH1746" s="34" t="s">
        <v>405</v>
      </c>
      <c r="BI1746" s="34" t="s">
        <v>6824</v>
      </c>
      <c r="BJ1746" s="44" t="s">
        <v>3928</v>
      </c>
      <c r="BK1746" s="44" t="s">
        <v>6819</v>
      </c>
    </row>
    <row r="1747" spans="22:63">
      <c r="V1747" s="43">
        <v>224</v>
      </c>
      <c r="W1747" s="34" t="s">
        <v>4034</v>
      </c>
      <c r="X1747" s="44">
        <v>100935</v>
      </c>
      <c r="Y1747" s="34" t="s">
        <v>3017</v>
      </c>
      <c r="Z1747" s="43" t="s">
        <v>426</v>
      </c>
      <c r="AA1747" s="34" t="s">
        <v>405</v>
      </c>
      <c r="AB1747" s="34" t="s">
        <v>405</v>
      </c>
      <c r="AC1747" s="34" t="s">
        <v>6825</v>
      </c>
      <c r="AD1747" s="44" t="s">
        <v>3928</v>
      </c>
      <c r="AE1747" s="44" t="s">
        <v>6819</v>
      </c>
      <c r="AF1747" s="43">
        <v>224</v>
      </c>
      <c r="AG1747" s="34" t="s">
        <v>4034</v>
      </c>
      <c r="AH1747" s="34" t="s">
        <v>4033</v>
      </c>
      <c r="AI1747" s="43" t="s">
        <v>4035</v>
      </c>
      <c r="AJ1747" s="44" t="s">
        <v>4036</v>
      </c>
      <c r="AK1747" s="295">
        <v>2410170</v>
      </c>
      <c r="AL1747" s="44" t="s">
        <v>405</v>
      </c>
      <c r="AM1747" s="44" t="s">
        <v>4040</v>
      </c>
      <c r="AN1747" s="296">
        <v>244239700</v>
      </c>
      <c r="AO1747" s="34"/>
      <c r="AP1747" s="34"/>
      <c r="AQ1747" s="34"/>
      <c r="AR1747" s="34"/>
      <c r="AS1747" s="34"/>
      <c r="AT1747" s="44" t="s">
        <v>6737</v>
      </c>
      <c r="AU1747" s="44"/>
      <c r="AV1747" s="751" t="str" cm="1">
        <f t="array" ref="AV17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7" s="34"/>
      <c r="AX1747" s="34"/>
      <c r="AY1747" s="34"/>
      <c r="AZ1747" s="34"/>
      <c r="BA1747" s="34"/>
      <c r="BB1747" s="34"/>
      <c r="BC1747" s="34"/>
      <c r="BD1747" s="44">
        <v>100935</v>
      </c>
      <c r="BE1747" s="34" t="s">
        <v>3017</v>
      </c>
      <c r="BF1747" s="43" t="s">
        <v>426</v>
      </c>
      <c r="BG1747" s="34" t="s">
        <v>405</v>
      </c>
      <c r="BH1747" s="34" t="s">
        <v>405</v>
      </c>
      <c r="BI1747" s="34" t="s">
        <v>6825</v>
      </c>
      <c r="BJ1747" s="44" t="s">
        <v>3928</v>
      </c>
      <c r="BK1747" s="44" t="s">
        <v>6819</v>
      </c>
    </row>
    <row r="1748" spans="22:63">
      <c r="V1748" s="43">
        <v>224</v>
      </c>
      <c r="W1748" s="34" t="s">
        <v>4034</v>
      </c>
      <c r="X1748" s="44">
        <v>100936</v>
      </c>
      <c r="Y1748" s="34" t="s">
        <v>3094</v>
      </c>
      <c r="Z1748" s="43" t="s">
        <v>426</v>
      </c>
      <c r="AA1748" s="34" t="s">
        <v>405</v>
      </c>
      <c r="AB1748" s="34" t="s">
        <v>405</v>
      </c>
      <c r="AC1748" s="34" t="s">
        <v>6826</v>
      </c>
      <c r="AD1748" s="44" t="s">
        <v>3928</v>
      </c>
      <c r="AE1748" s="44" t="s">
        <v>6819</v>
      </c>
      <c r="AF1748" s="43">
        <v>224</v>
      </c>
      <c r="AG1748" s="34" t="s">
        <v>4034</v>
      </c>
      <c r="AH1748" s="34" t="s">
        <v>4033</v>
      </c>
      <c r="AI1748" s="43" t="s">
        <v>4035</v>
      </c>
      <c r="AJ1748" s="44" t="s">
        <v>4036</v>
      </c>
      <c r="AK1748" s="295">
        <v>2410170</v>
      </c>
      <c r="AL1748" s="44" t="s">
        <v>405</v>
      </c>
      <c r="AM1748" s="44" t="s">
        <v>4040</v>
      </c>
      <c r="AN1748" s="296">
        <v>244239700</v>
      </c>
      <c r="AO1748" s="34"/>
      <c r="AP1748" s="34"/>
      <c r="AQ1748" s="34"/>
      <c r="AR1748" s="34"/>
      <c r="AS1748" s="34"/>
      <c r="AT1748" s="44" t="s">
        <v>6737</v>
      </c>
      <c r="AU1748" s="44"/>
      <c r="AV1748" s="751" t="str" cm="1">
        <f t="array" ref="AV17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8" s="34"/>
      <c r="AX1748" s="34"/>
      <c r="AY1748" s="34"/>
      <c r="AZ1748" s="34"/>
      <c r="BA1748" s="34"/>
      <c r="BB1748" s="34"/>
      <c r="BC1748" s="34"/>
      <c r="BD1748" s="44">
        <v>100936</v>
      </c>
      <c r="BE1748" s="34" t="s">
        <v>3094</v>
      </c>
      <c r="BF1748" s="43" t="s">
        <v>426</v>
      </c>
      <c r="BG1748" s="34" t="s">
        <v>405</v>
      </c>
      <c r="BH1748" s="34" t="s">
        <v>405</v>
      </c>
      <c r="BI1748" s="34" t="s">
        <v>6826</v>
      </c>
      <c r="BJ1748" s="44" t="s">
        <v>3928</v>
      </c>
      <c r="BK1748" s="44" t="s">
        <v>6819</v>
      </c>
    </row>
    <row r="1749" spans="22:63">
      <c r="V1749" s="43">
        <v>224</v>
      </c>
      <c r="W1749" s="34" t="s">
        <v>4034</v>
      </c>
      <c r="X1749" s="44">
        <v>100937</v>
      </c>
      <c r="Y1749" s="34" t="s">
        <v>3160</v>
      </c>
      <c r="Z1749" s="43" t="s">
        <v>426</v>
      </c>
      <c r="AA1749" s="34" t="s">
        <v>405</v>
      </c>
      <c r="AB1749" s="34" t="s">
        <v>405</v>
      </c>
      <c r="AC1749" s="34" t="s">
        <v>6827</v>
      </c>
      <c r="AD1749" s="44" t="s">
        <v>3928</v>
      </c>
      <c r="AE1749" s="44" t="s">
        <v>6819</v>
      </c>
      <c r="AF1749" s="43">
        <v>224</v>
      </c>
      <c r="AG1749" s="34" t="s">
        <v>4034</v>
      </c>
      <c r="AH1749" s="34" t="s">
        <v>4033</v>
      </c>
      <c r="AI1749" s="43" t="s">
        <v>4035</v>
      </c>
      <c r="AJ1749" s="44" t="s">
        <v>4036</v>
      </c>
      <c r="AK1749" s="295">
        <v>2410170</v>
      </c>
      <c r="AL1749" s="44" t="s">
        <v>405</v>
      </c>
      <c r="AM1749" s="44" t="s">
        <v>4040</v>
      </c>
      <c r="AN1749" s="296">
        <v>244239700</v>
      </c>
      <c r="AO1749" s="34"/>
      <c r="AP1749" s="34"/>
      <c r="AQ1749" s="34"/>
      <c r="AR1749" s="34"/>
      <c r="AS1749" s="34"/>
      <c r="AT1749" s="44" t="s">
        <v>6737</v>
      </c>
      <c r="AU1749" s="44"/>
      <c r="AV1749" s="751" t="str" cm="1">
        <f t="array" ref="AV17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49" s="34"/>
      <c r="AX1749" s="34"/>
      <c r="AY1749" s="34"/>
      <c r="AZ1749" s="34"/>
      <c r="BA1749" s="34"/>
      <c r="BB1749" s="34"/>
      <c r="BC1749" s="34"/>
      <c r="BD1749" s="44">
        <v>100937</v>
      </c>
      <c r="BE1749" s="34" t="s">
        <v>3160</v>
      </c>
      <c r="BF1749" s="43" t="s">
        <v>426</v>
      </c>
      <c r="BG1749" s="34" t="s">
        <v>405</v>
      </c>
      <c r="BH1749" s="34" t="s">
        <v>405</v>
      </c>
      <c r="BI1749" s="34" t="s">
        <v>6827</v>
      </c>
      <c r="BJ1749" s="44" t="s">
        <v>3928</v>
      </c>
      <c r="BK1749" s="44" t="s">
        <v>6819</v>
      </c>
    </row>
    <row r="1750" spans="22:63">
      <c r="V1750" s="43">
        <v>224</v>
      </c>
      <c r="W1750" s="34" t="s">
        <v>4034</v>
      </c>
      <c r="X1750" s="44">
        <v>100938</v>
      </c>
      <c r="Y1750" s="34" t="s">
        <v>3226</v>
      </c>
      <c r="Z1750" s="43" t="s">
        <v>426</v>
      </c>
      <c r="AA1750" s="34" t="s">
        <v>405</v>
      </c>
      <c r="AB1750" s="34" t="s">
        <v>405</v>
      </c>
      <c r="AC1750" s="34" t="s">
        <v>6828</v>
      </c>
      <c r="AD1750" s="44" t="s">
        <v>3928</v>
      </c>
      <c r="AE1750" s="44" t="s">
        <v>6819</v>
      </c>
      <c r="AF1750" s="43">
        <v>224</v>
      </c>
      <c r="AG1750" s="34" t="s">
        <v>4034</v>
      </c>
      <c r="AH1750" s="34" t="s">
        <v>4033</v>
      </c>
      <c r="AI1750" s="43" t="s">
        <v>4035</v>
      </c>
      <c r="AJ1750" s="44" t="s">
        <v>4036</v>
      </c>
      <c r="AK1750" s="295">
        <v>2410170</v>
      </c>
      <c r="AL1750" s="44" t="s">
        <v>405</v>
      </c>
      <c r="AM1750" s="44" t="s">
        <v>4040</v>
      </c>
      <c r="AN1750" s="296">
        <v>244239700</v>
      </c>
      <c r="AO1750" s="34"/>
      <c r="AP1750" s="34"/>
      <c r="AQ1750" s="34"/>
      <c r="AR1750" s="34"/>
      <c r="AS1750" s="34"/>
      <c r="AT1750" s="44" t="s">
        <v>6737</v>
      </c>
      <c r="AU1750" s="44"/>
      <c r="AV1750" s="751" t="str" cm="1">
        <f t="array" ref="AV17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0" s="34"/>
      <c r="AX1750" s="34"/>
      <c r="AY1750" s="34"/>
      <c r="AZ1750" s="34"/>
      <c r="BA1750" s="34"/>
      <c r="BB1750" s="34"/>
      <c r="BC1750" s="34"/>
      <c r="BD1750" s="44">
        <v>100938</v>
      </c>
      <c r="BE1750" s="34" t="s">
        <v>3226</v>
      </c>
      <c r="BF1750" s="43" t="s">
        <v>426</v>
      </c>
      <c r="BG1750" s="34" t="s">
        <v>405</v>
      </c>
      <c r="BH1750" s="34" t="s">
        <v>405</v>
      </c>
      <c r="BI1750" s="34" t="s">
        <v>6828</v>
      </c>
      <c r="BJ1750" s="44" t="s">
        <v>3928</v>
      </c>
      <c r="BK1750" s="44" t="s">
        <v>6819</v>
      </c>
    </row>
    <row r="1751" spans="22:63">
      <c r="V1751" s="43">
        <v>224</v>
      </c>
      <c r="W1751" s="34" t="s">
        <v>4034</v>
      </c>
      <c r="X1751" s="44">
        <v>100939</v>
      </c>
      <c r="Y1751" s="34" t="s">
        <v>3282</v>
      </c>
      <c r="Z1751" s="43" t="s">
        <v>426</v>
      </c>
      <c r="AA1751" s="34" t="s">
        <v>405</v>
      </c>
      <c r="AB1751" s="34" t="s">
        <v>405</v>
      </c>
      <c r="AC1751" s="34" t="s">
        <v>6829</v>
      </c>
      <c r="AD1751" s="44" t="s">
        <v>3928</v>
      </c>
      <c r="AE1751" s="44" t="s">
        <v>6819</v>
      </c>
      <c r="AF1751" s="43">
        <v>224</v>
      </c>
      <c r="AG1751" s="34" t="s">
        <v>4034</v>
      </c>
      <c r="AH1751" s="34" t="s">
        <v>4033</v>
      </c>
      <c r="AI1751" s="43" t="s">
        <v>4035</v>
      </c>
      <c r="AJ1751" s="44" t="s">
        <v>4036</v>
      </c>
      <c r="AK1751" s="295">
        <v>2410170</v>
      </c>
      <c r="AL1751" s="44" t="s">
        <v>405</v>
      </c>
      <c r="AM1751" s="44" t="s">
        <v>4040</v>
      </c>
      <c r="AN1751" s="296">
        <v>244239700</v>
      </c>
      <c r="AO1751" s="34"/>
      <c r="AP1751" s="34"/>
      <c r="AQ1751" s="34"/>
      <c r="AR1751" s="34"/>
      <c r="AS1751" s="34"/>
      <c r="AT1751" s="44" t="s">
        <v>6737</v>
      </c>
      <c r="AU1751" s="44"/>
      <c r="AV1751" s="751" t="str" cm="1">
        <f t="array" ref="AV17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1" s="34"/>
      <c r="AX1751" s="34"/>
      <c r="AY1751" s="34"/>
      <c r="AZ1751" s="34"/>
      <c r="BA1751" s="34"/>
      <c r="BB1751" s="34"/>
      <c r="BC1751" s="34"/>
      <c r="BD1751" s="44">
        <v>100939</v>
      </c>
      <c r="BE1751" s="34" t="s">
        <v>3282</v>
      </c>
      <c r="BF1751" s="43" t="s">
        <v>426</v>
      </c>
      <c r="BG1751" s="34" t="s">
        <v>405</v>
      </c>
      <c r="BH1751" s="34" t="s">
        <v>405</v>
      </c>
      <c r="BI1751" s="34" t="s">
        <v>6829</v>
      </c>
      <c r="BJ1751" s="44" t="s">
        <v>3928</v>
      </c>
      <c r="BK1751" s="44" t="s">
        <v>6819</v>
      </c>
    </row>
    <row r="1752" spans="22:63">
      <c r="V1752" s="43">
        <v>224</v>
      </c>
      <c r="W1752" s="34" t="s">
        <v>4034</v>
      </c>
      <c r="X1752" s="44">
        <v>100940</v>
      </c>
      <c r="Y1752" s="34" t="s">
        <v>3337</v>
      </c>
      <c r="Z1752" s="43" t="s">
        <v>426</v>
      </c>
      <c r="AA1752" s="34" t="s">
        <v>405</v>
      </c>
      <c r="AB1752" s="34" t="s">
        <v>405</v>
      </c>
      <c r="AC1752" s="34" t="s">
        <v>6830</v>
      </c>
      <c r="AD1752" s="44" t="s">
        <v>3928</v>
      </c>
      <c r="AE1752" s="44" t="s">
        <v>6819</v>
      </c>
      <c r="AF1752" s="43">
        <v>224</v>
      </c>
      <c r="AG1752" s="34" t="s">
        <v>4034</v>
      </c>
      <c r="AH1752" s="34" t="s">
        <v>4033</v>
      </c>
      <c r="AI1752" s="43" t="s">
        <v>4035</v>
      </c>
      <c r="AJ1752" s="44" t="s">
        <v>4036</v>
      </c>
      <c r="AK1752" s="295">
        <v>2410170</v>
      </c>
      <c r="AL1752" s="44" t="s">
        <v>405</v>
      </c>
      <c r="AM1752" s="44" t="s">
        <v>4040</v>
      </c>
      <c r="AN1752" s="296">
        <v>244239700</v>
      </c>
      <c r="AO1752" s="34"/>
      <c r="AP1752" s="34"/>
      <c r="AQ1752" s="34"/>
      <c r="AR1752" s="34"/>
      <c r="AS1752" s="34"/>
      <c r="AT1752" s="44" t="s">
        <v>6737</v>
      </c>
      <c r="AU1752" s="44"/>
      <c r="AV1752" s="751" t="str" cm="1">
        <f t="array" ref="AV17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2" s="34"/>
      <c r="AX1752" s="34"/>
      <c r="AY1752" s="34"/>
      <c r="AZ1752" s="34"/>
      <c r="BA1752" s="34"/>
      <c r="BB1752" s="34"/>
      <c r="BC1752" s="34"/>
      <c r="BD1752" s="44">
        <v>100940</v>
      </c>
      <c r="BE1752" s="34" t="s">
        <v>3337</v>
      </c>
      <c r="BF1752" s="43" t="s">
        <v>426</v>
      </c>
      <c r="BG1752" s="34" t="s">
        <v>405</v>
      </c>
      <c r="BH1752" s="34" t="s">
        <v>405</v>
      </c>
      <c r="BI1752" s="34" t="s">
        <v>6830</v>
      </c>
      <c r="BJ1752" s="44" t="s">
        <v>3928</v>
      </c>
      <c r="BK1752" s="44" t="s">
        <v>6819</v>
      </c>
    </row>
    <row r="1753" spans="22:63">
      <c r="V1753" s="43">
        <v>224</v>
      </c>
      <c r="W1753" s="34" t="s">
        <v>4034</v>
      </c>
      <c r="X1753" s="44">
        <v>101501</v>
      </c>
      <c r="Y1753" s="34" t="s">
        <v>848</v>
      </c>
      <c r="Z1753" s="43" t="s">
        <v>1277</v>
      </c>
      <c r="AA1753" s="34" t="s">
        <v>583</v>
      </c>
      <c r="AB1753" s="34" t="s">
        <v>405</v>
      </c>
      <c r="AC1753" s="34" t="s">
        <v>583</v>
      </c>
      <c r="AD1753" s="44" t="s">
        <v>3928</v>
      </c>
      <c r="AE1753" s="44" t="s">
        <v>6819</v>
      </c>
      <c r="AF1753" s="43">
        <v>224</v>
      </c>
      <c r="AG1753" s="34" t="s">
        <v>4034</v>
      </c>
      <c r="AH1753" s="34" t="s">
        <v>4033</v>
      </c>
      <c r="AI1753" s="43" t="s">
        <v>4035</v>
      </c>
      <c r="AJ1753" s="44" t="s">
        <v>4036</v>
      </c>
      <c r="AK1753" s="295">
        <v>2410170</v>
      </c>
      <c r="AL1753" s="44" t="s">
        <v>405</v>
      </c>
      <c r="AM1753" s="44" t="s">
        <v>4040</v>
      </c>
      <c r="AN1753" s="296">
        <v>244239700</v>
      </c>
      <c r="AO1753" s="34"/>
      <c r="AP1753" s="34"/>
      <c r="AQ1753" s="34"/>
      <c r="AR1753" s="34"/>
      <c r="AS1753" s="34"/>
      <c r="AT1753" s="44" t="s">
        <v>6737</v>
      </c>
      <c r="AU1753" s="44"/>
      <c r="AV1753" s="751" t="str" cm="1">
        <f t="array" ref="AV17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3" s="34"/>
      <c r="AX1753" s="34"/>
      <c r="AY1753" s="34"/>
      <c r="AZ1753" s="34"/>
      <c r="BA1753" s="34"/>
      <c r="BB1753" s="34"/>
      <c r="BC1753" s="34"/>
      <c r="BD1753" s="44">
        <v>101501</v>
      </c>
      <c r="BE1753" s="34" t="s">
        <v>848</v>
      </c>
      <c r="BF1753" s="43" t="s">
        <v>1277</v>
      </c>
      <c r="BG1753" s="34" t="s">
        <v>583</v>
      </c>
      <c r="BH1753" s="34" t="s">
        <v>405</v>
      </c>
      <c r="BI1753" s="34" t="s">
        <v>583</v>
      </c>
      <c r="BJ1753" s="44" t="s">
        <v>3928</v>
      </c>
      <c r="BK1753" s="44" t="s">
        <v>6819</v>
      </c>
    </row>
    <row r="1754" spans="22:63">
      <c r="V1754" s="43">
        <v>224</v>
      </c>
      <c r="W1754" s="34" t="s">
        <v>4034</v>
      </c>
      <c r="X1754" s="44">
        <v>101503</v>
      </c>
      <c r="Y1754" s="34" t="s">
        <v>1112</v>
      </c>
      <c r="Z1754" s="43" t="s">
        <v>426</v>
      </c>
      <c r="AA1754" s="34" t="s">
        <v>583</v>
      </c>
      <c r="AB1754" s="34" t="s">
        <v>405</v>
      </c>
      <c r="AC1754" s="34" t="s">
        <v>1112</v>
      </c>
      <c r="AD1754" s="44" t="s">
        <v>3928</v>
      </c>
      <c r="AE1754" s="44" t="s">
        <v>6819</v>
      </c>
      <c r="AF1754" s="43">
        <v>224</v>
      </c>
      <c r="AG1754" s="34" t="s">
        <v>4034</v>
      </c>
      <c r="AH1754" s="34" t="s">
        <v>4033</v>
      </c>
      <c r="AI1754" s="43" t="s">
        <v>4035</v>
      </c>
      <c r="AJ1754" s="44" t="s">
        <v>4036</v>
      </c>
      <c r="AK1754" s="295">
        <v>2410170</v>
      </c>
      <c r="AL1754" s="44" t="s">
        <v>405</v>
      </c>
      <c r="AM1754" s="44" t="s">
        <v>4040</v>
      </c>
      <c r="AN1754" s="296">
        <v>244239700</v>
      </c>
      <c r="AO1754" s="34"/>
      <c r="AP1754" s="34"/>
      <c r="AQ1754" s="34"/>
      <c r="AR1754" s="34"/>
      <c r="AS1754" s="34"/>
      <c r="AT1754" s="44" t="s">
        <v>6737</v>
      </c>
      <c r="AU1754" s="44"/>
      <c r="AV1754" s="751" t="str" cm="1">
        <f t="array" ref="AV17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4" s="34"/>
      <c r="AX1754" s="34"/>
      <c r="AY1754" s="34"/>
      <c r="AZ1754" s="34"/>
      <c r="BA1754" s="34"/>
      <c r="BB1754" s="34"/>
      <c r="BC1754" s="34"/>
      <c r="BD1754" s="44">
        <v>101503</v>
      </c>
      <c r="BE1754" s="34" t="s">
        <v>1112</v>
      </c>
      <c r="BF1754" s="43" t="s">
        <v>426</v>
      </c>
      <c r="BG1754" s="34" t="s">
        <v>583</v>
      </c>
      <c r="BH1754" s="34" t="s">
        <v>405</v>
      </c>
      <c r="BI1754" s="34" t="s">
        <v>1112</v>
      </c>
      <c r="BJ1754" s="44" t="s">
        <v>3928</v>
      </c>
      <c r="BK1754" s="44" t="s">
        <v>6819</v>
      </c>
    </row>
    <row r="1755" spans="22:63">
      <c r="V1755" s="43">
        <v>224</v>
      </c>
      <c r="W1755" s="34" t="s">
        <v>4034</v>
      </c>
      <c r="X1755" s="44">
        <v>101504</v>
      </c>
      <c r="Y1755" s="34" t="s">
        <v>1405</v>
      </c>
      <c r="Z1755" s="43" t="s">
        <v>426</v>
      </c>
      <c r="AA1755" s="34" t="s">
        <v>583</v>
      </c>
      <c r="AB1755" s="34" t="s">
        <v>405</v>
      </c>
      <c r="AC1755" s="34" t="s">
        <v>1405</v>
      </c>
      <c r="AD1755" s="44" t="s">
        <v>3928</v>
      </c>
      <c r="AE1755" s="44" t="s">
        <v>6819</v>
      </c>
      <c r="AF1755" s="43">
        <v>224</v>
      </c>
      <c r="AG1755" s="34" t="s">
        <v>4034</v>
      </c>
      <c r="AH1755" s="34" t="s">
        <v>4033</v>
      </c>
      <c r="AI1755" s="43" t="s">
        <v>4035</v>
      </c>
      <c r="AJ1755" s="44" t="s">
        <v>4036</v>
      </c>
      <c r="AK1755" s="295">
        <v>2410170</v>
      </c>
      <c r="AL1755" s="44" t="s">
        <v>405</v>
      </c>
      <c r="AM1755" s="44" t="s">
        <v>4040</v>
      </c>
      <c r="AN1755" s="296">
        <v>244239700</v>
      </c>
      <c r="AO1755" s="34"/>
      <c r="AP1755" s="34"/>
      <c r="AQ1755" s="34"/>
      <c r="AR1755" s="34"/>
      <c r="AS1755" s="34"/>
      <c r="AT1755" s="44" t="s">
        <v>6737</v>
      </c>
      <c r="AU1755" s="44"/>
      <c r="AV1755" s="751" t="str" cm="1">
        <f t="array" ref="AV17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5" s="34"/>
      <c r="AX1755" s="34"/>
      <c r="AY1755" s="34"/>
      <c r="AZ1755" s="34"/>
      <c r="BA1755" s="34"/>
      <c r="BB1755" s="34"/>
      <c r="BC1755" s="34"/>
      <c r="BD1755" s="44">
        <v>101504</v>
      </c>
      <c r="BE1755" s="34" t="s">
        <v>1405</v>
      </c>
      <c r="BF1755" s="43" t="s">
        <v>426</v>
      </c>
      <c r="BG1755" s="34" t="s">
        <v>583</v>
      </c>
      <c r="BH1755" s="34" t="s">
        <v>405</v>
      </c>
      <c r="BI1755" s="34" t="s">
        <v>1405</v>
      </c>
      <c r="BJ1755" s="44" t="s">
        <v>3928</v>
      </c>
      <c r="BK1755" s="44" t="s">
        <v>6819</v>
      </c>
    </row>
    <row r="1756" spans="22:63">
      <c r="V1756" s="43">
        <v>224</v>
      </c>
      <c r="W1756" s="34" t="s">
        <v>4034</v>
      </c>
      <c r="X1756" s="44">
        <v>101505</v>
      </c>
      <c r="Y1756" s="34" t="s">
        <v>1684</v>
      </c>
      <c r="Z1756" s="43" t="s">
        <v>426</v>
      </c>
      <c r="AA1756" s="34" t="s">
        <v>583</v>
      </c>
      <c r="AB1756" s="34" t="s">
        <v>405</v>
      </c>
      <c r="AC1756" s="34" t="s">
        <v>1684</v>
      </c>
      <c r="AD1756" s="44" t="s">
        <v>3928</v>
      </c>
      <c r="AE1756" s="44" t="s">
        <v>6819</v>
      </c>
      <c r="AF1756" s="43">
        <v>224</v>
      </c>
      <c r="AG1756" s="34" t="s">
        <v>4034</v>
      </c>
      <c r="AH1756" s="34" t="s">
        <v>4033</v>
      </c>
      <c r="AI1756" s="43" t="s">
        <v>4035</v>
      </c>
      <c r="AJ1756" s="44" t="s">
        <v>4036</v>
      </c>
      <c r="AK1756" s="295">
        <v>2410170</v>
      </c>
      <c r="AL1756" s="44" t="s">
        <v>405</v>
      </c>
      <c r="AM1756" s="44" t="s">
        <v>4040</v>
      </c>
      <c r="AN1756" s="296">
        <v>244239700</v>
      </c>
      <c r="AO1756" s="34"/>
      <c r="AP1756" s="34"/>
      <c r="AQ1756" s="34"/>
      <c r="AR1756" s="34"/>
      <c r="AS1756" s="34"/>
      <c r="AT1756" s="44" t="s">
        <v>6737</v>
      </c>
      <c r="AU1756" s="44"/>
      <c r="AV1756" s="751" t="str" cm="1">
        <f t="array" ref="AV17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6" s="34"/>
      <c r="AX1756" s="34"/>
      <c r="AY1756" s="34"/>
      <c r="AZ1756" s="34"/>
      <c r="BA1756" s="34"/>
      <c r="BB1756" s="34"/>
      <c r="BC1756" s="34"/>
      <c r="BD1756" s="44">
        <v>101505</v>
      </c>
      <c r="BE1756" s="34" t="s">
        <v>1684</v>
      </c>
      <c r="BF1756" s="43" t="s">
        <v>426</v>
      </c>
      <c r="BG1756" s="34" t="s">
        <v>583</v>
      </c>
      <c r="BH1756" s="34" t="s">
        <v>405</v>
      </c>
      <c r="BI1756" s="34" t="s">
        <v>1684</v>
      </c>
      <c r="BJ1756" s="44" t="s">
        <v>3928</v>
      </c>
      <c r="BK1756" s="44" t="s">
        <v>6819</v>
      </c>
    </row>
    <row r="1757" spans="22:63">
      <c r="V1757" s="43">
        <v>224</v>
      </c>
      <c r="W1757" s="34" t="s">
        <v>4034</v>
      </c>
      <c r="X1757" s="44">
        <v>101506</v>
      </c>
      <c r="Y1757" s="34" t="s">
        <v>1910</v>
      </c>
      <c r="Z1757" s="43" t="s">
        <v>426</v>
      </c>
      <c r="AA1757" s="34" t="s">
        <v>583</v>
      </c>
      <c r="AB1757" s="34" t="s">
        <v>405</v>
      </c>
      <c r="AC1757" s="34" t="s">
        <v>1910</v>
      </c>
      <c r="AD1757" s="44" t="s">
        <v>3928</v>
      </c>
      <c r="AE1757" s="44" t="s">
        <v>6819</v>
      </c>
      <c r="AF1757" s="43">
        <v>224</v>
      </c>
      <c r="AG1757" s="34" t="s">
        <v>4034</v>
      </c>
      <c r="AH1757" s="34" t="s">
        <v>4033</v>
      </c>
      <c r="AI1757" s="43" t="s">
        <v>4035</v>
      </c>
      <c r="AJ1757" s="44" t="s">
        <v>4036</v>
      </c>
      <c r="AK1757" s="295">
        <v>2410170</v>
      </c>
      <c r="AL1757" s="44" t="s">
        <v>405</v>
      </c>
      <c r="AM1757" s="44" t="s">
        <v>4040</v>
      </c>
      <c r="AN1757" s="296">
        <v>244239700</v>
      </c>
      <c r="AO1757" s="34"/>
      <c r="AP1757" s="34"/>
      <c r="AQ1757" s="34"/>
      <c r="AR1757" s="34"/>
      <c r="AS1757" s="34"/>
      <c r="AT1757" s="44" t="s">
        <v>6737</v>
      </c>
      <c r="AU1757" s="44"/>
      <c r="AV1757" s="751" t="str" cm="1">
        <f t="array" ref="AV17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7" s="34"/>
      <c r="AX1757" s="34"/>
      <c r="AY1757" s="34"/>
      <c r="AZ1757" s="34"/>
      <c r="BA1757" s="34"/>
      <c r="BB1757" s="34"/>
      <c r="BC1757" s="34"/>
      <c r="BD1757" s="44">
        <v>101506</v>
      </c>
      <c r="BE1757" s="34" t="s">
        <v>1910</v>
      </c>
      <c r="BF1757" s="43" t="s">
        <v>426</v>
      </c>
      <c r="BG1757" s="34" t="s">
        <v>583</v>
      </c>
      <c r="BH1757" s="34" t="s">
        <v>405</v>
      </c>
      <c r="BI1757" s="34" t="s">
        <v>1910</v>
      </c>
      <c r="BJ1757" s="44" t="s">
        <v>3928</v>
      </c>
      <c r="BK1757" s="44" t="s">
        <v>6819</v>
      </c>
    </row>
    <row r="1758" spans="22:63">
      <c r="V1758" s="43">
        <v>224</v>
      </c>
      <c r="W1758" s="34" t="s">
        <v>4034</v>
      </c>
      <c r="X1758" s="44">
        <v>101515</v>
      </c>
      <c r="Y1758" s="34" t="s">
        <v>2817</v>
      </c>
      <c r="Z1758" s="43" t="s">
        <v>426</v>
      </c>
      <c r="AA1758" s="34" t="s">
        <v>583</v>
      </c>
      <c r="AB1758" s="34" t="s">
        <v>405</v>
      </c>
      <c r="AC1758" s="34" t="s">
        <v>2817</v>
      </c>
      <c r="AD1758" s="44" t="s">
        <v>3928</v>
      </c>
      <c r="AE1758" s="44" t="s">
        <v>6819</v>
      </c>
      <c r="AF1758" s="43">
        <v>224</v>
      </c>
      <c r="AG1758" s="34" t="s">
        <v>4034</v>
      </c>
      <c r="AH1758" s="34" t="s">
        <v>4033</v>
      </c>
      <c r="AI1758" s="43" t="s">
        <v>4035</v>
      </c>
      <c r="AJ1758" s="44" t="s">
        <v>4036</v>
      </c>
      <c r="AK1758" s="295">
        <v>2410170</v>
      </c>
      <c r="AL1758" s="44" t="s">
        <v>405</v>
      </c>
      <c r="AM1758" s="44" t="s">
        <v>4040</v>
      </c>
      <c r="AN1758" s="296">
        <v>244239700</v>
      </c>
      <c r="AO1758" s="34"/>
      <c r="AP1758" s="34"/>
      <c r="AQ1758" s="34"/>
      <c r="AR1758" s="34"/>
      <c r="AS1758" s="34"/>
      <c r="AT1758" s="44" t="s">
        <v>6737</v>
      </c>
      <c r="AU1758" s="44"/>
      <c r="AV1758" s="751" t="str" cm="1">
        <f t="array" ref="AV17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8" s="34"/>
      <c r="AX1758" s="34"/>
      <c r="AY1758" s="34"/>
      <c r="AZ1758" s="34"/>
      <c r="BA1758" s="34"/>
      <c r="BB1758" s="34"/>
      <c r="BC1758" s="34"/>
      <c r="BD1758" s="44">
        <v>101515</v>
      </c>
      <c r="BE1758" s="34" t="s">
        <v>2817</v>
      </c>
      <c r="BF1758" s="43" t="s">
        <v>426</v>
      </c>
      <c r="BG1758" s="34" t="s">
        <v>583</v>
      </c>
      <c r="BH1758" s="34" t="s">
        <v>405</v>
      </c>
      <c r="BI1758" s="34" t="s">
        <v>2817</v>
      </c>
      <c r="BJ1758" s="44" t="s">
        <v>3928</v>
      </c>
      <c r="BK1758" s="44" t="s">
        <v>6819</v>
      </c>
    </row>
    <row r="1759" spans="22:63">
      <c r="V1759" s="43">
        <v>224</v>
      </c>
      <c r="W1759" s="34" t="s">
        <v>4034</v>
      </c>
      <c r="X1759" s="44">
        <v>101508</v>
      </c>
      <c r="Y1759" s="34" t="s">
        <v>2098</v>
      </c>
      <c r="Z1759" s="43" t="s">
        <v>426</v>
      </c>
      <c r="AA1759" s="34" t="s">
        <v>583</v>
      </c>
      <c r="AB1759" s="34" t="s">
        <v>405</v>
      </c>
      <c r="AC1759" s="34" t="s">
        <v>2098</v>
      </c>
      <c r="AD1759" s="44" t="s">
        <v>3928</v>
      </c>
      <c r="AE1759" s="44" t="s">
        <v>6819</v>
      </c>
      <c r="AF1759" s="43">
        <v>224</v>
      </c>
      <c r="AG1759" s="34" t="s">
        <v>4034</v>
      </c>
      <c r="AH1759" s="34" t="s">
        <v>4033</v>
      </c>
      <c r="AI1759" s="43" t="s">
        <v>4035</v>
      </c>
      <c r="AJ1759" s="44" t="s">
        <v>4036</v>
      </c>
      <c r="AK1759" s="295">
        <v>2410170</v>
      </c>
      <c r="AL1759" s="44" t="s">
        <v>405</v>
      </c>
      <c r="AM1759" s="44" t="s">
        <v>4040</v>
      </c>
      <c r="AN1759" s="296">
        <v>244239700</v>
      </c>
      <c r="AO1759" s="34"/>
      <c r="AP1759" s="34"/>
      <c r="AQ1759" s="34"/>
      <c r="AR1759" s="34"/>
      <c r="AS1759" s="34"/>
      <c r="AT1759" s="44" t="s">
        <v>6737</v>
      </c>
      <c r="AU1759" s="44"/>
      <c r="AV1759" s="751" t="str" cm="1">
        <f t="array" ref="AV17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59" s="34"/>
      <c r="AX1759" s="34"/>
      <c r="AY1759" s="34"/>
      <c r="AZ1759" s="34"/>
      <c r="BA1759" s="34"/>
      <c r="BB1759" s="34"/>
      <c r="BC1759" s="34"/>
      <c r="BD1759" s="44">
        <v>101508</v>
      </c>
      <c r="BE1759" s="34" t="s">
        <v>2098</v>
      </c>
      <c r="BF1759" s="43" t="s">
        <v>426</v>
      </c>
      <c r="BG1759" s="34" t="s">
        <v>583</v>
      </c>
      <c r="BH1759" s="34" t="s">
        <v>405</v>
      </c>
      <c r="BI1759" s="34" t="s">
        <v>2098</v>
      </c>
      <c r="BJ1759" s="44" t="s">
        <v>3928</v>
      </c>
      <c r="BK1759" s="44" t="s">
        <v>6819</v>
      </c>
    </row>
    <row r="1760" spans="22:63">
      <c r="V1760" s="43">
        <v>224</v>
      </c>
      <c r="W1760" s="34" t="s">
        <v>4034</v>
      </c>
      <c r="X1760" s="44">
        <v>101509</v>
      </c>
      <c r="Y1760" s="34" t="s">
        <v>583</v>
      </c>
      <c r="Z1760" s="43" t="s">
        <v>426</v>
      </c>
      <c r="AA1760" s="34" t="s">
        <v>583</v>
      </c>
      <c r="AB1760" s="34" t="s">
        <v>405</v>
      </c>
      <c r="AC1760" s="34" t="s">
        <v>583</v>
      </c>
      <c r="AD1760" s="44" t="s">
        <v>3928</v>
      </c>
      <c r="AE1760" s="44" t="s">
        <v>6819</v>
      </c>
      <c r="AF1760" s="43">
        <v>224</v>
      </c>
      <c r="AG1760" s="34" t="s">
        <v>4034</v>
      </c>
      <c r="AH1760" s="34" t="s">
        <v>4033</v>
      </c>
      <c r="AI1760" s="43" t="s">
        <v>4035</v>
      </c>
      <c r="AJ1760" s="44" t="s">
        <v>4036</v>
      </c>
      <c r="AK1760" s="295">
        <v>2410170</v>
      </c>
      <c r="AL1760" s="44" t="s">
        <v>405</v>
      </c>
      <c r="AM1760" s="44" t="s">
        <v>4040</v>
      </c>
      <c r="AN1760" s="296">
        <v>244239700</v>
      </c>
      <c r="AO1760" s="34"/>
      <c r="AP1760" s="34"/>
      <c r="AQ1760" s="34"/>
      <c r="AR1760" s="34"/>
      <c r="AS1760" s="34"/>
      <c r="AT1760" s="44" t="s">
        <v>6737</v>
      </c>
      <c r="AU1760" s="44"/>
      <c r="AV1760" s="751" t="str" cm="1">
        <f t="array" ref="AV17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0" s="34"/>
      <c r="AX1760" s="34"/>
      <c r="AY1760" s="34"/>
      <c r="AZ1760" s="34"/>
      <c r="BA1760" s="34"/>
      <c r="BB1760" s="34"/>
      <c r="BC1760" s="34"/>
      <c r="BD1760" s="44">
        <v>101509</v>
      </c>
      <c r="BE1760" s="34" t="s">
        <v>583</v>
      </c>
      <c r="BF1760" s="43" t="s">
        <v>426</v>
      </c>
      <c r="BG1760" s="34" t="s">
        <v>583</v>
      </c>
      <c r="BH1760" s="34" t="s">
        <v>405</v>
      </c>
      <c r="BI1760" s="34" t="s">
        <v>583</v>
      </c>
      <c r="BJ1760" s="44" t="s">
        <v>3928</v>
      </c>
      <c r="BK1760" s="44" t="s">
        <v>6819</v>
      </c>
    </row>
    <row r="1761" spans="22:63">
      <c r="V1761" s="43">
        <v>224</v>
      </c>
      <c r="W1761" s="34" t="s">
        <v>4034</v>
      </c>
      <c r="X1761" s="44">
        <v>101500</v>
      </c>
      <c r="Y1761" s="34" t="s">
        <v>6831</v>
      </c>
      <c r="Z1761" s="43" t="s">
        <v>426</v>
      </c>
      <c r="AA1761" s="34" t="s">
        <v>583</v>
      </c>
      <c r="AB1761" s="34" t="s">
        <v>405</v>
      </c>
      <c r="AC1761" s="34" t="s">
        <v>848</v>
      </c>
      <c r="AD1761" s="44" t="s">
        <v>3928</v>
      </c>
      <c r="AE1761" s="44" t="s">
        <v>6819</v>
      </c>
      <c r="AF1761" s="43">
        <v>224</v>
      </c>
      <c r="AG1761" s="34" t="s">
        <v>4034</v>
      </c>
      <c r="AH1761" s="34" t="s">
        <v>4033</v>
      </c>
      <c r="AI1761" s="43" t="s">
        <v>4035</v>
      </c>
      <c r="AJ1761" s="44" t="s">
        <v>4036</v>
      </c>
      <c r="AK1761" s="295">
        <v>2410170</v>
      </c>
      <c r="AL1761" s="44" t="s">
        <v>405</v>
      </c>
      <c r="AM1761" s="44" t="s">
        <v>4040</v>
      </c>
      <c r="AN1761" s="296">
        <v>244239700</v>
      </c>
      <c r="AO1761" s="34"/>
      <c r="AP1761" s="34"/>
      <c r="AQ1761" s="34"/>
      <c r="AR1761" s="34"/>
      <c r="AS1761" s="34"/>
      <c r="AT1761" s="44" t="s">
        <v>6737</v>
      </c>
      <c r="AU1761" s="44"/>
      <c r="AV1761" s="751" t="str" cm="1">
        <f t="array" ref="AV17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1" s="34"/>
      <c r="AX1761" s="34"/>
      <c r="AY1761" s="34"/>
      <c r="AZ1761" s="34"/>
      <c r="BA1761" s="34"/>
      <c r="BB1761" s="34"/>
      <c r="BC1761" s="34"/>
      <c r="BD1761" s="44">
        <v>101500</v>
      </c>
      <c r="BE1761" s="34" t="s">
        <v>6831</v>
      </c>
      <c r="BF1761" s="43" t="s">
        <v>426</v>
      </c>
      <c r="BG1761" s="34" t="s">
        <v>583</v>
      </c>
      <c r="BH1761" s="34" t="s">
        <v>405</v>
      </c>
      <c r="BI1761" s="34" t="s">
        <v>848</v>
      </c>
      <c r="BJ1761" s="44" t="s">
        <v>3928</v>
      </c>
      <c r="BK1761" s="44" t="s">
        <v>6819</v>
      </c>
    </row>
    <row r="1762" spans="22:63">
      <c r="V1762" s="43">
        <v>224</v>
      </c>
      <c r="W1762" s="34" t="s">
        <v>4034</v>
      </c>
      <c r="X1762" s="44">
        <v>101510</v>
      </c>
      <c r="Y1762" s="34" t="s">
        <v>2426</v>
      </c>
      <c r="Z1762" s="43" t="s">
        <v>426</v>
      </c>
      <c r="AA1762" s="34" t="s">
        <v>583</v>
      </c>
      <c r="AB1762" s="34" t="s">
        <v>405</v>
      </c>
      <c r="AC1762" s="34" t="s">
        <v>2426</v>
      </c>
      <c r="AD1762" s="44" t="s">
        <v>3928</v>
      </c>
      <c r="AE1762" s="44" t="s">
        <v>6819</v>
      </c>
      <c r="AF1762" s="43">
        <v>224</v>
      </c>
      <c r="AG1762" s="34" t="s">
        <v>4034</v>
      </c>
      <c r="AH1762" s="34" t="s">
        <v>4033</v>
      </c>
      <c r="AI1762" s="43" t="s">
        <v>4035</v>
      </c>
      <c r="AJ1762" s="44" t="s">
        <v>4036</v>
      </c>
      <c r="AK1762" s="295">
        <v>2410170</v>
      </c>
      <c r="AL1762" s="44" t="s">
        <v>405</v>
      </c>
      <c r="AM1762" s="44" t="s">
        <v>4040</v>
      </c>
      <c r="AN1762" s="296">
        <v>244239700</v>
      </c>
      <c r="AO1762" s="34"/>
      <c r="AP1762" s="34"/>
      <c r="AQ1762" s="34"/>
      <c r="AR1762" s="34"/>
      <c r="AS1762" s="34"/>
      <c r="AT1762" s="44" t="s">
        <v>6737</v>
      </c>
      <c r="AU1762" s="44"/>
      <c r="AV1762" s="751" t="str" cm="1">
        <f t="array" ref="AV17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2" s="34"/>
      <c r="AX1762" s="34"/>
      <c r="AY1762" s="34"/>
      <c r="AZ1762" s="34"/>
      <c r="BA1762" s="34"/>
      <c r="BB1762" s="34"/>
      <c r="BC1762" s="34"/>
      <c r="BD1762" s="44">
        <v>101510</v>
      </c>
      <c r="BE1762" s="34" t="s">
        <v>2426</v>
      </c>
      <c r="BF1762" s="43" t="s">
        <v>426</v>
      </c>
      <c r="BG1762" s="34" t="s">
        <v>583</v>
      </c>
      <c r="BH1762" s="34" t="s">
        <v>405</v>
      </c>
      <c r="BI1762" s="34" t="s">
        <v>2426</v>
      </c>
      <c r="BJ1762" s="44" t="s">
        <v>3928</v>
      </c>
      <c r="BK1762" s="44" t="s">
        <v>6819</v>
      </c>
    </row>
    <row r="1763" spans="22:63">
      <c r="V1763" s="43">
        <v>224</v>
      </c>
      <c r="W1763" s="34" t="s">
        <v>4034</v>
      </c>
      <c r="X1763" s="44">
        <v>101518</v>
      </c>
      <c r="Y1763" s="34" t="s">
        <v>2922</v>
      </c>
      <c r="Z1763" s="43" t="s">
        <v>426</v>
      </c>
      <c r="AA1763" s="34" t="s">
        <v>583</v>
      </c>
      <c r="AB1763" s="34" t="s">
        <v>405</v>
      </c>
      <c r="AC1763" s="34" t="s">
        <v>6832</v>
      </c>
      <c r="AD1763" s="44" t="s">
        <v>3928</v>
      </c>
      <c r="AE1763" s="44" t="s">
        <v>6819</v>
      </c>
      <c r="AF1763" s="43">
        <v>224</v>
      </c>
      <c r="AG1763" s="34" t="s">
        <v>4034</v>
      </c>
      <c r="AH1763" s="34" t="s">
        <v>4033</v>
      </c>
      <c r="AI1763" s="43" t="s">
        <v>4035</v>
      </c>
      <c r="AJ1763" s="44" t="s">
        <v>4036</v>
      </c>
      <c r="AK1763" s="295">
        <v>2410170</v>
      </c>
      <c r="AL1763" s="44" t="s">
        <v>405</v>
      </c>
      <c r="AM1763" s="44" t="s">
        <v>4040</v>
      </c>
      <c r="AN1763" s="296">
        <v>244239700</v>
      </c>
      <c r="AO1763" s="34"/>
      <c r="AP1763" s="34"/>
      <c r="AQ1763" s="34"/>
      <c r="AR1763" s="34"/>
      <c r="AS1763" s="34"/>
      <c r="AT1763" s="44" t="s">
        <v>6737</v>
      </c>
      <c r="AU1763" s="44"/>
      <c r="AV1763" s="751" t="str" cm="1">
        <f t="array" ref="AV17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3" s="34"/>
      <c r="AX1763" s="34"/>
      <c r="AY1763" s="34"/>
      <c r="AZ1763" s="34"/>
      <c r="BA1763" s="34"/>
      <c r="BB1763" s="34"/>
      <c r="BC1763" s="34"/>
      <c r="BD1763" s="44">
        <v>101518</v>
      </c>
      <c r="BE1763" s="34" t="s">
        <v>2922</v>
      </c>
      <c r="BF1763" s="43" t="s">
        <v>426</v>
      </c>
      <c r="BG1763" s="34" t="s">
        <v>583</v>
      </c>
      <c r="BH1763" s="34" t="s">
        <v>405</v>
      </c>
      <c r="BI1763" s="34" t="s">
        <v>6832</v>
      </c>
      <c r="BJ1763" s="44" t="s">
        <v>3928</v>
      </c>
      <c r="BK1763" s="44" t="s">
        <v>6819</v>
      </c>
    </row>
    <row r="1764" spans="22:63">
      <c r="V1764" s="43">
        <v>224</v>
      </c>
      <c r="W1764" s="34" t="s">
        <v>4034</v>
      </c>
      <c r="X1764" s="44">
        <v>101519</v>
      </c>
      <c r="Y1764" s="34" t="s">
        <v>3018</v>
      </c>
      <c r="Z1764" s="43" t="s">
        <v>426</v>
      </c>
      <c r="AA1764" s="34" t="s">
        <v>583</v>
      </c>
      <c r="AB1764" s="34" t="s">
        <v>405</v>
      </c>
      <c r="AC1764" s="34" t="s">
        <v>6833</v>
      </c>
      <c r="AD1764" s="44" t="s">
        <v>3928</v>
      </c>
      <c r="AE1764" s="44" t="s">
        <v>6819</v>
      </c>
      <c r="AF1764" s="43">
        <v>224</v>
      </c>
      <c r="AG1764" s="34" t="s">
        <v>4034</v>
      </c>
      <c r="AH1764" s="34" t="s">
        <v>4033</v>
      </c>
      <c r="AI1764" s="43" t="s">
        <v>4035</v>
      </c>
      <c r="AJ1764" s="44" t="s">
        <v>4036</v>
      </c>
      <c r="AK1764" s="295">
        <v>2410170</v>
      </c>
      <c r="AL1764" s="44" t="s">
        <v>405</v>
      </c>
      <c r="AM1764" s="44" t="s">
        <v>4040</v>
      </c>
      <c r="AN1764" s="296">
        <v>244239700</v>
      </c>
      <c r="AO1764" s="34"/>
      <c r="AP1764" s="34"/>
      <c r="AQ1764" s="34"/>
      <c r="AR1764" s="34"/>
      <c r="AS1764" s="34"/>
      <c r="AT1764" s="44" t="s">
        <v>6737</v>
      </c>
      <c r="AU1764" s="44"/>
      <c r="AV1764" s="751" t="str" cm="1">
        <f t="array" ref="AV17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4" s="34"/>
      <c r="AX1764" s="34"/>
      <c r="AY1764" s="34"/>
      <c r="AZ1764" s="34"/>
      <c r="BA1764" s="34"/>
      <c r="BB1764" s="34"/>
      <c r="BC1764" s="34"/>
      <c r="BD1764" s="44">
        <v>101519</v>
      </c>
      <c r="BE1764" s="34" t="s">
        <v>3018</v>
      </c>
      <c r="BF1764" s="43" t="s">
        <v>426</v>
      </c>
      <c r="BG1764" s="34" t="s">
        <v>583</v>
      </c>
      <c r="BH1764" s="34" t="s">
        <v>405</v>
      </c>
      <c r="BI1764" s="34" t="s">
        <v>6833</v>
      </c>
      <c r="BJ1764" s="44" t="s">
        <v>3928</v>
      </c>
      <c r="BK1764" s="44" t="s">
        <v>6819</v>
      </c>
    </row>
    <row r="1765" spans="22:63">
      <c r="V1765" s="43">
        <v>224</v>
      </c>
      <c r="W1765" s="34" t="s">
        <v>4034</v>
      </c>
      <c r="X1765" s="44">
        <v>101513</v>
      </c>
      <c r="Y1765" s="34" t="s">
        <v>2566</v>
      </c>
      <c r="Z1765" s="43" t="s">
        <v>426</v>
      </c>
      <c r="AA1765" s="34" t="s">
        <v>583</v>
      </c>
      <c r="AB1765" s="34" t="s">
        <v>405</v>
      </c>
      <c r="AC1765" s="34" t="s">
        <v>2566</v>
      </c>
      <c r="AD1765" s="44" t="s">
        <v>3928</v>
      </c>
      <c r="AE1765" s="44" t="s">
        <v>6819</v>
      </c>
      <c r="AF1765" s="43">
        <v>224</v>
      </c>
      <c r="AG1765" s="34" t="s">
        <v>4034</v>
      </c>
      <c r="AH1765" s="34" t="s">
        <v>4033</v>
      </c>
      <c r="AI1765" s="43" t="s">
        <v>4035</v>
      </c>
      <c r="AJ1765" s="44" t="s">
        <v>4036</v>
      </c>
      <c r="AK1765" s="295">
        <v>2410170</v>
      </c>
      <c r="AL1765" s="44" t="s">
        <v>405</v>
      </c>
      <c r="AM1765" s="44" t="s">
        <v>4040</v>
      </c>
      <c r="AN1765" s="296">
        <v>244239700</v>
      </c>
      <c r="AO1765" s="34"/>
      <c r="AP1765" s="34"/>
      <c r="AQ1765" s="34"/>
      <c r="AR1765" s="34"/>
      <c r="AS1765" s="34"/>
      <c r="AT1765" s="44" t="s">
        <v>6737</v>
      </c>
      <c r="AU1765" s="44"/>
      <c r="AV1765" s="751" t="str" cm="1">
        <f t="array" ref="AV17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5" s="34"/>
      <c r="AX1765" s="34"/>
      <c r="AY1765" s="34"/>
      <c r="AZ1765" s="34"/>
      <c r="BA1765" s="34"/>
      <c r="BB1765" s="34"/>
      <c r="BC1765" s="34"/>
      <c r="BD1765" s="44">
        <v>101513</v>
      </c>
      <c r="BE1765" s="34" t="s">
        <v>2566</v>
      </c>
      <c r="BF1765" s="43" t="s">
        <v>426</v>
      </c>
      <c r="BG1765" s="34" t="s">
        <v>583</v>
      </c>
      <c r="BH1765" s="34" t="s">
        <v>405</v>
      </c>
      <c r="BI1765" s="34" t="s">
        <v>2566</v>
      </c>
      <c r="BJ1765" s="44" t="s">
        <v>3928</v>
      </c>
      <c r="BK1765" s="44" t="s">
        <v>6819</v>
      </c>
    </row>
    <row r="1766" spans="22:63">
      <c r="V1766" s="43">
        <v>224</v>
      </c>
      <c r="W1766" s="34" t="s">
        <v>4034</v>
      </c>
      <c r="X1766" s="44">
        <v>101514</v>
      </c>
      <c r="Y1766" s="34" t="s">
        <v>2697</v>
      </c>
      <c r="Z1766" s="43" t="s">
        <v>426</v>
      </c>
      <c r="AA1766" s="34" t="s">
        <v>583</v>
      </c>
      <c r="AB1766" s="34" t="s">
        <v>405</v>
      </c>
      <c r="AC1766" s="34" t="s">
        <v>2697</v>
      </c>
      <c r="AD1766" s="44" t="s">
        <v>3928</v>
      </c>
      <c r="AE1766" s="44" t="s">
        <v>6819</v>
      </c>
      <c r="AF1766" s="43">
        <v>224</v>
      </c>
      <c r="AG1766" s="34" t="s">
        <v>4034</v>
      </c>
      <c r="AH1766" s="34" t="s">
        <v>4033</v>
      </c>
      <c r="AI1766" s="43" t="s">
        <v>4035</v>
      </c>
      <c r="AJ1766" s="44" t="s">
        <v>4036</v>
      </c>
      <c r="AK1766" s="295">
        <v>2410170</v>
      </c>
      <c r="AL1766" s="44" t="s">
        <v>405</v>
      </c>
      <c r="AM1766" s="44" t="s">
        <v>4040</v>
      </c>
      <c r="AN1766" s="296">
        <v>244239700</v>
      </c>
      <c r="AO1766" s="34"/>
      <c r="AP1766" s="34"/>
      <c r="AQ1766" s="34"/>
      <c r="AR1766" s="34"/>
      <c r="AS1766" s="34"/>
      <c r="AT1766" s="44" t="s">
        <v>6737</v>
      </c>
      <c r="AU1766" s="44"/>
      <c r="AV1766" s="751" t="str" cm="1">
        <f t="array" ref="AV17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6" s="34"/>
      <c r="AX1766" s="34"/>
      <c r="AY1766" s="34"/>
      <c r="AZ1766" s="34"/>
      <c r="BA1766" s="34"/>
      <c r="BB1766" s="34"/>
      <c r="BC1766" s="34"/>
      <c r="BD1766" s="44">
        <v>101514</v>
      </c>
      <c r="BE1766" s="34" t="s">
        <v>2697</v>
      </c>
      <c r="BF1766" s="43" t="s">
        <v>426</v>
      </c>
      <c r="BG1766" s="34" t="s">
        <v>583</v>
      </c>
      <c r="BH1766" s="34" t="s">
        <v>405</v>
      </c>
      <c r="BI1766" s="34" t="s">
        <v>2697</v>
      </c>
      <c r="BJ1766" s="44" t="s">
        <v>3928</v>
      </c>
      <c r="BK1766" s="44" t="s">
        <v>6819</v>
      </c>
    </row>
    <row r="1767" spans="22:63">
      <c r="V1767" s="43">
        <v>224</v>
      </c>
      <c r="W1767" s="34" t="s">
        <v>4034</v>
      </c>
      <c r="X1767" s="44">
        <v>101602</v>
      </c>
      <c r="Y1767" s="34" t="s">
        <v>849</v>
      </c>
      <c r="Z1767" s="43" t="s">
        <v>426</v>
      </c>
      <c r="AA1767" s="34" t="s">
        <v>584</v>
      </c>
      <c r="AB1767" s="34" t="s">
        <v>405</v>
      </c>
      <c r="AC1767" s="34" t="s">
        <v>849</v>
      </c>
      <c r="AD1767" s="44" t="s">
        <v>3928</v>
      </c>
      <c r="AE1767" s="44" t="s">
        <v>6819</v>
      </c>
      <c r="AF1767" s="43">
        <v>224</v>
      </c>
      <c r="AG1767" s="34" t="s">
        <v>4034</v>
      </c>
      <c r="AH1767" s="34" t="s">
        <v>4033</v>
      </c>
      <c r="AI1767" s="43" t="s">
        <v>4035</v>
      </c>
      <c r="AJ1767" s="44" t="s">
        <v>4036</v>
      </c>
      <c r="AK1767" s="295">
        <v>2410170</v>
      </c>
      <c r="AL1767" s="44" t="s">
        <v>405</v>
      </c>
      <c r="AM1767" s="44" t="s">
        <v>4040</v>
      </c>
      <c r="AN1767" s="296">
        <v>244239700</v>
      </c>
      <c r="AO1767" s="34"/>
      <c r="AP1767" s="34"/>
      <c r="AQ1767" s="34"/>
      <c r="AR1767" s="34"/>
      <c r="AS1767" s="34"/>
      <c r="AT1767" s="44" t="s">
        <v>6737</v>
      </c>
      <c r="AU1767" s="44"/>
      <c r="AV1767" s="751" t="str" cm="1">
        <f t="array" ref="AV17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7" s="34"/>
      <c r="AX1767" s="34"/>
      <c r="AY1767" s="34"/>
      <c r="AZ1767" s="34"/>
      <c r="BA1767" s="34"/>
      <c r="BB1767" s="34"/>
      <c r="BC1767" s="34"/>
      <c r="BD1767" s="44">
        <v>101602</v>
      </c>
      <c r="BE1767" s="34" t="s">
        <v>849</v>
      </c>
      <c r="BF1767" s="43" t="s">
        <v>426</v>
      </c>
      <c r="BG1767" s="34" t="s">
        <v>584</v>
      </c>
      <c r="BH1767" s="34" t="s">
        <v>405</v>
      </c>
      <c r="BI1767" s="34" t="s">
        <v>849</v>
      </c>
      <c r="BJ1767" s="44" t="s">
        <v>3928</v>
      </c>
      <c r="BK1767" s="44" t="s">
        <v>6819</v>
      </c>
    </row>
    <row r="1768" spans="22:63">
      <c r="V1768" s="43">
        <v>224</v>
      </c>
      <c r="W1768" s="34" t="s">
        <v>4034</v>
      </c>
      <c r="X1768" s="44">
        <v>101605</v>
      </c>
      <c r="Y1768" s="34" t="s">
        <v>1113</v>
      </c>
      <c r="Z1768" s="43" t="s">
        <v>426</v>
      </c>
      <c r="AA1768" s="34" t="s">
        <v>584</v>
      </c>
      <c r="AB1768" s="34" t="s">
        <v>405</v>
      </c>
      <c r="AC1768" s="34" t="s">
        <v>1113</v>
      </c>
      <c r="AD1768" s="44" t="s">
        <v>3928</v>
      </c>
      <c r="AE1768" s="44" t="s">
        <v>6819</v>
      </c>
      <c r="AF1768" s="43">
        <v>224</v>
      </c>
      <c r="AG1768" s="34" t="s">
        <v>4034</v>
      </c>
      <c r="AH1768" s="34" t="s">
        <v>4033</v>
      </c>
      <c r="AI1768" s="43" t="s">
        <v>4035</v>
      </c>
      <c r="AJ1768" s="44" t="s">
        <v>4036</v>
      </c>
      <c r="AK1768" s="295">
        <v>2410170</v>
      </c>
      <c r="AL1768" s="44" t="s">
        <v>405</v>
      </c>
      <c r="AM1768" s="44" t="s">
        <v>4040</v>
      </c>
      <c r="AN1768" s="296">
        <v>244239700</v>
      </c>
      <c r="AO1768" s="34"/>
      <c r="AP1768" s="34"/>
      <c r="AQ1768" s="34"/>
      <c r="AR1768" s="34"/>
      <c r="AS1768" s="34"/>
      <c r="AT1768" s="44" t="s">
        <v>6737</v>
      </c>
      <c r="AU1768" s="44"/>
      <c r="AV1768" s="751" t="str" cm="1">
        <f t="array" ref="AV17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8" s="34"/>
      <c r="AX1768" s="34"/>
      <c r="AY1768" s="34"/>
      <c r="AZ1768" s="34"/>
      <c r="BA1768" s="34"/>
      <c r="BB1768" s="34"/>
      <c r="BC1768" s="34"/>
      <c r="BD1768" s="44">
        <v>101605</v>
      </c>
      <c r="BE1768" s="34" t="s">
        <v>1113</v>
      </c>
      <c r="BF1768" s="43" t="s">
        <v>426</v>
      </c>
      <c r="BG1768" s="34" t="s">
        <v>584</v>
      </c>
      <c r="BH1768" s="34" t="s">
        <v>405</v>
      </c>
      <c r="BI1768" s="34" t="s">
        <v>1113</v>
      </c>
      <c r="BJ1768" s="44" t="s">
        <v>3928</v>
      </c>
      <c r="BK1768" s="44" t="s">
        <v>6819</v>
      </c>
    </row>
    <row r="1769" spans="22:63">
      <c r="V1769" s="43">
        <v>224</v>
      </c>
      <c r="W1769" s="34" t="s">
        <v>4034</v>
      </c>
      <c r="X1769" s="44">
        <v>101606</v>
      </c>
      <c r="Y1769" s="34" t="s">
        <v>1406</v>
      </c>
      <c r="Z1769" s="43" t="s">
        <v>426</v>
      </c>
      <c r="AA1769" s="34" t="s">
        <v>584</v>
      </c>
      <c r="AB1769" s="34" t="s">
        <v>405</v>
      </c>
      <c r="AC1769" s="34" t="s">
        <v>1406</v>
      </c>
      <c r="AD1769" s="44" t="s">
        <v>3928</v>
      </c>
      <c r="AE1769" s="44" t="s">
        <v>6819</v>
      </c>
      <c r="AF1769" s="43">
        <v>224</v>
      </c>
      <c r="AG1769" s="34" t="s">
        <v>4034</v>
      </c>
      <c r="AH1769" s="34" t="s">
        <v>4033</v>
      </c>
      <c r="AI1769" s="43" t="s">
        <v>4035</v>
      </c>
      <c r="AJ1769" s="44" t="s">
        <v>4036</v>
      </c>
      <c r="AK1769" s="295">
        <v>2410170</v>
      </c>
      <c r="AL1769" s="44" t="s">
        <v>405</v>
      </c>
      <c r="AM1769" s="44" t="s">
        <v>4040</v>
      </c>
      <c r="AN1769" s="296">
        <v>244239700</v>
      </c>
      <c r="AO1769" s="34"/>
      <c r="AP1769" s="34"/>
      <c r="AQ1769" s="34"/>
      <c r="AR1769" s="34"/>
      <c r="AS1769" s="34"/>
      <c r="AT1769" s="44" t="s">
        <v>6737</v>
      </c>
      <c r="AU1769" s="44"/>
      <c r="AV1769" s="751" t="str" cm="1">
        <f t="array" ref="AV17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69" s="34"/>
      <c r="AX1769" s="34"/>
      <c r="AY1769" s="34"/>
      <c r="AZ1769" s="34"/>
      <c r="BA1769" s="34"/>
      <c r="BB1769" s="34"/>
      <c r="BC1769" s="34"/>
      <c r="BD1769" s="44">
        <v>101606</v>
      </c>
      <c r="BE1769" s="34" t="s">
        <v>1406</v>
      </c>
      <c r="BF1769" s="43" t="s">
        <v>426</v>
      </c>
      <c r="BG1769" s="34" t="s">
        <v>584</v>
      </c>
      <c r="BH1769" s="34" t="s">
        <v>405</v>
      </c>
      <c r="BI1769" s="34" t="s">
        <v>1406</v>
      </c>
      <c r="BJ1769" s="44" t="s">
        <v>3928</v>
      </c>
      <c r="BK1769" s="44" t="s">
        <v>6819</v>
      </c>
    </row>
    <row r="1770" spans="22:63">
      <c r="V1770" s="43">
        <v>224</v>
      </c>
      <c r="W1770" s="34" t="s">
        <v>4034</v>
      </c>
      <c r="X1770" s="44">
        <v>101608</v>
      </c>
      <c r="Y1770" s="34" t="s">
        <v>1685</v>
      </c>
      <c r="Z1770" s="43" t="s">
        <v>426</v>
      </c>
      <c r="AA1770" s="34" t="s">
        <v>584</v>
      </c>
      <c r="AB1770" s="34" t="s">
        <v>405</v>
      </c>
      <c r="AC1770" s="34" t="s">
        <v>1685</v>
      </c>
      <c r="AD1770" s="44" t="s">
        <v>3928</v>
      </c>
      <c r="AE1770" s="44" t="s">
        <v>6819</v>
      </c>
      <c r="AF1770" s="43">
        <v>224</v>
      </c>
      <c r="AG1770" s="34" t="s">
        <v>4034</v>
      </c>
      <c r="AH1770" s="34" t="s">
        <v>4033</v>
      </c>
      <c r="AI1770" s="43" t="s">
        <v>4035</v>
      </c>
      <c r="AJ1770" s="44" t="s">
        <v>4036</v>
      </c>
      <c r="AK1770" s="295">
        <v>2410170</v>
      </c>
      <c r="AL1770" s="44" t="s">
        <v>405</v>
      </c>
      <c r="AM1770" s="44" t="s">
        <v>4040</v>
      </c>
      <c r="AN1770" s="296">
        <v>244239700</v>
      </c>
      <c r="AO1770" s="34"/>
      <c r="AP1770" s="34"/>
      <c r="AQ1770" s="34"/>
      <c r="AR1770" s="34"/>
      <c r="AS1770" s="34"/>
      <c r="AT1770" s="44" t="s">
        <v>6737</v>
      </c>
      <c r="AU1770" s="44"/>
      <c r="AV1770" s="751" t="str" cm="1">
        <f t="array" ref="AV17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0" s="34"/>
      <c r="AX1770" s="34"/>
      <c r="AY1770" s="34"/>
      <c r="AZ1770" s="34"/>
      <c r="BA1770" s="34"/>
      <c r="BB1770" s="34"/>
      <c r="BC1770" s="34"/>
      <c r="BD1770" s="44">
        <v>101608</v>
      </c>
      <c r="BE1770" s="34" t="s">
        <v>1685</v>
      </c>
      <c r="BF1770" s="43" t="s">
        <v>426</v>
      </c>
      <c r="BG1770" s="34" t="s">
        <v>584</v>
      </c>
      <c r="BH1770" s="34" t="s">
        <v>405</v>
      </c>
      <c r="BI1770" s="34" t="s">
        <v>1685</v>
      </c>
      <c r="BJ1770" s="44" t="s">
        <v>3928</v>
      </c>
      <c r="BK1770" s="44" t="s">
        <v>6819</v>
      </c>
    </row>
    <row r="1771" spans="22:63">
      <c r="V1771" s="43">
        <v>224</v>
      </c>
      <c r="W1771" s="34" t="s">
        <v>4034</v>
      </c>
      <c r="X1771" s="44">
        <v>101609</v>
      </c>
      <c r="Y1771" s="34" t="s">
        <v>1911</v>
      </c>
      <c r="Z1771" s="43" t="s">
        <v>426</v>
      </c>
      <c r="AA1771" s="34" t="s">
        <v>584</v>
      </c>
      <c r="AB1771" s="34" t="s">
        <v>405</v>
      </c>
      <c r="AC1771" s="34" t="s">
        <v>1911</v>
      </c>
      <c r="AD1771" s="44" t="s">
        <v>3928</v>
      </c>
      <c r="AE1771" s="44" t="s">
        <v>6819</v>
      </c>
      <c r="AF1771" s="43">
        <v>224</v>
      </c>
      <c r="AG1771" s="34" t="s">
        <v>4034</v>
      </c>
      <c r="AH1771" s="34" t="s">
        <v>4033</v>
      </c>
      <c r="AI1771" s="43" t="s">
        <v>4035</v>
      </c>
      <c r="AJ1771" s="44" t="s">
        <v>4036</v>
      </c>
      <c r="AK1771" s="295">
        <v>2410170</v>
      </c>
      <c r="AL1771" s="44" t="s">
        <v>405</v>
      </c>
      <c r="AM1771" s="44" t="s">
        <v>4040</v>
      </c>
      <c r="AN1771" s="296">
        <v>244239700</v>
      </c>
      <c r="AO1771" s="34"/>
      <c r="AP1771" s="34"/>
      <c r="AQ1771" s="34"/>
      <c r="AR1771" s="34"/>
      <c r="AS1771" s="34"/>
      <c r="AT1771" s="44" t="s">
        <v>6737</v>
      </c>
      <c r="AU1771" s="44"/>
      <c r="AV1771" s="751" t="str" cm="1">
        <f t="array" ref="AV17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1" s="34"/>
      <c r="AX1771" s="34"/>
      <c r="AY1771" s="34"/>
      <c r="AZ1771" s="34"/>
      <c r="BA1771" s="34"/>
      <c r="BB1771" s="34"/>
      <c r="BC1771" s="34"/>
      <c r="BD1771" s="44">
        <v>101609</v>
      </c>
      <c r="BE1771" s="34" t="s">
        <v>1911</v>
      </c>
      <c r="BF1771" s="43" t="s">
        <v>426</v>
      </c>
      <c r="BG1771" s="34" t="s">
        <v>584</v>
      </c>
      <c r="BH1771" s="34" t="s">
        <v>405</v>
      </c>
      <c r="BI1771" s="34" t="s">
        <v>1911</v>
      </c>
      <c r="BJ1771" s="44" t="s">
        <v>3928</v>
      </c>
      <c r="BK1771" s="44" t="s">
        <v>6819</v>
      </c>
    </row>
    <row r="1772" spans="22:63">
      <c r="V1772" s="43">
        <v>224</v>
      </c>
      <c r="W1772" s="34" t="s">
        <v>4034</v>
      </c>
      <c r="X1772" s="44">
        <v>101614</v>
      </c>
      <c r="Y1772" s="34" t="s">
        <v>2427</v>
      </c>
      <c r="Z1772" s="43" t="s">
        <v>426</v>
      </c>
      <c r="AA1772" s="34" t="s">
        <v>584</v>
      </c>
      <c r="AB1772" s="34" t="s">
        <v>405</v>
      </c>
      <c r="AC1772" s="34" t="s">
        <v>2427</v>
      </c>
      <c r="AD1772" s="44" t="s">
        <v>3928</v>
      </c>
      <c r="AE1772" s="44" t="s">
        <v>6819</v>
      </c>
      <c r="AF1772" s="43">
        <v>224</v>
      </c>
      <c r="AG1772" s="34" t="s">
        <v>4034</v>
      </c>
      <c r="AH1772" s="34" t="s">
        <v>4033</v>
      </c>
      <c r="AI1772" s="43" t="s">
        <v>4035</v>
      </c>
      <c r="AJ1772" s="44" t="s">
        <v>4036</v>
      </c>
      <c r="AK1772" s="295">
        <v>2410170</v>
      </c>
      <c r="AL1772" s="44" t="s">
        <v>405</v>
      </c>
      <c r="AM1772" s="44" t="s">
        <v>4040</v>
      </c>
      <c r="AN1772" s="296">
        <v>244239700</v>
      </c>
      <c r="AO1772" s="34"/>
      <c r="AP1772" s="34"/>
      <c r="AQ1772" s="34"/>
      <c r="AR1772" s="34"/>
      <c r="AS1772" s="34"/>
      <c r="AT1772" s="44" t="s">
        <v>6737</v>
      </c>
      <c r="AU1772" s="44"/>
      <c r="AV1772" s="751" t="str" cm="1">
        <f t="array" ref="AV17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2" s="34"/>
      <c r="AX1772" s="34"/>
      <c r="AY1772" s="34"/>
      <c r="AZ1772" s="34"/>
      <c r="BA1772" s="34"/>
      <c r="BB1772" s="34"/>
      <c r="BC1772" s="34"/>
      <c r="BD1772" s="44">
        <v>101614</v>
      </c>
      <c r="BE1772" s="34" t="s">
        <v>2427</v>
      </c>
      <c r="BF1772" s="43" t="s">
        <v>426</v>
      </c>
      <c r="BG1772" s="34" t="s">
        <v>584</v>
      </c>
      <c r="BH1772" s="34" t="s">
        <v>405</v>
      </c>
      <c r="BI1772" s="34" t="s">
        <v>2427</v>
      </c>
      <c r="BJ1772" s="44" t="s">
        <v>3928</v>
      </c>
      <c r="BK1772" s="44" t="s">
        <v>6819</v>
      </c>
    </row>
    <row r="1773" spans="22:63">
      <c r="V1773" s="43">
        <v>224</v>
      </c>
      <c r="W1773" s="34" t="s">
        <v>4034</v>
      </c>
      <c r="X1773" s="44">
        <v>101600</v>
      </c>
      <c r="Y1773" s="34" t="s">
        <v>6834</v>
      </c>
      <c r="Z1773" s="43" t="s">
        <v>426</v>
      </c>
      <c r="AA1773" s="34" t="s">
        <v>584</v>
      </c>
      <c r="AB1773" s="34" t="s">
        <v>405</v>
      </c>
      <c r="AC1773" s="34" t="s">
        <v>2427</v>
      </c>
      <c r="AD1773" s="44" t="s">
        <v>3928</v>
      </c>
      <c r="AE1773" s="44" t="s">
        <v>6819</v>
      </c>
      <c r="AF1773" s="43">
        <v>224</v>
      </c>
      <c r="AG1773" s="34" t="s">
        <v>4034</v>
      </c>
      <c r="AH1773" s="34" t="s">
        <v>4033</v>
      </c>
      <c r="AI1773" s="43" t="s">
        <v>4035</v>
      </c>
      <c r="AJ1773" s="44" t="s">
        <v>4036</v>
      </c>
      <c r="AK1773" s="295">
        <v>2410170</v>
      </c>
      <c r="AL1773" s="44" t="s">
        <v>405</v>
      </c>
      <c r="AM1773" s="44" t="s">
        <v>4040</v>
      </c>
      <c r="AN1773" s="296">
        <v>244239700</v>
      </c>
      <c r="AO1773" s="34"/>
      <c r="AP1773" s="34"/>
      <c r="AQ1773" s="34"/>
      <c r="AR1773" s="34"/>
      <c r="AS1773" s="34"/>
      <c r="AT1773" s="44" t="s">
        <v>6737</v>
      </c>
      <c r="AU1773" s="44"/>
      <c r="AV1773" s="751" t="str" cm="1">
        <f t="array" ref="AV17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3" s="34"/>
      <c r="AX1773" s="34"/>
      <c r="AY1773" s="34"/>
      <c r="AZ1773" s="34"/>
      <c r="BA1773" s="34"/>
      <c r="BB1773" s="34"/>
      <c r="BC1773" s="34"/>
      <c r="BD1773" s="44">
        <v>101600</v>
      </c>
      <c r="BE1773" s="34" t="s">
        <v>6834</v>
      </c>
      <c r="BF1773" s="43" t="s">
        <v>426</v>
      </c>
      <c r="BG1773" s="34" t="s">
        <v>584</v>
      </c>
      <c r="BH1773" s="34" t="s">
        <v>405</v>
      </c>
      <c r="BI1773" s="34" t="s">
        <v>2427</v>
      </c>
      <c r="BJ1773" s="44" t="s">
        <v>3928</v>
      </c>
      <c r="BK1773" s="44" t="s">
        <v>6819</v>
      </c>
    </row>
    <row r="1774" spans="22:63">
      <c r="V1774" s="43">
        <v>224</v>
      </c>
      <c r="W1774" s="34" t="s">
        <v>4034</v>
      </c>
      <c r="X1774" s="44">
        <v>101610</v>
      </c>
      <c r="Y1774" s="34" t="s">
        <v>2099</v>
      </c>
      <c r="Z1774" s="43" t="s">
        <v>1277</v>
      </c>
      <c r="AA1774" s="34" t="s">
        <v>584</v>
      </c>
      <c r="AB1774" s="34" t="s">
        <v>405</v>
      </c>
      <c r="AC1774" s="34" t="s">
        <v>2099</v>
      </c>
      <c r="AD1774" s="44" t="s">
        <v>3928</v>
      </c>
      <c r="AE1774" s="44" t="s">
        <v>6819</v>
      </c>
      <c r="AF1774" s="43">
        <v>224</v>
      </c>
      <c r="AG1774" s="34" t="s">
        <v>4034</v>
      </c>
      <c r="AH1774" s="34" t="s">
        <v>4033</v>
      </c>
      <c r="AI1774" s="43" t="s">
        <v>4035</v>
      </c>
      <c r="AJ1774" s="44" t="s">
        <v>4036</v>
      </c>
      <c r="AK1774" s="295">
        <v>2410170</v>
      </c>
      <c r="AL1774" s="44" t="s">
        <v>405</v>
      </c>
      <c r="AM1774" s="44" t="s">
        <v>4040</v>
      </c>
      <c r="AN1774" s="296">
        <v>244239700</v>
      </c>
      <c r="AO1774" s="34"/>
      <c r="AP1774" s="34"/>
      <c r="AQ1774" s="34"/>
      <c r="AR1774" s="34"/>
      <c r="AS1774" s="34"/>
      <c r="AT1774" s="44" t="s">
        <v>6737</v>
      </c>
      <c r="AU1774" s="44"/>
      <c r="AV1774" s="751" t="str" cm="1">
        <f t="array" ref="AV17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4" s="34"/>
      <c r="AX1774" s="34"/>
      <c r="AY1774" s="34"/>
      <c r="AZ1774" s="34"/>
      <c r="BA1774" s="34"/>
      <c r="BB1774" s="34"/>
      <c r="BC1774" s="34"/>
      <c r="BD1774" s="44">
        <v>101610</v>
      </c>
      <c r="BE1774" s="34" t="s">
        <v>2099</v>
      </c>
      <c r="BF1774" s="43" t="s">
        <v>1277</v>
      </c>
      <c r="BG1774" s="34" t="s">
        <v>584</v>
      </c>
      <c r="BH1774" s="34" t="s">
        <v>405</v>
      </c>
      <c r="BI1774" s="34" t="s">
        <v>2099</v>
      </c>
      <c r="BJ1774" s="44" t="s">
        <v>3928</v>
      </c>
      <c r="BK1774" s="44" t="s">
        <v>6819</v>
      </c>
    </row>
    <row r="1775" spans="22:63">
      <c r="V1775" s="43">
        <v>224</v>
      </c>
      <c r="W1775" s="34" t="s">
        <v>4034</v>
      </c>
      <c r="X1775" s="44">
        <v>101613</v>
      </c>
      <c r="Y1775" s="34" t="s">
        <v>2277</v>
      </c>
      <c r="Z1775" s="43" t="s">
        <v>426</v>
      </c>
      <c r="AA1775" s="34" t="s">
        <v>584</v>
      </c>
      <c r="AB1775" s="34" t="s">
        <v>405</v>
      </c>
      <c r="AC1775" s="34" t="s">
        <v>2277</v>
      </c>
      <c r="AD1775" s="44" t="s">
        <v>3928</v>
      </c>
      <c r="AE1775" s="44" t="s">
        <v>6819</v>
      </c>
      <c r="AF1775" s="43">
        <v>224</v>
      </c>
      <c r="AG1775" s="34" t="s">
        <v>4034</v>
      </c>
      <c r="AH1775" s="34" t="s">
        <v>4033</v>
      </c>
      <c r="AI1775" s="43" t="s">
        <v>4035</v>
      </c>
      <c r="AJ1775" s="44" t="s">
        <v>4036</v>
      </c>
      <c r="AK1775" s="295">
        <v>2410170</v>
      </c>
      <c r="AL1775" s="44" t="s">
        <v>405</v>
      </c>
      <c r="AM1775" s="44" t="s">
        <v>4040</v>
      </c>
      <c r="AN1775" s="296">
        <v>244239700</v>
      </c>
      <c r="AO1775" s="34"/>
      <c r="AP1775" s="34"/>
      <c r="AQ1775" s="34"/>
      <c r="AR1775" s="34"/>
      <c r="AS1775" s="34"/>
      <c r="AT1775" s="44" t="s">
        <v>6737</v>
      </c>
      <c r="AU1775" s="44"/>
      <c r="AV1775" s="751" t="str" cm="1">
        <f t="array" ref="AV17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5" s="34"/>
      <c r="AX1775" s="34"/>
      <c r="AY1775" s="34"/>
      <c r="AZ1775" s="34"/>
      <c r="BA1775" s="34"/>
      <c r="BB1775" s="34"/>
      <c r="BC1775" s="34"/>
      <c r="BD1775" s="44">
        <v>101613</v>
      </c>
      <c r="BE1775" s="34" t="s">
        <v>2277</v>
      </c>
      <c r="BF1775" s="43" t="s">
        <v>426</v>
      </c>
      <c r="BG1775" s="34" t="s">
        <v>584</v>
      </c>
      <c r="BH1775" s="34" t="s">
        <v>405</v>
      </c>
      <c r="BI1775" s="34" t="s">
        <v>2277</v>
      </c>
      <c r="BJ1775" s="44" t="s">
        <v>3928</v>
      </c>
      <c r="BK1775" s="44" t="s">
        <v>6819</v>
      </c>
    </row>
    <row r="1776" spans="22:63">
      <c r="V1776" s="43">
        <v>224</v>
      </c>
      <c r="W1776" s="34" t="s">
        <v>4034</v>
      </c>
      <c r="X1776" s="44">
        <v>101615</v>
      </c>
      <c r="Y1776" s="34" t="s">
        <v>2567</v>
      </c>
      <c r="Z1776" s="43" t="s">
        <v>426</v>
      </c>
      <c r="AA1776" s="34" t="s">
        <v>584</v>
      </c>
      <c r="AB1776" s="34" t="s">
        <v>405</v>
      </c>
      <c r="AC1776" s="34" t="s">
        <v>6835</v>
      </c>
      <c r="AD1776" s="44" t="s">
        <v>3928</v>
      </c>
      <c r="AE1776" s="44" t="s">
        <v>6819</v>
      </c>
      <c r="AF1776" s="43">
        <v>224</v>
      </c>
      <c r="AG1776" s="34" t="s">
        <v>4034</v>
      </c>
      <c r="AH1776" s="34" t="s">
        <v>4033</v>
      </c>
      <c r="AI1776" s="43" t="s">
        <v>4035</v>
      </c>
      <c r="AJ1776" s="44" t="s">
        <v>4036</v>
      </c>
      <c r="AK1776" s="295">
        <v>2410170</v>
      </c>
      <c r="AL1776" s="44" t="s">
        <v>405</v>
      </c>
      <c r="AM1776" s="44" t="s">
        <v>4040</v>
      </c>
      <c r="AN1776" s="296">
        <v>244239700</v>
      </c>
      <c r="AO1776" s="34"/>
      <c r="AP1776" s="34"/>
      <c r="AQ1776" s="34"/>
      <c r="AR1776" s="34"/>
      <c r="AS1776" s="34"/>
      <c r="AT1776" s="44" t="s">
        <v>6737</v>
      </c>
      <c r="AU1776" s="44"/>
      <c r="AV1776" s="751" t="str" cm="1">
        <f t="array" ref="AV17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6" s="34"/>
      <c r="AX1776" s="34"/>
      <c r="AY1776" s="34"/>
      <c r="AZ1776" s="34"/>
      <c r="BA1776" s="34"/>
      <c r="BB1776" s="34"/>
      <c r="BC1776" s="34"/>
      <c r="BD1776" s="44">
        <v>101615</v>
      </c>
      <c r="BE1776" s="34" t="s">
        <v>2567</v>
      </c>
      <c r="BF1776" s="43" t="s">
        <v>426</v>
      </c>
      <c r="BG1776" s="34" t="s">
        <v>584</v>
      </c>
      <c r="BH1776" s="34" t="s">
        <v>405</v>
      </c>
      <c r="BI1776" s="34" t="s">
        <v>6835</v>
      </c>
      <c r="BJ1776" s="44" t="s">
        <v>3928</v>
      </c>
      <c r="BK1776" s="44" t="s">
        <v>6819</v>
      </c>
    </row>
    <row r="1777" spans="22:63">
      <c r="V1777" s="43">
        <v>224</v>
      </c>
      <c r="W1777" s="34" t="s">
        <v>4034</v>
      </c>
      <c r="X1777" s="44">
        <v>101616</v>
      </c>
      <c r="Y1777" s="34" t="s">
        <v>2698</v>
      </c>
      <c r="Z1777" s="43" t="s">
        <v>426</v>
      </c>
      <c r="AA1777" s="34" t="s">
        <v>584</v>
      </c>
      <c r="AB1777" s="34" t="s">
        <v>405</v>
      </c>
      <c r="AC1777" s="34" t="s">
        <v>6836</v>
      </c>
      <c r="AD1777" s="44" t="s">
        <v>3928</v>
      </c>
      <c r="AE1777" s="44" t="s">
        <v>6819</v>
      </c>
      <c r="AF1777" s="43">
        <v>224</v>
      </c>
      <c r="AG1777" s="34" t="s">
        <v>4034</v>
      </c>
      <c r="AH1777" s="34" t="s">
        <v>4033</v>
      </c>
      <c r="AI1777" s="43" t="s">
        <v>4035</v>
      </c>
      <c r="AJ1777" s="44" t="s">
        <v>4036</v>
      </c>
      <c r="AK1777" s="295">
        <v>2410170</v>
      </c>
      <c r="AL1777" s="44" t="s">
        <v>405</v>
      </c>
      <c r="AM1777" s="44" t="s">
        <v>4040</v>
      </c>
      <c r="AN1777" s="296">
        <v>244239700</v>
      </c>
      <c r="AO1777" s="34"/>
      <c r="AP1777" s="34"/>
      <c r="AQ1777" s="34"/>
      <c r="AR1777" s="34"/>
      <c r="AS1777" s="34"/>
      <c r="AT1777" s="44" t="s">
        <v>6737</v>
      </c>
      <c r="AU1777" s="44"/>
      <c r="AV1777" s="751" t="str" cm="1">
        <f t="array" ref="AV17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7" s="34"/>
      <c r="AX1777" s="34"/>
      <c r="AY1777" s="34"/>
      <c r="AZ1777" s="34"/>
      <c r="BA1777" s="34"/>
      <c r="BB1777" s="34"/>
      <c r="BC1777" s="34"/>
      <c r="BD1777" s="44">
        <v>101616</v>
      </c>
      <c r="BE1777" s="34" t="s">
        <v>2698</v>
      </c>
      <c r="BF1777" s="43" t="s">
        <v>426</v>
      </c>
      <c r="BG1777" s="34" t="s">
        <v>584</v>
      </c>
      <c r="BH1777" s="34" t="s">
        <v>405</v>
      </c>
      <c r="BI1777" s="34" t="s">
        <v>6836</v>
      </c>
      <c r="BJ1777" s="44" t="s">
        <v>3928</v>
      </c>
      <c r="BK1777" s="44" t="s">
        <v>6819</v>
      </c>
    </row>
    <row r="1778" spans="22:63">
      <c r="V1778" s="43">
        <v>225</v>
      </c>
      <c r="W1778" s="34" t="s">
        <v>4050</v>
      </c>
      <c r="X1778" s="44">
        <v>101001</v>
      </c>
      <c r="Y1778" s="34" t="s">
        <v>578</v>
      </c>
      <c r="Z1778" s="43" t="s">
        <v>426</v>
      </c>
      <c r="AA1778" s="34" t="s">
        <v>578</v>
      </c>
      <c r="AB1778" s="34" t="s">
        <v>405</v>
      </c>
      <c r="AC1778" s="34" t="s">
        <v>578</v>
      </c>
      <c r="AD1778" s="44" t="s">
        <v>3928</v>
      </c>
      <c r="AE1778" s="44" t="s">
        <v>6819</v>
      </c>
      <c r="AF1778" s="43">
        <v>225</v>
      </c>
      <c r="AG1778" s="34" t="s">
        <v>4050</v>
      </c>
      <c r="AH1778" s="34" t="s">
        <v>6837</v>
      </c>
      <c r="AI1778" s="43" t="s">
        <v>4035</v>
      </c>
      <c r="AJ1778" s="44" t="s">
        <v>4051</v>
      </c>
      <c r="AK1778" s="295">
        <v>2430306</v>
      </c>
      <c r="AL1778" s="44" t="s">
        <v>578</v>
      </c>
      <c r="AM1778" s="44" t="s">
        <v>4055</v>
      </c>
      <c r="AN1778" s="296">
        <v>244239800</v>
      </c>
      <c r="AO1778" s="34"/>
      <c r="AP1778" s="34"/>
      <c r="AQ1778" s="34"/>
      <c r="AR1778" s="34"/>
      <c r="AS1778" s="34"/>
      <c r="AT1778" s="44" t="s">
        <v>6737</v>
      </c>
      <c r="AU1778" s="44"/>
      <c r="AV1778" s="751" t="str" cm="1">
        <f t="array" ref="AV17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8" s="34"/>
      <c r="AX1778" s="34"/>
      <c r="AY1778" s="34"/>
      <c r="AZ1778" s="34"/>
      <c r="BA1778" s="34"/>
      <c r="BB1778" s="34"/>
      <c r="BC1778" s="34"/>
      <c r="BD1778" s="44">
        <v>101001</v>
      </c>
      <c r="BE1778" s="34" t="s">
        <v>578</v>
      </c>
      <c r="BF1778" s="43" t="s">
        <v>426</v>
      </c>
      <c r="BG1778" s="34" t="s">
        <v>578</v>
      </c>
      <c r="BH1778" s="34" t="s">
        <v>405</v>
      </c>
      <c r="BI1778" s="34" t="s">
        <v>578</v>
      </c>
      <c r="BJ1778" s="44" t="s">
        <v>3928</v>
      </c>
      <c r="BK1778" s="44" t="s">
        <v>6819</v>
      </c>
    </row>
    <row r="1779" spans="22:63">
      <c r="V1779" s="43">
        <v>225</v>
      </c>
      <c r="W1779" s="34" t="s">
        <v>4050</v>
      </c>
      <c r="X1779" s="44">
        <v>101000</v>
      </c>
      <c r="Y1779" s="34" t="s">
        <v>6838</v>
      </c>
      <c r="Z1779" s="43" t="s">
        <v>426</v>
      </c>
      <c r="AA1779" s="34" t="s">
        <v>578</v>
      </c>
      <c r="AB1779" s="34" t="s">
        <v>405</v>
      </c>
      <c r="AC1779" s="34" t="s">
        <v>578</v>
      </c>
      <c r="AD1779" s="44" t="s">
        <v>3928</v>
      </c>
      <c r="AE1779" s="44" t="s">
        <v>6819</v>
      </c>
      <c r="AF1779" s="43">
        <v>225</v>
      </c>
      <c r="AG1779" s="34" t="s">
        <v>4050</v>
      </c>
      <c r="AH1779" s="34" t="s">
        <v>6837</v>
      </c>
      <c r="AI1779" s="43" t="s">
        <v>4035</v>
      </c>
      <c r="AJ1779" s="44" t="s">
        <v>4051</v>
      </c>
      <c r="AK1779" s="295">
        <v>2430306</v>
      </c>
      <c r="AL1779" s="44" t="s">
        <v>578</v>
      </c>
      <c r="AM1779" s="44" t="s">
        <v>4055</v>
      </c>
      <c r="AN1779" s="296">
        <v>244239800</v>
      </c>
      <c r="AO1779" s="34"/>
      <c r="AP1779" s="34"/>
      <c r="AQ1779" s="34"/>
      <c r="AR1779" s="34"/>
      <c r="AS1779" s="34"/>
      <c r="AT1779" s="44" t="s">
        <v>6737</v>
      </c>
      <c r="AU1779" s="44"/>
      <c r="AV1779" s="751" t="str" cm="1">
        <f t="array" ref="AV17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79" s="34"/>
      <c r="AX1779" s="34"/>
      <c r="AY1779" s="34"/>
      <c r="AZ1779" s="34"/>
      <c r="BA1779" s="34"/>
      <c r="BB1779" s="34"/>
      <c r="BC1779" s="34"/>
      <c r="BD1779" s="44">
        <v>101000</v>
      </c>
      <c r="BE1779" s="34" t="s">
        <v>6838</v>
      </c>
      <c r="BF1779" s="43" t="s">
        <v>426</v>
      </c>
      <c r="BG1779" s="34" t="s">
        <v>578</v>
      </c>
      <c r="BH1779" s="34" t="s">
        <v>405</v>
      </c>
      <c r="BI1779" s="34" t="s">
        <v>578</v>
      </c>
      <c r="BJ1779" s="44" t="s">
        <v>3928</v>
      </c>
      <c r="BK1779" s="44" t="s">
        <v>6819</v>
      </c>
    </row>
    <row r="1780" spans="22:63">
      <c r="V1780" s="43">
        <v>225</v>
      </c>
      <c r="W1780" s="34" t="s">
        <v>4050</v>
      </c>
      <c r="X1780" s="44">
        <v>101003</v>
      </c>
      <c r="Y1780" s="34" t="s">
        <v>651</v>
      </c>
      <c r="Z1780" s="43" t="s">
        <v>426</v>
      </c>
      <c r="AA1780" s="34" t="s">
        <v>578</v>
      </c>
      <c r="AB1780" s="34" t="s">
        <v>405</v>
      </c>
      <c r="AC1780" s="34" t="s">
        <v>651</v>
      </c>
      <c r="AD1780" s="44" t="s">
        <v>3928</v>
      </c>
      <c r="AE1780" s="44" t="s">
        <v>6819</v>
      </c>
      <c r="AF1780" s="43">
        <v>225</v>
      </c>
      <c r="AG1780" s="34" t="s">
        <v>4050</v>
      </c>
      <c r="AH1780" s="34" t="s">
        <v>6837</v>
      </c>
      <c r="AI1780" s="43" t="s">
        <v>4035</v>
      </c>
      <c r="AJ1780" s="44" t="s">
        <v>4051</v>
      </c>
      <c r="AK1780" s="295">
        <v>2430306</v>
      </c>
      <c r="AL1780" s="44" t="s">
        <v>578</v>
      </c>
      <c r="AM1780" s="44" t="s">
        <v>4055</v>
      </c>
      <c r="AN1780" s="296">
        <v>244239800</v>
      </c>
      <c r="AO1780" s="34"/>
      <c r="AP1780" s="34"/>
      <c r="AQ1780" s="34"/>
      <c r="AR1780" s="34"/>
      <c r="AS1780" s="34"/>
      <c r="AT1780" s="44" t="s">
        <v>6737</v>
      </c>
      <c r="AU1780" s="44"/>
      <c r="AV1780" s="751" t="str" cm="1">
        <f t="array" ref="AV17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0" s="34"/>
      <c r="AX1780" s="34"/>
      <c r="AY1780" s="34"/>
      <c r="AZ1780" s="34"/>
      <c r="BA1780" s="34"/>
      <c r="BB1780" s="34"/>
      <c r="BC1780" s="34"/>
      <c r="BD1780" s="44">
        <v>101003</v>
      </c>
      <c r="BE1780" s="34" t="s">
        <v>651</v>
      </c>
      <c r="BF1780" s="43" t="s">
        <v>426</v>
      </c>
      <c r="BG1780" s="34" t="s">
        <v>578</v>
      </c>
      <c r="BH1780" s="34" t="s">
        <v>405</v>
      </c>
      <c r="BI1780" s="34" t="s">
        <v>651</v>
      </c>
      <c r="BJ1780" s="44" t="s">
        <v>3928</v>
      </c>
      <c r="BK1780" s="44" t="s">
        <v>6819</v>
      </c>
    </row>
    <row r="1781" spans="22:63">
      <c r="V1781" s="43">
        <v>225</v>
      </c>
      <c r="W1781" s="34" t="s">
        <v>4050</v>
      </c>
      <c r="X1781" s="44">
        <v>101002</v>
      </c>
      <c r="Y1781" s="34" t="s">
        <v>1109</v>
      </c>
      <c r="Z1781" s="43" t="s">
        <v>426</v>
      </c>
      <c r="AA1781" s="34" t="s">
        <v>578</v>
      </c>
      <c r="AB1781" s="34" t="s">
        <v>405</v>
      </c>
      <c r="AC1781" s="34" t="s">
        <v>1109</v>
      </c>
      <c r="AD1781" s="44" t="s">
        <v>3928</v>
      </c>
      <c r="AE1781" s="44" t="s">
        <v>6819</v>
      </c>
      <c r="AF1781" s="43">
        <v>225</v>
      </c>
      <c r="AG1781" s="34" t="s">
        <v>4050</v>
      </c>
      <c r="AH1781" s="34" t="s">
        <v>6837</v>
      </c>
      <c r="AI1781" s="43" t="s">
        <v>4035</v>
      </c>
      <c r="AJ1781" s="44" t="s">
        <v>4051</v>
      </c>
      <c r="AK1781" s="295">
        <v>2430306</v>
      </c>
      <c r="AL1781" s="44" t="s">
        <v>578</v>
      </c>
      <c r="AM1781" s="44" t="s">
        <v>4055</v>
      </c>
      <c r="AN1781" s="296">
        <v>244239800</v>
      </c>
      <c r="AO1781" s="34"/>
      <c r="AP1781" s="34"/>
      <c r="AQ1781" s="34"/>
      <c r="AR1781" s="34"/>
      <c r="AS1781" s="34"/>
      <c r="AT1781" s="44" t="s">
        <v>6737</v>
      </c>
      <c r="AU1781" s="44"/>
      <c r="AV1781" s="751" t="str" cm="1">
        <f t="array" ref="AV17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1" s="34"/>
      <c r="AX1781" s="34"/>
      <c r="AY1781" s="34"/>
      <c r="AZ1781" s="34"/>
      <c r="BA1781" s="34"/>
      <c r="BB1781" s="34"/>
      <c r="BC1781" s="34"/>
      <c r="BD1781" s="44">
        <v>101002</v>
      </c>
      <c r="BE1781" s="34" t="s">
        <v>1109</v>
      </c>
      <c r="BF1781" s="43" t="s">
        <v>426</v>
      </c>
      <c r="BG1781" s="34" t="s">
        <v>578</v>
      </c>
      <c r="BH1781" s="34" t="s">
        <v>405</v>
      </c>
      <c r="BI1781" s="34" t="s">
        <v>1109</v>
      </c>
      <c r="BJ1781" s="44" t="s">
        <v>3928</v>
      </c>
      <c r="BK1781" s="44" t="s">
        <v>6819</v>
      </c>
    </row>
    <row r="1782" spans="22:63">
      <c r="V1782" s="43">
        <v>226</v>
      </c>
      <c r="W1782" s="34" t="s">
        <v>4067</v>
      </c>
      <c r="X1782" s="44">
        <v>180301</v>
      </c>
      <c r="Y1782" s="34" t="s">
        <v>944</v>
      </c>
      <c r="Z1782" s="43" t="s">
        <v>1277</v>
      </c>
      <c r="AA1782" s="34" t="s">
        <v>678</v>
      </c>
      <c r="AB1782" s="34" t="s">
        <v>413</v>
      </c>
      <c r="AC1782" s="34" t="s">
        <v>944</v>
      </c>
      <c r="AD1782" s="44" t="s">
        <v>3928</v>
      </c>
      <c r="AE1782" s="44" t="s">
        <v>6839</v>
      </c>
      <c r="AF1782" s="43">
        <v>226</v>
      </c>
      <c r="AG1782" s="34" t="s">
        <v>4067</v>
      </c>
      <c r="AH1782" s="34" t="s">
        <v>4066</v>
      </c>
      <c r="AI1782" s="43" t="s">
        <v>4068</v>
      </c>
      <c r="AJ1782" s="44" t="s">
        <v>4069</v>
      </c>
      <c r="AK1782" s="295">
        <v>3660512</v>
      </c>
      <c r="AL1782" s="44" t="s">
        <v>691</v>
      </c>
      <c r="AM1782" s="44" t="s">
        <v>4073</v>
      </c>
      <c r="AN1782" s="296">
        <v>232093950</v>
      </c>
      <c r="AO1782" s="34"/>
      <c r="AP1782" s="34"/>
      <c r="AQ1782" s="34"/>
      <c r="AR1782" s="34"/>
      <c r="AS1782" s="34"/>
      <c r="AT1782" s="44" t="s">
        <v>6737</v>
      </c>
      <c r="AU1782" s="44"/>
      <c r="AV1782" s="751" t="str" cm="1">
        <f t="array" ref="AV17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2" s="34"/>
      <c r="AX1782" s="34"/>
      <c r="AY1782" s="34"/>
      <c r="AZ1782" s="34"/>
      <c r="BA1782" s="34"/>
      <c r="BB1782" s="34"/>
      <c r="BC1782" s="34"/>
      <c r="BD1782" s="44">
        <v>180301</v>
      </c>
      <c r="BE1782" s="34" t="s">
        <v>944</v>
      </c>
      <c r="BF1782" s="43" t="s">
        <v>1277</v>
      </c>
      <c r="BG1782" s="34" t="s">
        <v>678</v>
      </c>
      <c r="BH1782" s="34" t="s">
        <v>413</v>
      </c>
      <c r="BI1782" s="34" t="s">
        <v>944</v>
      </c>
      <c r="BJ1782" s="44" t="s">
        <v>3928</v>
      </c>
      <c r="BK1782" s="44" t="s">
        <v>6839</v>
      </c>
    </row>
    <row r="1783" spans="22:63">
      <c r="V1783" s="43">
        <v>226</v>
      </c>
      <c r="W1783" s="34" t="s">
        <v>4067</v>
      </c>
      <c r="X1783" s="44">
        <v>180303</v>
      </c>
      <c r="Y1783" s="34" t="s">
        <v>792</v>
      </c>
      <c r="Z1783" s="43" t="s">
        <v>1277</v>
      </c>
      <c r="AA1783" s="34" t="s">
        <v>678</v>
      </c>
      <c r="AB1783" s="34" t="s">
        <v>413</v>
      </c>
      <c r="AC1783" s="34" t="s">
        <v>792</v>
      </c>
      <c r="AD1783" s="44" t="s">
        <v>3928</v>
      </c>
      <c r="AE1783" s="44" t="s">
        <v>6839</v>
      </c>
      <c r="AF1783" s="43">
        <v>226</v>
      </c>
      <c r="AG1783" s="34" t="s">
        <v>4067</v>
      </c>
      <c r="AH1783" s="34" t="s">
        <v>4066</v>
      </c>
      <c r="AI1783" s="43" t="s">
        <v>4068</v>
      </c>
      <c r="AJ1783" s="44" t="s">
        <v>4069</v>
      </c>
      <c r="AK1783" s="295">
        <v>3660512</v>
      </c>
      <c r="AL1783" s="44" t="s">
        <v>691</v>
      </c>
      <c r="AM1783" s="44" t="s">
        <v>4073</v>
      </c>
      <c r="AN1783" s="296">
        <v>232093950</v>
      </c>
      <c r="AO1783" s="34"/>
      <c r="AP1783" s="34"/>
      <c r="AQ1783" s="34"/>
      <c r="AR1783" s="34"/>
      <c r="AS1783" s="34"/>
      <c r="AT1783" s="44" t="s">
        <v>6737</v>
      </c>
      <c r="AU1783" s="44"/>
      <c r="AV1783" s="751" t="str" cm="1">
        <f t="array" ref="AV17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3" s="34"/>
      <c r="AX1783" s="34"/>
      <c r="AY1783" s="34"/>
      <c r="AZ1783" s="34"/>
      <c r="BA1783" s="34"/>
      <c r="BB1783" s="34"/>
      <c r="BC1783" s="34"/>
      <c r="BD1783" s="44">
        <v>180303</v>
      </c>
      <c r="BE1783" s="34" t="s">
        <v>792</v>
      </c>
      <c r="BF1783" s="43" t="s">
        <v>1277</v>
      </c>
      <c r="BG1783" s="34" t="s">
        <v>678</v>
      </c>
      <c r="BH1783" s="34" t="s">
        <v>413</v>
      </c>
      <c r="BI1783" s="34" t="s">
        <v>792</v>
      </c>
      <c r="BJ1783" s="44" t="s">
        <v>3928</v>
      </c>
      <c r="BK1783" s="44" t="s">
        <v>6839</v>
      </c>
    </row>
    <row r="1784" spans="22:63">
      <c r="V1784" s="43">
        <v>226</v>
      </c>
      <c r="W1784" s="34" t="s">
        <v>4067</v>
      </c>
      <c r="X1784" s="44">
        <v>180304</v>
      </c>
      <c r="Y1784" s="34" t="s">
        <v>678</v>
      </c>
      <c r="Z1784" s="43" t="s">
        <v>1277</v>
      </c>
      <c r="AA1784" s="34" t="s">
        <v>678</v>
      </c>
      <c r="AB1784" s="34" t="s">
        <v>413</v>
      </c>
      <c r="AC1784" s="34" t="s">
        <v>678</v>
      </c>
      <c r="AD1784" s="44" t="s">
        <v>3928</v>
      </c>
      <c r="AE1784" s="44" t="s">
        <v>6839</v>
      </c>
      <c r="AF1784" s="43">
        <v>226</v>
      </c>
      <c r="AG1784" s="34" t="s">
        <v>4067</v>
      </c>
      <c r="AH1784" s="34" t="s">
        <v>4066</v>
      </c>
      <c r="AI1784" s="43" t="s">
        <v>4068</v>
      </c>
      <c r="AJ1784" s="44" t="s">
        <v>4069</v>
      </c>
      <c r="AK1784" s="295">
        <v>3660512</v>
      </c>
      <c r="AL1784" s="44" t="s">
        <v>691</v>
      </c>
      <c r="AM1784" s="44" t="s">
        <v>4073</v>
      </c>
      <c r="AN1784" s="296">
        <v>232093950</v>
      </c>
      <c r="AO1784" s="34"/>
      <c r="AP1784" s="34"/>
      <c r="AQ1784" s="34"/>
      <c r="AR1784" s="34"/>
      <c r="AS1784" s="34"/>
      <c r="AT1784" s="44" t="s">
        <v>6737</v>
      </c>
      <c r="AU1784" s="44"/>
      <c r="AV1784" s="751" t="str" cm="1">
        <f t="array" ref="AV17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4" s="34"/>
      <c r="AX1784" s="34"/>
      <c r="AY1784" s="34"/>
      <c r="AZ1784" s="34"/>
      <c r="BA1784" s="34"/>
      <c r="BB1784" s="34"/>
      <c r="BC1784" s="34"/>
      <c r="BD1784" s="44">
        <v>180304</v>
      </c>
      <c r="BE1784" s="34" t="s">
        <v>678</v>
      </c>
      <c r="BF1784" s="43" t="s">
        <v>1277</v>
      </c>
      <c r="BG1784" s="34" t="s">
        <v>678</v>
      </c>
      <c r="BH1784" s="34" t="s">
        <v>413</v>
      </c>
      <c r="BI1784" s="34" t="s">
        <v>678</v>
      </c>
      <c r="BJ1784" s="44" t="s">
        <v>3928</v>
      </c>
      <c r="BK1784" s="44" t="s">
        <v>6839</v>
      </c>
    </row>
    <row r="1785" spans="22:63">
      <c r="V1785" s="43">
        <v>226</v>
      </c>
      <c r="W1785" s="34" t="s">
        <v>4067</v>
      </c>
      <c r="X1785" s="44">
        <v>180300</v>
      </c>
      <c r="Y1785" s="34" t="s">
        <v>6840</v>
      </c>
      <c r="Z1785" s="43" t="s">
        <v>1277</v>
      </c>
      <c r="AA1785" s="34" t="s">
        <v>678</v>
      </c>
      <c r="AB1785" s="34" t="s">
        <v>413</v>
      </c>
      <c r="AC1785" s="34" t="s">
        <v>678</v>
      </c>
      <c r="AD1785" s="44" t="s">
        <v>3928</v>
      </c>
      <c r="AE1785" s="44" t="s">
        <v>6839</v>
      </c>
      <c r="AF1785" s="43">
        <v>226</v>
      </c>
      <c r="AG1785" s="34" t="s">
        <v>4067</v>
      </c>
      <c r="AH1785" s="34" t="s">
        <v>4066</v>
      </c>
      <c r="AI1785" s="43" t="s">
        <v>4068</v>
      </c>
      <c r="AJ1785" s="44" t="s">
        <v>4069</v>
      </c>
      <c r="AK1785" s="295">
        <v>3660512</v>
      </c>
      <c r="AL1785" s="44" t="s">
        <v>691</v>
      </c>
      <c r="AM1785" s="44" t="s">
        <v>4073</v>
      </c>
      <c r="AN1785" s="296">
        <v>232093950</v>
      </c>
      <c r="AO1785" s="34"/>
      <c r="AP1785" s="34"/>
      <c r="AQ1785" s="34"/>
      <c r="AR1785" s="34"/>
      <c r="AS1785" s="34"/>
      <c r="AT1785" s="44" t="s">
        <v>6737</v>
      </c>
      <c r="AU1785" s="44"/>
      <c r="AV1785" s="751" t="str" cm="1">
        <f t="array" ref="AV17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5" s="34"/>
      <c r="AX1785" s="34"/>
      <c r="AY1785" s="34"/>
      <c r="AZ1785" s="34"/>
      <c r="BA1785" s="34"/>
      <c r="BB1785" s="34"/>
      <c r="BC1785" s="34"/>
      <c r="BD1785" s="44">
        <v>180300</v>
      </c>
      <c r="BE1785" s="34" t="s">
        <v>6840</v>
      </c>
      <c r="BF1785" s="43" t="s">
        <v>1277</v>
      </c>
      <c r="BG1785" s="34" t="s">
        <v>678</v>
      </c>
      <c r="BH1785" s="34" t="s">
        <v>413</v>
      </c>
      <c r="BI1785" s="34" t="s">
        <v>678</v>
      </c>
      <c r="BJ1785" s="44" t="s">
        <v>3928</v>
      </c>
      <c r="BK1785" s="44" t="s">
        <v>6839</v>
      </c>
    </row>
    <row r="1786" spans="22:63">
      <c r="V1786" s="43">
        <v>226</v>
      </c>
      <c r="W1786" s="34" t="s">
        <v>4067</v>
      </c>
      <c r="X1786" s="44">
        <v>180305</v>
      </c>
      <c r="Y1786" s="34" t="s">
        <v>1767</v>
      </c>
      <c r="Z1786" s="43" t="s">
        <v>1277</v>
      </c>
      <c r="AA1786" s="34" t="s">
        <v>678</v>
      </c>
      <c r="AB1786" s="34" t="s">
        <v>413</v>
      </c>
      <c r="AC1786" s="34" t="s">
        <v>1767</v>
      </c>
      <c r="AD1786" s="44" t="s">
        <v>3928</v>
      </c>
      <c r="AE1786" s="44" t="s">
        <v>6839</v>
      </c>
      <c r="AF1786" s="43">
        <v>226</v>
      </c>
      <c r="AG1786" s="34" t="s">
        <v>4067</v>
      </c>
      <c r="AH1786" s="34" t="s">
        <v>4066</v>
      </c>
      <c r="AI1786" s="43" t="s">
        <v>4068</v>
      </c>
      <c r="AJ1786" s="44" t="s">
        <v>4069</v>
      </c>
      <c r="AK1786" s="295">
        <v>3660512</v>
      </c>
      <c r="AL1786" s="44" t="s">
        <v>691</v>
      </c>
      <c r="AM1786" s="44" t="s">
        <v>4073</v>
      </c>
      <c r="AN1786" s="296">
        <v>232093950</v>
      </c>
      <c r="AO1786" s="34"/>
      <c r="AP1786" s="34"/>
      <c r="AQ1786" s="34"/>
      <c r="AR1786" s="34"/>
      <c r="AS1786" s="34"/>
      <c r="AT1786" s="44" t="s">
        <v>6737</v>
      </c>
      <c r="AU1786" s="44"/>
      <c r="AV1786" s="751" t="str" cm="1">
        <f t="array" ref="AV17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6" s="34"/>
      <c r="AX1786" s="34"/>
      <c r="AY1786" s="34"/>
      <c r="AZ1786" s="34"/>
      <c r="BA1786" s="34"/>
      <c r="BB1786" s="34"/>
      <c r="BC1786" s="34"/>
      <c r="BD1786" s="44">
        <v>180305</v>
      </c>
      <c r="BE1786" s="34" t="s">
        <v>1767</v>
      </c>
      <c r="BF1786" s="43" t="s">
        <v>1277</v>
      </c>
      <c r="BG1786" s="34" t="s">
        <v>678</v>
      </c>
      <c r="BH1786" s="34" t="s">
        <v>413</v>
      </c>
      <c r="BI1786" s="34" t="s">
        <v>1767</v>
      </c>
      <c r="BJ1786" s="44" t="s">
        <v>3928</v>
      </c>
      <c r="BK1786" s="44" t="s">
        <v>6839</v>
      </c>
    </row>
    <row r="1787" spans="22:63">
      <c r="V1787" s="43">
        <v>226</v>
      </c>
      <c r="W1787" s="34" t="s">
        <v>4067</v>
      </c>
      <c r="X1787" s="44">
        <v>180309</v>
      </c>
      <c r="Y1787" s="34" t="s">
        <v>1979</v>
      </c>
      <c r="Z1787" s="43" t="s">
        <v>1277</v>
      </c>
      <c r="AA1787" s="34" t="s">
        <v>678</v>
      </c>
      <c r="AB1787" s="34" t="s">
        <v>413</v>
      </c>
      <c r="AC1787" s="34" t="s">
        <v>1979</v>
      </c>
      <c r="AD1787" s="44" t="s">
        <v>3928</v>
      </c>
      <c r="AE1787" s="44" t="s">
        <v>6839</v>
      </c>
      <c r="AF1787" s="43">
        <v>226</v>
      </c>
      <c r="AG1787" s="34" t="s">
        <v>4067</v>
      </c>
      <c r="AH1787" s="34" t="s">
        <v>4066</v>
      </c>
      <c r="AI1787" s="43" t="s">
        <v>4068</v>
      </c>
      <c r="AJ1787" s="44" t="s">
        <v>4069</v>
      </c>
      <c r="AK1787" s="295">
        <v>3660512</v>
      </c>
      <c r="AL1787" s="44" t="s">
        <v>691</v>
      </c>
      <c r="AM1787" s="44" t="s">
        <v>4073</v>
      </c>
      <c r="AN1787" s="296">
        <v>232093950</v>
      </c>
      <c r="AO1787" s="34"/>
      <c r="AP1787" s="34"/>
      <c r="AQ1787" s="34"/>
      <c r="AR1787" s="34"/>
      <c r="AS1787" s="34"/>
      <c r="AT1787" s="44" t="s">
        <v>6737</v>
      </c>
      <c r="AU1787" s="44"/>
      <c r="AV1787" s="751" t="str" cm="1">
        <f t="array" ref="AV17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7" s="34"/>
      <c r="AX1787" s="34"/>
      <c r="AY1787" s="34"/>
      <c r="AZ1787" s="34"/>
      <c r="BA1787" s="34"/>
      <c r="BB1787" s="34"/>
      <c r="BC1787" s="34"/>
      <c r="BD1787" s="44">
        <v>180309</v>
      </c>
      <c r="BE1787" s="34" t="s">
        <v>1979</v>
      </c>
      <c r="BF1787" s="43" t="s">
        <v>1277</v>
      </c>
      <c r="BG1787" s="34" t="s">
        <v>678</v>
      </c>
      <c r="BH1787" s="34" t="s">
        <v>413</v>
      </c>
      <c r="BI1787" s="34" t="s">
        <v>1979</v>
      </c>
      <c r="BJ1787" s="44" t="s">
        <v>3928</v>
      </c>
      <c r="BK1787" s="44" t="s">
        <v>6839</v>
      </c>
    </row>
    <row r="1788" spans="22:63">
      <c r="V1788" s="43">
        <v>226</v>
      </c>
      <c r="W1788" s="34" t="s">
        <v>4067</v>
      </c>
      <c r="X1788" s="44">
        <v>180312</v>
      </c>
      <c r="Y1788" s="34" t="s">
        <v>2156</v>
      </c>
      <c r="Z1788" s="43" t="s">
        <v>1277</v>
      </c>
      <c r="AA1788" s="34" t="s">
        <v>678</v>
      </c>
      <c r="AB1788" s="34" t="s">
        <v>413</v>
      </c>
      <c r="AC1788" s="34" t="s">
        <v>2156</v>
      </c>
      <c r="AD1788" s="44" t="s">
        <v>3928</v>
      </c>
      <c r="AE1788" s="44" t="s">
        <v>6839</v>
      </c>
      <c r="AF1788" s="43">
        <v>226</v>
      </c>
      <c r="AG1788" s="34" t="s">
        <v>4067</v>
      </c>
      <c r="AH1788" s="34" t="s">
        <v>4066</v>
      </c>
      <c r="AI1788" s="43" t="s">
        <v>4068</v>
      </c>
      <c r="AJ1788" s="44" t="s">
        <v>4069</v>
      </c>
      <c r="AK1788" s="295">
        <v>3660512</v>
      </c>
      <c r="AL1788" s="44" t="s">
        <v>691</v>
      </c>
      <c r="AM1788" s="44" t="s">
        <v>4073</v>
      </c>
      <c r="AN1788" s="296">
        <v>232093950</v>
      </c>
      <c r="AO1788" s="34"/>
      <c r="AP1788" s="34"/>
      <c r="AQ1788" s="34"/>
      <c r="AR1788" s="34"/>
      <c r="AS1788" s="34"/>
      <c r="AT1788" s="44" t="s">
        <v>6737</v>
      </c>
      <c r="AU1788" s="44"/>
      <c r="AV1788" s="751" t="str" cm="1">
        <f t="array" ref="AV17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8" s="34"/>
      <c r="AX1788" s="34"/>
      <c r="AY1788" s="34"/>
      <c r="AZ1788" s="34"/>
      <c r="BA1788" s="34"/>
      <c r="BB1788" s="34"/>
      <c r="BC1788" s="34"/>
      <c r="BD1788" s="44">
        <v>180312</v>
      </c>
      <c r="BE1788" s="34" t="s">
        <v>2156</v>
      </c>
      <c r="BF1788" s="43" t="s">
        <v>1277</v>
      </c>
      <c r="BG1788" s="34" t="s">
        <v>678</v>
      </c>
      <c r="BH1788" s="34" t="s">
        <v>413</v>
      </c>
      <c r="BI1788" s="34" t="s">
        <v>2156</v>
      </c>
      <c r="BJ1788" s="44" t="s">
        <v>3928</v>
      </c>
      <c r="BK1788" s="44" t="s">
        <v>6839</v>
      </c>
    </row>
    <row r="1789" spans="22:63">
      <c r="V1789" s="43">
        <v>226</v>
      </c>
      <c r="W1789" s="34" t="s">
        <v>4067</v>
      </c>
      <c r="X1789" s="44">
        <v>180313</v>
      </c>
      <c r="Y1789" s="34" t="s">
        <v>2323</v>
      </c>
      <c r="Z1789" s="43" t="s">
        <v>1277</v>
      </c>
      <c r="AA1789" s="34" t="s">
        <v>678</v>
      </c>
      <c r="AB1789" s="34" t="s">
        <v>413</v>
      </c>
      <c r="AC1789" s="34" t="s">
        <v>2323</v>
      </c>
      <c r="AD1789" s="44" t="s">
        <v>3928</v>
      </c>
      <c r="AE1789" s="44" t="s">
        <v>6839</v>
      </c>
      <c r="AF1789" s="43">
        <v>226</v>
      </c>
      <c r="AG1789" s="34" t="s">
        <v>4067</v>
      </c>
      <c r="AH1789" s="34" t="s">
        <v>4066</v>
      </c>
      <c r="AI1789" s="43" t="s">
        <v>4068</v>
      </c>
      <c r="AJ1789" s="44" t="s">
        <v>4069</v>
      </c>
      <c r="AK1789" s="295">
        <v>3660512</v>
      </c>
      <c r="AL1789" s="44" t="s">
        <v>691</v>
      </c>
      <c r="AM1789" s="44" t="s">
        <v>4073</v>
      </c>
      <c r="AN1789" s="296">
        <v>232093950</v>
      </c>
      <c r="AO1789" s="34"/>
      <c r="AP1789" s="34"/>
      <c r="AQ1789" s="34"/>
      <c r="AR1789" s="34"/>
      <c r="AS1789" s="34"/>
      <c r="AT1789" s="44" t="s">
        <v>6737</v>
      </c>
      <c r="AU1789" s="44"/>
      <c r="AV1789" s="751" t="str" cm="1">
        <f t="array" ref="AV17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89" s="34"/>
      <c r="AX1789" s="34"/>
      <c r="AY1789" s="34"/>
      <c r="AZ1789" s="34"/>
      <c r="BA1789" s="34"/>
      <c r="BB1789" s="34"/>
      <c r="BC1789" s="34"/>
      <c r="BD1789" s="44">
        <v>180313</v>
      </c>
      <c r="BE1789" s="34" t="s">
        <v>2323</v>
      </c>
      <c r="BF1789" s="43" t="s">
        <v>1277</v>
      </c>
      <c r="BG1789" s="34" t="s">
        <v>678</v>
      </c>
      <c r="BH1789" s="34" t="s">
        <v>413</v>
      </c>
      <c r="BI1789" s="34" t="s">
        <v>2323</v>
      </c>
      <c r="BJ1789" s="44" t="s">
        <v>3928</v>
      </c>
      <c r="BK1789" s="44" t="s">
        <v>6839</v>
      </c>
    </row>
    <row r="1790" spans="22:63">
      <c r="V1790" s="43">
        <v>226</v>
      </c>
      <c r="W1790" s="34" t="s">
        <v>4067</v>
      </c>
      <c r="X1790" s="44">
        <v>180314</v>
      </c>
      <c r="Y1790" s="34" t="s">
        <v>2468</v>
      </c>
      <c r="Z1790" s="43" t="s">
        <v>1277</v>
      </c>
      <c r="AA1790" s="34" t="s">
        <v>678</v>
      </c>
      <c r="AB1790" s="34" t="s">
        <v>413</v>
      </c>
      <c r="AC1790" s="34" t="s">
        <v>2468</v>
      </c>
      <c r="AD1790" s="44" t="s">
        <v>3928</v>
      </c>
      <c r="AE1790" s="44" t="s">
        <v>6839</v>
      </c>
      <c r="AF1790" s="43">
        <v>226</v>
      </c>
      <c r="AG1790" s="34" t="s">
        <v>4067</v>
      </c>
      <c r="AH1790" s="34" t="s">
        <v>4066</v>
      </c>
      <c r="AI1790" s="43" t="s">
        <v>4068</v>
      </c>
      <c r="AJ1790" s="44" t="s">
        <v>4069</v>
      </c>
      <c r="AK1790" s="295">
        <v>3660512</v>
      </c>
      <c r="AL1790" s="44" t="s">
        <v>691</v>
      </c>
      <c r="AM1790" s="44" t="s">
        <v>4073</v>
      </c>
      <c r="AN1790" s="296">
        <v>232093950</v>
      </c>
      <c r="AO1790" s="34"/>
      <c r="AP1790" s="34"/>
      <c r="AQ1790" s="34"/>
      <c r="AR1790" s="34"/>
      <c r="AS1790" s="34"/>
      <c r="AT1790" s="44" t="s">
        <v>6737</v>
      </c>
      <c r="AU1790" s="44"/>
      <c r="AV1790" s="751" t="str" cm="1">
        <f t="array" ref="AV17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0" s="34"/>
      <c r="AX1790" s="34"/>
      <c r="AY1790" s="34"/>
      <c r="AZ1790" s="34"/>
      <c r="BA1790" s="34"/>
      <c r="BB1790" s="34"/>
      <c r="BC1790" s="34"/>
      <c r="BD1790" s="44">
        <v>180314</v>
      </c>
      <c r="BE1790" s="34" t="s">
        <v>2468</v>
      </c>
      <c r="BF1790" s="43" t="s">
        <v>1277</v>
      </c>
      <c r="BG1790" s="34" t="s">
        <v>678</v>
      </c>
      <c r="BH1790" s="34" t="s">
        <v>413</v>
      </c>
      <c r="BI1790" s="34" t="s">
        <v>2468</v>
      </c>
      <c r="BJ1790" s="44" t="s">
        <v>3928</v>
      </c>
      <c r="BK1790" s="44" t="s">
        <v>6839</v>
      </c>
    </row>
    <row r="1791" spans="22:63">
      <c r="V1791" s="43">
        <v>226</v>
      </c>
      <c r="W1791" s="34" t="s">
        <v>4067</v>
      </c>
      <c r="X1791" s="44">
        <v>180317</v>
      </c>
      <c r="Y1791" s="34" t="s">
        <v>2603</v>
      </c>
      <c r="Z1791" s="43" t="s">
        <v>1277</v>
      </c>
      <c r="AA1791" s="34" t="s">
        <v>678</v>
      </c>
      <c r="AB1791" s="34" t="s">
        <v>413</v>
      </c>
      <c r="AC1791" s="34" t="s">
        <v>2603</v>
      </c>
      <c r="AD1791" s="44" t="s">
        <v>3928</v>
      </c>
      <c r="AE1791" s="44" t="s">
        <v>6839</v>
      </c>
      <c r="AF1791" s="43">
        <v>226</v>
      </c>
      <c r="AG1791" s="34" t="s">
        <v>4067</v>
      </c>
      <c r="AH1791" s="34" t="s">
        <v>4066</v>
      </c>
      <c r="AI1791" s="43" t="s">
        <v>4068</v>
      </c>
      <c r="AJ1791" s="44" t="s">
        <v>4069</v>
      </c>
      <c r="AK1791" s="295">
        <v>3660512</v>
      </c>
      <c r="AL1791" s="44" t="s">
        <v>691</v>
      </c>
      <c r="AM1791" s="44" t="s">
        <v>4073</v>
      </c>
      <c r="AN1791" s="296">
        <v>232093950</v>
      </c>
      <c r="AO1791" s="34"/>
      <c r="AP1791" s="34"/>
      <c r="AQ1791" s="34"/>
      <c r="AR1791" s="34"/>
      <c r="AS1791" s="34"/>
      <c r="AT1791" s="44" t="s">
        <v>6737</v>
      </c>
      <c r="AU1791" s="44"/>
      <c r="AV1791" s="751" t="str" cm="1">
        <f t="array" ref="AV17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1" s="34"/>
      <c r="AX1791" s="34"/>
      <c r="AY1791" s="34"/>
      <c r="AZ1791" s="34"/>
      <c r="BA1791" s="34"/>
      <c r="BB1791" s="34"/>
      <c r="BC1791" s="34"/>
      <c r="BD1791" s="44">
        <v>180317</v>
      </c>
      <c r="BE1791" s="34" t="s">
        <v>2603</v>
      </c>
      <c r="BF1791" s="43" t="s">
        <v>1277</v>
      </c>
      <c r="BG1791" s="34" t="s">
        <v>678</v>
      </c>
      <c r="BH1791" s="34" t="s">
        <v>413</v>
      </c>
      <c r="BI1791" s="34" t="s">
        <v>2603</v>
      </c>
      <c r="BJ1791" s="44" t="s">
        <v>3928</v>
      </c>
      <c r="BK1791" s="44" t="s">
        <v>6839</v>
      </c>
    </row>
    <row r="1792" spans="22:63">
      <c r="V1792" s="43">
        <v>226</v>
      </c>
      <c r="W1792" s="34" t="s">
        <v>4067</v>
      </c>
      <c r="X1792" s="44">
        <v>180319</v>
      </c>
      <c r="Y1792" s="34" t="s">
        <v>1215</v>
      </c>
      <c r="Z1792" s="43" t="s">
        <v>1277</v>
      </c>
      <c r="AA1792" s="34" t="s">
        <v>678</v>
      </c>
      <c r="AB1792" s="34" t="s">
        <v>413</v>
      </c>
      <c r="AC1792" s="34" t="s">
        <v>1215</v>
      </c>
      <c r="AD1792" s="44" t="s">
        <v>3928</v>
      </c>
      <c r="AE1792" s="44" t="s">
        <v>6839</v>
      </c>
      <c r="AF1792" s="43">
        <v>226</v>
      </c>
      <c r="AG1792" s="34" t="s">
        <v>4067</v>
      </c>
      <c r="AH1792" s="34" t="s">
        <v>4066</v>
      </c>
      <c r="AI1792" s="43" t="s">
        <v>4068</v>
      </c>
      <c r="AJ1792" s="44" t="s">
        <v>4069</v>
      </c>
      <c r="AK1792" s="295">
        <v>3660512</v>
      </c>
      <c r="AL1792" s="44" t="s">
        <v>691</v>
      </c>
      <c r="AM1792" s="44" t="s">
        <v>4073</v>
      </c>
      <c r="AN1792" s="296">
        <v>232093950</v>
      </c>
      <c r="AO1792" s="34"/>
      <c r="AP1792" s="34"/>
      <c r="AQ1792" s="34"/>
      <c r="AR1792" s="34"/>
      <c r="AS1792" s="34"/>
      <c r="AT1792" s="44" t="s">
        <v>6737</v>
      </c>
      <c r="AU1792" s="44"/>
      <c r="AV1792" s="751" t="str" cm="1">
        <f t="array" ref="AV17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2" s="34"/>
      <c r="AX1792" s="34"/>
      <c r="AY1792" s="34"/>
      <c r="AZ1792" s="34"/>
      <c r="BA1792" s="34"/>
      <c r="BB1792" s="34"/>
      <c r="BC1792" s="34"/>
      <c r="BD1792" s="44">
        <v>180319</v>
      </c>
      <c r="BE1792" s="34" t="s">
        <v>1215</v>
      </c>
      <c r="BF1792" s="43" t="s">
        <v>1277</v>
      </c>
      <c r="BG1792" s="34" t="s">
        <v>678</v>
      </c>
      <c r="BH1792" s="34" t="s">
        <v>413</v>
      </c>
      <c r="BI1792" s="34" t="s">
        <v>1215</v>
      </c>
      <c r="BJ1792" s="44" t="s">
        <v>3928</v>
      </c>
      <c r="BK1792" s="44" t="s">
        <v>6839</v>
      </c>
    </row>
    <row r="1793" spans="22:63">
      <c r="V1793" s="43">
        <v>226</v>
      </c>
      <c r="W1793" s="34" t="s">
        <v>4067</v>
      </c>
      <c r="X1793" s="44">
        <v>180322</v>
      </c>
      <c r="Y1793" s="34" t="s">
        <v>1219</v>
      </c>
      <c r="Z1793" s="43" t="s">
        <v>1277</v>
      </c>
      <c r="AA1793" s="34" t="s">
        <v>678</v>
      </c>
      <c r="AB1793" s="34" t="s">
        <v>413</v>
      </c>
      <c r="AC1793" s="34" t="s">
        <v>1219</v>
      </c>
      <c r="AD1793" s="44" t="s">
        <v>3928</v>
      </c>
      <c r="AE1793" s="44" t="s">
        <v>6839</v>
      </c>
      <c r="AF1793" s="43">
        <v>226</v>
      </c>
      <c r="AG1793" s="34" t="s">
        <v>4067</v>
      </c>
      <c r="AH1793" s="34" t="s">
        <v>4066</v>
      </c>
      <c r="AI1793" s="43" t="s">
        <v>4068</v>
      </c>
      <c r="AJ1793" s="44" t="s">
        <v>4069</v>
      </c>
      <c r="AK1793" s="295">
        <v>3660512</v>
      </c>
      <c r="AL1793" s="44" t="s">
        <v>691</v>
      </c>
      <c r="AM1793" s="44" t="s">
        <v>4073</v>
      </c>
      <c r="AN1793" s="296">
        <v>232093950</v>
      </c>
      <c r="AO1793" s="34"/>
      <c r="AP1793" s="34"/>
      <c r="AQ1793" s="34"/>
      <c r="AR1793" s="34"/>
      <c r="AS1793" s="34"/>
      <c r="AT1793" s="44" t="s">
        <v>6737</v>
      </c>
      <c r="AU1793" s="44"/>
      <c r="AV1793" s="751" t="str" cm="1">
        <f t="array" ref="AV17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3" s="34"/>
      <c r="AX1793" s="34"/>
      <c r="AY1793" s="34"/>
      <c r="AZ1793" s="34"/>
      <c r="BA1793" s="34"/>
      <c r="BB1793" s="34"/>
      <c r="BC1793" s="34"/>
      <c r="BD1793" s="44">
        <v>180322</v>
      </c>
      <c r="BE1793" s="34" t="s">
        <v>1219</v>
      </c>
      <c r="BF1793" s="43" t="s">
        <v>1277</v>
      </c>
      <c r="BG1793" s="34" t="s">
        <v>678</v>
      </c>
      <c r="BH1793" s="34" t="s">
        <v>413</v>
      </c>
      <c r="BI1793" s="34" t="s">
        <v>1219</v>
      </c>
      <c r="BJ1793" s="44" t="s">
        <v>3928</v>
      </c>
      <c r="BK1793" s="44" t="s">
        <v>6839</v>
      </c>
    </row>
    <row r="1794" spans="22:63">
      <c r="V1794" s="43">
        <v>226</v>
      </c>
      <c r="W1794" s="34" t="s">
        <v>4067</v>
      </c>
      <c r="X1794" s="44">
        <v>180323</v>
      </c>
      <c r="Y1794" s="34" t="s">
        <v>2947</v>
      </c>
      <c r="Z1794" s="43" t="s">
        <v>1277</v>
      </c>
      <c r="AA1794" s="34" t="s">
        <v>678</v>
      </c>
      <c r="AB1794" s="34" t="s">
        <v>413</v>
      </c>
      <c r="AC1794" s="34" t="s">
        <v>6841</v>
      </c>
      <c r="AD1794" s="44" t="s">
        <v>3928</v>
      </c>
      <c r="AE1794" s="44" t="s">
        <v>6839</v>
      </c>
      <c r="AF1794" s="43">
        <v>226</v>
      </c>
      <c r="AG1794" s="34" t="s">
        <v>4067</v>
      </c>
      <c r="AH1794" s="34" t="s">
        <v>4066</v>
      </c>
      <c r="AI1794" s="43" t="s">
        <v>4068</v>
      </c>
      <c r="AJ1794" s="44" t="s">
        <v>4069</v>
      </c>
      <c r="AK1794" s="295">
        <v>3660512</v>
      </c>
      <c r="AL1794" s="44" t="s">
        <v>691</v>
      </c>
      <c r="AM1794" s="44" t="s">
        <v>4073</v>
      </c>
      <c r="AN1794" s="296">
        <v>232093950</v>
      </c>
      <c r="AO1794" s="34"/>
      <c r="AP1794" s="34"/>
      <c r="AQ1794" s="34"/>
      <c r="AR1794" s="34"/>
      <c r="AS1794" s="34"/>
      <c r="AT1794" s="44" t="s">
        <v>6737</v>
      </c>
      <c r="AU1794" s="44"/>
      <c r="AV1794" s="751" t="str" cm="1">
        <f t="array" ref="AV17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4" s="34"/>
      <c r="AX1794" s="34"/>
      <c r="AY1794" s="34"/>
      <c r="AZ1794" s="34"/>
      <c r="BA1794" s="34"/>
      <c r="BB1794" s="34"/>
      <c r="BC1794" s="34"/>
      <c r="BD1794" s="44">
        <v>180323</v>
      </c>
      <c r="BE1794" s="34" t="s">
        <v>2947</v>
      </c>
      <c r="BF1794" s="43" t="s">
        <v>1277</v>
      </c>
      <c r="BG1794" s="34" t="s">
        <v>678</v>
      </c>
      <c r="BH1794" s="34" t="s">
        <v>413</v>
      </c>
      <c r="BI1794" s="34" t="s">
        <v>6841</v>
      </c>
      <c r="BJ1794" s="44" t="s">
        <v>3928</v>
      </c>
      <c r="BK1794" s="44" t="s">
        <v>6839</v>
      </c>
    </row>
    <row r="1795" spans="22:63">
      <c r="V1795" s="43">
        <v>226</v>
      </c>
      <c r="W1795" s="34" t="s">
        <v>4067</v>
      </c>
      <c r="X1795" s="44">
        <v>180324</v>
      </c>
      <c r="Y1795" s="34" t="s">
        <v>3039</v>
      </c>
      <c r="Z1795" s="43" t="s">
        <v>1277</v>
      </c>
      <c r="AA1795" s="34" t="s">
        <v>678</v>
      </c>
      <c r="AB1795" s="34" t="s">
        <v>413</v>
      </c>
      <c r="AC1795" s="34" t="s">
        <v>6842</v>
      </c>
      <c r="AD1795" s="44" t="s">
        <v>3928</v>
      </c>
      <c r="AE1795" s="44" t="s">
        <v>6839</v>
      </c>
      <c r="AF1795" s="43">
        <v>226</v>
      </c>
      <c r="AG1795" s="34" t="s">
        <v>4067</v>
      </c>
      <c r="AH1795" s="34" t="s">
        <v>4066</v>
      </c>
      <c r="AI1795" s="43" t="s">
        <v>4068</v>
      </c>
      <c r="AJ1795" s="44" t="s">
        <v>4069</v>
      </c>
      <c r="AK1795" s="295">
        <v>3660512</v>
      </c>
      <c r="AL1795" s="44" t="s">
        <v>691</v>
      </c>
      <c r="AM1795" s="44" t="s">
        <v>4073</v>
      </c>
      <c r="AN1795" s="296">
        <v>232093950</v>
      </c>
      <c r="AO1795" s="34"/>
      <c r="AP1795" s="34"/>
      <c r="AQ1795" s="34"/>
      <c r="AR1795" s="34"/>
      <c r="AS1795" s="34"/>
      <c r="AT1795" s="44" t="s">
        <v>6737</v>
      </c>
      <c r="AU1795" s="44"/>
      <c r="AV1795" s="751" t="str" cm="1">
        <f t="array" ref="AV17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5" s="34"/>
      <c r="AX1795" s="34"/>
      <c r="AY1795" s="34"/>
      <c r="AZ1795" s="34"/>
      <c r="BA1795" s="34"/>
      <c r="BB1795" s="34"/>
      <c r="BC1795" s="34"/>
      <c r="BD1795" s="44">
        <v>180324</v>
      </c>
      <c r="BE1795" s="34" t="s">
        <v>3039</v>
      </c>
      <c r="BF1795" s="43" t="s">
        <v>1277</v>
      </c>
      <c r="BG1795" s="34" t="s">
        <v>678</v>
      </c>
      <c r="BH1795" s="34" t="s">
        <v>413</v>
      </c>
      <c r="BI1795" s="34" t="s">
        <v>6842</v>
      </c>
      <c r="BJ1795" s="44" t="s">
        <v>3928</v>
      </c>
      <c r="BK1795" s="44" t="s">
        <v>6839</v>
      </c>
    </row>
    <row r="1796" spans="22:63">
      <c r="V1796" s="43">
        <v>226</v>
      </c>
      <c r="W1796" s="34" t="s">
        <v>4067</v>
      </c>
      <c r="X1796" s="44">
        <v>180325</v>
      </c>
      <c r="Y1796" s="34" t="s">
        <v>3115</v>
      </c>
      <c r="Z1796" s="43" t="s">
        <v>1277</v>
      </c>
      <c r="AA1796" s="34" t="s">
        <v>678</v>
      </c>
      <c r="AB1796" s="34" t="s">
        <v>413</v>
      </c>
      <c r="AC1796" s="34" t="s">
        <v>6843</v>
      </c>
      <c r="AD1796" s="44" t="s">
        <v>3928</v>
      </c>
      <c r="AE1796" s="44" t="s">
        <v>6839</v>
      </c>
      <c r="AF1796" s="43">
        <v>226</v>
      </c>
      <c r="AG1796" s="34" t="s">
        <v>4067</v>
      </c>
      <c r="AH1796" s="34" t="s">
        <v>4066</v>
      </c>
      <c r="AI1796" s="43" t="s">
        <v>4068</v>
      </c>
      <c r="AJ1796" s="44" t="s">
        <v>4069</v>
      </c>
      <c r="AK1796" s="295">
        <v>3660512</v>
      </c>
      <c r="AL1796" s="44" t="s">
        <v>691</v>
      </c>
      <c r="AM1796" s="44" t="s">
        <v>4073</v>
      </c>
      <c r="AN1796" s="296">
        <v>232093950</v>
      </c>
      <c r="AO1796" s="34"/>
      <c r="AP1796" s="34"/>
      <c r="AQ1796" s="34"/>
      <c r="AR1796" s="34"/>
      <c r="AS1796" s="34"/>
      <c r="AT1796" s="44" t="s">
        <v>6737</v>
      </c>
      <c r="AU1796" s="44"/>
      <c r="AV1796" s="751" t="str" cm="1">
        <f t="array" ref="AV17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6" s="34"/>
      <c r="AX1796" s="34"/>
      <c r="AY1796" s="34"/>
      <c r="AZ1796" s="34"/>
      <c r="BA1796" s="34"/>
      <c r="BB1796" s="34"/>
      <c r="BC1796" s="34"/>
      <c r="BD1796" s="44">
        <v>180325</v>
      </c>
      <c r="BE1796" s="34" t="s">
        <v>3115</v>
      </c>
      <c r="BF1796" s="43" t="s">
        <v>1277</v>
      </c>
      <c r="BG1796" s="34" t="s">
        <v>678</v>
      </c>
      <c r="BH1796" s="34" t="s">
        <v>413</v>
      </c>
      <c r="BI1796" s="34" t="s">
        <v>6843</v>
      </c>
      <c r="BJ1796" s="44" t="s">
        <v>3928</v>
      </c>
      <c r="BK1796" s="44" t="s">
        <v>6839</v>
      </c>
    </row>
    <row r="1797" spans="22:63">
      <c r="V1797" s="43">
        <v>226</v>
      </c>
      <c r="W1797" s="34" t="s">
        <v>4067</v>
      </c>
      <c r="X1797" s="44">
        <v>180326</v>
      </c>
      <c r="Y1797" s="34" t="s">
        <v>3179</v>
      </c>
      <c r="Z1797" s="43" t="s">
        <v>1277</v>
      </c>
      <c r="AA1797" s="34" t="s">
        <v>678</v>
      </c>
      <c r="AB1797" s="34" t="s">
        <v>413</v>
      </c>
      <c r="AC1797" s="34" t="s">
        <v>6844</v>
      </c>
      <c r="AD1797" s="44" t="s">
        <v>3928</v>
      </c>
      <c r="AE1797" s="44" t="s">
        <v>6839</v>
      </c>
      <c r="AF1797" s="43">
        <v>226</v>
      </c>
      <c r="AG1797" s="34" t="s">
        <v>4067</v>
      </c>
      <c r="AH1797" s="34" t="s">
        <v>4066</v>
      </c>
      <c r="AI1797" s="43" t="s">
        <v>4068</v>
      </c>
      <c r="AJ1797" s="44" t="s">
        <v>4069</v>
      </c>
      <c r="AK1797" s="295">
        <v>3660512</v>
      </c>
      <c r="AL1797" s="44" t="s">
        <v>691</v>
      </c>
      <c r="AM1797" s="44" t="s">
        <v>4073</v>
      </c>
      <c r="AN1797" s="296">
        <v>232093950</v>
      </c>
      <c r="AO1797" s="34"/>
      <c r="AP1797" s="34"/>
      <c r="AQ1797" s="34"/>
      <c r="AR1797" s="34"/>
      <c r="AS1797" s="34"/>
      <c r="AT1797" s="44" t="s">
        <v>6737</v>
      </c>
      <c r="AU1797" s="44"/>
      <c r="AV1797" s="751" t="str" cm="1">
        <f t="array" ref="AV17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7" s="34"/>
      <c r="AX1797" s="34"/>
      <c r="AY1797" s="34"/>
      <c r="AZ1797" s="34"/>
      <c r="BA1797" s="34"/>
      <c r="BB1797" s="34"/>
      <c r="BC1797" s="34"/>
      <c r="BD1797" s="44">
        <v>180326</v>
      </c>
      <c r="BE1797" s="34" t="s">
        <v>3179</v>
      </c>
      <c r="BF1797" s="43" t="s">
        <v>1277</v>
      </c>
      <c r="BG1797" s="34" t="s">
        <v>678</v>
      </c>
      <c r="BH1797" s="34" t="s">
        <v>413</v>
      </c>
      <c r="BI1797" s="34" t="s">
        <v>6844</v>
      </c>
      <c r="BJ1797" s="44" t="s">
        <v>3928</v>
      </c>
      <c r="BK1797" s="44" t="s">
        <v>6839</v>
      </c>
    </row>
    <row r="1798" spans="22:63">
      <c r="V1798" s="43">
        <v>226</v>
      </c>
      <c r="W1798" s="34" t="s">
        <v>4067</v>
      </c>
      <c r="X1798" s="44">
        <v>180327</v>
      </c>
      <c r="Y1798" s="34" t="s">
        <v>3243</v>
      </c>
      <c r="Z1798" s="43" t="s">
        <v>1277</v>
      </c>
      <c r="AA1798" s="34" t="s">
        <v>678</v>
      </c>
      <c r="AB1798" s="34" t="s">
        <v>413</v>
      </c>
      <c r="AC1798" s="34" t="s">
        <v>6845</v>
      </c>
      <c r="AD1798" s="44" t="s">
        <v>3928</v>
      </c>
      <c r="AE1798" s="44" t="s">
        <v>6839</v>
      </c>
      <c r="AF1798" s="43">
        <v>226</v>
      </c>
      <c r="AG1798" s="34" t="s">
        <v>4067</v>
      </c>
      <c r="AH1798" s="34" t="s">
        <v>4066</v>
      </c>
      <c r="AI1798" s="43" t="s">
        <v>4068</v>
      </c>
      <c r="AJ1798" s="44" t="s">
        <v>4069</v>
      </c>
      <c r="AK1798" s="295">
        <v>3660512</v>
      </c>
      <c r="AL1798" s="44" t="s">
        <v>691</v>
      </c>
      <c r="AM1798" s="44" t="s">
        <v>4073</v>
      </c>
      <c r="AN1798" s="296">
        <v>232093950</v>
      </c>
      <c r="AO1798" s="34"/>
      <c r="AP1798" s="34"/>
      <c r="AQ1798" s="34"/>
      <c r="AR1798" s="34"/>
      <c r="AS1798" s="34"/>
      <c r="AT1798" s="44" t="s">
        <v>6737</v>
      </c>
      <c r="AU1798" s="44"/>
      <c r="AV1798" s="751" t="str" cm="1">
        <f t="array" ref="AV17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8" s="34"/>
      <c r="AX1798" s="34"/>
      <c r="AY1798" s="34"/>
      <c r="AZ1798" s="34"/>
      <c r="BA1798" s="34"/>
      <c r="BB1798" s="34"/>
      <c r="BC1798" s="34"/>
      <c r="BD1798" s="44">
        <v>180327</v>
      </c>
      <c r="BE1798" s="34" t="s">
        <v>3243</v>
      </c>
      <c r="BF1798" s="43" t="s">
        <v>1277</v>
      </c>
      <c r="BG1798" s="34" t="s">
        <v>678</v>
      </c>
      <c r="BH1798" s="34" t="s">
        <v>413</v>
      </c>
      <c r="BI1798" s="34" t="s">
        <v>6845</v>
      </c>
      <c r="BJ1798" s="44" t="s">
        <v>3928</v>
      </c>
      <c r="BK1798" s="44" t="s">
        <v>6839</v>
      </c>
    </row>
    <row r="1799" spans="22:63">
      <c r="V1799" s="43">
        <v>226</v>
      </c>
      <c r="W1799" s="34" t="s">
        <v>4067</v>
      </c>
      <c r="X1799" s="44">
        <v>181002</v>
      </c>
      <c r="Y1799" s="34" t="s">
        <v>950</v>
      </c>
      <c r="Z1799" s="43" t="s">
        <v>1277</v>
      </c>
      <c r="AA1799" s="34" t="s">
        <v>685</v>
      </c>
      <c r="AB1799" s="34" t="s">
        <v>413</v>
      </c>
      <c r="AC1799" s="34" t="s">
        <v>950</v>
      </c>
      <c r="AD1799" s="44" t="s">
        <v>3928</v>
      </c>
      <c r="AE1799" s="44" t="s">
        <v>6839</v>
      </c>
      <c r="AF1799" s="43">
        <v>226</v>
      </c>
      <c r="AG1799" s="34" t="s">
        <v>4067</v>
      </c>
      <c r="AH1799" s="34" t="s">
        <v>4066</v>
      </c>
      <c r="AI1799" s="43" t="s">
        <v>4068</v>
      </c>
      <c r="AJ1799" s="44" t="s">
        <v>4069</v>
      </c>
      <c r="AK1799" s="295">
        <v>3660512</v>
      </c>
      <c r="AL1799" s="44" t="s">
        <v>691</v>
      </c>
      <c r="AM1799" s="44" t="s">
        <v>4073</v>
      </c>
      <c r="AN1799" s="296">
        <v>232093950</v>
      </c>
      <c r="AO1799" s="34"/>
      <c r="AP1799" s="34"/>
      <c r="AQ1799" s="34"/>
      <c r="AR1799" s="34"/>
      <c r="AS1799" s="34"/>
      <c r="AT1799" s="44" t="s">
        <v>6737</v>
      </c>
      <c r="AU1799" s="44"/>
      <c r="AV1799" s="751" t="str" cm="1">
        <f t="array" ref="AV17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799" s="34"/>
      <c r="AX1799" s="34"/>
      <c r="AY1799" s="34"/>
      <c r="AZ1799" s="34"/>
      <c r="BA1799" s="34"/>
      <c r="BB1799" s="34"/>
      <c r="BC1799" s="34"/>
      <c r="BD1799" s="44">
        <v>181002</v>
      </c>
      <c r="BE1799" s="34" t="s">
        <v>950</v>
      </c>
      <c r="BF1799" s="43" t="s">
        <v>1277</v>
      </c>
      <c r="BG1799" s="34" t="s">
        <v>685</v>
      </c>
      <c r="BH1799" s="34" t="s">
        <v>413</v>
      </c>
      <c r="BI1799" s="34" t="s">
        <v>950</v>
      </c>
      <c r="BJ1799" s="44" t="s">
        <v>3928</v>
      </c>
      <c r="BK1799" s="44" t="s">
        <v>6839</v>
      </c>
    </row>
    <row r="1800" spans="22:63">
      <c r="V1800" s="43">
        <v>226</v>
      </c>
      <c r="W1800" s="34" t="s">
        <v>4067</v>
      </c>
      <c r="X1800" s="44">
        <v>181000</v>
      </c>
      <c r="Y1800" s="34" t="s">
        <v>6846</v>
      </c>
      <c r="Z1800" s="43" t="s">
        <v>1277</v>
      </c>
      <c r="AA1800" s="34" t="s">
        <v>685</v>
      </c>
      <c r="AB1800" s="34" t="s">
        <v>413</v>
      </c>
      <c r="AC1800" s="34" t="s">
        <v>6847</v>
      </c>
      <c r="AD1800" s="44" t="s">
        <v>3928</v>
      </c>
      <c r="AE1800" s="44" t="s">
        <v>6839</v>
      </c>
      <c r="AF1800" s="43">
        <v>226</v>
      </c>
      <c r="AG1800" s="34" t="s">
        <v>4067</v>
      </c>
      <c r="AH1800" s="34" t="s">
        <v>4066</v>
      </c>
      <c r="AI1800" s="43" t="s">
        <v>4068</v>
      </c>
      <c r="AJ1800" s="44" t="s">
        <v>4069</v>
      </c>
      <c r="AK1800" s="295">
        <v>3660512</v>
      </c>
      <c r="AL1800" s="44" t="s">
        <v>691</v>
      </c>
      <c r="AM1800" s="44" t="s">
        <v>4073</v>
      </c>
      <c r="AN1800" s="296">
        <v>232093950</v>
      </c>
      <c r="AO1800" s="34"/>
      <c r="AP1800" s="34"/>
      <c r="AQ1800" s="34"/>
      <c r="AR1800" s="34"/>
      <c r="AS1800" s="34"/>
      <c r="AT1800" s="44" t="s">
        <v>6737</v>
      </c>
      <c r="AU1800" s="44"/>
      <c r="AV1800" s="751" t="str" cm="1">
        <f t="array" ref="AV18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0" s="34"/>
      <c r="AX1800" s="34"/>
      <c r="AY1800" s="34"/>
      <c r="AZ1800" s="34"/>
      <c r="BA1800" s="34"/>
      <c r="BB1800" s="34"/>
      <c r="BC1800" s="34"/>
      <c r="BD1800" s="44">
        <v>181000</v>
      </c>
      <c r="BE1800" s="34" t="s">
        <v>6846</v>
      </c>
      <c r="BF1800" s="43" t="s">
        <v>1277</v>
      </c>
      <c r="BG1800" s="34" t="s">
        <v>685</v>
      </c>
      <c r="BH1800" s="34" t="s">
        <v>413</v>
      </c>
      <c r="BI1800" s="34" t="s">
        <v>6847</v>
      </c>
      <c r="BJ1800" s="44" t="s">
        <v>3928</v>
      </c>
      <c r="BK1800" s="44" t="s">
        <v>6839</v>
      </c>
    </row>
    <row r="1801" spans="22:63">
      <c r="V1801" s="43">
        <v>226</v>
      </c>
      <c r="W1801" s="34" t="s">
        <v>4067</v>
      </c>
      <c r="X1801" s="44">
        <v>181005</v>
      </c>
      <c r="Y1801" s="34" t="s">
        <v>1215</v>
      </c>
      <c r="Z1801" s="43" t="s">
        <v>1277</v>
      </c>
      <c r="AA1801" s="34" t="s">
        <v>685</v>
      </c>
      <c r="AB1801" s="34" t="s">
        <v>413</v>
      </c>
      <c r="AC1801" s="34" t="s">
        <v>1215</v>
      </c>
      <c r="AD1801" s="44" t="s">
        <v>3928</v>
      </c>
      <c r="AE1801" s="44" t="s">
        <v>6839</v>
      </c>
      <c r="AF1801" s="43">
        <v>226</v>
      </c>
      <c r="AG1801" s="34" t="s">
        <v>4067</v>
      </c>
      <c r="AH1801" s="34" t="s">
        <v>4066</v>
      </c>
      <c r="AI1801" s="43" t="s">
        <v>4068</v>
      </c>
      <c r="AJ1801" s="44" t="s">
        <v>4069</v>
      </c>
      <c r="AK1801" s="295">
        <v>3660512</v>
      </c>
      <c r="AL1801" s="44" t="s">
        <v>691</v>
      </c>
      <c r="AM1801" s="44" t="s">
        <v>4073</v>
      </c>
      <c r="AN1801" s="296">
        <v>232093950</v>
      </c>
      <c r="AO1801" s="34"/>
      <c r="AP1801" s="34"/>
      <c r="AQ1801" s="34"/>
      <c r="AR1801" s="34"/>
      <c r="AS1801" s="34"/>
      <c r="AT1801" s="44" t="s">
        <v>6737</v>
      </c>
      <c r="AU1801" s="44"/>
      <c r="AV1801" s="751" t="str" cm="1">
        <f t="array" ref="AV18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1" s="34"/>
      <c r="AX1801" s="34"/>
      <c r="AY1801" s="34"/>
      <c r="AZ1801" s="34"/>
      <c r="BA1801" s="34"/>
      <c r="BB1801" s="34"/>
      <c r="BC1801" s="34"/>
      <c r="BD1801" s="44">
        <v>181005</v>
      </c>
      <c r="BE1801" s="34" t="s">
        <v>1215</v>
      </c>
      <c r="BF1801" s="43" t="s">
        <v>1277</v>
      </c>
      <c r="BG1801" s="34" t="s">
        <v>685</v>
      </c>
      <c r="BH1801" s="34" t="s">
        <v>413</v>
      </c>
      <c r="BI1801" s="34" t="s">
        <v>1215</v>
      </c>
      <c r="BJ1801" s="44" t="s">
        <v>3928</v>
      </c>
      <c r="BK1801" s="44" t="s">
        <v>6839</v>
      </c>
    </row>
    <row r="1802" spans="22:63">
      <c r="V1802" s="43">
        <v>226</v>
      </c>
      <c r="W1802" s="34" t="s">
        <v>4067</v>
      </c>
      <c r="X1802" s="44">
        <v>181007</v>
      </c>
      <c r="Y1802" s="34" t="s">
        <v>1502</v>
      </c>
      <c r="Z1802" s="43" t="s">
        <v>1277</v>
      </c>
      <c r="AA1802" s="34" t="s">
        <v>685</v>
      </c>
      <c r="AB1802" s="34" t="s">
        <v>413</v>
      </c>
      <c r="AC1802" s="34" t="s">
        <v>1502</v>
      </c>
      <c r="AD1802" s="44" t="s">
        <v>3928</v>
      </c>
      <c r="AE1802" s="44" t="s">
        <v>6839</v>
      </c>
      <c r="AF1802" s="43">
        <v>226</v>
      </c>
      <c r="AG1802" s="34" t="s">
        <v>4067</v>
      </c>
      <c r="AH1802" s="34" t="s">
        <v>4066</v>
      </c>
      <c r="AI1802" s="43" t="s">
        <v>4068</v>
      </c>
      <c r="AJ1802" s="44" t="s">
        <v>4069</v>
      </c>
      <c r="AK1802" s="295">
        <v>3660512</v>
      </c>
      <c r="AL1802" s="44" t="s">
        <v>691</v>
      </c>
      <c r="AM1802" s="44" t="s">
        <v>4073</v>
      </c>
      <c r="AN1802" s="296">
        <v>232093950</v>
      </c>
      <c r="AO1802" s="34"/>
      <c r="AP1802" s="34"/>
      <c r="AQ1802" s="34"/>
      <c r="AR1802" s="34"/>
      <c r="AS1802" s="34"/>
      <c r="AT1802" s="44" t="s">
        <v>6737</v>
      </c>
      <c r="AU1802" s="44"/>
      <c r="AV1802" s="751" t="str" cm="1">
        <f t="array" ref="AV18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2" s="34"/>
      <c r="AX1802" s="34"/>
      <c r="AY1802" s="34"/>
      <c r="AZ1802" s="34"/>
      <c r="BA1802" s="34"/>
      <c r="BB1802" s="34"/>
      <c r="BC1802" s="34"/>
      <c r="BD1802" s="44">
        <v>181007</v>
      </c>
      <c r="BE1802" s="34" t="s">
        <v>1502</v>
      </c>
      <c r="BF1802" s="43" t="s">
        <v>1277</v>
      </c>
      <c r="BG1802" s="34" t="s">
        <v>685</v>
      </c>
      <c r="BH1802" s="34" t="s">
        <v>413</v>
      </c>
      <c r="BI1802" s="34" t="s">
        <v>1502</v>
      </c>
      <c r="BJ1802" s="44" t="s">
        <v>3928</v>
      </c>
      <c r="BK1802" s="44" t="s">
        <v>6839</v>
      </c>
    </row>
    <row r="1803" spans="22:63">
      <c r="V1803" s="43">
        <v>226</v>
      </c>
      <c r="W1803" s="34" t="s">
        <v>4067</v>
      </c>
      <c r="X1803" s="44">
        <v>181008</v>
      </c>
      <c r="Y1803" s="34" t="s">
        <v>1772</v>
      </c>
      <c r="Z1803" s="43" t="s">
        <v>1277</v>
      </c>
      <c r="AA1803" s="34" t="s">
        <v>685</v>
      </c>
      <c r="AB1803" s="34" t="s">
        <v>413</v>
      </c>
      <c r="AC1803" s="34" t="s">
        <v>1772</v>
      </c>
      <c r="AD1803" s="44" t="s">
        <v>3928</v>
      </c>
      <c r="AE1803" s="44" t="s">
        <v>6839</v>
      </c>
      <c r="AF1803" s="43">
        <v>226</v>
      </c>
      <c r="AG1803" s="34" t="s">
        <v>4067</v>
      </c>
      <c r="AH1803" s="34" t="s">
        <v>4066</v>
      </c>
      <c r="AI1803" s="43" t="s">
        <v>4068</v>
      </c>
      <c r="AJ1803" s="44" t="s">
        <v>4069</v>
      </c>
      <c r="AK1803" s="295">
        <v>3660512</v>
      </c>
      <c r="AL1803" s="44" t="s">
        <v>691</v>
      </c>
      <c r="AM1803" s="44" t="s">
        <v>4073</v>
      </c>
      <c r="AN1803" s="296">
        <v>232093950</v>
      </c>
      <c r="AO1803" s="34"/>
      <c r="AP1803" s="34"/>
      <c r="AQ1803" s="34"/>
      <c r="AR1803" s="34"/>
      <c r="AS1803" s="34"/>
      <c r="AT1803" s="44" t="s">
        <v>6737</v>
      </c>
      <c r="AU1803" s="44"/>
      <c r="AV1803" s="751" t="str" cm="1">
        <f t="array" ref="AV18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3" s="34"/>
      <c r="AX1803" s="34"/>
      <c r="AY1803" s="34"/>
      <c r="AZ1803" s="34"/>
      <c r="BA1803" s="34"/>
      <c r="BB1803" s="34"/>
      <c r="BC1803" s="34"/>
      <c r="BD1803" s="44">
        <v>181008</v>
      </c>
      <c r="BE1803" s="34" t="s">
        <v>1772</v>
      </c>
      <c r="BF1803" s="43" t="s">
        <v>1277</v>
      </c>
      <c r="BG1803" s="34" t="s">
        <v>685</v>
      </c>
      <c r="BH1803" s="34" t="s">
        <v>413</v>
      </c>
      <c r="BI1803" s="34" t="s">
        <v>1772</v>
      </c>
      <c r="BJ1803" s="44" t="s">
        <v>3928</v>
      </c>
      <c r="BK1803" s="44" t="s">
        <v>6839</v>
      </c>
    </row>
    <row r="1804" spans="22:63">
      <c r="V1804" s="43">
        <v>226</v>
      </c>
      <c r="W1804" s="34" t="s">
        <v>4067</v>
      </c>
      <c r="X1804" s="44">
        <v>181009</v>
      </c>
      <c r="Y1804" s="34" t="s">
        <v>1983</v>
      </c>
      <c r="Z1804" s="43" t="s">
        <v>1277</v>
      </c>
      <c r="AA1804" s="34" t="s">
        <v>685</v>
      </c>
      <c r="AB1804" s="34" t="s">
        <v>413</v>
      </c>
      <c r="AC1804" s="34" t="s">
        <v>1983</v>
      </c>
      <c r="AD1804" s="44" t="s">
        <v>3928</v>
      </c>
      <c r="AE1804" s="44" t="s">
        <v>6839</v>
      </c>
      <c r="AF1804" s="43">
        <v>226</v>
      </c>
      <c r="AG1804" s="34" t="s">
        <v>4067</v>
      </c>
      <c r="AH1804" s="34" t="s">
        <v>4066</v>
      </c>
      <c r="AI1804" s="43" t="s">
        <v>4068</v>
      </c>
      <c r="AJ1804" s="44" t="s">
        <v>4069</v>
      </c>
      <c r="AK1804" s="295">
        <v>3660512</v>
      </c>
      <c r="AL1804" s="44" t="s">
        <v>691</v>
      </c>
      <c r="AM1804" s="44" t="s">
        <v>4073</v>
      </c>
      <c r="AN1804" s="296">
        <v>232093950</v>
      </c>
      <c r="AO1804" s="34"/>
      <c r="AP1804" s="34"/>
      <c r="AQ1804" s="34"/>
      <c r="AR1804" s="34"/>
      <c r="AS1804" s="34"/>
      <c r="AT1804" s="44" t="s">
        <v>6737</v>
      </c>
      <c r="AU1804" s="44"/>
      <c r="AV1804" s="751" t="str" cm="1">
        <f t="array" ref="AV18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4" s="34"/>
      <c r="AX1804" s="34"/>
      <c r="AY1804" s="34"/>
      <c r="AZ1804" s="34"/>
      <c r="BA1804" s="34"/>
      <c r="BB1804" s="34"/>
      <c r="BC1804" s="34"/>
      <c r="BD1804" s="44">
        <v>181009</v>
      </c>
      <c r="BE1804" s="34" t="s">
        <v>1983</v>
      </c>
      <c r="BF1804" s="43" t="s">
        <v>1277</v>
      </c>
      <c r="BG1804" s="34" t="s">
        <v>685</v>
      </c>
      <c r="BH1804" s="34" t="s">
        <v>413</v>
      </c>
      <c r="BI1804" s="34" t="s">
        <v>1983</v>
      </c>
      <c r="BJ1804" s="44" t="s">
        <v>3928</v>
      </c>
      <c r="BK1804" s="44" t="s">
        <v>6839</v>
      </c>
    </row>
    <row r="1805" spans="22:63">
      <c r="V1805" s="43">
        <v>226</v>
      </c>
      <c r="W1805" s="34" t="s">
        <v>4067</v>
      </c>
      <c r="X1805" s="44">
        <v>181013</v>
      </c>
      <c r="Y1805" s="34" t="s">
        <v>2161</v>
      </c>
      <c r="Z1805" s="43" t="s">
        <v>1277</v>
      </c>
      <c r="AA1805" s="34" t="s">
        <v>685</v>
      </c>
      <c r="AB1805" s="34" t="s">
        <v>413</v>
      </c>
      <c r="AC1805" s="34" t="s">
        <v>6848</v>
      </c>
      <c r="AD1805" s="44" t="s">
        <v>3928</v>
      </c>
      <c r="AE1805" s="44" t="s">
        <v>6839</v>
      </c>
      <c r="AF1805" s="43">
        <v>226</v>
      </c>
      <c r="AG1805" s="34" t="s">
        <v>4067</v>
      </c>
      <c r="AH1805" s="34" t="s">
        <v>4066</v>
      </c>
      <c r="AI1805" s="43" t="s">
        <v>4068</v>
      </c>
      <c r="AJ1805" s="44" t="s">
        <v>4069</v>
      </c>
      <c r="AK1805" s="295">
        <v>3660512</v>
      </c>
      <c r="AL1805" s="44" t="s">
        <v>691</v>
      </c>
      <c r="AM1805" s="44" t="s">
        <v>4073</v>
      </c>
      <c r="AN1805" s="296">
        <v>232093950</v>
      </c>
      <c r="AO1805" s="34"/>
      <c r="AP1805" s="34"/>
      <c r="AQ1805" s="34"/>
      <c r="AR1805" s="34"/>
      <c r="AS1805" s="34"/>
      <c r="AT1805" s="44" t="s">
        <v>6737</v>
      </c>
      <c r="AU1805" s="44"/>
      <c r="AV1805" s="751" t="str" cm="1">
        <f t="array" ref="AV18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5" s="34"/>
      <c r="AX1805" s="34"/>
      <c r="AY1805" s="34"/>
      <c r="AZ1805" s="34"/>
      <c r="BA1805" s="34"/>
      <c r="BB1805" s="34"/>
      <c r="BC1805" s="34"/>
      <c r="BD1805" s="44">
        <v>181013</v>
      </c>
      <c r="BE1805" s="34" t="s">
        <v>2161</v>
      </c>
      <c r="BF1805" s="43" t="s">
        <v>1277</v>
      </c>
      <c r="BG1805" s="34" t="s">
        <v>685</v>
      </c>
      <c r="BH1805" s="34" t="s">
        <v>413</v>
      </c>
      <c r="BI1805" s="34" t="s">
        <v>6848</v>
      </c>
      <c r="BJ1805" s="44" t="s">
        <v>3928</v>
      </c>
      <c r="BK1805" s="44" t="s">
        <v>6839</v>
      </c>
    </row>
    <row r="1806" spans="22:63">
      <c r="V1806" s="43">
        <v>226</v>
      </c>
      <c r="W1806" s="34" t="s">
        <v>4067</v>
      </c>
      <c r="X1806" s="44">
        <v>181014</v>
      </c>
      <c r="Y1806" s="34" t="s">
        <v>2328</v>
      </c>
      <c r="Z1806" s="43" t="s">
        <v>1277</v>
      </c>
      <c r="AA1806" s="34" t="s">
        <v>685</v>
      </c>
      <c r="AB1806" s="34" t="s">
        <v>413</v>
      </c>
      <c r="AC1806" s="34" t="s">
        <v>6849</v>
      </c>
      <c r="AD1806" s="44" t="s">
        <v>3928</v>
      </c>
      <c r="AE1806" s="44" t="s">
        <v>6839</v>
      </c>
      <c r="AF1806" s="43">
        <v>226</v>
      </c>
      <c r="AG1806" s="34" t="s">
        <v>4067</v>
      </c>
      <c r="AH1806" s="34" t="s">
        <v>4066</v>
      </c>
      <c r="AI1806" s="43" t="s">
        <v>4068</v>
      </c>
      <c r="AJ1806" s="44" t="s">
        <v>4069</v>
      </c>
      <c r="AK1806" s="295">
        <v>3660512</v>
      </c>
      <c r="AL1806" s="44" t="s">
        <v>691</v>
      </c>
      <c r="AM1806" s="44" t="s">
        <v>4073</v>
      </c>
      <c r="AN1806" s="296">
        <v>232093950</v>
      </c>
      <c r="AO1806" s="34"/>
      <c r="AP1806" s="34"/>
      <c r="AQ1806" s="34"/>
      <c r="AR1806" s="34"/>
      <c r="AS1806" s="34"/>
      <c r="AT1806" s="44" t="s">
        <v>6737</v>
      </c>
      <c r="AU1806" s="44"/>
      <c r="AV1806" s="751" t="str" cm="1">
        <f t="array" ref="AV18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6" s="34"/>
      <c r="AX1806" s="34"/>
      <c r="AY1806" s="34"/>
      <c r="AZ1806" s="34"/>
      <c r="BA1806" s="34"/>
      <c r="BB1806" s="34"/>
      <c r="BC1806" s="34"/>
      <c r="BD1806" s="44">
        <v>181014</v>
      </c>
      <c r="BE1806" s="34" t="s">
        <v>2328</v>
      </c>
      <c r="BF1806" s="43" t="s">
        <v>1277</v>
      </c>
      <c r="BG1806" s="34" t="s">
        <v>685</v>
      </c>
      <c r="BH1806" s="34" t="s">
        <v>413</v>
      </c>
      <c r="BI1806" s="34" t="s">
        <v>6849</v>
      </c>
      <c r="BJ1806" s="44" t="s">
        <v>3928</v>
      </c>
      <c r="BK1806" s="44" t="s">
        <v>6839</v>
      </c>
    </row>
    <row r="1807" spans="22:63">
      <c r="V1807" s="43">
        <v>226</v>
      </c>
      <c r="W1807" s="34" t="s">
        <v>4067</v>
      </c>
      <c r="X1807" s="44">
        <v>181015</v>
      </c>
      <c r="Y1807" s="34" t="s">
        <v>2471</v>
      </c>
      <c r="Z1807" s="43" t="s">
        <v>1277</v>
      </c>
      <c r="AA1807" s="34" t="s">
        <v>685</v>
      </c>
      <c r="AB1807" s="34" t="s">
        <v>413</v>
      </c>
      <c r="AC1807" s="34" t="s">
        <v>6847</v>
      </c>
      <c r="AD1807" s="44" t="s">
        <v>3928</v>
      </c>
      <c r="AE1807" s="44" t="s">
        <v>6839</v>
      </c>
      <c r="AF1807" s="43">
        <v>226</v>
      </c>
      <c r="AG1807" s="34" t="s">
        <v>4067</v>
      </c>
      <c r="AH1807" s="34" t="s">
        <v>4066</v>
      </c>
      <c r="AI1807" s="43" t="s">
        <v>4068</v>
      </c>
      <c r="AJ1807" s="44" t="s">
        <v>4069</v>
      </c>
      <c r="AK1807" s="295">
        <v>3660512</v>
      </c>
      <c r="AL1807" s="44" t="s">
        <v>691</v>
      </c>
      <c r="AM1807" s="44" t="s">
        <v>4073</v>
      </c>
      <c r="AN1807" s="296">
        <v>232093950</v>
      </c>
      <c r="AO1807" s="34"/>
      <c r="AP1807" s="34"/>
      <c r="AQ1807" s="34"/>
      <c r="AR1807" s="34"/>
      <c r="AS1807" s="34"/>
      <c r="AT1807" s="44" t="s">
        <v>6737</v>
      </c>
      <c r="AU1807" s="44"/>
      <c r="AV1807" s="751" t="str" cm="1">
        <f t="array" ref="AV18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7" s="34"/>
      <c r="AX1807" s="34"/>
      <c r="AY1807" s="34"/>
      <c r="AZ1807" s="34"/>
      <c r="BA1807" s="34"/>
      <c r="BB1807" s="34"/>
      <c r="BC1807" s="34"/>
      <c r="BD1807" s="44">
        <v>181015</v>
      </c>
      <c r="BE1807" s="34" t="s">
        <v>2471</v>
      </c>
      <c r="BF1807" s="43" t="s">
        <v>1277</v>
      </c>
      <c r="BG1807" s="34" t="s">
        <v>685</v>
      </c>
      <c r="BH1807" s="34" t="s">
        <v>413</v>
      </c>
      <c r="BI1807" s="34" t="s">
        <v>6847</v>
      </c>
      <c r="BJ1807" s="44" t="s">
        <v>3928</v>
      </c>
      <c r="BK1807" s="44" t="s">
        <v>6839</v>
      </c>
    </row>
    <row r="1808" spans="22:63">
      <c r="V1808" s="43">
        <v>226</v>
      </c>
      <c r="W1808" s="34" t="s">
        <v>4067</v>
      </c>
      <c r="X1808" s="44">
        <v>181602</v>
      </c>
      <c r="Y1808" s="34" t="s">
        <v>956</v>
      </c>
      <c r="Z1808" s="43" t="s">
        <v>1277</v>
      </c>
      <c r="AA1808" s="34" t="s">
        <v>691</v>
      </c>
      <c r="AB1808" s="34" t="s">
        <v>413</v>
      </c>
      <c r="AC1808" s="34" t="s">
        <v>956</v>
      </c>
      <c r="AD1808" s="44" t="s">
        <v>3928</v>
      </c>
      <c r="AE1808" s="44" t="s">
        <v>6839</v>
      </c>
      <c r="AF1808" s="43">
        <v>226</v>
      </c>
      <c r="AG1808" s="34" t="s">
        <v>4067</v>
      </c>
      <c r="AH1808" s="34" t="s">
        <v>4066</v>
      </c>
      <c r="AI1808" s="43" t="s">
        <v>4068</v>
      </c>
      <c r="AJ1808" s="44" t="s">
        <v>4069</v>
      </c>
      <c r="AK1808" s="295">
        <v>3660512</v>
      </c>
      <c r="AL1808" s="44" t="s">
        <v>691</v>
      </c>
      <c r="AM1808" s="44" t="s">
        <v>4073</v>
      </c>
      <c r="AN1808" s="296">
        <v>232093950</v>
      </c>
      <c r="AO1808" s="34"/>
      <c r="AP1808" s="34"/>
      <c r="AQ1808" s="34"/>
      <c r="AR1808" s="34"/>
      <c r="AS1808" s="34"/>
      <c r="AT1808" s="44" t="s">
        <v>6737</v>
      </c>
      <c r="AU1808" s="44"/>
      <c r="AV1808" s="751" t="str" cm="1">
        <f t="array" ref="AV18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8" s="34"/>
      <c r="AX1808" s="34"/>
      <c r="AY1808" s="34"/>
      <c r="AZ1808" s="34"/>
      <c r="BA1808" s="34"/>
      <c r="BB1808" s="34"/>
      <c r="BC1808" s="34"/>
      <c r="BD1808" s="44">
        <v>181602</v>
      </c>
      <c r="BE1808" s="34" t="s">
        <v>956</v>
      </c>
      <c r="BF1808" s="43" t="s">
        <v>1277</v>
      </c>
      <c r="BG1808" s="34" t="s">
        <v>691</v>
      </c>
      <c r="BH1808" s="34" t="s">
        <v>413</v>
      </c>
      <c r="BI1808" s="34" t="s">
        <v>956</v>
      </c>
      <c r="BJ1808" s="44" t="s">
        <v>3928</v>
      </c>
      <c r="BK1808" s="44" t="s">
        <v>6839</v>
      </c>
    </row>
    <row r="1809" spans="22:63">
      <c r="V1809" s="43">
        <v>226</v>
      </c>
      <c r="W1809" s="34" t="s">
        <v>4067</v>
      </c>
      <c r="X1809" s="44">
        <v>181606</v>
      </c>
      <c r="Y1809" s="34" t="s">
        <v>1221</v>
      </c>
      <c r="Z1809" s="43" t="s">
        <v>1277</v>
      </c>
      <c r="AA1809" s="34" t="s">
        <v>691</v>
      </c>
      <c r="AB1809" s="34" t="s">
        <v>413</v>
      </c>
      <c r="AC1809" s="34" t="s">
        <v>1221</v>
      </c>
      <c r="AD1809" s="44" t="s">
        <v>3928</v>
      </c>
      <c r="AE1809" s="44" t="s">
        <v>6839</v>
      </c>
      <c r="AF1809" s="43">
        <v>226</v>
      </c>
      <c r="AG1809" s="34" t="s">
        <v>4067</v>
      </c>
      <c r="AH1809" s="34" t="s">
        <v>4066</v>
      </c>
      <c r="AI1809" s="43" t="s">
        <v>4068</v>
      </c>
      <c r="AJ1809" s="44" t="s">
        <v>4069</v>
      </c>
      <c r="AK1809" s="295">
        <v>3660512</v>
      </c>
      <c r="AL1809" s="44" t="s">
        <v>691</v>
      </c>
      <c r="AM1809" s="44" t="s">
        <v>4073</v>
      </c>
      <c r="AN1809" s="296">
        <v>232093950</v>
      </c>
      <c r="AO1809" s="34"/>
      <c r="AP1809" s="34"/>
      <c r="AQ1809" s="34"/>
      <c r="AR1809" s="34"/>
      <c r="AS1809" s="34"/>
      <c r="AT1809" s="44" t="s">
        <v>6737</v>
      </c>
      <c r="AU1809" s="44"/>
      <c r="AV1809" s="751" t="str" cm="1">
        <f t="array" ref="AV18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09" s="34"/>
      <c r="AX1809" s="34"/>
      <c r="AY1809" s="34"/>
      <c r="AZ1809" s="34"/>
      <c r="BA1809" s="34"/>
      <c r="BB1809" s="34"/>
      <c r="BC1809" s="34"/>
      <c r="BD1809" s="44">
        <v>181606</v>
      </c>
      <c r="BE1809" s="34" t="s">
        <v>1221</v>
      </c>
      <c r="BF1809" s="43" t="s">
        <v>1277</v>
      </c>
      <c r="BG1809" s="34" t="s">
        <v>691</v>
      </c>
      <c r="BH1809" s="34" t="s">
        <v>413</v>
      </c>
      <c r="BI1809" s="34" t="s">
        <v>1221</v>
      </c>
      <c r="BJ1809" s="44" t="s">
        <v>3928</v>
      </c>
      <c r="BK1809" s="44" t="s">
        <v>6839</v>
      </c>
    </row>
    <row r="1810" spans="22:63">
      <c r="V1810" s="43">
        <v>226</v>
      </c>
      <c r="W1810" s="34" t="s">
        <v>4067</v>
      </c>
      <c r="X1810" s="44">
        <v>181607</v>
      </c>
      <c r="Y1810" s="34" t="s">
        <v>1508</v>
      </c>
      <c r="Z1810" s="43" t="s">
        <v>1277</v>
      </c>
      <c r="AA1810" s="34" t="s">
        <v>691</v>
      </c>
      <c r="AB1810" s="34" t="s">
        <v>413</v>
      </c>
      <c r="AC1810" s="34" t="s">
        <v>1508</v>
      </c>
      <c r="AD1810" s="44" t="s">
        <v>3928</v>
      </c>
      <c r="AE1810" s="44" t="s">
        <v>6839</v>
      </c>
      <c r="AF1810" s="43">
        <v>226</v>
      </c>
      <c r="AG1810" s="34" t="s">
        <v>4067</v>
      </c>
      <c r="AH1810" s="34" t="s">
        <v>4066</v>
      </c>
      <c r="AI1810" s="43" t="s">
        <v>4068</v>
      </c>
      <c r="AJ1810" s="44" t="s">
        <v>4069</v>
      </c>
      <c r="AK1810" s="295">
        <v>3660512</v>
      </c>
      <c r="AL1810" s="44" t="s">
        <v>691</v>
      </c>
      <c r="AM1810" s="44" t="s">
        <v>4073</v>
      </c>
      <c r="AN1810" s="296">
        <v>232093950</v>
      </c>
      <c r="AO1810" s="34"/>
      <c r="AP1810" s="34"/>
      <c r="AQ1810" s="34"/>
      <c r="AR1810" s="34"/>
      <c r="AS1810" s="34"/>
      <c r="AT1810" s="44" t="s">
        <v>6737</v>
      </c>
      <c r="AU1810" s="44"/>
      <c r="AV1810" s="751" t="str" cm="1">
        <f t="array" ref="AV18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0" s="34"/>
      <c r="AX1810" s="34"/>
      <c r="AY1810" s="34"/>
      <c r="AZ1810" s="34"/>
      <c r="BA1810" s="34"/>
      <c r="BB1810" s="34"/>
      <c r="BC1810" s="34"/>
      <c r="BD1810" s="44">
        <v>181607</v>
      </c>
      <c r="BE1810" s="34" t="s">
        <v>1508</v>
      </c>
      <c r="BF1810" s="43" t="s">
        <v>1277</v>
      </c>
      <c r="BG1810" s="34" t="s">
        <v>691</v>
      </c>
      <c r="BH1810" s="34" t="s">
        <v>413</v>
      </c>
      <c r="BI1810" s="34" t="s">
        <v>1508</v>
      </c>
      <c r="BJ1810" s="44" t="s">
        <v>3928</v>
      </c>
      <c r="BK1810" s="44" t="s">
        <v>6839</v>
      </c>
    </row>
    <row r="1811" spans="22:63">
      <c r="V1811" s="43">
        <v>226</v>
      </c>
      <c r="W1811" s="34" t="s">
        <v>4067</v>
      </c>
      <c r="X1811" s="44">
        <v>181608</v>
      </c>
      <c r="Y1811" s="34" t="s">
        <v>1776</v>
      </c>
      <c r="Z1811" s="43" t="s">
        <v>1277</v>
      </c>
      <c r="AA1811" s="34" t="s">
        <v>691</v>
      </c>
      <c r="AB1811" s="34" t="s">
        <v>413</v>
      </c>
      <c r="AC1811" s="34" t="s">
        <v>1776</v>
      </c>
      <c r="AD1811" s="44" t="s">
        <v>3928</v>
      </c>
      <c r="AE1811" s="44" t="s">
        <v>6839</v>
      </c>
      <c r="AF1811" s="43">
        <v>226</v>
      </c>
      <c r="AG1811" s="34" t="s">
        <v>4067</v>
      </c>
      <c r="AH1811" s="34" t="s">
        <v>4066</v>
      </c>
      <c r="AI1811" s="43" t="s">
        <v>4068</v>
      </c>
      <c r="AJ1811" s="44" t="s">
        <v>4069</v>
      </c>
      <c r="AK1811" s="295">
        <v>3660512</v>
      </c>
      <c r="AL1811" s="44" t="s">
        <v>691</v>
      </c>
      <c r="AM1811" s="44" t="s">
        <v>4073</v>
      </c>
      <c r="AN1811" s="296">
        <v>232093950</v>
      </c>
      <c r="AO1811" s="34"/>
      <c r="AP1811" s="34"/>
      <c r="AQ1811" s="34"/>
      <c r="AR1811" s="34"/>
      <c r="AS1811" s="34"/>
      <c r="AT1811" s="44" t="s">
        <v>6737</v>
      </c>
      <c r="AU1811" s="44"/>
      <c r="AV1811" s="751" t="str" cm="1">
        <f t="array" ref="AV18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1" s="34"/>
      <c r="AX1811" s="34"/>
      <c r="AY1811" s="34"/>
      <c r="AZ1811" s="34"/>
      <c r="BA1811" s="34"/>
      <c r="BB1811" s="34"/>
      <c r="BC1811" s="34"/>
      <c r="BD1811" s="44">
        <v>181608</v>
      </c>
      <c r="BE1811" s="34" t="s">
        <v>1776</v>
      </c>
      <c r="BF1811" s="43" t="s">
        <v>1277</v>
      </c>
      <c r="BG1811" s="34" t="s">
        <v>691</v>
      </c>
      <c r="BH1811" s="34" t="s">
        <v>413</v>
      </c>
      <c r="BI1811" s="34" t="s">
        <v>1776</v>
      </c>
      <c r="BJ1811" s="44" t="s">
        <v>3928</v>
      </c>
      <c r="BK1811" s="44" t="s">
        <v>6839</v>
      </c>
    </row>
    <row r="1812" spans="22:63">
      <c r="V1812" s="43">
        <v>226</v>
      </c>
      <c r="W1812" s="34" t="s">
        <v>4067</v>
      </c>
      <c r="X1812" s="44">
        <v>181609</v>
      </c>
      <c r="Y1812" s="34" t="s">
        <v>1754</v>
      </c>
      <c r="Z1812" s="43" t="s">
        <v>1277</v>
      </c>
      <c r="AA1812" s="34" t="s">
        <v>691</v>
      </c>
      <c r="AB1812" s="34" t="s">
        <v>413</v>
      </c>
      <c r="AC1812" s="34" t="s">
        <v>1754</v>
      </c>
      <c r="AD1812" s="44" t="s">
        <v>3928</v>
      </c>
      <c r="AE1812" s="44" t="s">
        <v>6839</v>
      </c>
      <c r="AF1812" s="43">
        <v>226</v>
      </c>
      <c r="AG1812" s="34" t="s">
        <v>4067</v>
      </c>
      <c r="AH1812" s="34" t="s">
        <v>4066</v>
      </c>
      <c r="AI1812" s="43" t="s">
        <v>4068</v>
      </c>
      <c r="AJ1812" s="44" t="s">
        <v>4069</v>
      </c>
      <c r="AK1812" s="295">
        <v>3660512</v>
      </c>
      <c r="AL1812" s="44" t="s">
        <v>691</v>
      </c>
      <c r="AM1812" s="44" t="s">
        <v>4073</v>
      </c>
      <c r="AN1812" s="296">
        <v>232093950</v>
      </c>
      <c r="AO1812" s="34"/>
      <c r="AP1812" s="34"/>
      <c r="AQ1812" s="34"/>
      <c r="AR1812" s="34"/>
      <c r="AS1812" s="34"/>
      <c r="AT1812" s="44" t="s">
        <v>6737</v>
      </c>
      <c r="AU1812" s="44"/>
      <c r="AV1812" s="751" t="str" cm="1">
        <f t="array" ref="AV18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2" s="34"/>
      <c r="AX1812" s="34"/>
      <c r="AY1812" s="34"/>
      <c r="AZ1812" s="34"/>
      <c r="BA1812" s="34"/>
      <c r="BB1812" s="34"/>
      <c r="BC1812" s="34"/>
      <c r="BD1812" s="44">
        <v>181609</v>
      </c>
      <c r="BE1812" s="34" t="s">
        <v>1754</v>
      </c>
      <c r="BF1812" s="43" t="s">
        <v>1277</v>
      </c>
      <c r="BG1812" s="34" t="s">
        <v>691</v>
      </c>
      <c r="BH1812" s="34" t="s">
        <v>413</v>
      </c>
      <c r="BI1812" s="34" t="s">
        <v>1754</v>
      </c>
      <c r="BJ1812" s="44" t="s">
        <v>3928</v>
      </c>
      <c r="BK1812" s="44" t="s">
        <v>6839</v>
      </c>
    </row>
    <row r="1813" spans="22:63">
      <c r="V1813" s="43">
        <v>226</v>
      </c>
      <c r="W1813" s="34" t="s">
        <v>4067</v>
      </c>
      <c r="X1813" s="44">
        <v>181612</v>
      </c>
      <c r="Y1813" s="34" t="s">
        <v>2167</v>
      </c>
      <c r="Z1813" s="43" t="s">
        <v>1277</v>
      </c>
      <c r="AA1813" s="34" t="s">
        <v>691</v>
      </c>
      <c r="AB1813" s="34" t="s">
        <v>413</v>
      </c>
      <c r="AC1813" s="34" t="s">
        <v>2167</v>
      </c>
      <c r="AD1813" s="44" t="s">
        <v>3928</v>
      </c>
      <c r="AE1813" s="44" t="s">
        <v>6839</v>
      </c>
      <c r="AF1813" s="43">
        <v>226</v>
      </c>
      <c r="AG1813" s="34" t="s">
        <v>4067</v>
      </c>
      <c r="AH1813" s="34" t="s">
        <v>4066</v>
      </c>
      <c r="AI1813" s="43" t="s">
        <v>4068</v>
      </c>
      <c r="AJ1813" s="44" t="s">
        <v>4069</v>
      </c>
      <c r="AK1813" s="295">
        <v>3660512</v>
      </c>
      <c r="AL1813" s="44" t="s">
        <v>691</v>
      </c>
      <c r="AM1813" s="44" t="s">
        <v>4073</v>
      </c>
      <c r="AN1813" s="296">
        <v>232093950</v>
      </c>
      <c r="AO1813" s="34"/>
      <c r="AP1813" s="34"/>
      <c r="AQ1813" s="34"/>
      <c r="AR1813" s="34"/>
      <c r="AS1813" s="34"/>
      <c r="AT1813" s="44" t="s">
        <v>6737</v>
      </c>
      <c r="AU1813" s="44"/>
      <c r="AV1813" s="751" t="str" cm="1">
        <f t="array" ref="AV18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3" s="34"/>
      <c r="AX1813" s="34"/>
      <c r="AY1813" s="34"/>
      <c r="AZ1813" s="34"/>
      <c r="BA1813" s="34"/>
      <c r="BB1813" s="34"/>
      <c r="BC1813" s="34"/>
      <c r="BD1813" s="44">
        <v>181612</v>
      </c>
      <c r="BE1813" s="34" t="s">
        <v>2167</v>
      </c>
      <c r="BF1813" s="43" t="s">
        <v>1277</v>
      </c>
      <c r="BG1813" s="34" t="s">
        <v>691</v>
      </c>
      <c r="BH1813" s="34" t="s">
        <v>413</v>
      </c>
      <c r="BI1813" s="34" t="s">
        <v>2167</v>
      </c>
      <c r="BJ1813" s="44" t="s">
        <v>3928</v>
      </c>
      <c r="BK1813" s="44" t="s">
        <v>6839</v>
      </c>
    </row>
    <row r="1814" spans="22:63">
      <c r="V1814" s="43">
        <v>226</v>
      </c>
      <c r="W1814" s="34" t="s">
        <v>4067</v>
      </c>
      <c r="X1814" s="44">
        <v>181600</v>
      </c>
      <c r="Y1814" s="34" t="s">
        <v>6850</v>
      </c>
      <c r="Z1814" s="43" t="s">
        <v>1277</v>
      </c>
      <c r="AA1814" s="34" t="s">
        <v>691</v>
      </c>
      <c r="AB1814" s="34" t="s">
        <v>413</v>
      </c>
      <c r="AC1814" s="34" t="s">
        <v>6851</v>
      </c>
      <c r="AD1814" s="44" t="s">
        <v>3928</v>
      </c>
      <c r="AE1814" s="44" t="s">
        <v>6839</v>
      </c>
      <c r="AF1814" s="43">
        <v>226</v>
      </c>
      <c r="AG1814" s="34" t="s">
        <v>4067</v>
      </c>
      <c r="AH1814" s="34" t="s">
        <v>4066</v>
      </c>
      <c r="AI1814" s="43" t="s">
        <v>4068</v>
      </c>
      <c r="AJ1814" s="44" t="s">
        <v>4069</v>
      </c>
      <c r="AK1814" s="295">
        <v>3660512</v>
      </c>
      <c r="AL1814" s="44" t="s">
        <v>691</v>
      </c>
      <c r="AM1814" s="44" t="s">
        <v>4073</v>
      </c>
      <c r="AN1814" s="296">
        <v>232093950</v>
      </c>
      <c r="AO1814" s="34"/>
      <c r="AP1814" s="34"/>
      <c r="AQ1814" s="34"/>
      <c r="AR1814" s="34"/>
      <c r="AS1814" s="34"/>
      <c r="AT1814" s="44" t="s">
        <v>6737</v>
      </c>
      <c r="AU1814" s="44"/>
      <c r="AV1814" s="751" t="str" cm="1">
        <f t="array" ref="AV18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4" s="34"/>
      <c r="AX1814" s="34"/>
      <c r="AY1814" s="34"/>
      <c r="AZ1814" s="34"/>
      <c r="BA1814" s="34"/>
      <c r="BB1814" s="34"/>
      <c r="BC1814" s="34"/>
      <c r="BD1814" s="44">
        <v>181600</v>
      </c>
      <c r="BE1814" s="34" t="s">
        <v>6850</v>
      </c>
      <c r="BF1814" s="43" t="s">
        <v>1277</v>
      </c>
      <c r="BG1814" s="34" t="s">
        <v>691</v>
      </c>
      <c r="BH1814" s="34" t="s">
        <v>413</v>
      </c>
      <c r="BI1814" s="34" t="s">
        <v>6851</v>
      </c>
      <c r="BJ1814" s="44" t="s">
        <v>3928</v>
      </c>
      <c r="BK1814" s="44" t="s">
        <v>6839</v>
      </c>
    </row>
    <row r="1815" spans="22:63">
      <c r="V1815" s="43">
        <v>226</v>
      </c>
      <c r="W1815" s="34" t="s">
        <v>4067</v>
      </c>
      <c r="X1815" s="44">
        <v>181615</v>
      </c>
      <c r="Y1815" s="34" t="s">
        <v>2332</v>
      </c>
      <c r="Z1815" s="43" t="s">
        <v>1277</v>
      </c>
      <c r="AA1815" s="34" t="s">
        <v>691</v>
      </c>
      <c r="AB1815" s="34" t="s">
        <v>413</v>
      </c>
      <c r="AC1815" s="34" t="s">
        <v>2332</v>
      </c>
      <c r="AD1815" s="44" t="s">
        <v>3928</v>
      </c>
      <c r="AE1815" s="44" t="s">
        <v>6839</v>
      </c>
      <c r="AF1815" s="43">
        <v>226</v>
      </c>
      <c r="AG1815" s="34" t="s">
        <v>4067</v>
      </c>
      <c r="AH1815" s="34" t="s">
        <v>4066</v>
      </c>
      <c r="AI1815" s="43" t="s">
        <v>4068</v>
      </c>
      <c r="AJ1815" s="44" t="s">
        <v>4069</v>
      </c>
      <c r="AK1815" s="295">
        <v>3660512</v>
      </c>
      <c r="AL1815" s="44" t="s">
        <v>691</v>
      </c>
      <c r="AM1815" s="44" t="s">
        <v>4073</v>
      </c>
      <c r="AN1815" s="296">
        <v>232093950</v>
      </c>
      <c r="AO1815" s="34"/>
      <c r="AP1815" s="34"/>
      <c r="AQ1815" s="34"/>
      <c r="AR1815" s="34"/>
      <c r="AS1815" s="34"/>
      <c r="AT1815" s="44" t="s">
        <v>6737</v>
      </c>
      <c r="AU1815" s="44"/>
      <c r="AV1815" s="751" t="str" cm="1">
        <f t="array" ref="AV18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5" s="34"/>
      <c r="AX1815" s="34"/>
      <c r="AY1815" s="34"/>
      <c r="AZ1815" s="34"/>
      <c r="BA1815" s="34"/>
      <c r="BB1815" s="34"/>
      <c r="BC1815" s="34"/>
      <c r="BD1815" s="44">
        <v>181615</v>
      </c>
      <c r="BE1815" s="34" t="s">
        <v>2332</v>
      </c>
      <c r="BF1815" s="43" t="s">
        <v>1277</v>
      </c>
      <c r="BG1815" s="34" t="s">
        <v>691</v>
      </c>
      <c r="BH1815" s="34" t="s">
        <v>413</v>
      </c>
      <c r="BI1815" s="34" t="s">
        <v>2332</v>
      </c>
      <c r="BJ1815" s="44" t="s">
        <v>3928</v>
      </c>
      <c r="BK1815" s="44" t="s">
        <v>6839</v>
      </c>
    </row>
    <row r="1816" spans="22:63">
      <c r="V1816" s="43">
        <v>226</v>
      </c>
      <c r="W1816" s="34" t="s">
        <v>4067</v>
      </c>
      <c r="X1816" s="44">
        <v>181616</v>
      </c>
      <c r="Y1816" s="34" t="s">
        <v>2475</v>
      </c>
      <c r="Z1816" s="43" t="s">
        <v>1277</v>
      </c>
      <c r="AA1816" s="34" t="s">
        <v>691</v>
      </c>
      <c r="AB1816" s="34" t="s">
        <v>413</v>
      </c>
      <c r="AC1816" s="34" t="s">
        <v>2475</v>
      </c>
      <c r="AD1816" s="44" t="s">
        <v>3928</v>
      </c>
      <c r="AE1816" s="44" t="s">
        <v>6839</v>
      </c>
      <c r="AF1816" s="43">
        <v>226</v>
      </c>
      <c r="AG1816" s="34" t="s">
        <v>4067</v>
      </c>
      <c r="AH1816" s="34" t="s">
        <v>4066</v>
      </c>
      <c r="AI1816" s="43" t="s">
        <v>4068</v>
      </c>
      <c r="AJ1816" s="44" t="s">
        <v>4069</v>
      </c>
      <c r="AK1816" s="295">
        <v>3660512</v>
      </c>
      <c r="AL1816" s="44" t="s">
        <v>691</v>
      </c>
      <c r="AM1816" s="44" t="s">
        <v>4073</v>
      </c>
      <c r="AN1816" s="296">
        <v>232093950</v>
      </c>
      <c r="AO1816" s="34"/>
      <c r="AP1816" s="34"/>
      <c r="AQ1816" s="34"/>
      <c r="AR1816" s="34"/>
      <c r="AS1816" s="34"/>
      <c r="AT1816" s="44" t="s">
        <v>6737</v>
      </c>
      <c r="AU1816" s="44"/>
      <c r="AV1816" s="751" t="str" cm="1">
        <f t="array" ref="AV18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6" s="34"/>
      <c r="AX1816" s="34"/>
      <c r="AY1816" s="34"/>
      <c r="AZ1816" s="34"/>
      <c r="BA1816" s="34"/>
      <c r="BB1816" s="34"/>
      <c r="BC1816" s="34"/>
      <c r="BD1816" s="44">
        <v>181616</v>
      </c>
      <c r="BE1816" s="34" t="s">
        <v>2475</v>
      </c>
      <c r="BF1816" s="43" t="s">
        <v>1277</v>
      </c>
      <c r="BG1816" s="34" t="s">
        <v>691</v>
      </c>
      <c r="BH1816" s="34" t="s">
        <v>413</v>
      </c>
      <c r="BI1816" s="34" t="s">
        <v>2475</v>
      </c>
      <c r="BJ1816" s="44" t="s">
        <v>3928</v>
      </c>
      <c r="BK1816" s="44" t="s">
        <v>6839</v>
      </c>
    </row>
    <row r="1817" spans="22:63">
      <c r="V1817" s="43">
        <v>226</v>
      </c>
      <c r="W1817" s="34" t="s">
        <v>4067</v>
      </c>
      <c r="X1817" s="44">
        <v>181620</v>
      </c>
      <c r="Y1817" s="34" t="s">
        <v>2854</v>
      </c>
      <c r="Z1817" s="43" t="s">
        <v>1277</v>
      </c>
      <c r="AA1817" s="34" t="s">
        <v>691</v>
      </c>
      <c r="AB1817" s="34" t="s">
        <v>413</v>
      </c>
      <c r="AC1817" s="34" t="s">
        <v>6852</v>
      </c>
      <c r="AD1817" s="44" t="s">
        <v>3928</v>
      </c>
      <c r="AE1817" s="44" t="s">
        <v>6839</v>
      </c>
      <c r="AF1817" s="43">
        <v>226</v>
      </c>
      <c r="AG1817" s="34" t="s">
        <v>4067</v>
      </c>
      <c r="AH1817" s="34" t="s">
        <v>4066</v>
      </c>
      <c r="AI1817" s="43" t="s">
        <v>4068</v>
      </c>
      <c r="AJ1817" s="44" t="s">
        <v>4069</v>
      </c>
      <c r="AK1817" s="295">
        <v>3660512</v>
      </c>
      <c r="AL1817" s="44" t="s">
        <v>691</v>
      </c>
      <c r="AM1817" s="44" t="s">
        <v>4073</v>
      </c>
      <c r="AN1817" s="296">
        <v>232093950</v>
      </c>
      <c r="AO1817" s="34"/>
      <c r="AP1817" s="34"/>
      <c r="AQ1817" s="34"/>
      <c r="AR1817" s="34"/>
      <c r="AS1817" s="34"/>
      <c r="AT1817" s="44" t="s">
        <v>6737</v>
      </c>
      <c r="AU1817" s="44"/>
      <c r="AV1817" s="751" t="str" cm="1">
        <f t="array" ref="AV18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7" s="34"/>
      <c r="AX1817" s="34"/>
      <c r="AY1817" s="34"/>
      <c r="AZ1817" s="34"/>
      <c r="BA1817" s="34"/>
      <c r="BB1817" s="34"/>
      <c r="BC1817" s="34"/>
      <c r="BD1817" s="44">
        <v>181620</v>
      </c>
      <c r="BE1817" s="34" t="s">
        <v>2854</v>
      </c>
      <c r="BF1817" s="43" t="s">
        <v>1277</v>
      </c>
      <c r="BG1817" s="34" t="s">
        <v>691</v>
      </c>
      <c r="BH1817" s="34" t="s">
        <v>413</v>
      </c>
      <c r="BI1817" s="34" t="s">
        <v>6852</v>
      </c>
      <c r="BJ1817" s="44" t="s">
        <v>3928</v>
      </c>
      <c r="BK1817" s="44" t="s">
        <v>6839</v>
      </c>
    </row>
    <row r="1818" spans="22:63">
      <c r="V1818" s="43">
        <v>226</v>
      </c>
      <c r="W1818" s="34" t="s">
        <v>4067</v>
      </c>
      <c r="X1818" s="44">
        <v>181623</v>
      </c>
      <c r="Y1818" s="34" t="s">
        <v>3119</v>
      </c>
      <c r="Z1818" s="43" t="s">
        <v>1277</v>
      </c>
      <c r="AA1818" s="34" t="s">
        <v>691</v>
      </c>
      <c r="AB1818" s="34" t="s">
        <v>413</v>
      </c>
      <c r="AC1818" s="34" t="s">
        <v>6851</v>
      </c>
      <c r="AD1818" s="44" t="s">
        <v>3928</v>
      </c>
      <c r="AE1818" s="44" t="s">
        <v>6839</v>
      </c>
      <c r="AF1818" s="43">
        <v>226</v>
      </c>
      <c r="AG1818" s="34" t="s">
        <v>4067</v>
      </c>
      <c r="AH1818" s="34" t="s">
        <v>4066</v>
      </c>
      <c r="AI1818" s="43" t="s">
        <v>4068</v>
      </c>
      <c r="AJ1818" s="44" t="s">
        <v>4069</v>
      </c>
      <c r="AK1818" s="295">
        <v>3660512</v>
      </c>
      <c r="AL1818" s="44" t="s">
        <v>691</v>
      </c>
      <c r="AM1818" s="44" t="s">
        <v>4073</v>
      </c>
      <c r="AN1818" s="296">
        <v>232093950</v>
      </c>
      <c r="AO1818" s="34"/>
      <c r="AP1818" s="34"/>
      <c r="AQ1818" s="34"/>
      <c r="AR1818" s="34"/>
      <c r="AS1818" s="34"/>
      <c r="AT1818" s="44" t="s">
        <v>6737</v>
      </c>
      <c r="AU1818" s="44"/>
      <c r="AV1818" s="751" t="str" cm="1">
        <f t="array" ref="AV18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8" s="34"/>
      <c r="AX1818" s="34"/>
      <c r="AY1818" s="34"/>
      <c r="AZ1818" s="34"/>
      <c r="BA1818" s="34"/>
      <c r="BB1818" s="34"/>
      <c r="BC1818" s="34"/>
      <c r="BD1818" s="44">
        <v>181623</v>
      </c>
      <c r="BE1818" s="34" t="s">
        <v>3119</v>
      </c>
      <c r="BF1818" s="43" t="s">
        <v>1277</v>
      </c>
      <c r="BG1818" s="34" t="s">
        <v>691</v>
      </c>
      <c r="BH1818" s="34" t="s">
        <v>413</v>
      </c>
      <c r="BI1818" s="34" t="s">
        <v>6851</v>
      </c>
      <c r="BJ1818" s="44" t="s">
        <v>3928</v>
      </c>
      <c r="BK1818" s="44" t="s">
        <v>6839</v>
      </c>
    </row>
    <row r="1819" spans="22:63">
      <c r="V1819" s="43">
        <v>226</v>
      </c>
      <c r="W1819" s="34" t="s">
        <v>4067</v>
      </c>
      <c r="X1819" s="44">
        <v>181621</v>
      </c>
      <c r="Y1819" s="34" t="s">
        <v>2951</v>
      </c>
      <c r="Z1819" s="43" t="s">
        <v>1277</v>
      </c>
      <c r="AA1819" s="34" t="s">
        <v>691</v>
      </c>
      <c r="AB1819" s="34" t="s">
        <v>413</v>
      </c>
      <c r="AC1819" s="34" t="s">
        <v>6853</v>
      </c>
      <c r="AD1819" s="44" t="s">
        <v>3928</v>
      </c>
      <c r="AE1819" s="44" t="s">
        <v>6839</v>
      </c>
      <c r="AF1819" s="43">
        <v>226</v>
      </c>
      <c r="AG1819" s="34" t="s">
        <v>4067</v>
      </c>
      <c r="AH1819" s="34" t="s">
        <v>4066</v>
      </c>
      <c r="AI1819" s="43" t="s">
        <v>4068</v>
      </c>
      <c r="AJ1819" s="44" t="s">
        <v>4069</v>
      </c>
      <c r="AK1819" s="295">
        <v>3660512</v>
      </c>
      <c r="AL1819" s="44" t="s">
        <v>691</v>
      </c>
      <c r="AM1819" s="44" t="s">
        <v>4073</v>
      </c>
      <c r="AN1819" s="296">
        <v>232093950</v>
      </c>
      <c r="AO1819" s="34"/>
      <c r="AP1819" s="34"/>
      <c r="AQ1819" s="34"/>
      <c r="AR1819" s="34"/>
      <c r="AS1819" s="34"/>
      <c r="AT1819" s="44" t="s">
        <v>6737</v>
      </c>
      <c r="AU1819" s="44"/>
      <c r="AV1819" s="751" t="str" cm="1">
        <f t="array" ref="AV18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19" s="34"/>
      <c r="AX1819" s="34"/>
      <c r="AY1819" s="34"/>
      <c r="AZ1819" s="34"/>
      <c r="BA1819" s="34"/>
      <c r="BB1819" s="34"/>
      <c r="BC1819" s="34"/>
      <c r="BD1819" s="44">
        <v>181621</v>
      </c>
      <c r="BE1819" s="34" t="s">
        <v>2951</v>
      </c>
      <c r="BF1819" s="43" t="s">
        <v>1277</v>
      </c>
      <c r="BG1819" s="34" t="s">
        <v>691</v>
      </c>
      <c r="BH1819" s="34" t="s">
        <v>413</v>
      </c>
      <c r="BI1819" s="34" t="s">
        <v>6853</v>
      </c>
      <c r="BJ1819" s="44" t="s">
        <v>3928</v>
      </c>
      <c r="BK1819" s="44" t="s">
        <v>6839</v>
      </c>
    </row>
    <row r="1820" spans="22:63">
      <c r="V1820" s="43">
        <v>226</v>
      </c>
      <c r="W1820" s="34" t="s">
        <v>4067</v>
      </c>
      <c r="X1820" s="44">
        <v>181622</v>
      </c>
      <c r="Y1820" s="34" t="s">
        <v>3041</v>
      </c>
      <c r="Z1820" s="43" t="s">
        <v>1277</v>
      </c>
      <c r="AA1820" s="34" t="s">
        <v>691</v>
      </c>
      <c r="AB1820" s="34" t="s">
        <v>413</v>
      </c>
      <c r="AC1820" s="34" t="s">
        <v>6854</v>
      </c>
      <c r="AD1820" s="44" t="s">
        <v>3928</v>
      </c>
      <c r="AE1820" s="44" t="s">
        <v>6839</v>
      </c>
      <c r="AF1820" s="43">
        <v>226</v>
      </c>
      <c r="AG1820" s="34" t="s">
        <v>4067</v>
      </c>
      <c r="AH1820" s="34" t="s">
        <v>4066</v>
      </c>
      <c r="AI1820" s="43" t="s">
        <v>4068</v>
      </c>
      <c r="AJ1820" s="44" t="s">
        <v>4069</v>
      </c>
      <c r="AK1820" s="295">
        <v>3660512</v>
      </c>
      <c r="AL1820" s="44" t="s">
        <v>691</v>
      </c>
      <c r="AM1820" s="44" t="s">
        <v>4073</v>
      </c>
      <c r="AN1820" s="296">
        <v>232093950</v>
      </c>
      <c r="AO1820" s="34"/>
      <c r="AP1820" s="34"/>
      <c r="AQ1820" s="34"/>
      <c r="AR1820" s="34"/>
      <c r="AS1820" s="34"/>
      <c r="AT1820" s="44" t="s">
        <v>6737</v>
      </c>
      <c r="AU1820" s="44"/>
      <c r="AV1820" s="751" t="str" cm="1">
        <f t="array" ref="AV18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0" s="34"/>
      <c r="AX1820" s="34"/>
      <c r="AY1820" s="34"/>
      <c r="AZ1820" s="34"/>
      <c r="BA1820" s="34"/>
      <c r="BB1820" s="34"/>
      <c r="BC1820" s="34"/>
      <c r="BD1820" s="44">
        <v>181622</v>
      </c>
      <c r="BE1820" s="34" t="s">
        <v>3041</v>
      </c>
      <c r="BF1820" s="43" t="s">
        <v>1277</v>
      </c>
      <c r="BG1820" s="34" t="s">
        <v>691</v>
      </c>
      <c r="BH1820" s="34" t="s">
        <v>413</v>
      </c>
      <c r="BI1820" s="34" t="s">
        <v>6854</v>
      </c>
      <c r="BJ1820" s="44" t="s">
        <v>3928</v>
      </c>
      <c r="BK1820" s="44" t="s">
        <v>6839</v>
      </c>
    </row>
    <row r="1821" spans="22:63">
      <c r="V1821" s="43">
        <v>226</v>
      </c>
      <c r="W1821" s="34" t="s">
        <v>4067</v>
      </c>
      <c r="X1821" s="44">
        <v>181617</v>
      </c>
      <c r="Y1821" s="34" t="s">
        <v>2287</v>
      </c>
      <c r="Z1821" s="43" t="s">
        <v>1277</v>
      </c>
      <c r="AA1821" s="34" t="s">
        <v>691</v>
      </c>
      <c r="AB1821" s="34" t="s">
        <v>413</v>
      </c>
      <c r="AC1821" s="34" t="s">
        <v>2287</v>
      </c>
      <c r="AD1821" s="44" t="s">
        <v>3928</v>
      </c>
      <c r="AE1821" s="44" t="s">
        <v>6839</v>
      </c>
      <c r="AF1821" s="43">
        <v>226</v>
      </c>
      <c r="AG1821" s="34" t="s">
        <v>4067</v>
      </c>
      <c r="AH1821" s="34" t="s">
        <v>4066</v>
      </c>
      <c r="AI1821" s="43" t="s">
        <v>4068</v>
      </c>
      <c r="AJ1821" s="44" t="s">
        <v>4069</v>
      </c>
      <c r="AK1821" s="295">
        <v>3660512</v>
      </c>
      <c r="AL1821" s="44" t="s">
        <v>691</v>
      </c>
      <c r="AM1821" s="44" t="s">
        <v>4073</v>
      </c>
      <c r="AN1821" s="296">
        <v>232093950</v>
      </c>
      <c r="AO1821" s="34"/>
      <c r="AP1821" s="34"/>
      <c r="AQ1821" s="34"/>
      <c r="AR1821" s="34"/>
      <c r="AS1821" s="34"/>
      <c r="AT1821" s="44" t="s">
        <v>6737</v>
      </c>
      <c r="AU1821" s="44"/>
      <c r="AV1821" s="751" t="str" cm="1">
        <f t="array" ref="AV18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1" s="34"/>
      <c r="AX1821" s="34"/>
      <c r="AY1821" s="34"/>
      <c r="AZ1821" s="34"/>
      <c r="BA1821" s="34"/>
      <c r="BB1821" s="34"/>
      <c r="BC1821" s="34"/>
      <c r="BD1821" s="44">
        <v>181617</v>
      </c>
      <c r="BE1821" s="34" t="s">
        <v>2287</v>
      </c>
      <c r="BF1821" s="43" t="s">
        <v>1277</v>
      </c>
      <c r="BG1821" s="34" t="s">
        <v>691</v>
      </c>
      <c r="BH1821" s="34" t="s">
        <v>413</v>
      </c>
      <c r="BI1821" s="34" t="s">
        <v>2287</v>
      </c>
      <c r="BJ1821" s="44" t="s">
        <v>3928</v>
      </c>
      <c r="BK1821" s="44" t="s">
        <v>6839</v>
      </c>
    </row>
    <row r="1822" spans="22:63">
      <c r="V1822" s="43">
        <v>226</v>
      </c>
      <c r="W1822" s="34" t="s">
        <v>4067</v>
      </c>
      <c r="X1822" s="44">
        <v>181619</v>
      </c>
      <c r="Y1822" s="34" t="s">
        <v>2743</v>
      </c>
      <c r="Z1822" s="43" t="s">
        <v>1277</v>
      </c>
      <c r="AA1822" s="34" t="s">
        <v>691</v>
      </c>
      <c r="AB1822" s="34" t="s">
        <v>413</v>
      </c>
      <c r="AC1822" s="34" t="s">
        <v>2743</v>
      </c>
      <c r="AD1822" s="44" t="s">
        <v>3928</v>
      </c>
      <c r="AE1822" s="44" t="s">
        <v>6839</v>
      </c>
      <c r="AF1822" s="43">
        <v>226</v>
      </c>
      <c r="AG1822" s="34" t="s">
        <v>4067</v>
      </c>
      <c r="AH1822" s="34" t="s">
        <v>4066</v>
      </c>
      <c r="AI1822" s="43" t="s">
        <v>4068</v>
      </c>
      <c r="AJ1822" s="44" t="s">
        <v>4069</v>
      </c>
      <c r="AK1822" s="295">
        <v>3660512</v>
      </c>
      <c r="AL1822" s="44" t="s">
        <v>691</v>
      </c>
      <c r="AM1822" s="44" t="s">
        <v>4073</v>
      </c>
      <c r="AN1822" s="296">
        <v>232093950</v>
      </c>
      <c r="AO1822" s="34"/>
      <c r="AP1822" s="34"/>
      <c r="AQ1822" s="34"/>
      <c r="AR1822" s="34"/>
      <c r="AS1822" s="34"/>
      <c r="AT1822" s="44" t="s">
        <v>6737</v>
      </c>
      <c r="AU1822" s="44"/>
      <c r="AV1822" s="751" t="str" cm="1">
        <f t="array" ref="AV18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2" s="34"/>
      <c r="AX1822" s="34"/>
      <c r="AY1822" s="34"/>
      <c r="AZ1822" s="34"/>
      <c r="BA1822" s="34"/>
      <c r="BB1822" s="34"/>
      <c r="BC1822" s="34"/>
      <c r="BD1822" s="44">
        <v>181619</v>
      </c>
      <c r="BE1822" s="34" t="s">
        <v>2743</v>
      </c>
      <c r="BF1822" s="43" t="s">
        <v>1277</v>
      </c>
      <c r="BG1822" s="34" t="s">
        <v>691</v>
      </c>
      <c r="BH1822" s="34" t="s">
        <v>413</v>
      </c>
      <c r="BI1822" s="34" t="s">
        <v>2743</v>
      </c>
      <c r="BJ1822" s="44" t="s">
        <v>3928</v>
      </c>
      <c r="BK1822" s="44" t="s">
        <v>6839</v>
      </c>
    </row>
    <row r="1823" spans="22:63">
      <c r="V1823" s="43">
        <v>226</v>
      </c>
      <c r="W1823" s="34" t="s">
        <v>4067</v>
      </c>
      <c r="X1823" s="44">
        <v>182401</v>
      </c>
      <c r="Y1823" s="34" t="s">
        <v>964</v>
      </c>
      <c r="Z1823" s="43" t="s">
        <v>1277</v>
      </c>
      <c r="AA1823" s="34" t="s">
        <v>698</v>
      </c>
      <c r="AB1823" s="34" t="s">
        <v>413</v>
      </c>
      <c r="AC1823" s="34" t="s">
        <v>964</v>
      </c>
      <c r="AD1823" s="44" t="s">
        <v>3928</v>
      </c>
      <c r="AE1823" s="44" t="s">
        <v>6839</v>
      </c>
      <c r="AF1823" s="43">
        <v>226</v>
      </c>
      <c r="AG1823" s="34" t="s">
        <v>4067</v>
      </c>
      <c r="AH1823" s="34" t="s">
        <v>4066</v>
      </c>
      <c r="AI1823" s="43" t="s">
        <v>4068</v>
      </c>
      <c r="AJ1823" s="44" t="s">
        <v>4069</v>
      </c>
      <c r="AK1823" s="295">
        <v>3660512</v>
      </c>
      <c r="AL1823" s="44" t="s">
        <v>691</v>
      </c>
      <c r="AM1823" s="44" t="s">
        <v>4073</v>
      </c>
      <c r="AN1823" s="296">
        <v>232093950</v>
      </c>
      <c r="AO1823" s="34"/>
      <c r="AP1823" s="34"/>
      <c r="AQ1823" s="34"/>
      <c r="AR1823" s="34"/>
      <c r="AS1823" s="34"/>
      <c r="AT1823" s="44" t="s">
        <v>6737</v>
      </c>
      <c r="AU1823" s="44"/>
      <c r="AV1823" s="751" t="str" cm="1">
        <f t="array" ref="AV18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3" s="34"/>
      <c r="AX1823" s="34"/>
      <c r="AY1823" s="34"/>
      <c r="AZ1823" s="34"/>
      <c r="BA1823" s="34"/>
      <c r="BB1823" s="34"/>
      <c r="BC1823" s="34"/>
      <c r="BD1823" s="44">
        <v>182401</v>
      </c>
      <c r="BE1823" s="34" t="s">
        <v>964</v>
      </c>
      <c r="BF1823" s="43" t="s">
        <v>1277</v>
      </c>
      <c r="BG1823" s="34" t="s">
        <v>698</v>
      </c>
      <c r="BH1823" s="34" t="s">
        <v>413</v>
      </c>
      <c r="BI1823" s="34" t="s">
        <v>964</v>
      </c>
      <c r="BJ1823" s="44" t="s">
        <v>3928</v>
      </c>
      <c r="BK1823" s="44" t="s">
        <v>6839</v>
      </c>
    </row>
    <row r="1824" spans="22:63">
      <c r="V1824" s="43">
        <v>226</v>
      </c>
      <c r="W1824" s="34" t="s">
        <v>4067</v>
      </c>
      <c r="X1824" s="44">
        <v>182403</v>
      </c>
      <c r="Y1824" s="34" t="s">
        <v>1228</v>
      </c>
      <c r="Z1824" s="43" t="s">
        <v>1277</v>
      </c>
      <c r="AA1824" s="34" t="s">
        <v>698</v>
      </c>
      <c r="AB1824" s="34" t="s">
        <v>413</v>
      </c>
      <c r="AC1824" s="34" t="s">
        <v>1228</v>
      </c>
      <c r="AD1824" s="44" t="s">
        <v>3928</v>
      </c>
      <c r="AE1824" s="44" t="s">
        <v>6839</v>
      </c>
      <c r="AF1824" s="43">
        <v>226</v>
      </c>
      <c r="AG1824" s="34" t="s">
        <v>4067</v>
      </c>
      <c r="AH1824" s="34" t="s">
        <v>4066</v>
      </c>
      <c r="AI1824" s="43" t="s">
        <v>4068</v>
      </c>
      <c r="AJ1824" s="44" t="s">
        <v>4069</v>
      </c>
      <c r="AK1824" s="295">
        <v>3660512</v>
      </c>
      <c r="AL1824" s="44" t="s">
        <v>691</v>
      </c>
      <c r="AM1824" s="44" t="s">
        <v>4073</v>
      </c>
      <c r="AN1824" s="296">
        <v>232093950</v>
      </c>
      <c r="AO1824" s="34"/>
      <c r="AP1824" s="34"/>
      <c r="AQ1824" s="34"/>
      <c r="AR1824" s="34"/>
      <c r="AS1824" s="34"/>
      <c r="AT1824" s="44" t="s">
        <v>6737</v>
      </c>
      <c r="AU1824" s="44"/>
      <c r="AV1824" s="751" t="str" cm="1">
        <f t="array" ref="AV18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4" s="34"/>
      <c r="AX1824" s="34"/>
      <c r="AY1824" s="34"/>
      <c r="AZ1824" s="34"/>
      <c r="BA1824" s="34"/>
      <c r="BB1824" s="34"/>
      <c r="BC1824" s="34"/>
      <c r="BD1824" s="44">
        <v>182403</v>
      </c>
      <c r="BE1824" s="34" t="s">
        <v>1228</v>
      </c>
      <c r="BF1824" s="43" t="s">
        <v>1277</v>
      </c>
      <c r="BG1824" s="34" t="s">
        <v>698</v>
      </c>
      <c r="BH1824" s="34" t="s">
        <v>413</v>
      </c>
      <c r="BI1824" s="34" t="s">
        <v>1228</v>
      </c>
      <c r="BJ1824" s="44" t="s">
        <v>3928</v>
      </c>
      <c r="BK1824" s="44" t="s">
        <v>6839</v>
      </c>
    </row>
    <row r="1825" spans="22:63">
      <c r="V1825" s="43">
        <v>226</v>
      </c>
      <c r="W1825" s="34" t="s">
        <v>4067</v>
      </c>
      <c r="X1825" s="44">
        <v>182407</v>
      </c>
      <c r="Y1825" s="34" t="s">
        <v>1512</v>
      </c>
      <c r="Z1825" s="43" t="s">
        <v>1277</v>
      </c>
      <c r="AA1825" s="34" t="s">
        <v>698</v>
      </c>
      <c r="AB1825" s="34" t="s">
        <v>413</v>
      </c>
      <c r="AC1825" s="34" t="s">
        <v>1512</v>
      </c>
      <c r="AD1825" s="44" t="s">
        <v>3928</v>
      </c>
      <c r="AE1825" s="44" t="s">
        <v>6839</v>
      </c>
      <c r="AF1825" s="43">
        <v>226</v>
      </c>
      <c r="AG1825" s="34" t="s">
        <v>4067</v>
      </c>
      <c r="AH1825" s="34" t="s">
        <v>4066</v>
      </c>
      <c r="AI1825" s="43" t="s">
        <v>4068</v>
      </c>
      <c r="AJ1825" s="44" t="s">
        <v>4069</v>
      </c>
      <c r="AK1825" s="295">
        <v>3660512</v>
      </c>
      <c r="AL1825" s="44" t="s">
        <v>691</v>
      </c>
      <c r="AM1825" s="44" t="s">
        <v>4073</v>
      </c>
      <c r="AN1825" s="296">
        <v>232093950</v>
      </c>
      <c r="AO1825" s="34"/>
      <c r="AP1825" s="34"/>
      <c r="AQ1825" s="34"/>
      <c r="AR1825" s="34"/>
      <c r="AS1825" s="34"/>
      <c r="AT1825" s="44" t="s">
        <v>6737</v>
      </c>
      <c r="AU1825" s="44"/>
      <c r="AV1825" s="751" t="str" cm="1">
        <f t="array" ref="AV18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5" s="34"/>
      <c r="AX1825" s="34"/>
      <c r="AY1825" s="34"/>
      <c r="AZ1825" s="34"/>
      <c r="BA1825" s="34"/>
      <c r="BB1825" s="34"/>
      <c r="BC1825" s="34"/>
      <c r="BD1825" s="44">
        <v>182407</v>
      </c>
      <c r="BE1825" s="34" t="s">
        <v>1512</v>
      </c>
      <c r="BF1825" s="43" t="s">
        <v>1277</v>
      </c>
      <c r="BG1825" s="34" t="s">
        <v>698</v>
      </c>
      <c r="BH1825" s="34" t="s">
        <v>413</v>
      </c>
      <c r="BI1825" s="34" t="s">
        <v>1512</v>
      </c>
      <c r="BJ1825" s="44" t="s">
        <v>3928</v>
      </c>
      <c r="BK1825" s="44" t="s">
        <v>6839</v>
      </c>
    </row>
    <row r="1826" spans="22:63">
      <c r="V1826" s="43">
        <v>226</v>
      </c>
      <c r="W1826" s="34" t="s">
        <v>4067</v>
      </c>
      <c r="X1826" s="44">
        <v>182409</v>
      </c>
      <c r="Y1826" s="34" t="s">
        <v>1781</v>
      </c>
      <c r="Z1826" s="43" t="s">
        <v>1277</v>
      </c>
      <c r="AA1826" s="34" t="s">
        <v>698</v>
      </c>
      <c r="AB1826" s="34" t="s">
        <v>413</v>
      </c>
      <c r="AC1826" s="34" t="s">
        <v>1781</v>
      </c>
      <c r="AD1826" s="44" t="s">
        <v>3928</v>
      </c>
      <c r="AE1826" s="44" t="s">
        <v>6839</v>
      </c>
      <c r="AF1826" s="43">
        <v>226</v>
      </c>
      <c r="AG1826" s="34" t="s">
        <v>4067</v>
      </c>
      <c r="AH1826" s="34" t="s">
        <v>4066</v>
      </c>
      <c r="AI1826" s="43" t="s">
        <v>4068</v>
      </c>
      <c r="AJ1826" s="44" t="s">
        <v>4069</v>
      </c>
      <c r="AK1826" s="295">
        <v>3660512</v>
      </c>
      <c r="AL1826" s="44" t="s">
        <v>691</v>
      </c>
      <c r="AM1826" s="44" t="s">
        <v>4073</v>
      </c>
      <c r="AN1826" s="296">
        <v>232093950</v>
      </c>
      <c r="AO1826" s="34"/>
      <c r="AP1826" s="34"/>
      <c r="AQ1826" s="34"/>
      <c r="AR1826" s="34"/>
      <c r="AS1826" s="34"/>
      <c r="AT1826" s="44" t="s">
        <v>6737</v>
      </c>
      <c r="AU1826" s="44"/>
      <c r="AV1826" s="751" t="str" cm="1">
        <f t="array" ref="AV18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6" s="34"/>
      <c r="AX1826" s="34"/>
      <c r="AY1826" s="34"/>
      <c r="AZ1826" s="34"/>
      <c r="BA1826" s="34"/>
      <c r="BB1826" s="34"/>
      <c r="BC1826" s="34"/>
      <c r="BD1826" s="44">
        <v>182409</v>
      </c>
      <c r="BE1826" s="34" t="s">
        <v>1781</v>
      </c>
      <c r="BF1826" s="43" t="s">
        <v>1277</v>
      </c>
      <c r="BG1826" s="34" t="s">
        <v>698</v>
      </c>
      <c r="BH1826" s="34" t="s">
        <v>413</v>
      </c>
      <c r="BI1826" s="34" t="s">
        <v>1781</v>
      </c>
      <c r="BJ1826" s="44" t="s">
        <v>3928</v>
      </c>
      <c r="BK1826" s="44" t="s">
        <v>6839</v>
      </c>
    </row>
    <row r="1827" spans="22:63">
      <c r="V1827" s="43">
        <v>226</v>
      </c>
      <c r="W1827" s="34" t="s">
        <v>4067</v>
      </c>
      <c r="X1827" s="44">
        <v>182410</v>
      </c>
      <c r="Y1827" s="34" t="s">
        <v>1995</v>
      </c>
      <c r="Z1827" s="43" t="s">
        <v>1277</v>
      </c>
      <c r="AA1827" s="34" t="s">
        <v>698</v>
      </c>
      <c r="AB1827" s="34" t="s">
        <v>413</v>
      </c>
      <c r="AC1827" s="34" t="s">
        <v>1995</v>
      </c>
      <c r="AD1827" s="44" t="s">
        <v>3928</v>
      </c>
      <c r="AE1827" s="44" t="s">
        <v>6839</v>
      </c>
      <c r="AF1827" s="43">
        <v>226</v>
      </c>
      <c r="AG1827" s="34" t="s">
        <v>4067</v>
      </c>
      <c r="AH1827" s="34" t="s">
        <v>4066</v>
      </c>
      <c r="AI1827" s="43" t="s">
        <v>4068</v>
      </c>
      <c r="AJ1827" s="44" t="s">
        <v>4069</v>
      </c>
      <c r="AK1827" s="295">
        <v>3660512</v>
      </c>
      <c r="AL1827" s="44" t="s">
        <v>691</v>
      </c>
      <c r="AM1827" s="44" t="s">
        <v>4073</v>
      </c>
      <c r="AN1827" s="296">
        <v>232093950</v>
      </c>
      <c r="AO1827" s="34"/>
      <c r="AP1827" s="34"/>
      <c r="AQ1827" s="34"/>
      <c r="AR1827" s="34"/>
      <c r="AS1827" s="34"/>
      <c r="AT1827" s="44" t="s">
        <v>6737</v>
      </c>
      <c r="AU1827" s="44"/>
      <c r="AV1827" s="751" t="str" cm="1">
        <f t="array" ref="AV18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7" s="34"/>
      <c r="AX1827" s="34"/>
      <c r="AY1827" s="34"/>
      <c r="AZ1827" s="34"/>
      <c r="BA1827" s="34"/>
      <c r="BB1827" s="34"/>
      <c r="BC1827" s="34"/>
      <c r="BD1827" s="44">
        <v>182410</v>
      </c>
      <c r="BE1827" s="34" t="s">
        <v>1995</v>
      </c>
      <c r="BF1827" s="43" t="s">
        <v>1277</v>
      </c>
      <c r="BG1827" s="34" t="s">
        <v>698</v>
      </c>
      <c r="BH1827" s="34" t="s">
        <v>413</v>
      </c>
      <c r="BI1827" s="34" t="s">
        <v>1995</v>
      </c>
      <c r="BJ1827" s="44" t="s">
        <v>3928</v>
      </c>
      <c r="BK1827" s="44" t="s">
        <v>6839</v>
      </c>
    </row>
    <row r="1828" spans="22:63">
      <c r="V1828" s="43">
        <v>226</v>
      </c>
      <c r="W1828" s="34" t="s">
        <v>4067</v>
      </c>
      <c r="X1828" s="44">
        <v>182413</v>
      </c>
      <c r="Y1828" s="34" t="s">
        <v>2338</v>
      </c>
      <c r="Z1828" s="43" t="s">
        <v>1277</v>
      </c>
      <c r="AA1828" s="34" t="s">
        <v>698</v>
      </c>
      <c r="AB1828" s="34" t="s">
        <v>413</v>
      </c>
      <c r="AC1828" s="34" t="s">
        <v>6855</v>
      </c>
      <c r="AD1828" s="44" t="s">
        <v>3928</v>
      </c>
      <c r="AE1828" s="44" t="s">
        <v>6839</v>
      </c>
      <c r="AF1828" s="43">
        <v>226</v>
      </c>
      <c r="AG1828" s="34" t="s">
        <v>4067</v>
      </c>
      <c r="AH1828" s="34" t="s">
        <v>4066</v>
      </c>
      <c r="AI1828" s="43" t="s">
        <v>4068</v>
      </c>
      <c r="AJ1828" s="44" t="s">
        <v>4069</v>
      </c>
      <c r="AK1828" s="295">
        <v>3660512</v>
      </c>
      <c r="AL1828" s="44" t="s">
        <v>691</v>
      </c>
      <c r="AM1828" s="44" t="s">
        <v>4073</v>
      </c>
      <c r="AN1828" s="296">
        <v>232093950</v>
      </c>
      <c r="AO1828" s="34"/>
      <c r="AP1828" s="34"/>
      <c r="AQ1828" s="34"/>
      <c r="AR1828" s="34"/>
      <c r="AS1828" s="34"/>
      <c r="AT1828" s="44" t="s">
        <v>6737</v>
      </c>
      <c r="AU1828" s="44"/>
      <c r="AV1828" s="751" t="str" cm="1">
        <f t="array" ref="AV18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8" s="34"/>
      <c r="AX1828" s="34"/>
      <c r="AY1828" s="34"/>
      <c r="AZ1828" s="34"/>
      <c r="BA1828" s="34"/>
      <c r="BB1828" s="34"/>
      <c r="BC1828" s="34"/>
      <c r="BD1828" s="44">
        <v>182413</v>
      </c>
      <c r="BE1828" s="34" t="s">
        <v>2338</v>
      </c>
      <c r="BF1828" s="43" t="s">
        <v>1277</v>
      </c>
      <c r="BG1828" s="34" t="s">
        <v>698</v>
      </c>
      <c r="BH1828" s="34" t="s">
        <v>413</v>
      </c>
      <c r="BI1828" s="34" t="s">
        <v>6855</v>
      </c>
      <c r="BJ1828" s="44" t="s">
        <v>3928</v>
      </c>
      <c r="BK1828" s="44" t="s">
        <v>6839</v>
      </c>
    </row>
    <row r="1829" spans="22:63">
      <c r="V1829" s="43">
        <v>226</v>
      </c>
      <c r="W1829" s="34" t="s">
        <v>4067</v>
      </c>
      <c r="X1829" s="44">
        <v>182414</v>
      </c>
      <c r="Y1829" s="34" t="s">
        <v>2479</v>
      </c>
      <c r="Z1829" s="43" t="s">
        <v>1277</v>
      </c>
      <c r="AA1829" s="34" t="s">
        <v>698</v>
      </c>
      <c r="AB1829" s="34" t="s">
        <v>413</v>
      </c>
      <c r="AC1829" s="34" t="s">
        <v>6856</v>
      </c>
      <c r="AD1829" s="44" t="s">
        <v>3928</v>
      </c>
      <c r="AE1829" s="44" t="s">
        <v>6839</v>
      </c>
      <c r="AF1829" s="43">
        <v>226</v>
      </c>
      <c r="AG1829" s="34" t="s">
        <v>4067</v>
      </c>
      <c r="AH1829" s="34" t="s">
        <v>4066</v>
      </c>
      <c r="AI1829" s="43" t="s">
        <v>4068</v>
      </c>
      <c r="AJ1829" s="44" t="s">
        <v>4069</v>
      </c>
      <c r="AK1829" s="295">
        <v>3660512</v>
      </c>
      <c r="AL1829" s="44" t="s">
        <v>691</v>
      </c>
      <c r="AM1829" s="44" t="s">
        <v>4073</v>
      </c>
      <c r="AN1829" s="296">
        <v>232093950</v>
      </c>
      <c r="AO1829" s="34"/>
      <c r="AP1829" s="34"/>
      <c r="AQ1829" s="34"/>
      <c r="AR1829" s="34"/>
      <c r="AS1829" s="34"/>
      <c r="AT1829" s="44" t="s">
        <v>6737</v>
      </c>
      <c r="AU1829" s="44"/>
      <c r="AV1829" s="751" t="str" cm="1">
        <f t="array" ref="AV18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29" s="34"/>
      <c r="AX1829" s="34"/>
      <c r="AY1829" s="34"/>
      <c r="AZ1829" s="34"/>
      <c r="BA1829" s="34"/>
      <c r="BB1829" s="34"/>
      <c r="BC1829" s="34"/>
      <c r="BD1829" s="44">
        <v>182414</v>
      </c>
      <c r="BE1829" s="34" t="s">
        <v>2479</v>
      </c>
      <c r="BF1829" s="43" t="s">
        <v>1277</v>
      </c>
      <c r="BG1829" s="34" t="s">
        <v>698</v>
      </c>
      <c r="BH1829" s="34" t="s">
        <v>413</v>
      </c>
      <c r="BI1829" s="34" t="s">
        <v>6856</v>
      </c>
      <c r="BJ1829" s="44" t="s">
        <v>3928</v>
      </c>
      <c r="BK1829" s="44" t="s">
        <v>6839</v>
      </c>
    </row>
    <row r="1830" spans="22:63">
      <c r="V1830" s="43">
        <v>226</v>
      </c>
      <c r="W1830" s="34" t="s">
        <v>4067</v>
      </c>
      <c r="X1830" s="44">
        <v>182415</v>
      </c>
      <c r="Y1830" s="34" t="s">
        <v>2612</v>
      </c>
      <c r="Z1830" s="43" t="s">
        <v>1277</v>
      </c>
      <c r="AA1830" s="34" t="s">
        <v>698</v>
      </c>
      <c r="AB1830" s="34" t="s">
        <v>413</v>
      </c>
      <c r="AC1830" s="34" t="s">
        <v>6857</v>
      </c>
      <c r="AD1830" s="44" t="s">
        <v>3928</v>
      </c>
      <c r="AE1830" s="44" t="s">
        <v>6839</v>
      </c>
      <c r="AF1830" s="43">
        <v>226</v>
      </c>
      <c r="AG1830" s="34" t="s">
        <v>4067</v>
      </c>
      <c r="AH1830" s="34" t="s">
        <v>4066</v>
      </c>
      <c r="AI1830" s="43" t="s">
        <v>4068</v>
      </c>
      <c r="AJ1830" s="44" t="s">
        <v>4069</v>
      </c>
      <c r="AK1830" s="295">
        <v>3660512</v>
      </c>
      <c r="AL1830" s="44" t="s">
        <v>691</v>
      </c>
      <c r="AM1830" s="44" t="s">
        <v>4073</v>
      </c>
      <c r="AN1830" s="296">
        <v>232093950</v>
      </c>
      <c r="AO1830" s="34"/>
      <c r="AP1830" s="34"/>
      <c r="AQ1830" s="34"/>
      <c r="AR1830" s="34"/>
      <c r="AS1830" s="34"/>
      <c r="AT1830" s="44" t="s">
        <v>6737</v>
      </c>
      <c r="AU1830" s="44"/>
      <c r="AV1830" s="751" t="str" cm="1">
        <f t="array" ref="AV18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0" s="34"/>
      <c r="AX1830" s="34"/>
      <c r="AY1830" s="34"/>
      <c r="AZ1830" s="34"/>
      <c r="BA1830" s="34"/>
      <c r="BB1830" s="34"/>
      <c r="BC1830" s="34"/>
      <c r="BD1830" s="44">
        <v>182415</v>
      </c>
      <c r="BE1830" s="34" t="s">
        <v>2612</v>
      </c>
      <c r="BF1830" s="43" t="s">
        <v>1277</v>
      </c>
      <c r="BG1830" s="34" t="s">
        <v>698</v>
      </c>
      <c r="BH1830" s="34" t="s">
        <v>413</v>
      </c>
      <c r="BI1830" s="34" t="s">
        <v>6857</v>
      </c>
      <c r="BJ1830" s="44" t="s">
        <v>3928</v>
      </c>
      <c r="BK1830" s="44" t="s">
        <v>6839</v>
      </c>
    </row>
    <row r="1831" spans="22:63">
      <c r="V1831" s="43">
        <v>226</v>
      </c>
      <c r="W1831" s="34" t="s">
        <v>4067</v>
      </c>
      <c r="X1831" s="44">
        <v>182411</v>
      </c>
      <c r="Y1831" s="34" t="s">
        <v>1912</v>
      </c>
      <c r="Z1831" s="43" t="s">
        <v>1277</v>
      </c>
      <c r="AA1831" s="34" t="s">
        <v>698</v>
      </c>
      <c r="AB1831" s="34" t="s">
        <v>413</v>
      </c>
      <c r="AC1831" s="34" t="s">
        <v>1912</v>
      </c>
      <c r="AD1831" s="44" t="s">
        <v>3928</v>
      </c>
      <c r="AE1831" s="44" t="s">
        <v>6839</v>
      </c>
      <c r="AF1831" s="43">
        <v>226</v>
      </c>
      <c r="AG1831" s="34" t="s">
        <v>4067</v>
      </c>
      <c r="AH1831" s="34" t="s">
        <v>4066</v>
      </c>
      <c r="AI1831" s="43" t="s">
        <v>4068</v>
      </c>
      <c r="AJ1831" s="44" t="s">
        <v>4069</v>
      </c>
      <c r="AK1831" s="295">
        <v>3660512</v>
      </c>
      <c r="AL1831" s="44" t="s">
        <v>691</v>
      </c>
      <c r="AM1831" s="44" t="s">
        <v>4073</v>
      </c>
      <c r="AN1831" s="296">
        <v>232093950</v>
      </c>
      <c r="AO1831" s="34"/>
      <c r="AP1831" s="34"/>
      <c r="AQ1831" s="34"/>
      <c r="AR1831" s="34"/>
      <c r="AS1831" s="34"/>
      <c r="AT1831" s="44" t="s">
        <v>6737</v>
      </c>
      <c r="AU1831" s="44"/>
      <c r="AV1831" s="751" t="str" cm="1">
        <f t="array" ref="AV18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1" s="34"/>
      <c r="AX1831" s="34"/>
      <c r="AY1831" s="34"/>
      <c r="AZ1831" s="34"/>
      <c r="BA1831" s="34"/>
      <c r="BB1831" s="34"/>
      <c r="BC1831" s="34"/>
      <c r="BD1831" s="44">
        <v>182411</v>
      </c>
      <c r="BE1831" s="34" t="s">
        <v>1912</v>
      </c>
      <c r="BF1831" s="43" t="s">
        <v>1277</v>
      </c>
      <c r="BG1831" s="34" t="s">
        <v>698</v>
      </c>
      <c r="BH1831" s="34" t="s">
        <v>413</v>
      </c>
      <c r="BI1831" s="34" t="s">
        <v>1912</v>
      </c>
      <c r="BJ1831" s="44" t="s">
        <v>3928</v>
      </c>
      <c r="BK1831" s="44" t="s">
        <v>6839</v>
      </c>
    </row>
    <row r="1832" spans="22:63">
      <c r="V1832" s="43">
        <v>226</v>
      </c>
      <c r="W1832" s="34" t="s">
        <v>4067</v>
      </c>
      <c r="X1832" s="44">
        <v>182400</v>
      </c>
      <c r="Y1832" s="34" t="s">
        <v>6858</v>
      </c>
      <c r="Z1832" s="43" t="s">
        <v>1277</v>
      </c>
      <c r="AA1832" s="34" t="s">
        <v>698</v>
      </c>
      <c r="AB1832" s="34" t="s">
        <v>413</v>
      </c>
      <c r="AC1832" s="34" t="s">
        <v>6857</v>
      </c>
      <c r="AD1832" s="44" t="s">
        <v>3928</v>
      </c>
      <c r="AE1832" s="44" t="s">
        <v>6839</v>
      </c>
      <c r="AF1832" s="43">
        <v>226</v>
      </c>
      <c r="AG1832" s="34" t="s">
        <v>4067</v>
      </c>
      <c r="AH1832" s="34" t="s">
        <v>4066</v>
      </c>
      <c r="AI1832" s="43" t="s">
        <v>4068</v>
      </c>
      <c r="AJ1832" s="44" t="s">
        <v>4069</v>
      </c>
      <c r="AK1832" s="295">
        <v>3660512</v>
      </c>
      <c r="AL1832" s="44" t="s">
        <v>691</v>
      </c>
      <c r="AM1832" s="44" t="s">
        <v>4073</v>
      </c>
      <c r="AN1832" s="296">
        <v>232093950</v>
      </c>
      <c r="AO1832" s="34"/>
      <c r="AP1832" s="34"/>
      <c r="AQ1832" s="34"/>
      <c r="AR1832" s="34"/>
      <c r="AS1832" s="34"/>
      <c r="AT1832" s="44" t="s">
        <v>6737</v>
      </c>
      <c r="AU1832" s="44"/>
      <c r="AV1832" s="751" t="str" cm="1">
        <f t="array" ref="AV18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2" s="34"/>
      <c r="AX1832" s="34"/>
      <c r="AY1832" s="34"/>
      <c r="AZ1832" s="34"/>
      <c r="BA1832" s="34"/>
      <c r="BB1832" s="34"/>
      <c r="BC1832" s="34"/>
      <c r="BD1832" s="44">
        <v>182400</v>
      </c>
      <c r="BE1832" s="34" t="s">
        <v>6858</v>
      </c>
      <c r="BF1832" s="43" t="s">
        <v>1277</v>
      </c>
      <c r="BG1832" s="34" t="s">
        <v>698</v>
      </c>
      <c r="BH1832" s="34" t="s">
        <v>413</v>
      </c>
      <c r="BI1832" s="34" t="s">
        <v>6857</v>
      </c>
      <c r="BJ1832" s="44" t="s">
        <v>3928</v>
      </c>
      <c r="BK1832" s="44" t="s">
        <v>6839</v>
      </c>
    </row>
    <row r="1833" spans="22:63">
      <c r="V1833" s="43">
        <v>227</v>
      </c>
      <c r="W1833" s="34" t="s">
        <v>4085</v>
      </c>
      <c r="X1833" s="44">
        <v>90100</v>
      </c>
      <c r="Y1833" s="34" t="s">
        <v>6859</v>
      </c>
      <c r="Z1833" s="43" t="s">
        <v>1277</v>
      </c>
      <c r="AA1833" s="34" t="s">
        <v>447</v>
      </c>
      <c r="AB1833" s="34" t="s">
        <v>404</v>
      </c>
      <c r="AC1833" s="34" t="s">
        <v>6860</v>
      </c>
      <c r="AD1833" s="44" t="s">
        <v>3928</v>
      </c>
      <c r="AE1833" s="44" t="s">
        <v>6839</v>
      </c>
      <c r="AF1833" s="43">
        <v>227</v>
      </c>
      <c r="AG1833" s="34" t="s">
        <v>4085</v>
      </c>
      <c r="AH1833" s="34" t="s">
        <v>4084</v>
      </c>
      <c r="AI1833" s="43" t="s">
        <v>4086</v>
      </c>
      <c r="AJ1833" s="44" t="s">
        <v>4087</v>
      </c>
      <c r="AK1833" s="295">
        <v>3514505</v>
      </c>
      <c r="AL1833" s="44" t="s">
        <v>413</v>
      </c>
      <c r="AM1833" s="44" t="s">
        <v>4091</v>
      </c>
      <c r="AN1833" s="296">
        <v>232093870</v>
      </c>
      <c r="AO1833" s="34"/>
      <c r="AP1833" s="34"/>
      <c r="AQ1833" s="34"/>
      <c r="AR1833" s="34"/>
      <c r="AS1833" s="34"/>
      <c r="AT1833" s="44" t="s">
        <v>6737</v>
      </c>
      <c r="AU1833" s="44"/>
      <c r="AV1833" s="751" t="str" cm="1">
        <f t="array" ref="AV18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3" s="34"/>
      <c r="AX1833" s="34"/>
      <c r="AY1833" s="34"/>
      <c r="AZ1833" s="34"/>
      <c r="BA1833" s="34"/>
      <c r="BB1833" s="34"/>
      <c r="BC1833" s="34"/>
      <c r="BD1833" s="44">
        <v>90100</v>
      </c>
      <c r="BE1833" s="34" t="s">
        <v>6859</v>
      </c>
      <c r="BF1833" s="43" t="s">
        <v>1277</v>
      </c>
      <c r="BG1833" s="34" t="s">
        <v>447</v>
      </c>
      <c r="BH1833" s="34" t="s">
        <v>404</v>
      </c>
      <c r="BI1833" s="34" t="s">
        <v>6860</v>
      </c>
      <c r="BJ1833" s="44" t="s">
        <v>3928</v>
      </c>
      <c r="BK1833" s="44" t="s">
        <v>6839</v>
      </c>
    </row>
    <row r="1834" spans="22:63">
      <c r="V1834" s="43">
        <v>227</v>
      </c>
      <c r="W1834" s="34" t="s">
        <v>4085</v>
      </c>
      <c r="X1834" s="44">
        <v>90102</v>
      </c>
      <c r="Y1834" s="34" t="s">
        <v>823</v>
      </c>
      <c r="Z1834" s="43" t="s">
        <v>1277</v>
      </c>
      <c r="AA1834" s="34" t="s">
        <v>447</v>
      </c>
      <c r="AB1834" s="34" t="s">
        <v>404</v>
      </c>
      <c r="AC1834" s="34" t="s">
        <v>823</v>
      </c>
      <c r="AD1834" s="44" t="s">
        <v>3928</v>
      </c>
      <c r="AE1834" s="44" t="s">
        <v>6839</v>
      </c>
      <c r="AF1834" s="43">
        <v>227</v>
      </c>
      <c r="AG1834" s="34" t="s">
        <v>4085</v>
      </c>
      <c r="AH1834" s="34" t="s">
        <v>4084</v>
      </c>
      <c r="AI1834" s="43" t="s">
        <v>4086</v>
      </c>
      <c r="AJ1834" s="44" t="s">
        <v>4087</v>
      </c>
      <c r="AK1834" s="295">
        <v>3514505</v>
      </c>
      <c r="AL1834" s="44" t="s">
        <v>413</v>
      </c>
      <c r="AM1834" s="44" t="s">
        <v>4091</v>
      </c>
      <c r="AN1834" s="296">
        <v>232093870</v>
      </c>
      <c r="AO1834" s="34"/>
      <c r="AP1834" s="34"/>
      <c r="AQ1834" s="34"/>
      <c r="AR1834" s="34"/>
      <c r="AS1834" s="34"/>
      <c r="AT1834" s="44" t="s">
        <v>6737</v>
      </c>
      <c r="AU1834" s="44"/>
      <c r="AV1834" s="751" t="str" cm="1">
        <f t="array" ref="AV18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4" s="34"/>
      <c r="AX1834" s="34"/>
      <c r="AY1834" s="34"/>
      <c r="AZ1834" s="34"/>
      <c r="BA1834" s="34"/>
      <c r="BB1834" s="34"/>
      <c r="BC1834" s="34"/>
      <c r="BD1834" s="44">
        <v>90102</v>
      </c>
      <c r="BE1834" s="34" t="s">
        <v>823</v>
      </c>
      <c r="BF1834" s="43" t="s">
        <v>1277</v>
      </c>
      <c r="BG1834" s="34" t="s">
        <v>447</v>
      </c>
      <c r="BH1834" s="34" t="s">
        <v>404</v>
      </c>
      <c r="BI1834" s="34" t="s">
        <v>823</v>
      </c>
      <c r="BJ1834" s="44" t="s">
        <v>3928</v>
      </c>
      <c r="BK1834" s="44" t="s">
        <v>6839</v>
      </c>
    </row>
    <row r="1835" spans="22:63">
      <c r="V1835" s="43">
        <v>227</v>
      </c>
      <c r="W1835" s="34" t="s">
        <v>4085</v>
      </c>
      <c r="X1835" s="44">
        <v>90103</v>
      </c>
      <c r="Y1835" s="34" t="s">
        <v>1088</v>
      </c>
      <c r="Z1835" s="43" t="s">
        <v>1277</v>
      </c>
      <c r="AA1835" s="34" t="s">
        <v>447</v>
      </c>
      <c r="AB1835" s="34" t="s">
        <v>404</v>
      </c>
      <c r="AC1835" s="34" t="s">
        <v>1088</v>
      </c>
      <c r="AD1835" s="44" t="s">
        <v>3928</v>
      </c>
      <c r="AE1835" s="44" t="s">
        <v>6839</v>
      </c>
      <c r="AF1835" s="43">
        <v>227</v>
      </c>
      <c r="AG1835" s="34" t="s">
        <v>4085</v>
      </c>
      <c r="AH1835" s="34" t="s">
        <v>4084</v>
      </c>
      <c r="AI1835" s="43" t="s">
        <v>4086</v>
      </c>
      <c r="AJ1835" s="44" t="s">
        <v>4087</v>
      </c>
      <c r="AK1835" s="295">
        <v>3514505</v>
      </c>
      <c r="AL1835" s="44" t="s">
        <v>413</v>
      </c>
      <c r="AM1835" s="44" t="s">
        <v>4091</v>
      </c>
      <c r="AN1835" s="296">
        <v>232093870</v>
      </c>
      <c r="AO1835" s="34"/>
      <c r="AP1835" s="34"/>
      <c r="AQ1835" s="34"/>
      <c r="AR1835" s="34"/>
      <c r="AS1835" s="34"/>
      <c r="AT1835" s="44" t="s">
        <v>6737</v>
      </c>
      <c r="AU1835" s="44"/>
      <c r="AV1835" s="751" t="str" cm="1">
        <f t="array" ref="AV18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5" s="34"/>
      <c r="AX1835" s="34"/>
      <c r="AY1835" s="34"/>
      <c r="AZ1835" s="34"/>
      <c r="BA1835" s="34"/>
      <c r="BB1835" s="34"/>
      <c r="BC1835" s="34"/>
      <c r="BD1835" s="44">
        <v>90103</v>
      </c>
      <c r="BE1835" s="34" t="s">
        <v>1088</v>
      </c>
      <c r="BF1835" s="43" t="s">
        <v>1277</v>
      </c>
      <c r="BG1835" s="34" t="s">
        <v>447</v>
      </c>
      <c r="BH1835" s="34" t="s">
        <v>404</v>
      </c>
      <c r="BI1835" s="34" t="s">
        <v>1088</v>
      </c>
      <c r="BJ1835" s="44" t="s">
        <v>3928</v>
      </c>
      <c r="BK1835" s="44" t="s">
        <v>6839</v>
      </c>
    </row>
    <row r="1836" spans="22:63">
      <c r="V1836" s="43">
        <v>227</v>
      </c>
      <c r="W1836" s="34" t="s">
        <v>4085</v>
      </c>
      <c r="X1836" s="44">
        <v>90105</v>
      </c>
      <c r="Y1836" s="34" t="s">
        <v>1382</v>
      </c>
      <c r="Z1836" s="43" t="s">
        <v>1277</v>
      </c>
      <c r="AA1836" s="34" t="s">
        <v>447</v>
      </c>
      <c r="AB1836" s="34" t="s">
        <v>404</v>
      </c>
      <c r="AC1836" s="34" t="s">
        <v>1382</v>
      </c>
      <c r="AD1836" s="44" t="s">
        <v>3928</v>
      </c>
      <c r="AE1836" s="44" t="s">
        <v>6839</v>
      </c>
      <c r="AF1836" s="43">
        <v>227</v>
      </c>
      <c r="AG1836" s="34" t="s">
        <v>4085</v>
      </c>
      <c r="AH1836" s="34" t="s">
        <v>4084</v>
      </c>
      <c r="AI1836" s="43" t="s">
        <v>4086</v>
      </c>
      <c r="AJ1836" s="44" t="s">
        <v>4087</v>
      </c>
      <c r="AK1836" s="295">
        <v>3514505</v>
      </c>
      <c r="AL1836" s="44" t="s">
        <v>413</v>
      </c>
      <c r="AM1836" s="44" t="s">
        <v>4091</v>
      </c>
      <c r="AN1836" s="296">
        <v>232093870</v>
      </c>
      <c r="AO1836" s="34"/>
      <c r="AP1836" s="34"/>
      <c r="AQ1836" s="34"/>
      <c r="AR1836" s="34"/>
      <c r="AS1836" s="34"/>
      <c r="AT1836" s="44" t="s">
        <v>6737</v>
      </c>
      <c r="AU1836" s="44"/>
      <c r="AV1836" s="751" t="str" cm="1">
        <f t="array" ref="AV18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6" s="34"/>
      <c r="AX1836" s="34"/>
      <c r="AY1836" s="34"/>
      <c r="AZ1836" s="34"/>
      <c r="BA1836" s="34"/>
      <c r="BB1836" s="34"/>
      <c r="BC1836" s="34"/>
      <c r="BD1836" s="44">
        <v>90105</v>
      </c>
      <c r="BE1836" s="34" t="s">
        <v>1382</v>
      </c>
      <c r="BF1836" s="43" t="s">
        <v>1277</v>
      </c>
      <c r="BG1836" s="34" t="s">
        <v>447</v>
      </c>
      <c r="BH1836" s="34" t="s">
        <v>404</v>
      </c>
      <c r="BI1836" s="34" t="s">
        <v>1382</v>
      </c>
      <c r="BJ1836" s="44" t="s">
        <v>3928</v>
      </c>
      <c r="BK1836" s="44" t="s">
        <v>6839</v>
      </c>
    </row>
    <row r="1837" spans="22:63">
      <c r="V1837" s="43">
        <v>227</v>
      </c>
      <c r="W1837" s="34" t="s">
        <v>4085</v>
      </c>
      <c r="X1837" s="44">
        <v>90106</v>
      </c>
      <c r="Y1837" s="34" t="s">
        <v>1532</v>
      </c>
      <c r="Z1837" s="43" t="s">
        <v>1277</v>
      </c>
      <c r="AA1837" s="34" t="s">
        <v>447</v>
      </c>
      <c r="AB1837" s="34" t="s">
        <v>404</v>
      </c>
      <c r="AC1837" s="34" t="s">
        <v>1532</v>
      </c>
      <c r="AD1837" s="44" t="s">
        <v>3928</v>
      </c>
      <c r="AE1837" s="44" t="s">
        <v>6839</v>
      </c>
      <c r="AF1837" s="43">
        <v>227</v>
      </c>
      <c r="AG1837" s="34" t="s">
        <v>4085</v>
      </c>
      <c r="AH1837" s="34" t="s">
        <v>4084</v>
      </c>
      <c r="AI1837" s="43" t="s">
        <v>4086</v>
      </c>
      <c r="AJ1837" s="44" t="s">
        <v>4087</v>
      </c>
      <c r="AK1837" s="295">
        <v>3514505</v>
      </c>
      <c r="AL1837" s="44" t="s">
        <v>413</v>
      </c>
      <c r="AM1837" s="44" t="s">
        <v>4091</v>
      </c>
      <c r="AN1837" s="296">
        <v>232093870</v>
      </c>
      <c r="AO1837" s="34"/>
      <c r="AP1837" s="34"/>
      <c r="AQ1837" s="34"/>
      <c r="AR1837" s="34"/>
      <c r="AS1837" s="34"/>
      <c r="AT1837" s="44" t="s">
        <v>6737</v>
      </c>
      <c r="AU1837" s="44"/>
      <c r="AV1837" s="751" t="str" cm="1">
        <f t="array" ref="AV18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7" s="34"/>
      <c r="AX1837" s="34"/>
      <c r="AY1837" s="34"/>
      <c r="AZ1837" s="34"/>
      <c r="BA1837" s="34"/>
      <c r="BB1837" s="34"/>
      <c r="BC1837" s="34"/>
      <c r="BD1837" s="44">
        <v>90106</v>
      </c>
      <c r="BE1837" s="34" t="s">
        <v>1532</v>
      </c>
      <c r="BF1837" s="43" t="s">
        <v>1277</v>
      </c>
      <c r="BG1837" s="34" t="s">
        <v>447</v>
      </c>
      <c r="BH1837" s="34" t="s">
        <v>404</v>
      </c>
      <c r="BI1837" s="34" t="s">
        <v>1532</v>
      </c>
      <c r="BJ1837" s="44" t="s">
        <v>3928</v>
      </c>
      <c r="BK1837" s="44" t="s">
        <v>6839</v>
      </c>
    </row>
    <row r="1838" spans="22:63">
      <c r="V1838" s="43">
        <v>227</v>
      </c>
      <c r="W1838" s="34" t="s">
        <v>4085</v>
      </c>
      <c r="X1838" s="44">
        <v>90107</v>
      </c>
      <c r="Y1838" s="34" t="s">
        <v>1896</v>
      </c>
      <c r="Z1838" s="43" t="s">
        <v>1277</v>
      </c>
      <c r="AA1838" s="34" t="s">
        <v>447</v>
      </c>
      <c r="AB1838" s="34" t="s">
        <v>404</v>
      </c>
      <c r="AC1838" s="34" t="s">
        <v>1896</v>
      </c>
      <c r="AD1838" s="44" t="s">
        <v>3928</v>
      </c>
      <c r="AE1838" s="44" t="s">
        <v>6839</v>
      </c>
      <c r="AF1838" s="43">
        <v>227</v>
      </c>
      <c r="AG1838" s="34" t="s">
        <v>4085</v>
      </c>
      <c r="AH1838" s="34" t="s">
        <v>4084</v>
      </c>
      <c r="AI1838" s="43" t="s">
        <v>4086</v>
      </c>
      <c r="AJ1838" s="44" t="s">
        <v>4087</v>
      </c>
      <c r="AK1838" s="295">
        <v>3514505</v>
      </c>
      <c r="AL1838" s="44" t="s">
        <v>413</v>
      </c>
      <c r="AM1838" s="44" t="s">
        <v>4091</v>
      </c>
      <c r="AN1838" s="296">
        <v>232093870</v>
      </c>
      <c r="AO1838" s="34"/>
      <c r="AP1838" s="34"/>
      <c r="AQ1838" s="34"/>
      <c r="AR1838" s="34"/>
      <c r="AS1838" s="34"/>
      <c r="AT1838" s="44" t="s">
        <v>6737</v>
      </c>
      <c r="AU1838" s="44"/>
      <c r="AV1838" s="751" t="str" cm="1">
        <f t="array" ref="AV18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8" s="34"/>
      <c r="AX1838" s="34"/>
      <c r="AY1838" s="34"/>
      <c r="AZ1838" s="34"/>
      <c r="BA1838" s="34"/>
      <c r="BB1838" s="34"/>
      <c r="BC1838" s="34"/>
      <c r="BD1838" s="44">
        <v>90107</v>
      </c>
      <c r="BE1838" s="34" t="s">
        <v>1896</v>
      </c>
      <c r="BF1838" s="43" t="s">
        <v>1277</v>
      </c>
      <c r="BG1838" s="34" t="s">
        <v>447</v>
      </c>
      <c r="BH1838" s="34" t="s">
        <v>404</v>
      </c>
      <c r="BI1838" s="34" t="s">
        <v>1896</v>
      </c>
      <c r="BJ1838" s="44" t="s">
        <v>3928</v>
      </c>
      <c r="BK1838" s="44" t="s">
        <v>6839</v>
      </c>
    </row>
    <row r="1839" spans="22:63">
      <c r="V1839" s="43">
        <v>227</v>
      </c>
      <c r="W1839" s="34" t="s">
        <v>4085</v>
      </c>
      <c r="X1839" s="44">
        <v>90109</v>
      </c>
      <c r="Y1839" s="34" t="s">
        <v>1795</v>
      </c>
      <c r="Z1839" s="43" t="s">
        <v>1277</v>
      </c>
      <c r="AA1839" s="34" t="s">
        <v>447</v>
      </c>
      <c r="AB1839" s="34" t="s">
        <v>404</v>
      </c>
      <c r="AC1839" s="34" t="s">
        <v>1795</v>
      </c>
      <c r="AD1839" s="44" t="s">
        <v>3928</v>
      </c>
      <c r="AE1839" s="44" t="s">
        <v>6839</v>
      </c>
      <c r="AF1839" s="43">
        <v>227</v>
      </c>
      <c r="AG1839" s="34" t="s">
        <v>4085</v>
      </c>
      <c r="AH1839" s="34" t="s">
        <v>4084</v>
      </c>
      <c r="AI1839" s="43" t="s">
        <v>4086</v>
      </c>
      <c r="AJ1839" s="44" t="s">
        <v>4087</v>
      </c>
      <c r="AK1839" s="295">
        <v>3514505</v>
      </c>
      <c r="AL1839" s="44" t="s">
        <v>413</v>
      </c>
      <c r="AM1839" s="44" t="s">
        <v>4091</v>
      </c>
      <c r="AN1839" s="296">
        <v>232093870</v>
      </c>
      <c r="AO1839" s="34"/>
      <c r="AP1839" s="34"/>
      <c r="AQ1839" s="34"/>
      <c r="AR1839" s="34"/>
      <c r="AS1839" s="34"/>
      <c r="AT1839" s="44" t="s">
        <v>6737</v>
      </c>
      <c r="AU1839" s="44"/>
      <c r="AV1839" s="751" t="str" cm="1">
        <f t="array" ref="AV18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39" s="34"/>
      <c r="AX1839" s="34"/>
      <c r="AY1839" s="34"/>
      <c r="AZ1839" s="34"/>
      <c r="BA1839" s="34"/>
      <c r="BB1839" s="34"/>
      <c r="BC1839" s="34"/>
      <c r="BD1839" s="44">
        <v>90109</v>
      </c>
      <c r="BE1839" s="34" t="s">
        <v>1795</v>
      </c>
      <c r="BF1839" s="43" t="s">
        <v>1277</v>
      </c>
      <c r="BG1839" s="34" t="s">
        <v>447</v>
      </c>
      <c r="BH1839" s="34" t="s">
        <v>404</v>
      </c>
      <c r="BI1839" s="34" t="s">
        <v>1795</v>
      </c>
      <c r="BJ1839" s="44" t="s">
        <v>3928</v>
      </c>
      <c r="BK1839" s="44" t="s">
        <v>6839</v>
      </c>
    </row>
    <row r="1840" spans="22:63">
      <c r="V1840" s="43">
        <v>227</v>
      </c>
      <c r="W1840" s="34" t="s">
        <v>4085</v>
      </c>
      <c r="X1840" s="44">
        <v>90110</v>
      </c>
      <c r="Y1840" s="34" t="s">
        <v>1215</v>
      </c>
      <c r="Z1840" s="43" t="s">
        <v>1277</v>
      </c>
      <c r="AA1840" s="34" t="s">
        <v>447</v>
      </c>
      <c r="AB1840" s="34" t="s">
        <v>404</v>
      </c>
      <c r="AC1840" s="34" t="s">
        <v>1215</v>
      </c>
      <c r="AD1840" s="44" t="s">
        <v>3928</v>
      </c>
      <c r="AE1840" s="44" t="s">
        <v>6839</v>
      </c>
      <c r="AF1840" s="43">
        <v>227</v>
      </c>
      <c r="AG1840" s="34" t="s">
        <v>4085</v>
      </c>
      <c r="AH1840" s="34" t="s">
        <v>4084</v>
      </c>
      <c r="AI1840" s="43" t="s">
        <v>4086</v>
      </c>
      <c r="AJ1840" s="44" t="s">
        <v>4087</v>
      </c>
      <c r="AK1840" s="295">
        <v>3514505</v>
      </c>
      <c r="AL1840" s="44" t="s">
        <v>413</v>
      </c>
      <c r="AM1840" s="44" t="s">
        <v>4091</v>
      </c>
      <c r="AN1840" s="296">
        <v>232093870</v>
      </c>
      <c r="AO1840" s="34"/>
      <c r="AP1840" s="34"/>
      <c r="AQ1840" s="34"/>
      <c r="AR1840" s="34"/>
      <c r="AS1840" s="34"/>
      <c r="AT1840" s="44" t="s">
        <v>6737</v>
      </c>
      <c r="AU1840" s="44"/>
      <c r="AV1840" s="751" t="str" cm="1">
        <f t="array" ref="AV18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0" s="34"/>
      <c r="AX1840" s="34"/>
      <c r="AY1840" s="34"/>
      <c r="AZ1840" s="34"/>
      <c r="BA1840" s="34"/>
      <c r="BB1840" s="34"/>
      <c r="BC1840" s="34"/>
      <c r="BD1840" s="44">
        <v>90110</v>
      </c>
      <c r="BE1840" s="34" t="s">
        <v>1215</v>
      </c>
      <c r="BF1840" s="43" t="s">
        <v>1277</v>
      </c>
      <c r="BG1840" s="34" t="s">
        <v>447</v>
      </c>
      <c r="BH1840" s="34" t="s">
        <v>404</v>
      </c>
      <c r="BI1840" s="34" t="s">
        <v>1215</v>
      </c>
      <c r="BJ1840" s="44" t="s">
        <v>3928</v>
      </c>
      <c r="BK1840" s="44" t="s">
        <v>6839</v>
      </c>
    </row>
    <row r="1841" spans="22:63">
      <c r="V1841" s="43">
        <v>227</v>
      </c>
      <c r="W1841" s="34" t="s">
        <v>4085</v>
      </c>
      <c r="X1841" s="44">
        <v>90114</v>
      </c>
      <c r="Y1841" s="34" t="s">
        <v>2183</v>
      </c>
      <c r="Z1841" s="43" t="s">
        <v>1277</v>
      </c>
      <c r="AA1841" s="34" t="s">
        <v>447</v>
      </c>
      <c r="AB1841" s="34" t="s">
        <v>404</v>
      </c>
      <c r="AC1841" s="34" t="s">
        <v>6860</v>
      </c>
      <c r="AD1841" s="44" t="s">
        <v>3928</v>
      </c>
      <c r="AE1841" s="44" t="s">
        <v>6839</v>
      </c>
      <c r="AF1841" s="43">
        <v>227</v>
      </c>
      <c r="AG1841" s="34" t="s">
        <v>4085</v>
      </c>
      <c r="AH1841" s="34" t="s">
        <v>4084</v>
      </c>
      <c r="AI1841" s="43" t="s">
        <v>4086</v>
      </c>
      <c r="AJ1841" s="44" t="s">
        <v>4087</v>
      </c>
      <c r="AK1841" s="295">
        <v>3514505</v>
      </c>
      <c r="AL1841" s="44" t="s">
        <v>413</v>
      </c>
      <c r="AM1841" s="44" t="s">
        <v>4091</v>
      </c>
      <c r="AN1841" s="296">
        <v>232093870</v>
      </c>
      <c r="AO1841" s="34"/>
      <c r="AP1841" s="34"/>
      <c r="AQ1841" s="34"/>
      <c r="AR1841" s="34"/>
      <c r="AS1841" s="34"/>
      <c r="AT1841" s="44" t="s">
        <v>6737</v>
      </c>
      <c r="AU1841" s="44"/>
      <c r="AV1841" s="751" t="str" cm="1">
        <f t="array" ref="AV18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1" s="34"/>
      <c r="AX1841" s="34"/>
      <c r="AY1841" s="34"/>
      <c r="AZ1841" s="34"/>
      <c r="BA1841" s="34"/>
      <c r="BB1841" s="34"/>
      <c r="BC1841" s="34"/>
      <c r="BD1841" s="44">
        <v>90114</v>
      </c>
      <c r="BE1841" s="34" t="s">
        <v>2183</v>
      </c>
      <c r="BF1841" s="43" t="s">
        <v>1277</v>
      </c>
      <c r="BG1841" s="34" t="s">
        <v>447</v>
      </c>
      <c r="BH1841" s="34" t="s">
        <v>404</v>
      </c>
      <c r="BI1841" s="34" t="s">
        <v>6860</v>
      </c>
      <c r="BJ1841" s="44" t="s">
        <v>3928</v>
      </c>
      <c r="BK1841" s="44" t="s">
        <v>6839</v>
      </c>
    </row>
    <row r="1842" spans="22:63">
      <c r="V1842" s="43">
        <v>227</v>
      </c>
      <c r="W1842" s="34" t="s">
        <v>4085</v>
      </c>
      <c r="X1842" s="44">
        <v>90115</v>
      </c>
      <c r="Y1842" s="34" t="s">
        <v>2345</v>
      </c>
      <c r="Z1842" s="43" t="s">
        <v>1277</v>
      </c>
      <c r="AA1842" s="34" t="s">
        <v>447</v>
      </c>
      <c r="AB1842" s="34" t="s">
        <v>404</v>
      </c>
      <c r="AC1842" s="34" t="s">
        <v>6861</v>
      </c>
      <c r="AD1842" s="44" t="s">
        <v>3928</v>
      </c>
      <c r="AE1842" s="44" t="s">
        <v>6839</v>
      </c>
      <c r="AF1842" s="43">
        <v>227</v>
      </c>
      <c r="AG1842" s="34" t="s">
        <v>4085</v>
      </c>
      <c r="AH1842" s="34" t="s">
        <v>4084</v>
      </c>
      <c r="AI1842" s="43" t="s">
        <v>4086</v>
      </c>
      <c r="AJ1842" s="44" t="s">
        <v>4087</v>
      </c>
      <c r="AK1842" s="295">
        <v>3514505</v>
      </c>
      <c r="AL1842" s="44" t="s">
        <v>413</v>
      </c>
      <c r="AM1842" s="44" t="s">
        <v>4091</v>
      </c>
      <c r="AN1842" s="296">
        <v>232093870</v>
      </c>
      <c r="AO1842" s="34"/>
      <c r="AP1842" s="34"/>
      <c r="AQ1842" s="34"/>
      <c r="AR1842" s="34"/>
      <c r="AS1842" s="34"/>
      <c r="AT1842" s="44" t="s">
        <v>6737</v>
      </c>
      <c r="AU1842" s="44"/>
      <c r="AV1842" s="751" t="str" cm="1">
        <f t="array" ref="AV18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2" s="34"/>
      <c r="AX1842" s="34"/>
      <c r="AY1842" s="34"/>
      <c r="AZ1842" s="34"/>
      <c r="BA1842" s="34"/>
      <c r="BB1842" s="34"/>
      <c r="BC1842" s="34"/>
      <c r="BD1842" s="44">
        <v>90115</v>
      </c>
      <c r="BE1842" s="34" t="s">
        <v>2345</v>
      </c>
      <c r="BF1842" s="43" t="s">
        <v>1277</v>
      </c>
      <c r="BG1842" s="34" t="s">
        <v>447</v>
      </c>
      <c r="BH1842" s="34" t="s">
        <v>404</v>
      </c>
      <c r="BI1842" s="34" t="s">
        <v>6861</v>
      </c>
      <c r="BJ1842" s="44" t="s">
        <v>3928</v>
      </c>
      <c r="BK1842" s="44" t="s">
        <v>6839</v>
      </c>
    </row>
    <row r="1843" spans="22:63">
      <c r="V1843" s="43">
        <v>227</v>
      </c>
      <c r="W1843" s="34" t="s">
        <v>4085</v>
      </c>
      <c r="X1843" s="44">
        <v>90116</v>
      </c>
      <c r="Y1843" s="34" t="s">
        <v>2486</v>
      </c>
      <c r="Z1843" s="43" t="s">
        <v>1277</v>
      </c>
      <c r="AA1843" s="34" t="s">
        <v>447</v>
      </c>
      <c r="AB1843" s="34" t="s">
        <v>404</v>
      </c>
      <c r="AC1843" s="34" t="s">
        <v>6862</v>
      </c>
      <c r="AD1843" s="44" t="s">
        <v>3928</v>
      </c>
      <c r="AE1843" s="44" t="s">
        <v>6839</v>
      </c>
      <c r="AF1843" s="43">
        <v>227</v>
      </c>
      <c r="AG1843" s="34" t="s">
        <v>4085</v>
      </c>
      <c r="AH1843" s="34" t="s">
        <v>4084</v>
      </c>
      <c r="AI1843" s="43" t="s">
        <v>4086</v>
      </c>
      <c r="AJ1843" s="44" t="s">
        <v>4087</v>
      </c>
      <c r="AK1843" s="295">
        <v>3514505</v>
      </c>
      <c r="AL1843" s="44" t="s">
        <v>413</v>
      </c>
      <c r="AM1843" s="44" t="s">
        <v>4091</v>
      </c>
      <c r="AN1843" s="296">
        <v>232093870</v>
      </c>
      <c r="AO1843" s="34"/>
      <c r="AP1843" s="34"/>
      <c r="AQ1843" s="34"/>
      <c r="AR1843" s="34"/>
      <c r="AS1843" s="34"/>
      <c r="AT1843" s="44" t="s">
        <v>6737</v>
      </c>
      <c r="AU1843" s="44"/>
      <c r="AV1843" s="751" t="str" cm="1">
        <f t="array" ref="AV18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3" s="34"/>
      <c r="AX1843" s="34"/>
      <c r="AY1843" s="34"/>
      <c r="AZ1843" s="34"/>
      <c r="BA1843" s="34"/>
      <c r="BB1843" s="34"/>
      <c r="BC1843" s="34"/>
      <c r="BD1843" s="44">
        <v>90116</v>
      </c>
      <c r="BE1843" s="34" t="s">
        <v>2486</v>
      </c>
      <c r="BF1843" s="43" t="s">
        <v>1277</v>
      </c>
      <c r="BG1843" s="34" t="s">
        <v>447</v>
      </c>
      <c r="BH1843" s="34" t="s">
        <v>404</v>
      </c>
      <c r="BI1843" s="34" t="s">
        <v>6862</v>
      </c>
      <c r="BJ1843" s="44" t="s">
        <v>3928</v>
      </c>
      <c r="BK1843" s="44" t="s">
        <v>6839</v>
      </c>
    </row>
    <row r="1844" spans="22:63">
      <c r="V1844" s="43">
        <v>227</v>
      </c>
      <c r="W1844" s="34" t="s">
        <v>4085</v>
      </c>
      <c r="X1844" s="44">
        <v>180601</v>
      </c>
      <c r="Y1844" s="34" t="s">
        <v>946</v>
      </c>
      <c r="Z1844" s="43" t="s">
        <v>1277</v>
      </c>
      <c r="AA1844" s="34" t="s">
        <v>681</v>
      </c>
      <c r="AB1844" s="34" t="s">
        <v>413</v>
      </c>
      <c r="AC1844" s="34" t="s">
        <v>946</v>
      </c>
      <c r="AD1844" s="44" t="s">
        <v>3928</v>
      </c>
      <c r="AE1844" s="44" t="s">
        <v>6839</v>
      </c>
      <c r="AF1844" s="43">
        <v>227</v>
      </c>
      <c r="AG1844" s="34" t="s">
        <v>4085</v>
      </c>
      <c r="AH1844" s="34" t="s">
        <v>4084</v>
      </c>
      <c r="AI1844" s="43" t="s">
        <v>4086</v>
      </c>
      <c r="AJ1844" s="44" t="s">
        <v>4087</v>
      </c>
      <c r="AK1844" s="295">
        <v>3514505</v>
      </c>
      <c r="AL1844" s="44" t="s">
        <v>413</v>
      </c>
      <c r="AM1844" s="44" t="s">
        <v>4091</v>
      </c>
      <c r="AN1844" s="296">
        <v>232093870</v>
      </c>
      <c r="AO1844" s="34"/>
      <c r="AP1844" s="34"/>
      <c r="AQ1844" s="34"/>
      <c r="AR1844" s="34"/>
      <c r="AS1844" s="34"/>
      <c r="AT1844" s="44" t="s">
        <v>6737</v>
      </c>
      <c r="AU1844" s="44"/>
      <c r="AV1844" s="751" t="str" cm="1">
        <f t="array" ref="AV18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4" s="34"/>
      <c r="AX1844" s="34"/>
      <c r="AY1844" s="34"/>
      <c r="AZ1844" s="34"/>
      <c r="BA1844" s="34"/>
      <c r="BB1844" s="34"/>
      <c r="BC1844" s="34"/>
      <c r="BD1844" s="44">
        <v>180601</v>
      </c>
      <c r="BE1844" s="34" t="s">
        <v>946</v>
      </c>
      <c r="BF1844" s="43" t="s">
        <v>1277</v>
      </c>
      <c r="BG1844" s="34" t="s">
        <v>681</v>
      </c>
      <c r="BH1844" s="34" t="s">
        <v>413</v>
      </c>
      <c r="BI1844" s="34" t="s">
        <v>946</v>
      </c>
      <c r="BJ1844" s="44" t="s">
        <v>3928</v>
      </c>
      <c r="BK1844" s="44" t="s">
        <v>6839</v>
      </c>
    </row>
    <row r="1845" spans="22:63">
      <c r="V1845" s="43">
        <v>227</v>
      </c>
      <c r="W1845" s="34" t="s">
        <v>4085</v>
      </c>
      <c r="X1845" s="44">
        <v>180602</v>
      </c>
      <c r="Y1845" s="34" t="s">
        <v>1213</v>
      </c>
      <c r="Z1845" s="43" t="s">
        <v>1277</v>
      </c>
      <c r="AA1845" s="34" t="s">
        <v>681</v>
      </c>
      <c r="AB1845" s="34" t="s">
        <v>413</v>
      </c>
      <c r="AC1845" s="34" t="s">
        <v>1213</v>
      </c>
      <c r="AD1845" s="44" t="s">
        <v>3928</v>
      </c>
      <c r="AE1845" s="44" t="s">
        <v>6839</v>
      </c>
      <c r="AF1845" s="43">
        <v>227</v>
      </c>
      <c r="AG1845" s="34" t="s">
        <v>4085</v>
      </c>
      <c r="AH1845" s="34" t="s">
        <v>4084</v>
      </c>
      <c r="AI1845" s="43" t="s">
        <v>4086</v>
      </c>
      <c r="AJ1845" s="44" t="s">
        <v>4087</v>
      </c>
      <c r="AK1845" s="295">
        <v>3514505</v>
      </c>
      <c r="AL1845" s="44" t="s">
        <v>413</v>
      </c>
      <c r="AM1845" s="44" t="s">
        <v>4091</v>
      </c>
      <c r="AN1845" s="296">
        <v>232093870</v>
      </c>
      <c r="AO1845" s="34"/>
      <c r="AP1845" s="34"/>
      <c r="AQ1845" s="34"/>
      <c r="AR1845" s="34"/>
      <c r="AS1845" s="34"/>
      <c r="AT1845" s="44" t="s">
        <v>6737</v>
      </c>
      <c r="AU1845" s="44"/>
      <c r="AV1845" s="751" t="str" cm="1">
        <f t="array" ref="AV18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5" s="34"/>
      <c r="AX1845" s="34"/>
      <c r="AY1845" s="34"/>
      <c r="AZ1845" s="34"/>
      <c r="BA1845" s="34"/>
      <c r="BB1845" s="34"/>
      <c r="BC1845" s="34"/>
      <c r="BD1845" s="44">
        <v>180602</v>
      </c>
      <c r="BE1845" s="34" t="s">
        <v>1213</v>
      </c>
      <c r="BF1845" s="43" t="s">
        <v>1277</v>
      </c>
      <c r="BG1845" s="34" t="s">
        <v>681</v>
      </c>
      <c r="BH1845" s="34" t="s">
        <v>413</v>
      </c>
      <c r="BI1845" s="34" t="s">
        <v>1213</v>
      </c>
      <c r="BJ1845" s="44" t="s">
        <v>3928</v>
      </c>
      <c r="BK1845" s="44" t="s">
        <v>6839</v>
      </c>
    </row>
    <row r="1846" spans="22:63">
      <c r="V1846" s="43">
        <v>227</v>
      </c>
      <c r="W1846" s="34" t="s">
        <v>4085</v>
      </c>
      <c r="X1846" s="44">
        <v>180605</v>
      </c>
      <c r="Y1846" s="34" t="s">
        <v>1498</v>
      </c>
      <c r="Z1846" s="43" t="s">
        <v>1277</v>
      </c>
      <c r="AA1846" s="34" t="s">
        <v>681</v>
      </c>
      <c r="AB1846" s="34" t="s">
        <v>413</v>
      </c>
      <c r="AC1846" s="34" t="s">
        <v>1498</v>
      </c>
      <c r="AD1846" s="44" t="s">
        <v>3928</v>
      </c>
      <c r="AE1846" s="44" t="s">
        <v>6839</v>
      </c>
      <c r="AF1846" s="43">
        <v>227</v>
      </c>
      <c r="AG1846" s="34" t="s">
        <v>4085</v>
      </c>
      <c r="AH1846" s="34" t="s">
        <v>4084</v>
      </c>
      <c r="AI1846" s="43" t="s">
        <v>4086</v>
      </c>
      <c r="AJ1846" s="44" t="s">
        <v>4087</v>
      </c>
      <c r="AK1846" s="295">
        <v>3514505</v>
      </c>
      <c r="AL1846" s="44" t="s">
        <v>413</v>
      </c>
      <c r="AM1846" s="44" t="s">
        <v>4091</v>
      </c>
      <c r="AN1846" s="296">
        <v>232093870</v>
      </c>
      <c r="AO1846" s="34"/>
      <c r="AP1846" s="34"/>
      <c r="AQ1846" s="34"/>
      <c r="AR1846" s="34"/>
      <c r="AS1846" s="34"/>
      <c r="AT1846" s="44" t="s">
        <v>6737</v>
      </c>
      <c r="AU1846" s="44"/>
      <c r="AV1846" s="751" t="str" cm="1">
        <f t="array" ref="AV18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6" s="34"/>
      <c r="AX1846" s="34"/>
      <c r="AY1846" s="34"/>
      <c r="AZ1846" s="34"/>
      <c r="BA1846" s="34"/>
      <c r="BB1846" s="34"/>
      <c r="BC1846" s="34"/>
      <c r="BD1846" s="44">
        <v>180605</v>
      </c>
      <c r="BE1846" s="34" t="s">
        <v>1498</v>
      </c>
      <c r="BF1846" s="43" t="s">
        <v>1277</v>
      </c>
      <c r="BG1846" s="34" t="s">
        <v>681</v>
      </c>
      <c r="BH1846" s="34" t="s">
        <v>413</v>
      </c>
      <c r="BI1846" s="34" t="s">
        <v>1498</v>
      </c>
      <c r="BJ1846" s="44" t="s">
        <v>3928</v>
      </c>
      <c r="BK1846" s="44" t="s">
        <v>6839</v>
      </c>
    </row>
    <row r="1847" spans="22:63">
      <c r="V1847" s="43">
        <v>227</v>
      </c>
      <c r="W1847" s="34" t="s">
        <v>4085</v>
      </c>
      <c r="X1847" s="44">
        <v>180606</v>
      </c>
      <c r="Y1847" s="34" t="s">
        <v>461</v>
      </c>
      <c r="Z1847" s="43" t="s">
        <v>1277</v>
      </c>
      <c r="AA1847" s="34" t="s">
        <v>681</v>
      </c>
      <c r="AB1847" s="34" t="s">
        <v>413</v>
      </c>
      <c r="AC1847" s="34" t="s">
        <v>461</v>
      </c>
      <c r="AD1847" s="44" t="s">
        <v>3928</v>
      </c>
      <c r="AE1847" s="44" t="s">
        <v>6839</v>
      </c>
      <c r="AF1847" s="43">
        <v>227</v>
      </c>
      <c r="AG1847" s="34" t="s">
        <v>4085</v>
      </c>
      <c r="AH1847" s="34" t="s">
        <v>4084</v>
      </c>
      <c r="AI1847" s="43" t="s">
        <v>4086</v>
      </c>
      <c r="AJ1847" s="44" t="s">
        <v>4087</v>
      </c>
      <c r="AK1847" s="295">
        <v>3514505</v>
      </c>
      <c r="AL1847" s="44" t="s">
        <v>413</v>
      </c>
      <c r="AM1847" s="44" t="s">
        <v>4091</v>
      </c>
      <c r="AN1847" s="296">
        <v>232093870</v>
      </c>
      <c r="AO1847" s="34"/>
      <c r="AP1847" s="34"/>
      <c r="AQ1847" s="34"/>
      <c r="AR1847" s="34"/>
      <c r="AS1847" s="34"/>
      <c r="AT1847" s="44" t="s">
        <v>6737</v>
      </c>
      <c r="AU1847" s="44"/>
      <c r="AV1847" s="751" t="str" cm="1">
        <f t="array" ref="AV18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7" s="34"/>
      <c r="AX1847" s="34"/>
      <c r="AY1847" s="34"/>
      <c r="AZ1847" s="34"/>
      <c r="BA1847" s="34"/>
      <c r="BB1847" s="34"/>
      <c r="BC1847" s="34"/>
      <c r="BD1847" s="44">
        <v>180606</v>
      </c>
      <c r="BE1847" s="34" t="s">
        <v>461</v>
      </c>
      <c r="BF1847" s="43" t="s">
        <v>1277</v>
      </c>
      <c r="BG1847" s="34" t="s">
        <v>681</v>
      </c>
      <c r="BH1847" s="34" t="s">
        <v>413</v>
      </c>
      <c r="BI1847" s="34" t="s">
        <v>461</v>
      </c>
      <c r="BJ1847" s="44" t="s">
        <v>3928</v>
      </c>
      <c r="BK1847" s="44" t="s">
        <v>6839</v>
      </c>
    </row>
    <row r="1848" spans="22:63">
      <c r="V1848" s="43">
        <v>227</v>
      </c>
      <c r="W1848" s="34" t="s">
        <v>4085</v>
      </c>
      <c r="X1848" s="44">
        <v>180607</v>
      </c>
      <c r="Y1848" s="34" t="s">
        <v>1259</v>
      </c>
      <c r="Z1848" s="43" t="s">
        <v>1277</v>
      </c>
      <c r="AA1848" s="34" t="s">
        <v>681</v>
      </c>
      <c r="AB1848" s="34" t="s">
        <v>413</v>
      </c>
      <c r="AC1848" s="34" t="s">
        <v>1259</v>
      </c>
      <c r="AD1848" s="44" t="s">
        <v>3928</v>
      </c>
      <c r="AE1848" s="44" t="s">
        <v>6839</v>
      </c>
      <c r="AF1848" s="43">
        <v>227</v>
      </c>
      <c r="AG1848" s="34" t="s">
        <v>4085</v>
      </c>
      <c r="AH1848" s="34" t="s">
        <v>4084</v>
      </c>
      <c r="AI1848" s="43" t="s">
        <v>4086</v>
      </c>
      <c r="AJ1848" s="44" t="s">
        <v>4087</v>
      </c>
      <c r="AK1848" s="295">
        <v>3514505</v>
      </c>
      <c r="AL1848" s="44" t="s">
        <v>413</v>
      </c>
      <c r="AM1848" s="44" t="s">
        <v>4091</v>
      </c>
      <c r="AN1848" s="296">
        <v>232093870</v>
      </c>
      <c r="AO1848" s="34"/>
      <c r="AP1848" s="34"/>
      <c r="AQ1848" s="34"/>
      <c r="AR1848" s="34"/>
      <c r="AS1848" s="34"/>
      <c r="AT1848" s="44" t="s">
        <v>6737</v>
      </c>
      <c r="AU1848" s="44"/>
      <c r="AV1848" s="751" t="str" cm="1">
        <f t="array" ref="AV18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8" s="34"/>
      <c r="AX1848" s="34"/>
      <c r="AY1848" s="34"/>
      <c r="AZ1848" s="34"/>
      <c r="BA1848" s="34"/>
      <c r="BB1848" s="34"/>
      <c r="BC1848" s="34"/>
      <c r="BD1848" s="44">
        <v>180607</v>
      </c>
      <c r="BE1848" s="34" t="s">
        <v>1259</v>
      </c>
      <c r="BF1848" s="43" t="s">
        <v>1277</v>
      </c>
      <c r="BG1848" s="34" t="s">
        <v>681</v>
      </c>
      <c r="BH1848" s="34" t="s">
        <v>413</v>
      </c>
      <c r="BI1848" s="34" t="s">
        <v>1259</v>
      </c>
      <c r="BJ1848" s="44" t="s">
        <v>3928</v>
      </c>
      <c r="BK1848" s="44" t="s">
        <v>6839</v>
      </c>
    </row>
    <row r="1849" spans="22:63">
      <c r="V1849" s="43">
        <v>227</v>
      </c>
      <c r="W1849" s="34" t="s">
        <v>4085</v>
      </c>
      <c r="X1849" s="44">
        <v>180608</v>
      </c>
      <c r="Y1849" s="34" t="s">
        <v>2158</v>
      </c>
      <c r="Z1849" s="43" t="s">
        <v>1277</v>
      </c>
      <c r="AA1849" s="34" t="s">
        <v>681</v>
      </c>
      <c r="AB1849" s="34" t="s">
        <v>413</v>
      </c>
      <c r="AC1849" s="34" t="s">
        <v>2158</v>
      </c>
      <c r="AD1849" s="44" t="s">
        <v>3928</v>
      </c>
      <c r="AE1849" s="44" t="s">
        <v>6839</v>
      </c>
      <c r="AF1849" s="43">
        <v>227</v>
      </c>
      <c r="AG1849" s="34" t="s">
        <v>4085</v>
      </c>
      <c r="AH1849" s="34" t="s">
        <v>4084</v>
      </c>
      <c r="AI1849" s="43" t="s">
        <v>4086</v>
      </c>
      <c r="AJ1849" s="44" t="s">
        <v>4087</v>
      </c>
      <c r="AK1849" s="295">
        <v>3514505</v>
      </c>
      <c r="AL1849" s="44" t="s">
        <v>413</v>
      </c>
      <c r="AM1849" s="44" t="s">
        <v>4091</v>
      </c>
      <c r="AN1849" s="296">
        <v>232093870</v>
      </c>
      <c r="AO1849" s="34"/>
      <c r="AP1849" s="34"/>
      <c r="AQ1849" s="34"/>
      <c r="AR1849" s="34"/>
      <c r="AS1849" s="34"/>
      <c r="AT1849" s="44" t="s">
        <v>6737</v>
      </c>
      <c r="AU1849" s="44"/>
      <c r="AV1849" s="751" t="str" cm="1">
        <f t="array" ref="AV18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49" s="34"/>
      <c r="AX1849" s="34"/>
      <c r="AY1849" s="34"/>
      <c r="AZ1849" s="34"/>
      <c r="BA1849" s="34"/>
      <c r="BB1849" s="34"/>
      <c r="BC1849" s="34"/>
      <c r="BD1849" s="44">
        <v>180608</v>
      </c>
      <c r="BE1849" s="34" t="s">
        <v>2158</v>
      </c>
      <c r="BF1849" s="43" t="s">
        <v>1277</v>
      </c>
      <c r="BG1849" s="34" t="s">
        <v>681</v>
      </c>
      <c r="BH1849" s="34" t="s">
        <v>413</v>
      </c>
      <c r="BI1849" s="34" t="s">
        <v>2158</v>
      </c>
      <c r="BJ1849" s="44" t="s">
        <v>3928</v>
      </c>
      <c r="BK1849" s="44" t="s">
        <v>6839</v>
      </c>
    </row>
    <row r="1850" spans="22:63">
      <c r="V1850" s="43">
        <v>227</v>
      </c>
      <c r="W1850" s="34" t="s">
        <v>4085</v>
      </c>
      <c r="X1850" s="44">
        <v>180600</v>
      </c>
      <c r="Y1850" s="34" t="s">
        <v>6863</v>
      </c>
      <c r="Z1850" s="43" t="s">
        <v>1277</v>
      </c>
      <c r="AA1850" s="34" t="s">
        <v>681</v>
      </c>
      <c r="AB1850" s="34" t="s">
        <v>413</v>
      </c>
      <c r="AC1850" s="34" t="s">
        <v>6864</v>
      </c>
      <c r="AD1850" s="44" t="s">
        <v>3928</v>
      </c>
      <c r="AE1850" s="44" t="s">
        <v>6839</v>
      </c>
      <c r="AF1850" s="43">
        <v>227</v>
      </c>
      <c r="AG1850" s="34" t="s">
        <v>4085</v>
      </c>
      <c r="AH1850" s="34" t="s">
        <v>4084</v>
      </c>
      <c r="AI1850" s="43" t="s">
        <v>4086</v>
      </c>
      <c r="AJ1850" s="44" t="s">
        <v>4087</v>
      </c>
      <c r="AK1850" s="295">
        <v>3514505</v>
      </c>
      <c r="AL1850" s="44" t="s">
        <v>413</v>
      </c>
      <c r="AM1850" s="44" t="s">
        <v>4091</v>
      </c>
      <c r="AN1850" s="296">
        <v>232093870</v>
      </c>
      <c r="AO1850" s="34"/>
      <c r="AP1850" s="34"/>
      <c r="AQ1850" s="34"/>
      <c r="AR1850" s="34"/>
      <c r="AS1850" s="34"/>
      <c r="AT1850" s="44" t="s">
        <v>6737</v>
      </c>
      <c r="AU1850" s="44"/>
      <c r="AV1850" s="751" t="str" cm="1">
        <f t="array" ref="AV18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0" s="34"/>
      <c r="AX1850" s="34"/>
      <c r="AY1850" s="34"/>
      <c r="AZ1850" s="34"/>
      <c r="BA1850" s="34"/>
      <c r="BB1850" s="34"/>
      <c r="BC1850" s="34"/>
      <c r="BD1850" s="44">
        <v>180600</v>
      </c>
      <c r="BE1850" s="34" t="s">
        <v>6863</v>
      </c>
      <c r="BF1850" s="43" t="s">
        <v>1277</v>
      </c>
      <c r="BG1850" s="34" t="s">
        <v>681</v>
      </c>
      <c r="BH1850" s="34" t="s">
        <v>413</v>
      </c>
      <c r="BI1850" s="34" t="s">
        <v>6864</v>
      </c>
      <c r="BJ1850" s="44" t="s">
        <v>3928</v>
      </c>
      <c r="BK1850" s="44" t="s">
        <v>6839</v>
      </c>
    </row>
    <row r="1851" spans="22:63">
      <c r="V1851" s="43">
        <v>227</v>
      </c>
      <c r="W1851" s="34" t="s">
        <v>4085</v>
      </c>
      <c r="X1851" s="44">
        <v>180614</v>
      </c>
      <c r="Y1851" s="34" t="s">
        <v>2325</v>
      </c>
      <c r="Z1851" s="43" t="s">
        <v>1277</v>
      </c>
      <c r="AA1851" s="34" t="s">
        <v>681</v>
      </c>
      <c r="AB1851" s="34" t="s">
        <v>413</v>
      </c>
      <c r="AC1851" s="34" t="s">
        <v>2325</v>
      </c>
      <c r="AD1851" s="44" t="s">
        <v>3928</v>
      </c>
      <c r="AE1851" s="44" t="s">
        <v>6839</v>
      </c>
      <c r="AF1851" s="43">
        <v>227</v>
      </c>
      <c r="AG1851" s="34" t="s">
        <v>4085</v>
      </c>
      <c r="AH1851" s="34" t="s">
        <v>4084</v>
      </c>
      <c r="AI1851" s="43" t="s">
        <v>4086</v>
      </c>
      <c r="AJ1851" s="44" t="s">
        <v>4087</v>
      </c>
      <c r="AK1851" s="295">
        <v>3514505</v>
      </c>
      <c r="AL1851" s="44" t="s">
        <v>413</v>
      </c>
      <c r="AM1851" s="44" t="s">
        <v>4091</v>
      </c>
      <c r="AN1851" s="296">
        <v>232093870</v>
      </c>
      <c r="AO1851" s="34"/>
      <c r="AP1851" s="34"/>
      <c r="AQ1851" s="34"/>
      <c r="AR1851" s="34"/>
      <c r="AS1851" s="34"/>
      <c r="AT1851" s="44" t="s">
        <v>6737</v>
      </c>
      <c r="AU1851" s="44"/>
      <c r="AV1851" s="751" t="str" cm="1">
        <f t="array" ref="AV18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1" s="34"/>
      <c r="AX1851" s="34"/>
      <c r="AY1851" s="34"/>
      <c r="AZ1851" s="34"/>
      <c r="BA1851" s="34"/>
      <c r="BB1851" s="34"/>
      <c r="BC1851" s="34"/>
      <c r="BD1851" s="44">
        <v>180614</v>
      </c>
      <c r="BE1851" s="34" t="s">
        <v>2325</v>
      </c>
      <c r="BF1851" s="43" t="s">
        <v>1277</v>
      </c>
      <c r="BG1851" s="34" t="s">
        <v>681</v>
      </c>
      <c r="BH1851" s="34" t="s">
        <v>413</v>
      </c>
      <c r="BI1851" s="34" t="s">
        <v>2325</v>
      </c>
      <c r="BJ1851" s="44" t="s">
        <v>3928</v>
      </c>
      <c r="BK1851" s="44" t="s">
        <v>6839</v>
      </c>
    </row>
    <row r="1852" spans="22:63">
      <c r="V1852" s="43">
        <v>227</v>
      </c>
      <c r="W1852" s="34" t="s">
        <v>4085</v>
      </c>
      <c r="X1852" s="44">
        <v>180616</v>
      </c>
      <c r="Y1852" s="34" t="s">
        <v>2470</v>
      </c>
      <c r="Z1852" s="43" t="s">
        <v>1277</v>
      </c>
      <c r="AA1852" s="34" t="s">
        <v>681</v>
      </c>
      <c r="AB1852" s="34" t="s">
        <v>413</v>
      </c>
      <c r="AC1852" s="34" t="s">
        <v>2470</v>
      </c>
      <c r="AD1852" s="44" t="s">
        <v>3928</v>
      </c>
      <c r="AE1852" s="44" t="s">
        <v>6839</v>
      </c>
      <c r="AF1852" s="43">
        <v>227</v>
      </c>
      <c r="AG1852" s="34" t="s">
        <v>4085</v>
      </c>
      <c r="AH1852" s="34" t="s">
        <v>4084</v>
      </c>
      <c r="AI1852" s="43" t="s">
        <v>4086</v>
      </c>
      <c r="AJ1852" s="44" t="s">
        <v>4087</v>
      </c>
      <c r="AK1852" s="295">
        <v>3514505</v>
      </c>
      <c r="AL1852" s="44" t="s">
        <v>413</v>
      </c>
      <c r="AM1852" s="44" t="s">
        <v>4091</v>
      </c>
      <c r="AN1852" s="296">
        <v>232093870</v>
      </c>
      <c r="AO1852" s="34"/>
      <c r="AP1852" s="34"/>
      <c r="AQ1852" s="34"/>
      <c r="AR1852" s="34"/>
      <c r="AS1852" s="34"/>
      <c r="AT1852" s="44" t="s">
        <v>6737</v>
      </c>
      <c r="AU1852" s="44"/>
      <c r="AV1852" s="751" t="str" cm="1">
        <f t="array" ref="AV18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2" s="34"/>
      <c r="AX1852" s="34"/>
      <c r="AY1852" s="34"/>
      <c r="AZ1852" s="34"/>
      <c r="BA1852" s="34"/>
      <c r="BB1852" s="34"/>
      <c r="BC1852" s="34"/>
      <c r="BD1852" s="44">
        <v>180616</v>
      </c>
      <c r="BE1852" s="34" t="s">
        <v>2470</v>
      </c>
      <c r="BF1852" s="43" t="s">
        <v>1277</v>
      </c>
      <c r="BG1852" s="34" t="s">
        <v>681</v>
      </c>
      <c r="BH1852" s="34" t="s">
        <v>413</v>
      </c>
      <c r="BI1852" s="34" t="s">
        <v>2470</v>
      </c>
      <c r="BJ1852" s="44" t="s">
        <v>3928</v>
      </c>
      <c r="BK1852" s="44" t="s">
        <v>6839</v>
      </c>
    </row>
    <row r="1853" spans="22:63">
      <c r="V1853" s="43">
        <v>227</v>
      </c>
      <c r="W1853" s="34" t="s">
        <v>4085</v>
      </c>
      <c r="X1853" s="44">
        <v>180619</v>
      </c>
      <c r="Y1853" s="34" t="s">
        <v>1554</v>
      </c>
      <c r="Z1853" s="43" t="s">
        <v>1277</v>
      </c>
      <c r="AA1853" s="34" t="s">
        <v>681</v>
      </c>
      <c r="AB1853" s="34" t="s">
        <v>413</v>
      </c>
      <c r="AC1853" s="34" t="s">
        <v>6864</v>
      </c>
      <c r="AD1853" s="44" t="s">
        <v>3928</v>
      </c>
      <c r="AE1853" s="44" t="s">
        <v>6839</v>
      </c>
      <c r="AF1853" s="43">
        <v>227</v>
      </c>
      <c r="AG1853" s="34" t="s">
        <v>4085</v>
      </c>
      <c r="AH1853" s="34" t="s">
        <v>4084</v>
      </c>
      <c r="AI1853" s="43" t="s">
        <v>4086</v>
      </c>
      <c r="AJ1853" s="44" t="s">
        <v>4087</v>
      </c>
      <c r="AK1853" s="295">
        <v>3514505</v>
      </c>
      <c r="AL1853" s="44" t="s">
        <v>413</v>
      </c>
      <c r="AM1853" s="44" t="s">
        <v>4091</v>
      </c>
      <c r="AN1853" s="296">
        <v>232093870</v>
      </c>
      <c r="AO1853" s="34"/>
      <c r="AP1853" s="34"/>
      <c r="AQ1853" s="34"/>
      <c r="AR1853" s="34"/>
      <c r="AS1853" s="34"/>
      <c r="AT1853" s="44" t="s">
        <v>6737</v>
      </c>
      <c r="AU1853" s="44"/>
      <c r="AV1853" s="751" t="str" cm="1">
        <f t="array" ref="AV18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3" s="34"/>
      <c r="AX1853" s="34"/>
      <c r="AY1853" s="34"/>
      <c r="AZ1853" s="34"/>
      <c r="BA1853" s="34"/>
      <c r="BB1853" s="34"/>
      <c r="BC1853" s="34"/>
      <c r="BD1853" s="44">
        <v>180619</v>
      </c>
      <c r="BE1853" s="34" t="s">
        <v>1554</v>
      </c>
      <c r="BF1853" s="43" t="s">
        <v>1277</v>
      </c>
      <c r="BG1853" s="34" t="s">
        <v>681</v>
      </c>
      <c r="BH1853" s="34" t="s">
        <v>413</v>
      </c>
      <c r="BI1853" s="34" t="s">
        <v>6864</v>
      </c>
      <c r="BJ1853" s="44" t="s">
        <v>3928</v>
      </c>
      <c r="BK1853" s="44" t="s">
        <v>6839</v>
      </c>
    </row>
    <row r="1854" spans="22:63">
      <c r="V1854" s="43">
        <v>227</v>
      </c>
      <c r="W1854" s="34" t="s">
        <v>4085</v>
      </c>
      <c r="X1854" s="44">
        <v>180622</v>
      </c>
      <c r="Y1854" s="34" t="s">
        <v>2949</v>
      </c>
      <c r="Z1854" s="43" t="s">
        <v>1277</v>
      </c>
      <c r="AA1854" s="34" t="s">
        <v>681</v>
      </c>
      <c r="AB1854" s="34" t="s">
        <v>413</v>
      </c>
      <c r="AC1854" s="34" t="s">
        <v>6865</v>
      </c>
      <c r="AD1854" s="44" t="s">
        <v>3928</v>
      </c>
      <c r="AE1854" s="44" t="s">
        <v>6839</v>
      </c>
      <c r="AF1854" s="43">
        <v>227</v>
      </c>
      <c r="AG1854" s="34" t="s">
        <v>4085</v>
      </c>
      <c r="AH1854" s="34" t="s">
        <v>4084</v>
      </c>
      <c r="AI1854" s="43" t="s">
        <v>4086</v>
      </c>
      <c r="AJ1854" s="44" t="s">
        <v>4087</v>
      </c>
      <c r="AK1854" s="295">
        <v>3514505</v>
      </c>
      <c r="AL1854" s="44" t="s">
        <v>413</v>
      </c>
      <c r="AM1854" s="44" t="s">
        <v>4091</v>
      </c>
      <c r="AN1854" s="296">
        <v>232093870</v>
      </c>
      <c r="AO1854" s="34"/>
      <c r="AP1854" s="34"/>
      <c r="AQ1854" s="34"/>
      <c r="AR1854" s="34"/>
      <c r="AS1854" s="34"/>
      <c r="AT1854" s="44" t="s">
        <v>6737</v>
      </c>
      <c r="AU1854" s="44"/>
      <c r="AV1854" s="751" t="str" cm="1">
        <f t="array" ref="AV18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4" s="34"/>
      <c r="AX1854" s="34"/>
      <c r="AY1854" s="34"/>
      <c r="AZ1854" s="34"/>
      <c r="BA1854" s="34"/>
      <c r="BB1854" s="34"/>
      <c r="BC1854" s="34"/>
      <c r="BD1854" s="44">
        <v>180622</v>
      </c>
      <c r="BE1854" s="34" t="s">
        <v>2949</v>
      </c>
      <c r="BF1854" s="43" t="s">
        <v>1277</v>
      </c>
      <c r="BG1854" s="34" t="s">
        <v>681</v>
      </c>
      <c r="BH1854" s="34" t="s">
        <v>413</v>
      </c>
      <c r="BI1854" s="34" t="s">
        <v>6865</v>
      </c>
      <c r="BJ1854" s="44" t="s">
        <v>3928</v>
      </c>
      <c r="BK1854" s="44" t="s">
        <v>6839</v>
      </c>
    </row>
    <row r="1855" spans="22:63">
      <c r="V1855" s="43">
        <v>227</v>
      </c>
      <c r="W1855" s="34" t="s">
        <v>4085</v>
      </c>
      <c r="X1855" s="44">
        <v>180620</v>
      </c>
      <c r="Y1855" s="34" t="s">
        <v>2740</v>
      </c>
      <c r="Z1855" s="43" t="s">
        <v>1277</v>
      </c>
      <c r="AA1855" s="34" t="s">
        <v>681</v>
      </c>
      <c r="AB1855" s="34" t="s">
        <v>413</v>
      </c>
      <c r="AC1855" s="34" t="s">
        <v>6866</v>
      </c>
      <c r="AD1855" s="44" t="s">
        <v>3928</v>
      </c>
      <c r="AE1855" s="44" t="s">
        <v>6839</v>
      </c>
      <c r="AF1855" s="43">
        <v>227</v>
      </c>
      <c r="AG1855" s="34" t="s">
        <v>4085</v>
      </c>
      <c r="AH1855" s="34" t="s">
        <v>4084</v>
      </c>
      <c r="AI1855" s="43" t="s">
        <v>4086</v>
      </c>
      <c r="AJ1855" s="44" t="s">
        <v>4087</v>
      </c>
      <c r="AK1855" s="295">
        <v>3514505</v>
      </c>
      <c r="AL1855" s="44" t="s">
        <v>413</v>
      </c>
      <c r="AM1855" s="44" t="s">
        <v>4091</v>
      </c>
      <c r="AN1855" s="296">
        <v>232093870</v>
      </c>
      <c r="AO1855" s="34"/>
      <c r="AP1855" s="34"/>
      <c r="AQ1855" s="34"/>
      <c r="AR1855" s="34"/>
      <c r="AS1855" s="34"/>
      <c r="AT1855" s="44" t="s">
        <v>6737</v>
      </c>
      <c r="AU1855" s="44"/>
      <c r="AV1855" s="751" t="str" cm="1">
        <f t="array" ref="AV18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5" s="34"/>
      <c r="AX1855" s="34"/>
      <c r="AY1855" s="34"/>
      <c r="AZ1855" s="34"/>
      <c r="BA1855" s="34"/>
      <c r="BB1855" s="34"/>
      <c r="BC1855" s="34"/>
      <c r="BD1855" s="44">
        <v>180620</v>
      </c>
      <c r="BE1855" s="34" t="s">
        <v>2740</v>
      </c>
      <c r="BF1855" s="43" t="s">
        <v>1277</v>
      </c>
      <c r="BG1855" s="34" t="s">
        <v>681</v>
      </c>
      <c r="BH1855" s="34" t="s">
        <v>413</v>
      </c>
      <c r="BI1855" s="34" t="s">
        <v>6866</v>
      </c>
      <c r="BJ1855" s="44" t="s">
        <v>3928</v>
      </c>
      <c r="BK1855" s="44" t="s">
        <v>6839</v>
      </c>
    </row>
    <row r="1856" spans="22:63">
      <c r="V1856" s="43">
        <v>227</v>
      </c>
      <c r="W1856" s="34" t="s">
        <v>4085</v>
      </c>
      <c r="X1856" s="44">
        <v>180621</v>
      </c>
      <c r="Y1856" s="34" t="s">
        <v>2851</v>
      </c>
      <c r="Z1856" s="43" t="s">
        <v>1277</v>
      </c>
      <c r="AA1856" s="34" t="s">
        <v>681</v>
      </c>
      <c r="AB1856" s="34" t="s">
        <v>413</v>
      </c>
      <c r="AC1856" s="34" t="s">
        <v>6867</v>
      </c>
      <c r="AD1856" s="44" t="s">
        <v>3928</v>
      </c>
      <c r="AE1856" s="44" t="s">
        <v>6839</v>
      </c>
      <c r="AF1856" s="43">
        <v>227</v>
      </c>
      <c r="AG1856" s="34" t="s">
        <v>4085</v>
      </c>
      <c r="AH1856" s="34" t="s">
        <v>4084</v>
      </c>
      <c r="AI1856" s="43" t="s">
        <v>4086</v>
      </c>
      <c r="AJ1856" s="44" t="s">
        <v>4087</v>
      </c>
      <c r="AK1856" s="295">
        <v>3514505</v>
      </c>
      <c r="AL1856" s="44" t="s">
        <v>413</v>
      </c>
      <c r="AM1856" s="44" t="s">
        <v>4091</v>
      </c>
      <c r="AN1856" s="296">
        <v>232093870</v>
      </c>
      <c r="AO1856" s="34"/>
      <c r="AP1856" s="34"/>
      <c r="AQ1856" s="34"/>
      <c r="AR1856" s="34"/>
      <c r="AS1856" s="34"/>
      <c r="AT1856" s="44" t="s">
        <v>6737</v>
      </c>
      <c r="AU1856" s="44"/>
      <c r="AV1856" s="751" t="str" cm="1">
        <f t="array" ref="AV18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6" s="34"/>
      <c r="AX1856" s="34"/>
      <c r="AY1856" s="34"/>
      <c r="AZ1856" s="34"/>
      <c r="BA1856" s="34"/>
      <c r="BB1856" s="34"/>
      <c r="BC1856" s="34"/>
      <c r="BD1856" s="44">
        <v>180621</v>
      </c>
      <c r="BE1856" s="34" t="s">
        <v>2851</v>
      </c>
      <c r="BF1856" s="43" t="s">
        <v>1277</v>
      </c>
      <c r="BG1856" s="34" t="s">
        <v>681</v>
      </c>
      <c r="BH1856" s="34" t="s">
        <v>413</v>
      </c>
      <c r="BI1856" s="34" t="s">
        <v>6867</v>
      </c>
      <c r="BJ1856" s="44" t="s">
        <v>3928</v>
      </c>
      <c r="BK1856" s="44" t="s">
        <v>6839</v>
      </c>
    </row>
    <row r="1857" spans="22:63">
      <c r="V1857" s="43">
        <v>227</v>
      </c>
      <c r="W1857" s="34" t="s">
        <v>4085</v>
      </c>
      <c r="X1857" s="44">
        <v>180901</v>
      </c>
      <c r="Y1857" s="34" t="s">
        <v>949</v>
      </c>
      <c r="Z1857" s="43" t="s">
        <v>1277</v>
      </c>
      <c r="AA1857" s="34" t="s">
        <v>684</v>
      </c>
      <c r="AB1857" s="34" t="s">
        <v>413</v>
      </c>
      <c r="AC1857" s="34" t="s">
        <v>949</v>
      </c>
      <c r="AD1857" s="44" t="s">
        <v>3928</v>
      </c>
      <c r="AE1857" s="44" t="s">
        <v>6839</v>
      </c>
      <c r="AF1857" s="43">
        <v>227</v>
      </c>
      <c r="AG1857" s="34" t="s">
        <v>4085</v>
      </c>
      <c r="AH1857" s="34" t="s">
        <v>4084</v>
      </c>
      <c r="AI1857" s="43" t="s">
        <v>4086</v>
      </c>
      <c r="AJ1857" s="44" t="s">
        <v>4087</v>
      </c>
      <c r="AK1857" s="295">
        <v>3514505</v>
      </c>
      <c r="AL1857" s="44" t="s">
        <v>413</v>
      </c>
      <c r="AM1857" s="44" t="s">
        <v>4091</v>
      </c>
      <c r="AN1857" s="296">
        <v>232093870</v>
      </c>
      <c r="AO1857" s="34"/>
      <c r="AP1857" s="34"/>
      <c r="AQ1857" s="34"/>
      <c r="AR1857" s="34"/>
      <c r="AS1857" s="34"/>
      <c r="AT1857" s="44" t="s">
        <v>6737</v>
      </c>
      <c r="AU1857" s="44"/>
      <c r="AV1857" s="751" t="str" cm="1">
        <f t="array" ref="AV18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7" s="34"/>
      <c r="AX1857" s="34"/>
      <c r="AY1857" s="34"/>
      <c r="AZ1857" s="34"/>
      <c r="BA1857" s="34"/>
      <c r="BB1857" s="34"/>
      <c r="BC1857" s="34"/>
      <c r="BD1857" s="44">
        <v>180901</v>
      </c>
      <c r="BE1857" s="34" t="s">
        <v>949</v>
      </c>
      <c r="BF1857" s="43" t="s">
        <v>1277</v>
      </c>
      <c r="BG1857" s="34" t="s">
        <v>684</v>
      </c>
      <c r="BH1857" s="34" t="s">
        <v>413</v>
      </c>
      <c r="BI1857" s="34" t="s">
        <v>949</v>
      </c>
      <c r="BJ1857" s="44" t="s">
        <v>3928</v>
      </c>
      <c r="BK1857" s="44" t="s">
        <v>6839</v>
      </c>
    </row>
    <row r="1858" spans="22:63">
      <c r="V1858" s="43">
        <v>227</v>
      </c>
      <c r="W1858" s="34" t="s">
        <v>4085</v>
      </c>
      <c r="X1858" s="44">
        <v>180908</v>
      </c>
      <c r="Y1858" s="34" t="s">
        <v>1982</v>
      </c>
      <c r="Z1858" s="43" t="s">
        <v>1277</v>
      </c>
      <c r="AA1858" s="34" t="s">
        <v>684</v>
      </c>
      <c r="AB1858" s="34" t="s">
        <v>413</v>
      </c>
      <c r="AC1858" s="34" t="s">
        <v>1982</v>
      </c>
      <c r="AD1858" s="44" t="s">
        <v>3928</v>
      </c>
      <c r="AE1858" s="44" t="s">
        <v>6839</v>
      </c>
      <c r="AF1858" s="43">
        <v>227</v>
      </c>
      <c r="AG1858" s="34" t="s">
        <v>4085</v>
      </c>
      <c r="AH1858" s="34" t="s">
        <v>4084</v>
      </c>
      <c r="AI1858" s="43" t="s">
        <v>4086</v>
      </c>
      <c r="AJ1858" s="44" t="s">
        <v>4087</v>
      </c>
      <c r="AK1858" s="295">
        <v>3514505</v>
      </c>
      <c r="AL1858" s="44" t="s">
        <v>413</v>
      </c>
      <c r="AM1858" s="44" t="s">
        <v>4091</v>
      </c>
      <c r="AN1858" s="296">
        <v>232093870</v>
      </c>
      <c r="AO1858" s="34"/>
      <c r="AP1858" s="34"/>
      <c r="AQ1858" s="34"/>
      <c r="AR1858" s="34"/>
      <c r="AS1858" s="34"/>
      <c r="AT1858" s="44" t="s">
        <v>6737</v>
      </c>
      <c r="AU1858" s="44"/>
      <c r="AV1858" s="751" t="str" cm="1">
        <f t="array" ref="AV18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8" s="34"/>
      <c r="AX1858" s="34"/>
      <c r="AY1858" s="34"/>
      <c r="AZ1858" s="34"/>
      <c r="BA1858" s="34"/>
      <c r="BB1858" s="34"/>
      <c r="BC1858" s="34"/>
      <c r="BD1858" s="44">
        <v>180908</v>
      </c>
      <c r="BE1858" s="34" t="s">
        <v>1982</v>
      </c>
      <c r="BF1858" s="43" t="s">
        <v>1277</v>
      </c>
      <c r="BG1858" s="34" t="s">
        <v>684</v>
      </c>
      <c r="BH1858" s="34" t="s">
        <v>413</v>
      </c>
      <c r="BI1858" s="34" t="s">
        <v>1982</v>
      </c>
      <c r="BJ1858" s="44" t="s">
        <v>3928</v>
      </c>
      <c r="BK1858" s="44" t="s">
        <v>6839</v>
      </c>
    </row>
    <row r="1859" spans="22:63">
      <c r="V1859" s="43">
        <v>227</v>
      </c>
      <c r="W1859" s="34" t="s">
        <v>4085</v>
      </c>
      <c r="X1859" s="44">
        <v>180903</v>
      </c>
      <c r="Y1859" s="34" t="s">
        <v>684</v>
      </c>
      <c r="Z1859" s="43" t="s">
        <v>1277</v>
      </c>
      <c r="AA1859" s="34" t="s">
        <v>684</v>
      </c>
      <c r="AB1859" s="34" t="s">
        <v>413</v>
      </c>
      <c r="AC1859" s="34" t="s">
        <v>684</v>
      </c>
      <c r="AD1859" s="44" t="s">
        <v>3928</v>
      </c>
      <c r="AE1859" s="44" t="s">
        <v>6839</v>
      </c>
      <c r="AF1859" s="43">
        <v>227</v>
      </c>
      <c r="AG1859" s="34" t="s">
        <v>4085</v>
      </c>
      <c r="AH1859" s="34" t="s">
        <v>4084</v>
      </c>
      <c r="AI1859" s="43" t="s">
        <v>4086</v>
      </c>
      <c r="AJ1859" s="44" t="s">
        <v>4087</v>
      </c>
      <c r="AK1859" s="295">
        <v>3514505</v>
      </c>
      <c r="AL1859" s="44" t="s">
        <v>413</v>
      </c>
      <c r="AM1859" s="44" t="s">
        <v>4091</v>
      </c>
      <c r="AN1859" s="296">
        <v>232093870</v>
      </c>
      <c r="AO1859" s="34"/>
      <c r="AP1859" s="34"/>
      <c r="AQ1859" s="34"/>
      <c r="AR1859" s="34"/>
      <c r="AS1859" s="34"/>
      <c r="AT1859" s="44" t="s">
        <v>6737</v>
      </c>
      <c r="AU1859" s="44"/>
      <c r="AV1859" s="751" t="str" cm="1">
        <f t="array" ref="AV18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59" s="34"/>
      <c r="AX1859" s="34"/>
      <c r="AY1859" s="34"/>
      <c r="AZ1859" s="34"/>
      <c r="BA1859" s="34"/>
      <c r="BB1859" s="34"/>
      <c r="BC1859" s="34"/>
      <c r="BD1859" s="44">
        <v>180903</v>
      </c>
      <c r="BE1859" s="34" t="s">
        <v>684</v>
      </c>
      <c r="BF1859" s="43" t="s">
        <v>1277</v>
      </c>
      <c r="BG1859" s="34" t="s">
        <v>684</v>
      </c>
      <c r="BH1859" s="34" t="s">
        <v>413</v>
      </c>
      <c r="BI1859" s="34" t="s">
        <v>684</v>
      </c>
      <c r="BJ1859" s="44" t="s">
        <v>3928</v>
      </c>
      <c r="BK1859" s="44" t="s">
        <v>6839</v>
      </c>
    </row>
    <row r="1860" spans="22:63">
      <c r="V1860" s="43">
        <v>227</v>
      </c>
      <c r="W1860" s="34" t="s">
        <v>4085</v>
      </c>
      <c r="X1860" s="44">
        <v>180900</v>
      </c>
      <c r="Y1860" s="34" t="s">
        <v>6868</v>
      </c>
      <c r="Z1860" s="43" t="s">
        <v>1277</v>
      </c>
      <c r="AA1860" s="34" t="s">
        <v>684</v>
      </c>
      <c r="AB1860" s="34" t="s">
        <v>413</v>
      </c>
      <c r="AC1860" s="34" t="s">
        <v>684</v>
      </c>
      <c r="AD1860" s="44" t="s">
        <v>3928</v>
      </c>
      <c r="AE1860" s="44" t="s">
        <v>6839</v>
      </c>
      <c r="AF1860" s="43">
        <v>227</v>
      </c>
      <c r="AG1860" s="34" t="s">
        <v>4085</v>
      </c>
      <c r="AH1860" s="34" t="s">
        <v>4084</v>
      </c>
      <c r="AI1860" s="43" t="s">
        <v>4086</v>
      </c>
      <c r="AJ1860" s="44" t="s">
        <v>4087</v>
      </c>
      <c r="AK1860" s="295">
        <v>3514505</v>
      </c>
      <c r="AL1860" s="44" t="s">
        <v>413</v>
      </c>
      <c r="AM1860" s="44" t="s">
        <v>4091</v>
      </c>
      <c r="AN1860" s="296">
        <v>232093870</v>
      </c>
      <c r="AO1860" s="34"/>
      <c r="AP1860" s="34"/>
      <c r="AQ1860" s="34"/>
      <c r="AR1860" s="34"/>
      <c r="AS1860" s="34"/>
      <c r="AT1860" s="44" t="s">
        <v>6737</v>
      </c>
      <c r="AU1860" s="44"/>
      <c r="AV1860" s="751" t="str" cm="1">
        <f t="array" ref="AV18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0" s="34"/>
      <c r="AX1860" s="34"/>
      <c r="AY1860" s="34"/>
      <c r="AZ1860" s="34"/>
      <c r="BA1860" s="34"/>
      <c r="BB1860" s="34"/>
      <c r="BC1860" s="34"/>
      <c r="BD1860" s="44">
        <v>180900</v>
      </c>
      <c r="BE1860" s="34" t="s">
        <v>6868</v>
      </c>
      <c r="BF1860" s="43" t="s">
        <v>1277</v>
      </c>
      <c r="BG1860" s="34" t="s">
        <v>684</v>
      </c>
      <c r="BH1860" s="34" t="s">
        <v>413</v>
      </c>
      <c r="BI1860" s="34" t="s">
        <v>684</v>
      </c>
      <c r="BJ1860" s="44" t="s">
        <v>3928</v>
      </c>
      <c r="BK1860" s="44" t="s">
        <v>6839</v>
      </c>
    </row>
    <row r="1861" spans="22:63">
      <c r="V1861" s="43">
        <v>227</v>
      </c>
      <c r="W1861" s="34" t="s">
        <v>4085</v>
      </c>
      <c r="X1861" s="44">
        <v>180905</v>
      </c>
      <c r="Y1861" s="34" t="s">
        <v>1501</v>
      </c>
      <c r="Z1861" s="43" t="s">
        <v>1277</v>
      </c>
      <c r="AA1861" s="34" t="s">
        <v>684</v>
      </c>
      <c r="AB1861" s="34" t="s">
        <v>413</v>
      </c>
      <c r="AC1861" s="34" t="s">
        <v>1501</v>
      </c>
      <c r="AD1861" s="44" t="s">
        <v>3928</v>
      </c>
      <c r="AE1861" s="44" t="s">
        <v>6839</v>
      </c>
      <c r="AF1861" s="43">
        <v>227</v>
      </c>
      <c r="AG1861" s="34" t="s">
        <v>4085</v>
      </c>
      <c r="AH1861" s="34" t="s">
        <v>4084</v>
      </c>
      <c r="AI1861" s="43" t="s">
        <v>4086</v>
      </c>
      <c r="AJ1861" s="44" t="s">
        <v>4087</v>
      </c>
      <c r="AK1861" s="295">
        <v>3514505</v>
      </c>
      <c r="AL1861" s="44" t="s">
        <v>413</v>
      </c>
      <c r="AM1861" s="44" t="s">
        <v>4091</v>
      </c>
      <c r="AN1861" s="296">
        <v>232093870</v>
      </c>
      <c r="AO1861" s="34"/>
      <c r="AP1861" s="34"/>
      <c r="AQ1861" s="34"/>
      <c r="AR1861" s="34"/>
      <c r="AS1861" s="34"/>
      <c r="AT1861" s="44" t="s">
        <v>6737</v>
      </c>
      <c r="AU1861" s="44"/>
      <c r="AV1861" s="751" t="str" cm="1">
        <f t="array" ref="AV18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1" s="34"/>
      <c r="AX1861" s="34"/>
      <c r="AY1861" s="34"/>
      <c r="AZ1861" s="34"/>
      <c r="BA1861" s="34"/>
      <c r="BB1861" s="34"/>
      <c r="BC1861" s="34"/>
      <c r="BD1861" s="44">
        <v>180905</v>
      </c>
      <c r="BE1861" s="34" t="s">
        <v>1501</v>
      </c>
      <c r="BF1861" s="43" t="s">
        <v>1277</v>
      </c>
      <c r="BG1861" s="34" t="s">
        <v>684</v>
      </c>
      <c r="BH1861" s="34" t="s">
        <v>413</v>
      </c>
      <c r="BI1861" s="34" t="s">
        <v>1501</v>
      </c>
      <c r="BJ1861" s="44" t="s">
        <v>3928</v>
      </c>
      <c r="BK1861" s="44" t="s">
        <v>6839</v>
      </c>
    </row>
    <row r="1862" spans="22:63">
      <c r="V1862" s="43">
        <v>227</v>
      </c>
      <c r="W1862" s="34" t="s">
        <v>4085</v>
      </c>
      <c r="X1862" s="44">
        <v>180910</v>
      </c>
      <c r="Y1862" s="34" t="s">
        <v>2160</v>
      </c>
      <c r="Z1862" s="43" t="s">
        <v>1277</v>
      </c>
      <c r="AA1862" s="34" t="s">
        <v>684</v>
      </c>
      <c r="AB1862" s="34" t="s">
        <v>413</v>
      </c>
      <c r="AC1862" s="34" t="s">
        <v>6869</v>
      </c>
      <c r="AD1862" s="44" t="s">
        <v>3928</v>
      </c>
      <c r="AE1862" s="44" t="s">
        <v>6839</v>
      </c>
      <c r="AF1862" s="43">
        <v>227</v>
      </c>
      <c r="AG1862" s="34" t="s">
        <v>4085</v>
      </c>
      <c r="AH1862" s="34" t="s">
        <v>4084</v>
      </c>
      <c r="AI1862" s="43" t="s">
        <v>4086</v>
      </c>
      <c r="AJ1862" s="44" t="s">
        <v>4087</v>
      </c>
      <c r="AK1862" s="295">
        <v>3514505</v>
      </c>
      <c r="AL1862" s="44" t="s">
        <v>413</v>
      </c>
      <c r="AM1862" s="44" t="s">
        <v>4091</v>
      </c>
      <c r="AN1862" s="296">
        <v>232093870</v>
      </c>
      <c r="AO1862" s="34"/>
      <c r="AP1862" s="34"/>
      <c r="AQ1862" s="34"/>
      <c r="AR1862" s="34"/>
      <c r="AS1862" s="34"/>
      <c r="AT1862" s="44" t="s">
        <v>6737</v>
      </c>
      <c r="AU1862" s="44"/>
      <c r="AV1862" s="751" t="str" cm="1">
        <f t="array" ref="AV18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2" s="34"/>
      <c r="AX1862" s="34"/>
      <c r="AY1862" s="34"/>
      <c r="AZ1862" s="34"/>
      <c r="BA1862" s="34"/>
      <c r="BB1862" s="34"/>
      <c r="BC1862" s="34"/>
      <c r="BD1862" s="44">
        <v>180910</v>
      </c>
      <c r="BE1862" s="34" t="s">
        <v>2160</v>
      </c>
      <c r="BF1862" s="43" t="s">
        <v>1277</v>
      </c>
      <c r="BG1862" s="34" t="s">
        <v>684</v>
      </c>
      <c r="BH1862" s="34" t="s">
        <v>413</v>
      </c>
      <c r="BI1862" s="34" t="s">
        <v>6869</v>
      </c>
      <c r="BJ1862" s="44" t="s">
        <v>3928</v>
      </c>
      <c r="BK1862" s="44" t="s">
        <v>6839</v>
      </c>
    </row>
    <row r="1863" spans="22:63">
      <c r="V1863" s="43">
        <v>227</v>
      </c>
      <c r="W1863" s="34" t="s">
        <v>4085</v>
      </c>
      <c r="X1863" s="44">
        <v>180911</v>
      </c>
      <c r="Y1863" s="34" t="s">
        <v>2327</v>
      </c>
      <c r="Z1863" s="43" t="s">
        <v>1277</v>
      </c>
      <c r="AA1863" s="34" t="s">
        <v>684</v>
      </c>
      <c r="AB1863" s="34" t="s">
        <v>413</v>
      </c>
      <c r="AC1863" s="34" t="s">
        <v>6870</v>
      </c>
      <c r="AD1863" s="44" t="s">
        <v>3928</v>
      </c>
      <c r="AE1863" s="44" t="s">
        <v>6839</v>
      </c>
      <c r="AF1863" s="43">
        <v>227</v>
      </c>
      <c r="AG1863" s="34" t="s">
        <v>4085</v>
      </c>
      <c r="AH1863" s="34" t="s">
        <v>4084</v>
      </c>
      <c r="AI1863" s="43" t="s">
        <v>4086</v>
      </c>
      <c r="AJ1863" s="44" t="s">
        <v>4087</v>
      </c>
      <c r="AK1863" s="295">
        <v>3514505</v>
      </c>
      <c r="AL1863" s="44" t="s">
        <v>413</v>
      </c>
      <c r="AM1863" s="44" t="s">
        <v>4091</v>
      </c>
      <c r="AN1863" s="296">
        <v>232093870</v>
      </c>
      <c r="AO1863" s="34"/>
      <c r="AP1863" s="34"/>
      <c r="AQ1863" s="34"/>
      <c r="AR1863" s="34"/>
      <c r="AS1863" s="34"/>
      <c r="AT1863" s="44" t="s">
        <v>6737</v>
      </c>
      <c r="AU1863" s="44"/>
      <c r="AV1863" s="751" t="str" cm="1">
        <f t="array" ref="AV18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3" s="34"/>
      <c r="AX1863" s="34"/>
      <c r="AY1863" s="34"/>
      <c r="AZ1863" s="34"/>
      <c r="BA1863" s="34"/>
      <c r="BB1863" s="34"/>
      <c r="BC1863" s="34"/>
      <c r="BD1863" s="44">
        <v>180911</v>
      </c>
      <c r="BE1863" s="34" t="s">
        <v>2327</v>
      </c>
      <c r="BF1863" s="43" t="s">
        <v>1277</v>
      </c>
      <c r="BG1863" s="34" t="s">
        <v>684</v>
      </c>
      <c r="BH1863" s="34" t="s">
        <v>413</v>
      </c>
      <c r="BI1863" s="34" t="s">
        <v>6870</v>
      </c>
      <c r="BJ1863" s="44" t="s">
        <v>3928</v>
      </c>
      <c r="BK1863" s="44" t="s">
        <v>6839</v>
      </c>
    </row>
    <row r="1864" spans="22:63">
      <c r="V1864" s="43">
        <v>227</v>
      </c>
      <c r="W1864" s="34" t="s">
        <v>4085</v>
      </c>
      <c r="X1864" s="44">
        <v>180906</v>
      </c>
      <c r="Y1864" s="34" t="s">
        <v>1771</v>
      </c>
      <c r="Z1864" s="43" t="s">
        <v>1277</v>
      </c>
      <c r="AA1864" s="34" t="s">
        <v>684</v>
      </c>
      <c r="AB1864" s="34" t="s">
        <v>413</v>
      </c>
      <c r="AC1864" s="34" t="s">
        <v>1771</v>
      </c>
      <c r="AD1864" s="44" t="s">
        <v>3928</v>
      </c>
      <c r="AE1864" s="44" t="s">
        <v>6839</v>
      </c>
      <c r="AF1864" s="43">
        <v>227</v>
      </c>
      <c r="AG1864" s="34" t="s">
        <v>4085</v>
      </c>
      <c r="AH1864" s="34" t="s">
        <v>4084</v>
      </c>
      <c r="AI1864" s="43" t="s">
        <v>4086</v>
      </c>
      <c r="AJ1864" s="44" t="s">
        <v>4087</v>
      </c>
      <c r="AK1864" s="295">
        <v>3514505</v>
      </c>
      <c r="AL1864" s="44" t="s">
        <v>413</v>
      </c>
      <c r="AM1864" s="44" t="s">
        <v>4091</v>
      </c>
      <c r="AN1864" s="296">
        <v>232093870</v>
      </c>
      <c r="AO1864" s="34"/>
      <c r="AP1864" s="34"/>
      <c r="AQ1864" s="34"/>
      <c r="AR1864" s="34"/>
      <c r="AS1864" s="34"/>
      <c r="AT1864" s="44" t="s">
        <v>6737</v>
      </c>
      <c r="AU1864" s="44"/>
      <c r="AV1864" s="751" t="str" cm="1">
        <f t="array" ref="AV18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4" s="34"/>
      <c r="AX1864" s="34"/>
      <c r="AY1864" s="34"/>
      <c r="AZ1864" s="34"/>
      <c r="BA1864" s="34"/>
      <c r="BB1864" s="34"/>
      <c r="BC1864" s="34"/>
      <c r="BD1864" s="44">
        <v>180906</v>
      </c>
      <c r="BE1864" s="34" t="s">
        <v>1771</v>
      </c>
      <c r="BF1864" s="43" t="s">
        <v>1277</v>
      </c>
      <c r="BG1864" s="34" t="s">
        <v>684</v>
      </c>
      <c r="BH1864" s="34" t="s">
        <v>413</v>
      </c>
      <c r="BI1864" s="34" t="s">
        <v>1771</v>
      </c>
      <c r="BJ1864" s="44" t="s">
        <v>3928</v>
      </c>
      <c r="BK1864" s="44" t="s">
        <v>6839</v>
      </c>
    </row>
    <row r="1865" spans="22:63">
      <c r="V1865" s="43">
        <v>227</v>
      </c>
      <c r="W1865" s="34" t="s">
        <v>4085</v>
      </c>
      <c r="X1865" s="44">
        <v>181102</v>
      </c>
      <c r="Y1865" s="34" t="s">
        <v>951</v>
      </c>
      <c r="Z1865" s="43" t="s">
        <v>1277</v>
      </c>
      <c r="AA1865" s="34" t="s">
        <v>686</v>
      </c>
      <c r="AB1865" s="34" t="s">
        <v>413</v>
      </c>
      <c r="AC1865" s="34" t="s">
        <v>951</v>
      </c>
      <c r="AD1865" s="44" t="s">
        <v>3928</v>
      </c>
      <c r="AE1865" s="44" t="s">
        <v>6839</v>
      </c>
      <c r="AF1865" s="43">
        <v>227</v>
      </c>
      <c r="AG1865" s="34" t="s">
        <v>4085</v>
      </c>
      <c r="AH1865" s="34" t="s">
        <v>4084</v>
      </c>
      <c r="AI1865" s="43" t="s">
        <v>4086</v>
      </c>
      <c r="AJ1865" s="44" t="s">
        <v>4087</v>
      </c>
      <c r="AK1865" s="295">
        <v>3514505</v>
      </c>
      <c r="AL1865" s="44" t="s">
        <v>413</v>
      </c>
      <c r="AM1865" s="44" t="s">
        <v>4091</v>
      </c>
      <c r="AN1865" s="296">
        <v>232093870</v>
      </c>
      <c r="AO1865" s="34"/>
      <c r="AP1865" s="34"/>
      <c r="AQ1865" s="34"/>
      <c r="AR1865" s="34"/>
      <c r="AS1865" s="34"/>
      <c r="AT1865" s="44" t="s">
        <v>6737</v>
      </c>
      <c r="AU1865" s="44"/>
      <c r="AV1865" s="751" t="str" cm="1">
        <f t="array" ref="AV18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5" s="34"/>
      <c r="AX1865" s="34"/>
      <c r="AY1865" s="34"/>
      <c r="AZ1865" s="34"/>
      <c r="BA1865" s="34"/>
      <c r="BB1865" s="34"/>
      <c r="BC1865" s="34"/>
      <c r="BD1865" s="44">
        <v>181102</v>
      </c>
      <c r="BE1865" s="34" t="s">
        <v>951</v>
      </c>
      <c r="BF1865" s="43" t="s">
        <v>1277</v>
      </c>
      <c r="BG1865" s="34" t="s">
        <v>686</v>
      </c>
      <c r="BH1865" s="34" t="s">
        <v>413</v>
      </c>
      <c r="BI1865" s="34" t="s">
        <v>951</v>
      </c>
      <c r="BJ1865" s="44" t="s">
        <v>3928</v>
      </c>
      <c r="BK1865" s="44" t="s">
        <v>6839</v>
      </c>
    </row>
    <row r="1866" spans="22:63">
      <c r="V1866" s="43">
        <v>227</v>
      </c>
      <c r="W1866" s="34" t="s">
        <v>4085</v>
      </c>
      <c r="X1866" s="44">
        <v>181103</v>
      </c>
      <c r="Y1866" s="34" t="s">
        <v>1216</v>
      </c>
      <c r="Z1866" s="43" t="s">
        <v>1277</v>
      </c>
      <c r="AA1866" s="34" t="s">
        <v>686</v>
      </c>
      <c r="AB1866" s="34" t="s">
        <v>413</v>
      </c>
      <c r="AC1866" s="34" t="s">
        <v>1216</v>
      </c>
      <c r="AD1866" s="44" t="s">
        <v>3928</v>
      </c>
      <c r="AE1866" s="44" t="s">
        <v>6839</v>
      </c>
      <c r="AF1866" s="43">
        <v>227</v>
      </c>
      <c r="AG1866" s="34" t="s">
        <v>4085</v>
      </c>
      <c r="AH1866" s="34" t="s">
        <v>4084</v>
      </c>
      <c r="AI1866" s="43" t="s">
        <v>4086</v>
      </c>
      <c r="AJ1866" s="44" t="s">
        <v>4087</v>
      </c>
      <c r="AK1866" s="295">
        <v>3514505</v>
      </c>
      <c r="AL1866" s="44" t="s">
        <v>413</v>
      </c>
      <c r="AM1866" s="44" t="s">
        <v>4091</v>
      </c>
      <c r="AN1866" s="296">
        <v>232093870</v>
      </c>
      <c r="AO1866" s="34"/>
      <c r="AP1866" s="34"/>
      <c r="AQ1866" s="34"/>
      <c r="AR1866" s="34"/>
      <c r="AS1866" s="34"/>
      <c r="AT1866" s="44" t="s">
        <v>6737</v>
      </c>
      <c r="AU1866" s="44"/>
      <c r="AV1866" s="751" t="str" cm="1">
        <f t="array" ref="AV18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6" s="34"/>
      <c r="AX1866" s="34"/>
      <c r="AY1866" s="34"/>
      <c r="AZ1866" s="34"/>
      <c r="BA1866" s="34"/>
      <c r="BB1866" s="34"/>
      <c r="BC1866" s="34"/>
      <c r="BD1866" s="44">
        <v>181103</v>
      </c>
      <c r="BE1866" s="34" t="s">
        <v>1216</v>
      </c>
      <c r="BF1866" s="43" t="s">
        <v>1277</v>
      </c>
      <c r="BG1866" s="34" t="s">
        <v>686</v>
      </c>
      <c r="BH1866" s="34" t="s">
        <v>413</v>
      </c>
      <c r="BI1866" s="34" t="s">
        <v>1216</v>
      </c>
      <c r="BJ1866" s="44" t="s">
        <v>3928</v>
      </c>
      <c r="BK1866" s="44" t="s">
        <v>6839</v>
      </c>
    </row>
    <row r="1867" spans="22:63">
      <c r="V1867" s="43">
        <v>227</v>
      </c>
      <c r="W1867" s="34" t="s">
        <v>4085</v>
      </c>
      <c r="X1867" s="44">
        <v>181104</v>
      </c>
      <c r="Y1867" s="34" t="s">
        <v>1503</v>
      </c>
      <c r="Z1867" s="43" t="s">
        <v>1277</v>
      </c>
      <c r="AA1867" s="34" t="s">
        <v>686</v>
      </c>
      <c r="AB1867" s="34" t="s">
        <v>413</v>
      </c>
      <c r="AC1867" s="34" t="s">
        <v>1503</v>
      </c>
      <c r="AD1867" s="44" t="s">
        <v>3928</v>
      </c>
      <c r="AE1867" s="44" t="s">
        <v>6839</v>
      </c>
      <c r="AF1867" s="43">
        <v>227</v>
      </c>
      <c r="AG1867" s="34" t="s">
        <v>4085</v>
      </c>
      <c r="AH1867" s="34" t="s">
        <v>4084</v>
      </c>
      <c r="AI1867" s="43" t="s">
        <v>4086</v>
      </c>
      <c r="AJ1867" s="44" t="s">
        <v>4087</v>
      </c>
      <c r="AK1867" s="295">
        <v>3514505</v>
      </c>
      <c r="AL1867" s="44" t="s">
        <v>413</v>
      </c>
      <c r="AM1867" s="44" t="s">
        <v>4091</v>
      </c>
      <c r="AN1867" s="296">
        <v>232093870</v>
      </c>
      <c r="AO1867" s="34"/>
      <c r="AP1867" s="34"/>
      <c r="AQ1867" s="34"/>
      <c r="AR1867" s="34"/>
      <c r="AS1867" s="34"/>
      <c r="AT1867" s="44" t="s">
        <v>6737</v>
      </c>
      <c r="AU1867" s="44"/>
      <c r="AV1867" s="751" t="str" cm="1">
        <f t="array" ref="AV18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7" s="34"/>
      <c r="AX1867" s="34"/>
      <c r="AY1867" s="34"/>
      <c r="AZ1867" s="34"/>
      <c r="BA1867" s="34"/>
      <c r="BB1867" s="34"/>
      <c r="BC1867" s="34"/>
      <c r="BD1867" s="44">
        <v>181104</v>
      </c>
      <c r="BE1867" s="34" t="s">
        <v>1503</v>
      </c>
      <c r="BF1867" s="43" t="s">
        <v>1277</v>
      </c>
      <c r="BG1867" s="34" t="s">
        <v>686</v>
      </c>
      <c r="BH1867" s="34" t="s">
        <v>413</v>
      </c>
      <c r="BI1867" s="34" t="s">
        <v>1503</v>
      </c>
      <c r="BJ1867" s="44" t="s">
        <v>3928</v>
      </c>
      <c r="BK1867" s="44" t="s">
        <v>6839</v>
      </c>
    </row>
    <row r="1868" spans="22:63">
      <c r="V1868" s="43">
        <v>227</v>
      </c>
      <c r="W1868" s="34" t="s">
        <v>4085</v>
      </c>
      <c r="X1868" s="44">
        <v>181105</v>
      </c>
      <c r="Y1868" s="34" t="s">
        <v>1773</v>
      </c>
      <c r="Z1868" s="43" t="s">
        <v>1277</v>
      </c>
      <c r="AA1868" s="34" t="s">
        <v>686</v>
      </c>
      <c r="AB1868" s="34" t="s">
        <v>413</v>
      </c>
      <c r="AC1868" s="34" t="s">
        <v>1773</v>
      </c>
      <c r="AD1868" s="44" t="s">
        <v>3928</v>
      </c>
      <c r="AE1868" s="44" t="s">
        <v>6839</v>
      </c>
      <c r="AF1868" s="43">
        <v>227</v>
      </c>
      <c r="AG1868" s="34" t="s">
        <v>4085</v>
      </c>
      <c r="AH1868" s="34" t="s">
        <v>4084</v>
      </c>
      <c r="AI1868" s="43" t="s">
        <v>4086</v>
      </c>
      <c r="AJ1868" s="44" t="s">
        <v>4087</v>
      </c>
      <c r="AK1868" s="295">
        <v>3514505</v>
      </c>
      <c r="AL1868" s="44" t="s">
        <v>413</v>
      </c>
      <c r="AM1868" s="44" t="s">
        <v>4091</v>
      </c>
      <c r="AN1868" s="296">
        <v>232093870</v>
      </c>
      <c r="AO1868" s="34"/>
      <c r="AP1868" s="34"/>
      <c r="AQ1868" s="34"/>
      <c r="AR1868" s="34"/>
      <c r="AS1868" s="34"/>
      <c r="AT1868" s="44" t="s">
        <v>6737</v>
      </c>
      <c r="AU1868" s="44"/>
      <c r="AV1868" s="751" t="str" cm="1">
        <f t="array" ref="AV18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8" s="34"/>
      <c r="AX1868" s="34"/>
      <c r="AY1868" s="34"/>
      <c r="AZ1868" s="34"/>
      <c r="BA1868" s="34"/>
      <c r="BB1868" s="34"/>
      <c r="BC1868" s="34"/>
      <c r="BD1868" s="44">
        <v>181105</v>
      </c>
      <c r="BE1868" s="34" t="s">
        <v>1773</v>
      </c>
      <c r="BF1868" s="43" t="s">
        <v>1277</v>
      </c>
      <c r="BG1868" s="34" t="s">
        <v>686</v>
      </c>
      <c r="BH1868" s="34" t="s">
        <v>413</v>
      </c>
      <c r="BI1868" s="34" t="s">
        <v>1773</v>
      </c>
      <c r="BJ1868" s="44" t="s">
        <v>3928</v>
      </c>
      <c r="BK1868" s="44" t="s">
        <v>6839</v>
      </c>
    </row>
    <row r="1869" spans="22:63">
      <c r="V1869" s="43">
        <v>227</v>
      </c>
      <c r="W1869" s="34" t="s">
        <v>4085</v>
      </c>
      <c r="X1869" s="44">
        <v>181106</v>
      </c>
      <c r="Y1869" s="34" t="s">
        <v>1984</v>
      </c>
      <c r="Z1869" s="43" t="s">
        <v>1277</v>
      </c>
      <c r="AA1869" s="34" t="s">
        <v>686</v>
      </c>
      <c r="AB1869" s="34" t="s">
        <v>413</v>
      </c>
      <c r="AC1869" s="34" t="s">
        <v>1984</v>
      </c>
      <c r="AD1869" s="44" t="s">
        <v>3928</v>
      </c>
      <c r="AE1869" s="44" t="s">
        <v>6839</v>
      </c>
      <c r="AF1869" s="43">
        <v>227</v>
      </c>
      <c r="AG1869" s="34" t="s">
        <v>4085</v>
      </c>
      <c r="AH1869" s="34" t="s">
        <v>4084</v>
      </c>
      <c r="AI1869" s="43" t="s">
        <v>4086</v>
      </c>
      <c r="AJ1869" s="44" t="s">
        <v>4087</v>
      </c>
      <c r="AK1869" s="295">
        <v>3514505</v>
      </c>
      <c r="AL1869" s="44" t="s">
        <v>413</v>
      </c>
      <c r="AM1869" s="44" t="s">
        <v>4091</v>
      </c>
      <c r="AN1869" s="296">
        <v>232093870</v>
      </c>
      <c r="AO1869" s="34"/>
      <c r="AP1869" s="34"/>
      <c r="AQ1869" s="34"/>
      <c r="AR1869" s="34"/>
      <c r="AS1869" s="34"/>
      <c r="AT1869" s="44" t="s">
        <v>6737</v>
      </c>
      <c r="AU1869" s="44"/>
      <c r="AV1869" s="751" t="str" cm="1">
        <f t="array" ref="AV18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69" s="34"/>
      <c r="AX1869" s="34"/>
      <c r="AY1869" s="34"/>
      <c r="AZ1869" s="34"/>
      <c r="BA1869" s="34"/>
      <c r="BB1869" s="34"/>
      <c r="BC1869" s="34"/>
      <c r="BD1869" s="44">
        <v>181106</v>
      </c>
      <c r="BE1869" s="34" t="s">
        <v>1984</v>
      </c>
      <c r="BF1869" s="43" t="s">
        <v>1277</v>
      </c>
      <c r="BG1869" s="34" t="s">
        <v>686</v>
      </c>
      <c r="BH1869" s="34" t="s">
        <v>413</v>
      </c>
      <c r="BI1869" s="34" t="s">
        <v>1984</v>
      </c>
      <c r="BJ1869" s="44" t="s">
        <v>3928</v>
      </c>
      <c r="BK1869" s="44" t="s">
        <v>6839</v>
      </c>
    </row>
    <row r="1870" spans="22:63">
      <c r="V1870" s="43">
        <v>227</v>
      </c>
      <c r="W1870" s="34" t="s">
        <v>4085</v>
      </c>
      <c r="X1870" s="44">
        <v>181100</v>
      </c>
      <c r="Y1870" s="34" t="s">
        <v>6871</v>
      </c>
      <c r="Z1870" s="43" t="s">
        <v>1277</v>
      </c>
      <c r="AA1870" s="34" t="s">
        <v>686</v>
      </c>
      <c r="AB1870" s="34" t="s">
        <v>413</v>
      </c>
      <c r="AC1870" s="34" t="s">
        <v>951</v>
      </c>
      <c r="AD1870" s="44" t="s">
        <v>3928</v>
      </c>
      <c r="AE1870" s="44" t="s">
        <v>6839</v>
      </c>
      <c r="AF1870" s="43">
        <v>227</v>
      </c>
      <c r="AG1870" s="34" t="s">
        <v>4085</v>
      </c>
      <c r="AH1870" s="34" t="s">
        <v>4084</v>
      </c>
      <c r="AI1870" s="43" t="s">
        <v>4086</v>
      </c>
      <c r="AJ1870" s="44" t="s">
        <v>4087</v>
      </c>
      <c r="AK1870" s="295">
        <v>3514505</v>
      </c>
      <c r="AL1870" s="44" t="s">
        <v>413</v>
      </c>
      <c r="AM1870" s="44" t="s">
        <v>4091</v>
      </c>
      <c r="AN1870" s="296">
        <v>232093870</v>
      </c>
      <c r="AO1870" s="34"/>
      <c r="AP1870" s="34"/>
      <c r="AQ1870" s="34"/>
      <c r="AR1870" s="34"/>
      <c r="AS1870" s="34"/>
      <c r="AT1870" s="44" t="s">
        <v>6737</v>
      </c>
      <c r="AU1870" s="44"/>
      <c r="AV1870" s="751" t="str" cm="1">
        <f t="array" ref="AV18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0" s="34"/>
      <c r="AX1870" s="34"/>
      <c r="AY1870" s="34"/>
      <c r="AZ1870" s="34"/>
      <c r="BA1870" s="34"/>
      <c r="BB1870" s="34"/>
      <c r="BC1870" s="34"/>
      <c r="BD1870" s="44">
        <v>181100</v>
      </c>
      <c r="BE1870" s="34" t="s">
        <v>6871</v>
      </c>
      <c r="BF1870" s="43" t="s">
        <v>1277</v>
      </c>
      <c r="BG1870" s="34" t="s">
        <v>686</v>
      </c>
      <c r="BH1870" s="34" t="s">
        <v>413</v>
      </c>
      <c r="BI1870" s="34" t="s">
        <v>951</v>
      </c>
      <c r="BJ1870" s="44" t="s">
        <v>3928</v>
      </c>
      <c r="BK1870" s="44" t="s">
        <v>6839</v>
      </c>
    </row>
    <row r="1871" spans="22:63">
      <c r="V1871" s="43">
        <v>227</v>
      </c>
      <c r="W1871" s="34" t="s">
        <v>4085</v>
      </c>
      <c r="X1871" s="44">
        <v>181109</v>
      </c>
      <c r="Y1871" s="34" t="s">
        <v>2162</v>
      </c>
      <c r="Z1871" s="43" t="s">
        <v>1277</v>
      </c>
      <c r="AA1871" s="34" t="s">
        <v>686</v>
      </c>
      <c r="AB1871" s="34" t="s">
        <v>413</v>
      </c>
      <c r="AC1871" s="34" t="s">
        <v>2162</v>
      </c>
      <c r="AD1871" s="44" t="s">
        <v>3928</v>
      </c>
      <c r="AE1871" s="44" t="s">
        <v>6839</v>
      </c>
      <c r="AF1871" s="43">
        <v>227</v>
      </c>
      <c r="AG1871" s="34" t="s">
        <v>4085</v>
      </c>
      <c r="AH1871" s="34" t="s">
        <v>4084</v>
      </c>
      <c r="AI1871" s="43" t="s">
        <v>4086</v>
      </c>
      <c r="AJ1871" s="44" t="s">
        <v>4087</v>
      </c>
      <c r="AK1871" s="295">
        <v>3514505</v>
      </c>
      <c r="AL1871" s="44" t="s">
        <v>413</v>
      </c>
      <c r="AM1871" s="44" t="s">
        <v>4091</v>
      </c>
      <c r="AN1871" s="296">
        <v>232093870</v>
      </c>
      <c r="AO1871" s="34"/>
      <c r="AP1871" s="34"/>
      <c r="AQ1871" s="34"/>
      <c r="AR1871" s="34"/>
      <c r="AS1871" s="34"/>
      <c r="AT1871" s="44" t="s">
        <v>6737</v>
      </c>
      <c r="AU1871" s="44"/>
      <c r="AV1871" s="751" t="str" cm="1">
        <f t="array" ref="AV18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1" s="34"/>
      <c r="AX1871" s="34"/>
      <c r="AY1871" s="34"/>
      <c r="AZ1871" s="34"/>
      <c r="BA1871" s="34"/>
      <c r="BB1871" s="34"/>
      <c r="BC1871" s="34"/>
      <c r="BD1871" s="44">
        <v>181109</v>
      </c>
      <c r="BE1871" s="34" t="s">
        <v>2162</v>
      </c>
      <c r="BF1871" s="43" t="s">
        <v>1277</v>
      </c>
      <c r="BG1871" s="34" t="s">
        <v>686</v>
      </c>
      <c r="BH1871" s="34" t="s">
        <v>413</v>
      </c>
      <c r="BI1871" s="34" t="s">
        <v>2162</v>
      </c>
      <c r="BJ1871" s="44" t="s">
        <v>3928</v>
      </c>
      <c r="BK1871" s="44" t="s">
        <v>6839</v>
      </c>
    </row>
    <row r="1872" spans="22:63">
      <c r="V1872" s="43">
        <v>227</v>
      </c>
      <c r="W1872" s="34" t="s">
        <v>4085</v>
      </c>
      <c r="X1872" s="44">
        <v>181110</v>
      </c>
      <c r="Y1872" s="34" t="s">
        <v>994</v>
      </c>
      <c r="Z1872" s="43" t="s">
        <v>1277</v>
      </c>
      <c r="AA1872" s="34" t="s">
        <v>686</v>
      </c>
      <c r="AB1872" s="34" t="s">
        <v>413</v>
      </c>
      <c r="AC1872" s="34" t="s">
        <v>994</v>
      </c>
      <c r="AD1872" s="44" t="s">
        <v>3928</v>
      </c>
      <c r="AE1872" s="44" t="s">
        <v>6839</v>
      </c>
      <c r="AF1872" s="43">
        <v>227</v>
      </c>
      <c r="AG1872" s="34" t="s">
        <v>4085</v>
      </c>
      <c r="AH1872" s="34" t="s">
        <v>4084</v>
      </c>
      <c r="AI1872" s="43" t="s">
        <v>4086</v>
      </c>
      <c r="AJ1872" s="44" t="s">
        <v>4087</v>
      </c>
      <c r="AK1872" s="295">
        <v>3514505</v>
      </c>
      <c r="AL1872" s="44" t="s">
        <v>413</v>
      </c>
      <c r="AM1872" s="44" t="s">
        <v>4091</v>
      </c>
      <c r="AN1872" s="296">
        <v>232093870</v>
      </c>
      <c r="AO1872" s="34"/>
      <c r="AP1872" s="34"/>
      <c r="AQ1872" s="34"/>
      <c r="AR1872" s="34"/>
      <c r="AS1872" s="34"/>
      <c r="AT1872" s="44" t="s">
        <v>6737</v>
      </c>
      <c r="AU1872" s="44"/>
      <c r="AV1872" s="751" t="str" cm="1">
        <f t="array" ref="AV18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2" s="34"/>
      <c r="AX1872" s="34"/>
      <c r="AY1872" s="34"/>
      <c r="AZ1872" s="34"/>
      <c r="BA1872" s="34"/>
      <c r="BB1872" s="34"/>
      <c r="BC1872" s="34"/>
      <c r="BD1872" s="44">
        <v>181110</v>
      </c>
      <c r="BE1872" s="34" t="s">
        <v>994</v>
      </c>
      <c r="BF1872" s="43" t="s">
        <v>1277</v>
      </c>
      <c r="BG1872" s="34" t="s">
        <v>686</v>
      </c>
      <c r="BH1872" s="34" t="s">
        <v>413</v>
      </c>
      <c r="BI1872" s="34" t="s">
        <v>994</v>
      </c>
      <c r="BJ1872" s="44" t="s">
        <v>3928</v>
      </c>
      <c r="BK1872" s="44" t="s">
        <v>6839</v>
      </c>
    </row>
    <row r="1873" spans="22:63">
      <c r="V1873" s="43">
        <v>227</v>
      </c>
      <c r="W1873" s="34" t="s">
        <v>4085</v>
      </c>
      <c r="X1873" s="44">
        <v>181111</v>
      </c>
      <c r="Y1873" s="34" t="s">
        <v>2472</v>
      </c>
      <c r="Z1873" s="43" t="s">
        <v>1277</v>
      </c>
      <c r="AA1873" s="34" t="s">
        <v>686</v>
      </c>
      <c r="AB1873" s="34" t="s">
        <v>413</v>
      </c>
      <c r="AC1873" s="34" t="s">
        <v>2472</v>
      </c>
      <c r="AD1873" s="44" t="s">
        <v>3928</v>
      </c>
      <c r="AE1873" s="44" t="s">
        <v>6839</v>
      </c>
      <c r="AF1873" s="43">
        <v>227</v>
      </c>
      <c r="AG1873" s="34" t="s">
        <v>4085</v>
      </c>
      <c r="AH1873" s="34" t="s">
        <v>4084</v>
      </c>
      <c r="AI1873" s="43" t="s">
        <v>4086</v>
      </c>
      <c r="AJ1873" s="44" t="s">
        <v>4087</v>
      </c>
      <c r="AK1873" s="295">
        <v>3514505</v>
      </c>
      <c r="AL1873" s="44" t="s">
        <v>413</v>
      </c>
      <c r="AM1873" s="44" t="s">
        <v>4091</v>
      </c>
      <c r="AN1873" s="296">
        <v>232093870</v>
      </c>
      <c r="AO1873" s="34"/>
      <c r="AP1873" s="34"/>
      <c r="AQ1873" s="34"/>
      <c r="AR1873" s="34"/>
      <c r="AS1873" s="34"/>
      <c r="AT1873" s="44" t="s">
        <v>6737</v>
      </c>
      <c r="AU1873" s="44"/>
      <c r="AV1873" s="751" t="str" cm="1">
        <f t="array" ref="AV18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3" s="34"/>
      <c r="AX1873" s="34"/>
      <c r="AY1873" s="34"/>
      <c r="AZ1873" s="34"/>
      <c r="BA1873" s="34"/>
      <c r="BB1873" s="34"/>
      <c r="BC1873" s="34"/>
      <c r="BD1873" s="44">
        <v>181111</v>
      </c>
      <c r="BE1873" s="34" t="s">
        <v>2472</v>
      </c>
      <c r="BF1873" s="43" t="s">
        <v>1277</v>
      </c>
      <c r="BG1873" s="34" t="s">
        <v>686</v>
      </c>
      <c r="BH1873" s="34" t="s">
        <v>413</v>
      </c>
      <c r="BI1873" s="34" t="s">
        <v>2472</v>
      </c>
      <c r="BJ1873" s="44" t="s">
        <v>3928</v>
      </c>
      <c r="BK1873" s="44" t="s">
        <v>6839</v>
      </c>
    </row>
    <row r="1874" spans="22:63">
      <c r="V1874" s="43">
        <v>227</v>
      </c>
      <c r="W1874" s="34" t="s">
        <v>4085</v>
      </c>
      <c r="X1874" s="44">
        <v>181112</v>
      </c>
      <c r="Y1874" s="34" t="s">
        <v>2606</v>
      </c>
      <c r="Z1874" s="43" t="s">
        <v>1277</v>
      </c>
      <c r="AA1874" s="34" t="s">
        <v>686</v>
      </c>
      <c r="AB1874" s="34" t="s">
        <v>413</v>
      </c>
      <c r="AC1874" s="34" t="s">
        <v>2606</v>
      </c>
      <c r="AD1874" s="44" t="s">
        <v>3928</v>
      </c>
      <c r="AE1874" s="44" t="s">
        <v>6839</v>
      </c>
      <c r="AF1874" s="43">
        <v>227</v>
      </c>
      <c r="AG1874" s="34" t="s">
        <v>4085</v>
      </c>
      <c r="AH1874" s="34" t="s">
        <v>4084</v>
      </c>
      <c r="AI1874" s="43" t="s">
        <v>4086</v>
      </c>
      <c r="AJ1874" s="44" t="s">
        <v>4087</v>
      </c>
      <c r="AK1874" s="295">
        <v>3514505</v>
      </c>
      <c r="AL1874" s="44" t="s">
        <v>413</v>
      </c>
      <c r="AM1874" s="44" t="s">
        <v>4091</v>
      </c>
      <c r="AN1874" s="296">
        <v>232093870</v>
      </c>
      <c r="AO1874" s="34"/>
      <c r="AP1874" s="34"/>
      <c r="AQ1874" s="34"/>
      <c r="AR1874" s="34"/>
      <c r="AS1874" s="34"/>
      <c r="AT1874" s="44" t="s">
        <v>6737</v>
      </c>
      <c r="AU1874" s="44"/>
      <c r="AV1874" s="751" t="str" cm="1">
        <f t="array" ref="AV18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4" s="34"/>
      <c r="AX1874" s="34"/>
      <c r="AY1874" s="34"/>
      <c r="AZ1874" s="34"/>
      <c r="BA1874" s="34"/>
      <c r="BB1874" s="34"/>
      <c r="BC1874" s="34"/>
      <c r="BD1874" s="44">
        <v>181112</v>
      </c>
      <c r="BE1874" s="34" t="s">
        <v>2606</v>
      </c>
      <c r="BF1874" s="43" t="s">
        <v>1277</v>
      </c>
      <c r="BG1874" s="34" t="s">
        <v>686</v>
      </c>
      <c r="BH1874" s="34" t="s">
        <v>413</v>
      </c>
      <c r="BI1874" s="34" t="s">
        <v>2606</v>
      </c>
      <c r="BJ1874" s="44" t="s">
        <v>3928</v>
      </c>
      <c r="BK1874" s="44" t="s">
        <v>6839</v>
      </c>
    </row>
    <row r="1875" spans="22:63">
      <c r="V1875" s="43">
        <v>227</v>
      </c>
      <c r="W1875" s="34" t="s">
        <v>4085</v>
      </c>
      <c r="X1875" s="44">
        <v>181114</v>
      </c>
      <c r="Y1875" s="34" t="s">
        <v>2741</v>
      </c>
      <c r="Z1875" s="43" t="s">
        <v>1277</v>
      </c>
      <c r="AA1875" s="34" t="s">
        <v>686</v>
      </c>
      <c r="AB1875" s="34" t="s">
        <v>413</v>
      </c>
      <c r="AC1875" s="34" t="s">
        <v>6872</v>
      </c>
      <c r="AD1875" s="44" t="s">
        <v>3928</v>
      </c>
      <c r="AE1875" s="44" t="s">
        <v>6839</v>
      </c>
      <c r="AF1875" s="43">
        <v>227</v>
      </c>
      <c r="AG1875" s="34" t="s">
        <v>4085</v>
      </c>
      <c r="AH1875" s="34" t="s">
        <v>4084</v>
      </c>
      <c r="AI1875" s="43" t="s">
        <v>4086</v>
      </c>
      <c r="AJ1875" s="44" t="s">
        <v>4087</v>
      </c>
      <c r="AK1875" s="295">
        <v>3514505</v>
      </c>
      <c r="AL1875" s="44" t="s">
        <v>413</v>
      </c>
      <c r="AM1875" s="44" t="s">
        <v>4091</v>
      </c>
      <c r="AN1875" s="296">
        <v>232093870</v>
      </c>
      <c r="AO1875" s="34"/>
      <c r="AP1875" s="34"/>
      <c r="AQ1875" s="34"/>
      <c r="AR1875" s="34"/>
      <c r="AS1875" s="34"/>
      <c r="AT1875" s="44" t="s">
        <v>6737</v>
      </c>
      <c r="AU1875" s="44"/>
      <c r="AV1875" s="751" t="str" cm="1">
        <f t="array" ref="AV18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5" s="34"/>
      <c r="AX1875" s="34"/>
      <c r="AY1875" s="34"/>
      <c r="AZ1875" s="34"/>
      <c r="BA1875" s="34"/>
      <c r="BB1875" s="34"/>
      <c r="BC1875" s="34"/>
      <c r="BD1875" s="44">
        <v>181114</v>
      </c>
      <c r="BE1875" s="34" t="s">
        <v>2741</v>
      </c>
      <c r="BF1875" s="43" t="s">
        <v>1277</v>
      </c>
      <c r="BG1875" s="34" t="s">
        <v>686</v>
      </c>
      <c r="BH1875" s="34" t="s">
        <v>413</v>
      </c>
      <c r="BI1875" s="34" t="s">
        <v>6872</v>
      </c>
      <c r="BJ1875" s="44" t="s">
        <v>3928</v>
      </c>
      <c r="BK1875" s="44" t="s">
        <v>6839</v>
      </c>
    </row>
    <row r="1876" spans="22:63">
      <c r="V1876" s="43">
        <v>227</v>
      </c>
      <c r="W1876" s="34" t="s">
        <v>4085</v>
      </c>
      <c r="X1876" s="44">
        <v>181115</v>
      </c>
      <c r="Y1876" s="34" t="s">
        <v>2852</v>
      </c>
      <c r="Z1876" s="43" t="s">
        <v>1277</v>
      </c>
      <c r="AA1876" s="34" t="s">
        <v>686</v>
      </c>
      <c r="AB1876" s="34" t="s">
        <v>413</v>
      </c>
      <c r="AC1876" s="34" t="s">
        <v>6873</v>
      </c>
      <c r="AD1876" s="44" t="s">
        <v>3928</v>
      </c>
      <c r="AE1876" s="44" t="s">
        <v>6839</v>
      </c>
      <c r="AF1876" s="43">
        <v>227</v>
      </c>
      <c r="AG1876" s="34" t="s">
        <v>4085</v>
      </c>
      <c r="AH1876" s="34" t="s">
        <v>4084</v>
      </c>
      <c r="AI1876" s="43" t="s">
        <v>4086</v>
      </c>
      <c r="AJ1876" s="44" t="s">
        <v>4087</v>
      </c>
      <c r="AK1876" s="295">
        <v>3514505</v>
      </c>
      <c r="AL1876" s="44" t="s">
        <v>413</v>
      </c>
      <c r="AM1876" s="44" t="s">
        <v>4091</v>
      </c>
      <c r="AN1876" s="296">
        <v>232093870</v>
      </c>
      <c r="AO1876" s="34"/>
      <c r="AP1876" s="34"/>
      <c r="AQ1876" s="34"/>
      <c r="AR1876" s="34"/>
      <c r="AS1876" s="34"/>
      <c r="AT1876" s="44" t="s">
        <v>6737</v>
      </c>
      <c r="AU1876" s="44"/>
      <c r="AV1876" s="751" t="str" cm="1">
        <f t="array" ref="AV18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6" s="34"/>
      <c r="AX1876" s="34"/>
      <c r="AY1876" s="34"/>
      <c r="AZ1876" s="34"/>
      <c r="BA1876" s="34"/>
      <c r="BB1876" s="34"/>
      <c r="BC1876" s="34"/>
      <c r="BD1876" s="44">
        <v>181115</v>
      </c>
      <c r="BE1876" s="34" t="s">
        <v>2852</v>
      </c>
      <c r="BF1876" s="43" t="s">
        <v>1277</v>
      </c>
      <c r="BG1876" s="34" t="s">
        <v>686</v>
      </c>
      <c r="BH1876" s="34" t="s">
        <v>413</v>
      </c>
      <c r="BI1876" s="34" t="s">
        <v>6873</v>
      </c>
      <c r="BJ1876" s="44" t="s">
        <v>3928</v>
      </c>
      <c r="BK1876" s="44" t="s">
        <v>6839</v>
      </c>
    </row>
    <row r="1877" spans="22:63">
      <c r="V1877" s="43">
        <v>227</v>
      </c>
      <c r="W1877" s="34" t="s">
        <v>4085</v>
      </c>
      <c r="X1877" s="44">
        <v>181702</v>
      </c>
      <c r="Y1877" s="34" t="s">
        <v>957</v>
      </c>
      <c r="Z1877" s="43" t="s">
        <v>1277</v>
      </c>
      <c r="AA1877" s="34" t="s">
        <v>692</v>
      </c>
      <c r="AB1877" s="34" t="s">
        <v>413</v>
      </c>
      <c r="AC1877" s="34" t="s">
        <v>957</v>
      </c>
      <c r="AD1877" s="44" t="s">
        <v>3928</v>
      </c>
      <c r="AE1877" s="44" t="s">
        <v>6839</v>
      </c>
      <c r="AF1877" s="43">
        <v>227</v>
      </c>
      <c r="AG1877" s="34" t="s">
        <v>4085</v>
      </c>
      <c r="AH1877" s="34" t="s">
        <v>4084</v>
      </c>
      <c r="AI1877" s="43" t="s">
        <v>4086</v>
      </c>
      <c r="AJ1877" s="44" t="s">
        <v>4087</v>
      </c>
      <c r="AK1877" s="295">
        <v>3514505</v>
      </c>
      <c r="AL1877" s="44" t="s">
        <v>413</v>
      </c>
      <c r="AM1877" s="44" t="s">
        <v>4091</v>
      </c>
      <c r="AN1877" s="296">
        <v>232093870</v>
      </c>
      <c r="AO1877" s="34"/>
      <c r="AP1877" s="34"/>
      <c r="AQ1877" s="34"/>
      <c r="AR1877" s="34"/>
      <c r="AS1877" s="34"/>
      <c r="AT1877" s="44" t="s">
        <v>6737</v>
      </c>
      <c r="AU1877" s="44"/>
      <c r="AV1877" s="751" t="str" cm="1">
        <f t="array" ref="AV18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7" s="34"/>
      <c r="AX1877" s="34"/>
      <c r="AY1877" s="34"/>
      <c r="AZ1877" s="34"/>
      <c r="BA1877" s="34"/>
      <c r="BB1877" s="34"/>
      <c r="BC1877" s="34"/>
      <c r="BD1877" s="44">
        <v>181702</v>
      </c>
      <c r="BE1877" s="34" t="s">
        <v>957</v>
      </c>
      <c r="BF1877" s="43" t="s">
        <v>1277</v>
      </c>
      <c r="BG1877" s="34" t="s">
        <v>692</v>
      </c>
      <c r="BH1877" s="34" t="s">
        <v>413</v>
      </c>
      <c r="BI1877" s="34" t="s">
        <v>957</v>
      </c>
      <c r="BJ1877" s="44" t="s">
        <v>3928</v>
      </c>
      <c r="BK1877" s="44" t="s">
        <v>6839</v>
      </c>
    </row>
    <row r="1878" spans="22:63">
      <c r="V1878" s="43">
        <v>227</v>
      </c>
      <c r="W1878" s="34" t="s">
        <v>4085</v>
      </c>
      <c r="X1878" s="44">
        <v>181704</v>
      </c>
      <c r="Y1878" s="34" t="s">
        <v>1222</v>
      </c>
      <c r="Z1878" s="43" t="s">
        <v>1277</v>
      </c>
      <c r="AA1878" s="34" t="s">
        <v>692</v>
      </c>
      <c r="AB1878" s="34" t="s">
        <v>413</v>
      </c>
      <c r="AC1878" s="34" t="s">
        <v>1222</v>
      </c>
      <c r="AD1878" s="44" t="s">
        <v>3928</v>
      </c>
      <c r="AE1878" s="44" t="s">
        <v>6839</v>
      </c>
      <c r="AF1878" s="43">
        <v>227</v>
      </c>
      <c r="AG1878" s="34" t="s">
        <v>4085</v>
      </c>
      <c r="AH1878" s="34" t="s">
        <v>4084</v>
      </c>
      <c r="AI1878" s="43" t="s">
        <v>4086</v>
      </c>
      <c r="AJ1878" s="44" t="s">
        <v>4087</v>
      </c>
      <c r="AK1878" s="295">
        <v>3514505</v>
      </c>
      <c r="AL1878" s="44" t="s">
        <v>413</v>
      </c>
      <c r="AM1878" s="44" t="s">
        <v>4091</v>
      </c>
      <c r="AN1878" s="296">
        <v>232093870</v>
      </c>
      <c r="AO1878" s="34"/>
      <c r="AP1878" s="34"/>
      <c r="AQ1878" s="34"/>
      <c r="AR1878" s="34"/>
      <c r="AS1878" s="34"/>
      <c r="AT1878" s="44" t="s">
        <v>6737</v>
      </c>
      <c r="AU1878" s="44"/>
      <c r="AV1878" s="751" t="str" cm="1">
        <f t="array" ref="AV18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8" s="34"/>
      <c r="AX1878" s="34"/>
      <c r="AY1878" s="34"/>
      <c r="AZ1878" s="34"/>
      <c r="BA1878" s="34"/>
      <c r="BB1878" s="34"/>
      <c r="BC1878" s="34"/>
      <c r="BD1878" s="44">
        <v>181704</v>
      </c>
      <c r="BE1878" s="34" t="s">
        <v>1222</v>
      </c>
      <c r="BF1878" s="43" t="s">
        <v>1277</v>
      </c>
      <c r="BG1878" s="34" t="s">
        <v>692</v>
      </c>
      <c r="BH1878" s="34" t="s">
        <v>413</v>
      </c>
      <c r="BI1878" s="34" t="s">
        <v>1222</v>
      </c>
      <c r="BJ1878" s="44" t="s">
        <v>3928</v>
      </c>
      <c r="BK1878" s="44" t="s">
        <v>6839</v>
      </c>
    </row>
    <row r="1879" spans="22:63">
      <c r="V1879" s="43">
        <v>227</v>
      </c>
      <c r="W1879" s="34" t="s">
        <v>4085</v>
      </c>
      <c r="X1879" s="44">
        <v>181706</v>
      </c>
      <c r="Y1879" s="34" t="s">
        <v>1509</v>
      </c>
      <c r="Z1879" s="43" t="s">
        <v>1277</v>
      </c>
      <c r="AA1879" s="34" t="s">
        <v>692</v>
      </c>
      <c r="AB1879" s="34" t="s">
        <v>413</v>
      </c>
      <c r="AC1879" s="34" t="s">
        <v>1509</v>
      </c>
      <c r="AD1879" s="44" t="s">
        <v>3928</v>
      </c>
      <c r="AE1879" s="44" t="s">
        <v>6839</v>
      </c>
      <c r="AF1879" s="43">
        <v>227</v>
      </c>
      <c r="AG1879" s="34" t="s">
        <v>4085</v>
      </c>
      <c r="AH1879" s="34" t="s">
        <v>4084</v>
      </c>
      <c r="AI1879" s="43" t="s">
        <v>4086</v>
      </c>
      <c r="AJ1879" s="44" t="s">
        <v>4087</v>
      </c>
      <c r="AK1879" s="295">
        <v>3514505</v>
      </c>
      <c r="AL1879" s="44" t="s">
        <v>413</v>
      </c>
      <c r="AM1879" s="44" t="s">
        <v>4091</v>
      </c>
      <c r="AN1879" s="296">
        <v>232093870</v>
      </c>
      <c r="AO1879" s="34"/>
      <c r="AP1879" s="34"/>
      <c r="AQ1879" s="34"/>
      <c r="AR1879" s="34"/>
      <c r="AS1879" s="34"/>
      <c r="AT1879" s="44" t="s">
        <v>6737</v>
      </c>
      <c r="AU1879" s="44"/>
      <c r="AV1879" s="751" t="str" cm="1">
        <f t="array" ref="AV18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79" s="34"/>
      <c r="AX1879" s="34"/>
      <c r="AY1879" s="34"/>
      <c r="AZ1879" s="34"/>
      <c r="BA1879" s="34"/>
      <c r="BB1879" s="34"/>
      <c r="BC1879" s="34"/>
      <c r="BD1879" s="44">
        <v>181706</v>
      </c>
      <c r="BE1879" s="34" t="s">
        <v>1509</v>
      </c>
      <c r="BF1879" s="43" t="s">
        <v>1277</v>
      </c>
      <c r="BG1879" s="34" t="s">
        <v>692</v>
      </c>
      <c r="BH1879" s="34" t="s">
        <v>413</v>
      </c>
      <c r="BI1879" s="34" t="s">
        <v>1509</v>
      </c>
      <c r="BJ1879" s="44" t="s">
        <v>3928</v>
      </c>
      <c r="BK1879" s="44" t="s">
        <v>6839</v>
      </c>
    </row>
    <row r="1880" spans="22:63">
      <c r="V1880" s="43">
        <v>227</v>
      </c>
      <c r="W1880" s="34" t="s">
        <v>4085</v>
      </c>
      <c r="X1880" s="44">
        <v>181707</v>
      </c>
      <c r="Y1880" s="34" t="s">
        <v>1362</v>
      </c>
      <c r="Z1880" s="43" t="s">
        <v>1277</v>
      </c>
      <c r="AA1880" s="34" t="s">
        <v>692</v>
      </c>
      <c r="AB1880" s="34" t="s">
        <v>413</v>
      </c>
      <c r="AC1880" s="34" t="s">
        <v>1362</v>
      </c>
      <c r="AD1880" s="44" t="s">
        <v>3928</v>
      </c>
      <c r="AE1880" s="44" t="s">
        <v>6839</v>
      </c>
      <c r="AF1880" s="43">
        <v>227</v>
      </c>
      <c r="AG1880" s="34" t="s">
        <v>4085</v>
      </c>
      <c r="AH1880" s="34" t="s">
        <v>4084</v>
      </c>
      <c r="AI1880" s="43" t="s">
        <v>4086</v>
      </c>
      <c r="AJ1880" s="44" t="s">
        <v>4087</v>
      </c>
      <c r="AK1880" s="295">
        <v>3514505</v>
      </c>
      <c r="AL1880" s="44" t="s">
        <v>413</v>
      </c>
      <c r="AM1880" s="44" t="s">
        <v>4091</v>
      </c>
      <c r="AN1880" s="296">
        <v>232093870</v>
      </c>
      <c r="AO1880" s="34"/>
      <c r="AP1880" s="34"/>
      <c r="AQ1880" s="34"/>
      <c r="AR1880" s="34"/>
      <c r="AS1880" s="34"/>
      <c r="AT1880" s="44" t="s">
        <v>6737</v>
      </c>
      <c r="AU1880" s="44"/>
      <c r="AV1880" s="751" t="str" cm="1">
        <f t="array" ref="AV18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0" s="34"/>
      <c r="AX1880" s="34"/>
      <c r="AY1880" s="34"/>
      <c r="AZ1880" s="34"/>
      <c r="BA1880" s="34"/>
      <c r="BB1880" s="34"/>
      <c r="BC1880" s="34"/>
      <c r="BD1880" s="44">
        <v>181707</v>
      </c>
      <c r="BE1880" s="34" t="s">
        <v>1362</v>
      </c>
      <c r="BF1880" s="43" t="s">
        <v>1277</v>
      </c>
      <c r="BG1880" s="34" t="s">
        <v>692</v>
      </c>
      <c r="BH1880" s="34" t="s">
        <v>413</v>
      </c>
      <c r="BI1880" s="34" t="s">
        <v>1362</v>
      </c>
      <c r="BJ1880" s="44" t="s">
        <v>3928</v>
      </c>
      <c r="BK1880" s="44" t="s">
        <v>6839</v>
      </c>
    </row>
    <row r="1881" spans="22:63">
      <c r="V1881" s="43">
        <v>227</v>
      </c>
      <c r="W1881" s="34" t="s">
        <v>4085</v>
      </c>
      <c r="X1881" s="44">
        <v>181709</v>
      </c>
      <c r="Y1881" s="34" t="s">
        <v>1988</v>
      </c>
      <c r="Z1881" s="43" t="s">
        <v>1277</v>
      </c>
      <c r="AA1881" s="34" t="s">
        <v>692</v>
      </c>
      <c r="AB1881" s="34" t="s">
        <v>413</v>
      </c>
      <c r="AC1881" s="34" t="s">
        <v>1988</v>
      </c>
      <c r="AD1881" s="44" t="s">
        <v>3928</v>
      </c>
      <c r="AE1881" s="44" t="s">
        <v>6839</v>
      </c>
      <c r="AF1881" s="43">
        <v>227</v>
      </c>
      <c r="AG1881" s="34" t="s">
        <v>4085</v>
      </c>
      <c r="AH1881" s="34" t="s">
        <v>4084</v>
      </c>
      <c r="AI1881" s="43" t="s">
        <v>4086</v>
      </c>
      <c r="AJ1881" s="44" t="s">
        <v>4087</v>
      </c>
      <c r="AK1881" s="295">
        <v>3514505</v>
      </c>
      <c r="AL1881" s="44" t="s">
        <v>413</v>
      </c>
      <c r="AM1881" s="44" t="s">
        <v>4091</v>
      </c>
      <c r="AN1881" s="296">
        <v>232093870</v>
      </c>
      <c r="AO1881" s="34"/>
      <c r="AP1881" s="34"/>
      <c r="AQ1881" s="34"/>
      <c r="AR1881" s="34"/>
      <c r="AS1881" s="34"/>
      <c r="AT1881" s="44" t="s">
        <v>6737</v>
      </c>
      <c r="AU1881" s="44"/>
      <c r="AV1881" s="751" t="str" cm="1">
        <f t="array" ref="AV18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1" s="34"/>
      <c r="AX1881" s="34"/>
      <c r="AY1881" s="34"/>
      <c r="AZ1881" s="34"/>
      <c r="BA1881" s="34"/>
      <c r="BB1881" s="34"/>
      <c r="BC1881" s="34"/>
      <c r="BD1881" s="44">
        <v>181709</v>
      </c>
      <c r="BE1881" s="34" t="s">
        <v>1988</v>
      </c>
      <c r="BF1881" s="43" t="s">
        <v>1277</v>
      </c>
      <c r="BG1881" s="34" t="s">
        <v>692</v>
      </c>
      <c r="BH1881" s="34" t="s">
        <v>413</v>
      </c>
      <c r="BI1881" s="34" t="s">
        <v>1988</v>
      </c>
      <c r="BJ1881" s="44" t="s">
        <v>3928</v>
      </c>
      <c r="BK1881" s="44" t="s">
        <v>6839</v>
      </c>
    </row>
    <row r="1882" spans="22:63">
      <c r="V1882" s="43">
        <v>227</v>
      </c>
      <c r="W1882" s="34" t="s">
        <v>4085</v>
      </c>
      <c r="X1882" s="44">
        <v>181710</v>
      </c>
      <c r="Y1882" s="34" t="s">
        <v>692</v>
      </c>
      <c r="Z1882" s="43" t="s">
        <v>1277</v>
      </c>
      <c r="AA1882" s="34" t="s">
        <v>692</v>
      </c>
      <c r="AB1882" s="34" t="s">
        <v>413</v>
      </c>
      <c r="AC1882" s="34" t="s">
        <v>692</v>
      </c>
      <c r="AD1882" s="44" t="s">
        <v>3928</v>
      </c>
      <c r="AE1882" s="44" t="s">
        <v>6839</v>
      </c>
      <c r="AF1882" s="43">
        <v>227</v>
      </c>
      <c r="AG1882" s="34" t="s">
        <v>4085</v>
      </c>
      <c r="AH1882" s="34" t="s">
        <v>4084</v>
      </c>
      <c r="AI1882" s="43" t="s">
        <v>4086</v>
      </c>
      <c r="AJ1882" s="44" t="s">
        <v>4087</v>
      </c>
      <c r="AK1882" s="295">
        <v>3514505</v>
      </c>
      <c r="AL1882" s="44" t="s">
        <v>413</v>
      </c>
      <c r="AM1882" s="44" t="s">
        <v>4091</v>
      </c>
      <c r="AN1882" s="296">
        <v>232093870</v>
      </c>
      <c r="AO1882" s="34"/>
      <c r="AP1882" s="34"/>
      <c r="AQ1882" s="34"/>
      <c r="AR1882" s="34"/>
      <c r="AS1882" s="34"/>
      <c r="AT1882" s="44" t="s">
        <v>6737</v>
      </c>
      <c r="AU1882" s="44"/>
      <c r="AV1882" s="751" t="str" cm="1">
        <f t="array" ref="AV18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2" s="34"/>
      <c r="AX1882" s="34"/>
      <c r="AY1882" s="34"/>
      <c r="AZ1882" s="34"/>
      <c r="BA1882" s="34"/>
      <c r="BB1882" s="34"/>
      <c r="BC1882" s="34"/>
      <c r="BD1882" s="44">
        <v>181710</v>
      </c>
      <c r="BE1882" s="34" t="s">
        <v>692</v>
      </c>
      <c r="BF1882" s="43" t="s">
        <v>1277</v>
      </c>
      <c r="BG1882" s="34" t="s">
        <v>692</v>
      </c>
      <c r="BH1882" s="34" t="s">
        <v>413</v>
      </c>
      <c r="BI1882" s="34" t="s">
        <v>692</v>
      </c>
      <c r="BJ1882" s="44" t="s">
        <v>3928</v>
      </c>
      <c r="BK1882" s="44" t="s">
        <v>6839</v>
      </c>
    </row>
    <row r="1883" spans="22:63">
      <c r="V1883" s="43">
        <v>227</v>
      </c>
      <c r="W1883" s="34" t="s">
        <v>4085</v>
      </c>
      <c r="X1883" s="44">
        <v>181700</v>
      </c>
      <c r="Y1883" s="34" t="s">
        <v>6874</v>
      </c>
      <c r="Z1883" s="43" t="s">
        <v>1277</v>
      </c>
      <c r="AA1883" s="34" t="s">
        <v>692</v>
      </c>
      <c r="AB1883" s="34" t="s">
        <v>413</v>
      </c>
      <c r="AC1883" s="34" t="s">
        <v>692</v>
      </c>
      <c r="AD1883" s="44" t="s">
        <v>3928</v>
      </c>
      <c r="AE1883" s="44" t="s">
        <v>6839</v>
      </c>
      <c r="AF1883" s="43">
        <v>227</v>
      </c>
      <c r="AG1883" s="34" t="s">
        <v>4085</v>
      </c>
      <c r="AH1883" s="34" t="s">
        <v>4084</v>
      </c>
      <c r="AI1883" s="43" t="s">
        <v>4086</v>
      </c>
      <c r="AJ1883" s="44" t="s">
        <v>4087</v>
      </c>
      <c r="AK1883" s="295">
        <v>3514505</v>
      </c>
      <c r="AL1883" s="44" t="s">
        <v>413</v>
      </c>
      <c r="AM1883" s="44" t="s">
        <v>4091</v>
      </c>
      <c r="AN1883" s="296">
        <v>232093870</v>
      </c>
      <c r="AO1883" s="34"/>
      <c r="AP1883" s="34"/>
      <c r="AQ1883" s="34"/>
      <c r="AR1883" s="34"/>
      <c r="AS1883" s="34"/>
      <c r="AT1883" s="44" t="s">
        <v>6737</v>
      </c>
      <c r="AU1883" s="44"/>
      <c r="AV1883" s="751" t="str" cm="1">
        <f t="array" ref="AV18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3" s="34"/>
      <c r="AX1883" s="34"/>
      <c r="AY1883" s="34"/>
      <c r="AZ1883" s="34"/>
      <c r="BA1883" s="34"/>
      <c r="BB1883" s="34"/>
      <c r="BC1883" s="34"/>
      <c r="BD1883" s="44">
        <v>181700</v>
      </c>
      <c r="BE1883" s="34" t="s">
        <v>6874</v>
      </c>
      <c r="BF1883" s="43" t="s">
        <v>1277</v>
      </c>
      <c r="BG1883" s="34" t="s">
        <v>692</v>
      </c>
      <c r="BH1883" s="34" t="s">
        <v>413</v>
      </c>
      <c r="BI1883" s="34" t="s">
        <v>692</v>
      </c>
      <c r="BJ1883" s="44" t="s">
        <v>3928</v>
      </c>
      <c r="BK1883" s="44" t="s">
        <v>6839</v>
      </c>
    </row>
    <row r="1884" spans="22:63">
      <c r="V1884" s="43">
        <v>227</v>
      </c>
      <c r="W1884" s="34" t="s">
        <v>4085</v>
      </c>
      <c r="X1884" s="44">
        <v>181711</v>
      </c>
      <c r="Y1884" s="34" t="s">
        <v>2333</v>
      </c>
      <c r="Z1884" s="43" t="s">
        <v>1277</v>
      </c>
      <c r="AA1884" s="34" t="s">
        <v>692</v>
      </c>
      <c r="AB1884" s="34" t="s">
        <v>413</v>
      </c>
      <c r="AC1884" s="34" t="s">
        <v>2333</v>
      </c>
      <c r="AD1884" s="44" t="s">
        <v>3928</v>
      </c>
      <c r="AE1884" s="44" t="s">
        <v>6839</v>
      </c>
      <c r="AF1884" s="43">
        <v>227</v>
      </c>
      <c r="AG1884" s="34" t="s">
        <v>4085</v>
      </c>
      <c r="AH1884" s="34" t="s">
        <v>4084</v>
      </c>
      <c r="AI1884" s="43" t="s">
        <v>4086</v>
      </c>
      <c r="AJ1884" s="44" t="s">
        <v>4087</v>
      </c>
      <c r="AK1884" s="295">
        <v>3514505</v>
      </c>
      <c r="AL1884" s="44" t="s">
        <v>413</v>
      </c>
      <c r="AM1884" s="44" t="s">
        <v>4091</v>
      </c>
      <c r="AN1884" s="296">
        <v>232093870</v>
      </c>
      <c r="AO1884" s="34"/>
      <c r="AP1884" s="34"/>
      <c r="AQ1884" s="34"/>
      <c r="AR1884" s="34"/>
      <c r="AS1884" s="34"/>
      <c r="AT1884" s="44" t="s">
        <v>6737</v>
      </c>
      <c r="AU1884" s="44"/>
      <c r="AV1884" s="751" t="str" cm="1">
        <f t="array" ref="AV18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4" s="34"/>
      <c r="AX1884" s="34"/>
      <c r="AY1884" s="34"/>
      <c r="AZ1884" s="34"/>
      <c r="BA1884" s="34"/>
      <c r="BB1884" s="34"/>
      <c r="BC1884" s="34"/>
      <c r="BD1884" s="44">
        <v>181711</v>
      </c>
      <c r="BE1884" s="34" t="s">
        <v>2333</v>
      </c>
      <c r="BF1884" s="43" t="s">
        <v>1277</v>
      </c>
      <c r="BG1884" s="34" t="s">
        <v>692</v>
      </c>
      <c r="BH1884" s="34" t="s">
        <v>413</v>
      </c>
      <c r="BI1884" s="34" t="s">
        <v>2333</v>
      </c>
      <c r="BJ1884" s="44" t="s">
        <v>3928</v>
      </c>
      <c r="BK1884" s="44" t="s">
        <v>6839</v>
      </c>
    </row>
    <row r="1885" spans="22:63">
      <c r="V1885" s="43">
        <v>227</v>
      </c>
      <c r="W1885" s="34" t="s">
        <v>4085</v>
      </c>
      <c r="X1885" s="44">
        <v>181713</v>
      </c>
      <c r="Y1885" s="34" t="s">
        <v>1556</v>
      </c>
      <c r="Z1885" s="43" t="s">
        <v>1277</v>
      </c>
      <c r="AA1885" s="34" t="s">
        <v>692</v>
      </c>
      <c r="AB1885" s="34" t="s">
        <v>413</v>
      </c>
      <c r="AC1885" s="34" t="s">
        <v>6875</v>
      </c>
      <c r="AD1885" s="44" t="s">
        <v>3928</v>
      </c>
      <c r="AE1885" s="44" t="s">
        <v>6839</v>
      </c>
      <c r="AF1885" s="43">
        <v>227</v>
      </c>
      <c r="AG1885" s="34" t="s">
        <v>4085</v>
      </c>
      <c r="AH1885" s="34" t="s">
        <v>4084</v>
      </c>
      <c r="AI1885" s="43" t="s">
        <v>4086</v>
      </c>
      <c r="AJ1885" s="44" t="s">
        <v>4087</v>
      </c>
      <c r="AK1885" s="295">
        <v>3514505</v>
      </c>
      <c r="AL1885" s="44" t="s">
        <v>413</v>
      </c>
      <c r="AM1885" s="44" t="s">
        <v>4091</v>
      </c>
      <c r="AN1885" s="296">
        <v>232093870</v>
      </c>
      <c r="AO1885" s="34"/>
      <c r="AP1885" s="34"/>
      <c r="AQ1885" s="34"/>
      <c r="AR1885" s="34"/>
      <c r="AS1885" s="34"/>
      <c r="AT1885" s="44" t="s">
        <v>6737</v>
      </c>
      <c r="AU1885" s="44"/>
      <c r="AV1885" s="751" t="str" cm="1">
        <f t="array" ref="AV18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5" s="34"/>
      <c r="AX1885" s="34"/>
      <c r="AY1885" s="34"/>
      <c r="AZ1885" s="34"/>
      <c r="BA1885" s="34"/>
      <c r="BB1885" s="34"/>
      <c r="BC1885" s="34"/>
      <c r="BD1885" s="44">
        <v>181713</v>
      </c>
      <c r="BE1885" s="34" t="s">
        <v>1556</v>
      </c>
      <c r="BF1885" s="43" t="s">
        <v>1277</v>
      </c>
      <c r="BG1885" s="34" t="s">
        <v>692</v>
      </c>
      <c r="BH1885" s="34" t="s">
        <v>413</v>
      </c>
      <c r="BI1885" s="34" t="s">
        <v>6875</v>
      </c>
      <c r="BJ1885" s="44" t="s">
        <v>3928</v>
      </c>
      <c r="BK1885" s="44" t="s">
        <v>6839</v>
      </c>
    </row>
    <row r="1886" spans="22:63">
      <c r="V1886" s="43">
        <v>227</v>
      </c>
      <c r="W1886" s="34" t="s">
        <v>4085</v>
      </c>
      <c r="X1886" s="44">
        <v>181714</v>
      </c>
      <c r="Y1886" s="34" t="s">
        <v>1815</v>
      </c>
      <c r="Z1886" s="43" t="s">
        <v>1277</v>
      </c>
      <c r="AA1886" s="34" t="s">
        <v>692</v>
      </c>
      <c r="AB1886" s="34" t="s">
        <v>413</v>
      </c>
      <c r="AC1886" s="34" t="s">
        <v>6876</v>
      </c>
      <c r="AD1886" s="44" t="s">
        <v>3928</v>
      </c>
      <c r="AE1886" s="44" t="s">
        <v>6839</v>
      </c>
      <c r="AF1886" s="43">
        <v>227</v>
      </c>
      <c r="AG1886" s="34" t="s">
        <v>4085</v>
      </c>
      <c r="AH1886" s="34" t="s">
        <v>4084</v>
      </c>
      <c r="AI1886" s="43" t="s">
        <v>4086</v>
      </c>
      <c r="AJ1886" s="44" t="s">
        <v>4087</v>
      </c>
      <c r="AK1886" s="295">
        <v>3514505</v>
      </c>
      <c r="AL1886" s="44" t="s">
        <v>413</v>
      </c>
      <c r="AM1886" s="44" t="s">
        <v>4091</v>
      </c>
      <c r="AN1886" s="296">
        <v>232093870</v>
      </c>
      <c r="AO1886" s="34"/>
      <c r="AP1886" s="34"/>
      <c r="AQ1886" s="34"/>
      <c r="AR1886" s="34"/>
      <c r="AS1886" s="34"/>
      <c r="AT1886" s="44" t="s">
        <v>6737</v>
      </c>
      <c r="AU1886" s="44"/>
      <c r="AV1886" s="751" t="str" cm="1">
        <f t="array" ref="AV18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6" s="34"/>
      <c r="AX1886" s="34"/>
      <c r="AY1886" s="34"/>
      <c r="AZ1886" s="34"/>
      <c r="BA1886" s="34"/>
      <c r="BB1886" s="34"/>
      <c r="BC1886" s="34"/>
      <c r="BD1886" s="44">
        <v>181714</v>
      </c>
      <c r="BE1886" s="34" t="s">
        <v>1815</v>
      </c>
      <c r="BF1886" s="43" t="s">
        <v>1277</v>
      </c>
      <c r="BG1886" s="34" t="s">
        <v>692</v>
      </c>
      <c r="BH1886" s="34" t="s">
        <v>413</v>
      </c>
      <c r="BI1886" s="34" t="s">
        <v>6876</v>
      </c>
      <c r="BJ1886" s="44" t="s">
        <v>3928</v>
      </c>
      <c r="BK1886" s="44" t="s">
        <v>6839</v>
      </c>
    </row>
    <row r="1887" spans="22:63">
      <c r="V1887" s="43">
        <v>227</v>
      </c>
      <c r="W1887" s="34" t="s">
        <v>4085</v>
      </c>
      <c r="X1887" s="44">
        <v>182203</v>
      </c>
      <c r="Y1887" s="34" t="s">
        <v>962</v>
      </c>
      <c r="Z1887" s="43" t="s">
        <v>1277</v>
      </c>
      <c r="AA1887" s="34" t="s">
        <v>697</v>
      </c>
      <c r="AB1887" s="34" t="s">
        <v>413</v>
      </c>
      <c r="AC1887" s="34" t="s">
        <v>962</v>
      </c>
      <c r="AD1887" s="44" t="s">
        <v>3928</v>
      </c>
      <c r="AE1887" s="44" t="s">
        <v>6839</v>
      </c>
      <c r="AF1887" s="43">
        <v>227</v>
      </c>
      <c r="AG1887" s="34" t="s">
        <v>4085</v>
      </c>
      <c r="AH1887" s="34" t="s">
        <v>4084</v>
      </c>
      <c r="AI1887" s="43" t="s">
        <v>4086</v>
      </c>
      <c r="AJ1887" s="44" t="s">
        <v>4087</v>
      </c>
      <c r="AK1887" s="295">
        <v>3514505</v>
      </c>
      <c r="AL1887" s="44" t="s">
        <v>413</v>
      </c>
      <c r="AM1887" s="44" t="s">
        <v>4091</v>
      </c>
      <c r="AN1887" s="296">
        <v>232093870</v>
      </c>
      <c r="AO1887" s="34"/>
      <c r="AP1887" s="34"/>
      <c r="AQ1887" s="34"/>
      <c r="AR1887" s="34"/>
      <c r="AS1887" s="34"/>
      <c r="AT1887" s="44" t="s">
        <v>6737</v>
      </c>
      <c r="AU1887" s="44"/>
      <c r="AV1887" s="751" t="str" cm="1">
        <f t="array" ref="AV18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7" s="34"/>
      <c r="AX1887" s="34"/>
      <c r="AY1887" s="34"/>
      <c r="AZ1887" s="34"/>
      <c r="BA1887" s="34"/>
      <c r="BB1887" s="34"/>
      <c r="BC1887" s="34"/>
      <c r="BD1887" s="44">
        <v>182203</v>
      </c>
      <c r="BE1887" s="34" t="s">
        <v>962</v>
      </c>
      <c r="BF1887" s="43" t="s">
        <v>1277</v>
      </c>
      <c r="BG1887" s="34" t="s">
        <v>697</v>
      </c>
      <c r="BH1887" s="34" t="s">
        <v>413</v>
      </c>
      <c r="BI1887" s="34" t="s">
        <v>962</v>
      </c>
      <c r="BJ1887" s="44" t="s">
        <v>3928</v>
      </c>
      <c r="BK1887" s="44" t="s">
        <v>6839</v>
      </c>
    </row>
    <row r="1888" spans="22:63">
      <c r="V1888" s="43">
        <v>227</v>
      </c>
      <c r="W1888" s="34" t="s">
        <v>4085</v>
      </c>
      <c r="X1888" s="44">
        <v>182204</v>
      </c>
      <c r="Y1888" s="34" t="s">
        <v>1226</v>
      </c>
      <c r="Z1888" s="43" t="s">
        <v>1277</v>
      </c>
      <c r="AA1888" s="34" t="s">
        <v>697</v>
      </c>
      <c r="AB1888" s="34" t="s">
        <v>413</v>
      </c>
      <c r="AC1888" s="34" t="s">
        <v>1226</v>
      </c>
      <c r="AD1888" s="44" t="s">
        <v>3928</v>
      </c>
      <c r="AE1888" s="44" t="s">
        <v>6839</v>
      </c>
      <c r="AF1888" s="43">
        <v>227</v>
      </c>
      <c r="AG1888" s="34" t="s">
        <v>4085</v>
      </c>
      <c r="AH1888" s="34" t="s">
        <v>4084</v>
      </c>
      <c r="AI1888" s="43" t="s">
        <v>4086</v>
      </c>
      <c r="AJ1888" s="44" t="s">
        <v>4087</v>
      </c>
      <c r="AK1888" s="295">
        <v>3514505</v>
      </c>
      <c r="AL1888" s="44" t="s">
        <v>413</v>
      </c>
      <c r="AM1888" s="44" t="s">
        <v>4091</v>
      </c>
      <c r="AN1888" s="296">
        <v>232093870</v>
      </c>
      <c r="AO1888" s="34"/>
      <c r="AP1888" s="34"/>
      <c r="AQ1888" s="34"/>
      <c r="AR1888" s="34"/>
      <c r="AS1888" s="34"/>
      <c r="AT1888" s="44" t="s">
        <v>6737</v>
      </c>
      <c r="AU1888" s="44"/>
      <c r="AV1888" s="751" t="str" cm="1">
        <f t="array" ref="AV18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8" s="34"/>
      <c r="AX1888" s="34"/>
      <c r="AY1888" s="34"/>
      <c r="AZ1888" s="34"/>
      <c r="BA1888" s="34"/>
      <c r="BB1888" s="34"/>
      <c r="BC1888" s="34"/>
      <c r="BD1888" s="44">
        <v>182204</v>
      </c>
      <c r="BE1888" s="34" t="s">
        <v>1226</v>
      </c>
      <c r="BF1888" s="43" t="s">
        <v>1277</v>
      </c>
      <c r="BG1888" s="34" t="s">
        <v>697</v>
      </c>
      <c r="BH1888" s="34" t="s">
        <v>413</v>
      </c>
      <c r="BI1888" s="34" t="s">
        <v>1226</v>
      </c>
      <c r="BJ1888" s="44" t="s">
        <v>3928</v>
      </c>
      <c r="BK1888" s="44" t="s">
        <v>6839</v>
      </c>
    </row>
    <row r="1889" spans="22:63">
      <c r="V1889" s="43">
        <v>227</v>
      </c>
      <c r="W1889" s="34" t="s">
        <v>4085</v>
      </c>
      <c r="X1889" s="44">
        <v>182205</v>
      </c>
      <c r="Y1889" s="34" t="s">
        <v>1263</v>
      </c>
      <c r="Z1889" s="43" t="s">
        <v>1277</v>
      </c>
      <c r="AA1889" s="34" t="s">
        <v>697</v>
      </c>
      <c r="AB1889" s="34" t="s">
        <v>413</v>
      </c>
      <c r="AC1889" s="34" t="s">
        <v>1263</v>
      </c>
      <c r="AD1889" s="44" t="s">
        <v>3928</v>
      </c>
      <c r="AE1889" s="44" t="s">
        <v>6839</v>
      </c>
      <c r="AF1889" s="43">
        <v>227</v>
      </c>
      <c r="AG1889" s="34" t="s">
        <v>4085</v>
      </c>
      <c r="AH1889" s="34" t="s">
        <v>4084</v>
      </c>
      <c r="AI1889" s="43" t="s">
        <v>4086</v>
      </c>
      <c r="AJ1889" s="44" t="s">
        <v>4087</v>
      </c>
      <c r="AK1889" s="295">
        <v>3514505</v>
      </c>
      <c r="AL1889" s="44" t="s">
        <v>413</v>
      </c>
      <c r="AM1889" s="44" t="s">
        <v>4091</v>
      </c>
      <c r="AN1889" s="296">
        <v>232093870</v>
      </c>
      <c r="AO1889" s="34"/>
      <c r="AP1889" s="34"/>
      <c r="AQ1889" s="34"/>
      <c r="AR1889" s="34"/>
      <c r="AS1889" s="34"/>
      <c r="AT1889" s="44" t="s">
        <v>6737</v>
      </c>
      <c r="AU1889" s="44"/>
      <c r="AV1889" s="751" t="str" cm="1">
        <f t="array" ref="AV18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89" s="34"/>
      <c r="AX1889" s="34"/>
      <c r="AY1889" s="34"/>
      <c r="AZ1889" s="34"/>
      <c r="BA1889" s="34"/>
      <c r="BB1889" s="34"/>
      <c r="BC1889" s="34"/>
      <c r="BD1889" s="44">
        <v>182205</v>
      </c>
      <c r="BE1889" s="34" t="s">
        <v>1263</v>
      </c>
      <c r="BF1889" s="43" t="s">
        <v>1277</v>
      </c>
      <c r="BG1889" s="34" t="s">
        <v>697</v>
      </c>
      <c r="BH1889" s="34" t="s">
        <v>413</v>
      </c>
      <c r="BI1889" s="34" t="s">
        <v>1263</v>
      </c>
      <c r="BJ1889" s="44" t="s">
        <v>3928</v>
      </c>
      <c r="BK1889" s="44" t="s">
        <v>6839</v>
      </c>
    </row>
    <row r="1890" spans="22:63">
      <c r="V1890" s="43">
        <v>227</v>
      </c>
      <c r="W1890" s="34" t="s">
        <v>4085</v>
      </c>
      <c r="X1890" s="44">
        <v>182208</v>
      </c>
      <c r="Y1890" s="34" t="s">
        <v>1993</v>
      </c>
      <c r="Z1890" s="43" t="s">
        <v>1277</v>
      </c>
      <c r="AA1890" s="34" t="s">
        <v>697</v>
      </c>
      <c r="AB1890" s="34" t="s">
        <v>413</v>
      </c>
      <c r="AC1890" s="34" t="s">
        <v>6877</v>
      </c>
      <c r="AD1890" s="44" t="s">
        <v>3928</v>
      </c>
      <c r="AE1890" s="44" t="s">
        <v>6839</v>
      </c>
      <c r="AF1890" s="43">
        <v>227</v>
      </c>
      <c r="AG1890" s="34" t="s">
        <v>4085</v>
      </c>
      <c r="AH1890" s="34" t="s">
        <v>4084</v>
      </c>
      <c r="AI1890" s="43" t="s">
        <v>4086</v>
      </c>
      <c r="AJ1890" s="44" t="s">
        <v>4087</v>
      </c>
      <c r="AK1890" s="295">
        <v>3514505</v>
      </c>
      <c r="AL1890" s="44" t="s">
        <v>413</v>
      </c>
      <c r="AM1890" s="44" t="s">
        <v>4091</v>
      </c>
      <c r="AN1890" s="296">
        <v>232093870</v>
      </c>
      <c r="AO1890" s="34"/>
      <c r="AP1890" s="34"/>
      <c r="AQ1890" s="34"/>
      <c r="AR1890" s="34"/>
      <c r="AS1890" s="34"/>
      <c r="AT1890" s="44" t="s">
        <v>6737</v>
      </c>
      <c r="AU1890" s="44"/>
      <c r="AV1890" s="751" t="str" cm="1">
        <f t="array" ref="AV18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0" s="34"/>
      <c r="AX1890" s="34"/>
      <c r="AY1890" s="34"/>
      <c r="AZ1890" s="34"/>
      <c r="BA1890" s="34"/>
      <c r="BB1890" s="34"/>
      <c r="BC1890" s="34"/>
      <c r="BD1890" s="44">
        <v>182208</v>
      </c>
      <c r="BE1890" s="34" t="s">
        <v>1993</v>
      </c>
      <c r="BF1890" s="43" t="s">
        <v>1277</v>
      </c>
      <c r="BG1890" s="34" t="s">
        <v>697</v>
      </c>
      <c r="BH1890" s="34" t="s">
        <v>413</v>
      </c>
      <c r="BI1890" s="34" t="s">
        <v>6877</v>
      </c>
      <c r="BJ1890" s="44" t="s">
        <v>3928</v>
      </c>
      <c r="BK1890" s="44" t="s">
        <v>6839</v>
      </c>
    </row>
    <row r="1891" spans="22:63">
      <c r="V1891" s="43">
        <v>227</v>
      </c>
      <c r="W1891" s="34" t="s">
        <v>4085</v>
      </c>
      <c r="X1891" s="44">
        <v>182206</v>
      </c>
      <c r="Y1891" s="34" t="s">
        <v>1780</v>
      </c>
      <c r="Z1891" s="43" t="s">
        <v>1277</v>
      </c>
      <c r="AA1891" s="34" t="s">
        <v>697</v>
      </c>
      <c r="AB1891" s="34" t="s">
        <v>413</v>
      </c>
      <c r="AC1891" s="34" t="s">
        <v>1780</v>
      </c>
      <c r="AD1891" s="44" t="s">
        <v>3928</v>
      </c>
      <c r="AE1891" s="44" t="s">
        <v>6839</v>
      </c>
      <c r="AF1891" s="43">
        <v>227</v>
      </c>
      <c r="AG1891" s="34" t="s">
        <v>4085</v>
      </c>
      <c r="AH1891" s="34" t="s">
        <v>4084</v>
      </c>
      <c r="AI1891" s="43" t="s">
        <v>4086</v>
      </c>
      <c r="AJ1891" s="44" t="s">
        <v>4087</v>
      </c>
      <c r="AK1891" s="295">
        <v>3514505</v>
      </c>
      <c r="AL1891" s="44" t="s">
        <v>413</v>
      </c>
      <c r="AM1891" s="44" t="s">
        <v>4091</v>
      </c>
      <c r="AN1891" s="296">
        <v>232093870</v>
      </c>
      <c r="AO1891" s="34"/>
      <c r="AP1891" s="34"/>
      <c r="AQ1891" s="34"/>
      <c r="AR1891" s="34"/>
      <c r="AS1891" s="34"/>
      <c r="AT1891" s="44" t="s">
        <v>6737</v>
      </c>
      <c r="AU1891" s="44"/>
      <c r="AV1891" s="751" t="str" cm="1">
        <f t="array" ref="AV18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1" s="34"/>
      <c r="AX1891" s="34"/>
      <c r="AY1891" s="34"/>
      <c r="AZ1891" s="34"/>
      <c r="BA1891" s="34"/>
      <c r="BB1891" s="34"/>
      <c r="BC1891" s="34"/>
      <c r="BD1891" s="44">
        <v>182206</v>
      </c>
      <c r="BE1891" s="34" t="s">
        <v>1780</v>
      </c>
      <c r="BF1891" s="43" t="s">
        <v>1277</v>
      </c>
      <c r="BG1891" s="34" t="s">
        <v>697</v>
      </c>
      <c r="BH1891" s="34" t="s">
        <v>413</v>
      </c>
      <c r="BI1891" s="34" t="s">
        <v>1780</v>
      </c>
      <c r="BJ1891" s="44" t="s">
        <v>3928</v>
      </c>
      <c r="BK1891" s="44" t="s">
        <v>6839</v>
      </c>
    </row>
    <row r="1892" spans="22:63">
      <c r="V1892" s="43">
        <v>227</v>
      </c>
      <c r="W1892" s="34" t="s">
        <v>4085</v>
      </c>
      <c r="X1892" s="44">
        <v>182200</v>
      </c>
      <c r="Y1892" s="34" t="s">
        <v>6878</v>
      </c>
      <c r="Z1892" s="43" t="s">
        <v>1277</v>
      </c>
      <c r="AA1892" s="34" t="s">
        <v>697</v>
      </c>
      <c r="AB1892" s="34" t="s">
        <v>413</v>
      </c>
      <c r="AC1892" s="34" t="s">
        <v>6877</v>
      </c>
      <c r="AD1892" s="44" t="s">
        <v>3928</v>
      </c>
      <c r="AE1892" s="44" t="s">
        <v>6839</v>
      </c>
      <c r="AF1892" s="43">
        <v>227</v>
      </c>
      <c r="AG1892" s="34" t="s">
        <v>4085</v>
      </c>
      <c r="AH1892" s="34" t="s">
        <v>4084</v>
      </c>
      <c r="AI1892" s="43" t="s">
        <v>4086</v>
      </c>
      <c r="AJ1892" s="44" t="s">
        <v>4087</v>
      </c>
      <c r="AK1892" s="295">
        <v>3514505</v>
      </c>
      <c r="AL1892" s="44" t="s">
        <v>413</v>
      </c>
      <c r="AM1892" s="44" t="s">
        <v>4091</v>
      </c>
      <c r="AN1892" s="296">
        <v>232093870</v>
      </c>
      <c r="AO1892" s="34"/>
      <c r="AP1892" s="34"/>
      <c r="AQ1892" s="34"/>
      <c r="AR1892" s="34"/>
      <c r="AS1892" s="34"/>
      <c r="AT1892" s="44" t="s">
        <v>6737</v>
      </c>
      <c r="AU1892" s="44"/>
      <c r="AV1892" s="751" t="str" cm="1">
        <f t="array" ref="AV18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2" s="34"/>
      <c r="AX1892" s="34"/>
      <c r="AY1892" s="34"/>
      <c r="AZ1892" s="34"/>
      <c r="BA1892" s="34"/>
      <c r="BB1892" s="34"/>
      <c r="BC1892" s="34"/>
      <c r="BD1892" s="44">
        <v>182200</v>
      </c>
      <c r="BE1892" s="34" t="s">
        <v>6878</v>
      </c>
      <c r="BF1892" s="43" t="s">
        <v>1277</v>
      </c>
      <c r="BG1892" s="34" t="s">
        <v>697</v>
      </c>
      <c r="BH1892" s="34" t="s">
        <v>413</v>
      </c>
      <c r="BI1892" s="34" t="s">
        <v>6877</v>
      </c>
      <c r="BJ1892" s="44" t="s">
        <v>3928</v>
      </c>
      <c r="BK1892" s="44" t="s">
        <v>6839</v>
      </c>
    </row>
    <row r="1893" spans="22:63">
      <c r="V1893" s="43">
        <v>227</v>
      </c>
      <c r="W1893" s="34" t="s">
        <v>4085</v>
      </c>
      <c r="X1893" s="44">
        <v>182301</v>
      </c>
      <c r="Y1893" s="34" t="s">
        <v>963</v>
      </c>
      <c r="Z1893" s="43" t="s">
        <v>426</v>
      </c>
      <c r="AA1893" s="34" t="s">
        <v>413</v>
      </c>
      <c r="AB1893" s="34" t="s">
        <v>413</v>
      </c>
      <c r="AC1893" s="34" t="s">
        <v>963</v>
      </c>
      <c r="AD1893" s="44" t="s">
        <v>3928</v>
      </c>
      <c r="AE1893" s="44" t="s">
        <v>6839</v>
      </c>
      <c r="AF1893" s="43">
        <v>227</v>
      </c>
      <c r="AG1893" s="34" t="s">
        <v>4085</v>
      </c>
      <c r="AH1893" s="34" t="s">
        <v>4084</v>
      </c>
      <c r="AI1893" s="43" t="s">
        <v>4086</v>
      </c>
      <c r="AJ1893" s="44" t="s">
        <v>4087</v>
      </c>
      <c r="AK1893" s="295">
        <v>3514505</v>
      </c>
      <c r="AL1893" s="44" t="s">
        <v>413</v>
      </c>
      <c r="AM1893" s="44" t="s">
        <v>4091</v>
      </c>
      <c r="AN1893" s="296">
        <v>232093870</v>
      </c>
      <c r="AO1893" s="34"/>
      <c r="AP1893" s="34"/>
      <c r="AQ1893" s="34"/>
      <c r="AR1893" s="34"/>
      <c r="AS1893" s="34"/>
      <c r="AT1893" s="44" t="s">
        <v>6737</v>
      </c>
      <c r="AU1893" s="44"/>
      <c r="AV1893" s="751" t="str" cm="1">
        <f t="array" ref="AV18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3" s="34"/>
      <c r="AX1893" s="34"/>
      <c r="AY1893" s="34"/>
      <c r="AZ1893" s="34"/>
      <c r="BA1893" s="34"/>
      <c r="BB1893" s="34"/>
      <c r="BC1893" s="34"/>
      <c r="BD1893" s="44">
        <v>182301</v>
      </c>
      <c r="BE1893" s="34" t="s">
        <v>963</v>
      </c>
      <c r="BF1893" s="43" t="s">
        <v>426</v>
      </c>
      <c r="BG1893" s="34" t="s">
        <v>413</v>
      </c>
      <c r="BH1893" s="34" t="s">
        <v>413</v>
      </c>
      <c r="BI1893" s="34" t="s">
        <v>963</v>
      </c>
      <c r="BJ1893" s="44" t="s">
        <v>3928</v>
      </c>
      <c r="BK1893" s="44" t="s">
        <v>6839</v>
      </c>
    </row>
    <row r="1894" spans="22:63">
      <c r="V1894" s="43">
        <v>227</v>
      </c>
      <c r="W1894" s="34" t="s">
        <v>4085</v>
      </c>
      <c r="X1894" s="44">
        <v>182304</v>
      </c>
      <c r="Y1894" s="34" t="s">
        <v>1227</v>
      </c>
      <c r="Z1894" s="43" t="s">
        <v>426</v>
      </c>
      <c r="AA1894" s="34" t="s">
        <v>413</v>
      </c>
      <c r="AB1894" s="34" t="s">
        <v>413</v>
      </c>
      <c r="AC1894" s="34" t="s">
        <v>1227</v>
      </c>
      <c r="AD1894" s="44" t="s">
        <v>3928</v>
      </c>
      <c r="AE1894" s="44" t="s">
        <v>6839</v>
      </c>
      <c r="AF1894" s="43">
        <v>227</v>
      </c>
      <c r="AG1894" s="34" t="s">
        <v>4085</v>
      </c>
      <c r="AH1894" s="34" t="s">
        <v>4084</v>
      </c>
      <c r="AI1894" s="43" t="s">
        <v>4086</v>
      </c>
      <c r="AJ1894" s="44" t="s">
        <v>4087</v>
      </c>
      <c r="AK1894" s="295">
        <v>3514505</v>
      </c>
      <c r="AL1894" s="44" t="s">
        <v>413</v>
      </c>
      <c r="AM1894" s="44" t="s">
        <v>4091</v>
      </c>
      <c r="AN1894" s="296">
        <v>232093870</v>
      </c>
      <c r="AO1894" s="34"/>
      <c r="AP1894" s="34"/>
      <c r="AQ1894" s="34"/>
      <c r="AR1894" s="34"/>
      <c r="AS1894" s="34"/>
      <c r="AT1894" s="44" t="s">
        <v>6737</v>
      </c>
      <c r="AU1894" s="44"/>
      <c r="AV1894" s="751" t="str" cm="1">
        <f t="array" ref="AV18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4" s="34"/>
      <c r="AX1894" s="34"/>
      <c r="AY1894" s="34"/>
      <c r="AZ1894" s="34"/>
      <c r="BA1894" s="34"/>
      <c r="BB1894" s="34"/>
      <c r="BC1894" s="34"/>
      <c r="BD1894" s="44">
        <v>182304</v>
      </c>
      <c r="BE1894" s="34" t="s">
        <v>1227</v>
      </c>
      <c r="BF1894" s="43" t="s">
        <v>426</v>
      </c>
      <c r="BG1894" s="34" t="s">
        <v>413</v>
      </c>
      <c r="BH1894" s="34" t="s">
        <v>413</v>
      </c>
      <c r="BI1894" s="34" t="s">
        <v>1227</v>
      </c>
      <c r="BJ1894" s="44" t="s">
        <v>3928</v>
      </c>
      <c r="BK1894" s="44" t="s">
        <v>6839</v>
      </c>
    </row>
    <row r="1895" spans="22:63">
      <c r="V1895" s="43">
        <v>227</v>
      </c>
      <c r="W1895" s="34" t="s">
        <v>4085</v>
      </c>
      <c r="X1895" s="44">
        <v>182305</v>
      </c>
      <c r="Y1895" s="34" t="s">
        <v>1511</v>
      </c>
      <c r="Z1895" s="43" t="s">
        <v>1277</v>
      </c>
      <c r="AA1895" s="34" t="s">
        <v>413</v>
      </c>
      <c r="AB1895" s="34" t="s">
        <v>413</v>
      </c>
      <c r="AC1895" s="34" t="s">
        <v>1511</v>
      </c>
      <c r="AD1895" s="44" t="s">
        <v>3928</v>
      </c>
      <c r="AE1895" s="44" t="s">
        <v>6839</v>
      </c>
      <c r="AF1895" s="43">
        <v>227</v>
      </c>
      <c r="AG1895" s="34" t="s">
        <v>4085</v>
      </c>
      <c r="AH1895" s="34" t="s">
        <v>4084</v>
      </c>
      <c r="AI1895" s="43" t="s">
        <v>4086</v>
      </c>
      <c r="AJ1895" s="44" t="s">
        <v>4087</v>
      </c>
      <c r="AK1895" s="295">
        <v>3514505</v>
      </c>
      <c r="AL1895" s="44" t="s">
        <v>413</v>
      </c>
      <c r="AM1895" s="44" t="s">
        <v>4091</v>
      </c>
      <c r="AN1895" s="296">
        <v>232093870</v>
      </c>
      <c r="AO1895" s="34"/>
      <c r="AP1895" s="34"/>
      <c r="AQ1895" s="34"/>
      <c r="AR1895" s="34"/>
      <c r="AS1895" s="34"/>
      <c r="AT1895" s="44" t="s">
        <v>6737</v>
      </c>
      <c r="AU1895" s="44"/>
      <c r="AV1895" s="751" t="str" cm="1">
        <f t="array" ref="AV18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5" s="34"/>
      <c r="AX1895" s="34"/>
      <c r="AY1895" s="34"/>
      <c r="AZ1895" s="34"/>
      <c r="BA1895" s="34"/>
      <c r="BB1895" s="34"/>
      <c r="BC1895" s="34"/>
      <c r="BD1895" s="44">
        <v>182305</v>
      </c>
      <c r="BE1895" s="34" t="s">
        <v>1511</v>
      </c>
      <c r="BF1895" s="43" t="s">
        <v>1277</v>
      </c>
      <c r="BG1895" s="34" t="s">
        <v>413</v>
      </c>
      <c r="BH1895" s="34" t="s">
        <v>413</v>
      </c>
      <c r="BI1895" s="34" t="s">
        <v>1511</v>
      </c>
      <c r="BJ1895" s="44" t="s">
        <v>3928</v>
      </c>
      <c r="BK1895" s="44" t="s">
        <v>6839</v>
      </c>
    </row>
    <row r="1896" spans="22:63">
      <c r="V1896" s="43">
        <v>227</v>
      </c>
      <c r="W1896" s="34" t="s">
        <v>4085</v>
      </c>
      <c r="X1896" s="44">
        <v>182306</v>
      </c>
      <c r="Y1896" s="34" t="s">
        <v>243</v>
      </c>
      <c r="Z1896" s="43" t="s">
        <v>426</v>
      </c>
      <c r="AA1896" s="34" t="s">
        <v>413</v>
      </c>
      <c r="AB1896" s="34" t="s">
        <v>413</v>
      </c>
      <c r="AC1896" s="34" t="s">
        <v>243</v>
      </c>
      <c r="AD1896" s="44" t="s">
        <v>3928</v>
      </c>
      <c r="AE1896" s="44" t="s">
        <v>6839</v>
      </c>
      <c r="AF1896" s="43">
        <v>227</v>
      </c>
      <c r="AG1896" s="34" t="s">
        <v>4085</v>
      </c>
      <c r="AH1896" s="34" t="s">
        <v>4084</v>
      </c>
      <c r="AI1896" s="43" t="s">
        <v>4086</v>
      </c>
      <c r="AJ1896" s="44" t="s">
        <v>4087</v>
      </c>
      <c r="AK1896" s="295">
        <v>3514505</v>
      </c>
      <c r="AL1896" s="44" t="s">
        <v>413</v>
      </c>
      <c r="AM1896" s="44" t="s">
        <v>4091</v>
      </c>
      <c r="AN1896" s="296">
        <v>232093870</v>
      </c>
      <c r="AO1896" s="34"/>
      <c r="AP1896" s="34"/>
      <c r="AQ1896" s="34"/>
      <c r="AR1896" s="34"/>
      <c r="AS1896" s="34"/>
      <c r="AT1896" s="44" t="s">
        <v>6737</v>
      </c>
      <c r="AU1896" s="44"/>
      <c r="AV1896" s="751" t="str" cm="1">
        <f t="array" ref="AV18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6" s="34"/>
      <c r="AX1896" s="34"/>
      <c r="AY1896" s="34"/>
      <c r="AZ1896" s="34"/>
      <c r="BA1896" s="34"/>
      <c r="BB1896" s="34"/>
      <c r="BC1896" s="34"/>
      <c r="BD1896" s="44">
        <v>182306</v>
      </c>
      <c r="BE1896" s="34" t="s">
        <v>243</v>
      </c>
      <c r="BF1896" s="43" t="s">
        <v>426</v>
      </c>
      <c r="BG1896" s="34" t="s">
        <v>413</v>
      </c>
      <c r="BH1896" s="34" t="s">
        <v>413</v>
      </c>
      <c r="BI1896" s="34" t="s">
        <v>243</v>
      </c>
      <c r="BJ1896" s="44" t="s">
        <v>3928</v>
      </c>
      <c r="BK1896" s="44" t="s">
        <v>6839</v>
      </c>
    </row>
    <row r="1897" spans="22:63">
      <c r="V1897" s="43">
        <v>227</v>
      </c>
      <c r="W1897" s="34" t="s">
        <v>4085</v>
      </c>
      <c r="X1897" s="44">
        <v>182307</v>
      </c>
      <c r="Y1897" s="34" t="s">
        <v>1994</v>
      </c>
      <c r="Z1897" s="43" t="s">
        <v>1277</v>
      </c>
      <c r="AA1897" s="34" t="s">
        <v>413</v>
      </c>
      <c r="AB1897" s="34" t="s">
        <v>413</v>
      </c>
      <c r="AC1897" s="34" t="s">
        <v>1994</v>
      </c>
      <c r="AD1897" s="44" t="s">
        <v>3928</v>
      </c>
      <c r="AE1897" s="44" t="s">
        <v>6839</v>
      </c>
      <c r="AF1897" s="43">
        <v>227</v>
      </c>
      <c r="AG1897" s="34" t="s">
        <v>4085</v>
      </c>
      <c r="AH1897" s="34" t="s">
        <v>4084</v>
      </c>
      <c r="AI1897" s="43" t="s">
        <v>4086</v>
      </c>
      <c r="AJ1897" s="44" t="s">
        <v>4087</v>
      </c>
      <c r="AK1897" s="295">
        <v>3514505</v>
      </c>
      <c r="AL1897" s="44" t="s">
        <v>413</v>
      </c>
      <c r="AM1897" s="44" t="s">
        <v>4091</v>
      </c>
      <c r="AN1897" s="296">
        <v>232093870</v>
      </c>
      <c r="AO1897" s="34"/>
      <c r="AP1897" s="34"/>
      <c r="AQ1897" s="34"/>
      <c r="AR1897" s="34"/>
      <c r="AS1897" s="34"/>
      <c r="AT1897" s="44" t="s">
        <v>6737</v>
      </c>
      <c r="AU1897" s="44"/>
      <c r="AV1897" s="751" t="str" cm="1">
        <f t="array" ref="AV18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7" s="34"/>
      <c r="AX1897" s="34"/>
      <c r="AY1897" s="34"/>
      <c r="AZ1897" s="34"/>
      <c r="BA1897" s="34"/>
      <c r="BB1897" s="34"/>
      <c r="BC1897" s="34"/>
      <c r="BD1897" s="44">
        <v>182307</v>
      </c>
      <c r="BE1897" s="34" t="s">
        <v>1994</v>
      </c>
      <c r="BF1897" s="43" t="s">
        <v>1277</v>
      </c>
      <c r="BG1897" s="34" t="s">
        <v>413</v>
      </c>
      <c r="BH1897" s="34" t="s">
        <v>413</v>
      </c>
      <c r="BI1897" s="34" t="s">
        <v>1994</v>
      </c>
      <c r="BJ1897" s="44" t="s">
        <v>3928</v>
      </c>
      <c r="BK1897" s="44" t="s">
        <v>6839</v>
      </c>
    </row>
    <row r="1898" spans="22:63">
      <c r="V1898" s="43">
        <v>227</v>
      </c>
      <c r="W1898" s="34" t="s">
        <v>4085</v>
      </c>
      <c r="X1898" s="44">
        <v>182310</v>
      </c>
      <c r="Y1898" s="34" t="s">
        <v>2172</v>
      </c>
      <c r="Z1898" s="43" t="s">
        <v>1277</v>
      </c>
      <c r="AA1898" s="34" t="s">
        <v>413</v>
      </c>
      <c r="AB1898" s="34" t="s">
        <v>413</v>
      </c>
      <c r="AC1898" s="34" t="s">
        <v>2172</v>
      </c>
      <c r="AD1898" s="44" t="s">
        <v>3928</v>
      </c>
      <c r="AE1898" s="44" t="s">
        <v>6839</v>
      </c>
      <c r="AF1898" s="43">
        <v>227</v>
      </c>
      <c r="AG1898" s="34" t="s">
        <v>4085</v>
      </c>
      <c r="AH1898" s="34" t="s">
        <v>4084</v>
      </c>
      <c r="AI1898" s="43" t="s">
        <v>4086</v>
      </c>
      <c r="AJ1898" s="44" t="s">
        <v>4087</v>
      </c>
      <c r="AK1898" s="295">
        <v>3514505</v>
      </c>
      <c r="AL1898" s="44" t="s">
        <v>413</v>
      </c>
      <c r="AM1898" s="44" t="s">
        <v>4091</v>
      </c>
      <c r="AN1898" s="296">
        <v>232093870</v>
      </c>
      <c r="AO1898" s="34"/>
      <c r="AP1898" s="34"/>
      <c r="AQ1898" s="34"/>
      <c r="AR1898" s="34"/>
      <c r="AS1898" s="34"/>
      <c r="AT1898" s="44" t="s">
        <v>6737</v>
      </c>
      <c r="AU1898" s="44"/>
      <c r="AV1898" s="751" t="str" cm="1">
        <f t="array" ref="AV18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8" s="34"/>
      <c r="AX1898" s="34"/>
      <c r="AY1898" s="34"/>
      <c r="AZ1898" s="34"/>
      <c r="BA1898" s="34"/>
      <c r="BB1898" s="34"/>
      <c r="BC1898" s="34"/>
      <c r="BD1898" s="44">
        <v>182310</v>
      </c>
      <c r="BE1898" s="34" t="s">
        <v>2172</v>
      </c>
      <c r="BF1898" s="43" t="s">
        <v>1277</v>
      </c>
      <c r="BG1898" s="34" t="s">
        <v>413</v>
      </c>
      <c r="BH1898" s="34" t="s">
        <v>413</v>
      </c>
      <c r="BI1898" s="34" t="s">
        <v>2172</v>
      </c>
      <c r="BJ1898" s="44" t="s">
        <v>3928</v>
      </c>
      <c r="BK1898" s="44" t="s">
        <v>6839</v>
      </c>
    </row>
    <row r="1899" spans="22:63">
      <c r="V1899" s="43">
        <v>227</v>
      </c>
      <c r="W1899" s="34" t="s">
        <v>4085</v>
      </c>
      <c r="X1899" s="44">
        <v>182315</v>
      </c>
      <c r="Y1899" s="34" t="s">
        <v>2337</v>
      </c>
      <c r="Z1899" s="43" t="s">
        <v>426</v>
      </c>
      <c r="AA1899" s="34" t="s">
        <v>413</v>
      </c>
      <c r="AB1899" s="34" t="s">
        <v>413</v>
      </c>
      <c r="AC1899" s="34" t="s">
        <v>2337</v>
      </c>
      <c r="AD1899" s="44" t="s">
        <v>3928</v>
      </c>
      <c r="AE1899" s="44" t="s">
        <v>6839</v>
      </c>
      <c r="AF1899" s="43">
        <v>227</v>
      </c>
      <c r="AG1899" s="34" t="s">
        <v>4085</v>
      </c>
      <c r="AH1899" s="34" t="s">
        <v>4084</v>
      </c>
      <c r="AI1899" s="43" t="s">
        <v>4086</v>
      </c>
      <c r="AJ1899" s="44" t="s">
        <v>4087</v>
      </c>
      <c r="AK1899" s="295">
        <v>3514505</v>
      </c>
      <c r="AL1899" s="44" t="s">
        <v>413</v>
      </c>
      <c r="AM1899" s="44" t="s">
        <v>4091</v>
      </c>
      <c r="AN1899" s="296">
        <v>232093870</v>
      </c>
      <c r="AO1899" s="34"/>
      <c r="AP1899" s="34"/>
      <c r="AQ1899" s="34"/>
      <c r="AR1899" s="34"/>
      <c r="AS1899" s="34"/>
      <c r="AT1899" s="44" t="s">
        <v>6737</v>
      </c>
      <c r="AU1899" s="44"/>
      <c r="AV1899" s="751" t="str" cm="1">
        <f t="array" ref="AV18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899" s="34"/>
      <c r="AX1899" s="34"/>
      <c r="AY1899" s="34"/>
      <c r="AZ1899" s="34"/>
      <c r="BA1899" s="34"/>
      <c r="BB1899" s="34"/>
      <c r="BC1899" s="34"/>
      <c r="BD1899" s="44">
        <v>182315</v>
      </c>
      <c r="BE1899" s="34" t="s">
        <v>2337</v>
      </c>
      <c r="BF1899" s="43" t="s">
        <v>426</v>
      </c>
      <c r="BG1899" s="34" t="s">
        <v>413</v>
      </c>
      <c r="BH1899" s="34" t="s">
        <v>413</v>
      </c>
      <c r="BI1899" s="34" t="s">
        <v>2337</v>
      </c>
      <c r="BJ1899" s="44" t="s">
        <v>3928</v>
      </c>
      <c r="BK1899" s="44" t="s">
        <v>6839</v>
      </c>
    </row>
    <row r="1900" spans="22:63">
      <c r="V1900" s="43">
        <v>227</v>
      </c>
      <c r="W1900" s="34" t="s">
        <v>4085</v>
      </c>
      <c r="X1900" s="44">
        <v>182316</v>
      </c>
      <c r="Y1900" s="34" t="s">
        <v>2478</v>
      </c>
      <c r="Z1900" s="43" t="s">
        <v>426</v>
      </c>
      <c r="AA1900" s="34" t="s">
        <v>413</v>
      </c>
      <c r="AB1900" s="34" t="s">
        <v>413</v>
      </c>
      <c r="AC1900" s="34" t="s">
        <v>2478</v>
      </c>
      <c r="AD1900" s="44" t="s">
        <v>3928</v>
      </c>
      <c r="AE1900" s="44" t="s">
        <v>6839</v>
      </c>
      <c r="AF1900" s="43">
        <v>227</v>
      </c>
      <c r="AG1900" s="34" t="s">
        <v>4085</v>
      </c>
      <c r="AH1900" s="34" t="s">
        <v>4084</v>
      </c>
      <c r="AI1900" s="43" t="s">
        <v>4086</v>
      </c>
      <c r="AJ1900" s="44" t="s">
        <v>4087</v>
      </c>
      <c r="AK1900" s="295">
        <v>3514505</v>
      </c>
      <c r="AL1900" s="44" t="s">
        <v>413</v>
      </c>
      <c r="AM1900" s="44" t="s">
        <v>4091</v>
      </c>
      <c r="AN1900" s="296">
        <v>232093870</v>
      </c>
      <c r="AO1900" s="34"/>
      <c r="AP1900" s="34"/>
      <c r="AQ1900" s="34"/>
      <c r="AR1900" s="34"/>
      <c r="AS1900" s="34"/>
      <c r="AT1900" s="44" t="s">
        <v>6737</v>
      </c>
      <c r="AU1900" s="44"/>
      <c r="AV1900" s="751" t="str" cm="1">
        <f t="array" ref="AV19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0" s="34"/>
      <c r="AX1900" s="34"/>
      <c r="AY1900" s="34"/>
      <c r="AZ1900" s="34"/>
      <c r="BA1900" s="34"/>
      <c r="BB1900" s="34"/>
      <c r="BC1900" s="34"/>
      <c r="BD1900" s="44">
        <v>182316</v>
      </c>
      <c r="BE1900" s="34" t="s">
        <v>2478</v>
      </c>
      <c r="BF1900" s="43" t="s">
        <v>426</v>
      </c>
      <c r="BG1900" s="34" t="s">
        <v>413</v>
      </c>
      <c r="BH1900" s="34" t="s">
        <v>413</v>
      </c>
      <c r="BI1900" s="34" t="s">
        <v>2478</v>
      </c>
      <c r="BJ1900" s="44" t="s">
        <v>3928</v>
      </c>
      <c r="BK1900" s="44" t="s">
        <v>6839</v>
      </c>
    </row>
    <row r="1901" spans="22:63">
      <c r="V1901" s="43">
        <v>227</v>
      </c>
      <c r="W1901" s="34" t="s">
        <v>4085</v>
      </c>
      <c r="X1901" s="44">
        <v>182318</v>
      </c>
      <c r="Y1901" s="34" t="s">
        <v>2747</v>
      </c>
      <c r="Z1901" s="43" t="s">
        <v>426</v>
      </c>
      <c r="AA1901" s="34" t="s">
        <v>413</v>
      </c>
      <c r="AB1901" s="34" t="s">
        <v>413</v>
      </c>
      <c r="AC1901" s="34" t="s">
        <v>2747</v>
      </c>
      <c r="AD1901" s="44" t="s">
        <v>3928</v>
      </c>
      <c r="AE1901" s="44" t="s">
        <v>6839</v>
      </c>
      <c r="AF1901" s="43">
        <v>227</v>
      </c>
      <c r="AG1901" s="34" t="s">
        <v>4085</v>
      </c>
      <c r="AH1901" s="34" t="s">
        <v>4084</v>
      </c>
      <c r="AI1901" s="43" t="s">
        <v>4086</v>
      </c>
      <c r="AJ1901" s="44" t="s">
        <v>4087</v>
      </c>
      <c r="AK1901" s="295">
        <v>3514505</v>
      </c>
      <c r="AL1901" s="44" t="s">
        <v>413</v>
      </c>
      <c r="AM1901" s="44" t="s">
        <v>4091</v>
      </c>
      <c r="AN1901" s="296">
        <v>232093870</v>
      </c>
      <c r="AO1901" s="34"/>
      <c r="AP1901" s="34"/>
      <c r="AQ1901" s="34"/>
      <c r="AR1901" s="34"/>
      <c r="AS1901" s="34"/>
      <c r="AT1901" s="44" t="s">
        <v>6737</v>
      </c>
      <c r="AU1901" s="44"/>
      <c r="AV1901" s="751" t="str" cm="1">
        <f t="array" ref="AV19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1" s="34"/>
      <c r="AX1901" s="34"/>
      <c r="AY1901" s="34"/>
      <c r="AZ1901" s="34"/>
      <c r="BA1901" s="34"/>
      <c r="BB1901" s="34"/>
      <c r="BC1901" s="34"/>
      <c r="BD1901" s="44">
        <v>182318</v>
      </c>
      <c r="BE1901" s="34" t="s">
        <v>2747</v>
      </c>
      <c r="BF1901" s="43" t="s">
        <v>426</v>
      </c>
      <c r="BG1901" s="34" t="s">
        <v>413</v>
      </c>
      <c r="BH1901" s="34" t="s">
        <v>413</v>
      </c>
      <c r="BI1901" s="34" t="s">
        <v>2747</v>
      </c>
      <c r="BJ1901" s="44" t="s">
        <v>3928</v>
      </c>
      <c r="BK1901" s="44" t="s">
        <v>6839</v>
      </c>
    </row>
    <row r="1902" spans="22:63">
      <c r="V1902" s="43">
        <v>227</v>
      </c>
      <c r="W1902" s="34" t="s">
        <v>4085</v>
      </c>
      <c r="X1902" s="44">
        <v>182319</v>
      </c>
      <c r="Y1902" s="34" t="s">
        <v>2857</v>
      </c>
      <c r="Z1902" s="43" t="s">
        <v>426</v>
      </c>
      <c r="AA1902" s="34" t="s">
        <v>413</v>
      </c>
      <c r="AB1902" s="34" t="s">
        <v>413</v>
      </c>
      <c r="AC1902" s="34" t="s">
        <v>2857</v>
      </c>
      <c r="AD1902" s="44" t="s">
        <v>3928</v>
      </c>
      <c r="AE1902" s="44" t="s">
        <v>6839</v>
      </c>
      <c r="AF1902" s="43">
        <v>227</v>
      </c>
      <c r="AG1902" s="34" t="s">
        <v>4085</v>
      </c>
      <c r="AH1902" s="34" t="s">
        <v>4084</v>
      </c>
      <c r="AI1902" s="43" t="s">
        <v>4086</v>
      </c>
      <c r="AJ1902" s="44" t="s">
        <v>4087</v>
      </c>
      <c r="AK1902" s="295">
        <v>3514505</v>
      </c>
      <c r="AL1902" s="44" t="s">
        <v>413</v>
      </c>
      <c r="AM1902" s="44" t="s">
        <v>4091</v>
      </c>
      <c r="AN1902" s="296">
        <v>232093870</v>
      </c>
      <c r="AO1902" s="34"/>
      <c r="AP1902" s="34"/>
      <c r="AQ1902" s="34"/>
      <c r="AR1902" s="34"/>
      <c r="AS1902" s="34"/>
      <c r="AT1902" s="44" t="s">
        <v>6737</v>
      </c>
      <c r="AU1902" s="44"/>
      <c r="AV1902" s="751" t="str" cm="1">
        <f t="array" ref="AV19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2" s="34"/>
      <c r="AX1902" s="34"/>
      <c r="AY1902" s="34"/>
      <c r="AZ1902" s="34"/>
      <c r="BA1902" s="34"/>
      <c r="BB1902" s="34"/>
      <c r="BC1902" s="34"/>
      <c r="BD1902" s="44">
        <v>182319</v>
      </c>
      <c r="BE1902" s="34" t="s">
        <v>2857</v>
      </c>
      <c r="BF1902" s="43" t="s">
        <v>426</v>
      </c>
      <c r="BG1902" s="34" t="s">
        <v>413</v>
      </c>
      <c r="BH1902" s="34" t="s">
        <v>413</v>
      </c>
      <c r="BI1902" s="34" t="s">
        <v>2857</v>
      </c>
      <c r="BJ1902" s="44" t="s">
        <v>3928</v>
      </c>
      <c r="BK1902" s="44" t="s">
        <v>6839</v>
      </c>
    </row>
    <row r="1903" spans="22:63">
      <c r="V1903" s="43">
        <v>227</v>
      </c>
      <c r="W1903" s="34" t="s">
        <v>4085</v>
      </c>
      <c r="X1903" s="44">
        <v>182320</v>
      </c>
      <c r="Y1903" s="34" t="s">
        <v>2955</v>
      </c>
      <c r="Z1903" s="43" t="s">
        <v>426</v>
      </c>
      <c r="AA1903" s="34" t="s">
        <v>413</v>
      </c>
      <c r="AB1903" s="34" t="s">
        <v>413</v>
      </c>
      <c r="AC1903" s="34" t="s">
        <v>2955</v>
      </c>
      <c r="AD1903" s="44" t="s">
        <v>3928</v>
      </c>
      <c r="AE1903" s="44" t="s">
        <v>6839</v>
      </c>
      <c r="AF1903" s="43">
        <v>227</v>
      </c>
      <c r="AG1903" s="34" t="s">
        <v>4085</v>
      </c>
      <c r="AH1903" s="34" t="s">
        <v>4084</v>
      </c>
      <c r="AI1903" s="43" t="s">
        <v>4086</v>
      </c>
      <c r="AJ1903" s="44" t="s">
        <v>4087</v>
      </c>
      <c r="AK1903" s="295">
        <v>3514505</v>
      </c>
      <c r="AL1903" s="44" t="s">
        <v>413</v>
      </c>
      <c r="AM1903" s="44" t="s">
        <v>4091</v>
      </c>
      <c r="AN1903" s="296">
        <v>232093870</v>
      </c>
      <c r="AO1903" s="34"/>
      <c r="AP1903" s="34"/>
      <c r="AQ1903" s="34"/>
      <c r="AR1903" s="34"/>
      <c r="AS1903" s="34"/>
      <c r="AT1903" s="44" t="s">
        <v>6737</v>
      </c>
      <c r="AU1903" s="44"/>
      <c r="AV1903" s="751" t="str" cm="1">
        <f t="array" ref="AV19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3" s="34"/>
      <c r="AX1903" s="34"/>
      <c r="AY1903" s="34"/>
      <c r="AZ1903" s="34"/>
      <c r="BA1903" s="34"/>
      <c r="BB1903" s="34"/>
      <c r="BC1903" s="34"/>
      <c r="BD1903" s="44">
        <v>182320</v>
      </c>
      <c r="BE1903" s="34" t="s">
        <v>2955</v>
      </c>
      <c r="BF1903" s="43" t="s">
        <v>426</v>
      </c>
      <c r="BG1903" s="34" t="s">
        <v>413</v>
      </c>
      <c r="BH1903" s="34" t="s">
        <v>413</v>
      </c>
      <c r="BI1903" s="34" t="s">
        <v>2955</v>
      </c>
      <c r="BJ1903" s="44" t="s">
        <v>3928</v>
      </c>
      <c r="BK1903" s="44" t="s">
        <v>6839</v>
      </c>
    </row>
    <row r="1904" spans="22:63">
      <c r="V1904" s="43">
        <v>227</v>
      </c>
      <c r="W1904" s="34" t="s">
        <v>4085</v>
      </c>
      <c r="X1904" s="44">
        <v>182321</v>
      </c>
      <c r="Y1904" s="34" t="s">
        <v>2420</v>
      </c>
      <c r="Z1904" s="43" t="s">
        <v>426</v>
      </c>
      <c r="AA1904" s="34" t="s">
        <v>413</v>
      </c>
      <c r="AB1904" s="34" t="s">
        <v>413</v>
      </c>
      <c r="AC1904" s="34" t="s">
        <v>2420</v>
      </c>
      <c r="AD1904" s="44" t="s">
        <v>3928</v>
      </c>
      <c r="AE1904" s="44" t="s">
        <v>6839</v>
      </c>
      <c r="AF1904" s="43">
        <v>227</v>
      </c>
      <c r="AG1904" s="34" t="s">
        <v>4085</v>
      </c>
      <c r="AH1904" s="34" t="s">
        <v>4084</v>
      </c>
      <c r="AI1904" s="43" t="s">
        <v>4086</v>
      </c>
      <c r="AJ1904" s="44" t="s">
        <v>4087</v>
      </c>
      <c r="AK1904" s="295">
        <v>3514505</v>
      </c>
      <c r="AL1904" s="44" t="s">
        <v>413</v>
      </c>
      <c r="AM1904" s="44" t="s">
        <v>4091</v>
      </c>
      <c r="AN1904" s="296">
        <v>232093870</v>
      </c>
      <c r="AO1904" s="34"/>
      <c r="AP1904" s="34"/>
      <c r="AQ1904" s="34"/>
      <c r="AR1904" s="34"/>
      <c r="AS1904" s="34"/>
      <c r="AT1904" s="44" t="s">
        <v>6737</v>
      </c>
      <c r="AU1904" s="44"/>
      <c r="AV1904" s="751" t="str" cm="1">
        <f t="array" ref="AV19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4" s="34"/>
      <c r="AX1904" s="34"/>
      <c r="AY1904" s="34"/>
      <c r="AZ1904" s="34"/>
      <c r="BA1904" s="34"/>
      <c r="BB1904" s="34"/>
      <c r="BC1904" s="34"/>
      <c r="BD1904" s="44">
        <v>182321</v>
      </c>
      <c r="BE1904" s="34" t="s">
        <v>2420</v>
      </c>
      <c r="BF1904" s="43" t="s">
        <v>426</v>
      </c>
      <c r="BG1904" s="34" t="s">
        <v>413</v>
      </c>
      <c r="BH1904" s="34" t="s">
        <v>413</v>
      </c>
      <c r="BI1904" s="34" t="s">
        <v>2420</v>
      </c>
      <c r="BJ1904" s="44" t="s">
        <v>3928</v>
      </c>
      <c r="BK1904" s="44" t="s">
        <v>6839</v>
      </c>
    </row>
    <row r="1905" spans="22:63">
      <c r="V1905" s="43">
        <v>227</v>
      </c>
      <c r="W1905" s="34" t="s">
        <v>4085</v>
      </c>
      <c r="X1905" s="44">
        <v>182322</v>
      </c>
      <c r="Y1905" s="34" t="s">
        <v>3121</v>
      </c>
      <c r="Z1905" s="43" t="s">
        <v>1277</v>
      </c>
      <c r="AA1905" s="34" t="s">
        <v>413</v>
      </c>
      <c r="AB1905" s="34" t="s">
        <v>413</v>
      </c>
      <c r="AC1905" s="34" t="s">
        <v>3121</v>
      </c>
      <c r="AD1905" s="44" t="s">
        <v>3928</v>
      </c>
      <c r="AE1905" s="44" t="s">
        <v>6839</v>
      </c>
      <c r="AF1905" s="43">
        <v>227</v>
      </c>
      <c r="AG1905" s="34" t="s">
        <v>4085</v>
      </c>
      <c r="AH1905" s="34" t="s">
        <v>4084</v>
      </c>
      <c r="AI1905" s="43" t="s">
        <v>4086</v>
      </c>
      <c r="AJ1905" s="44" t="s">
        <v>4087</v>
      </c>
      <c r="AK1905" s="295">
        <v>3514505</v>
      </c>
      <c r="AL1905" s="44" t="s">
        <v>413</v>
      </c>
      <c r="AM1905" s="44" t="s">
        <v>4091</v>
      </c>
      <c r="AN1905" s="296">
        <v>232093870</v>
      </c>
      <c r="AO1905" s="34"/>
      <c r="AP1905" s="34"/>
      <c r="AQ1905" s="34"/>
      <c r="AR1905" s="34"/>
      <c r="AS1905" s="34"/>
      <c r="AT1905" s="44" t="s">
        <v>6737</v>
      </c>
      <c r="AU1905" s="44"/>
      <c r="AV1905" s="751" t="str" cm="1">
        <f t="array" ref="AV19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5" s="34"/>
      <c r="AX1905" s="34"/>
      <c r="AY1905" s="34"/>
      <c r="AZ1905" s="34"/>
      <c r="BA1905" s="34"/>
      <c r="BB1905" s="34"/>
      <c r="BC1905" s="34"/>
      <c r="BD1905" s="44">
        <v>182322</v>
      </c>
      <c r="BE1905" s="34" t="s">
        <v>3121</v>
      </c>
      <c r="BF1905" s="43" t="s">
        <v>1277</v>
      </c>
      <c r="BG1905" s="34" t="s">
        <v>413</v>
      </c>
      <c r="BH1905" s="34" t="s">
        <v>413</v>
      </c>
      <c r="BI1905" s="34" t="s">
        <v>3121</v>
      </c>
      <c r="BJ1905" s="44" t="s">
        <v>3928</v>
      </c>
      <c r="BK1905" s="44" t="s">
        <v>6839</v>
      </c>
    </row>
    <row r="1906" spans="22:63">
      <c r="V1906" s="43">
        <v>227</v>
      </c>
      <c r="W1906" s="34" t="s">
        <v>4085</v>
      </c>
      <c r="X1906" s="44">
        <v>182323</v>
      </c>
      <c r="Y1906" s="34" t="s">
        <v>3182</v>
      </c>
      <c r="Z1906" s="43" t="s">
        <v>426</v>
      </c>
      <c r="AA1906" s="34" t="s">
        <v>413</v>
      </c>
      <c r="AB1906" s="34" t="s">
        <v>413</v>
      </c>
      <c r="AC1906" s="34" t="s">
        <v>3182</v>
      </c>
      <c r="AD1906" s="44" t="s">
        <v>3928</v>
      </c>
      <c r="AE1906" s="44" t="s">
        <v>6839</v>
      </c>
      <c r="AF1906" s="43">
        <v>227</v>
      </c>
      <c r="AG1906" s="34" t="s">
        <v>4085</v>
      </c>
      <c r="AH1906" s="34" t="s">
        <v>4084</v>
      </c>
      <c r="AI1906" s="43" t="s">
        <v>4086</v>
      </c>
      <c r="AJ1906" s="44" t="s">
        <v>4087</v>
      </c>
      <c r="AK1906" s="295">
        <v>3514505</v>
      </c>
      <c r="AL1906" s="44" t="s">
        <v>413</v>
      </c>
      <c r="AM1906" s="44" t="s">
        <v>4091</v>
      </c>
      <c r="AN1906" s="296">
        <v>232093870</v>
      </c>
      <c r="AO1906" s="34"/>
      <c r="AP1906" s="34"/>
      <c r="AQ1906" s="34"/>
      <c r="AR1906" s="34"/>
      <c r="AS1906" s="34"/>
      <c r="AT1906" s="44" t="s">
        <v>6737</v>
      </c>
      <c r="AU1906" s="44"/>
      <c r="AV1906" s="751" t="str" cm="1">
        <f t="array" ref="AV19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6" s="34"/>
      <c r="AX1906" s="34"/>
      <c r="AY1906" s="34"/>
      <c r="AZ1906" s="34"/>
      <c r="BA1906" s="34"/>
      <c r="BB1906" s="34"/>
      <c r="BC1906" s="34"/>
      <c r="BD1906" s="44">
        <v>182323</v>
      </c>
      <c r="BE1906" s="34" t="s">
        <v>3182</v>
      </c>
      <c r="BF1906" s="43" t="s">
        <v>426</v>
      </c>
      <c r="BG1906" s="34" t="s">
        <v>413</v>
      </c>
      <c r="BH1906" s="34" t="s">
        <v>413</v>
      </c>
      <c r="BI1906" s="34" t="s">
        <v>3182</v>
      </c>
      <c r="BJ1906" s="44" t="s">
        <v>3928</v>
      </c>
      <c r="BK1906" s="44" t="s">
        <v>6839</v>
      </c>
    </row>
    <row r="1907" spans="22:63">
      <c r="V1907" s="43">
        <v>227</v>
      </c>
      <c r="W1907" s="34" t="s">
        <v>4085</v>
      </c>
      <c r="X1907" s="44">
        <v>182325</v>
      </c>
      <c r="Y1907" s="34" t="s">
        <v>3246</v>
      </c>
      <c r="Z1907" s="43" t="s">
        <v>426</v>
      </c>
      <c r="AA1907" s="34" t="s">
        <v>413</v>
      </c>
      <c r="AB1907" s="34" t="s">
        <v>413</v>
      </c>
      <c r="AC1907" s="34" t="s">
        <v>3246</v>
      </c>
      <c r="AD1907" s="44" t="s">
        <v>3928</v>
      </c>
      <c r="AE1907" s="44" t="s">
        <v>6839</v>
      </c>
      <c r="AF1907" s="43">
        <v>227</v>
      </c>
      <c r="AG1907" s="34" t="s">
        <v>4085</v>
      </c>
      <c r="AH1907" s="34" t="s">
        <v>4084</v>
      </c>
      <c r="AI1907" s="43" t="s">
        <v>4086</v>
      </c>
      <c r="AJ1907" s="44" t="s">
        <v>4087</v>
      </c>
      <c r="AK1907" s="295">
        <v>3514505</v>
      </c>
      <c r="AL1907" s="44" t="s">
        <v>413</v>
      </c>
      <c r="AM1907" s="44" t="s">
        <v>4091</v>
      </c>
      <c r="AN1907" s="296">
        <v>232093870</v>
      </c>
      <c r="AO1907" s="34"/>
      <c r="AP1907" s="34"/>
      <c r="AQ1907" s="34"/>
      <c r="AR1907" s="34"/>
      <c r="AS1907" s="34"/>
      <c r="AT1907" s="44" t="s">
        <v>6737</v>
      </c>
      <c r="AU1907" s="44"/>
      <c r="AV1907" s="751" t="str" cm="1">
        <f t="array" ref="AV19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7" s="34"/>
      <c r="AX1907" s="34"/>
      <c r="AY1907" s="34"/>
      <c r="AZ1907" s="34"/>
      <c r="BA1907" s="34"/>
      <c r="BB1907" s="34"/>
      <c r="BC1907" s="34"/>
      <c r="BD1907" s="44">
        <v>182325</v>
      </c>
      <c r="BE1907" s="34" t="s">
        <v>3246</v>
      </c>
      <c r="BF1907" s="43" t="s">
        <v>426</v>
      </c>
      <c r="BG1907" s="34" t="s">
        <v>413</v>
      </c>
      <c r="BH1907" s="34" t="s">
        <v>413</v>
      </c>
      <c r="BI1907" s="34" t="s">
        <v>3246</v>
      </c>
      <c r="BJ1907" s="44" t="s">
        <v>3928</v>
      </c>
      <c r="BK1907" s="44" t="s">
        <v>6839</v>
      </c>
    </row>
    <row r="1908" spans="22:63">
      <c r="V1908" s="43">
        <v>227</v>
      </c>
      <c r="W1908" s="34" t="s">
        <v>4085</v>
      </c>
      <c r="X1908" s="44">
        <v>182327</v>
      </c>
      <c r="Y1908" s="34" t="s">
        <v>3297</v>
      </c>
      <c r="Z1908" s="43" t="s">
        <v>426</v>
      </c>
      <c r="AA1908" s="34" t="s">
        <v>413</v>
      </c>
      <c r="AB1908" s="34" t="s">
        <v>413</v>
      </c>
      <c r="AC1908" s="34" t="s">
        <v>3297</v>
      </c>
      <c r="AD1908" s="44" t="s">
        <v>3928</v>
      </c>
      <c r="AE1908" s="44" t="s">
        <v>6839</v>
      </c>
      <c r="AF1908" s="43">
        <v>227</v>
      </c>
      <c r="AG1908" s="34" t="s">
        <v>4085</v>
      </c>
      <c r="AH1908" s="34" t="s">
        <v>4084</v>
      </c>
      <c r="AI1908" s="43" t="s">
        <v>4086</v>
      </c>
      <c r="AJ1908" s="44" t="s">
        <v>4087</v>
      </c>
      <c r="AK1908" s="295">
        <v>3514505</v>
      </c>
      <c r="AL1908" s="44" t="s">
        <v>413</v>
      </c>
      <c r="AM1908" s="44" t="s">
        <v>4091</v>
      </c>
      <c r="AN1908" s="296">
        <v>232093870</v>
      </c>
      <c r="AO1908" s="34"/>
      <c r="AP1908" s="34"/>
      <c r="AQ1908" s="34"/>
      <c r="AR1908" s="34"/>
      <c r="AS1908" s="34"/>
      <c r="AT1908" s="44" t="s">
        <v>6737</v>
      </c>
      <c r="AU1908" s="44"/>
      <c r="AV1908" s="751" t="str" cm="1">
        <f t="array" ref="AV19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8" s="34"/>
      <c r="AX1908" s="34"/>
      <c r="AY1908" s="34"/>
      <c r="AZ1908" s="34"/>
      <c r="BA1908" s="34"/>
      <c r="BB1908" s="34"/>
      <c r="BC1908" s="34"/>
      <c r="BD1908" s="44">
        <v>182327</v>
      </c>
      <c r="BE1908" s="34" t="s">
        <v>3297</v>
      </c>
      <c r="BF1908" s="43" t="s">
        <v>426</v>
      </c>
      <c r="BG1908" s="34" t="s">
        <v>413</v>
      </c>
      <c r="BH1908" s="34" t="s">
        <v>413</v>
      </c>
      <c r="BI1908" s="34" t="s">
        <v>3297</v>
      </c>
      <c r="BJ1908" s="44" t="s">
        <v>3928</v>
      </c>
      <c r="BK1908" s="44" t="s">
        <v>6839</v>
      </c>
    </row>
    <row r="1909" spans="22:63">
      <c r="V1909" s="43">
        <v>227</v>
      </c>
      <c r="W1909" s="34" t="s">
        <v>4085</v>
      </c>
      <c r="X1909" s="44">
        <v>182329</v>
      </c>
      <c r="Y1909" s="34" t="s">
        <v>3350</v>
      </c>
      <c r="Z1909" s="43" t="s">
        <v>1277</v>
      </c>
      <c r="AA1909" s="34" t="s">
        <v>413</v>
      </c>
      <c r="AB1909" s="34" t="s">
        <v>413</v>
      </c>
      <c r="AC1909" s="34" t="s">
        <v>3350</v>
      </c>
      <c r="AD1909" s="44" t="s">
        <v>3928</v>
      </c>
      <c r="AE1909" s="44" t="s">
        <v>6839</v>
      </c>
      <c r="AF1909" s="43">
        <v>227</v>
      </c>
      <c r="AG1909" s="34" t="s">
        <v>4085</v>
      </c>
      <c r="AH1909" s="34" t="s">
        <v>4084</v>
      </c>
      <c r="AI1909" s="43" t="s">
        <v>4086</v>
      </c>
      <c r="AJ1909" s="44" t="s">
        <v>4087</v>
      </c>
      <c r="AK1909" s="295">
        <v>3514505</v>
      </c>
      <c r="AL1909" s="44" t="s">
        <v>413</v>
      </c>
      <c r="AM1909" s="44" t="s">
        <v>4091</v>
      </c>
      <c r="AN1909" s="296">
        <v>232093870</v>
      </c>
      <c r="AO1909" s="34"/>
      <c r="AP1909" s="34"/>
      <c r="AQ1909" s="34"/>
      <c r="AR1909" s="34"/>
      <c r="AS1909" s="34"/>
      <c r="AT1909" s="44" t="s">
        <v>6737</v>
      </c>
      <c r="AU1909" s="44"/>
      <c r="AV1909" s="751" t="str" cm="1">
        <f t="array" ref="AV19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09" s="34"/>
      <c r="AX1909" s="34"/>
      <c r="AY1909" s="34"/>
      <c r="AZ1909" s="34"/>
      <c r="BA1909" s="34"/>
      <c r="BB1909" s="34"/>
      <c r="BC1909" s="34"/>
      <c r="BD1909" s="44">
        <v>182329</v>
      </c>
      <c r="BE1909" s="34" t="s">
        <v>3350</v>
      </c>
      <c r="BF1909" s="43" t="s">
        <v>1277</v>
      </c>
      <c r="BG1909" s="34" t="s">
        <v>413</v>
      </c>
      <c r="BH1909" s="34" t="s">
        <v>413</v>
      </c>
      <c r="BI1909" s="34" t="s">
        <v>3350</v>
      </c>
      <c r="BJ1909" s="44" t="s">
        <v>3928</v>
      </c>
      <c r="BK1909" s="44" t="s">
        <v>6839</v>
      </c>
    </row>
    <row r="1910" spans="22:63">
      <c r="V1910" s="43">
        <v>227</v>
      </c>
      <c r="W1910" s="34" t="s">
        <v>4085</v>
      </c>
      <c r="X1910" s="44">
        <v>182317</v>
      </c>
      <c r="Y1910" s="34" t="s">
        <v>2611</v>
      </c>
      <c r="Z1910" s="43" t="s">
        <v>426</v>
      </c>
      <c r="AA1910" s="34" t="s">
        <v>413</v>
      </c>
      <c r="AB1910" s="34" t="s">
        <v>413</v>
      </c>
      <c r="AC1910" s="34" t="s">
        <v>2611</v>
      </c>
      <c r="AD1910" s="44" t="s">
        <v>3928</v>
      </c>
      <c r="AE1910" s="44" t="s">
        <v>6839</v>
      </c>
      <c r="AF1910" s="43">
        <v>227</v>
      </c>
      <c r="AG1910" s="34" t="s">
        <v>4085</v>
      </c>
      <c r="AH1910" s="34" t="s">
        <v>4084</v>
      </c>
      <c r="AI1910" s="43" t="s">
        <v>4086</v>
      </c>
      <c r="AJ1910" s="44" t="s">
        <v>4087</v>
      </c>
      <c r="AK1910" s="295">
        <v>3514505</v>
      </c>
      <c r="AL1910" s="44" t="s">
        <v>413</v>
      </c>
      <c r="AM1910" s="44" t="s">
        <v>4091</v>
      </c>
      <c r="AN1910" s="296">
        <v>232093870</v>
      </c>
      <c r="AO1910" s="34"/>
      <c r="AP1910" s="34"/>
      <c r="AQ1910" s="34"/>
      <c r="AR1910" s="34"/>
      <c r="AS1910" s="34"/>
      <c r="AT1910" s="44" t="s">
        <v>6737</v>
      </c>
      <c r="AU1910" s="44"/>
      <c r="AV1910" s="751" t="str" cm="1">
        <f t="array" ref="AV19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0" s="34"/>
      <c r="AX1910" s="34"/>
      <c r="AY1910" s="34"/>
      <c r="AZ1910" s="34"/>
      <c r="BA1910" s="34"/>
      <c r="BB1910" s="34"/>
      <c r="BC1910" s="34"/>
      <c r="BD1910" s="44">
        <v>182317</v>
      </c>
      <c r="BE1910" s="34" t="s">
        <v>2611</v>
      </c>
      <c r="BF1910" s="43" t="s">
        <v>426</v>
      </c>
      <c r="BG1910" s="34" t="s">
        <v>413</v>
      </c>
      <c r="BH1910" s="34" t="s">
        <v>413</v>
      </c>
      <c r="BI1910" s="34" t="s">
        <v>2611</v>
      </c>
      <c r="BJ1910" s="44" t="s">
        <v>3928</v>
      </c>
      <c r="BK1910" s="44" t="s">
        <v>6839</v>
      </c>
    </row>
    <row r="1911" spans="22:63">
      <c r="V1911" s="43">
        <v>227</v>
      </c>
      <c r="W1911" s="34" t="s">
        <v>4085</v>
      </c>
      <c r="X1911" s="44">
        <v>182335</v>
      </c>
      <c r="Y1911" s="34" t="s">
        <v>3402</v>
      </c>
      <c r="Z1911" s="43" t="s">
        <v>1277</v>
      </c>
      <c r="AA1911" s="34" t="s">
        <v>413</v>
      </c>
      <c r="AB1911" s="34" t="s">
        <v>413</v>
      </c>
      <c r="AC1911" s="34" t="s">
        <v>6879</v>
      </c>
      <c r="AD1911" s="44" t="s">
        <v>3928</v>
      </c>
      <c r="AE1911" s="44" t="s">
        <v>6839</v>
      </c>
      <c r="AF1911" s="43">
        <v>227</v>
      </c>
      <c r="AG1911" s="34" t="s">
        <v>4085</v>
      </c>
      <c r="AH1911" s="34" t="s">
        <v>4084</v>
      </c>
      <c r="AI1911" s="43" t="s">
        <v>4086</v>
      </c>
      <c r="AJ1911" s="44" t="s">
        <v>4087</v>
      </c>
      <c r="AK1911" s="295">
        <v>3514505</v>
      </c>
      <c r="AL1911" s="44" t="s">
        <v>413</v>
      </c>
      <c r="AM1911" s="44" t="s">
        <v>4091</v>
      </c>
      <c r="AN1911" s="296">
        <v>232093870</v>
      </c>
      <c r="AO1911" s="34"/>
      <c r="AP1911" s="34"/>
      <c r="AQ1911" s="34"/>
      <c r="AR1911" s="34"/>
      <c r="AS1911" s="34"/>
      <c r="AT1911" s="44" t="s">
        <v>6737</v>
      </c>
      <c r="AU1911" s="44"/>
      <c r="AV1911" s="751" t="str" cm="1">
        <f t="array" ref="AV19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1" s="34"/>
      <c r="AX1911" s="34"/>
      <c r="AY1911" s="34"/>
      <c r="AZ1911" s="34"/>
      <c r="BA1911" s="34"/>
      <c r="BB1911" s="34"/>
      <c r="BC1911" s="34"/>
      <c r="BD1911" s="44">
        <v>182335</v>
      </c>
      <c r="BE1911" s="34" t="s">
        <v>3402</v>
      </c>
      <c r="BF1911" s="43" t="s">
        <v>1277</v>
      </c>
      <c r="BG1911" s="34" t="s">
        <v>413</v>
      </c>
      <c r="BH1911" s="34" t="s">
        <v>413</v>
      </c>
      <c r="BI1911" s="34" t="s">
        <v>6879</v>
      </c>
      <c r="BJ1911" s="44" t="s">
        <v>3928</v>
      </c>
      <c r="BK1911" s="44" t="s">
        <v>6839</v>
      </c>
    </row>
    <row r="1912" spans="22:63">
      <c r="V1912" s="43">
        <v>227</v>
      </c>
      <c r="W1912" s="34" t="s">
        <v>4085</v>
      </c>
      <c r="X1912" s="44">
        <v>182336</v>
      </c>
      <c r="Y1912" s="34" t="s">
        <v>3449</v>
      </c>
      <c r="Z1912" s="43" t="s">
        <v>426</v>
      </c>
      <c r="AA1912" s="34" t="s">
        <v>413</v>
      </c>
      <c r="AB1912" s="34" t="s">
        <v>413</v>
      </c>
      <c r="AC1912" s="34" t="s">
        <v>6880</v>
      </c>
      <c r="AD1912" s="44" t="s">
        <v>3928</v>
      </c>
      <c r="AE1912" s="44" t="s">
        <v>6839</v>
      </c>
      <c r="AF1912" s="43">
        <v>227</v>
      </c>
      <c r="AG1912" s="34" t="s">
        <v>4085</v>
      </c>
      <c r="AH1912" s="34" t="s">
        <v>4084</v>
      </c>
      <c r="AI1912" s="43" t="s">
        <v>4086</v>
      </c>
      <c r="AJ1912" s="44" t="s">
        <v>4087</v>
      </c>
      <c r="AK1912" s="295">
        <v>3514505</v>
      </c>
      <c r="AL1912" s="44" t="s">
        <v>413</v>
      </c>
      <c r="AM1912" s="44" t="s">
        <v>4091</v>
      </c>
      <c r="AN1912" s="296">
        <v>232093870</v>
      </c>
      <c r="AO1912" s="34"/>
      <c r="AP1912" s="34"/>
      <c r="AQ1912" s="34"/>
      <c r="AR1912" s="34"/>
      <c r="AS1912" s="34"/>
      <c r="AT1912" s="44" t="s">
        <v>6737</v>
      </c>
      <c r="AU1912" s="44"/>
      <c r="AV1912" s="751" t="str" cm="1">
        <f t="array" ref="AV19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2" s="34"/>
      <c r="AX1912" s="34"/>
      <c r="AY1912" s="34"/>
      <c r="AZ1912" s="34"/>
      <c r="BA1912" s="34"/>
      <c r="BB1912" s="34"/>
      <c r="BC1912" s="34"/>
      <c r="BD1912" s="44">
        <v>182336</v>
      </c>
      <c r="BE1912" s="34" t="s">
        <v>3449</v>
      </c>
      <c r="BF1912" s="43" t="s">
        <v>426</v>
      </c>
      <c r="BG1912" s="34" t="s">
        <v>413</v>
      </c>
      <c r="BH1912" s="34" t="s">
        <v>413</v>
      </c>
      <c r="BI1912" s="34" t="s">
        <v>6880</v>
      </c>
      <c r="BJ1912" s="44" t="s">
        <v>3928</v>
      </c>
      <c r="BK1912" s="44" t="s">
        <v>6839</v>
      </c>
    </row>
    <row r="1913" spans="22:63">
      <c r="V1913" s="43">
        <v>227</v>
      </c>
      <c r="W1913" s="34" t="s">
        <v>4085</v>
      </c>
      <c r="X1913" s="44">
        <v>182337</v>
      </c>
      <c r="Y1913" s="34" t="s">
        <v>3497</v>
      </c>
      <c r="Z1913" s="43" t="s">
        <v>426</v>
      </c>
      <c r="AA1913" s="34" t="s">
        <v>413</v>
      </c>
      <c r="AB1913" s="34" t="s">
        <v>413</v>
      </c>
      <c r="AC1913" s="34" t="s">
        <v>6881</v>
      </c>
      <c r="AD1913" s="44" t="s">
        <v>3928</v>
      </c>
      <c r="AE1913" s="44" t="s">
        <v>6839</v>
      </c>
      <c r="AF1913" s="43">
        <v>227</v>
      </c>
      <c r="AG1913" s="34" t="s">
        <v>4085</v>
      </c>
      <c r="AH1913" s="34" t="s">
        <v>4084</v>
      </c>
      <c r="AI1913" s="43" t="s">
        <v>4086</v>
      </c>
      <c r="AJ1913" s="44" t="s">
        <v>4087</v>
      </c>
      <c r="AK1913" s="295">
        <v>3514505</v>
      </c>
      <c r="AL1913" s="44" t="s">
        <v>413</v>
      </c>
      <c r="AM1913" s="44" t="s">
        <v>4091</v>
      </c>
      <c r="AN1913" s="296">
        <v>232093870</v>
      </c>
      <c r="AO1913" s="34"/>
      <c r="AP1913" s="34"/>
      <c r="AQ1913" s="34"/>
      <c r="AR1913" s="34"/>
      <c r="AS1913" s="34"/>
      <c r="AT1913" s="44" t="s">
        <v>6737</v>
      </c>
      <c r="AU1913" s="44"/>
      <c r="AV1913" s="751" t="str" cm="1">
        <f t="array" ref="AV19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3" s="34"/>
      <c r="AX1913" s="34"/>
      <c r="AY1913" s="34"/>
      <c r="AZ1913" s="34"/>
      <c r="BA1913" s="34"/>
      <c r="BB1913" s="34"/>
      <c r="BC1913" s="34"/>
      <c r="BD1913" s="44">
        <v>182337</v>
      </c>
      <c r="BE1913" s="34" t="s">
        <v>3497</v>
      </c>
      <c r="BF1913" s="43" t="s">
        <v>426</v>
      </c>
      <c r="BG1913" s="34" t="s">
        <v>413</v>
      </c>
      <c r="BH1913" s="34" t="s">
        <v>413</v>
      </c>
      <c r="BI1913" s="34" t="s">
        <v>6881</v>
      </c>
      <c r="BJ1913" s="44" t="s">
        <v>3928</v>
      </c>
      <c r="BK1913" s="44" t="s">
        <v>6839</v>
      </c>
    </row>
    <row r="1914" spans="22:63">
      <c r="V1914" s="43">
        <v>227</v>
      </c>
      <c r="W1914" s="34" t="s">
        <v>4085</v>
      </c>
      <c r="X1914" s="44">
        <v>182338</v>
      </c>
      <c r="Y1914" s="34" t="s">
        <v>3539</v>
      </c>
      <c r="Z1914" s="43" t="s">
        <v>426</v>
      </c>
      <c r="AA1914" s="34" t="s">
        <v>413</v>
      </c>
      <c r="AB1914" s="34" t="s">
        <v>413</v>
      </c>
      <c r="AC1914" s="34" t="s">
        <v>6882</v>
      </c>
      <c r="AD1914" s="44" t="s">
        <v>3928</v>
      </c>
      <c r="AE1914" s="44" t="s">
        <v>6839</v>
      </c>
      <c r="AF1914" s="43">
        <v>227</v>
      </c>
      <c r="AG1914" s="34" t="s">
        <v>4085</v>
      </c>
      <c r="AH1914" s="34" t="s">
        <v>4084</v>
      </c>
      <c r="AI1914" s="43" t="s">
        <v>4086</v>
      </c>
      <c r="AJ1914" s="44" t="s">
        <v>4087</v>
      </c>
      <c r="AK1914" s="295">
        <v>3514505</v>
      </c>
      <c r="AL1914" s="44" t="s">
        <v>413</v>
      </c>
      <c r="AM1914" s="44" t="s">
        <v>4091</v>
      </c>
      <c r="AN1914" s="296">
        <v>232093870</v>
      </c>
      <c r="AO1914" s="34"/>
      <c r="AP1914" s="34"/>
      <c r="AQ1914" s="34"/>
      <c r="AR1914" s="34"/>
      <c r="AS1914" s="34"/>
      <c r="AT1914" s="44" t="s">
        <v>6737</v>
      </c>
      <c r="AU1914" s="44"/>
      <c r="AV1914" s="751" t="str" cm="1">
        <f t="array" ref="AV19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4" s="34"/>
      <c r="AX1914" s="34"/>
      <c r="AY1914" s="34"/>
      <c r="AZ1914" s="34"/>
      <c r="BA1914" s="34"/>
      <c r="BB1914" s="34"/>
      <c r="BC1914" s="34"/>
      <c r="BD1914" s="44">
        <v>182338</v>
      </c>
      <c r="BE1914" s="34" t="s">
        <v>3539</v>
      </c>
      <c r="BF1914" s="43" t="s">
        <v>426</v>
      </c>
      <c r="BG1914" s="34" t="s">
        <v>413</v>
      </c>
      <c r="BH1914" s="34" t="s">
        <v>413</v>
      </c>
      <c r="BI1914" s="34" t="s">
        <v>6882</v>
      </c>
      <c r="BJ1914" s="44" t="s">
        <v>3928</v>
      </c>
      <c r="BK1914" s="44" t="s">
        <v>6839</v>
      </c>
    </row>
    <row r="1915" spans="22:63">
      <c r="V1915" s="43">
        <v>227</v>
      </c>
      <c r="W1915" s="34" t="s">
        <v>4085</v>
      </c>
      <c r="X1915" s="44">
        <v>182339</v>
      </c>
      <c r="Y1915" s="34" t="s">
        <v>3581</v>
      </c>
      <c r="Z1915" s="43" t="s">
        <v>426</v>
      </c>
      <c r="AA1915" s="34" t="s">
        <v>413</v>
      </c>
      <c r="AB1915" s="34" t="s">
        <v>413</v>
      </c>
      <c r="AC1915" s="34" t="s">
        <v>6883</v>
      </c>
      <c r="AD1915" s="44" t="s">
        <v>3928</v>
      </c>
      <c r="AE1915" s="44" t="s">
        <v>6839</v>
      </c>
      <c r="AF1915" s="43">
        <v>227</v>
      </c>
      <c r="AG1915" s="34" t="s">
        <v>4085</v>
      </c>
      <c r="AH1915" s="34" t="s">
        <v>4084</v>
      </c>
      <c r="AI1915" s="43" t="s">
        <v>4086</v>
      </c>
      <c r="AJ1915" s="44" t="s">
        <v>4087</v>
      </c>
      <c r="AK1915" s="295">
        <v>3514505</v>
      </c>
      <c r="AL1915" s="44" t="s">
        <v>413</v>
      </c>
      <c r="AM1915" s="44" t="s">
        <v>4091</v>
      </c>
      <c r="AN1915" s="296">
        <v>232093870</v>
      </c>
      <c r="AO1915" s="34"/>
      <c r="AP1915" s="34"/>
      <c r="AQ1915" s="34"/>
      <c r="AR1915" s="34"/>
      <c r="AS1915" s="34"/>
      <c r="AT1915" s="44" t="s">
        <v>6737</v>
      </c>
      <c r="AU1915" s="44"/>
      <c r="AV1915" s="751" t="str" cm="1">
        <f t="array" ref="AV19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5" s="34"/>
      <c r="AX1915" s="34"/>
      <c r="AY1915" s="34"/>
      <c r="AZ1915" s="34"/>
      <c r="BA1915" s="34"/>
      <c r="BB1915" s="34"/>
      <c r="BC1915" s="34"/>
      <c r="BD1915" s="44">
        <v>182339</v>
      </c>
      <c r="BE1915" s="34" t="s">
        <v>3581</v>
      </c>
      <c r="BF1915" s="43" t="s">
        <v>426</v>
      </c>
      <c r="BG1915" s="34" t="s">
        <v>413</v>
      </c>
      <c r="BH1915" s="34" t="s">
        <v>413</v>
      </c>
      <c r="BI1915" s="34" t="s">
        <v>6883</v>
      </c>
      <c r="BJ1915" s="44" t="s">
        <v>3928</v>
      </c>
      <c r="BK1915" s="44" t="s">
        <v>6839</v>
      </c>
    </row>
    <row r="1916" spans="22:63">
      <c r="V1916" s="43">
        <v>227</v>
      </c>
      <c r="W1916" s="34" t="s">
        <v>4085</v>
      </c>
      <c r="X1916" s="44">
        <v>182340</v>
      </c>
      <c r="Y1916" s="34" t="s">
        <v>3618</v>
      </c>
      <c r="Z1916" s="43" t="s">
        <v>426</v>
      </c>
      <c r="AA1916" s="34" t="s">
        <v>413</v>
      </c>
      <c r="AB1916" s="34" t="s">
        <v>413</v>
      </c>
      <c r="AC1916" s="34" t="s">
        <v>6884</v>
      </c>
      <c r="AD1916" s="44" t="s">
        <v>3928</v>
      </c>
      <c r="AE1916" s="44" t="s">
        <v>6839</v>
      </c>
      <c r="AF1916" s="43">
        <v>227</v>
      </c>
      <c r="AG1916" s="34" t="s">
        <v>4085</v>
      </c>
      <c r="AH1916" s="34" t="s">
        <v>4084</v>
      </c>
      <c r="AI1916" s="43" t="s">
        <v>4086</v>
      </c>
      <c r="AJ1916" s="44" t="s">
        <v>4087</v>
      </c>
      <c r="AK1916" s="295">
        <v>3514505</v>
      </c>
      <c r="AL1916" s="44" t="s">
        <v>413</v>
      </c>
      <c r="AM1916" s="44" t="s">
        <v>4091</v>
      </c>
      <c r="AN1916" s="296">
        <v>232093870</v>
      </c>
      <c r="AO1916" s="34"/>
      <c r="AP1916" s="34"/>
      <c r="AQ1916" s="34"/>
      <c r="AR1916" s="34"/>
      <c r="AS1916" s="34"/>
      <c r="AT1916" s="44" t="s">
        <v>6737</v>
      </c>
      <c r="AU1916" s="44"/>
      <c r="AV1916" s="751" t="str" cm="1">
        <f t="array" ref="AV19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6" s="34"/>
      <c r="AX1916" s="34"/>
      <c r="AY1916" s="34"/>
      <c r="AZ1916" s="34"/>
      <c r="BA1916" s="34"/>
      <c r="BB1916" s="34"/>
      <c r="BC1916" s="34"/>
      <c r="BD1916" s="44">
        <v>182340</v>
      </c>
      <c r="BE1916" s="34" t="s">
        <v>3618</v>
      </c>
      <c r="BF1916" s="43" t="s">
        <v>426</v>
      </c>
      <c r="BG1916" s="34" t="s">
        <v>413</v>
      </c>
      <c r="BH1916" s="34" t="s">
        <v>413</v>
      </c>
      <c r="BI1916" s="34" t="s">
        <v>6884</v>
      </c>
      <c r="BJ1916" s="44" t="s">
        <v>3928</v>
      </c>
      <c r="BK1916" s="44" t="s">
        <v>6839</v>
      </c>
    </row>
    <row r="1917" spans="22:63">
      <c r="V1917" s="43">
        <v>227</v>
      </c>
      <c r="W1917" s="34" t="s">
        <v>4085</v>
      </c>
      <c r="X1917" s="44">
        <v>182341</v>
      </c>
      <c r="Y1917" s="34" t="s">
        <v>3656</v>
      </c>
      <c r="Z1917" s="43" t="s">
        <v>426</v>
      </c>
      <c r="AA1917" s="34" t="s">
        <v>413</v>
      </c>
      <c r="AB1917" s="34" t="s">
        <v>413</v>
      </c>
      <c r="AC1917" s="34" t="s">
        <v>413</v>
      </c>
      <c r="AD1917" s="44" t="s">
        <v>3928</v>
      </c>
      <c r="AE1917" s="44" t="s">
        <v>6839</v>
      </c>
      <c r="AF1917" s="43">
        <v>227</v>
      </c>
      <c r="AG1917" s="34" t="s">
        <v>4085</v>
      </c>
      <c r="AH1917" s="34" t="s">
        <v>4084</v>
      </c>
      <c r="AI1917" s="43" t="s">
        <v>4086</v>
      </c>
      <c r="AJ1917" s="44" t="s">
        <v>4087</v>
      </c>
      <c r="AK1917" s="295">
        <v>3514505</v>
      </c>
      <c r="AL1917" s="44" t="s">
        <v>413</v>
      </c>
      <c r="AM1917" s="44" t="s">
        <v>4091</v>
      </c>
      <c r="AN1917" s="296">
        <v>232093870</v>
      </c>
      <c r="AO1917" s="34"/>
      <c r="AP1917" s="34"/>
      <c r="AQ1917" s="34"/>
      <c r="AR1917" s="34"/>
      <c r="AS1917" s="34"/>
      <c r="AT1917" s="44" t="s">
        <v>6737</v>
      </c>
      <c r="AU1917" s="44"/>
      <c r="AV1917" s="751" t="str" cm="1">
        <f t="array" ref="AV19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7" s="34"/>
      <c r="AX1917" s="34"/>
      <c r="AY1917" s="34"/>
      <c r="AZ1917" s="34"/>
      <c r="BA1917" s="34"/>
      <c r="BB1917" s="34"/>
      <c r="BC1917" s="34"/>
      <c r="BD1917" s="44">
        <v>182341</v>
      </c>
      <c r="BE1917" s="34" t="s">
        <v>3656</v>
      </c>
      <c r="BF1917" s="43" t="s">
        <v>426</v>
      </c>
      <c r="BG1917" s="34" t="s">
        <v>413</v>
      </c>
      <c r="BH1917" s="34" t="s">
        <v>413</v>
      </c>
      <c r="BI1917" s="34" t="s">
        <v>413</v>
      </c>
      <c r="BJ1917" s="44" t="s">
        <v>3928</v>
      </c>
      <c r="BK1917" s="44" t="s">
        <v>6839</v>
      </c>
    </row>
    <row r="1918" spans="22:63">
      <c r="V1918" s="43">
        <v>227</v>
      </c>
      <c r="W1918" s="34" t="s">
        <v>4085</v>
      </c>
      <c r="X1918" s="44">
        <v>182300</v>
      </c>
      <c r="Y1918" s="34" t="s">
        <v>6885</v>
      </c>
      <c r="Z1918" s="43" t="s">
        <v>426</v>
      </c>
      <c r="AA1918" s="34" t="s">
        <v>413</v>
      </c>
      <c r="AB1918" s="34" t="s">
        <v>413</v>
      </c>
      <c r="AC1918" s="34" t="s">
        <v>413</v>
      </c>
      <c r="AD1918" s="44" t="s">
        <v>3928</v>
      </c>
      <c r="AE1918" s="44" t="s">
        <v>6839</v>
      </c>
      <c r="AF1918" s="43">
        <v>227</v>
      </c>
      <c r="AG1918" s="34" t="s">
        <v>4085</v>
      </c>
      <c r="AH1918" s="34" t="s">
        <v>4084</v>
      </c>
      <c r="AI1918" s="43" t="s">
        <v>4086</v>
      </c>
      <c r="AJ1918" s="44" t="s">
        <v>4087</v>
      </c>
      <c r="AK1918" s="295">
        <v>3514505</v>
      </c>
      <c r="AL1918" s="44" t="s">
        <v>413</v>
      </c>
      <c r="AM1918" s="44" t="s">
        <v>4091</v>
      </c>
      <c r="AN1918" s="296">
        <v>232093870</v>
      </c>
      <c r="AO1918" s="34"/>
      <c r="AP1918" s="34"/>
      <c r="AQ1918" s="34"/>
      <c r="AR1918" s="34"/>
      <c r="AS1918" s="34"/>
      <c r="AT1918" s="44" t="s">
        <v>6737</v>
      </c>
      <c r="AU1918" s="44"/>
      <c r="AV1918" s="751" t="str" cm="1">
        <f t="array" ref="AV19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8" s="34"/>
      <c r="AX1918" s="34"/>
      <c r="AY1918" s="34"/>
      <c r="AZ1918" s="34"/>
      <c r="BA1918" s="34"/>
      <c r="BB1918" s="34"/>
      <c r="BC1918" s="34"/>
      <c r="BD1918" s="44">
        <v>182300</v>
      </c>
      <c r="BE1918" s="34" t="s">
        <v>6885</v>
      </c>
      <c r="BF1918" s="43" t="s">
        <v>426</v>
      </c>
      <c r="BG1918" s="34" t="s">
        <v>413</v>
      </c>
      <c r="BH1918" s="34" t="s">
        <v>413</v>
      </c>
      <c r="BI1918" s="34" t="s">
        <v>413</v>
      </c>
      <c r="BJ1918" s="44" t="s">
        <v>3928</v>
      </c>
      <c r="BK1918" s="44" t="s">
        <v>6839</v>
      </c>
    </row>
    <row r="1919" spans="22:63">
      <c r="V1919" s="43">
        <v>228</v>
      </c>
      <c r="W1919" s="34" t="s">
        <v>4101</v>
      </c>
      <c r="X1919" s="44">
        <v>90302</v>
      </c>
      <c r="Y1919" s="34" t="s">
        <v>824</v>
      </c>
      <c r="Z1919" s="43" t="s">
        <v>1277</v>
      </c>
      <c r="AA1919" s="34" t="s">
        <v>560</v>
      </c>
      <c r="AB1919" s="34" t="s">
        <v>404</v>
      </c>
      <c r="AC1919" s="34" t="s">
        <v>824</v>
      </c>
      <c r="AD1919" s="44" t="s">
        <v>3928</v>
      </c>
      <c r="AE1919" s="44" t="s">
        <v>6886</v>
      </c>
      <c r="AF1919" s="43">
        <v>228</v>
      </c>
      <c r="AG1919" s="34" t="s">
        <v>4101</v>
      </c>
      <c r="AH1919" s="34" t="s">
        <v>6887</v>
      </c>
      <c r="AI1919" s="43" t="s">
        <v>4102</v>
      </c>
      <c r="AJ1919" s="44" t="s">
        <v>4103</v>
      </c>
      <c r="AK1919" s="295">
        <v>6300705</v>
      </c>
      <c r="AL1919" s="44" t="s">
        <v>404</v>
      </c>
      <c r="AM1919" s="44" t="s">
        <v>4107</v>
      </c>
      <c r="AN1919" s="296">
        <v>271093900</v>
      </c>
      <c r="AO1919" s="34"/>
      <c r="AP1919" s="34"/>
      <c r="AQ1919" s="34"/>
      <c r="AR1919" s="34"/>
      <c r="AS1919" s="34"/>
      <c r="AT1919" s="44" t="s">
        <v>6737</v>
      </c>
      <c r="AU1919" s="44"/>
      <c r="AV1919" s="751" t="str" cm="1">
        <f t="array" ref="AV19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19" s="34"/>
      <c r="AX1919" s="34"/>
      <c r="AY1919" s="34"/>
      <c r="AZ1919" s="34"/>
      <c r="BA1919" s="34"/>
      <c r="BB1919" s="34"/>
      <c r="BC1919" s="34"/>
      <c r="BD1919" s="44">
        <v>90302</v>
      </c>
      <c r="BE1919" s="34" t="s">
        <v>824</v>
      </c>
      <c r="BF1919" s="43" t="s">
        <v>1277</v>
      </c>
      <c r="BG1919" s="34" t="s">
        <v>560</v>
      </c>
      <c r="BH1919" s="34" t="s">
        <v>404</v>
      </c>
      <c r="BI1919" s="34" t="s">
        <v>824</v>
      </c>
      <c r="BJ1919" s="44" t="s">
        <v>3928</v>
      </c>
      <c r="BK1919" s="44" t="s">
        <v>6886</v>
      </c>
    </row>
    <row r="1920" spans="22:63">
      <c r="V1920" s="43">
        <v>228</v>
      </c>
      <c r="W1920" s="34" t="s">
        <v>4101</v>
      </c>
      <c r="X1920" s="44">
        <v>90304</v>
      </c>
      <c r="Y1920" s="34" t="s">
        <v>1090</v>
      </c>
      <c r="Z1920" s="43" t="s">
        <v>1277</v>
      </c>
      <c r="AA1920" s="34" t="s">
        <v>560</v>
      </c>
      <c r="AB1920" s="34" t="s">
        <v>404</v>
      </c>
      <c r="AC1920" s="34" t="s">
        <v>1090</v>
      </c>
      <c r="AD1920" s="44" t="s">
        <v>3928</v>
      </c>
      <c r="AE1920" s="44" t="s">
        <v>6886</v>
      </c>
      <c r="AF1920" s="43">
        <v>228</v>
      </c>
      <c r="AG1920" s="34" t="s">
        <v>4101</v>
      </c>
      <c r="AH1920" s="34" t="s">
        <v>6888</v>
      </c>
      <c r="AI1920" s="43" t="s">
        <v>4102</v>
      </c>
      <c r="AJ1920" s="44" t="s">
        <v>4103</v>
      </c>
      <c r="AK1920" s="295">
        <v>6300705</v>
      </c>
      <c r="AL1920" s="44" t="s">
        <v>404</v>
      </c>
      <c r="AM1920" s="44" t="s">
        <v>4107</v>
      </c>
      <c r="AN1920" s="296">
        <v>271093900</v>
      </c>
      <c r="AO1920" s="34"/>
      <c r="AP1920" s="34"/>
      <c r="AQ1920" s="34"/>
      <c r="AR1920" s="34"/>
      <c r="AS1920" s="34"/>
      <c r="AT1920" s="44" t="s">
        <v>6737</v>
      </c>
      <c r="AU1920" s="44"/>
      <c r="AV1920" s="751" t="str" cm="1">
        <f t="array" ref="AV19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0" s="34"/>
      <c r="AX1920" s="34"/>
      <c r="AY1920" s="34"/>
      <c r="AZ1920" s="34"/>
      <c r="BA1920" s="34"/>
      <c r="BB1920" s="34"/>
      <c r="BC1920" s="34"/>
      <c r="BD1920" s="44">
        <v>90304</v>
      </c>
      <c r="BE1920" s="34" t="s">
        <v>1090</v>
      </c>
      <c r="BF1920" s="43" t="s">
        <v>1277</v>
      </c>
      <c r="BG1920" s="34" t="s">
        <v>560</v>
      </c>
      <c r="BH1920" s="34" t="s">
        <v>404</v>
      </c>
      <c r="BI1920" s="34" t="s">
        <v>1090</v>
      </c>
      <c r="BJ1920" s="44" t="s">
        <v>3928</v>
      </c>
      <c r="BK1920" s="44" t="s">
        <v>6886</v>
      </c>
    </row>
    <row r="1921" spans="22:63">
      <c r="V1921" s="43">
        <v>228</v>
      </c>
      <c r="W1921" s="34" t="s">
        <v>4101</v>
      </c>
      <c r="X1921" s="44">
        <v>90322</v>
      </c>
      <c r="Y1921" s="34" t="s">
        <v>2914</v>
      </c>
      <c r="Z1921" s="43" t="s">
        <v>1277</v>
      </c>
      <c r="AA1921" s="34" t="s">
        <v>560</v>
      </c>
      <c r="AB1921" s="34" t="s">
        <v>404</v>
      </c>
      <c r="AC1921" s="34" t="s">
        <v>2914</v>
      </c>
      <c r="AD1921" s="44" t="s">
        <v>3928</v>
      </c>
      <c r="AE1921" s="44" t="s">
        <v>6886</v>
      </c>
      <c r="AF1921" s="43">
        <v>228</v>
      </c>
      <c r="AG1921" s="34" t="s">
        <v>4101</v>
      </c>
      <c r="AH1921" s="34" t="s">
        <v>6888</v>
      </c>
      <c r="AI1921" s="43" t="s">
        <v>4102</v>
      </c>
      <c r="AJ1921" s="44" t="s">
        <v>4103</v>
      </c>
      <c r="AK1921" s="295">
        <v>6300705</v>
      </c>
      <c r="AL1921" s="44" t="s">
        <v>404</v>
      </c>
      <c r="AM1921" s="44" t="s">
        <v>4107</v>
      </c>
      <c r="AN1921" s="296">
        <v>271093900</v>
      </c>
      <c r="AO1921" s="34"/>
      <c r="AP1921" s="34"/>
      <c r="AQ1921" s="34"/>
      <c r="AR1921" s="34"/>
      <c r="AS1921" s="34"/>
      <c r="AT1921" s="44" t="s">
        <v>6737</v>
      </c>
      <c r="AU1921" s="44"/>
      <c r="AV1921" s="751" t="str" cm="1">
        <f t="array" ref="AV19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1" s="34"/>
      <c r="AX1921" s="34"/>
      <c r="AY1921" s="34"/>
      <c r="AZ1921" s="34"/>
      <c r="BA1921" s="34"/>
      <c r="BB1921" s="34"/>
      <c r="BC1921" s="34"/>
      <c r="BD1921" s="44">
        <v>90322</v>
      </c>
      <c r="BE1921" s="34" t="s">
        <v>2914</v>
      </c>
      <c r="BF1921" s="43" t="s">
        <v>1277</v>
      </c>
      <c r="BG1921" s="34" t="s">
        <v>560</v>
      </c>
      <c r="BH1921" s="34" t="s">
        <v>404</v>
      </c>
      <c r="BI1921" s="34" t="s">
        <v>2914</v>
      </c>
      <c r="BJ1921" s="44" t="s">
        <v>3928</v>
      </c>
      <c r="BK1921" s="44" t="s">
        <v>6886</v>
      </c>
    </row>
    <row r="1922" spans="22:63">
      <c r="V1922" s="43">
        <v>228</v>
      </c>
      <c r="W1922" s="34" t="s">
        <v>4101</v>
      </c>
      <c r="X1922" s="44">
        <v>90300</v>
      </c>
      <c r="Y1922" s="34" t="s">
        <v>6889</v>
      </c>
      <c r="Z1922" s="43" t="s">
        <v>1277</v>
      </c>
      <c r="AA1922" s="34" t="s">
        <v>560</v>
      </c>
      <c r="AB1922" s="34" t="s">
        <v>404</v>
      </c>
      <c r="AC1922" s="34" t="s">
        <v>6890</v>
      </c>
      <c r="AD1922" s="44" t="s">
        <v>3928</v>
      </c>
      <c r="AE1922" s="44" t="s">
        <v>6886</v>
      </c>
      <c r="AF1922" s="43">
        <v>228</v>
      </c>
      <c r="AG1922" s="34" t="s">
        <v>4101</v>
      </c>
      <c r="AH1922" s="34" t="s">
        <v>6888</v>
      </c>
      <c r="AI1922" s="43" t="s">
        <v>4102</v>
      </c>
      <c r="AJ1922" s="44" t="s">
        <v>4103</v>
      </c>
      <c r="AK1922" s="295">
        <v>6300705</v>
      </c>
      <c r="AL1922" s="44" t="s">
        <v>404</v>
      </c>
      <c r="AM1922" s="44" t="s">
        <v>4107</v>
      </c>
      <c r="AN1922" s="296">
        <v>271093900</v>
      </c>
      <c r="AO1922" s="34"/>
      <c r="AP1922" s="34"/>
      <c r="AQ1922" s="34"/>
      <c r="AR1922" s="34"/>
      <c r="AS1922" s="34"/>
      <c r="AT1922" s="44" t="s">
        <v>6737</v>
      </c>
      <c r="AU1922" s="44"/>
      <c r="AV1922" s="751" t="str" cm="1">
        <f t="array" ref="AV19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2" s="34"/>
      <c r="AX1922" s="34"/>
      <c r="AY1922" s="34"/>
      <c r="AZ1922" s="34"/>
      <c r="BA1922" s="34"/>
      <c r="BB1922" s="34"/>
      <c r="BC1922" s="34"/>
      <c r="BD1922" s="44">
        <v>90300</v>
      </c>
      <c r="BE1922" s="34" t="s">
        <v>6889</v>
      </c>
      <c r="BF1922" s="43" t="s">
        <v>1277</v>
      </c>
      <c r="BG1922" s="34" t="s">
        <v>560</v>
      </c>
      <c r="BH1922" s="34" t="s">
        <v>404</v>
      </c>
      <c r="BI1922" s="34" t="s">
        <v>6890</v>
      </c>
      <c r="BJ1922" s="44" t="s">
        <v>3928</v>
      </c>
      <c r="BK1922" s="44" t="s">
        <v>6886</v>
      </c>
    </row>
    <row r="1923" spans="22:63">
      <c r="V1923" s="43">
        <v>228</v>
      </c>
      <c r="W1923" s="34" t="s">
        <v>4101</v>
      </c>
      <c r="X1923" s="44">
        <v>90306</v>
      </c>
      <c r="Y1923" s="34" t="s">
        <v>1239</v>
      </c>
      <c r="Z1923" s="43" t="s">
        <v>1277</v>
      </c>
      <c r="AA1923" s="34" t="s">
        <v>560</v>
      </c>
      <c r="AB1923" s="34" t="s">
        <v>404</v>
      </c>
      <c r="AC1923" s="34" t="s">
        <v>1239</v>
      </c>
      <c r="AD1923" s="44" t="s">
        <v>3928</v>
      </c>
      <c r="AE1923" s="44" t="s">
        <v>6886</v>
      </c>
      <c r="AF1923" s="43">
        <v>228</v>
      </c>
      <c r="AG1923" s="34" t="s">
        <v>4101</v>
      </c>
      <c r="AH1923" s="34" t="s">
        <v>6888</v>
      </c>
      <c r="AI1923" s="43" t="s">
        <v>4102</v>
      </c>
      <c r="AJ1923" s="44" t="s">
        <v>4103</v>
      </c>
      <c r="AK1923" s="295">
        <v>6300705</v>
      </c>
      <c r="AL1923" s="44" t="s">
        <v>404</v>
      </c>
      <c r="AM1923" s="44" t="s">
        <v>4107</v>
      </c>
      <c r="AN1923" s="296">
        <v>271093900</v>
      </c>
      <c r="AO1923" s="34"/>
      <c r="AP1923" s="34"/>
      <c r="AQ1923" s="34"/>
      <c r="AR1923" s="34"/>
      <c r="AS1923" s="34"/>
      <c r="AT1923" s="44" t="s">
        <v>6737</v>
      </c>
      <c r="AU1923" s="44"/>
      <c r="AV1923" s="751" t="str" cm="1">
        <f t="array" ref="AV19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3" s="34"/>
      <c r="AX1923" s="34"/>
      <c r="AY1923" s="34"/>
      <c r="AZ1923" s="34"/>
      <c r="BA1923" s="34"/>
      <c r="BB1923" s="34"/>
      <c r="BC1923" s="34"/>
      <c r="BD1923" s="44">
        <v>90306</v>
      </c>
      <c r="BE1923" s="34" t="s">
        <v>1239</v>
      </c>
      <c r="BF1923" s="43" t="s">
        <v>1277</v>
      </c>
      <c r="BG1923" s="34" t="s">
        <v>560</v>
      </c>
      <c r="BH1923" s="34" t="s">
        <v>404</v>
      </c>
      <c r="BI1923" s="34" t="s">
        <v>1239</v>
      </c>
      <c r="BJ1923" s="44" t="s">
        <v>3928</v>
      </c>
      <c r="BK1923" s="44" t="s">
        <v>6886</v>
      </c>
    </row>
    <row r="1924" spans="22:63">
      <c r="V1924" s="43">
        <v>228</v>
      </c>
      <c r="W1924" s="34" t="s">
        <v>4101</v>
      </c>
      <c r="X1924" s="44">
        <v>90307</v>
      </c>
      <c r="Y1924" s="34" t="s">
        <v>1669</v>
      </c>
      <c r="Z1924" s="43" t="s">
        <v>1277</v>
      </c>
      <c r="AA1924" s="34" t="s">
        <v>560</v>
      </c>
      <c r="AB1924" s="34" t="s">
        <v>404</v>
      </c>
      <c r="AC1924" s="34" t="s">
        <v>1669</v>
      </c>
      <c r="AD1924" s="44" t="s">
        <v>3928</v>
      </c>
      <c r="AE1924" s="44" t="s">
        <v>6886</v>
      </c>
      <c r="AF1924" s="43">
        <v>228</v>
      </c>
      <c r="AG1924" s="34" t="s">
        <v>4101</v>
      </c>
      <c r="AH1924" s="34" t="s">
        <v>6888</v>
      </c>
      <c r="AI1924" s="43" t="s">
        <v>4102</v>
      </c>
      <c r="AJ1924" s="44" t="s">
        <v>4103</v>
      </c>
      <c r="AK1924" s="295">
        <v>6300705</v>
      </c>
      <c r="AL1924" s="44" t="s">
        <v>404</v>
      </c>
      <c r="AM1924" s="44" t="s">
        <v>4107</v>
      </c>
      <c r="AN1924" s="296">
        <v>271093900</v>
      </c>
      <c r="AO1924" s="34"/>
      <c r="AP1924" s="34"/>
      <c r="AQ1924" s="34"/>
      <c r="AR1924" s="34"/>
      <c r="AS1924" s="34"/>
      <c r="AT1924" s="44" t="s">
        <v>6737</v>
      </c>
      <c r="AU1924" s="44"/>
      <c r="AV1924" s="751" t="str" cm="1">
        <f t="array" ref="AV19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4" s="34"/>
      <c r="AX1924" s="34"/>
      <c r="AY1924" s="34"/>
      <c r="AZ1924" s="34"/>
      <c r="BA1924" s="34"/>
      <c r="BB1924" s="34"/>
      <c r="BC1924" s="34"/>
      <c r="BD1924" s="44">
        <v>90307</v>
      </c>
      <c r="BE1924" s="34" t="s">
        <v>1669</v>
      </c>
      <c r="BF1924" s="43" t="s">
        <v>1277</v>
      </c>
      <c r="BG1924" s="34" t="s">
        <v>560</v>
      </c>
      <c r="BH1924" s="34" t="s">
        <v>404</v>
      </c>
      <c r="BI1924" s="34" t="s">
        <v>1669</v>
      </c>
      <c r="BJ1924" s="44" t="s">
        <v>3928</v>
      </c>
      <c r="BK1924" s="44" t="s">
        <v>6886</v>
      </c>
    </row>
    <row r="1925" spans="22:63">
      <c r="V1925" s="43">
        <v>228</v>
      </c>
      <c r="W1925" s="34" t="s">
        <v>4101</v>
      </c>
      <c r="X1925" s="44">
        <v>90308</v>
      </c>
      <c r="Y1925" s="34" t="s">
        <v>1326</v>
      </c>
      <c r="Z1925" s="43" t="s">
        <v>1277</v>
      </c>
      <c r="AA1925" s="34" t="s">
        <v>560</v>
      </c>
      <c r="AB1925" s="34" t="s">
        <v>404</v>
      </c>
      <c r="AC1925" s="34" t="s">
        <v>1326</v>
      </c>
      <c r="AD1925" s="44" t="s">
        <v>3928</v>
      </c>
      <c r="AE1925" s="44" t="s">
        <v>6886</v>
      </c>
      <c r="AF1925" s="43">
        <v>228</v>
      </c>
      <c r="AG1925" s="34" t="s">
        <v>4101</v>
      </c>
      <c r="AH1925" s="34" t="s">
        <v>6888</v>
      </c>
      <c r="AI1925" s="43" t="s">
        <v>4102</v>
      </c>
      <c r="AJ1925" s="44" t="s">
        <v>4103</v>
      </c>
      <c r="AK1925" s="295">
        <v>6300705</v>
      </c>
      <c r="AL1925" s="44" t="s">
        <v>404</v>
      </c>
      <c r="AM1925" s="44" t="s">
        <v>4107</v>
      </c>
      <c r="AN1925" s="296">
        <v>271093900</v>
      </c>
      <c r="AO1925" s="34"/>
      <c r="AP1925" s="34"/>
      <c r="AQ1925" s="34"/>
      <c r="AR1925" s="34"/>
      <c r="AS1925" s="34"/>
      <c r="AT1925" s="44" t="s">
        <v>6737</v>
      </c>
      <c r="AU1925" s="44"/>
      <c r="AV1925" s="751" t="str" cm="1">
        <f t="array" ref="AV19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5" s="34"/>
      <c r="AX1925" s="34"/>
      <c r="AY1925" s="34"/>
      <c r="AZ1925" s="34"/>
      <c r="BA1925" s="34"/>
      <c r="BB1925" s="34"/>
      <c r="BC1925" s="34"/>
      <c r="BD1925" s="44">
        <v>90308</v>
      </c>
      <c r="BE1925" s="34" t="s">
        <v>1326</v>
      </c>
      <c r="BF1925" s="43" t="s">
        <v>1277</v>
      </c>
      <c r="BG1925" s="34" t="s">
        <v>560</v>
      </c>
      <c r="BH1925" s="34" t="s">
        <v>404</v>
      </c>
      <c r="BI1925" s="34" t="s">
        <v>1326</v>
      </c>
      <c r="BJ1925" s="44" t="s">
        <v>3928</v>
      </c>
      <c r="BK1925" s="44" t="s">
        <v>6886</v>
      </c>
    </row>
    <row r="1926" spans="22:63">
      <c r="V1926" s="43">
        <v>228</v>
      </c>
      <c r="W1926" s="34" t="s">
        <v>4101</v>
      </c>
      <c r="X1926" s="44">
        <v>90309</v>
      </c>
      <c r="Y1926" s="34" t="s">
        <v>1534</v>
      </c>
      <c r="Z1926" s="43" t="s">
        <v>1277</v>
      </c>
      <c r="AA1926" s="34" t="s">
        <v>560</v>
      </c>
      <c r="AB1926" s="34" t="s">
        <v>404</v>
      </c>
      <c r="AC1926" s="34" t="s">
        <v>1534</v>
      </c>
      <c r="AD1926" s="44" t="s">
        <v>3928</v>
      </c>
      <c r="AE1926" s="44" t="s">
        <v>6886</v>
      </c>
      <c r="AF1926" s="43">
        <v>228</v>
      </c>
      <c r="AG1926" s="34" t="s">
        <v>4101</v>
      </c>
      <c r="AH1926" s="34" t="s">
        <v>6888</v>
      </c>
      <c r="AI1926" s="43" t="s">
        <v>4102</v>
      </c>
      <c r="AJ1926" s="44" t="s">
        <v>4103</v>
      </c>
      <c r="AK1926" s="295">
        <v>6300705</v>
      </c>
      <c r="AL1926" s="44" t="s">
        <v>404</v>
      </c>
      <c r="AM1926" s="44" t="s">
        <v>4107</v>
      </c>
      <c r="AN1926" s="296">
        <v>271093900</v>
      </c>
      <c r="AO1926" s="34"/>
      <c r="AP1926" s="34"/>
      <c r="AQ1926" s="34"/>
      <c r="AR1926" s="34"/>
      <c r="AS1926" s="34"/>
      <c r="AT1926" s="44" t="s">
        <v>6737</v>
      </c>
      <c r="AU1926" s="44"/>
      <c r="AV1926" s="751" t="str" cm="1">
        <f t="array" ref="AV19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6" s="34"/>
      <c r="AX1926" s="34"/>
      <c r="AY1926" s="34"/>
      <c r="AZ1926" s="34"/>
      <c r="BA1926" s="34"/>
      <c r="BB1926" s="34"/>
      <c r="BC1926" s="34"/>
      <c r="BD1926" s="44">
        <v>90309</v>
      </c>
      <c r="BE1926" s="34" t="s">
        <v>1534</v>
      </c>
      <c r="BF1926" s="43" t="s">
        <v>1277</v>
      </c>
      <c r="BG1926" s="34" t="s">
        <v>560</v>
      </c>
      <c r="BH1926" s="34" t="s">
        <v>404</v>
      </c>
      <c r="BI1926" s="34" t="s">
        <v>1534</v>
      </c>
      <c r="BJ1926" s="44" t="s">
        <v>3928</v>
      </c>
      <c r="BK1926" s="44" t="s">
        <v>6886</v>
      </c>
    </row>
    <row r="1927" spans="22:63">
      <c r="V1927" s="43">
        <v>228</v>
      </c>
      <c r="W1927" s="34" t="s">
        <v>4101</v>
      </c>
      <c r="X1927" s="44">
        <v>90310</v>
      </c>
      <c r="Y1927" s="34" t="s">
        <v>2266</v>
      </c>
      <c r="Z1927" s="43" t="s">
        <v>1277</v>
      </c>
      <c r="AA1927" s="34" t="s">
        <v>560</v>
      </c>
      <c r="AB1927" s="34" t="s">
        <v>404</v>
      </c>
      <c r="AC1927" s="34" t="s">
        <v>2266</v>
      </c>
      <c r="AD1927" s="44" t="s">
        <v>3928</v>
      </c>
      <c r="AE1927" s="44" t="s">
        <v>6886</v>
      </c>
      <c r="AF1927" s="43">
        <v>228</v>
      </c>
      <c r="AG1927" s="34" t="s">
        <v>4101</v>
      </c>
      <c r="AH1927" s="34" t="s">
        <v>6888</v>
      </c>
      <c r="AI1927" s="43" t="s">
        <v>4102</v>
      </c>
      <c r="AJ1927" s="44" t="s">
        <v>4103</v>
      </c>
      <c r="AK1927" s="295">
        <v>6300705</v>
      </c>
      <c r="AL1927" s="44" t="s">
        <v>404</v>
      </c>
      <c r="AM1927" s="44" t="s">
        <v>4107</v>
      </c>
      <c r="AN1927" s="296">
        <v>271093900</v>
      </c>
      <c r="AO1927" s="34"/>
      <c r="AP1927" s="34"/>
      <c r="AQ1927" s="34"/>
      <c r="AR1927" s="34"/>
      <c r="AS1927" s="34"/>
      <c r="AT1927" s="44" t="s">
        <v>6737</v>
      </c>
      <c r="AU1927" s="44"/>
      <c r="AV1927" s="751" t="str" cm="1">
        <f t="array" ref="AV19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7" s="34"/>
      <c r="AX1927" s="34"/>
      <c r="AY1927" s="34"/>
      <c r="AZ1927" s="34"/>
      <c r="BA1927" s="34"/>
      <c r="BB1927" s="34"/>
      <c r="BC1927" s="34"/>
      <c r="BD1927" s="44">
        <v>90310</v>
      </c>
      <c r="BE1927" s="34" t="s">
        <v>2266</v>
      </c>
      <c r="BF1927" s="43" t="s">
        <v>1277</v>
      </c>
      <c r="BG1927" s="34" t="s">
        <v>560</v>
      </c>
      <c r="BH1927" s="34" t="s">
        <v>404</v>
      </c>
      <c r="BI1927" s="34" t="s">
        <v>2266</v>
      </c>
      <c r="BJ1927" s="44" t="s">
        <v>3928</v>
      </c>
      <c r="BK1927" s="44" t="s">
        <v>6886</v>
      </c>
    </row>
    <row r="1928" spans="22:63">
      <c r="V1928" s="43">
        <v>228</v>
      </c>
      <c r="W1928" s="34" t="s">
        <v>4101</v>
      </c>
      <c r="X1928" s="44">
        <v>90311</v>
      </c>
      <c r="Y1928" s="34" t="s">
        <v>1797</v>
      </c>
      <c r="Z1928" s="43" t="s">
        <v>1277</v>
      </c>
      <c r="AA1928" s="34" t="s">
        <v>560</v>
      </c>
      <c r="AB1928" s="34" t="s">
        <v>404</v>
      </c>
      <c r="AC1928" s="34" t="s">
        <v>1797</v>
      </c>
      <c r="AD1928" s="44" t="s">
        <v>3928</v>
      </c>
      <c r="AE1928" s="44" t="s">
        <v>6886</v>
      </c>
      <c r="AF1928" s="43">
        <v>228</v>
      </c>
      <c r="AG1928" s="34" t="s">
        <v>4101</v>
      </c>
      <c r="AH1928" s="34" t="s">
        <v>6888</v>
      </c>
      <c r="AI1928" s="43" t="s">
        <v>4102</v>
      </c>
      <c r="AJ1928" s="44" t="s">
        <v>4103</v>
      </c>
      <c r="AK1928" s="295">
        <v>6300705</v>
      </c>
      <c r="AL1928" s="44" t="s">
        <v>404</v>
      </c>
      <c r="AM1928" s="44" t="s">
        <v>4107</v>
      </c>
      <c r="AN1928" s="296">
        <v>271093900</v>
      </c>
      <c r="AO1928" s="34"/>
      <c r="AP1928" s="34"/>
      <c r="AQ1928" s="34"/>
      <c r="AR1928" s="34"/>
      <c r="AS1928" s="34"/>
      <c r="AT1928" s="44" t="s">
        <v>6737</v>
      </c>
      <c r="AU1928" s="44"/>
      <c r="AV1928" s="751" t="str" cm="1">
        <f t="array" ref="AV19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8" s="34"/>
      <c r="AX1928" s="34"/>
      <c r="AY1928" s="34"/>
      <c r="AZ1928" s="34"/>
      <c r="BA1928" s="34"/>
      <c r="BB1928" s="34"/>
      <c r="BC1928" s="34"/>
      <c r="BD1928" s="44">
        <v>90311</v>
      </c>
      <c r="BE1928" s="34" t="s">
        <v>1797</v>
      </c>
      <c r="BF1928" s="43" t="s">
        <v>1277</v>
      </c>
      <c r="BG1928" s="34" t="s">
        <v>560</v>
      </c>
      <c r="BH1928" s="34" t="s">
        <v>404</v>
      </c>
      <c r="BI1928" s="34" t="s">
        <v>1797</v>
      </c>
      <c r="BJ1928" s="44" t="s">
        <v>3928</v>
      </c>
      <c r="BK1928" s="44" t="s">
        <v>6886</v>
      </c>
    </row>
    <row r="1929" spans="22:63">
      <c r="V1929" s="43">
        <v>228</v>
      </c>
      <c r="W1929" s="34" t="s">
        <v>4101</v>
      </c>
      <c r="X1929" s="44">
        <v>90312</v>
      </c>
      <c r="Y1929" s="34" t="s">
        <v>2558</v>
      </c>
      <c r="Z1929" s="43" t="s">
        <v>1277</v>
      </c>
      <c r="AA1929" s="34" t="s">
        <v>560</v>
      </c>
      <c r="AB1929" s="34" t="s">
        <v>404</v>
      </c>
      <c r="AC1929" s="34" t="s">
        <v>2558</v>
      </c>
      <c r="AD1929" s="44" t="s">
        <v>3928</v>
      </c>
      <c r="AE1929" s="44" t="s">
        <v>6886</v>
      </c>
      <c r="AF1929" s="43">
        <v>228</v>
      </c>
      <c r="AG1929" s="34" t="s">
        <v>4101</v>
      </c>
      <c r="AH1929" s="34" t="s">
        <v>6888</v>
      </c>
      <c r="AI1929" s="43" t="s">
        <v>4102</v>
      </c>
      <c r="AJ1929" s="44" t="s">
        <v>4103</v>
      </c>
      <c r="AK1929" s="295">
        <v>6300705</v>
      </c>
      <c r="AL1929" s="44" t="s">
        <v>404</v>
      </c>
      <c r="AM1929" s="44" t="s">
        <v>4107</v>
      </c>
      <c r="AN1929" s="296">
        <v>271093900</v>
      </c>
      <c r="AO1929" s="34"/>
      <c r="AP1929" s="34"/>
      <c r="AQ1929" s="34"/>
      <c r="AR1929" s="34"/>
      <c r="AS1929" s="34"/>
      <c r="AT1929" s="44" t="s">
        <v>6737</v>
      </c>
      <c r="AU1929" s="44"/>
      <c r="AV1929" s="751" t="str" cm="1">
        <f t="array" ref="AV19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29" s="34"/>
      <c r="AX1929" s="34"/>
      <c r="AY1929" s="34"/>
      <c r="AZ1929" s="34"/>
      <c r="BA1929" s="34"/>
      <c r="BB1929" s="34"/>
      <c r="BC1929" s="34"/>
      <c r="BD1929" s="44">
        <v>90312</v>
      </c>
      <c r="BE1929" s="34" t="s">
        <v>2558</v>
      </c>
      <c r="BF1929" s="43" t="s">
        <v>1277</v>
      </c>
      <c r="BG1929" s="34" t="s">
        <v>560</v>
      </c>
      <c r="BH1929" s="34" t="s">
        <v>404</v>
      </c>
      <c r="BI1929" s="34" t="s">
        <v>2558</v>
      </c>
      <c r="BJ1929" s="44" t="s">
        <v>3928</v>
      </c>
      <c r="BK1929" s="44" t="s">
        <v>6886</v>
      </c>
    </row>
    <row r="1930" spans="22:63">
      <c r="V1930" s="43">
        <v>228</v>
      </c>
      <c r="W1930" s="34" t="s">
        <v>4101</v>
      </c>
      <c r="X1930" s="44">
        <v>90314</v>
      </c>
      <c r="Y1930" s="34" t="s">
        <v>2686</v>
      </c>
      <c r="Z1930" s="43" t="s">
        <v>1277</v>
      </c>
      <c r="AA1930" s="34" t="s">
        <v>560</v>
      </c>
      <c r="AB1930" s="34" t="s">
        <v>404</v>
      </c>
      <c r="AC1930" s="34" t="s">
        <v>2686</v>
      </c>
      <c r="AD1930" s="44" t="s">
        <v>3928</v>
      </c>
      <c r="AE1930" s="44" t="s">
        <v>6886</v>
      </c>
      <c r="AF1930" s="43">
        <v>228</v>
      </c>
      <c r="AG1930" s="34" t="s">
        <v>4101</v>
      </c>
      <c r="AH1930" s="34" t="s">
        <v>6888</v>
      </c>
      <c r="AI1930" s="43" t="s">
        <v>4102</v>
      </c>
      <c r="AJ1930" s="44" t="s">
        <v>4103</v>
      </c>
      <c r="AK1930" s="295">
        <v>6300705</v>
      </c>
      <c r="AL1930" s="44" t="s">
        <v>404</v>
      </c>
      <c r="AM1930" s="44" t="s">
        <v>4107</v>
      </c>
      <c r="AN1930" s="296">
        <v>271093900</v>
      </c>
      <c r="AO1930" s="34"/>
      <c r="AP1930" s="34"/>
      <c r="AQ1930" s="34"/>
      <c r="AR1930" s="34"/>
      <c r="AS1930" s="34"/>
      <c r="AT1930" s="44" t="s">
        <v>6737</v>
      </c>
      <c r="AU1930" s="44"/>
      <c r="AV1930" s="751" t="str" cm="1">
        <f t="array" ref="AV19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0" s="34"/>
      <c r="AX1930" s="34"/>
      <c r="AY1930" s="34"/>
      <c r="AZ1930" s="34"/>
      <c r="BA1930" s="34"/>
      <c r="BB1930" s="34"/>
      <c r="BC1930" s="34"/>
      <c r="BD1930" s="44">
        <v>90314</v>
      </c>
      <c r="BE1930" s="34" t="s">
        <v>2686</v>
      </c>
      <c r="BF1930" s="43" t="s">
        <v>1277</v>
      </c>
      <c r="BG1930" s="34" t="s">
        <v>560</v>
      </c>
      <c r="BH1930" s="34" t="s">
        <v>404</v>
      </c>
      <c r="BI1930" s="34" t="s">
        <v>2686</v>
      </c>
      <c r="BJ1930" s="44" t="s">
        <v>3928</v>
      </c>
      <c r="BK1930" s="44" t="s">
        <v>6886</v>
      </c>
    </row>
    <row r="1931" spans="22:63">
      <c r="V1931" s="43">
        <v>228</v>
      </c>
      <c r="W1931" s="34" t="s">
        <v>4101</v>
      </c>
      <c r="X1931" s="44">
        <v>90325</v>
      </c>
      <c r="Y1931" s="34" t="s">
        <v>3156</v>
      </c>
      <c r="Z1931" s="43" t="s">
        <v>1277</v>
      </c>
      <c r="AA1931" s="34" t="s">
        <v>560</v>
      </c>
      <c r="AB1931" s="34" t="s">
        <v>404</v>
      </c>
      <c r="AC1931" s="34" t="s">
        <v>6891</v>
      </c>
      <c r="AD1931" s="44" t="s">
        <v>3928</v>
      </c>
      <c r="AE1931" s="44" t="s">
        <v>6886</v>
      </c>
      <c r="AF1931" s="43">
        <v>228</v>
      </c>
      <c r="AG1931" s="34" t="s">
        <v>4101</v>
      </c>
      <c r="AH1931" s="34" t="s">
        <v>6888</v>
      </c>
      <c r="AI1931" s="43" t="s">
        <v>4102</v>
      </c>
      <c r="AJ1931" s="44" t="s">
        <v>4103</v>
      </c>
      <c r="AK1931" s="295">
        <v>6300705</v>
      </c>
      <c r="AL1931" s="44" t="s">
        <v>404</v>
      </c>
      <c r="AM1931" s="44" t="s">
        <v>4107</v>
      </c>
      <c r="AN1931" s="296">
        <v>271093900</v>
      </c>
      <c r="AO1931" s="34"/>
      <c r="AP1931" s="34"/>
      <c r="AQ1931" s="34"/>
      <c r="AR1931" s="34"/>
      <c r="AS1931" s="34"/>
      <c r="AT1931" s="44" t="s">
        <v>6737</v>
      </c>
      <c r="AU1931" s="44"/>
      <c r="AV1931" s="751" t="str" cm="1">
        <f t="array" ref="AV19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1" s="34"/>
      <c r="AX1931" s="34"/>
      <c r="AY1931" s="34"/>
      <c r="AZ1931" s="34"/>
      <c r="BA1931" s="34"/>
      <c r="BB1931" s="34"/>
      <c r="BC1931" s="34"/>
      <c r="BD1931" s="44">
        <v>90325</v>
      </c>
      <c r="BE1931" s="34" t="s">
        <v>3156</v>
      </c>
      <c r="BF1931" s="43" t="s">
        <v>1277</v>
      </c>
      <c r="BG1931" s="34" t="s">
        <v>560</v>
      </c>
      <c r="BH1931" s="34" t="s">
        <v>404</v>
      </c>
      <c r="BI1931" s="34" t="s">
        <v>6891</v>
      </c>
      <c r="BJ1931" s="44" t="s">
        <v>3928</v>
      </c>
      <c r="BK1931" s="44" t="s">
        <v>6886</v>
      </c>
    </row>
    <row r="1932" spans="22:63">
      <c r="V1932" s="43">
        <v>228</v>
      </c>
      <c r="W1932" s="34" t="s">
        <v>4101</v>
      </c>
      <c r="X1932" s="44">
        <v>90323</v>
      </c>
      <c r="Y1932" s="34" t="s">
        <v>3010</v>
      </c>
      <c r="Z1932" s="43" t="s">
        <v>1277</v>
      </c>
      <c r="AA1932" s="34" t="s">
        <v>560</v>
      </c>
      <c r="AB1932" s="34" t="s">
        <v>404</v>
      </c>
      <c r="AC1932" s="34" t="s">
        <v>6892</v>
      </c>
      <c r="AD1932" s="44" t="s">
        <v>3928</v>
      </c>
      <c r="AE1932" s="44" t="s">
        <v>6886</v>
      </c>
      <c r="AF1932" s="43">
        <v>228</v>
      </c>
      <c r="AG1932" s="34" t="s">
        <v>4101</v>
      </c>
      <c r="AH1932" s="34" t="s">
        <v>6888</v>
      </c>
      <c r="AI1932" s="43" t="s">
        <v>4102</v>
      </c>
      <c r="AJ1932" s="44" t="s">
        <v>4103</v>
      </c>
      <c r="AK1932" s="295">
        <v>6300705</v>
      </c>
      <c r="AL1932" s="44" t="s">
        <v>404</v>
      </c>
      <c r="AM1932" s="44" t="s">
        <v>4107</v>
      </c>
      <c r="AN1932" s="296">
        <v>271093900</v>
      </c>
      <c r="AO1932" s="34"/>
      <c r="AP1932" s="34"/>
      <c r="AQ1932" s="34"/>
      <c r="AR1932" s="34"/>
      <c r="AS1932" s="34"/>
      <c r="AT1932" s="44" t="s">
        <v>6737</v>
      </c>
      <c r="AU1932" s="44"/>
      <c r="AV1932" s="751" t="str" cm="1">
        <f t="array" ref="AV19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2" s="34"/>
      <c r="AX1932" s="34"/>
      <c r="AY1932" s="34"/>
      <c r="AZ1932" s="34"/>
      <c r="BA1932" s="34"/>
      <c r="BB1932" s="34"/>
      <c r="BC1932" s="34"/>
      <c r="BD1932" s="44">
        <v>90323</v>
      </c>
      <c r="BE1932" s="34" t="s">
        <v>3010</v>
      </c>
      <c r="BF1932" s="43" t="s">
        <v>1277</v>
      </c>
      <c r="BG1932" s="34" t="s">
        <v>560</v>
      </c>
      <c r="BH1932" s="34" t="s">
        <v>404</v>
      </c>
      <c r="BI1932" s="34" t="s">
        <v>6892</v>
      </c>
      <c r="BJ1932" s="44" t="s">
        <v>3928</v>
      </c>
      <c r="BK1932" s="44" t="s">
        <v>6886</v>
      </c>
    </row>
    <row r="1933" spans="22:63">
      <c r="V1933" s="43">
        <v>228</v>
      </c>
      <c r="W1933" s="34" t="s">
        <v>4101</v>
      </c>
      <c r="X1933" s="44">
        <v>90324</v>
      </c>
      <c r="Y1933" s="34" t="s">
        <v>3088</v>
      </c>
      <c r="Z1933" s="43" t="s">
        <v>1277</v>
      </c>
      <c r="AA1933" s="34" t="s">
        <v>560</v>
      </c>
      <c r="AB1933" s="34" t="s">
        <v>404</v>
      </c>
      <c r="AC1933" s="34" t="s">
        <v>6890</v>
      </c>
      <c r="AD1933" s="44" t="s">
        <v>3928</v>
      </c>
      <c r="AE1933" s="44" t="s">
        <v>6886</v>
      </c>
      <c r="AF1933" s="43">
        <v>228</v>
      </c>
      <c r="AG1933" s="34" t="s">
        <v>4101</v>
      </c>
      <c r="AH1933" s="34" t="s">
        <v>6888</v>
      </c>
      <c r="AI1933" s="43" t="s">
        <v>4102</v>
      </c>
      <c r="AJ1933" s="44" t="s">
        <v>4103</v>
      </c>
      <c r="AK1933" s="295">
        <v>6300705</v>
      </c>
      <c r="AL1933" s="44" t="s">
        <v>404</v>
      </c>
      <c r="AM1933" s="44" t="s">
        <v>4107</v>
      </c>
      <c r="AN1933" s="296">
        <v>271093900</v>
      </c>
      <c r="AO1933" s="34"/>
      <c r="AP1933" s="34"/>
      <c r="AQ1933" s="34"/>
      <c r="AR1933" s="34"/>
      <c r="AS1933" s="34"/>
      <c r="AT1933" s="44" t="s">
        <v>6737</v>
      </c>
      <c r="AU1933" s="44"/>
      <c r="AV1933" s="751" t="str" cm="1">
        <f t="array" ref="AV19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3" s="34"/>
      <c r="AX1933" s="34"/>
      <c r="AY1933" s="34"/>
      <c r="AZ1933" s="34"/>
      <c r="BA1933" s="34"/>
      <c r="BB1933" s="34"/>
      <c r="BC1933" s="34"/>
      <c r="BD1933" s="44">
        <v>90324</v>
      </c>
      <c r="BE1933" s="34" t="s">
        <v>3088</v>
      </c>
      <c r="BF1933" s="43" t="s">
        <v>1277</v>
      </c>
      <c r="BG1933" s="34" t="s">
        <v>560</v>
      </c>
      <c r="BH1933" s="34" t="s">
        <v>404</v>
      </c>
      <c r="BI1933" s="34" t="s">
        <v>6890</v>
      </c>
      <c r="BJ1933" s="44" t="s">
        <v>3928</v>
      </c>
      <c r="BK1933" s="44" t="s">
        <v>6886</v>
      </c>
    </row>
    <row r="1934" spans="22:63">
      <c r="V1934" s="43">
        <v>228</v>
      </c>
      <c r="W1934" s="34" t="s">
        <v>4101</v>
      </c>
      <c r="X1934" s="44">
        <v>90326</v>
      </c>
      <c r="Y1934" s="34" t="s">
        <v>3222</v>
      </c>
      <c r="Z1934" s="43" t="s">
        <v>1277</v>
      </c>
      <c r="AA1934" s="34" t="s">
        <v>560</v>
      </c>
      <c r="AB1934" s="34" t="s">
        <v>404</v>
      </c>
      <c r="AC1934" s="34" t="s">
        <v>6893</v>
      </c>
      <c r="AD1934" s="44" t="s">
        <v>3928</v>
      </c>
      <c r="AE1934" s="44" t="s">
        <v>6886</v>
      </c>
      <c r="AF1934" s="43">
        <v>228</v>
      </c>
      <c r="AG1934" s="34" t="s">
        <v>4101</v>
      </c>
      <c r="AH1934" s="34" t="s">
        <v>6888</v>
      </c>
      <c r="AI1934" s="43" t="s">
        <v>4102</v>
      </c>
      <c r="AJ1934" s="44" t="s">
        <v>4103</v>
      </c>
      <c r="AK1934" s="295">
        <v>6300705</v>
      </c>
      <c r="AL1934" s="44" t="s">
        <v>404</v>
      </c>
      <c r="AM1934" s="44" t="s">
        <v>4107</v>
      </c>
      <c r="AN1934" s="296">
        <v>271093900</v>
      </c>
      <c r="AO1934" s="34"/>
      <c r="AP1934" s="34"/>
      <c r="AQ1934" s="34"/>
      <c r="AR1934" s="34"/>
      <c r="AS1934" s="34"/>
      <c r="AT1934" s="44" t="s">
        <v>6737</v>
      </c>
      <c r="AU1934" s="44"/>
      <c r="AV1934" s="751" t="str" cm="1">
        <f t="array" ref="AV19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4" s="34"/>
      <c r="AX1934" s="34"/>
      <c r="AY1934" s="34"/>
      <c r="AZ1934" s="34"/>
      <c r="BA1934" s="34"/>
      <c r="BB1934" s="34"/>
      <c r="BC1934" s="34"/>
      <c r="BD1934" s="44">
        <v>90326</v>
      </c>
      <c r="BE1934" s="34" t="s">
        <v>3222</v>
      </c>
      <c r="BF1934" s="43" t="s">
        <v>1277</v>
      </c>
      <c r="BG1934" s="34" t="s">
        <v>560</v>
      </c>
      <c r="BH1934" s="34" t="s">
        <v>404</v>
      </c>
      <c r="BI1934" s="34" t="s">
        <v>6893</v>
      </c>
      <c r="BJ1934" s="44" t="s">
        <v>3928</v>
      </c>
      <c r="BK1934" s="44" t="s">
        <v>6886</v>
      </c>
    </row>
    <row r="1935" spans="22:63">
      <c r="V1935" s="43">
        <v>228</v>
      </c>
      <c r="W1935" s="34" t="s">
        <v>4101</v>
      </c>
      <c r="X1935" s="44">
        <v>90318</v>
      </c>
      <c r="Y1935" s="34" t="s">
        <v>2808</v>
      </c>
      <c r="Z1935" s="43" t="s">
        <v>1277</v>
      </c>
      <c r="AA1935" s="34" t="s">
        <v>560</v>
      </c>
      <c r="AB1935" s="34" t="s">
        <v>404</v>
      </c>
      <c r="AC1935" s="34" t="s">
        <v>2808</v>
      </c>
      <c r="AD1935" s="44" t="s">
        <v>3928</v>
      </c>
      <c r="AE1935" s="44" t="s">
        <v>6886</v>
      </c>
      <c r="AF1935" s="43">
        <v>228</v>
      </c>
      <c r="AG1935" s="34" t="s">
        <v>4101</v>
      </c>
      <c r="AH1935" s="34" t="s">
        <v>6888</v>
      </c>
      <c r="AI1935" s="43" t="s">
        <v>4102</v>
      </c>
      <c r="AJ1935" s="44" t="s">
        <v>4103</v>
      </c>
      <c r="AK1935" s="295">
        <v>6300705</v>
      </c>
      <c r="AL1935" s="44" t="s">
        <v>404</v>
      </c>
      <c r="AM1935" s="44" t="s">
        <v>4107</v>
      </c>
      <c r="AN1935" s="296">
        <v>271093900</v>
      </c>
      <c r="AO1935" s="34"/>
      <c r="AP1935" s="34"/>
      <c r="AQ1935" s="34"/>
      <c r="AR1935" s="34"/>
      <c r="AS1935" s="34"/>
      <c r="AT1935" s="44" t="s">
        <v>6737</v>
      </c>
      <c r="AU1935" s="44"/>
      <c r="AV1935" s="751" t="str" cm="1">
        <f t="array" ref="AV19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5" s="34"/>
      <c r="AX1935" s="34"/>
      <c r="AY1935" s="34"/>
      <c r="AZ1935" s="34"/>
      <c r="BA1935" s="34"/>
      <c r="BB1935" s="34"/>
      <c r="BC1935" s="34"/>
      <c r="BD1935" s="44">
        <v>90318</v>
      </c>
      <c r="BE1935" s="34" t="s">
        <v>2808</v>
      </c>
      <c r="BF1935" s="43" t="s">
        <v>1277</v>
      </c>
      <c r="BG1935" s="34" t="s">
        <v>560</v>
      </c>
      <c r="BH1935" s="34" t="s">
        <v>404</v>
      </c>
      <c r="BI1935" s="34" t="s">
        <v>2808</v>
      </c>
      <c r="BJ1935" s="44" t="s">
        <v>3928</v>
      </c>
      <c r="BK1935" s="44" t="s">
        <v>6886</v>
      </c>
    </row>
    <row r="1936" spans="22:63">
      <c r="V1936" s="43">
        <v>228</v>
      </c>
      <c r="W1936" s="34" t="s">
        <v>4101</v>
      </c>
      <c r="X1936" s="44">
        <v>90766</v>
      </c>
      <c r="Y1936" s="34" t="s">
        <v>2861</v>
      </c>
      <c r="Z1936" s="43" t="s">
        <v>1277</v>
      </c>
      <c r="AA1936" s="34" t="s">
        <v>404</v>
      </c>
      <c r="AB1936" s="34" t="s">
        <v>404</v>
      </c>
      <c r="AC1936" s="34" t="s">
        <v>2861</v>
      </c>
      <c r="AD1936" s="44" t="s">
        <v>3928</v>
      </c>
      <c r="AE1936" s="44" t="s">
        <v>6886</v>
      </c>
      <c r="AF1936" s="43">
        <v>228</v>
      </c>
      <c r="AG1936" s="34" t="s">
        <v>4101</v>
      </c>
      <c r="AH1936" s="34" t="s">
        <v>6888</v>
      </c>
      <c r="AI1936" s="43" t="s">
        <v>4102</v>
      </c>
      <c r="AJ1936" s="44" t="s">
        <v>4103</v>
      </c>
      <c r="AK1936" s="295">
        <v>6300705</v>
      </c>
      <c r="AL1936" s="44" t="s">
        <v>404</v>
      </c>
      <c r="AM1936" s="44" t="s">
        <v>4107</v>
      </c>
      <c r="AN1936" s="296">
        <v>271093900</v>
      </c>
      <c r="AO1936" s="34"/>
      <c r="AP1936" s="34"/>
      <c r="AQ1936" s="34"/>
      <c r="AR1936" s="34"/>
      <c r="AS1936" s="34"/>
      <c r="AT1936" s="44" t="s">
        <v>6737</v>
      </c>
      <c r="AU1936" s="44"/>
      <c r="AV1936" s="751" t="str" cm="1">
        <f t="array" ref="AV19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6" s="34"/>
      <c r="AX1936" s="34"/>
      <c r="AY1936" s="34"/>
      <c r="AZ1936" s="34"/>
      <c r="BA1936" s="34"/>
      <c r="BB1936" s="34"/>
      <c r="BC1936" s="34"/>
      <c r="BD1936" s="44">
        <v>90766</v>
      </c>
      <c r="BE1936" s="34" t="s">
        <v>2861</v>
      </c>
      <c r="BF1936" s="43" t="s">
        <v>1277</v>
      </c>
      <c r="BG1936" s="34" t="s">
        <v>404</v>
      </c>
      <c r="BH1936" s="34" t="s">
        <v>404</v>
      </c>
      <c r="BI1936" s="34" t="s">
        <v>2861</v>
      </c>
      <c r="BJ1936" s="44" t="s">
        <v>3928</v>
      </c>
      <c r="BK1936" s="44" t="s">
        <v>6886</v>
      </c>
    </row>
    <row r="1937" spans="22:63">
      <c r="V1937" s="43">
        <v>228</v>
      </c>
      <c r="W1937" s="34" t="s">
        <v>4101</v>
      </c>
      <c r="X1937" s="44">
        <v>90703</v>
      </c>
      <c r="Y1937" s="34" t="s">
        <v>828</v>
      </c>
      <c r="Z1937" s="43" t="s">
        <v>1277</v>
      </c>
      <c r="AA1937" s="34" t="s">
        <v>404</v>
      </c>
      <c r="AB1937" s="34" t="s">
        <v>404</v>
      </c>
      <c r="AC1937" s="34" t="s">
        <v>828</v>
      </c>
      <c r="AD1937" s="44" t="s">
        <v>3928</v>
      </c>
      <c r="AE1937" s="44" t="s">
        <v>6886</v>
      </c>
      <c r="AF1937" s="43">
        <v>228</v>
      </c>
      <c r="AG1937" s="34" t="s">
        <v>4101</v>
      </c>
      <c r="AH1937" s="34" t="s">
        <v>6888</v>
      </c>
      <c r="AI1937" s="43" t="s">
        <v>4102</v>
      </c>
      <c r="AJ1937" s="44" t="s">
        <v>4103</v>
      </c>
      <c r="AK1937" s="295">
        <v>6300705</v>
      </c>
      <c r="AL1937" s="44" t="s">
        <v>404</v>
      </c>
      <c r="AM1937" s="44" t="s">
        <v>4107</v>
      </c>
      <c r="AN1937" s="296">
        <v>271093900</v>
      </c>
      <c r="AO1937" s="34"/>
      <c r="AP1937" s="34"/>
      <c r="AQ1937" s="34"/>
      <c r="AR1937" s="34"/>
      <c r="AS1937" s="34"/>
      <c r="AT1937" s="44" t="s">
        <v>6737</v>
      </c>
      <c r="AU1937" s="44"/>
      <c r="AV1937" s="751" t="str" cm="1">
        <f t="array" ref="AV19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7" s="34"/>
      <c r="AX1937" s="34"/>
      <c r="AY1937" s="34"/>
      <c r="AZ1937" s="34"/>
      <c r="BA1937" s="34"/>
      <c r="BB1937" s="34"/>
      <c r="BC1937" s="34"/>
      <c r="BD1937" s="44">
        <v>90703</v>
      </c>
      <c r="BE1937" s="34" t="s">
        <v>828</v>
      </c>
      <c r="BF1937" s="43" t="s">
        <v>1277</v>
      </c>
      <c r="BG1937" s="34" t="s">
        <v>404</v>
      </c>
      <c r="BH1937" s="34" t="s">
        <v>404</v>
      </c>
      <c r="BI1937" s="34" t="s">
        <v>828</v>
      </c>
      <c r="BJ1937" s="44" t="s">
        <v>3928</v>
      </c>
      <c r="BK1937" s="44" t="s">
        <v>6886</v>
      </c>
    </row>
    <row r="1938" spans="22:63">
      <c r="V1938" s="43">
        <v>228</v>
      </c>
      <c r="W1938" s="34" t="s">
        <v>4101</v>
      </c>
      <c r="X1938" s="44">
        <v>90704</v>
      </c>
      <c r="Y1938" s="34" t="s">
        <v>1094</v>
      </c>
      <c r="Z1938" s="43" t="s">
        <v>1277</v>
      </c>
      <c r="AA1938" s="34" t="s">
        <v>404</v>
      </c>
      <c r="AB1938" s="34" t="s">
        <v>404</v>
      </c>
      <c r="AC1938" s="34" t="s">
        <v>1094</v>
      </c>
      <c r="AD1938" s="44" t="s">
        <v>3928</v>
      </c>
      <c r="AE1938" s="44" t="s">
        <v>6886</v>
      </c>
      <c r="AF1938" s="43">
        <v>228</v>
      </c>
      <c r="AG1938" s="34" t="s">
        <v>4101</v>
      </c>
      <c r="AH1938" s="34" t="s">
        <v>6888</v>
      </c>
      <c r="AI1938" s="43" t="s">
        <v>4102</v>
      </c>
      <c r="AJ1938" s="44" t="s">
        <v>4103</v>
      </c>
      <c r="AK1938" s="295">
        <v>6300705</v>
      </c>
      <c r="AL1938" s="44" t="s">
        <v>404</v>
      </c>
      <c r="AM1938" s="44" t="s">
        <v>4107</v>
      </c>
      <c r="AN1938" s="296">
        <v>271093900</v>
      </c>
      <c r="AO1938" s="34"/>
      <c r="AP1938" s="34"/>
      <c r="AQ1938" s="34"/>
      <c r="AR1938" s="34"/>
      <c r="AS1938" s="34"/>
      <c r="AT1938" s="44" t="s">
        <v>6737</v>
      </c>
      <c r="AU1938" s="44"/>
      <c r="AV1938" s="751" t="str" cm="1">
        <f t="array" ref="AV19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8" s="34"/>
      <c r="AX1938" s="34"/>
      <c r="AY1938" s="34"/>
      <c r="AZ1938" s="34"/>
      <c r="BA1938" s="34"/>
      <c r="BB1938" s="34"/>
      <c r="BC1938" s="34"/>
      <c r="BD1938" s="44">
        <v>90704</v>
      </c>
      <c r="BE1938" s="34" t="s">
        <v>1094</v>
      </c>
      <c r="BF1938" s="43" t="s">
        <v>1277</v>
      </c>
      <c r="BG1938" s="34" t="s">
        <v>404</v>
      </c>
      <c r="BH1938" s="34" t="s">
        <v>404</v>
      </c>
      <c r="BI1938" s="34" t="s">
        <v>1094</v>
      </c>
      <c r="BJ1938" s="44" t="s">
        <v>3928</v>
      </c>
      <c r="BK1938" s="44" t="s">
        <v>6886</v>
      </c>
    </row>
    <row r="1939" spans="22:63">
      <c r="V1939" s="43">
        <v>228</v>
      </c>
      <c r="W1939" s="34" t="s">
        <v>4101</v>
      </c>
      <c r="X1939" s="44">
        <v>90705</v>
      </c>
      <c r="Y1939" s="34" t="s">
        <v>1386</v>
      </c>
      <c r="Z1939" s="43" t="s">
        <v>1277</v>
      </c>
      <c r="AA1939" s="34" t="s">
        <v>404</v>
      </c>
      <c r="AB1939" s="34" t="s">
        <v>404</v>
      </c>
      <c r="AC1939" s="34" t="s">
        <v>1386</v>
      </c>
      <c r="AD1939" s="44" t="s">
        <v>3928</v>
      </c>
      <c r="AE1939" s="44" t="s">
        <v>6886</v>
      </c>
      <c r="AF1939" s="43">
        <v>228</v>
      </c>
      <c r="AG1939" s="34" t="s">
        <v>4101</v>
      </c>
      <c r="AH1939" s="34" t="s">
        <v>6888</v>
      </c>
      <c r="AI1939" s="43" t="s">
        <v>4102</v>
      </c>
      <c r="AJ1939" s="44" t="s">
        <v>4103</v>
      </c>
      <c r="AK1939" s="295">
        <v>6300705</v>
      </c>
      <c r="AL1939" s="44" t="s">
        <v>404</v>
      </c>
      <c r="AM1939" s="44" t="s">
        <v>4107</v>
      </c>
      <c r="AN1939" s="296">
        <v>271093900</v>
      </c>
      <c r="AO1939" s="34"/>
      <c r="AP1939" s="34"/>
      <c r="AQ1939" s="34"/>
      <c r="AR1939" s="34"/>
      <c r="AS1939" s="34"/>
      <c r="AT1939" s="44" t="s">
        <v>6737</v>
      </c>
      <c r="AU1939" s="44"/>
      <c r="AV1939" s="751" t="str" cm="1">
        <f t="array" ref="AV19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39" s="34"/>
      <c r="AX1939" s="34"/>
      <c r="AY1939" s="34"/>
      <c r="AZ1939" s="34"/>
      <c r="BA1939" s="34"/>
      <c r="BB1939" s="34"/>
      <c r="BC1939" s="34"/>
      <c r="BD1939" s="44">
        <v>90705</v>
      </c>
      <c r="BE1939" s="34" t="s">
        <v>1386</v>
      </c>
      <c r="BF1939" s="43" t="s">
        <v>1277</v>
      </c>
      <c r="BG1939" s="34" t="s">
        <v>404</v>
      </c>
      <c r="BH1939" s="34" t="s">
        <v>404</v>
      </c>
      <c r="BI1939" s="34" t="s">
        <v>1386</v>
      </c>
      <c r="BJ1939" s="44" t="s">
        <v>3928</v>
      </c>
      <c r="BK1939" s="44" t="s">
        <v>6886</v>
      </c>
    </row>
    <row r="1940" spans="22:63">
      <c r="V1940" s="43">
        <v>228</v>
      </c>
      <c r="W1940" s="34" t="s">
        <v>4101</v>
      </c>
      <c r="X1940" s="44">
        <v>90706</v>
      </c>
      <c r="Y1940" s="34" t="s">
        <v>797</v>
      </c>
      <c r="Z1940" s="43" t="s">
        <v>1277</v>
      </c>
      <c r="AA1940" s="34" t="s">
        <v>404</v>
      </c>
      <c r="AB1940" s="34" t="s">
        <v>404</v>
      </c>
      <c r="AC1940" s="34" t="s">
        <v>797</v>
      </c>
      <c r="AD1940" s="44" t="s">
        <v>3928</v>
      </c>
      <c r="AE1940" s="44" t="s">
        <v>6886</v>
      </c>
      <c r="AF1940" s="43">
        <v>228</v>
      </c>
      <c r="AG1940" s="34" t="s">
        <v>4101</v>
      </c>
      <c r="AH1940" s="34" t="s">
        <v>6888</v>
      </c>
      <c r="AI1940" s="43" t="s">
        <v>4102</v>
      </c>
      <c r="AJ1940" s="44" t="s">
        <v>4103</v>
      </c>
      <c r="AK1940" s="295">
        <v>6300705</v>
      </c>
      <c r="AL1940" s="44" t="s">
        <v>404</v>
      </c>
      <c r="AM1940" s="44" t="s">
        <v>4107</v>
      </c>
      <c r="AN1940" s="296">
        <v>271093900</v>
      </c>
      <c r="AO1940" s="34"/>
      <c r="AP1940" s="34"/>
      <c r="AQ1940" s="34"/>
      <c r="AR1940" s="34"/>
      <c r="AS1940" s="34"/>
      <c r="AT1940" s="44" t="s">
        <v>6737</v>
      </c>
      <c r="AU1940" s="44"/>
      <c r="AV1940" s="751" t="str" cm="1">
        <f t="array" ref="AV19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0" s="34"/>
      <c r="AX1940" s="34"/>
      <c r="AY1940" s="34"/>
      <c r="AZ1940" s="34"/>
      <c r="BA1940" s="34"/>
      <c r="BB1940" s="34"/>
      <c r="BC1940" s="34"/>
      <c r="BD1940" s="44">
        <v>90706</v>
      </c>
      <c r="BE1940" s="34" t="s">
        <v>797</v>
      </c>
      <c r="BF1940" s="43" t="s">
        <v>1277</v>
      </c>
      <c r="BG1940" s="34" t="s">
        <v>404</v>
      </c>
      <c r="BH1940" s="34" t="s">
        <v>404</v>
      </c>
      <c r="BI1940" s="34" t="s">
        <v>797</v>
      </c>
      <c r="BJ1940" s="44" t="s">
        <v>3928</v>
      </c>
      <c r="BK1940" s="44" t="s">
        <v>6886</v>
      </c>
    </row>
    <row r="1941" spans="22:63">
      <c r="V1941" s="43">
        <v>228</v>
      </c>
      <c r="W1941" s="34" t="s">
        <v>4101</v>
      </c>
      <c r="X1941" s="44">
        <v>90708</v>
      </c>
      <c r="Y1941" s="34" t="s">
        <v>1241</v>
      </c>
      <c r="Z1941" s="43" t="s">
        <v>1277</v>
      </c>
      <c r="AA1941" s="34" t="s">
        <v>404</v>
      </c>
      <c r="AB1941" s="34" t="s">
        <v>404</v>
      </c>
      <c r="AC1941" s="34" t="s">
        <v>1241</v>
      </c>
      <c r="AD1941" s="44" t="s">
        <v>3928</v>
      </c>
      <c r="AE1941" s="44" t="s">
        <v>6886</v>
      </c>
      <c r="AF1941" s="43">
        <v>228</v>
      </c>
      <c r="AG1941" s="34" t="s">
        <v>4101</v>
      </c>
      <c r="AH1941" s="34" t="s">
        <v>6888</v>
      </c>
      <c r="AI1941" s="43" t="s">
        <v>4102</v>
      </c>
      <c r="AJ1941" s="44" t="s">
        <v>4103</v>
      </c>
      <c r="AK1941" s="295">
        <v>6300705</v>
      </c>
      <c r="AL1941" s="44" t="s">
        <v>404</v>
      </c>
      <c r="AM1941" s="44" t="s">
        <v>4107</v>
      </c>
      <c r="AN1941" s="296">
        <v>271093900</v>
      </c>
      <c r="AO1941" s="34"/>
      <c r="AP1941" s="34"/>
      <c r="AQ1941" s="34"/>
      <c r="AR1941" s="34"/>
      <c r="AS1941" s="34"/>
      <c r="AT1941" s="44" t="s">
        <v>6737</v>
      </c>
      <c r="AU1941" s="44"/>
      <c r="AV1941" s="751" t="str" cm="1">
        <f t="array" ref="AV19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1" s="34"/>
      <c r="AX1941" s="34"/>
      <c r="AY1941" s="34"/>
      <c r="AZ1941" s="34"/>
      <c r="BA1941" s="34"/>
      <c r="BB1941" s="34"/>
      <c r="BC1941" s="34"/>
      <c r="BD1941" s="44">
        <v>90708</v>
      </c>
      <c r="BE1941" s="34" t="s">
        <v>1241</v>
      </c>
      <c r="BF1941" s="43" t="s">
        <v>1277</v>
      </c>
      <c r="BG1941" s="34" t="s">
        <v>404</v>
      </c>
      <c r="BH1941" s="34" t="s">
        <v>404</v>
      </c>
      <c r="BI1941" s="34" t="s">
        <v>1241</v>
      </c>
      <c r="BJ1941" s="44" t="s">
        <v>3928</v>
      </c>
      <c r="BK1941" s="44" t="s">
        <v>6886</v>
      </c>
    </row>
    <row r="1942" spans="22:63">
      <c r="V1942" s="43">
        <v>228</v>
      </c>
      <c r="W1942" s="34" t="s">
        <v>4101</v>
      </c>
      <c r="X1942" s="44">
        <v>90709</v>
      </c>
      <c r="Y1942" s="34" t="s">
        <v>1537</v>
      </c>
      <c r="Z1942" s="43" t="s">
        <v>1277</v>
      </c>
      <c r="AA1942" s="34" t="s">
        <v>404</v>
      </c>
      <c r="AB1942" s="34" t="s">
        <v>404</v>
      </c>
      <c r="AC1942" s="34" t="s">
        <v>1537</v>
      </c>
      <c r="AD1942" s="44" t="s">
        <v>3928</v>
      </c>
      <c r="AE1942" s="44" t="s">
        <v>6886</v>
      </c>
      <c r="AF1942" s="43">
        <v>228</v>
      </c>
      <c r="AG1942" s="34" t="s">
        <v>4101</v>
      </c>
      <c r="AH1942" s="34" t="s">
        <v>6888</v>
      </c>
      <c r="AI1942" s="43" t="s">
        <v>4102</v>
      </c>
      <c r="AJ1942" s="44" t="s">
        <v>4103</v>
      </c>
      <c r="AK1942" s="295">
        <v>6300705</v>
      </c>
      <c r="AL1942" s="44" t="s">
        <v>404</v>
      </c>
      <c r="AM1942" s="44" t="s">
        <v>4107</v>
      </c>
      <c r="AN1942" s="296">
        <v>271093900</v>
      </c>
      <c r="AO1942" s="34"/>
      <c r="AP1942" s="34"/>
      <c r="AQ1942" s="34"/>
      <c r="AR1942" s="34"/>
      <c r="AS1942" s="34"/>
      <c r="AT1942" s="44" t="s">
        <v>6737</v>
      </c>
      <c r="AU1942" s="44"/>
      <c r="AV1942" s="751" t="str" cm="1">
        <f t="array" ref="AV19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2" s="34"/>
      <c r="AX1942" s="34"/>
      <c r="AY1942" s="34"/>
      <c r="AZ1942" s="34"/>
      <c r="BA1942" s="34"/>
      <c r="BB1942" s="34"/>
      <c r="BC1942" s="34"/>
      <c r="BD1942" s="44">
        <v>90709</v>
      </c>
      <c r="BE1942" s="34" t="s">
        <v>1537</v>
      </c>
      <c r="BF1942" s="43" t="s">
        <v>1277</v>
      </c>
      <c r="BG1942" s="34" t="s">
        <v>404</v>
      </c>
      <c r="BH1942" s="34" t="s">
        <v>404</v>
      </c>
      <c r="BI1942" s="34" t="s">
        <v>1537</v>
      </c>
      <c r="BJ1942" s="44" t="s">
        <v>3928</v>
      </c>
      <c r="BK1942" s="44" t="s">
        <v>6886</v>
      </c>
    </row>
    <row r="1943" spans="22:63">
      <c r="V1943" s="43">
        <v>228</v>
      </c>
      <c r="W1943" s="34" t="s">
        <v>4101</v>
      </c>
      <c r="X1943" s="44">
        <v>90711</v>
      </c>
      <c r="Y1943" s="34" t="s">
        <v>2269</v>
      </c>
      <c r="Z1943" s="43" t="s">
        <v>1277</v>
      </c>
      <c r="AA1943" s="34" t="s">
        <v>404</v>
      </c>
      <c r="AB1943" s="34" t="s">
        <v>404</v>
      </c>
      <c r="AC1943" s="34" t="s">
        <v>2269</v>
      </c>
      <c r="AD1943" s="44" t="s">
        <v>3928</v>
      </c>
      <c r="AE1943" s="44" t="s">
        <v>6886</v>
      </c>
      <c r="AF1943" s="43">
        <v>228</v>
      </c>
      <c r="AG1943" s="34" t="s">
        <v>4101</v>
      </c>
      <c r="AH1943" s="34" t="s">
        <v>6888</v>
      </c>
      <c r="AI1943" s="43" t="s">
        <v>4102</v>
      </c>
      <c r="AJ1943" s="44" t="s">
        <v>4103</v>
      </c>
      <c r="AK1943" s="295">
        <v>6300705</v>
      </c>
      <c r="AL1943" s="44" t="s">
        <v>404</v>
      </c>
      <c r="AM1943" s="44" t="s">
        <v>4107</v>
      </c>
      <c r="AN1943" s="296">
        <v>271093900</v>
      </c>
      <c r="AO1943" s="34"/>
      <c r="AP1943" s="34"/>
      <c r="AQ1943" s="34"/>
      <c r="AR1943" s="34"/>
      <c r="AS1943" s="34"/>
      <c r="AT1943" s="44" t="s">
        <v>6737</v>
      </c>
      <c r="AU1943" s="44"/>
      <c r="AV1943" s="751" t="str" cm="1">
        <f t="array" ref="AV19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3" s="34"/>
      <c r="AX1943" s="34"/>
      <c r="AY1943" s="34"/>
      <c r="AZ1943" s="34"/>
      <c r="BA1943" s="34"/>
      <c r="BB1943" s="34"/>
      <c r="BC1943" s="34"/>
      <c r="BD1943" s="44">
        <v>90711</v>
      </c>
      <c r="BE1943" s="34" t="s">
        <v>2269</v>
      </c>
      <c r="BF1943" s="43" t="s">
        <v>1277</v>
      </c>
      <c r="BG1943" s="34" t="s">
        <v>404</v>
      </c>
      <c r="BH1943" s="34" t="s">
        <v>404</v>
      </c>
      <c r="BI1943" s="34" t="s">
        <v>2269</v>
      </c>
      <c r="BJ1943" s="44" t="s">
        <v>3928</v>
      </c>
      <c r="BK1943" s="44" t="s">
        <v>6886</v>
      </c>
    </row>
    <row r="1944" spans="22:63">
      <c r="V1944" s="43">
        <v>228</v>
      </c>
      <c r="W1944" s="34" t="s">
        <v>4101</v>
      </c>
      <c r="X1944" s="44">
        <v>90712</v>
      </c>
      <c r="Y1944" s="34" t="s">
        <v>1099</v>
      </c>
      <c r="Z1944" s="43" t="s">
        <v>1277</v>
      </c>
      <c r="AA1944" s="34" t="s">
        <v>404</v>
      </c>
      <c r="AB1944" s="34" t="s">
        <v>404</v>
      </c>
      <c r="AC1944" s="34" t="s">
        <v>1099</v>
      </c>
      <c r="AD1944" s="44" t="s">
        <v>3928</v>
      </c>
      <c r="AE1944" s="44" t="s">
        <v>6886</v>
      </c>
      <c r="AF1944" s="43">
        <v>228</v>
      </c>
      <c r="AG1944" s="34" t="s">
        <v>4101</v>
      </c>
      <c r="AH1944" s="34" t="s">
        <v>6888</v>
      </c>
      <c r="AI1944" s="43" t="s">
        <v>4102</v>
      </c>
      <c r="AJ1944" s="44" t="s">
        <v>4103</v>
      </c>
      <c r="AK1944" s="295">
        <v>6300705</v>
      </c>
      <c r="AL1944" s="44" t="s">
        <v>404</v>
      </c>
      <c r="AM1944" s="44" t="s">
        <v>4107</v>
      </c>
      <c r="AN1944" s="296">
        <v>271093900</v>
      </c>
      <c r="AO1944" s="34"/>
      <c r="AP1944" s="34"/>
      <c r="AQ1944" s="34"/>
      <c r="AR1944" s="34"/>
      <c r="AS1944" s="34"/>
      <c r="AT1944" s="44" t="s">
        <v>6737</v>
      </c>
      <c r="AU1944" s="44"/>
      <c r="AV1944" s="751" t="str" cm="1">
        <f t="array" ref="AV19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4" s="34"/>
      <c r="AX1944" s="34"/>
      <c r="AY1944" s="34"/>
      <c r="AZ1944" s="34"/>
      <c r="BA1944" s="34"/>
      <c r="BB1944" s="34"/>
      <c r="BC1944" s="34"/>
      <c r="BD1944" s="44">
        <v>90712</v>
      </c>
      <c r="BE1944" s="34" t="s">
        <v>1099</v>
      </c>
      <c r="BF1944" s="43" t="s">
        <v>1277</v>
      </c>
      <c r="BG1944" s="34" t="s">
        <v>404</v>
      </c>
      <c r="BH1944" s="34" t="s">
        <v>404</v>
      </c>
      <c r="BI1944" s="34" t="s">
        <v>1099</v>
      </c>
      <c r="BJ1944" s="44" t="s">
        <v>3928</v>
      </c>
      <c r="BK1944" s="44" t="s">
        <v>6886</v>
      </c>
    </row>
    <row r="1945" spans="22:63">
      <c r="V1945" s="43">
        <v>228</v>
      </c>
      <c r="W1945" s="34" t="s">
        <v>4101</v>
      </c>
      <c r="X1945" s="44">
        <v>90713</v>
      </c>
      <c r="Y1945" s="34" t="s">
        <v>2561</v>
      </c>
      <c r="Z1945" s="43" t="s">
        <v>1277</v>
      </c>
      <c r="AA1945" s="34" t="s">
        <v>404</v>
      </c>
      <c r="AB1945" s="34" t="s">
        <v>404</v>
      </c>
      <c r="AC1945" s="34" t="s">
        <v>2561</v>
      </c>
      <c r="AD1945" s="44" t="s">
        <v>3928</v>
      </c>
      <c r="AE1945" s="44" t="s">
        <v>6886</v>
      </c>
      <c r="AF1945" s="43">
        <v>228</v>
      </c>
      <c r="AG1945" s="34" t="s">
        <v>4101</v>
      </c>
      <c r="AH1945" s="34" t="s">
        <v>6888</v>
      </c>
      <c r="AI1945" s="43" t="s">
        <v>4102</v>
      </c>
      <c r="AJ1945" s="44" t="s">
        <v>4103</v>
      </c>
      <c r="AK1945" s="295">
        <v>6300705</v>
      </c>
      <c r="AL1945" s="44" t="s">
        <v>404</v>
      </c>
      <c r="AM1945" s="44" t="s">
        <v>4107</v>
      </c>
      <c r="AN1945" s="296">
        <v>271093900</v>
      </c>
      <c r="AO1945" s="34"/>
      <c r="AP1945" s="34"/>
      <c r="AQ1945" s="34"/>
      <c r="AR1945" s="34"/>
      <c r="AS1945" s="34"/>
      <c r="AT1945" s="44" t="s">
        <v>6737</v>
      </c>
      <c r="AU1945" s="44"/>
      <c r="AV1945" s="751" t="str" cm="1">
        <f t="array" ref="AV19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5" s="34"/>
      <c r="AX1945" s="34"/>
      <c r="AY1945" s="34"/>
      <c r="AZ1945" s="34"/>
      <c r="BA1945" s="34"/>
      <c r="BB1945" s="34"/>
      <c r="BC1945" s="34"/>
      <c r="BD1945" s="44">
        <v>90713</v>
      </c>
      <c r="BE1945" s="34" t="s">
        <v>2561</v>
      </c>
      <c r="BF1945" s="43" t="s">
        <v>1277</v>
      </c>
      <c r="BG1945" s="34" t="s">
        <v>404</v>
      </c>
      <c r="BH1945" s="34" t="s">
        <v>404</v>
      </c>
      <c r="BI1945" s="34" t="s">
        <v>2561</v>
      </c>
      <c r="BJ1945" s="44" t="s">
        <v>3928</v>
      </c>
      <c r="BK1945" s="44" t="s">
        <v>6886</v>
      </c>
    </row>
    <row r="1946" spans="22:63">
      <c r="V1946" s="43">
        <v>228</v>
      </c>
      <c r="W1946" s="34" t="s">
        <v>4101</v>
      </c>
      <c r="X1946" s="44">
        <v>90714</v>
      </c>
      <c r="Y1946" s="34" t="s">
        <v>1799</v>
      </c>
      <c r="Z1946" s="43" t="s">
        <v>1277</v>
      </c>
      <c r="AA1946" s="34" t="s">
        <v>404</v>
      </c>
      <c r="AB1946" s="34" t="s">
        <v>404</v>
      </c>
      <c r="AC1946" s="34" t="s">
        <v>1799</v>
      </c>
      <c r="AD1946" s="44" t="s">
        <v>3928</v>
      </c>
      <c r="AE1946" s="44" t="s">
        <v>6886</v>
      </c>
      <c r="AF1946" s="43">
        <v>228</v>
      </c>
      <c r="AG1946" s="34" t="s">
        <v>4101</v>
      </c>
      <c r="AH1946" s="34" t="s">
        <v>6888</v>
      </c>
      <c r="AI1946" s="43" t="s">
        <v>4102</v>
      </c>
      <c r="AJ1946" s="44" t="s">
        <v>4103</v>
      </c>
      <c r="AK1946" s="295">
        <v>6300705</v>
      </c>
      <c r="AL1946" s="44" t="s">
        <v>404</v>
      </c>
      <c r="AM1946" s="44" t="s">
        <v>4107</v>
      </c>
      <c r="AN1946" s="296">
        <v>271093900</v>
      </c>
      <c r="AO1946" s="34"/>
      <c r="AP1946" s="34"/>
      <c r="AQ1946" s="34"/>
      <c r="AR1946" s="34"/>
      <c r="AS1946" s="34"/>
      <c r="AT1946" s="44" t="s">
        <v>6737</v>
      </c>
      <c r="AU1946" s="44"/>
      <c r="AV1946" s="751" t="str" cm="1">
        <f t="array" ref="AV19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6" s="34"/>
      <c r="AX1946" s="34"/>
      <c r="AY1946" s="34"/>
      <c r="AZ1946" s="34"/>
      <c r="BA1946" s="34"/>
      <c r="BB1946" s="34"/>
      <c r="BC1946" s="34"/>
      <c r="BD1946" s="44">
        <v>90714</v>
      </c>
      <c r="BE1946" s="34" t="s">
        <v>1799</v>
      </c>
      <c r="BF1946" s="43" t="s">
        <v>1277</v>
      </c>
      <c r="BG1946" s="34" t="s">
        <v>404</v>
      </c>
      <c r="BH1946" s="34" t="s">
        <v>404</v>
      </c>
      <c r="BI1946" s="34" t="s">
        <v>1799</v>
      </c>
      <c r="BJ1946" s="44" t="s">
        <v>3928</v>
      </c>
      <c r="BK1946" s="44" t="s">
        <v>6886</v>
      </c>
    </row>
    <row r="1947" spans="22:63">
      <c r="V1947" s="43">
        <v>228</v>
      </c>
      <c r="W1947" s="34" t="s">
        <v>4101</v>
      </c>
      <c r="X1947" s="44">
        <v>90716</v>
      </c>
      <c r="Y1947" s="34" t="s">
        <v>1989</v>
      </c>
      <c r="Z1947" s="43" t="s">
        <v>1277</v>
      </c>
      <c r="AA1947" s="34" t="s">
        <v>404</v>
      </c>
      <c r="AB1947" s="34" t="s">
        <v>404</v>
      </c>
      <c r="AC1947" s="34" t="s">
        <v>1989</v>
      </c>
      <c r="AD1947" s="44" t="s">
        <v>3928</v>
      </c>
      <c r="AE1947" s="44" t="s">
        <v>6886</v>
      </c>
      <c r="AF1947" s="43">
        <v>228</v>
      </c>
      <c r="AG1947" s="34" t="s">
        <v>4101</v>
      </c>
      <c r="AH1947" s="34" t="s">
        <v>6888</v>
      </c>
      <c r="AI1947" s="43" t="s">
        <v>4102</v>
      </c>
      <c r="AJ1947" s="44" t="s">
        <v>4103</v>
      </c>
      <c r="AK1947" s="295">
        <v>6300705</v>
      </c>
      <c r="AL1947" s="44" t="s">
        <v>404</v>
      </c>
      <c r="AM1947" s="44" t="s">
        <v>4107</v>
      </c>
      <c r="AN1947" s="296">
        <v>271093900</v>
      </c>
      <c r="AO1947" s="34"/>
      <c r="AP1947" s="34"/>
      <c r="AQ1947" s="34"/>
      <c r="AR1947" s="34"/>
      <c r="AS1947" s="34"/>
      <c r="AT1947" s="44" t="s">
        <v>6737</v>
      </c>
      <c r="AU1947" s="44"/>
      <c r="AV1947" s="751" t="str" cm="1">
        <f t="array" ref="AV19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7" s="34"/>
      <c r="AX1947" s="34"/>
      <c r="AY1947" s="34"/>
      <c r="AZ1947" s="34"/>
      <c r="BA1947" s="34"/>
      <c r="BB1947" s="34"/>
      <c r="BC1947" s="34"/>
      <c r="BD1947" s="44">
        <v>90716</v>
      </c>
      <c r="BE1947" s="34" t="s">
        <v>1989</v>
      </c>
      <c r="BF1947" s="43" t="s">
        <v>1277</v>
      </c>
      <c r="BG1947" s="34" t="s">
        <v>404</v>
      </c>
      <c r="BH1947" s="34" t="s">
        <v>404</v>
      </c>
      <c r="BI1947" s="34" t="s">
        <v>1989</v>
      </c>
      <c r="BJ1947" s="44" t="s">
        <v>3928</v>
      </c>
      <c r="BK1947" s="44" t="s">
        <v>6886</v>
      </c>
    </row>
    <row r="1948" spans="22:63">
      <c r="V1948" s="43">
        <v>228</v>
      </c>
      <c r="W1948" s="34" t="s">
        <v>4101</v>
      </c>
      <c r="X1948" s="44">
        <v>90717</v>
      </c>
      <c r="Y1948" s="34" t="s">
        <v>844</v>
      </c>
      <c r="Z1948" s="43" t="s">
        <v>1277</v>
      </c>
      <c r="AA1948" s="34" t="s">
        <v>404</v>
      </c>
      <c r="AB1948" s="34" t="s">
        <v>404</v>
      </c>
      <c r="AC1948" s="34" t="s">
        <v>844</v>
      </c>
      <c r="AD1948" s="44" t="s">
        <v>3928</v>
      </c>
      <c r="AE1948" s="44" t="s">
        <v>6886</v>
      </c>
      <c r="AF1948" s="43">
        <v>228</v>
      </c>
      <c r="AG1948" s="34" t="s">
        <v>4101</v>
      </c>
      <c r="AH1948" s="34" t="s">
        <v>6888</v>
      </c>
      <c r="AI1948" s="43" t="s">
        <v>4102</v>
      </c>
      <c r="AJ1948" s="44" t="s">
        <v>4103</v>
      </c>
      <c r="AK1948" s="295">
        <v>6300705</v>
      </c>
      <c r="AL1948" s="44" t="s">
        <v>404</v>
      </c>
      <c r="AM1948" s="44" t="s">
        <v>4107</v>
      </c>
      <c r="AN1948" s="296">
        <v>271093900</v>
      </c>
      <c r="AO1948" s="34"/>
      <c r="AP1948" s="34"/>
      <c r="AQ1948" s="34"/>
      <c r="AR1948" s="34"/>
      <c r="AS1948" s="34"/>
      <c r="AT1948" s="44" t="s">
        <v>6737</v>
      </c>
      <c r="AU1948" s="44"/>
      <c r="AV1948" s="751" t="str" cm="1">
        <f t="array" ref="AV19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8" s="34"/>
      <c r="AX1948" s="34"/>
      <c r="AY1948" s="34"/>
      <c r="AZ1948" s="34"/>
      <c r="BA1948" s="34"/>
      <c r="BB1948" s="34"/>
      <c r="BC1948" s="34"/>
      <c r="BD1948" s="44">
        <v>90717</v>
      </c>
      <c r="BE1948" s="34" t="s">
        <v>844</v>
      </c>
      <c r="BF1948" s="43" t="s">
        <v>1277</v>
      </c>
      <c r="BG1948" s="34" t="s">
        <v>404</v>
      </c>
      <c r="BH1948" s="34" t="s">
        <v>404</v>
      </c>
      <c r="BI1948" s="34" t="s">
        <v>844</v>
      </c>
      <c r="BJ1948" s="44" t="s">
        <v>3928</v>
      </c>
      <c r="BK1948" s="44" t="s">
        <v>6886</v>
      </c>
    </row>
    <row r="1949" spans="22:63">
      <c r="V1949" s="43">
        <v>228</v>
      </c>
      <c r="W1949" s="34" t="s">
        <v>4101</v>
      </c>
      <c r="X1949" s="44">
        <v>90718</v>
      </c>
      <c r="Y1949" s="34" t="s">
        <v>3012</v>
      </c>
      <c r="Z1949" s="43" t="s">
        <v>1277</v>
      </c>
      <c r="AA1949" s="34" t="s">
        <v>404</v>
      </c>
      <c r="AB1949" s="34" t="s">
        <v>404</v>
      </c>
      <c r="AC1949" s="34" t="s">
        <v>3012</v>
      </c>
      <c r="AD1949" s="44" t="s">
        <v>3928</v>
      </c>
      <c r="AE1949" s="44" t="s">
        <v>6886</v>
      </c>
      <c r="AF1949" s="43">
        <v>228</v>
      </c>
      <c r="AG1949" s="34" t="s">
        <v>4101</v>
      </c>
      <c r="AH1949" s="34" t="s">
        <v>6888</v>
      </c>
      <c r="AI1949" s="43" t="s">
        <v>4102</v>
      </c>
      <c r="AJ1949" s="44" t="s">
        <v>4103</v>
      </c>
      <c r="AK1949" s="295">
        <v>6300705</v>
      </c>
      <c r="AL1949" s="44" t="s">
        <v>404</v>
      </c>
      <c r="AM1949" s="44" t="s">
        <v>4107</v>
      </c>
      <c r="AN1949" s="296">
        <v>271093900</v>
      </c>
      <c r="AO1949" s="34"/>
      <c r="AP1949" s="34"/>
      <c r="AQ1949" s="34"/>
      <c r="AR1949" s="34"/>
      <c r="AS1949" s="34"/>
      <c r="AT1949" s="44" t="s">
        <v>6737</v>
      </c>
      <c r="AU1949" s="44"/>
      <c r="AV1949" s="751" t="str" cm="1">
        <f t="array" ref="AV19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49" s="34"/>
      <c r="AX1949" s="34"/>
      <c r="AY1949" s="34"/>
      <c r="AZ1949" s="34"/>
      <c r="BA1949" s="34"/>
      <c r="BB1949" s="34"/>
      <c r="BC1949" s="34"/>
      <c r="BD1949" s="44">
        <v>90718</v>
      </c>
      <c r="BE1949" s="34" t="s">
        <v>3012</v>
      </c>
      <c r="BF1949" s="43" t="s">
        <v>1277</v>
      </c>
      <c r="BG1949" s="34" t="s">
        <v>404</v>
      </c>
      <c r="BH1949" s="34" t="s">
        <v>404</v>
      </c>
      <c r="BI1949" s="34" t="s">
        <v>3012</v>
      </c>
      <c r="BJ1949" s="44" t="s">
        <v>3928</v>
      </c>
      <c r="BK1949" s="44" t="s">
        <v>6886</v>
      </c>
    </row>
    <row r="1950" spans="22:63">
      <c r="V1950" s="43">
        <v>228</v>
      </c>
      <c r="W1950" s="34" t="s">
        <v>4101</v>
      </c>
      <c r="X1950" s="44">
        <v>90757</v>
      </c>
      <c r="Y1950" s="34" t="s">
        <v>3880</v>
      </c>
      <c r="Z1950" s="43" t="s">
        <v>1277</v>
      </c>
      <c r="AA1950" s="34" t="s">
        <v>404</v>
      </c>
      <c r="AB1950" s="34" t="s">
        <v>404</v>
      </c>
      <c r="AC1950" s="34" t="s">
        <v>3880</v>
      </c>
      <c r="AD1950" s="44" t="s">
        <v>3928</v>
      </c>
      <c r="AE1950" s="44" t="s">
        <v>6886</v>
      </c>
      <c r="AF1950" s="43">
        <v>228</v>
      </c>
      <c r="AG1950" s="34" t="s">
        <v>4101</v>
      </c>
      <c r="AH1950" s="34" t="s">
        <v>6888</v>
      </c>
      <c r="AI1950" s="43" t="s">
        <v>4102</v>
      </c>
      <c r="AJ1950" s="44" t="s">
        <v>4103</v>
      </c>
      <c r="AK1950" s="295">
        <v>6300705</v>
      </c>
      <c r="AL1950" s="44" t="s">
        <v>404</v>
      </c>
      <c r="AM1950" s="44" t="s">
        <v>4107</v>
      </c>
      <c r="AN1950" s="296">
        <v>271093900</v>
      </c>
      <c r="AO1950" s="34"/>
      <c r="AP1950" s="34"/>
      <c r="AQ1950" s="34"/>
      <c r="AR1950" s="34"/>
      <c r="AS1950" s="34"/>
      <c r="AT1950" s="44" t="s">
        <v>6737</v>
      </c>
      <c r="AU1950" s="44"/>
      <c r="AV1950" s="751" t="str" cm="1">
        <f t="array" ref="AV19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0" s="34"/>
      <c r="AX1950" s="34"/>
      <c r="AY1950" s="34"/>
      <c r="AZ1950" s="34"/>
      <c r="BA1950" s="34"/>
      <c r="BB1950" s="34"/>
      <c r="BC1950" s="34"/>
      <c r="BD1950" s="44">
        <v>90757</v>
      </c>
      <c r="BE1950" s="34" t="s">
        <v>3880</v>
      </c>
      <c r="BF1950" s="43" t="s">
        <v>1277</v>
      </c>
      <c r="BG1950" s="34" t="s">
        <v>404</v>
      </c>
      <c r="BH1950" s="34" t="s">
        <v>404</v>
      </c>
      <c r="BI1950" s="34" t="s">
        <v>3880</v>
      </c>
      <c r="BJ1950" s="44" t="s">
        <v>3928</v>
      </c>
      <c r="BK1950" s="44" t="s">
        <v>6886</v>
      </c>
    </row>
    <row r="1951" spans="22:63">
      <c r="V1951" s="43">
        <v>228</v>
      </c>
      <c r="W1951" s="34" t="s">
        <v>4101</v>
      </c>
      <c r="X1951" s="44">
        <v>90721</v>
      </c>
      <c r="Y1951" s="34" t="s">
        <v>3090</v>
      </c>
      <c r="Z1951" s="43" t="s">
        <v>1277</v>
      </c>
      <c r="AA1951" s="34" t="s">
        <v>404</v>
      </c>
      <c r="AB1951" s="34" t="s">
        <v>404</v>
      </c>
      <c r="AC1951" s="34" t="s">
        <v>3090</v>
      </c>
      <c r="AD1951" s="44" t="s">
        <v>3928</v>
      </c>
      <c r="AE1951" s="44" t="s">
        <v>6886</v>
      </c>
      <c r="AF1951" s="43">
        <v>228</v>
      </c>
      <c r="AG1951" s="34" t="s">
        <v>4101</v>
      </c>
      <c r="AH1951" s="34" t="s">
        <v>6888</v>
      </c>
      <c r="AI1951" s="43" t="s">
        <v>4102</v>
      </c>
      <c r="AJ1951" s="44" t="s">
        <v>4103</v>
      </c>
      <c r="AK1951" s="295">
        <v>6300705</v>
      </c>
      <c r="AL1951" s="44" t="s">
        <v>404</v>
      </c>
      <c r="AM1951" s="44" t="s">
        <v>4107</v>
      </c>
      <c r="AN1951" s="296">
        <v>271093900</v>
      </c>
      <c r="AO1951" s="34"/>
      <c r="AP1951" s="34"/>
      <c r="AQ1951" s="34"/>
      <c r="AR1951" s="34"/>
      <c r="AS1951" s="34"/>
      <c r="AT1951" s="44" t="s">
        <v>6737</v>
      </c>
      <c r="AU1951" s="44"/>
      <c r="AV1951" s="751" t="str" cm="1">
        <f t="array" ref="AV19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1" s="34"/>
      <c r="AX1951" s="34"/>
      <c r="AY1951" s="34"/>
      <c r="AZ1951" s="34"/>
      <c r="BA1951" s="34"/>
      <c r="BB1951" s="34"/>
      <c r="BC1951" s="34"/>
      <c r="BD1951" s="44">
        <v>90721</v>
      </c>
      <c r="BE1951" s="34" t="s">
        <v>3090</v>
      </c>
      <c r="BF1951" s="43" t="s">
        <v>1277</v>
      </c>
      <c r="BG1951" s="34" t="s">
        <v>404</v>
      </c>
      <c r="BH1951" s="34" t="s">
        <v>404</v>
      </c>
      <c r="BI1951" s="34" t="s">
        <v>3090</v>
      </c>
      <c r="BJ1951" s="44" t="s">
        <v>3928</v>
      </c>
      <c r="BK1951" s="44" t="s">
        <v>6886</v>
      </c>
    </row>
    <row r="1952" spans="22:63">
      <c r="V1952" s="43">
        <v>228</v>
      </c>
      <c r="W1952" s="34" t="s">
        <v>4101</v>
      </c>
      <c r="X1952" s="44">
        <v>90758</v>
      </c>
      <c r="Y1952" s="34" t="s">
        <v>404</v>
      </c>
      <c r="Z1952" s="43" t="s">
        <v>1277</v>
      </c>
      <c r="AA1952" s="34" t="s">
        <v>404</v>
      </c>
      <c r="AB1952" s="34" t="s">
        <v>404</v>
      </c>
      <c r="AC1952" s="34" t="s">
        <v>404</v>
      </c>
      <c r="AD1952" s="44" t="s">
        <v>3928</v>
      </c>
      <c r="AE1952" s="44" t="s">
        <v>6886</v>
      </c>
      <c r="AF1952" s="43">
        <v>228</v>
      </c>
      <c r="AG1952" s="34" t="s">
        <v>4101</v>
      </c>
      <c r="AH1952" s="34" t="s">
        <v>6888</v>
      </c>
      <c r="AI1952" s="43" t="s">
        <v>4102</v>
      </c>
      <c r="AJ1952" s="44" t="s">
        <v>4103</v>
      </c>
      <c r="AK1952" s="295">
        <v>6300705</v>
      </c>
      <c r="AL1952" s="44" t="s">
        <v>404</v>
      </c>
      <c r="AM1952" s="44" t="s">
        <v>4107</v>
      </c>
      <c r="AN1952" s="296">
        <v>271093900</v>
      </c>
      <c r="AO1952" s="34"/>
      <c r="AP1952" s="34"/>
      <c r="AQ1952" s="34"/>
      <c r="AR1952" s="34"/>
      <c r="AS1952" s="34"/>
      <c r="AT1952" s="44" t="s">
        <v>6737</v>
      </c>
      <c r="AU1952" s="44"/>
      <c r="AV1952" s="751" t="str" cm="1">
        <f t="array" ref="AV19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2" s="34"/>
      <c r="AX1952" s="34"/>
      <c r="AY1952" s="34"/>
      <c r="AZ1952" s="34"/>
      <c r="BA1952" s="34"/>
      <c r="BB1952" s="34"/>
      <c r="BC1952" s="34"/>
      <c r="BD1952" s="44">
        <v>90758</v>
      </c>
      <c r="BE1952" s="34" t="s">
        <v>404</v>
      </c>
      <c r="BF1952" s="43" t="s">
        <v>1277</v>
      </c>
      <c r="BG1952" s="34" t="s">
        <v>404</v>
      </c>
      <c r="BH1952" s="34" t="s">
        <v>404</v>
      </c>
      <c r="BI1952" s="34" t="s">
        <v>404</v>
      </c>
      <c r="BJ1952" s="44" t="s">
        <v>3928</v>
      </c>
      <c r="BK1952" s="44" t="s">
        <v>6886</v>
      </c>
    </row>
    <row r="1953" spans="22:63">
      <c r="V1953" s="43">
        <v>228</v>
      </c>
      <c r="W1953" s="34" t="s">
        <v>4101</v>
      </c>
      <c r="X1953" s="44">
        <v>90700</v>
      </c>
      <c r="Y1953" s="34" t="s">
        <v>6894</v>
      </c>
      <c r="Z1953" s="43" t="s">
        <v>1277</v>
      </c>
      <c r="AA1953" s="34" t="s">
        <v>404</v>
      </c>
      <c r="AB1953" s="34" t="s">
        <v>404</v>
      </c>
      <c r="AC1953" s="34" t="s">
        <v>404</v>
      </c>
      <c r="AD1953" s="44" t="s">
        <v>3928</v>
      </c>
      <c r="AE1953" s="44" t="s">
        <v>6886</v>
      </c>
      <c r="AF1953" s="43">
        <v>228</v>
      </c>
      <c r="AG1953" s="34" t="s">
        <v>4101</v>
      </c>
      <c r="AH1953" s="34" t="s">
        <v>6888</v>
      </c>
      <c r="AI1953" s="43" t="s">
        <v>4102</v>
      </c>
      <c r="AJ1953" s="44" t="s">
        <v>4103</v>
      </c>
      <c r="AK1953" s="295">
        <v>6300705</v>
      </c>
      <c r="AL1953" s="44" t="s">
        <v>404</v>
      </c>
      <c r="AM1953" s="44" t="s">
        <v>4107</v>
      </c>
      <c r="AN1953" s="296">
        <v>271093900</v>
      </c>
      <c r="AO1953" s="34"/>
      <c r="AP1953" s="34"/>
      <c r="AQ1953" s="34"/>
      <c r="AR1953" s="34"/>
      <c r="AS1953" s="34"/>
      <c r="AT1953" s="44" t="s">
        <v>6737</v>
      </c>
      <c r="AU1953" s="44"/>
      <c r="AV1953" s="751" t="str" cm="1">
        <f t="array" ref="AV19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3" s="34"/>
      <c r="AX1953" s="34"/>
      <c r="AY1953" s="34"/>
      <c r="AZ1953" s="34"/>
      <c r="BA1953" s="34"/>
      <c r="BB1953" s="34"/>
      <c r="BC1953" s="34"/>
      <c r="BD1953" s="44">
        <v>90700</v>
      </c>
      <c r="BE1953" s="34" t="s">
        <v>6894</v>
      </c>
      <c r="BF1953" s="43" t="s">
        <v>1277</v>
      </c>
      <c r="BG1953" s="34" t="s">
        <v>404</v>
      </c>
      <c r="BH1953" s="34" t="s">
        <v>404</v>
      </c>
      <c r="BI1953" s="34" t="s">
        <v>404</v>
      </c>
      <c r="BJ1953" s="44" t="s">
        <v>3928</v>
      </c>
      <c r="BK1953" s="44" t="s">
        <v>6886</v>
      </c>
    </row>
    <row r="1954" spans="22:63">
      <c r="V1954" s="43">
        <v>228</v>
      </c>
      <c r="W1954" s="34" t="s">
        <v>4101</v>
      </c>
      <c r="X1954" s="44">
        <v>90759</v>
      </c>
      <c r="Y1954" s="34" t="s">
        <v>3918</v>
      </c>
      <c r="Z1954" s="43" t="s">
        <v>1277</v>
      </c>
      <c r="AA1954" s="34" t="s">
        <v>404</v>
      </c>
      <c r="AB1954" s="34" t="s">
        <v>404</v>
      </c>
      <c r="AC1954" s="34" t="s">
        <v>3918</v>
      </c>
      <c r="AD1954" s="44" t="s">
        <v>3928</v>
      </c>
      <c r="AE1954" s="44" t="s">
        <v>6886</v>
      </c>
      <c r="AF1954" s="43">
        <v>228</v>
      </c>
      <c r="AG1954" s="34" t="s">
        <v>4101</v>
      </c>
      <c r="AH1954" s="34" t="s">
        <v>6888</v>
      </c>
      <c r="AI1954" s="43" t="s">
        <v>4102</v>
      </c>
      <c r="AJ1954" s="44" t="s">
        <v>4103</v>
      </c>
      <c r="AK1954" s="295">
        <v>6300705</v>
      </c>
      <c r="AL1954" s="44" t="s">
        <v>404</v>
      </c>
      <c r="AM1954" s="44" t="s">
        <v>4107</v>
      </c>
      <c r="AN1954" s="296">
        <v>271093900</v>
      </c>
      <c r="AO1954" s="34"/>
      <c r="AP1954" s="34"/>
      <c r="AQ1954" s="34"/>
      <c r="AR1954" s="34"/>
      <c r="AS1954" s="34"/>
      <c r="AT1954" s="44" t="s">
        <v>6737</v>
      </c>
      <c r="AU1954" s="44"/>
      <c r="AV1954" s="751" t="str" cm="1">
        <f t="array" ref="AV19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4" s="34"/>
      <c r="AX1954" s="34"/>
      <c r="AY1954" s="34"/>
      <c r="AZ1954" s="34"/>
      <c r="BA1954" s="34"/>
      <c r="BB1954" s="34"/>
      <c r="BC1954" s="34"/>
      <c r="BD1954" s="44">
        <v>90759</v>
      </c>
      <c r="BE1954" s="34" t="s">
        <v>3918</v>
      </c>
      <c r="BF1954" s="43" t="s">
        <v>1277</v>
      </c>
      <c r="BG1954" s="34" t="s">
        <v>404</v>
      </c>
      <c r="BH1954" s="34" t="s">
        <v>404</v>
      </c>
      <c r="BI1954" s="34" t="s">
        <v>3918</v>
      </c>
      <c r="BJ1954" s="44" t="s">
        <v>3928</v>
      </c>
      <c r="BK1954" s="44" t="s">
        <v>6886</v>
      </c>
    </row>
    <row r="1955" spans="22:63">
      <c r="V1955" s="43">
        <v>228</v>
      </c>
      <c r="W1955" s="34" t="s">
        <v>4101</v>
      </c>
      <c r="X1955" s="44">
        <v>90760</v>
      </c>
      <c r="Y1955" s="34" t="s">
        <v>3942</v>
      </c>
      <c r="Z1955" s="43" t="s">
        <v>1277</v>
      </c>
      <c r="AA1955" s="34" t="s">
        <v>404</v>
      </c>
      <c r="AB1955" s="34" t="s">
        <v>404</v>
      </c>
      <c r="AC1955" s="34" t="s">
        <v>3942</v>
      </c>
      <c r="AD1955" s="44" t="s">
        <v>3928</v>
      </c>
      <c r="AE1955" s="44" t="s">
        <v>6886</v>
      </c>
      <c r="AF1955" s="43">
        <v>228</v>
      </c>
      <c r="AG1955" s="34" t="s">
        <v>4101</v>
      </c>
      <c r="AH1955" s="34" t="s">
        <v>6888</v>
      </c>
      <c r="AI1955" s="43" t="s">
        <v>4102</v>
      </c>
      <c r="AJ1955" s="44" t="s">
        <v>4103</v>
      </c>
      <c r="AK1955" s="295">
        <v>6300705</v>
      </c>
      <c r="AL1955" s="44" t="s">
        <v>404</v>
      </c>
      <c r="AM1955" s="44" t="s">
        <v>4107</v>
      </c>
      <c r="AN1955" s="296">
        <v>271093900</v>
      </c>
      <c r="AO1955" s="34"/>
      <c r="AP1955" s="34"/>
      <c r="AQ1955" s="34"/>
      <c r="AR1955" s="34"/>
      <c r="AS1955" s="34"/>
      <c r="AT1955" s="44" t="s">
        <v>6737</v>
      </c>
      <c r="AU1955" s="44"/>
      <c r="AV1955" s="751" t="str" cm="1">
        <f t="array" ref="AV19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5" s="34"/>
      <c r="AX1955" s="34"/>
      <c r="AY1955" s="34"/>
      <c r="AZ1955" s="34"/>
      <c r="BA1955" s="34"/>
      <c r="BB1955" s="34"/>
      <c r="BC1955" s="34"/>
      <c r="BD1955" s="44">
        <v>90760</v>
      </c>
      <c r="BE1955" s="34" t="s">
        <v>3942</v>
      </c>
      <c r="BF1955" s="43" t="s">
        <v>1277</v>
      </c>
      <c r="BG1955" s="34" t="s">
        <v>404</v>
      </c>
      <c r="BH1955" s="34" t="s">
        <v>404</v>
      </c>
      <c r="BI1955" s="34" t="s">
        <v>3942</v>
      </c>
      <c r="BJ1955" s="44" t="s">
        <v>3928</v>
      </c>
      <c r="BK1955" s="44" t="s">
        <v>6886</v>
      </c>
    </row>
    <row r="1956" spans="22:63">
      <c r="V1956" s="43">
        <v>228</v>
      </c>
      <c r="W1956" s="34" t="s">
        <v>4101</v>
      </c>
      <c r="X1956" s="44">
        <v>90722</v>
      </c>
      <c r="Y1956" s="34" t="s">
        <v>3158</v>
      </c>
      <c r="Z1956" s="43" t="s">
        <v>1277</v>
      </c>
      <c r="AA1956" s="34" t="s">
        <v>404</v>
      </c>
      <c r="AB1956" s="34" t="s">
        <v>404</v>
      </c>
      <c r="AC1956" s="34" t="s">
        <v>3158</v>
      </c>
      <c r="AD1956" s="44" t="s">
        <v>3928</v>
      </c>
      <c r="AE1956" s="44" t="s">
        <v>6886</v>
      </c>
      <c r="AF1956" s="43">
        <v>228</v>
      </c>
      <c r="AG1956" s="34" t="s">
        <v>4101</v>
      </c>
      <c r="AH1956" s="34" t="s">
        <v>6888</v>
      </c>
      <c r="AI1956" s="43" t="s">
        <v>4102</v>
      </c>
      <c r="AJ1956" s="44" t="s">
        <v>4103</v>
      </c>
      <c r="AK1956" s="295">
        <v>6300705</v>
      </c>
      <c r="AL1956" s="44" t="s">
        <v>404</v>
      </c>
      <c r="AM1956" s="44" t="s">
        <v>4107</v>
      </c>
      <c r="AN1956" s="296">
        <v>271093900</v>
      </c>
      <c r="AO1956" s="34"/>
      <c r="AP1956" s="34"/>
      <c r="AQ1956" s="34"/>
      <c r="AR1956" s="34"/>
      <c r="AS1956" s="34"/>
      <c r="AT1956" s="44" t="s">
        <v>6737</v>
      </c>
      <c r="AU1956" s="44"/>
      <c r="AV1956" s="751" t="str" cm="1">
        <f t="array" ref="AV19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6" s="34"/>
      <c r="AX1956" s="34"/>
      <c r="AY1956" s="34"/>
      <c r="AZ1956" s="34"/>
      <c r="BA1956" s="34"/>
      <c r="BB1956" s="34"/>
      <c r="BC1956" s="34"/>
      <c r="BD1956" s="44">
        <v>90722</v>
      </c>
      <c r="BE1956" s="34" t="s">
        <v>3158</v>
      </c>
      <c r="BF1956" s="43" t="s">
        <v>1277</v>
      </c>
      <c r="BG1956" s="34" t="s">
        <v>404</v>
      </c>
      <c r="BH1956" s="34" t="s">
        <v>404</v>
      </c>
      <c r="BI1956" s="34" t="s">
        <v>3158</v>
      </c>
      <c r="BJ1956" s="44" t="s">
        <v>3928</v>
      </c>
      <c r="BK1956" s="44" t="s">
        <v>6886</v>
      </c>
    </row>
    <row r="1957" spans="22:63">
      <c r="V1957" s="43">
        <v>228</v>
      </c>
      <c r="W1957" s="34" t="s">
        <v>4101</v>
      </c>
      <c r="X1957" s="44">
        <v>90723</v>
      </c>
      <c r="Y1957" s="34" t="s">
        <v>1334</v>
      </c>
      <c r="Z1957" s="43" t="s">
        <v>1277</v>
      </c>
      <c r="AA1957" s="34" t="s">
        <v>404</v>
      </c>
      <c r="AB1957" s="34" t="s">
        <v>404</v>
      </c>
      <c r="AC1957" s="34" t="s">
        <v>1334</v>
      </c>
      <c r="AD1957" s="44" t="s">
        <v>3928</v>
      </c>
      <c r="AE1957" s="44" t="s">
        <v>6886</v>
      </c>
      <c r="AF1957" s="43">
        <v>228</v>
      </c>
      <c r="AG1957" s="34" t="s">
        <v>4101</v>
      </c>
      <c r="AH1957" s="34" t="s">
        <v>6888</v>
      </c>
      <c r="AI1957" s="43" t="s">
        <v>4102</v>
      </c>
      <c r="AJ1957" s="44" t="s">
        <v>4103</v>
      </c>
      <c r="AK1957" s="295">
        <v>6300705</v>
      </c>
      <c r="AL1957" s="44" t="s">
        <v>404</v>
      </c>
      <c r="AM1957" s="44" t="s">
        <v>4107</v>
      </c>
      <c r="AN1957" s="296">
        <v>271093900</v>
      </c>
      <c r="AO1957" s="34"/>
      <c r="AP1957" s="34"/>
      <c r="AQ1957" s="34"/>
      <c r="AR1957" s="34"/>
      <c r="AS1957" s="34"/>
      <c r="AT1957" s="44" t="s">
        <v>6737</v>
      </c>
      <c r="AU1957" s="44"/>
      <c r="AV1957" s="751" t="str" cm="1">
        <f t="array" ref="AV19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7" s="34"/>
      <c r="AX1957" s="34"/>
      <c r="AY1957" s="34"/>
      <c r="AZ1957" s="34"/>
      <c r="BA1957" s="34"/>
      <c r="BB1957" s="34"/>
      <c r="BC1957" s="34"/>
      <c r="BD1957" s="44">
        <v>90723</v>
      </c>
      <c r="BE1957" s="34" t="s">
        <v>1334</v>
      </c>
      <c r="BF1957" s="43" t="s">
        <v>1277</v>
      </c>
      <c r="BG1957" s="34" t="s">
        <v>404</v>
      </c>
      <c r="BH1957" s="34" t="s">
        <v>404</v>
      </c>
      <c r="BI1957" s="34" t="s">
        <v>1334</v>
      </c>
      <c r="BJ1957" s="44" t="s">
        <v>3928</v>
      </c>
      <c r="BK1957" s="44" t="s">
        <v>6886</v>
      </c>
    </row>
    <row r="1958" spans="22:63">
      <c r="V1958" s="43">
        <v>228</v>
      </c>
      <c r="W1958" s="34" t="s">
        <v>4101</v>
      </c>
      <c r="X1958" s="44">
        <v>90724</v>
      </c>
      <c r="Y1958" s="34" t="s">
        <v>2008</v>
      </c>
      <c r="Z1958" s="43" t="s">
        <v>1277</v>
      </c>
      <c r="AA1958" s="34" t="s">
        <v>404</v>
      </c>
      <c r="AB1958" s="34" t="s">
        <v>404</v>
      </c>
      <c r="AC1958" s="34" t="s">
        <v>2008</v>
      </c>
      <c r="AD1958" s="44" t="s">
        <v>3928</v>
      </c>
      <c r="AE1958" s="44" t="s">
        <v>6886</v>
      </c>
      <c r="AF1958" s="43">
        <v>228</v>
      </c>
      <c r="AG1958" s="34" t="s">
        <v>4101</v>
      </c>
      <c r="AH1958" s="34" t="s">
        <v>6888</v>
      </c>
      <c r="AI1958" s="43" t="s">
        <v>4102</v>
      </c>
      <c r="AJ1958" s="44" t="s">
        <v>4103</v>
      </c>
      <c r="AK1958" s="295">
        <v>6300705</v>
      </c>
      <c r="AL1958" s="44" t="s">
        <v>404</v>
      </c>
      <c r="AM1958" s="44" t="s">
        <v>4107</v>
      </c>
      <c r="AN1958" s="296">
        <v>271093900</v>
      </c>
      <c r="AO1958" s="34"/>
      <c r="AP1958" s="34"/>
      <c r="AQ1958" s="34"/>
      <c r="AR1958" s="34"/>
      <c r="AS1958" s="34"/>
      <c r="AT1958" s="44" t="s">
        <v>6737</v>
      </c>
      <c r="AU1958" s="44"/>
      <c r="AV1958" s="751" t="str" cm="1">
        <f t="array" ref="AV19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8" s="34"/>
      <c r="AX1958" s="34"/>
      <c r="AY1958" s="34"/>
      <c r="AZ1958" s="34"/>
      <c r="BA1958" s="34"/>
      <c r="BB1958" s="34"/>
      <c r="BC1958" s="34"/>
      <c r="BD1958" s="44">
        <v>90724</v>
      </c>
      <c r="BE1958" s="34" t="s">
        <v>2008</v>
      </c>
      <c r="BF1958" s="43" t="s">
        <v>1277</v>
      </c>
      <c r="BG1958" s="34" t="s">
        <v>404</v>
      </c>
      <c r="BH1958" s="34" t="s">
        <v>404</v>
      </c>
      <c r="BI1958" s="34" t="s">
        <v>2008</v>
      </c>
      <c r="BJ1958" s="44" t="s">
        <v>3928</v>
      </c>
      <c r="BK1958" s="44" t="s">
        <v>6886</v>
      </c>
    </row>
    <row r="1959" spans="22:63">
      <c r="V1959" s="43">
        <v>228</v>
      </c>
      <c r="W1959" s="34" t="s">
        <v>4101</v>
      </c>
      <c r="X1959" s="44">
        <v>90725</v>
      </c>
      <c r="Y1959" s="34" t="s">
        <v>3334</v>
      </c>
      <c r="Z1959" s="43" t="s">
        <v>1277</v>
      </c>
      <c r="AA1959" s="34" t="s">
        <v>404</v>
      </c>
      <c r="AB1959" s="34" t="s">
        <v>404</v>
      </c>
      <c r="AC1959" s="34" t="s">
        <v>3334</v>
      </c>
      <c r="AD1959" s="44" t="s">
        <v>3928</v>
      </c>
      <c r="AE1959" s="44" t="s">
        <v>6886</v>
      </c>
      <c r="AF1959" s="43">
        <v>228</v>
      </c>
      <c r="AG1959" s="34" t="s">
        <v>4101</v>
      </c>
      <c r="AH1959" s="34" t="s">
        <v>6888</v>
      </c>
      <c r="AI1959" s="43" t="s">
        <v>4102</v>
      </c>
      <c r="AJ1959" s="44" t="s">
        <v>4103</v>
      </c>
      <c r="AK1959" s="295">
        <v>6300705</v>
      </c>
      <c r="AL1959" s="44" t="s">
        <v>404</v>
      </c>
      <c r="AM1959" s="44" t="s">
        <v>4107</v>
      </c>
      <c r="AN1959" s="296">
        <v>271093900</v>
      </c>
      <c r="AO1959" s="34"/>
      <c r="AP1959" s="34"/>
      <c r="AQ1959" s="34"/>
      <c r="AR1959" s="34"/>
      <c r="AS1959" s="34"/>
      <c r="AT1959" s="44" t="s">
        <v>6737</v>
      </c>
      <c r="AU1959" s="44"/>
      <c r="AV1959" s="751" t="str" cm="1">
        <f t="array" ref="AV19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59" s="34"/>
      <c r="AX1959" s="34"/>
      <c r="AY1959" s="34"/>
      <c r="AZ1959" s="34"/>
      <c r="BA1959" s="34"/>
      <c r="BB1959" s="34"/>
      <c r="BC1959" s="34"/>
      <c r="BD1959" s="44">
        <v>90725</v>
      </c>
      <c r="BE1959" s="34" t="s">
        <v>3334</v>
      </c>
      <c r="BF1959" s="43" t="s">
        <v>1277</v>
      </c>
      <c r="BG1959" s="34" t="s">
        <v>404</v>
      </c>
      <c r="BH1959" s="34" t="s">
        <v>404</v>
      </c>
      <c r="BI1959" s="34" t="s">
        <v>3334</v>
      </c>
      <c r="BJ1959" s="44" t="s">
        <v>3928</v>
      </c>
      <c r="BK1959" s="44" t="s">
        <v>6886</v>
      </c>
    </row>
    <row r="1960" spans="22:63">
      <c r="V1960" s="43">
        <v>228</v>
      </c>
      <c r="W1960" s="34" t="s">
        <v>4101</v>
      </c>
      <c r="X1960" s="44">
        <v>90728</v>
      </c>
      <c r="Y1960" s="34" t="s">
        <v>3385</v>
      </c>
      <c r="Z1960" s="43" t="s">
        <v>1277</v>
      </c>
      <c r="AA1960" s="34" t="s">
        <v>404</v>
      </c>
      <c r="AB1960" s="34" t="s">
        <v>404</v>
      </c>
      <c r="AC1960" s="34" t="s">
        <v>3385</v>
      </c>
      <c r="AD1960" s="44" t="s">
        <v>3928</v>
      </c>
      <c r="AE1960" s="44" t="s">
        <v>6886</v>
      </c>
      <c r="AF1960" s="43">
        <v>228</v>
      </c>
      <c r="AG1960" s="34" t="s">
        <v>4101</v>
      </c>
      <c r="AH1960" s="34" t="s">
        <v>6888</v>
      </c>
      <c r="AI1960" s="43" t="s">
        <v>4102</v>
      </c>
      <c r="AJ1960" s="44" t="s">
        <v>4103</v>
      </c>
      <c r="AK1960" s="295">
        <v>6300705</v>
      </c>
      <c r="AL1960" s="44" t="s">
        <v>404</v>
      </c>
      <c r="AM1960" s="44" t="s">
        <v>4107</v>
      </c>
      <c r="AN1960" s="296">
        <v>271093900</v>
      </c>
      <c r="AO1960" s="34"/>
      <c r="AP1960" s="34"/>
      <c r="AQ1960" s="34"/>
      <c r="AR1960" s="34"/>
      <c r="AS1960" s="34"/>
      <c r="AT1960" s="44" t="s">
        <v>6737</v>
      </c>
      <c r="AU1960" s="44"/>
      <c r="AV1960" s="751" t="str" cm="1">
        <f t="array" ref="AV19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0" s="34"/>
      <c r="AX1960" s="34"/>
      <c r="AY1960" s="34"/>
      <c r="AZ1960" s="34"/>
      <c r="BA1960" s="34"/>
      <c r="BB1960" s="34"/>
      <c r="BC1960" s="34"/>
      <c r="BD1960" s="44">
        <v>90728</v>
      </c>
      <c r="BE1960" s="34" t="s">
        <v>3385</v>
      </c>
      <c r="BF1960" s="43" t="s">
        <v>1277</v>
      </c>
      <c r="BG1960" s="34" t="s">
        <v>404</v>
      </c>
      <c r="BH1960" s="34" t="s">
        <v>404</v>
      </c>
      <c r="BI1960" s="34" t="s">
        <v>3385</v>
      </c>
      <c r="BJ1960" s="44" t="s">
        <v>3928</v>
      </c>
      <c r="BK1960" s="44" t="s">
        <v>6886</v>
      </c>
    </row>
    <row r="1961" spans="22:63">
      <c r="V1961" s="43">
        <v>228</v>
      </c>
      <c r="W1961" s="34" t="s">
        <v>4101</v>
      </c>
      <c r="X1961" s="44">
        <v>90729</v>
      </c>
      <c r="Y1961" s="34" t="s">
        <v>2184</v>
      </c>
      <c r="Z1961" s="43" t="s">
        <v>1277</v>
      </c>
      <c r="AA1961" s="34" t="s">
        <v>404</v>
      </c>
      <c r="AB1961" s="34" t="s">
        <v>404</v>
      </c>
      <c r="AC1961" s="34" t="s">
        <v>2184</v>
      </c>
      <c r="AD1961" s="44" t="s">
        <v>3928</v>
      </c>
      <c r="AE1961" s="44" t="s">
        <v>6886</v>
      </c>
      <c r="AF1961" s="43">
        <v>228</v>
      </c>
      <c r="AG1961" s="34" t="s">
        <v>4101</v>
      </c>
      <c r="AH1961" s="34" t="s">
        <v>6888</v>
      </c>
      <c r="AI1961" s="43" t="s">
        <v>4102</v>
      </c>
      <c r="AJ1961" s="44" t="s">
        <v>4103</v>
      </c>
      <c r="AK1961" s="295">
        <v>6300705</v>
      </c>
      <c r="AL1961" s="44" t="s">
        <v>404</v>
      </c>
      <c r="AM1961" s="44" t="s">
        <v>4107</v>
      </c>
      <c r="AN1961" s="296">
        <v>271093900</v>
      </c>
      <c r="AO1961" s="34"/>
      <c r="AP1961" s="34"/>
      <c r="AQ1961" s="34"/>
      <c r="AR1961" s="34"/>
      <c r="AS1961" s="34"/>
      <c r="AT1961" s="44" t="s">
        <v>6737</v>
      </c>
      <c r="AU1961" s="44"/>
      <c r="AV1961" s="751" t="str" cm="1">
        <f t="array" ref="AV19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1" s="34"/>
      <c r="AX1961" s="34"/>
      <c r="AY1961" s="34"/>
      <c r="AZ1961" s="34"/>
      <c r="BA1961" s="34"/>
      <c r="BB1961" s="34"/>
      <c r="BC1961" s="34"/>
      <c r="BD1961" s="44">
        <v>90729</v>
      </c>
      <c r="BE1961" s="34" t="s">
        <v>2184</v>
      </c>
      <c r="BF1961" s="43" t="s">
        <v>1277</v>
      </c>
      <c r="BG1961" s="34" t="s">
        <v>404</v>
      </c>
      <c r="BH1961" s="34" t="s">
        <v>404</v>
      </c>
      <c r="BI1961" s="34" t="s">
        <v>2184</v>
      </c>
      <c r="BJ1961" s="44" t="s">
        <v>3928</v>
      </c>
      <c r="BK1961" s="44" t="s">
        <v>6886</v>
      </c>
    </row>
    <row r="1962" spans="22:63">
      <c r="V1962" s="43">
        <v>228</v>
      </c>
      <c r="W1962" s="34" t="s">
        <v>4101</v>
      </c>
      <c r="X1962" s="44">
        <v>90730</v>
      </c>
      <c r="Y1962" s="34" t="s">
        <v>2346</v>
      </c>
      <c r="Z1962" s="43" t="s">
        <v>1277</v>
      </c>
      <c r="AA1962" s="34" t="s">
        <v>404</v>
      </c>
      <c r="AB1962" s="34" t="s">
        <v>404</v>
      </c>
      <c r="AC1962" s="34" t="s">
        <v>2346</v>
      </c>
      <c r="AD1962" s="44" t="s">
        <v>3928</v>
      </c>
      <c r="AE1962" s="44" t="s">
        <v>6886</v>
      </c>
      <c r="AF1962" s="43">
        <v>228</v>
      </c>
      <c r="AG1962" s="34" t="s">
        <v>4101</v>
      </c>
      <c r="AH1962" s="34" t="s">
        <v>6888</v>
      </c>
      <c r="AI1962" s="43" t="s">
        <v>4102</v>
      </c>
      <c r="AJ1962" s="44" t="s">
        <v>4103</v>
      </c>
      <c r="AK1962" s="295">
        <v>6300705</v>
      </c>
      <c r="AL1962" s="44" t="s">
        <v>404</v>
      </c>
      <c r="AM1962" s="44" t="s">
        <v>4107</v>
      </c>
      <c r="AN1962" s="296">
        <v>271093900</v>
      </c>
      <c r="AO1962" s="34"/>
      <c r="AP1962" s="34"/>
      <c r="AQ1962" s="34"/>
      <c r="AR1962" s="34"/>
      <c r="AS1962" s="34"/>
      <c r="AT1962" s="44" t="s">
        <v>6737</v>
      </c>
      <c r="AU1962" s="44"/>
      <c r="AV1962" s="751" t="str" cm="1">
        <f t="array" ref="AV19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2" s="34"/>
      <c r="AX1962" s="34"/>
      <c r="AY1962" s="34"/>
      <c r="AZ1962" s="34"/>
      <c r="BA1962" s="34"/>
      <c r="BB1962" s="34"/>
      <c r="BC1962" s="34"/>
      <c r="BD1962" s="44">
        <v>90730</v>
      </c>
      <c r="BE1962" s="34" t="s">
        <v>2346</v>
      </c>
      <c r="BF1962" s="43" t="s">
        <v>1277</v>
      </c>
      <c r="BG1962" s="34" t="s">
        <v>404</v>
      </c>
      <c r="BH1962" s="34" t="s">
        <v>404</v>
      </c>
      <c r="BI1962" s="34" t="s">
        <v>2346</v>
      </c>
      <c r="BJ1962" s="44" t="s">
        <v>3928</v>
      </c>
      <c r="BK1962" s="44" t="s">
        <v>6886</v>
      </c>
    </row>
    <row r="1963" spans="22:63">
      <c r="V1963" s="43">
        <v>228</v>
      </c>
      <c r="W1963" s="34" t="s">
        <v>4101</v>
      </c>
      <c r="X1963" s="44">
        <v>90732</v>
      </c>
      <c r="Y1963" s="34" t="s">
        <v>3530</v>
      </c>
      <c r="Z1963" s="43" t="s">
        <v>1277</v>
      </c>
      <c r="AA1963" s="34" t="s">
        <v>404</v>
      </c>
      <c r="AB1963" s="34" t="s">
        <v>404</v>
      </c>
      <c r="AC1963" s="34" t="s">
        <v>3530</v>
      </c>
      <c r="AD1963" s="44" t="s">
        <v>3928</v>
      </c>
      <c r="AE1963" s="44" t="s">
        <v>6886</v>
      </c>
      <c r="AF1963" s="43">
        <v>228</v>
      </c>
      <c r="AG1963" s="34" t="s">
        <v>4101</v>
      </c>
      <c r="AH1963" s="34" t="s">
        <v>6888</v>
      </c>
      <c r="AI1963" s="43" t="s">
        <v>4102</v>
      </c>
      <c r="AJ1963" s="44" t="s">
        <v>4103</v>
      </c>
      <c r="AK1963" s="295">
        <v>6300705</v>
      </c>
      <c r="AL1963" s="44" t="s">
        <v>404</v>
      </c>
      <c r="AM1963" s="44" t="s">
        <v>4107</v>
      </c>
      <c r="AN1963" s="296">
        <v>271093900</v>
      </c>
      <c r="AO1963" s="34"/>
      <c r="AP1963" s="34"/>
      <c r="AQ1963" s="34"/>
      <c r="AR1963" s="34"/>
      <c r="AS1963" s="34"/>
      <c r="AT1963" s="44" t="s">
        <v>6737</v>
      </c>
      <c r="AU1963" s="44"/>
      <c r="AV1963" s="751" t="str" cm="1">
        <f t="array" ref="AV19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3" s="34"/>
      <c r="AX1963" s="34"/>
      <c r="AY1963" s="34"/>
      <c r="AZ1963" s="34"/>
      <c r="BA1963" s="34"/>
      <c r="BB1963" s="34"/>
      <c r="BC1963" s="34"/>
      <c r="BD1963" s="44">
        <v>90732</v>
      </c>
      <c r="BE1963" s="34" t="s">
        <v>3530</v>
      </c>
      <c r="BF1963" s="43" t="s">
        <v>1277</v>
      </c>
      <c r="BG1963" s="34" t="s">
        <v>404</v>
      </c>
      <c r="BH1963" s="34" t="s">
        <v>404</v>
      </c>
      <c r="BI1963" s="34" t="s">
        <v>3530</v>
      </c>
      <c r="BJ1963" s="44" t="s">
        <v>3928</v>
      </c>
      <c r="BK1963" s="44" t="s">
        <v>6886</v>
      </c>
    </row>
    <row r="1964" spans="22:63">
      <c r="V1964" s="43">
        <v>228</v>
      </c>
      <c r="W1964" s="34" t="s">
        <v>4101</v>
      </c>
      <c r="X1964" s="44">
        <v>90734</v>
      </c>
      <c r="Y1964" s="34" t="s">
        <v>3571</v>
      </c>
      <c r="Z1964" s="43" t="s">
        <v>1277</v>
      </c>
      <c r="AA1964" s="34" t="s">
        <v>404</v>
      </c>
      <c r="AB1964" s="34" t="s">
        <v>404</v>
      </c>
      <c r="AC1964" s="34" t="s">
        <v>3571</v>
      </c>
      <c r="AD1964" s="44" t="s">
        <v>3928</v>
      </c>
      <c r="AE1964" s="44" t="s">
        <v>6886</v>
      </c>
      <c r="AF1964" s="43">
        <v>228</v>
      </c>
      <c r="AG1964" s="34" t="s">
        <v>4101</v>
      </c>
      <c r="AH1964" s="34" t="s">
        <v>6888</v>
      </c>
      <c r="AI1964" s="43" t="s">
        <v>4102</v>
      </c>
      <c r="AJ1964" s="44" t="s">
        <v>4103</v>
      </c>
      <c r="AK1964" s="295">
        <v>6300705</v>
      </c>
      <c r="AL1964" s="44" t="s">
        <v>404</v>
      </c>
      <c r="AM1964" s="44" t="s">
        <v>4107</v>
      </c>
      <c r="AN1964" s="296">
        <v>271093900</v>
      </c>
      <c r="AO1964" s="34"/>
      <c r="AP1964" s="34"/>
      <c r="AQ1964" s="34"/>
      <c r="AR1964" s="34"/>
      <c r="AS1964" s="34"/>
      <c r="AT1964" s="44" t="s">
        <v>6737</v>
      </c>
      <c r="AU1964" s="44"/>
      <c r="AV1964" s="751" t="str" cm="1">
        <f t="array" ref="AV19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4" s="34"/>
      <c r="AX1964" s="34"/>
      <c r="AY1964" s="34"/>
      <c r="AZ1964" s="34"/>
      <c r="BA1964" s="34"/>
      <c r="BB1964" s="34"/>
      <c r="BC1964" s="34"/>
      <c r="BD1964" s="44">
        <v>90734</v>
      </c>
      <c r="BE1964" s="34" t="s">
        <v>3571</v>
      </c>
      <c r="BF1964" s="43" t="s">
        <v>1277</v>
      </c>
      <c r="BG1964" s="34" t="s">
        <v>404</v>
      </c>
      <c r="BH1964" s="34" t="s">
        <v>404</v>
      </c>
      <c r="BI1964" s="34" t="s">
        <v>3571</v>
      </c>
      <c r="BJ1964" s="44" t="s">
        <v>3928</v>
      </c>
      <c r="BK1964" s="44" t="s">
        <v>6886</v>
      </c>
    </row>
    <row r="1965" spans="22:63">
      <c r="V1965" s="43">
        <v>228</v>
      </c>
      <c r="W1965" s="34" t="s">
        <v>4101</v>
      </c>
      <c r="X1965" s="44">
        <v>90738</v>
      </c>
      <c r="Y1965" s="34" t="s">
        <v>3610</v>
      </c>
      <c r="Z1965" s="43" t="s">
        <v>1277</v>
      </c>
      <c r="AA1965" s="34" t="s">
        <v>404</v>
      </c>
      <c r="AB1965" s="34" t="s">
        <v>404</v>
      </c>
      <c r="AC1965" s="34" t="s">
        <v>3610</v>
      </c>
      <c r="AD1965" s="44" t="s">
        <v>3928</v>
      </c>
      <c r="AE1965" s="44" t="s">
        <v>6886</v>
      </c>
      <c r="AF1965" s="43">
        <v>228</v>
      </c>
      <c r="AG1965" s="34" t="s">
        <v>4101</v>
      </c>
      <c r="AH1965" s="34" t="s">
        <v>6888</v>
      </c>
      <c r="AI1965" s="43" t="s">
        <v>4102</v>
      </c>
      <c r="AJ1965" s="44" t="s">
        <v>4103</v>
      </c>
      <c r="AK1965" s="295">
        <v>6300705</v>
      </c>
      <c r="AL1965" s="44" t="s">
        <v>404</v>
      </c>
      <c r="AM1965" s="44" t="s">
        <v>4107</v>
      </c>
      <c r="AN1965" s="296">
        <v>271093900</v>
      </c>
      <c r="AO1965" s="34"/>
      <c r="AP1965" s="34"/>
      <c r="AQ1965" s="34"/>
      <c r="AR1965" s="34"/>
      <c r="AS1965" s="34"/>
      <c r="AT1965" s="44" t="s">
        <v>6737</v>
      </c>
      <c r="AU1965" s="44"/>
      <c r="AV1965" s="751" t="str" cm="1">
        <f t="array" ref="AV19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5" s="34"/>
      <c r="AX1965" s="34"/>
      <c r="AY1965" s="34"/>
      <c r="AZ1965" s="34"/>
      <c r="BA1965" s="34"/>
      <c r="BB1965" s="34"/>
      <c r="BC1965" s="34"/>
      <c r="BD1965" s="44">
        <v>90738</v>
      </c>
      <c r="BE1965" s="34" t="s">
        <v>3610</v>
      </c>
      <c r="BF1965" s="43" t="s">
        <v>1277</v>
      </c>
      <c r="BG1965" s="34" t="s">
        <v>404</v>
      </c>
      <c r="BH1965" s="34" t="s">
        <v>404</v>
      </c>
      <c r="BI1965" s="34" t="s">
        <v>3610</v>
      </c>
      <c r="BJ1965" s="44" t="s">
        <v>3928</v>
      </c>
      <c r="BK1965" s="44" t="s">
        <v>6886</v>
      </c>
    </row>
    <row r="1966" spans="22:63">
      <c r="V1966" s="43">
        <v>228</v>
      </c>
      <c r="W1966" s="34" t="s">
        <v>4101</v>
      </c>
      <c r="X1966" s="44">
        <v>90744</v>
      </c>
      <c r="Y1966" s="34" t="s">
        <v>3647</v>
      </c>
      <c r="Z1966" s="43" t="s">
        <v>1277</v>
      </c>
      <c r="AA1966" s="34" t="s">
        <v>404</v>
      </c>
      <c r="AB1966" s="34" t="s">
        <v>404</v>
      </c>
      <c r="AC1966" s="34" t="s">
        <v>3647</v>
      </c>
      <c r="AD1966" s="44" t="s">
        <v>3928</v>
      </c>
      <c r="AE1966" s="44" t="s">
        <v>6886</v>
      </c>
      <c r="AF1966" s="43">
        <v>228</v>
      </c>
      <c r="AG1966" s="34" t="s">
        <v>4101</v>
      </c>
      <c r="AH1966" s="34" t="s">
        <v>6888</v>
      </c>
      <c r="AI1966" s="43" t="s">
        <v>4102</v>
      </c>
      <c r="AJ1966" s="44" t="s">
        <v>4103</v>
      </c>
      <c r="AK1966" s="295">
        <v>6300705</v>
      </c>
      <c r="AL1966" s="44" t="s">
        <v>404</v>
      </c>
      <c r="AM1966" s="44" t="s">
        <v>4107</v>
      </c>
      <c r="AN1966" s="296">
        <v>271093900</v>
      </c>
      <c r="AO1966" s="34"/>
      <c r="AP1966" s="34"/>
      <c r="AQ1966" s="34"/>
      <c r="AR1966" s="34"/>
      <c r="AS1966" s="34"/>
      <c r="AT1966" s="44" t="s">
        <v>6737</v>
      </c>
      <c r="AU1966" s="44"/>
      <c r="AV1966" s="751" t="str" cm="1">
        <f t="array" ref="AV19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6" s="34"/>
      <c r="AX1966" s="34"/>
      <c r="AY1966" s="34"/>
      <c r="AZ1966" s="34"/>
      <c r="BA1966" s="34"/>
      <c r="BB1966" s="34"/>
      <c r="BC1966" s="34"/>
      <c r="BD1966" s="44">
        <v>90744</v>
      </c>
      <c r="BE1966" s="34" t="s">
        <v>3647</v>
      </c>
      <c r="BF1966" s="43" t="s">
        <v>1277</v>
      </c>
      <c r="BG1966" s="34" t="s">
        <v>404</v>
      </c>
      <c r="BH1966" s="34" t="s">
        <v>404</v>
      </c>
      <c r="BI1966" s="34" t="s">
        <v>3647</v>
      </c>
      <c r="BJ1966" s="44" t="s">
        <v>3928</v>
      </c>
      <c r="BK1966" s="44" t="s">
        <v>6886</v>
      </c>
    </row>
    <row r="1967" spans="22:63">
      <c r="V1967" s="43">
        <v>228</v>
      </c>
      <c r="W1967" s="34" t="s">
        <v>4101</v>
      </c>
      <c r="X1967" s="44">
        <v>90761</v>
      </c>
      <c r="Y1967" s="34" t="s">
        <v>2617</v>
      </c>
      <c r="Z1967" s="43" t="s">
        <v>1277</v>
      </c>
      <c r="AA1967" s="34" t="s">
        <v>404</v>
      </c>
      <c r="AB1967" s="34" t="s">
        <v>404</v>
      </c>
      <c r="AC1967" s="34" t="s">
        <v>6895</v>
      </c>
      <c r="AD1967" s="44" t="s">
        <v>3928</v>
      </c>
      <c r="AE1967" s="44" t="s">
        <v>6886</v>
      </c>
      <c r="AF1967" s="43">
        <v>228</v>
      </c>
      <c r="AG1967" s="34" t="s">
        <v>4101</v>
      </c>
      <c r="AH1967" s="34" t="s">
        <v>6888</v>
      </c>
      <c r="AI1967" s="43" t="s">
        <v>4102</v>
      </c>
      <c r="AJ1967" s="44" t="s">
        <v>4103</v>
      </c>
      <c r="AK1967" s="295">
        <v>6300705</v>
      </c>
      <c r="AL1967" s="44" t="s">
        <v>404</v>
      </c>
      <c r="AM1967" s="44" t="s">
        <v>4107</v>
      </c>
      <c r="AN1967" s="296">
        <v>271093900</v>
      </c>
      <c r="AO1967" s="34"/>
      <c r="AP1967" s="34"/>
      <c r="AQ1967" s="34"/>
      <c r="AR1967" s="34"/>
      <c r="AS1967" s="34"/>
      <c r="AT1967" s="44" t="s">
        <v>6737</v>
      </c>
      <c r="AU1967" s="44"/>
      <c r="AV1967" s="751" t="str" cm="1">
        <f t="array" ref="AV19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7" s="34"/>
      <c r="AX1967" s="34"/>
      <c r="AY1967" s="34"/>
      <c r="AZ1967" s="34"/>
      <c r="BA1967" s="34"/>
      <c r="BB1967" s="34"/>
      <c r="BC1967" s="34"/>
      <c r="BD1967" s="44">
        <v>90761</v>
      </c>
      <c r="BE1967" s="34" t="s">
        <v>2617</v>
      </c>
      <c r="BF1967" s="43" t="s">
        <v>1277</v>
      </c>
      <c r="BG1967" s="34" t="s">
        <v>404</v>
      </c>
      <c r="BH1967" s="34" t="s">
        <v>404</v>
      </c>
      <c r="BI1967" s="34" t="s">
        <v>6895</v>
      </c>
      <c r="BJ1967" s="44" t="s">
        <v>3928</v>
      </c>
      <c r="BK1967" s="44" t="s">
        <v>6886</v>
      </c>
    </row>
    <row r="1968" spans="22:63">
      <c r="V1968" s="43">
        <v>228</v>
      </c>
      <c r="W1968" s="34" t="s">
        <v>4101</v>
      </c>
      <c r="X1968" s="44">
        <v>90762</v>
      </c>
      <c r="Y1968" s="34" t="s">
        <v>3986</v>
      </c>
      <c r="Z1968" s="43" t="s">
        <v>1277</v>
      </c>
      <c r="AA1968" s="34" t="s">
        <v>404</v>
      </c>
      <c r="AB1968" s="34" t="s">
        <v>404</v>
      </c>
      <c r="AC1968" s="34" t="s">
        <v>6896</v>
      </c>
      <c r="AD1968" s="44" t="s">
        <v>3928</v>
      </c>
      <c r="AE1968" s="44" t="s">
        <v>6886</v>
      </c>
      <c r="AF1968" s="43">
        <v>228</v>
      </c>
      <c r="AG1968" s="34" t="s">
        <v>4101</v>
      </c>
      <c r="AH1968" s="34" t="s">
        <v>6888</v>
      </c>
      <c r="AI1968" s="43" t="s">
        <v>4102</v>
      </c>
      <c r="AJ1968" s="44" t="s">
        <v>4103</v>
      </c>
      <c r="AK1968" s="295">
        <v>6300705</v>
      </c>
      <c r="AL1968" s="44" t="s">
        <v>404</v>
      </c>
      <c r="AM1968" s="44" t="s">
        <v>4107</v>
      </c>
      <c r="AN1968" s="296">
        <v>271093900</v>
      </c>
      <c r="AO1968" s="34"/>
      <c r="AP1968" s="34"/>
      <c r="AQ1968" s="34"/>
      <c r="AR1968" s="34"/>
      <c r="AS1968" s="34"/>
      <c r="AT1968" s="44" t="s">
        <v>6737</v>
      </c>
      <c r="AU1968" s="44"/>
      <c r="AV1968" s="751" t="str" cm="1">
        <f t="array" ref="AV19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8" s="34"/>
      <c r="AX1968" s="34"/>
      <c r="AY1968" s="34"/>
      <c r="AZ1968" s="34"/>
      <c r="BA1968" s="34"/>
      <c r="BB1968" s="34"/>
      <c r="BC1968" s="34"/>
      <c r="BD1968" s="44">
        <v>90762</v>
      </c>
      <c r="BE1968" s="34" t="s">
        <v>3986</v>
      </c>
      <c r="BF1968" s="43" t="s">
        <v>1277</v>
      </c>
      <c r="BG1968" s="34" t="s">
        <v>404</v>
      </c>
      <c r="BH1968" s="34" t="s">
        <v>404</v>
      </c>
      <c r="BI1968" s="34" t="s">
        <v>6896</v>
      </c>
      <c r="BJ1968" s="44" t="s">
        <v>3928</v>
      </c>
      <c r="BK1968" s="44" t="s">
        <v>6886</v>
      </c>
    </row>
    <row r="1969" spans="22:63">
      <c r="V1969" s="43">
        <v>228</v>
      </c>
      <c r="W1969" s="34" t="s">
        <v>4101</v>
      </c>
      <c r="X1969" s="44">
        <v>90763</v>
      </c>
      <c r="Y1969" s="34" t="s">
        <v>4004</v>
      </c>
      <c r="Z1969" s="43" t="s">
        <v>1277</v>
      </c>
      <c r="AA1969" s="34" t="s">
        <v>404</v>
      </c>
      <c r="AB1969" s="34" t="s">
        <v>404</v>
      </c>
      <c r="AC1969" s="34" t="s">
        <v>6897</v>
      </c>
      <c r="AD1969" s="44" t="s">
        <v>3928</v>
      </c>
      <c r="AE1969" s="44" t="s">
        <v>6886</v>
      </c>
      <c r="AF1969" s="43">
        <v>228</v>
      </c>
      <c r="AG1969" s="34" t="s">
        <v>4101</v>
      </c>
      <c r="AH1969" s="34" t="s">
        <v>6888</v>
      </c>
      <c r="AI1969" s="43" t="s">
        <v>4102</v>
      </c>
      <c r="AJ1969" s="44" t="s">
        <v>4103</v>
      </c>
      <c r="AK1969" s="295">
        <v>6300705</v>
      </c>
      <c r="AL1969" s="44" t="s">
        <v>404</v>
      </c>
      <c r="AM1969" s="44" t="s">
        <v>4107</v>
      </c>
      <c r="AN1969" s="296">
        <v>271093900</v>
      </c>
      <c r="AO1969" s="34"/>
      <c r="AP1969" s="34"/>
      <c r="AQ1969" s="34"/>
      <c r="AR1969" s="34"/>
      <c r="AS1969" s="34"/>
      <c r="AT1969" s="44" t="s">
        <v>6737</v>
      </c>
      <c r="AU1969" s="44"/>
      <c r="AV1969" s="751" t="str" cm="1">
        <f t="array" ref="AV19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69" s="34"/>
      <c r="AX1969" s="34"/>
      <c r="AY1969" s="34"/>
      <c r="AZ1969" s="34"/>
      <c r="BA1969" s="34"/>
      <c r="BB1969" s="34"/>
      <c r="BC1969" s="34"/>
      <c r="BD1969" s="44">
        <v>90763</v>
      </c>
      <c r="BE1969" s="34" t="s">
        <v>4004</v>
      </c>
      <c r="BF1969" s="43" t="s">
        <v>1277</v>
      </c>
      <c r="BG1969" s="34" t="s">
        <v>404</v>
      </c>
      <c r="BH1969" s="34" t="s">
        <v>404</v>
      </c>
      <c r="BI1969" s="34" t="s">
        <v>6897</v>
      </c>
      <c r="BJ1969" s="44" t="s">
        <v>3928</v>
      </c>
      <c r="BK1969" s="44" t="s">
        <v>6886</v>
      </c>
    </row>
    <row r="1970" spans="22:63">
      <c r="V1970" s="43">
        <v>228</v>
      </c>
      <c r="W1970" s="34" t="s">
        <v>4101</v>
      </c>
      <c r="X1970" s="44">
        <v>90764</v>
      </c>
      <c r="Y1970" s="34" t="s">
        <v>4024</v>
      </c>
      <c r="Z1970" s="43" t="s">
        <v>1277</v>
      </c>
      <c r="AA1970" s="34" t="s">
        <v>404</v>
      </c>
      <c r="AB1970" s="34" t="s">
        <v>404</v>
      </c>
      <c r="AC1970" s="34" t="s">
        <v>6898</v>
      </c>
      <c r="AD1970" s="44" t="s">
        <v>3928</v>
      </c>
      <c r="AE1970" s="44" t="s">
        <v>6886</v>
      </c>
      <c r="AF1970" s="43">
        <v>228</v>
      </c>
      <c r="AG1970" s="34" t="s">
        <v>4101</v>
      </c>
      <c r="AH1970" s="34" t="s">
        <v>6888</v>
      </c>
      <c r="AI1970" s="43" t="s">
        <v>4102</v>
      </c>
      <c r="AJ1970" s="44" t="s">
        <v>4103</v>
      </c>
      <c r="AK1970" s="295">
        <v>6300705</v>
      </c>
      <c r="AL1970" s="44" t="s">
        <v>404</v>
      </c>
      <c r="AM1970" s="44" t="s">
        <v>4107</v>
      </c>
      <c r="AN1970" s="296">
        <v>271093900</v>
      </c>
      <c r="AO1970" s="34"/>
      <c r="AP1970" s="34"/>
      <c r="AQ1970" s="34"/>
      <c r="AR1970" s="34"/>
      <c r="AS1970" s="34"/>
      <c r="AT1970" s="44" t="s">
        <v>6737</v>
      </c>
      <c r="AU1970" s="44"/>
      <c r="AV1970" s="751" t="str" cm="1">
        <f t="array" ref="AV19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0" s="34"/>
      <c r="AX1970" s="34"/>
      <c r="AY1970" s="34"/>
      <c r="AZ1970" s="34"/>
      <c r="BA1970" s="34"/>
      <c r="BB1970" s="34"/>
      <c r="BC1970" s="34"/>
      <c r="BD1970" s="44">
        <v>90764</v>
      </c>
      <c r="BE1970" s="34" t="s">
        <v>4024</v>
      </c>
      <c r="BF1970" s="43" t="s">
        <v>1277</v>
      </c>
      <c r="BG1970" s="34" t="s">
        <v>404</v>
      </c>
      <c r="BH1970" s="34" t="s">
        <v>404</v>
      </c>
      <c r="BI1970" s="34" t="s">
        <v>6898</v>
      </c>
      <c r="BJ1970" s="44" t="s">
        <v>3928</v>
      </c>
      <c r="BK1970" s="44" t="s">
        <v>6886</v>
      </c>
    </row>
    <row r="1971" spans="22:63">
      <c r="V1971" s="43">
        <v>228</v>
      </c>
      <c r="W1971" s="34" t="s">
        <v>4101</v>
      </c>
      <c r="X1971" s="44">
        <v>90765</v>
      </c>
      <c r="Y1971" s="34" t="s">
        <v>2751</v>
      </c>
      <c r="Z1971" s="43" t="s">
        <v>1277</v>
      </c>
      <c r="AA1971" s="34" t="s">
        <v>404</v>
      </c>
      <c r="AB1971" s="34" t="s">
        <v>404</v>
      </c>
      <c r="AC1971" s="34" t="s">
        <v>6899</v>
      </c>
      <c r="AD1971" s="44" t="s">
        <v>3928</v>
      </c>
      <c r="AE1971" s="44" t="s">
        <v>6886</v>
      </c>
      <c r="AF1971" s="43">
        <v>228</v>
      </c>
      <c r="AG1971" s="34" t="s">
        <v>4101</v>
      </c>
      <c r="AH1971" s="34" t="s">
        <v>6888</v>
      </c>
      <c r="AI1971" s="43" t="s">
        <v>4102</v>
      </c>
      <c r="AJ1971" s="44" t="s">
        <v>4103</v>
      </c>
      <c r="AK1971" s="295">
        <v>6300705</v>
      </c>
      <c r="AL1971" s="44" t="s">
        <v>404</v>
      </c>
      <c r="AM1971" s="44" t="s">
        <v>4107</v>
      </c>
      <c r="AN1971" s="296">
        <v>271093900</v>
      </c>
      <c r="AO1971" s="34"/>
      <c r="AP1971" s="34"/>
      <c r="AQ1971" s="34"/>
      <c r="AR1971" s="34"/>
      <c r="AS1971" s="34"/>
      <c r="AT1971" s="44" t="s">
        <v>6737</v>
      </c>
      <c r="AU1971" s="44"/>
      <c r="AV1971" s="751" t="str" cm="1">
        <f t="array" ref="AV19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1" s="34"/>
      <c r="AX1971" s="34"/>
      <c r="AY1971" s="34"/>
      <c r="AZ1971" s="34"/>
      <c r="BA1971" s="34"/>
      <c r="BB1971" s="34"/>
      <c r="BC1971" s="34"/>
      <c r="BD1971" s="44">
        <v>90765</v>
      </c>
      <c r="BE1971" s="34" t="s">
        <v>2751</v>
      </c>
      <c r="BF1971" s="43" t="s">
        <v>1277</v>
      </c>
      <c r="BG1971" s="34" t="s">
        <v>404</v>
      </c>
      <c r="BH1971" s="34" t="s">
        <v>404</v>
      </c>
      <c r="BI1971" s="34" t="s">
        <v>6899</v>
      </c>
      <c r="BJ1971" s="44" t="s">
        <v>3928</v>
      </c>
      <c r="BK1971" s="44" t="s">
        <v>6886</v>
      </c>
    </row>
    <row r="1972" spans="22:63">
      <c r="V1972" s="43">
        <v>228</v>
      </c>
      <c r="W1972" s="34" t="s">
        <v>4101</v>
      </c>
      <c r="X1972" s="44">
        <v>90746</v>
      </c>
      <c r="Y1972" s="34" t="s">
        <v>3685</v>
      </c>
      <c r="Z1972" s="43" t="s">
        <v>1277</v>
      </c>
      <c r="AA1972" s="34" t="s">
        <v>404</v>
      </c>
      <c r="AB1972" s="34" t="s">
        <v>404</v>
      </c>
      <c r="AC1972" s="34" t="s">
        <v>3685</v>
      </c>
      <c r="AD1972" s="44" t="s">
        <v>3928</v>
      </c>
      <c r="AE1972" s="44" t="s">
        <v>6886</v>
      </c>
      <c r="AF1972" s="43">
        <v>228</v>
      </c>
      <c r="AG1972" s="34" t="s">
        <v>4101</v>
      </c>
      <c r="AH1972" s="34" t="s">
        <v>6888</v>
      </c>
      <c r="AI1972" s="43" t="s">
        <v>4102</v>
      </c>
      <c r="AJ1972" s="44" t="s">
        <v>4103</v>
      </c>
      <c r="AK1972" s="295">
        <v>6300705</v>
      </c>
      <c r="AL1972" s="44" t="s">
        <v>404</v>
      </c>
      <c r="AM1972" s="44" t="s">
        <v>4107</v>
      </c>
      <c r="AN1972" s="296">
        <v>271093900</v>
      </c>
      <c r="AO1972" s="34"/>
      <c r="AP1972" s="34"/>
      <c r="AQ1972" s="34"/>
      <c r="AR1972" s="34"/>
      <c r="AS1972" s="34"/>
      <c r="AT1972" s="44" t="s">
        <v>6737</v>
      </c>
      <c r="AU1972" s="44"/>
      <c r="AV1972" s="751" t="str" cm="1">
        <f t="array" ref="AV19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2" s="34"/>
      <c r="AX1972" s="34"/>
      <c r="AY1972" s="34"/>
      <c r="AZ1972" s="34"/>
      <c r="BA1972" s="34"/>
      <c r="BB1972" s="34"/>
      <c r="BC1972" s="34"/>
      <c r="BD1972" s="44">
        <v>90746</v>
      </c>
      <c r="BE1972" s="34" t="s">
        <v>3685</v>
      </c>
      <c r="BF1972" s="43" t="s">
        <v>1277</v>
      </c>
      <c r="BG1972" s="34" t="s">
        <v>404</v>
      </c>
      <c r="BH1972" s="34" t="s">
        <v>404</v>
      </c>
      <c r="BI1972" s="34" t="s">
        <v>3685</v>
      </c>
      <c r="BJ1972" s="44" t="s">
        <v>3928</v>
      </c>
      <c r="BK1972" s="44" t="s">
        <v>6886</v>
      </c>
    </row>
    <row r="1973" spans="22:63">
      <c r="V1973" s="43">
        <v>228</v>
      </c>
      <c r="W1973" s="34" t="s">
        <v>4101</v>
      </c>
      <c r="X1973" s="44">
        <v>90747</v>
      </c>
      <c r="Y1973" s="34" t="s">
        <v>3716</v>
      </c>
      <c r="Z1973" s="43" t="s">
        <v>1277</v>
      </c>
      <c r="AA1973" s="34" t="s">
        <v>404</v>
      </c>
      <c r="AB1973" s="34" t="s">
        <v>404</v>
      </c>
      <c r="AC1973" s="34" t="s">
        <v>3716</v>
      </c>
      <c r="AD1973" s="44" t="s">
        <v>3928</v>
      </c>
      <c r="AE1973" s="44" t="s">
        <v>6886</v>
      </c>
      <c r="AF1973" s="43">
        <v>228</v>
      </c>
      <c r="AG1973" s="34" t="s">
        <v>4101</v>
      </c>
      <c r="AH1973" s="34" t="s">
        <v>6888</v>
      </c>
      <c r="AI1973" s="43" t="s">
        <v>4102</v>
      </c>
      <c r="AJ1973" s="44" t="s">
        <v>4103</v>
      </c>
      <c r="AK1973" s="295">
        <v>6300705</v>
      </c>
      <c r="AL1973" s="44" t="s">
        <v>404</v>
      </c>
      <c r="AM1973" s="44" t="s">
        <v>4107</v>
      </c>
      <c r="AN1973" s="296">
        <v>271093900</v>
      </c>
      <c r="AO1973" s="34"/>
      <c r="AP1973" s="34"/>
      <c r="AQ1973" s="34"/>
      <c r="AR1973" s="34"/>
      <c r="AS1973" s="34"/>
      <c r="AT1973" s="44" t="s">
        <v>6737</v>
      </c>
      <c r="AU1973" s="44"/>
      <c r="AV1973" s="751" t="str" cm="1">
        <f t="array" ref="AV19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3" s="34"/>
      <c r="AX1973" s="34"/>
      <c r="AY1973" s="34"/>
      <c r="AZ1973" s="34"/>
      <c r="BA1973" s="34"/>
      <c r="BB1973" s="34"/>
      <c r="BC1973" s="34"/>
      <c r="BD1973" s="44">
        <v>90747</v>
      </c>
      <c r="BE1973" s="34" t="s">
        <v>3716</v>
      </c>
      <c r="BF1973" s="43" t="s">
        <v>1277</v>
      </c>
      <c r="BG1973" s="34" t="s">
        <v>404</v>
      </c>
      <c r="BH1973" s="34" t="s">
        <v>404</v>
      </c>
      <c r="BI1973" s="34" t="s">
        <v>3716</v>
      </c>
      <c r="BJ1973" s="44" t="s">
        <v>3928</v>
      </c>
      <c r="BK1973" s="44" t="s">
        <v>6886</v>
      </c>
    </row>
    <row r="1974" spans="22:63">
      <c r="V1974" s="43">
        <v>228</v>
      </c>
      <c r="W1974" s="34" t="s">
        <v>4101</v>
      </c>
      <c r="X1974" s="44">
        <v>90748</v>
      </c>
      <c r="Y1974" s="34" t="s">
        <v>3743</v>
      </c>
      <c r="Z1974" s="43" t="s">
        <v>1277</v>
      </c>
      <c r="AA1974" s="34" t="s">
        <v>404</v>
      </c>
      <c r="AB1974" s="34" t="s">
        <v>404</v>
      </c>
      <c r="AC1974" s="34" t="s">
        <v>3743</v>
      </c>
      <c r="AD1974" s="44" t="s">
        <v>3928</v>
      </c>
      <c r="AE1974" s="44" t="s">
        <v>6886</v>
      </c>
      <c r="AF1974" s="43">
        <v>228</v>
      </c>
      <c r="AG1974" s="34" t="s">
        <v>4101</v>
      </c>
      <c r="AH1974" s="34" t="s">
        <v>6888</v>
      </c>
      <c r="AI1974" s="43" t="s">
        <v>4102</v>
      </c>
      <c r="AJ1974" s="44" t="s">
        <v>4103</v>
      </c>
      <c r="AK1974" s="295">
        <v>6300705</v>
      </c>
      <c r="AL1974" s="44" t="s">
        <v>404</v>
      </c>
      <c r="AM1974" s="44" t="s">
        <v>4107</v>
      </c>
      <c r="AN1974" s="296">
        <v>271093900</v>
      </c>
      <c r="AO1974" s="34"/>
      <c r="AP1974" s="34"/>
      <c r="AQ1974" s="34"/>
      <c r="AR1974" s="34"/>
      <c r="AS1974" s="34"/>
      <c r="AT1974" s="44" t="s">
        <v>6737</v>
      </c>
      <c r="AU1974" s="44"/>
      <c r="AV1974" s="751" t="str" cm="1">
        <f t="array" ref="AV19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4" s="34"/>
      <c r="AX1974" s="34"/>
      <c r="AY1974" s="34"/>
      <c r="AZ1974" s="34"/>
      <c r="BA1974" s="34"/>
      <c r="BB1974" s="34"/>
      <c r="BC1974" s="34"/>
      <c r="BD1974" s="44">
        <v>90748</v>
      </c>
      <c r="BE1974" s="34" t="s">
        <v>3743</v>
      </c>
      <c r="BF1974" s="43" t="s">
        <v>1277</v>
      </c>
      <c r="BG1974" s="34" t="s">
        <v>404</v>
      </c>
      <c r="BH1974" s="34" t="s">
        <v>404</v>
      </c>
      <c r="BI1974" s="34" t="s">
        <v>3743</v>
      </c>
      <c r="BJ1974" s="44" t="s">
        <v>3928</v>
      </c>
      <c r="BK1974" s="44" t="s">
        <v>6886</v>
      </c>
    </row>
    <row r="1975" spans="22:63">
      <c r="V1975" s="43">
        <v>228</v>
      </c>
      <c r="W1975" s="34" t="s">
        <v>4101</v>
      </c>
      <c r="X1975" s="44">
        <v>90749</v>
      </c>
      <c r="Y1975" s="34" t="s">
        <v>3768</v>
      </c>
      <c r="Z1975" s="43" t="s">
        <v>1277</v>
      </c>
      <c r="AA1975" s="34" t="s">
        <v>404</v>
      </c>
      <c r="AB1975" s="34" t="s">
        <v>404</v>
      </c>
      <c r="AC1975" s="34" t="s">
        <v>3768</v>
      </c>
      <c r="AD1975" s="44" t="s">
        <v>3928</v>
      </c>
      <c r="AE1975" s="44" t="s">
        <v>6886</v>
      </c>
      <c r="AF1975" s="43">
        <v>228</v>
      </c>
      <c r="AG1975" s="34" t="s">
        <v>4101</v>
      </c>
      <c r="AH1975" s="34" t="s">
        <v>6888</v>
      </c>
      <c r="AI1975" s="43" t="s">
        <v>4102</v>
      </c>
      <c r="AJ1975" s="44" t="s">
        <v>4103</v>
      </c>
      <c r="AK1975" s="295">
        <v>6300705</v>
      </c>
      <c r="AL1975" s="44" t="s">
        <v>404</v>
      </c>
      <c r="AM1975" s="44" t="s">
        <v>4107</v>
      </c>
      <c r="AN1975" s="296">
        <v>271093900</v>
      </c>
      <c r="AO1975" s="34"/>
      <c r="AP1975" s="34"/>
      <c r="AQ1975" s="34"/>
      <c r="AR1975" s="34"/>
      <c r="AS1975" s="34"/>
      <c r="AT1975" s="44" t="s">
        <v>6737</v>
      </c>
      <c r="AU1975" s="44"/>
      <c r="AV1975" s="751" t="str" cm="1">
        <f t="array" ref="AV19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5" s="34"/>
      <c r="AX1975" s="34"/>
      <c r="AY1975" s="34"/>
      <c r="AZ1975" s="34"/>
      <c r="BA1975" s="34"/>
      <c r="BB1975" s="34"/>
      <c r="BC1975" s="34"/>
      <c r="BD1975" s="44">
        <v>90749</v>
      </c>
      <c r="BE1975" s="34" t="s">
        <v>3768</v>
      </c>
      <c r="BF1975" s="43" t="s">
        <v>1277</v>
      </c>
      <c r="BG1975" s="34" t="s">
        <v>404</v>
      </c>
      <c r="BH1975" s="34" t="s">
        <v>404</v>
      </c>
      <c r="BI1975" s="34" t="s">
        <v>3768</v>
      </c>
      <c r="BJ1975" s="44" t="s">
        <v>3928</v>
      </c>
      <c r="BK1975" s="44" t="s">
        <v>6886</v>
      </c>
    </row>
    <row r="1976" spans="22:63">
      <c r="V1976" s="43">
        <v>228</v>
      </c>
      <c r="W1976" s="34" t="s">
        <v>4101</v>
      </c>
      <c r="X1976" s="44">
        <v>90750</v>
      </c>
      <c r="Y1976" s="34" t="s">
        <v>3792</v>
      </c>
      <c r="Z1976" s="43" t="s">
        <v>1277</v>
      </c>
      <c r="AA1976" s="34" t="s">
        <v>404</v>
      </c>
      <c r="AB1976" s="34" t="s">
        <v>404</v>
      </c>
      <c r="AC1976" s="34" t="s">
        <v>3792</v>
      </c>
      <c r="AD1976" s="44" t="s">
        <v>3928</v>
      </c>
      <c r="AE1976" s="44" t="s">
        <v>6886</v>
      </c>
      <c r="AF1976" s="43">
        <v>228</v>
      </c>
      <c r="AG1976" s="34" t="s">
        <v>4101</v>
      </c>
      <c r="AH1976" s="34" t="s">
        <v>6888</v>
      </c>
      <c r="AI1976" s="43" t="s">
        <v>4102</v>
      </c>
      <c r="AJ1976" s="44" t="s">
        <v>4103</v>
      </c>
      <c r="AK1976" s="295">
        <v>6300705</v>
      </c>
      <c r="AL1976" s="44" t="s">
        <v>404</v>
      </c>
      <c r="AM1976" s="44" t="s">
        <v>4107</v>
      </c>
      <c r="AN1976" s="296">
        <v>271093900</v>
      </c>
      <c r="AO1976" s="34"/>
      <c r="AP1976" s="34"/>
      <c r="AQ1976" s="34"/>
      <c r="AR1976" s="34"/>
      <c r="AS1976" s="34"/>
      <c r="AT1976" s="44" t="s">
        <v>6737</v>
      </c>
      <c r="AU1976" s="44"/>
      <c r="AV1976" s="751" t="str" cm="1">
        <f t="array" ref="AV19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6" s="34"/>
      <c r="AX1976" s="34"/>
      <c r="AY1976" s="34"/>
      <c r="AZ1976" s="34"/>
      <c r="BA1976" s="34"/>
      <c r="BB1976" s="34"/>
      <c r="BC1976" s="34"/>
      <c r="BD1976" s="44">
        <v>90750</v>
      </c>
      <c r="BE1976" s="34" t="s">
        <v>3792</v>
      </c>
      <c r="BF1976" s="43" t="s">
        <v>1277</v>
      </c>
      <c r="BG1976" s="34" t="s">
        <v>404</v>
      </c>
      <c r="BH1976" s="34" t="s">
        <v>404</v>
      </c>
      <c r="BI1976" s="34" t="s">
        <v>3792</v>
      </c>
      <c r="BJ1976" s="44" t="s">
        <v>3928</v>
      </c>
      <c r="BK1976" s="44" t="s">
        <v>6886</v>
      </c>
    </row>
    <row r="1977" spans="22:63">
      <c r="V1977" s="43">
        <v>228</v>
      </c>
      <c r="W1977" s="34" t="s">
        <v>4101</v>
      </c>
      <c r="X1977" s="44">
        <v>90751</v>
      </c>
      <c r="Y1977" s="34" t="s">
        <v>3817</v>
      </c>
      <c r="Z1977" s="43" t="s">
        <v>1277</v>
      </c>
      <c r="AA1977" s="34" t="s">
        <v>404</v>
      </c>
      <c r="AB1977" s="34" t="s">
        <v>404</v>
      </c>
      <c r="AC1977" s="34" t="s">
        <v>3817</v>
      </c>
      <c r="AD1977" s="44" t="s">
        <v>3928</v>
      </c>
      <c r="AE1977" s="44" t="s">
        <v>6886</v>
      </c>
      <c r="AF1977" s="43">
        <v>228</v>
      </c>
      <c r="AG1977" s="34" t="s">
        <v>4101</v>
      </c>
      <c r="AH1977" s="34" t="s">
        <v>6888</v>
      </c>
      <c r="AI1977" s="43" t="s">
        <v>4102</v>
      </c>
      <c r="AJ1977" s="44" t="s">
        <v>4103</v>
      </c>
      <c r="AK1977" s="295">
        <v>6300705</v>
      </c>
      <c r="AL1977" s="44" t="s">
        <v>404</v>
      </c>
      <c r="AM1977" s="44" t="s">
        <v>4107</v>
      </c>
      <c r="AN1977" s="296">
        <v>271093900</v>
      </c>
      <c r="AO1977" s="34"/>
      <c r="AP1977" s="34"/>
      <c r="AQ1977" s="34"/>
      <c r="AR1977" s="34"/>
      <c r="AS1977" s="34"/>
      <c r="AT1977" s="44" t="s">
        <v>6737</v>
      </c>
      <c r="AU1977" s="44"/>
      <c r="AV1977" s="751" t="str" cm="1">
        <f t="array" ref="AV19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7" s="34"/>
      <c r="AX1977" s="34"/>
      <c r="AY1977" s="34"/>
      <c r="AZ1977" s="34"/>
      <c r="BA1977" s="34"/>
      <c r="BB1977" s="34"/>
      <c r="BC1977" s="34"/>
      <c r="BD1977" s="44">
        <v>90751</v>
      </c>
      <c r="BE1977" s="34" t="s">
        <v>3817</v>
      </c>
      <c r="BF1977" s="43" t="s">
        <v>1277</v>
      </c>
      <c r="BG1977" s="34" t="s">
        <v>404</v>
      </c>
      <c r="BH1977" s="34" t="s">
        <v>404</v>
      </c>
      <c r="BI1977" s="34" t="s">
        <v>3817</v>
      </c>
      <c r="BJ1977" s="44" t="s">
        <v>3928</v>
      </c>
      <c r="BK1977" s="44" t="s">
        <v>6886</v>
      </c>
    </row>
    <row r="1978" spans="22:63">
      <c r="V1978" s="43">
        <v>228</v>
      </c>
      <c r="W1978" s="34" t="s">
        <v>4101</v>
      </c>
      <c r="X1978" s="44">
        <v>90752</v>
      </c>
      <c r="Y1978" s="34" t="s">
        <v>2487</v>
      </c>
      <c r="Z1978" s="43" t="s">
        <v>1277</v>
      </c>
      <c r="AA1978" s="34" t="s">
        <v>404</v>
      </c>
      <c r="AB1978" s="34" t="s">
        <v>404</v>
      </c>
      <c r="AC1978" s="34" t="s">
        <v>2487</v>
      </c>
      <c r="AD1978" s="44" t="s">
        <v>3928</v>
      </c>
      <c r="AE1978" s="44" t="s">
        <v>6886</v>
      </c>
      <c r="AF1978" s="43">
        <v>228</v>
      </c>
      <c r="AG1978" s="34" t="s">
        <v>4101</v>
      </c>
      <c r="AH1978" s="34" t="s">
        <v>6888</v>
      </c>
      <c r="AI1978" s="43" t="s">
        <v>4102</v>
      </c>
      <c r="AJ1978" s="44" t="s">
        <v>4103</v>
      </c>
      <c r="AK1978" s="295">
        <v>6300705</v>
      </c>
      <c r="AL1978" s="44" t="s">
        <v>404</v>
      </c>
      <c r="AM1978" s="44" t="s">
        <v>4107</v>
      </c>
      <c r="AN1978" s="296">
        <v>271093900</v>
      </c>
      <c r="AO1978" s="34"/>
      <c r="AP1978" s="34"/>
      <c r="AQ1978" s="34"/>
      <c r="AR1978" s="34"/>
      <c r="AS1978" s="34"/>
      <c r="AT1978" s="44" t="s">
        <v>6737</v>
      </c>
      <c r="AU1978" s="44"/>
      <c r="AV1978" s="751" t="str" cm="1">
        <f t="array" ref="AV19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8" s="34"/>
      <c r="AX1978" s="34"/>
      <c r="AY1978" s="34"/>
      <c r="AZ1978" s="34"/>
      <c r="BA1978" s="34"/>
      <c r="BB1978" s="34"/>
      <c r="BC1978" s="34"/>
      <c r="BD1978" s="44">
        <v>90752</v>
      </c>
      <c r="BE1978" s="34" t="s">
        <v>2487</v>
      </c>
      <c r="BF1978" s="43" t="s">
        <v>1277</v>
      </c>
      <c r="BG1978" s="34" t="s">
        <v>404</v>
      </c>
      <c r="BH1978" s="34" t="s">
        <v>404</v>
      </c>
      <c r="BI1978" s="34" t="s">
        <v>2487</v>
      </c>
      <c r="BJ1978" s="44" t="s">
        <v>3928</v>
      </c>
      <c r="BK1978" s="44" t="s">
        <v>6886</v>
      </c>
    </row>
    <row r="1979" spans="22:63">
      <c r="V1979" s="43">
        <v>228</v>
      </c>
      <c r="W1979" s="34" t="s">
        <v>4101</v>
      </c>
      <c r="X1979" s="44">
        <v>90753</v>
      </c>
      <c r="Y1979" s="34" t="s">
        <v>3858</v>
      </c>
      <c r="Z1979" s="43" t="s">
        <v>1277</v>
      </c>
      <c r="AA1979" s="34" t="s">
        <v>404</v>
      </c>
      <c r="AB1979" s="34" t="s">
        <v>404</v>
      </c>
      <c r="AC1979" s="34" t="s">
        <v>3858</v>
      </c>
      <c r="AD1979" s="44" t="s">
        <v>3928</v>
      </c>
      <c r="AE1979" s="44" t="s">
        <v>6886</v>
      </c>
      <c r="AF1979" s="43">
        <v>228</v>
      </c>
      <c r="AG1979" s="34" t="s">
        <v>4101</v>
      </c>
      <c r="AH1979" s="34" t="s">
        <v>6888</v>
      </c>
      <c r="AI1979" s="43" t="s">
        <v>4102</v>
      </c>
      <c r="AJ1979" s="44" t="s">
        <v>4103</v>
      </c>
      <c r="AK1979" s="295">
        <v>6300705</v>
      </c>
      <c r="AL1979" s="44" t="s">
        <v>404</v>
      </c>
      <c r="AM1979" s="44" t="s">
        <v>4107</v>
      </c>
      <c r="AN1979" s="296">
        <v>271093900</v>
      </c>
      <c r="AO1979" s="34"/>
      <c r="AP1979" s="34"/>
      <c r="AQ1979" s="34"/>
      <c r="AR1979" s="34"/>
      <c r="AS1979" s="34"/>
      <c r="AT1979" s="44" t="s">
        <v>6737</v>
      </c>
      <c r="AU1979" s="44"/>
      <c r="AV1979" s="751" t="str" cm="1">
        <f t="array" ref="AV19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79" s="34"/>
      <c r="AX1979" s="34"/>
      <c r="AY1979" s="34"/>
      <c r="AZ1979" s="34"/>
      <c r="BA1979" s="34"/>
      <c r="BB1979" s="34"/>
      <c r="BC1979" s="34"/>
      <c r="BD1979" s="44">
        <v>90753</v>
      </c>
      <c r="BE1979" s="34" t="s">
        <v>3858</v>
      </c>
      <c r="BF1979" s="43" t="s">
        <v>1277</v>
      </c>
      <c r="BG1979" s="34" t="s">
        <v>404</v>
      </c>
      <c r="BH1979" s="34" t="s">
        <v>404</v>
      </c>
      <c r="BI1979" s="34" t="s">
        <v>3858</v>
      </c>
      <c r="BJ1979" s="44" t="s">
        <v>3928</v>
      </c>
      <c r="BK1979" s="44" t="s">
        <v>6886</v>
      </c>
    </row>
    <row r="1980" spans="22:63">
      <c r="V1980" s="43">
        <v>228</v>
      </c>
      <c r="W1980" s="34" t="s">
        <v>4101</v>
      </c>
      <c r="X1980" s="44">
        <v>90800</v>
      </c>
      <c r="Y1980" s="34" t="s">
        <v>6900</v>
      </c>
      <c r="Z1980" s="43" t="s">
        <v>1277</v>
      </c>
      <c r="AA1980" s="34" t="s">
        <v>564</v>
      </c>
      <c r="AB1980" s="34" t="s">
        <v>404</v>
      </c>
      <c r="AC1980" s="34" t="s">
        <v>1095</v>
      </c>
      <c r="AD1980" s="44" t="s">
        <v>3928</v>
      </c>
      <c r="AE1980" s="44" t="s">
        <v>6886</v>
      </c>
      <c r="AF1980" s="43">
        <v>228</v>
      </c>
      <c r="AG1980" s="34" t="s">
        <v>4101</v>
      </c>
      <c r="AH1980" s="34" t="s">
        <v>6888</v>
      </c>
      <c r="AI1980" s="43" t="s">
        <v>4102</v>
      </c>
      <c r="AJ1980" s="44" t="s">
        <v>4103</v>
      </c>
      <c r="AK1980" s="295">
        <v>6300705</v>
      </c>
      <c r="AL1980" s="44" t="s">
        <v>404</v>
      </c>
      <c r="AM1980" s="44" t="s">
        <v>4107</v>
      </c>
      <c r="AN1980" s="296">
        <v>271093900</v>
      </c>
      <c r="AO1980" s="34"/>
      <c r="AP1980" s="34"/>
      <c r="AQ1980" s="34"/>
      <c r="AR1980" s="34"/>
      <c r="AS1980" s="34"/>
      <c r="AT1980" s="44" t="s">
        <v>6737</v>
      </c>
      <c r="AU1980" s="44"/>
      <c r="AV1980" s="751" t="str" cm="1">
        <f t="array" ref="AV19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0" s="34"/>
      <c r="AX1980" s="34"/>
      <c r="AY1980" s="34"/>
      <c r="AZ1980" s="34"/>
      <c r="BA1980" s="34"/>
      <c r="BB1980" s="34"/>
      <c r="BC1980" s="34"/>
      <c r="BD1980" s="44">
        <v>90800</v>
      </c>
      <c r="BE1980" s="34" t="s">
        <v>6900</v>
      </c>
      <c r="BF1980" s="43" t="s">
        <v>1277</v>
      </c>
      <c r="BG1980" s="34" t="s">
        <v>564</v>
      </c>
      <c r="BH1980" s="34" t="s">
        <v>404</v>
      </c>
      <c r="BI1980" s="34" t="s">
        <v>1095</v>
      </c>
      <c r="BJ1980" s="44" t="s">
        <v>3928</v>
      </c>
      <c r="BK1980" s="44" t="s">
        <v>6886</v>
      </c>
    </row>
    <row r="1981" spans="22:63">
      <c r="V1981" s="43">
        <v>228</v>
      </c>
      <c r="W1981" s="34" t="s">
        <v>4101</v>
      </c>
      <c r="X1981" s="44">
        <v>90802</v>
      </c>
      <c r="Y1981" s="34" t="s">
        <v>1095</v>
      </c>
      <c r="Z1981" s="43" t="s">
        <v>1277</v>
      </c>
      <c r="AA1981" s="34" t="s">
        <v>564</v>
      </c>
      <c r="AB1981" s="34" t="s">
        <v>404</v>
      </c>
      <c r="AC1981" s="34" t="s">
        <v>1095</v>
      </c>
      <c r="AD1981" s="44" t="s">
        <v>3928</v>
      </c>
      <c r="AE1981" s="44" t="s">
        <v>6886</v>
      </c>
      <c r="AF1981" s="43">
        <v>228</v>
      </c>
      <c r="AG1981" s="34" t="s">
        <v>4101</v>
      </c>
      <c r="AH1981" s="34" t="s">
        <v>6888</v>
      </c>
      <c r="AI1981" s="43" t="s">
        <v>4102</v>
      </c>
      <c r="AJ1981" s="44" t="s">
        <v>4103</v>
      </c>
      <c r="AK1981" s="295">
        <v>6300705</v>
      </c>
      <c r="AL1981" s="44" t="s">
        <v>404</v>
      </c>
      <c r="AM1981" s="44" t="s">
        <v>4107</v>
      </c>
      <c r="AN1981" s="296">
        <v>271093900</v>
      </c>
      <c r="AO1981" s="34"/>
      <c r="AP1981" s="34"/>
      <c r="AQ1981" s="34"/>
      <c r="AR1981" s="34"/>
      <c r="AS1981" s="34"/>
      <c r="AT1981" s="44" t="s">
        <v>6737</v>
      </c>
      <c r="AU1981" s="44"/>
      <c r="AV1981" s="751" t="str" cm="1">
        <f t="array" ref="AV19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1" s="34"/>
      <c r="AX1981" s="34"/>
      <c r="AY1981" s="34"/>
      <c r="AZ1981" s="34"/>
      <c r="BA1981" s="34"/>
      <c r="BB1981" s="34"/>
      <c r="BC1981" s="34"/>
      <c r="BD1981" s="44">
        <v>90802</v>
      </c>
      <c r="BE1981" s="34" t="s">
        <v>1095</v>
      </c>
      <c r="BF1981" s="43" t="s">
        <v>1277</v>
      </c>
      <c r="BG1981" s="34" t="s">
        <v>564</v>
      </c>
      <c r="BH1981" s="34" t="s">
        <v>404</v>
      </c>
      <c r="BI1981" s="34" t="s">
        <v>1095</v>
      </c>
      <c r="BJ1981" s="44" t="s">
        <v>3928</v>
      </c>
      <c r="BK1981" s="44" t="s">
        <v>6886</v>
      </c>
    </row>
    <row r="1982" spans="22:63">
      <c r="V1982" s="43">
        <v>228</v>
      </c>
      <c r="W1982" s="34" t="s">
        <v>4101</v>
      </c>
      <c r="X1982" s="44">
        <v>90803</v>
      </c>
      <c r="Y1982" s="34" t="s">
        <v>1387</v>
      </c>
      <c r="Z1982" s="43" t="s">
        <v>1277</v>
      </c>
      <c r="AA1982" s="34" t="s">
        <v>564</v>
      </c>
      <c r="AB1982" s="34" t="s">
        <v>404</v>
      </c>
      <c r="AC1982" s="34" t="s">
        <v>1387</v>
      </c>
      <c r="AD1982" s="44" t="s">
        <v>3928</v>
      </c>
      <c r="AE1982" s="44" t="s">
        <v>6886</v>
      </c>
      <c r="AF1982" s="43">
        <v>228</v>
      </c>
      <c r="AG1982" s="34" t="s">
        <v>4101</v>
      </c>
      <c r="AH1982" s="34" t="s">
        <v>6888</v>
      </c>
      <c r="AI1982" s="43" t="s">
        <v>4102</v>
      </c>
      <c r="AJ1982" s="44" t="s">
        <v>4103</v>
      </c>
      <c r="AK1982" s="295">
        <v>6300705</v>
      </c>
      <c r="AL1982" s="44" t="s">
        <v>404</v>
      </c>
      <c r="AM1982" s="44" t="s">
        <v>4107</v>
      </c>
      <c r="AN1982" s="296">
        <v>271093900</v>
      </c>
      <c r="AO1982" s="34"/>
      <c r="AP1982" s="34"/>
      <c r="AQ1982" s="34"/>
      <c r="AR1982" s="34"/>
      <c r="AS1982" s="34"/>
      <c r="AT1982" s="44" t="s">
        <v>6737</v>
      </c>
      <c r="AU1982" s="44"/>
      <c r="AV1982" s="751" t="str" cm="1">
        <f t="array" ref="AV19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2" s="34"/>
      <c r="AX1982" s="34"/>
      <c r="AY1982" s="34"/>
      <c r="AZ1982" s="34"/>
      <c r="BA1982" s="34"/>
      <c r="BB1982" s="34"/>
      <c r="BC1982" s="34"/>
      <c r="BD1982" s="44">
        <v>90803</v>
      </c>
      <c r="BE1982" s="34" t="s">
        <v>1387</v>
      </c>
      <c r="BF1982" s="43" t="s">
        <v>1277</v>
      </c>
      <c r="BG1982" s="34" t="s">
        <v>564</v>
      </c>
      <c r="BH1982" s="34" t="s">
        <v>404</v>
      </c>
      <c r="BI1982" s="34" t="s">
        <v>1387</v>
      </c>
      <c r="BJ1982" s="44" t="s">
        <v>3928</v>
      </c>
      <c r="BK1982" s="44" t="s">
        <v>6886</v>
      </c>
    </row>
    <row r="1983" spans="22:63">
      <c r="V1983" s="43">
        <v>228</v>
      </c>
      <c r="W1983" s="34" t="s">
        <v>4101</v>
      </c>
      <c r="X1983" s="44">
        <v>90801</v>
      </c>
      <c r="Y1983" s="34" t="s">
        <v>829</v>
      </c>
      <c r="Z1983" s="43" t="s">
        <v>1277</v>
      </c>
      <c r="AA1983" s="34" t="s">
        <v>564</v>
      </c>
      <c r="AB1983" s="34" t="s">
        <v>404</v>
      </c>
      <c r="AC1983" s="34" t="s">
        <v>829</v>
      </c>
      <c r="AD1983" s="44" t="s">
        <v>3928</v>
      </c>
      <c r="AE1983" s="44" t="s">
        <v>6886</v>
      </c>
      <c r="AF1983" s="43">
        <v>228</v>
      </c>
      <c r="AG1983" s="34" t="s">
        <v>4101</v>
      </c>
      <c r="AH1983" s="34" t="s">
        <v>6888</v>
      </c>
      <c r="AI1983" s="43" t="s">
        <v>4102</v>
      </c>
      <c r="AJ1983" s="44" t="s">
        <v>4103</v>
      </c>
      <c r="AK1983" s="295">
        <v>6300705</v>
      </c>
      <c r="AL1983" s="44" t="s">
        <v>404</v>
      </c>
      <c r="AM1983" s="44" t="s">
        <v>4107</v>
      </c>
      <c r="AN1983" s="296">
        <v>271093900</v>
      </c>
      <c r="AO1983" s="34"/>
      <c r="AP1983" s="34"/>
      <c r="AQ1983" s="34"/>
      <c r="AR1983" s="34"/>
      <c r="AS1983" s="34"/>
      <c r="AT1983" s="44" t="s">
        <v>6737</v>
      </c>
      <c r="AU1983" s="44"/>
      <c r="AV1983" s="751" t="str" cm="1">
        <f t="array" ref="AV19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3" s="34"/>
      <c r="AX1983" s="34"/>
      <c r="AY1983" s="34"/>
      <c r="AZ1983" s="34"/>
      <c r="BA1983" s="34"/>
      <c r="BB1983" s="34"/>
      <c r="BC1983" s="34"/>
      <c r="BD1983" s="44">
        <v>90801</v>
      </c>
      <c r="BE1983" s="34" t="s">
        <v>829</v>
      </c>
      <c r="BF1983" s="43" t="s">
        <v>1277</v>
      </c>
      <c r="BG1983" s="34" t="s">
        <v>564</v>
      </c>
      <c r="BH1983" s="34" t="s">
        <v>404</v>
      </c>
      <c r="BI1983" s="34" t="s">
        <v>829</v>
      </c>
      <c r="BJ1983" s="44" t="s">
        <v>3928</v>
      </c>
      <c r="BK1983" s="44" t="s">
        <v>6886</v>
      </c>
    </row>
    <row r="1984" spans="22:63">
      <c r="V1984" s="43">
        <v>228</v>
      </c>
      <c r="W1984" s="34" t="s">
        <v>4101</v>
      </c>
      <c r="X1984" s="44">
        <v>90804</v>
      </c>
      <c r="Y1984" s="34" t="s">
        <v>1671</v>
      </c>
      <c r="Z1984" s="43" t="s">
        <v>1277</v>
      </c>
      <c r="AA1984" s="34" t="s">
        <v>564</v>
      </c>
      <c r="AB1984" s="34" t="s">
        <v>404</v>
      </c>
      <c r="AC1984" s="34" t="s">
        <v>1671</v>
      </c>
      <c r="AD1984" s="44" t="s">
        <v>3928</v>
      </c>
      <c r="AE1984" s="44" t="s">
        <v>6886</v>
      </c>
      <c r="AF1984" s="43">
        <v>228</v>
      </c>
      <c r="AG1984" s="34" t="s">
        <v>4101</v>
      </c>
      <c r="AH1984" s="34" t="s">
        <v>6888</v>
      </c>
      <c r="AI1984" s="43" t="s">
        <v>4102</v>
      </c>
      <c r="AJ1984" s="44" t="s">
        <v>4103</v>
      </c>
      <c r="AK1984" s="295">
        <v>6300705</v>
      </c>
      <c r="AL1984" s="44" t="s">
        <v>404</v>
      </c>
      <c r="AM1984" s="44" t="s">
        <v>4107</v>
      </c>
      <c r="AN1984" s="296">
        <v>271093900</v>
      </c>
      <c r="AO1984" s="34"/>
      <c r="AP1984" s="34"/>
      <c r="AQ1984" s="34"/>
      <c r="AR1984" s="34"/>
      <c r="AS1984" s="34"/>
      <c r="AT1984" s="44" t="s">
        <v>6737</v>
      </c>
      <c r="AU1984" s="44"/>
      <c r="AV1984" s="751" t="str" cm="1">
        <f t="array" ref="AV19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4" s="34"/>
      <c r="AX1984" s="34"/>
      <c r="AY1984" s="34"/>
      <c r="AZ1984" s="34"/>
      <c r="BA1984" s="34"/>
      <c r="BB1984" s="34"/>
      <c r="BC1984" s="34"/>
      <c r="BD1984" s="44">
        <v>90804</v>
      </c>
      <c r="BE1984" s="34" t="s">
        <v>1671</v>
      </c>
      <c r="BF1984" s="43" t="s">
        <v>1277</v>
      </c>
      <c r="BG1984" s="34" t="s">
        <v>564</v>
      </c>
      <c r="BH1984" s="34" t="s">
        <v>404</v>
      </c>
      <c r="BI1984" s="34" t="s">
        <v>1671</v>
      </c>
      <c r="BJ1984" s="44" t="s">
        <v>3928</v>
      </c>
      <c r="BK1984" s="44" t="s">
        <v>6886</v>
      </c>
    </row>
    <row r="1985" spans="22:63">
      <c r="V1985" s="43">
        <v>228</v>
      </c>
      <c r="W1985" s="34" t="s">
        <v>4101</v>
      </c>
      <c r="X1985" s="44">
        <v>91101</v>
      </c>
      <c r="Y1985" s="34" t="s">
        <v>832</v>
      </c>
      <c r="Z1985" s="43" t="s">
        <v>1277</v>
      </c>
      <c r="AA1985" s="34" t="s">
        <v>567</v>
      </c>
      <c r="AB1985" s="34" t="s">
        <v>404</v>
      </c>
      <c r="AC1985" s="34" t="s">
        <v>832</v>
      </c>
      <c r="AD1985" s="44" t="s">
        <v>3928</v>
      </c>
      <c r="AE1985" s="44" t="s">
        <v>6886</v>
      </c>
      <c r="AF1985" s="43">
        <v>228</v>
      </c>
      <c r="AG1985" s="34" t="s">
        <v>4101</v>
      </c>
      <c r="AH1985" s="34" t="s">
        <v>6888</v>
      </c>
      <c r="AI1985" s="43" t="s">
        <v>4102</v>
      </c>
      <c r="AJ1985" s="44" t="s">
        <v>4103</v>
      </c>
      <c r="AK1985" s="295">
        <v>6300705</v>
      </c>
      <c r="AL1985" s="44" t="s">
        <v>404</v>
      </c>
      <c r="AM1985" s="44" t="s">
        <v>4107</v>
      </c>
      <c r="AN1985" s="296">
        <v>271093900</v>
      </c>
      <c r="AO1985" s="34"/>
      <c r="AP1985" s="34"/>
      <c r="AQ1985" s="34"/>
      <c r="AR1985" s="34"/>
      <c r="AS1985" s="34"/>
      <c r="AT1985" s="44" t="s">
        <v>6737</v>
      </c>
      <c r="AU1985" s="44"/>
      <c r="AV1985" s="751" t="str" cm="1">
        <f t="array" ref="AV19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5" s="34"/>
      <c r="AX1985" s="34"/>
      <c r="AY1985" s="34"/>
      <c r="AZ1985" s="34"/>
      <c r="BA1985" s="34"/>
      <c r="BB1985" s="34"/>
      <c r="BC1985" s="34"/>
      <c r="BD1985" s="44">
        <v>91101</v>
      </c>
      <c r="BE1985" s="34" t="s">
        <v>832</v>
      </c>
      <c r="BF1985" s="43" t="s">
        <v>1277</v>
      </c>
      <c r="BG1985" s="34" t="s">
        <v>567</v>
      </c>
      <c r="BH1985" s="34" t="s">
        <v>404</v>
      </c>
      <c r="BI1985" s="34" t="s">
        <v>832</v>
      </c>
      <c r="BJ1985" s="44" t="s">
        <v>3928</v>
      </c>
      <c r="BK1985" s="44" t="s">
        <v>6886</v>
      </c>
    </row>
    <row r="1986" spans="22:63">
      <c r="V1986" s="43">
        <v>228</v>
      </c>
      <c r="W1986" s="34" t="s">
        <v>4101</v>
      </c>
      <c r="X1986" s="44">
        <v>91103</v>
      </c>
      <c r="Y1986" s="34" t="s">
        <v>1390</v>
      </c>
      <c r="Z1986" s="43" t="s">
        <v>1277</v>
      </c>
      <c r="AA1986" s="34" t="s">
        <v>567</v>
      </c>
      <c r="AB1986" s="34" t="s">
        <v>404</v>
      </c>
      <c r="AC1986" s="34" t="s">
        <v>1390</v>
      </c>
      <c r="AD1986" s="44" t="s">
        <v>3928</v>
      </c>
      <c r="AE1986" s="44" t="s">
        <v>6886</v>
      </c>
      <c r="AF1986" s="43">
        <v>228</v>
      </c>
      <c r="AG1986" s="34" t="s">
        <v>4101</v>
      </c>
      <c r="AH1986" s="34" t="s">
        <v>6888</v>
      </c>
      <c r="AI1986" s="43" t="s">
        <v>4102</v>
      </c>
      <c r="AJ1986" s="44" t="s">
        <v>4103</v>
      </c>
      <c r="AK1986" s="295">
        <v>6300705</v>
      </c>
      <c r="AL1986" s="44" t="s">
        <v>404</v>
      </c>
      <c r="AM1986" s="44" t="s">
        <v>4107</v>
      </c>
      <c r="AN1986" s="296">
        <v>271093900</v>
      </c>
      <c r="AO1986" s="34"/>
      <c r="AP1986" s="34"/>
      <c r="AQ1986" s="34"/>
      <c r="AR1986" s="34"/>
      <c r="AS1986" s="34"/>
      <c r="AT1986" s="44" t="s">
        <v>6737</v>
      </c>
      <c r="AU1986" s="44"/>
      <c r="AV1986" s="751" t="str" cm="1">
        <f t="array" ref="AV19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6" s="34"/>
      <c r="AX1986" s="34"/>
      <c r="AY1986" s="34"/>
      <c r="AZ1986" s="34"/>
      <c r="BA1986" s="34"/>
      <c r="BB1986" s="34"/>
      <c r="BC1986" s="34"/>
      <c r="BD1986" s="44">
        <v>91103</v>
      </c>
      <c r="BE1986" s="34" t="s">
        <v>1390</v>
      </c>
      <c r="BF1986" s="43" t="s">
        <v>1277</v>
      </c>
      <c r="BG1986" s="34" t="s">
        <v>567</v>
      </c>
      <c r="BH1986" s="34" t="s">
        <v>404</v>
      </c>
      <c r="BI1986" s="34" t="s">
        <v>1390</v>
      </c>
      <c r="BJ1986" s="44" t="s">
        <v>3928</v>
      </c>
      <c r="BK1986" s="44" t="s">
        <v>6886</v>
      </c>
    </row>
    <row r="1987" spans="22:63">
      <c r="V1987" s="43">
        <v>228</v>
      </c>
      <c r="W1987" s="34" t="s">
        <v>4101</v>
      </c>
      <c r="X1987" s="44">
        <v>91102</v>
      </c>
      <c r="Y1987" s="34" t="s">
        <v>828</v>
      </c>
      <c r="Z1987" s="43" t="s">
        <v>1277</v>
      </c>
      <c r="AA1987" s="34" t="s">
        <v>567</v>
      </c>
      <c r="AB1987" s="34" t="s">
        <v>404</v>
      </c>
      <c r="AC1987" s="34" t="s">
        <v>828</v>
      </c>
      <c r="AD1987" s="44" t="s">
        <v>3928</v>
      </c>
      <c r="AE1987" s="44" t="s">
        <v>6886</v>
      </c>
      <c r="AF1987" s="43">
        <v>228</v>
      </c>
      <c r="AG1987" s="34" t="s">
        <v>4101</v>
      </c>
      <c r="AH1987" s="34" t="s">
        <v>6888</v>
      </c>
      <c r="AI1987" s="43" t="s">
        <v>4102</v>
      </c>
      <c r="AJ1987" s="44" t="s">
        <v>4103</v>
      </c>
      <c r="AK1987" s="295">
        <v>6300705</v>
      </c>
      <c r="AL1987" s="44" t="s">
        <v>404</v>
      </c>
      <c r="AM1987" s="44" t="s">
        <v>4107</v>
      </c>
      <c r="AN1987" s="296">
        <v>271093900</v>
      </c>
      <c r="AO1987" s="34"/>
      <c r="AP1987" s="34"/>
      <c r="AQ1987" s="34"/>
      <c r="AR1987" s="34"/>
      <c r="AS1987" s="34"/>
      <c r="AT1987" s="44" t="s">
        <v>6737</v>
      </c>
      <c r="AU1987" s="44"/>
      <c r="AV1987" s="751" t="str" cm="1">
        <f t="array" ref="AV19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7" s="34"/>
      <c r="AX1987" s="34"/>
      <c r="AY1987" s="34"/>
      <c r="AZ1987" s="34"/>
      <c r="BA1987" s="34"/>
      <c r="BB1987" s="34"/>
      <c r="BC1987" s="34"/>
      <c r="BD1987" s="44">
        <v>91102</v>
      </c>
      <c r="BE1987" s="34" t="s">
        <v>828</v>
      </c>
      <c r="BF1987" s="43" t="s">
        <v>1277</v>
      </c>
      <c r="BG1987" s="34" t="s">
        <v>567</v>
      </c>
      <c r="BH1987" s="34" t="s">
        <v>404</v>
      </c>
      <c r="BI1987" s="34" t="s">
        <v>828</v>
      </c>
      <c r="BJ1987" s="44" t="s">
        <v>3928</v>
      </c>
      <c r="BK1987" s="44" t="s">
        <v>6886</v>
      </c>
    </row>
    <row r="1988" spans="22:63">
      <c r="V1988" s="43">
        <v>228</v>
      </c>
      <c r="W1988" s="34" t="s">
        <v>4101</v>
      </c>
      <c r="X1988" s="44">
        <v>91106</v>
      </c>
      <c r="Y1988" s="34" t="s">
        <v>867</v>
      </c>
      <c r="Z1988" s="43" t="s">
        <v>1277</v>
      </c>
      <c r="AA1988" s="34" t="s">
        <v>567</v>
      </c>
      <c r="AB1988" s="34" t="s">
        <v>404</v>
      </c>
      <c r="AC1988" s="34" t="s">
        <v>867</v>
      </c>
      <c r="AD1988" s="44" t="s">
        <v>3928</v>
      </c>
      <c r="AE1988" s="44" t="s">
        <v>6886</v>
      </c>
      <c r="AF1988" s="43">
        <v>228</v>
      </c>
      <c r="AG1988" s="34" t="s">
        <v>4101</v>
      </c>
      <c r="AH1988" s="34" t="s">
        <v>6888</v>
      </c>
      <c r="AI1988" s="43" t="s">
        <v>4102</v>
      </c>
      <c r="AJ1988" s="44" t="s">
        <v>4103</v>
      </c>
      <c r="AK1988" s="295">
        <v>6300705</v>
      </c>
      <c r="AL1988" s="44" t="s">
        <v>404</v>
      </c>
      <c r="AM1988" s="44" t="s">
        <v>4107</v>
      </c>
      <c r="AN1988" s="296">
        <v>271093900</v>
      </c>
      <c r="AO1988" s="34"/>
      <c r="AP1988" s="34"/>
      <c r="AQ1988" s="34"/>
      <c r="AR1988" s="34"/>
      <c r="AS1988" s="34"/>
      <c r="AT1988" s="44" t="s">
        <v>6737</v>
      </c>
      <c r="AU1988" s="44"/>
      <c r="AV1988" s="751" t="str" cm="1">
        <f t="array" ref="AV19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8" s="34"/>
      <c r="AX1988" s="34"/>
      <c r="AY1988" s="34"/>
      <c r="AZ1988" s="34"/>
      <c r="BA1988" s="34"/>
      <c r="BB1988" s="34"/>
      <c r="BC1988" s="34"/>
      <c r="BD1988" s="44">
        <v>91106</v>
      </c>
      <c r="BE1988" s="34" t="s">
        <v>867</v>
      </c>
      <c r="BF1988" s="43" t="s">
        <v>1277</v>
      </c>
      <c r="BG1988" s="34" t="s">
        <v>567</v>
      </c>
      <c r="BH1988" s="34" t="s">
        <v>404</v>
      </c>
      <c r="BI1988" s="34" t="s">
        <v>867</v>
      </c>
      <c r="BJ1988" s="44" t="s">
        <v>3928</v>
      </c>
      <c r="BK1988" s="44" t="s">
        <v>6886</v>
      </c>
    </row>
    <row r="1989" spans="22:63">
      <c r="V1989" s="43">
        <v>228</v>
      </c>
      <c r="W1989" s="34" t="s">
        <v>4101</v>
      </c>
      <c r="X1989" s="44">
        <v>91107</v>
      </c>
      <c r="Y1989" s="34" t="s">
        <v>1902</v>
      </c>
      <c r="Z1989" s="43" t="s">
        <v>1277</v>
      </c>
      <c r="AA1989" s="34" t="s">
        <v>567</v>
      </c>
      <c r="AB1989" s="34" t="s">
        <v>404</v>
      </c>
      <c r="AC1989" s="34" t="s">
        <v>1902</v>
      </c>
      <c r="AD1989" s="44" t="s">
        <v>3928</v>
      </c>
      <c r="AE1989" s="44" t="s">
        <v>6886</v>
      </c>
      <c r="AF1989" s="43">
        <v>228</v>
      </c>
      <c r="AG1989" s="34" t="s">
        <v>4101</v>
      </c>
      <c r="AH1989" s="34" t="s">
        <v>6888</v>
      </c>
      <c r="AI1989" s="43" t="s">
        <v>4102</v>
      </c>
      <c r="AJ1989" s="44" t="s">
        <v>4103</v>
      </c>
      <c r="AK1989" s="295">
        <v>6300705</v>
      </c>
      <c r="AL1989" s="44" t="s">
        <v>404</v>
      </c>
      <c r="AM1989" s="44" t="s">
        <v>4107</v>
      </c>
      <c r="AN1989" s="296">
        <v>271093900</v>
      </c>
      <c r="AO1989" s="34"/>
      <c r="AP1989" s="34"/>
      <c r="AQ1989" s="34"/>
      <c r="AR1989" s="34"/>
      <c r="AS1989" s="34"/>
      <c r="AT1989" s="44" t="s">
        <v>6737</v>
      </c>
      <c r="AU1989" s="44"/>
      <c r="AV1989" s="751" t="str" cm="1">
        <f t="array" ref="AV19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89" s="34"/>
      <c r="AX1989" s="34"/>
      <c r="AY1989" s="34"/>
      <c r="AZ1989" s="34"/>
      <c r="BA1989" s="34"/>
      <c r="BB1989" s="34"/>
      <c r="BC1989" s="34"/>
      <c r="BD1989" s="44">
        <v>91107</v>
      </c>
      <c r="BE1989" s="34" t="s">
        <v>1902</v>
      </c>
      <c r="BF1989" s="43" t="s">
        <v>1277</v>
      </c>
      <c r="BG1989" s="34" t="s">
        <v>567</v>
      </c>
      <c r="BH1989" s="34" t="s">
        <v>404</v>
      </c>
      <c r="BI1989" s="34" t="s">
        <v>1902</v>
      </c>
      <c r="BJ1989" s="44" t="s">
        <v>3928</v>
      </c>
      <c r="BK1989" s="44" t="s">
        <v>6886</v>
      </c>
    </row>
    <row r="1990" spans="22:63">
      <c r="V1990" s="43">
        <v>228</v>
      </c>
      <c r="W1990" s="34" t="s">
        <v>4101</v>
      </c>
      <c r="X1990" s="44">
        <v>91109</v>
      </c>
      <c r="Y1990" s="34" t="s">
        <v>824</v>
      </c>
      <c r="Z1990" s="43" t="s">
        <v>1277</v>
      </c>
      <c r="AA1990" s="34" t="s">
        <v>567</v>
      </c>
      <c r="AB1990" s="34" t="s">
        <v>404</v>
      </c>
      <c r="AC1990" s="34" t="s">
        <v>824</v>
      </c>
      <c r="AD1990" s="44" t="s">
        <v>3928</v>
      </c>
      <c r="AE1990" s="44" t="s">
        <v>6886</v>
      </c>
      <c r="AF1990" s="43">
        <v>228</v>
      </c>
      <c r="AG1990" s="34" t="s">
        <v>4101</v>
      </c>
      <c r="AH1990" s="34" t="s">
        <v>6888</v>
      </c>
      <c r="AI1990" s="43" t="s">
        <v>4102</v>
      </c>
      <c r="AJ1990" s="44" t="s">
        <v>4103</v>
      </c>
      <c r="AK1990" s="295">
        <v>6300705</v>
      </c>
      <c r="AL1990" s="44" t="s">
        <v>404</v>
      </c>
      <c r="AM1990" s="44" t="s">
        <v>4107</v>
      </c>
      <c r="AN1990" s="296">
        <v>271093900</v>
      </c>
      <c r="AO1990" s="34"/>
      <c r="AP1990" s="34"/>
      <c r="AQ1990" s="34"/>
      <c r="AR1990" s="34"/>
      <c r="AS1990" s="34"/>
      <c r="AT1990" s="44" t="s">
        <v>6737</v>
      </c>
      <c r="AU1990" s="44"/>
      <c r="AV1990" s="751" t="str" cm="1">
        <f t="array" ref="AV19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0" s="34"/>
      <c r="AX1990" s="34"/>
      <c r="AY1990" s="34"/>
      <c r="AZ1990" s="34"/>
      <c r="BA1990" s="34"/>
      <c r="BB1990" s="34"/>
      <c r="BC1990" s="34"/>
      <c r="BD1990" s="44">
        <v>91109</v>
      </c>
      <c r="BE1990" s="34" t="s">
        <v>824</v>
      </c>
      <c r="BF1990" s="43" t="s">
        <v>1277</v>
      </c>
      <c r="BG1990" s="34" t="s">
        <v>567</v>
      </c>
      <c r="BH1990" s="34" t="s">
        <v>404</v>
      </c>
      <c r="BI1990" s="34" t="s">
        <v>824</v>
      </c>
      <c r="BJ1990" s="44" t="s">
        <v>3928</v>
      </c>
      <c r="BK1990" s="44" t="s">
        <v>6886</v>
      </c>
    </row>
    <row r="1991" spans="22:63">
      <c r="V1991" s="43">
        <v>228</v>
      </c>
      <c r="W1991" s="34" t="s">
        <v>4101</v>
      </c>
      <c r="X1991" s="44">
        <v>91110</v>
      </c>
      <c r="Y1991" s="34" t="s">
        <v>1801</v>
      </c>
      <c r="Z1991" s="43" t="s">
        <v>1277</v>
      </c>
      <c r="AA1991" s="34" t="s">
        <v>567</v>
      </c>
      <c r="AB1991" s="34" t="s">
        <v>404</v>
      </c>
      <c r="AC1991" s="34" t="s">
        <v>1801</v>
      </c>
      <c r="AD1991" s="44" t="s">
        <v>3928</v>
      </c>
      <c r="AE1991" s="44" t="s">
        <v>6886</v>
      </c>
      <c r="AF1991" s="43">
        <v>228</v>
      </c>
      <c r="AG1991" s="34" t="s">
        <v>4101</v>
      </c>
      <c r="AH1991" s="34" t="s">
        <v>6888</v>
      </c>
      <c r="AI1991" s="43" t="s">
        <v>4102</v>
      </c>
      <c r="AJ1991" s="44" t="s">
        <v>4103</v>
      </c>
      <c r="AK1991" s="295">
        <v>6300705</v>
      </c>
      <c r="AL1991" s="44" t="s">
        <v>404</v>
      </c>
      <c r="AM1991" s="44" t="s">
        <v>4107</v>
      </c>
      <c r="AN1991" s="296">
        <v>271093900</v>
      </c>
      <c r="AO1991" s="34"/>
      <c r="AP1991" s="34"/>
      <c r="AQ1991" s="34"/>
      <c r="AR1991" s="34"/>
      <c r="AS1991" s="34"/>
      <c r="AT1991" s="44" t="s">
        <v>6737</v>
      </c>
      <c r="AU1991" s="44"/>
      <c r="AV1991" s="751" t="str" cm="1">
        <f t="array" ref="AV19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1" s="34"/>
      <c r="AX1991" s="34"/>
      <c r="AY1991" s="34"/>
      <c r="AZ1991" s="34"/>
      <c r="BA1991" s="34"/>
      <c r="BB1991" s="34"/>
      <c r="BC1991" s="34"/>
      <c r="BD1991" s="44">
        <v>91110</v>
      </c>
      <c r="BE1991" s="34" t="s">
        <v>1801</v>
      </c>
      <c r="BF1991" s="43" t="s">
        <v>1277</v>
      </c>
      <c r="BG1991" s="34" t="s">
        <v>567</v>
      </c>
      <c r="BH1991" s="34" t="s">
        <v>404</v>
      </c>
      <c r="BI1991" s="34" t="s">
        <v>1801</v>
      </c>
      <c r="BJ1991" s="44" t="s">
        <v>3928</v>
      </c>
      <c r="BK1991" s="44" t="s">
        <v>6886</v>
      </c>
    </row>
    <row r="1992" spans="22:63">
      <c r="V1992" s="43">
        <v>228</v>
      </c>
      <c r="W1992" s="34" t="s">
        <v>4101</v>
      </c>
      <c r="X1992" s="44">
        <v>91111</v>
      </c>
      <c r="Y1992" s="34" t="s">
        <v>2010</v>
      </c>
      <c r="Z1992" s="43" t="s">
        <v>1277</v>
      </c>
      <c r="AA1992" s="34" t="s">
        <v>567</v>
      </c>
      <c r="AB1992" s="34" t="s">
        <v>404</v>
      </c>
      <c r="AC1992" s="34" t="s">
        <v>2010</v>
      </c>
      <c r="AD1992" s="44" t="s">
        <v>3928</v>
      </c>
      <c r="AE1992" s="44" t="s">
        <v>6886</v>
      </c>
      <c r="AF1992" s="43">
        <v>228</v>
      </c>
      <c r="AG1992" s="34" t="s">
        <v>4101</v>
      </c>
      <c r="AH1992" s="34" t="s">
        <v>6888</v>
      </c>
      <c r="AI1992" s="43" t="s">
        <v>4102</v>
      </c>
      <c r="AJ1992" s="44" t="s">
        <v>4103</v>
      </c>
      <c r="AK1992" s="295">
        <v>6300705</v>
      </c>
      <c r="AL1992" s="44" t="s">
        <v>404</v>
      </c>
      <c r="AM1992" s="44" t="s">
        <v>4107</v>
      </c>
      <c r="AN1992" s="296">
        <v>271093900</v>
      </c>
      <c r="AO1992" s="34"/>
      <c r="AP1992" s="34"/>
      <c r="AQ1992" s="34"/>
      <c r="AR1992" s="34"/>
      <c r="AS1992" s="34"/>
      <c r="AT1992" s="44" t="s">
        <v>6737</v>
      </c>
      <c r="AU1992" s="44"/>
      <c r="AV1992" s="751" t="str" cm="1">
        <f t="array" ref="AV19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2" s="34"/>
      <c r="AX1992" s="34"/>
      <c r="AY1992" s="34"/>
      <c r="AZ1992" s="34"/>
      <c r="BA1992" s="34"/>
      <c r="BB1992" s="34"/>
      <c r="BC1992" s="34"/>
      <c r="BD1992" s="44">
        <v>91111</v>
      </c>
      <c r="BE1992" s="34" t="s">
        <v>2010</v>
      </c>
      <c r="BF1992" s="43" t="s">
        <v>1277</v>
      </c>
      <c r="BG1992" s="34" t="s">
        <v>567</v>
      </c>
      <c r="BH1992" s="34" t="s">
        <v>404</v>
      </c>
      <c r="BI1992" s="34" t="s">
        <v>2010</v>
      </c>
      <c r="BJ1992" s="44" t="s">
        <v>3928</v>
      </c>
      <c r="BK1992" s="44" t="s">
        <v>6886</v>
      </c>
    </row>
    <row r="1993" spans="22:63">
      <c r="V1993" s="43">
        <v>228</v>
      </c>
      <c r="W1993" s="34" t="s">
        <v>4101</v>
      </c>
      <c r="X1993" s="44">
        <v>91112</v>
      </c>
      <c r="Y1993" s="34" t="s">
        <v>2186</v>
      </c>
      <c r="Z1993" s="43" t="s">
        <v>1277</v>
      </c>
      <c r="AA1993" s="34" t="s">
        <v>567</v>
      </c>
      <c r="AB1993" s="34" t="s">
        <v>404</v>
      </c>
      <c r="AC1993" s="34" t="s">
        <v>2186</v>
      </c>
      <c r="AD1993" s="44" t="s">
        <v>3928</v>
      </c>
      <c r="AE1993" s="44" t="s">
        <v>6886</v>
      </c>
      <c r="AF1993" s="43">
        <v>228</v>
      </c>
      <c r="AG1993" s="34" t="s">
        <v>4101</v>
      </c>
      <c r="AH1993" s="34" t="s">
        <v>6888</v>
      </c>
      <c r="AI1993" s="43" t="s">
        <v>4102</v>
      </c>
      <c r="AJ1993" s="44" t="s">
        <v>4103</v>
      </c>
      <c r="AK1993" s="295">
        <v>6300705</v>
      </c>
      <c r="AL1993" s="44" t="s">
        <v>404</v>
      </c>
      <c r="AM1993" s="44" t="s">
        <v>4107</v>
      </c>
      <c r="AN1993" s="296">
        <v>271093900</v>
      </c>
      <c r="AO1993" s="34"/>
      <c r="AP1993" s="34"/>
      <c r="AQ1993" s="34"/>
      <c r="AR1993" s="34"/>
      <c r="AS1993" s="34"/>
      <c r="AT1993" s="44" t="s">
        <v>6737</v>
      </c>
      <c r="AU1993" s="44"/>
      <c r="AV1993" s="751" t="str" cm="1">
        <f t="array" ref="AV19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3" s="34"/>
      <c r="AX1993" s="34"/>
      <c r="AY1993" s="34"/>
      <c r="AZ1993" s="34"/>
      <c r="BA1993" s="34"/>
      <c r="BB1993" s="34"/>
      <c r="BC1993" s="34"/>
      <c r="BD1993" s="44">
        <v>91112</v>
      </c>
      <c r="BE1993" s="34" t="s">
        <v>2186</v>
      </c>
      <c r="BF1993" s="43" t="s">
        <v>1277</v>
      </c>
      <c r="BG1993" s="34" t="s">
        <v>567</v>
      </c>
      <c r="BH1993" s="34" t="s">
        <v>404</v>
      </c>
      <c r="BI1993" s="34" t="s">
        <v>2186</v>
      </c>
      <c r="BJ1993" s="44" t="s">
        <v>3928</v>
      </c>
      <c r="BK1993" s="44" t="s">
        <v>6886</v>
      </c>
    </row>
    <row r="1994" spans="22:63">
      <c r="V1994" s="43">
        <v>228</v>
      </c>
      <c r="W1994" s="34" t="s">
        <v>4101</v>
      </c>
      <c r="X1994" s="44">
        <v>91113</v>
      </c>
      <c r="Y1994" s="34" t="s">
        <v>2348</v>
      </c>
      <c r="Z1994" s="43" t="s">
        <v>1277</v>
      </c>
      <c r="AA1994" s="34" t="s">
        <v>567</v>
      </c>
      <c r="AB1994" s="34" t="s">
        <v>404</v>
      </c>
      <c r="AC1994" s="34" t="s">
        <v>2348</v>
      </c>
      <c r="AD1994" s="44" t="s">
        <v>3928</v>
      </c>
      <c r="AE1994" s="44" t="s">
        <v>6886</v>
      </c>
      <c r="AF1994" s="43">
        <v>228</v>
      </c>
      <c r="AG1994" s="34" t="s">
        <v>4101</v>
      </c>
      <c r="AH1994" s="34" t="s">
        <v>6888</v>
      </c>
      <c r="AI1994" s="43" t="s">
        <v>4102</v>
      </c>
      <c r="AJ1994" s="44" t="s">
        <v>4103</v>
      </c>
      <c r="AK1994" s="295">
        <v>6300705</v>
      </c>
      <c r="AL1994" s="44" t="s">
        <v>404</v>
      </c>
      <c r="AM1994" s="44" t="s">
        <v>4107</v>
      </c>
      <c r="AN1994" s="296">
        <v>271093900</v>
      </c>
      <c r="AO1994" s="34"/>
      <c r="AP1994" s="34"/>
      <c r="AQ1994" s="34"/>
      <c r="AR1994" s="34"/>
      <c r="AS1994" s="34"/>
      <c r="AT1994" s="44" t="s">
        <v>6737</v>
      </c>
      <c r="AU1994" s="44"/>
      <c r="AV1994" s="751" t="str" cm="1">
        <f t="array" ref="AV19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4" s="34"/>
      <c r="AX1994" s="34"/>
      <c r="AY1994" s="34"/>
      <c r="AZ1994" s="34"/>
      <c r="BA1994" s="34"/>
      <c r="BB1994" s="34"/>
      <c r="BC1994" s="34"/>
      <c r="BD1994" s="44">
        <v>91113</v>
      </c>
      <c r="BE1994" s="34" t="s">
        <v>2348</v>
      </c>
      <c r="BF1994" s="43" t="s">
        <v>1277</v>
      </c>
      <c r="BG1994" s="34" t="s">
        <v>567</v>
      </c>
      <c r="BH1994" s="34" t="s">
        <v>404</v>
      </c>
      <c r="BI1994" s="34" t="s">
        <v>2348</v>
      </c>
      <c r="BJ1994" s="44" t="s">
        <v>3928</v>
      </c>
      <c r="BK1994" s="44" t="s">
        <v>6886</v>
      </c>
    </row>
    <row r="1995" spans="22:63">
      <c r="V1995" s="43">
        <v>228</v>
      </c>
      <c r="W1995" s="34" t="s">
        <v>4101</v>
      </c>
      <c r="X1995" s="44">
        <v>91114</v>
      </c>
      <c r="Y1995" s="34" t="s">
        <v>2812</v>
      </c>
      <c r="Z1995" s="43" t="s">
        <v>1277</v>
      </c>
      <c r="AA1995" s="34" t="s">
        <v>567</v>
      </c>
      <c r="AB1995" s="34" t="s">
        <v>404</v>
      </c>
      <c r="AC1995" s="34" t="s">
        <v>2812</v>
      </c>
      <c r="AD1995" s="44" t="s">
        <v>3928</v>
      </c>
      <c r="AE1995" s="44" t="s">
        <v>6886</v>
      </c>
      <c r="AF1995" s="43">
        <v>228</v>
      </c>
      <c r="AG1995" s="34" t="s">
        <v>4101</v>
      </c>
      <c r="AH1995" s="34" t="s">
        <v>6888</v>
      </c>
      <c r="AI1995" s="43" t="s">
        <v>4102</v>
      </c>
      <c r="AJ1995" s="44" t="s">
        <v>4103</v>
      </c>
      <c r="AK1995" s="295">
        <v>6300705</v>
      </c>
      <c r="AL1995" s="44" t="s">
        <v>404</v>
      </c>
      <c r="AM1995" s="44" t="s">
        <v>4107</v>
      </c>
      <c r="AN1995" s="296">
        <v>271093900</v>
      </c>
      <c r="AO1995" s="34"/>
      <c r="AP1995" s="34"/>
      <c r="AQ1995" s="34"/>
      <c r="AR1995" s="34"/>
      <c r="AS1995" s="34"/>
      <c r="AT1995" s="44" t="s">
        <v>6737</v>
      </c>
      <c r="AU1995" s="44"/>
      <c r="AV1995" s="751" t="str" cm="1">
        <f t="array" ref="AV19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5" s="34"/>
      <c r="AX1995" s="34"/>
      <c r="AY1995" s="34"/>
      <c r="AZ1995" s="34"/>
      <c r="BA1995" s="34"/>
      <c r="BB1995" s="34"/>
      <c r="BC1995" s="34"/>
      <c r="BD1995" s="44">
        <v>91114</v>
      </c>
      <c r="BE1995" s="34" t="s">
        <v>2812</v>
      </c>
      <c r="BF1995" s="43" t="s">
        <v>1277</v>
      </c>
      <c r="BG1995" s="34" t="s">
        <v>567</v>
      </c>
      <c r="BH1995" s="34" t="s">
        <v>404</v>
      </c>
      <c r="BI1995" s="34" t="s">
        <v>2812</v>
      </c>
      <c r="BJ1995" s="44" t="s">
        <v>3928</v>
      </c>
      <c r="BK1995" s="44" t="s">
        <v>6886</v>
      </c>
    </row>
    <row r="1996" spans="22:63">
      <c r="V1996" s="43">
        <v>228</v>
      </c>
      <c r="W1996" s="34" t="s">
        <v>4101</v>
      </c>
      <c r="X1996" s="44">
        <v>91118</v>
      </c>
      <c r="Y1996" s="34" t="s">
        <v>2916</v>
      </c>
      <c r="Z1996" s="43" t="s">
        <v>1277</v>
      </c>
      <c r="AA1996" s="34" t="s">
        <v>567</v>
      </c>
      <c r="AB1996" s="34" t="s">
        <v>404</v>
      </c>
      <c r="AC1996" s="34" t="s">
        <v>2916</v>
      </c>
      <c r="AD1996" s="44" t="s">
        <v>3928</v>
      </c>
      <c r="AE1996" s="44" t="s">
        <v>6886</v>
      </c>
      <c r="AF1996" s="43">
        <v>228</v>
      </c>
      <c r="AG1996" s="34" t="s">
        <v>4101</v>
      </c>
      <c r="AH1996" s="34" t="s">
        <v>6888</v>
      </c>
      <c r="AI1996" s="43" t="s">
        <v>4102</v>
      </c>
      <c r="AJ1996" s="44" t="s">
        <v>4103</v>
      </c>
      <c r="AK1996" s="295">
        <v>6300705</v>
      </c>
      <c r="AL1996" s="44" t="s">
        <v>404</v>
      </c>
      <c r="AM1996" s="44" t="s">
        <v>4107</v>
      </c>
      <c r="AN1996" s="296">
        <v>271093900</v>
      </c>
      <c r="AO1996" s="34"/>
      <c r="AP1996" s="34"/>
      <c r="AQ1996" s="34"/>
      <c r="AR1996" s="34"/>
      <c r="AS1996" s="34"/>
      <c r="AT1996" s="44" t="s">
        <v>6737</v>
      </c>
      <c r="AU1996" s="44"/>
      <c r="AV1996" s="751" t="str" cm="1">
        <f t="array" ref="AV19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6" s="34"/>
      <c r="AX1996" s="34"/>
      <c r="AY1996" s="34"/>
      <c r="AZ1996" s="34"/>
      <c r="BA1996" s="34"/>
      <c r="BB1996" s="34"/>
      <c r="BC1996" s="34"/>
      <c r="BD1996" s="44">
        <v>91118</v>
      </c>
      <c r="BE1996" s="34" t="s">
        <v>2916</v>
      </c>
      <c r="BF1996" s="43" t="s">
        <v>1277</v>
      </c>
      <c r="BG1996" s="34" t="s">
        <v>567</v>
      </c>
      <c r="BH1996" s="34" t="s">
        <v>404</v>
      </c>
      <c r="BI1996" s="34" t="s">
        <v>2916</v>
      </c>
      <c r="BJ1996" s="44" t="s">
        <v>3928</v>
      </c>
      <c r="BK1996" s="44" t="s">
        <v>6886</v>
      </c>
    </row>
    <row r="1997" spans="22:63">
      <c r="V1997" s="43">
        <v>228</v>
      </c>
      <c r="W1997" s="34" t="s">
        <v>4101</v>
      </c>
      <c r="X1997" s="44">
        <v>91120</v>
      </c>
      <c r="Y1997" s="34" t="s">
        <v>3013</v>
      </c>
      <c r="Z1997" s="43" t="s">
        <v>1277</v>
      </c>
      <c r="AA1997" s="34" t="s">
        <v>567</v>
      </c>
      <c r="AB1997" s="34" t="s">
        <v>404</v>
      </c>
      <c r="AC1997" s="34" t="s">
        <v>3013</v>
      </c>
      <c r="AD1997" s="44" t="s">
        <v>3928</v>
      </c>
      <c r="AE1997" s="44" t="s">
        <v>6886</v>
      </c>
      <c r="AF1997" s="43">
        <v>228</v>
      </c>
      <c r="AG1997" s="34" t="s">
        <v>4101</v>
      </c>
      <c r="AH1997" s="34" t="s">
        <v>6888</v>
      </c>
      <c r="AI1997" s="43" t="s">
        <v>4102</v>
      </c>
      <c r="AJ1997" s="44" t="s">
        <v>4103</v>
      </c>
      <c r="AK1997" s="295">
        <v>6300705</v>
      </c>
      <c r="AL1997" s="44" t="s">
        <v>404</v>
      </c>
      <c r="AM1997" s="44" t="s">
        <v>4107</v>
      </c>
      <c r="AN1997" s="296">
        <v>271093900</v>
      </c>
      <c r="AO1997" s="34"/>
      <c r="AP1997" s="34"/>
      <c r="AQ1997" s="34"/>
      <c r="AR1997" s="34"/>
      <c r="AS1997" s="34"/>
      <c r="AT1997" s="44" t="s">
        <v>6737</v>
      </c>
      <c r="AU1997" s="44"/>
      <c r="AV1997" s="751" t="str" cm="1">
        <f t="array" ref="AV19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7" s="34"/>
      <c r="AX1997" s="34"/>
      <c r="AY1997" s="34"/>
      <c r="AZ1997" s="34"/>
      <c r="BA1997" s="34"/>
      <c r="BB1997" s="34"/>
      <c r="BC1997" s="34"/>
      <c r="BD1997" s="44">
        <v>91120</v>
      </c>
      <c r="BE1997" s="34" t="s">
        <v>3013</v>
      </c>
      <c r="BF1997" s="43" t="s">
        <v>1277</v>
      </c>
      <c r="BG1997" s="34" t="s">
        <v>567</v>
      </c>
      <c r="BH1997" s="34" t="s">
        <v>404</v>
      </c>
      <c r="BI1997" s="34" t="s">
        <v>3013</v>
      </c>
      <c r="BJ1997" s="44" t="s">
        <v>3928</v>
      </c>
      <c r="BK1997" s="44" t="s">
        <v>6886</v>
      </c>
    </row>
    <row r="1998" spans="22:63">
      <c r="V1998" s="43">
        <v>228</v>
      </c>
      <c r="W1998" s="34" t="s">
        <v>4101</v>
      </c>
      <c r="X1998" s="44">
        <v>91123</v>
      </c>
      <c r="Y1998" s="34" t="s">
        <v>3092</v>
      </c>
      <c r="Z1998" s="43" t="s">
        <v>1277</v>
      </c>
      <c r="AA1998" s="34" t="s">
        <v>567</v>
      </c>
      <c r="AB1998" s="34" t="s">
        <v>404</v>
      </c>
      <c r="AC1998" s="34" t="s">
        <v>3092</v>
      </c>
      <c r="AD1998" s="44" t="s">
        <v>3928</v>
      </c>
      <c r="AE1998" s="44" t="s">
        <v>6886</v>
      </c>
      <c r="AF1998" s="43">
        <v>228</v>
      </c>
      <c r="AG1998" s="34" t="s">
        <v>4101</v>
      </c>
      <c r="AH1998" s="34" t="s">
        <v>6888</v>
      </c>
      <c r="AI1998" s="43" t="s">
        <v>4102</v>
      </c>
      <c r="AJ1998" s="44" t="s">
        <v>4103</v>
      </c>
      <c r="AK1998" s="295">
        <v>6300705</v>
      </c>
      <c r="AL1998" s="44" t="s">
        <v>404</v>
      </c>
      <c r="AM1998" s="44" t="s">
        <v>4107</v>
      </c>
      <c r="AN1998" s="296">
        <v>271093900</v>
      </c>
      <c r="AO1998" s="34"/>
      <c r="AP1998" s="34"/>
      <c r="AQ1998" s="34"/>
      <c r="AR1998" s="34"/>
      <c r="AS1998" s="34"/>
      <c r="AT1998" s="44" t="s">
        <v>6737</v>
      </c>
      <c r="AU1998" s="44"/>
      <c r="AV1998" s="751" t="str" cm="1">
        <f t="array" ref="AV19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8" s="34"/>
      <c r="AX1998" s="34"/>
      <c r="AY1998" s="34"/>
      <c r="AZ1998" s="34"/>
      <c r="BA1998" s="34"/>
      <c r="BB1998" s="34"/>
      <c r="BC1998" s="34"/>
      <c r="BD1998" s="44">
        <v>91123</v>
      </c>
      <c r="BE1998" s="34" t="s">
        <v>3092</v>
      </c>
      <c r="BF1998" s="43" t="s">
        <v>1277</v>
      </c>
      <c r="BG1998" s="34" t="s">
        <v>567</v>
      </c>
      <c r="BH1998" s="34" t="s">
        <v>404</v>
      </c>
      <c r="BI1998" s="34" t="s">
        <v>3092</v>
      </c>
      <c r="BJ1998" s="44" t="s">
        <v>3928</v>
      </c>
      <c r="BK1998" s="44" t="s">
        <v>6886</v>
      </c>
    </row>
    <row r="1999" spans="22:63">
      <c r="V1999" s="43">
        <v>228</v>
      </c>
      <c r="W1999" s="34" t="s">
        <v>4101</v>
      </c>
      <c r="X1999" s="44">
        <v>91124</v>
      </c>
      <c r="Y1999" s="34" t="s">
        <v>2488</v>
      </c>
      <c r="Z1999" s="43" t="s">
        <v>1277</v>
      </c>
      <c r="AA1999" s="34" t="s">
        <v>567</v>
      </c>
      <c r="AB1999" s="34" t="s">
        <v>404</v>
      </c>
      <c r="AC1999" s="34" t="s">
        <v>2488</v>
      </c>
      <c r="AD1999" s="44" t="s">
        <v>3928</v>
      </c>
      <c r="AE1999" s="44" t="s">
        <v>6886</v>
      </c>
      <c r="AF1999" s="43">
        <v>228</v>
      </c>
      <c r="AG1999" s="34" t="s">
        <v>4101</v>
      </c>
      <c r="AH1999" s="34" t="s">
        <v>6888</v>
      </c>
      <c r="AI1999" s="43" t="s">
        <v>4102</v>
      </c>
      <c r="AJ1999" s="44" t="s">
        <v>4103</v>
      </c>
      <c r="AK1999" s="295">
        <v>6300705</v>
      </c>
      <c r="AL1999" s="44" t="s">
        <v>404</v>
      </c>
      <c r="AM1999" s="44" t="s">
        <v>4107</v>
      </c>
      <c r="AN1999" s="296">
        <v>271093900</v>
      </c>
      <c r="AO1999" s="34"/>
      <c r="AP1999" s="34"/>
      <c r="AQ1999" s="34"/>
      <c r="AR1999" s="34"/>
      <c r="AS1999" s="34"/>
      <c r="AT1999" s="44" t="s">
        <v>6737</v>
      </c>
      <c r="AU1999" s="44"/>
      <c r="AV1999" s="751" t="str" cm="1">
        <f t="array" ref="AV19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1999" s="34"/>
      <c r="AX1999" s="34"/>
      <c r="AY1999" s="34"/>
      <c r="AZ1999" s="34"/>
      <c r="BA1999" s="34"/>
      <c r="BB1999" s="34"/>
      <c r="BC1999" s="34"/>
      <c r="BD1999" s="44">
        <v>91124</v>
      </c>
      <c r="BE1999" s="34" t="s">
        <v>2488</v>
      </c>
      <c r="BF1999" s="43" t="s">
        <v>1277</v>
      </c>
      <c r="BG1999" s="34" t="s">
        <v>567</v>
      </c>
      <c r="BH1999" s="34" t="s">
        <v>404</v>
      </c>
      <c r="BI1999" s="34" t="s">
        <v>2488</v>
      </c>
      <c r="BJ1999" s="44" t="s">
        <v>3928</v>
      </c>
      <c r="BK1999" s="44" t="s">
        <v>6886</v>
      </c>
    </row>
    <row r="2000" spans="22:63">
      <c r="V2000" s="43">
        <v>228</v>
      </c>
      <c r="W2000" s="34" t="s">
        <v>4101</v>
      </c>
      <c r="X2000" s="44">
        <v>91125</v>
      </c>
      <c r="Y2000" s="34" t="s">
        <v>2618</v>
      </c>
      <c r="Z2000" s="43" t="s">
        <v>1277</v>
      </c>
      <c r="AA2000" s="34" t="s">
        <v>567</v>
      </c>
      <c r="AB2000" s="34" t="s">
        <v>404</v>
      </c>
      <c r="AC2000" s="34" t="s">
        <v>2618</v>
      </c>
      <c r="AD2000" s="44" t="s">
        <v>3928</v>
      </c>
      <c r="AE2000" s="44" t="s">
        <v>6886</v>
      </c>
      <c r="AF2000" s="43">
        <v>228</v>
      </c>
      <c r="AG2000" s="34" t="s">
        <v>4101</v>
      </c>
      <c r="AH2000" s="34" t="s">
        <v>6888</v>
      </c>
      <c r="AI2000" s="43" t="s">
        <v>4102</v>
      </c>
      <c r="AJ2000" s="44" t="s">
        <v>4103</v>
      </c>
      <c r="AK2000" s="295">
        <v>6300705</v>
      </c>
      <c r="AL2000" s="44" t="s">
        <v>404</v>
      </c>
      <c r="AM2000" s="44" t="s">
        <v>4107</v>
      </c>
      <c r="AN2000" s="296">
        <v>271093900</v>
      </c>
      <c r="AO2000" s="34"/>
      <c r="AP2000" s="34"/>
      <c r="AQ2000" s="34"/>
      <c r="AR2000" s="34"/>
      <c r="AS2000" s="34"/>
      <c r="AT2000" s="44" t="s">
        <v>6737</v>
      </c>
      <c r="AU2000" s="44"/>
      <c r="AV2000" s="751" t="str" cm="1">
        <f t="array" ref="AV20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0" s="34"/>
      <c r="AX2000" s="34"/>
      <c r="AY2000" s="34"/>
      <c r="AZ2000" s="34"/>
      <c r="BA2000" s="34"/>
      <c r="BB2000" s="34"/>
      <c r="BC2000" s="34"/>
      <c r="BD2000" s="44">
        <v>91125</v>
      </c>
      <c r="BE2000" s="34" t="s">
        <v>2618</v>
      </c>
      <c r="BF2000" s="43" t="s">
        <v>1277</v>
      </c>
      <c r="BG2000" s="34" t="s">
        <v>567</v>
      </c>
      <c r="BH2000" s="34" t="s">
        <v>404</v>
      </c>
      <c r="BI2000" s="34" t="s">
        <v>2618</v>
      </c>
      <c r="BJ2000" s="44" t="s">
        <v>3928</v>
      </c>
      <c r="BK2000" s="44" t="s">
        <v>6886</v>
      </c>
    </row>
    <row r="2001" spans="22:63">
      <c r="V2001" s="43">
        <v>228</v>
      </c>
      <c r="W2001" s="34" t="s">
        <v>4101</v>
      </c>
      <c r="X2001" s="44">
        <v>91126</v>
      </c>
      <c r="Y2001" s="34" t="s">
        <v>3280</v>
      </c>
      <c r="Z2001" s="43" t="s">
        <v>1277</v>
      </c>
      <c r="AA2001" s="34" t="s">
        <v>567</v>
      </c>
      <c r="AB2001" s="34" t="s">
        <v>404</v>
      </c>
      <c r="AC2001" s="34" t="s">
        <v>3280</v>
      </c>
      <c r="AD2001" s="44" t="s">
        <v>3928</v>
      </c>
      <c r="AE2001" s="44" t="s">
        <v>6886</v>
      </c>
      <c r="AF2001" s="43">
        <v>228</v>
      </c>
      <c r="AG2001" s="34" t="s">
        <v>4101</v>
      </c>
      <c r="AH2001" s="34" t="s">
        <v>6888</v>
      </c>
      <c r="AI2001" s="43" t="s">
        <v>4102</v>
      </c>
      <c r="AJ2001" s="44" t="s">
        <v>4103</v>
      </c>
      <c r="AK2001" s="295">
        <v>6300705</v>
      </c>
      <c r="AL2001" s="44" t="s">
        <v>404</v>
      </c>
      <c r="AM2001" s="44" t="s">
        <v>4107</v>
      </c>
      <c r="AN2001" s="296">
        <v>271093900</v>
      </c>
      <c r="AO2001" s="34"/>
      <c r="AP2001" s="34"/>
      <c r="AQ2001" s="34"/>
      <c r="AR2001" s="34"/>
      <c r="AS2001" s="34"/>
      <c r="AT2001" s="44" t="s">
        <v>6737</v>
      </c>
      <c r="AU2001" s="44"/>
      <c r="AV2001" s="751" t="str" cm="1">
        <f t="array" ref="AV20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1" s="34"/>
      <c r="AX2001" s="34"/>
      <c r="AY2001" s="34"/>
      <c r="AZ2001" s="34"/>
      <c r="BA2001" s="34"/>
      <c r="BB2001" s="34"/>
      <c r="BC2001" s="34"/>
      <c r="BD2001" s="44">
        <v>91126</v>
      </c>
      <c r="BE2001" s="34" t="s">
        <v>3280</v>
      </c>
      <c r="BF2001" s="43" t="s">
        <v>1277</v>
      </c>
      <c r="BG2001" s="34" t="s">
        <v>567</v>
      </c>
      <c r="BH2001" s="34" t="s">
        <v>404</v>
      </c>
      <c r="BI2001" s="34" t="s">
        <v>3280</v>
      </c>
      <c r="BJ2001" s="44" t="s">
        <v>3928</v>
      </c>
      <c r="BK2001" s="44" t="s">
        <v>6886</v>
      </c>
    </row>
    <row r="2002" spans="22:63">
      <c r="V2002" s="43">
        <v>228</v>
      </c>
      <c r="W2002" s="34" t="s">
        <v>4101</v>
      </c>
      <c r="X2002" s="44">
        <v>91127</v>
      </c>
      <c r="Y2002" s="34" t="s">
        <v>2752</v>
      </c>
      <c r="Z2002" s="43" t="s">
        <v>1277</v>
      </c>
      <c r="AA2002" s="34" t="s">
        <v>567</v>
      </c>
      <c r="AB2002" s="34" t="s">
        <v>404</v>
      </c>
      <c r="AC2002" s="34" t="s">
        <v>2752</v>
      </c>
      <c r="AD2002" s="44" t="s">
        <v>3928</v>
      </c>
      <c r="AE2002" s="44" t="s">
        <v>6886</v>
      </c>
      <c r="AF2002" s="43">
        <v>228</v>
      </c>
      <c r="AG2002" s="34" t="s">
        <v>4101</v>
      </c>
      <c r="AH2002" s="34" t="s">
        <v>6888</v>
      </c>
      <c r="AI2002" s="43" t="s">
        <v>4102</v>
      </c>
      <c r="AJ2002" s="44" t="s">
        <v>4103</v>
      </c>
      <c r="AK2002" s="295">
        <v>6300705</v>
      </c>
      <c r="AL2002" s="44" t="s">
        <v>404</v>
      </c>
      <c r="AM2002" s="44" t="s">
        <v>4107</v>
      </c>
      <c r="AN2002" s="296">
        <v>271093900</v>
      </c>
      <c r="AO2002" s="34"/>
      <c r="AP2002" s="34"/>
      <c r="AQ2002" s="34"/>
      <c r="AR2002" s="34"/>
      <c r="AS2002" s="34"/>
      <c r="AT2002" s="44" t="s">
        <v>6737</v>
      </c>
      <c r="AU2002" s="44"/>
      <c r="AV2002" s="751" t="str" cm="1">
        <f t="array" ref="AV20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2" s="34"/>
      <c r="AX2002" s="34"/>
      <c r="AY2002" s="34"/>
      <c r="AZ2002" s="34"/>
      <c r="BA2002" s="34"/>
      <c r="BB2002" s="34"/>
      <c r="BC2002" s="34"/>
      <c r="BD2002" s="44">
        <v>91127</v>
      </c>
      <c r="BE2002" s="34" t="s">
        <v>2752</v>
      </c>
      <c r="BF2002" s="43" t="s">
        <v>1277</v>
      </c>
      <c r="BG2002" s="34" t="s">
        <v>567</v>
      </c>
      <c r="BH2002" s="34" t="s">
        <v>404</v>
      </c>
      <c r="BI2002" s="34" t="s">
        <v>2752</v>
      </c>
      <c r="BJ2002" s="44" t="s">
        <v>3928</v>
      </c>
      <c r="BK2002" s="44" t="s">
        <v>6886</v>
      </c>
    </row>
    <row r="2003" spans="22:63">
      <c r="V2003" s="43">
        <v>228</v>
      </c>
      <c r="W2003" s="34" t="s">
        <v>4101</v>
      </c>
      <c r="X2003" s="44">
        <v>91100</v>
      </c>
      <c r="Y2003" s="34" t="s">
        <v>6901</v>
      </c>
      <c r="Z2003" s="43" t="s">
        <v>1277</v>
      </c>
      <c r="AA2003" s="34" t="s">
        <v>567</v>
      </c>
      <c r="AB2003" s="34" t="s">
        <v>404</v>
      </c>
      <c r="AC2003" s="34" t="s">
        <v>6902</v>
      </c>
      <c r="AD2003" s="44" t="s">
        <v>3928</v>
      </c>
      <c r="AE2003" s="44" t="s">
        <v>6886</v>
      </c>
      <c r="AF2003" s="43">
        <v>228</v>
      </c>
      <c r="AG2003" s="34" t="s">
        <v>4101</v>
      </c>
      <c r="AH2003" s="34" t="s">
        <v>6888</v>
      </c>
      <c r="AI2003" s="43" t="s">
        <v>4102</v>
      </c>
      <c r="AJ2003" s="44" t="s">
        <v>4103</v>
      </c>
      <c r="AK2003" s="295">
        <v>6300705</v>
      </c>
      <c r="AL2003" s="44" t="s">
        <v>404</v>
      </c>
      <c r="AM2003" s="44" t="s">
        <v>4107</v>
      </c>
      <c r="AN2003" s="296">
        <v>271093900</v>
      </c>
      <c r="AO2003" s="34"/>
      <c r="AP2003" s="34"/>
      <c r="AQ2003" s="34"/>
      <c r="AR2003" s="34"/>
      <c r="AS2003" s="34"/>
      <c r="AT2003" s="44" t="s">
        <v>6737</v>
      </c>
      <c r="AU2003" s="44"/>
      <c r="AV2003" s="751" t="str" cm="1">
        <f t="array" ref="AV20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3" s="34"/>
      <c r="AX2003" s="34"/>
      <c r="AY2003" s="34"/>
      <c r="AZ2003" s="34"/>
      <c r="BA2003" s="34"/>
      <c r="BB2003" s="34"/>
      <c r="BC2003" s="34"/>
      <c r="BD2003" s="44">
        <v>91100</v>
      </c>
      <c r="BE2003" s="34" t="s">
        <v>6901</v>
      </c>
      <c r="BF2003" s="43" t="s">
        <v>1277</v>
      </c>
      <c r="BG2003" s="34" t="s">
        <v>567</v>
      </c>
      <c r="BH2003" s="34" t="s">
        <v>404</v>
      </c>
      <c r="BI2003" s="34" t="s">
        <v>6902</v>
      </c>
      <c r="BJ2003" s="44" t="s">
        <v>3928</v>
      </c>
      <c r="BK2003" s="44" t="s">
        <v>6886</v>
      </c>
    </row>
    <row r="2004" spans="22:63">
      <c r="V2004" s="43">
        <v>228</v>
      </c>
      <c r="W2004" s="34" t="s">
        <v>4101</v>
      </c>
      <c r="X2004" s="44">
        <v>91133</v>
      </c>
      <c r="Y2004" s="34" t="s">
        <v>2862</v>
      </c>
      <c r="Z2004" s="43" t="s">
        <v>1277</v>
      </c>
      <c r="AA2004" s="34" t="s">
        <v>567</v>
      </c>
      <c r="AB2004" s="34" t="s">
        <v>404</v>
      </c>
      <c r="AC2004" s="34" t="s">
        <v>2862</v>
      </c>
      <c r="AD2004" s="44" t="s">
        <v>3928</v>
      </c>
      <c r="AE2004" s="44" t="s">
        <v>6886</v>
      </c>
      <c r="AF2004" s="43">
        <v>228</v>
      </c>
      <c r="AG2004" s="34" t="s">
        <v>4101</v>
      </c>
      <c r="AH2004" s="34" t="s">
        <v>6888</v>
      </c>
      <c r="AI2004" s="43" t="s">
        <v>4102</v>
      </c>
      <c r="AJ2004" s="44" t="s">
        <v>4103</v>
      </c>
      <c r="AK2004" s="295">
        <v>6300705</v>
      </c>
      <c r="AL2004" s="44" t="s">
        <v>404</v>
      </c>
      <c r="AM2004" s="44" t="s">
        <v>4107</v>
      </c>
      <c r="AN2004" s="296">
        <v>271093900</v>
      </c>
      <c r="AO2004" s="34"/>
      <c r="AP2004" s="34"/>
      <c r="AQ2004" s="34"/>
      <c r="AR2004" s="34"/>
      <c r="AS2004" s="34"/>
      <c r="AT2004" s="44" t="s">
        <v>6737</v>
      </c>
      <c r="AU2004" s="44"/>
      <c r="AV2004" s="751" t="str" cm="1">
        <f t="array" ref="AV20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4" s="34"/>
      <c r="AX2004" s="34"/>
      <c r="AY2004" s="34"/>
      <c r="AZ2004" s="34"/>
      <c r="BA2004" s="34"/>
      <c r="BB2004" s="34"/>
      <c r="BC2004" s="34"/>
      <c r="BD2004" s="44">
        <v>91133</v>
      </c>
      <c r="BE2004" s="34" t="s">
        <v>2862</v>
      </c>
      <c r="BF2004" s="43" t="s">
        <v>1277</v>
      </c>
      <c r="BG2004" s="34" t="s">
        <v>567</v>
      </c>
      <c r="BH2004" s="34" t="s">
        <v>404</v>
      </c>
      <c r="BI2004" s="34" t="s">
        <v>2862</v>
      </c>
      <c r="BJ2004" s="44" t="s">
        <v>3928</v>
      </c>
      <c r="BK2004" s="44" t="s">
        <v>6886</v>
      </c>
    </row>
    <row r="2005" spans="22:63">
      <c r="V2005" s="43">
        <v>228</v>
      </c>
      <c r="W2005" s="34" t="s">
        <v>4101</v>
      </c>
      <c r="X2005" s="44">
        <v>91134</v>
      </c>
      <c r="Y2005" s="34" t="s">
        <v>1985</v>
      </c>
      <c r="Z2005" s="43" t="s">
        <v>1277</v>
      </c>
      <c r="AA2005" s="34" t="s">
        <v>567</v>
      </c>
      <c r="AB2005" s="34" t="s">
        <v>404</v>
      </c>
      <c r="AC2005" s="34" t="s">
        <v>1985</v>
      </c>
      <c r="AD2005" s="44" t="s">
        <v>3928</v>
      </c>
      <c r="AE2005" s="44" t="s">
        <v>6886</v>
      </c>
      <c r="AF2005" s="43">
        <v>228</v>
      </c>
      <c r="AG2005" s="34" t="s">
        <v>4101</v>
      </c>
      <c r="AH2005" s="34" t="s">
        <v>6888</v>
      </c>
      <c r="AI2005" s="43" t="s">
        <v>4102</v>
      </c>
      <c r="AJ2005" s="44" t="s">
        <v>4103</v>
      </c>
      <c r="AK2005" s="295">
        <v>6300705</v>
      </c>
      <c r="AL2005" s="44" t="s">
        <v>404</v>
      </c>
      <c r="AM2005" s="44" t="s">
        <v>4107</v>
      </c>
      <c r="AN2005" s="296">
        <v>271093900</v>
      </c>
      <c r="AO2005" s="34"/>
      <c r="AP2005" s="34"/>
      <c r="AQ2005" s="34"/>
      <c r="AR2005" s="34"/>
      <c r="AS2005" s="34"/>
      <c r="AT2005" s="44" t="s">
        <v>6737</v>
      </c>
      <c r="AU2005" s="44"/>
      <c r="AV2005" s="751" t="str" cm="1">
        <f t="array" ref="AV20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5" s="34"/>
      <c r="AX2005" s="34"/>
      <c r="AY2005" s="34"/>
      <c r="AZ2005" s="34"/>
      <c r="BA2005" s="34"/>
      <c r="BB2005" s="34"/>
      <c r="BC2005" s="34"/>
      <c r="BD2005" s="44">
        <v>91134</v>
      </c>
      <c r="BE2005" s="34" t="s">
        <v>1985</v>
      </c>
      <c r="BF2005" s="43" t="s">
        <v>1277</v>
      </c>
      <c r="BG2005" s="34" t="s">
        <v>567</v>
      </c>
      <c r="BH2005" s="34" t="s">
        <v>404</v>
      </c>
      <c r="BI2005" s="34" t="s">
        <v>1985</v>
      </c>
      <c r="BJ2005" s="44" t="s">
        <v>3928</v>
      </c>
      <c r="BK2005" s="44" t="s">
        <v>6886</v>
      </c>
    </row>
    <row r="2006" spans="22:63">
      <c r="V2006" s="43">
        <v>228</v>
      </c>
      <c r="W2006" s="34" t="s">
        <v>4101</v>
      </c>
      <c r="X2006" s="44">
        <v>91141</v>
      </c>
      <c r="Y2006" s="34" t="s">
        <v>3047</v>
      </c>
      <c r="Z2006" s="43" t="s">
        <v>1277</v>
      </c>
      <c r="AA2006" s="34" t="s">
        <v>567</v>
      </c>
      <c r="AB2006" s="34" t="s">
        <v>404</v>
      </c>
      <c r="AC2006" s="34" t="s">
        <v>6903</v>
      </c>
      <c r="AD2006" s="44" t="s">
        <v>3928</v>
      </c>
      <c r="AE2006" s="44" t="s">
        <v>6886</v>
      </c>
      <c r="AF2006" s="43">
        <v>228</v>
      </c>
      <c r="AG2006" s="34" t="s">
        <v>4101</v>
      </c>
      <c r="AH2006" s="34" t="s">
        <v>6888</v>
      </c>
      <c r="AI2006" s="43" t="s">
        <v>4102</v>
      </c>
      <c r="AJ2006" s="44" t="s">
        <v>4103</v>
      </c>
      <c r="AK2006" s="295">
        <v>6300705</v>
      </c>
      <c r="AL2006" s="44" t="s">
        <v>404</v>
      </c>
      <c r="AM2006" s="44" t="s">
        <v>4107</v>
      </c>
      <c r="AN2006" s="296">
        <v>271093900</v>
      </c>
      <c r="AO2006" s="34"/>
      <c r="AP2006" s="34"/>
      <c r="AQ2006" s="34"/>
      <c r="AR2006" s="34"/>
      <c r="AS2006" s="34"/>
      <c r="AT2006" s="44" t="s">
        <v>6737</v>
      </c>
      <c r="AU2006" s="44"/>
      <c r="AV2006" s="751" t="str" cm="1">
        <f t="array" ref="AV20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6" s="34"/>
      <c r="AX2006" s="34"/>
      <c r="AY2006" s="34"/>
      <c r="AZ2006" s="34"/>
      <c r="BA2006" s="34"/>
      <c r="BB2006" s="34"/>
      <c r="BC2006" s="34"/>
      <c r="BD2006" s="44">
        <v>91141</v>
      </c>
      <c r="BE2006" s="34" t="s">
        <v>3047</v>
      </c>
      <c r="BF2006" s="43" t="s">
        <v>1277</v>
      </c>
      <c r="BG2006" s="34" t="s">
        <v>567</v>
      </c>
      <c r="BH2006" s="34" t="s">
        <v>404</v>
      </c>
      <c r="BI2006" s="34" t="s">
        <v>6903</v>
      </c>
      <c r="BJ2006" s="44" t="s">
        <v>3928</v>
      </c>
      <c r="BK2006" s="44" t="s">
        <v>6886</v>
      </c>
    </row>
    <row r="2007" spans="22:63">
      <c r="V2007" s="43">
        <v>228</v>
      </c>
      <c r="W2007" s="34" t="s">
        <v>4101</v>
      </c>
      <c r="X2007" s="44">
        <v>91142</v>
      </c>
      <c r="Y2007" s="34" t="s">
        <v>3648</v>
      </c>
      <c r="Z2007" s="43" t="s">
        <v>1277</v>
      </c>
      <c r="AA2007" s="34" t="s">
        <v>567</v>
      </c>
      <c r="AB2007" s="34" t="s">
        <v>404</v>
      </c>
      <c r="AC2007" s="34" t="s">
        <v>6904</v>
      </c>
      <c r="AD2007" s="44" t="s">
        <v>3928</v>
      </c>
      <c r="AE2007" s="44" t="s">
        <v>6886</v>
      </c>
      <c r="AF2007" s="43">
        <v>228</v>
      </c>
      <c r="AG2007" s="34" t="s">
        <v>4101</v>
      </c>
      <c r="AH2007" s="34" t="s">
        <v>6888</v>
      </c>
      <c r="AI2007" s="43" t="s">
        <v>4102</v>
      </c>
      <c r="AJ2007" s="44" t="s">
        <v>4103</v>
      </c>
      <c r="AK2007" s="295">
        <v>6300705</v>
      </c>
      <c r="AL2007" s="44" t="s">
        <v>404</v>
      </c>
      <c r="AM2007" s="44" t="s">
        <v>4107</v>
      </c>
      <c r="AN2007" s="296">
        <v>271093900</v>
      </c>
      <c r="AO2007" s="34"/>
      <c r="AP2007" s="34"/>
      <c r="AQ2007" s="34"/>
      <c r="AR2007" s="34"/>
      <c r="AS2007" s="34"/>
      <c r="AT2007" s="44" t="s">
        <v>6737</v>
      </c>
      <c r="AU2007" s="44"/>
      <c r="AV2007" s="751" t="str" cm="1">
        <f t="array" ref="AV20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7" s="34"/>
      <c r="AX2007" s="34"/>
      <c r="AY2007" s="34"/>
      <c r="AZ2007" s="34"/>
      <c r="BA2007" s="34"/>
      <c r="BB2007" s="34"/>
      <c r="BC2007" s="34"/>
      <c r="BD2007" s="44">
        <v>91142</v>
      </c>
      <c r="BE2007" s="34" t="s">
        <v>3648</v>
      </c>
      <c r="BF2007" s="43" t="s">
        <v>1277</v>
      </c>
      <c r="BG2007" s="34" t="s">
        <v>567</v>
      </c>
      <c r="BH2007" s="34" t="s">
        <v>404</v>
      </c>
      <c r="BI2007" s="34" t="s">
        <v>6904</v>
      </c>
      <c r="BJ2007" s="44" t="s">
        <v>3928</v>
      </c>
      <c r="BK2007" s="44" t="s">
        <v>6886</v>
      </c>
    </row>
    <row r="2008" spans="22:63">
      <c r="V2008" s="43">
        <v>228</v>
      </c>
      <c r="W2008" s="34" t="s">
        <v>4101</v>
      </c>
      <c r="X2008" s="44">
        <v>91144</v>
      </c>
      <c r="Y2008" s="34" t="s">
        <v>3184</v>
      </c>
      <c r="Z2008" s="43" t="s">
        <v>1277</v>
      </c>
      <c r="AA2008" s="34" t="s">
        <v>567</v>
      </c>
      <c r="AB2008" s="34" t="s">
        <v>404</v>
      </c>
      <c r="AC2008" s="34" t="s">
        <v>6905</v>
      </c>
      <c r="AD2008" s="44" t="s">
        <v>3928</v>
      </c>
      <c r="AE2008" s="44" t="s">
        <v>6886</v>
      </c>
      <c r="AF2008" s="43">
        <v>228</v>
      </c>
      <c r="AG2008" s="34" t="s">
        <v>4101</v>
      </c>
      <c r="AH2008" s="34" t="s">
        <v>6888</v>
      </c>
      <c r="AI2008" s="43" t="s">
        <v>4102</v>
      </c>
      <c r="AJ2008" s="44" t="s">
        <v>4103</v>
      </c>
      <c r="AK2008" s="295">
        <v>6300705</v>
      </c>
      <c r="AL2008" s="44" t="s">
        <v>404</v>
      </c>
      <c r="AM2008" s="44" t="s">
        <v>4107</v>
      </c>
      <c r="AN2008" s="296">
        <v>271093900</v>
      </c>
      <c r="AO2008" s="34"/>
      <c r="AP2008" s="34"/>
      <c r="AQ2008" s="34"/>
      <c r="AR2008" s="34"/>
      <c r="AS2008" s="34"/>
      <c r="AT2008" s="44" t="s">
        <v>6737</v>
      </c>
      <c r="AU2008" s="44"/>
      <c r="AV2008" s="751" t="str" cm="1">
        <f t="array" ref="AV20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8" s="34"/>
      <c r="AX2008" s="34"/>
      <c r="AY2008" s="34"/>
      <c r="AZ2008" s="34"/>
      <c r="BA2008" s="34"/>
      <c r="BB2008" s="34"/>
      <c r="BC2008" s="34"/>
      <c r="BD2008" s="44">
        <v>91144</v>
      </c>
      <c r="BE2008" s="34" t="s">
        <v>3184</v>
      </c>
      <c r="BF2008" s="43" t="s">
        <v>1277</v>
      </c>
      <c r="BG2008" s="34" t="s">
        <v>567</v>
      </c>
      <c r="BH2008" s="34" t="s">
        <v>404</v>
      </c>
      <c r="BI2008" s="34" t="s">
        <v>6905</v>
      </c>
      <c r="BJ2008" s="44" t="s">
        <v>3928</v>
      </c>
      <c r="BK2008" s="44" t="s">
        <v>6886</v>
      </c>
    </row>
    <row r="2009" spans="22:63">
      <c r="V2009" s="43">
        <v>228</v>
      </c>
      <c r="W2009" s="34" t="s">
        <v>4101</v>
      </c>
      <c r="X2009" s="44">
        <v>91146</v>
      </c>
      <c r="Y2009" s="34" t="s">
        <v>3299</v>
      </c>
      <c r="Z2009" s="43" t="s">
        <v>1277</v>
      </c>
      <c r="AA2009" s="34" t="s">
        <v>567</v>
      </c>
      <c r="AB2009" s="34" t="s">
        <v>404</v>
      </c>
      <c r="AC2009" s="34" t="s">
        <v>6906</v>
      </c>
      <c r="AD2009" s="44" t="s">
        <v>3928</v>
      </c>
      <c r="AE2009" s="44" t="s">
        <v>6886</v>
      </c>
      <c r="AF2009" s="43">
        <v>228</v>
      </c>
      <c r="AG2009" s="34" t="s">
        <v>4101</v>
      </c>
      <c r="AH2009" s="34" t="s">
        <v>6888</v>
      </c>
      <c r="AI2009" s="43" t="s">
        <v>4102</v>
      </c>
      <c r="AJ2009" s="44" t="s">
        <v>4103</v>
      </c>
      <c r="AK2009" s="295">
        <v>6300705</v>
      </c>
      <c r="AL2009" s="44" t="s">
        <v>404</v>
      </c>
      <c r="AM2009" s="44" t="s">
        <v>4107</v>
      </c>
      <c r="AN2009" s="296">
        <v>271093900</v>
      </c>
      <c r="AO2009" s="34"/>
      <c r="AP2009" s="34"/>
      <c r="AQ2009" s="34"/>
      <c r="AR2009" s="34"/>
      <c r="AS2009" s="34"/>
      <c r="AT2009" s="44" t="s">
        <v>6737</v>
      </c>
      <c r="AU2009" s="44"/>
      <c r="AV2009" s="751" t="str" cm="1">
        <f t="array" ref="AV20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09" s="34"/>
      <c r="AX2009" s="34"/>
      <c r="AY2009" s="34"/>
      <c r="AZ2009" s="34"/>
      <c r="BA2009" s="34"/>
      <c r="BB2009" s="34"/>
      <c r="BC2009" s="34"/>
      <c r="BD2009" s="44">
        <v>91146</v>
      </c>
      <c r="BE2009" s="34" t="s">
        <v>3299</v>
      </c>
      <c r="BF2009" s="43" t="s">
        <v>1277</v>
      </c>
      <c r="BG2009" s="34" t="s">
        <v>567</v>
      </c>
      <c r="BH2009" s="34" t="s">
        <v>404</v>
      </c>
      <c r="BI2009" s="34" t="s">
        <v>6906</v>
      </c>
      <c r="BJ2009" s="44" t="s">
        <v>3928</v>
      </c>
      <c r="BK2009" s="44" t="s">
        <v>6886</v>
      </c>
    </row>
    <row r="2010" spans="22:63">
      <c r="V2010" s="43">
        <v>228</v>
      </c>
      <c r="W2010" s="34" t="s">
        <v>4101</v>
      </c>
      <c r="X2010" s="44">
        <v>91147</v>
      </c>
      <c r="Y2010" s="34" t="s">
        <v>3352</v>
      </c>
      <c r="Z2010" s="43" t="s">
        <v>1277</v>
      </c>
      <c r="AA2010" s="34" t="s">
        <v>567</v>
      </c>
      <c r="AB2010" s="34" t="s">
        <v>404</v>
      </c>
      <c r="AC2010" s="34" t="s">
        <v>6907</v>
      </c>
      <c r="AD2010" s="44" t="s">
        <v>3928</v>
      </c>
      <c r="AE2010" s="44" t="s">
        <v>6886</v>
      </c>
      <c r="AF2010" s="43">
        <v>228</v>
      </c>
      <c r="AG2010" s="34" t="s">
        <v>4101</v>
      </c>
      <c r="AH2010" s="34" t="s">
        <v>6888</v>
      </c>
      <c r="AI2010" s="43" t="s">
        <v>4102</v>
      </c>
      <c r="AJ2010" s="44" t="s">
        <v>4103</v>
      </c>
      <c r="AK2010" s="295">
        <v>6300705</v>
      </c>
      <c r="AL2010" s="44" t="s">
        <v>404</v>
      </c>
      <c r="AM2010" s="44" t="s">
        <v>4107</v>
      </c>
      <c r="AN2010" s="296">
        <v>271093900</v>
      </c>
      <c r="AO2010" s="34"/>
      <c r="AP2010" s="34"/>
      <c r="AQ2010" s="34"/>
      <c r="AR2010" s="34"/>
      <c r="AS2010" s="34"/>
      <c r="AT2010" s="44" t="s">
        <v>6737</v>
      </c>
      <c r="AU2010" s="44"/>
      <c r="AV2010" s="751" t="str" cm="1">
        <f t="array" ref="AV20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0" s="34"/>
      <c r="AX2010" s="34"/>
      <c r="AY2010" s="34"/>
      <c r="AZ2010" s="34"/>
      <c r="BA2010" s="34"/>
      <c r="BB2010" s="34"/>
      <c r="BC2010" s="34"/>
      <c r="BD2010" s="44">
        <v>91147</v>
      </c>
      <c r="BE2010" s="34" t="s">
        <v>3352</v>
      </c>
      <c r="BF2010" s="43" t="s">
        <v>1277</v>
      </c>
      <c r="BG2010" s="34" t="s">
        <v>567</v>
      </c>
      <c r="BH2010" s="34" t="s">
        <v>404</v>
      </c>
      <c r="BI2010" s="34" t="s">
        <v>6907</v>
      </c>
      <c r="BJ2010" s="44" t="s">
        <v>3928</v>
      </c>
      <c r="BK2010" s="44" t="s">
        <v>6886</v>
      </c>
    </row>
    <row r="2011" spans="22:63">
      <c r="V2011" s="43">
        <v>228</v>
      </c>
      <c r="W2011" s="34" t="s">
        <v>4101</v>
      </c>
      <c r="X2011" s="44">
        <v>91145</v>
      </c>
      <c r="Y2011" s="34" t="s">
        <v>3248</v>
      </c>
      <c r="Z2011" s="43" t="s">
        <v>1277</v>
      </c>
      <c r="AA2011" s="34" t="s">
        <v>567</v>
      </c>
      <c r="AB2011" s="34" t="s">
        <v>404</v>
      </c>
      <c r="AC2011" s="34" t="s">
        <v>6902</v>
      </c>
      <c r="AD2011" s="44" t="s">
        <v>3928</v>
      </c>
      <c r="AE2011" s="44" t="s">
        <v>6886</v>
      </c>
      <c r="AF2011" s="43">
        <v>228</v>
      </c>
      <c r="AG2011" s="34" t="s">
        <v>4101</v>
      </c>
      <c r="AH2011" s="34" t="s">
        <v>6888</v>
      </c>
      <c r="AI2011" s="43" t="s">
        <v>4102</v>
      </c>
      <c r="AJ2011" s="44" t="s">
        <v>4103</v>
      </c>
      <c r="AK2011" s="295">
        <v>6300705</v>
      </c>
      <c r="AL2011" s="44" t="s">
        <v>404</v>
      </c>
      <c r="AM2011" s="44" t="s">
        <v>4107</v>
      </c>
      <c r="AN2011" s="296">
        <v>271093900</v>
      </c>
      <c r="AO2011" s="34"/>
      <c r="AP2011" s="34"/>
      <c r="AQ2011" s="34"/>
      <c r="AR2011" s="34"/>
      <c r="AS2011" s="34"/>
      <c r="AT2011" s="44" t="s">
        <v>6737</v>
      </c>
      <c r="AU2011" s="44"/>
      <c r="AV2011" s="751" t="str" cm="1">
        <f t="array" ref="AV20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1" s="34"/>
      <c r="AX2011" s="34"/>
      <c r="AY2011" s="34"/>
      <c r="AZ2011" s="34"/>
      <c r="BA2011" s="34"/>
      <c r="BB2011" s="34"/>
      <c r="BC2011" s="34"/>
      <c r="BD2011" s="44">
        <v>91145</v>
      </c>
      <c r="BE2011" s="34" t="s">
        <v>3248</v>
      </c>
      <c r="BF2011" s="43" t="s">
        <v>1277</v>
      </c>
      <c r="BG2011" s="34" t="s">
        <v>567</v>
      </c>
      <c r="BH2011" s="34" t="s">
        <v>404</v>
      </c>
      <c r="BI2011" s="34" t="s">
        <v>6902</v>
      </c>
      <c r="BJ2011" s="44" t="s">
        <v>3928</v>
      </c>
      <c r="BK2011" s="44" t="s">
        <v>6886</v>
      </c>
    </row>
    <row r="2012" spans="22:63">
      <c r="V2012" s="43">
        <v>228</v>
      </c>
      <c r="W2012" s="34" t="s">
        <v>4101</v>
      </c>
      <c r="X2012" s="44">
        <v>91143</v>
      </c>
      <c r="Y2012" s="34" t="s">
        <v>3123</v>
      </c>
      <c r="Z2012" s="43" t="s">
        <v>1277</v>
      </c>
      <c r="AA2012" s="34" t="s">
        <v>567</v>
      </c>
      <c r="AB2012" s="34" t="s">
        <v>404</v>
      </c>
      <c r="AC2012" s="34" t="s">
        <v>6908</v>
      </c>
      <c r="AD2012" s="44" t="s">
        <v>3928</v>
      </c>
      <c r="AE2012" s="44" t="s">
        <v>6886</v>
      </c>
      <c r="AF2012" s="43">
        <v>228</v>
      </c>
      <c r="AG2012" s="34" t="s">
        <v>4101</v>
      </c>
      <c r="AH2012" s="34" t="s">
        <v>6888</v>
      </c>
      <c r="AI2012" s="43" t="s">
        <v>4102</v>
      </c>
      <c r="AJ2012" s="44" t="s">
        <v>4103</v>
      </c>
      <c r="AK2012" s="295">
        <v>6300705</v>
      </c>
      <c r="AL2012" s="44" t="s">
        <v>404</v>
      </c>
      <c r="AM2012" s="44" t="s">
        <v>4107</v>
      </c>
      <c r="AN2012" s="296">
        <v>271093900</v>
      </c>
      <c r="AO2012" s="34"/>
      <c r="AP2012" s="34"/>
      <c r="AQ2012" s="34"/>
      <c r="AR2012" s="34"/>
      <c r="AS2012" s="34"/>
      <c r="AT2012" s="44" t="s">
        <v>6737</v>
      </c>
      <c r="AU2012" s="44"/>
      <c r="AV2012" s="751" t="str" cm="1">
        <f t="array" ref="AV20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2" s="34"/>
      <c r="AX2012" s="34"/>
      <c r="AY2012" s="34"/>
      <c r="AZ2012" s="34"/>
      <c r="BA2012" s="34"/>
      <c r="BB2012" s="34"/>
      <c r="BC2012" s="34"/>
      <c r="BD2012" s="44">
        <v>91143</v>
      </c>
      <c r="BE2012" s="34" t="s">
        <v>3123</v>
      </c>
      <c r="BF2012" s="43" t="s">
        <v>1277</v>
      </c>
      <c r="BG2012" s="34" t="s">
        <v>567</v>
      </c>
      <c r="BH2012" s="34" t="s">
        <v>404</v>
      </c>
      <c r="BI2012" s="34" t="s">
        <v>6908</v>
      </c>
      <c r="BJ2012" s="44" t="s">
        <v>3928</v>
      </c>
      <c r="BK2012" s="44" t="s">
        <v>6886</v>
      </c>
    </row>
    <row r="2013" spans="22:63">
      <c r="V2013" s="43">
        <v>228</v>
      </c>
      <c r="W2013" s="34" t="s">
        <v>4101</v>
      </c>
      <c r="X2013" s="44">
        <v>91136</v>
      </c>
      <c r="Y2013" s="34" t="s">
        <v>3486</v>
      </c>
      <c r="Z2013" s="43" t="s">
        <v>1277</v>
      </c>
      <c r="AA2013" s="34" t="s">
        <v>567</v>
      </c>
      <c r="AB2013" s="34" t="s">
        <v>404</v>
      </c>
      <c r="AC2013" s="34" t="s">
        <v>3486</v>
      </c>
      <c r="AD2013" s="44" t="s">
        <v>3928</v>
      </c>
      <c r="AE2013" s="44" t="s">
        <v>6886</v>
      </c>
      <c r="AF2013" s="43">
        <v>228</v>
      </c>
      <c r="AG2013" s="34" t="s">
        <v>4101</v>
      </c>
      <c r="AH2013" s="34" t="s">
        <v>6888</v>
      </c>
      <c r="AI2013" s="43" t="s">
        <v>4102</v>
      </c>
      <c r="AJ2013" s="44" t="s">
        <v>4103</v>
      </c>
      <c r="AK2013" s="295">
        <v>6300705</v>
      </c>
      <c r="AL2013" s="44" t="s">
        <v>404</v>
      </c>
      <c r="AM2013" s="44" t="s">
        <v>4107</v>
      </c>
      <c r="AN2013" s="296">
        <v>271093900</v>
      </c>
      <c r="AO2013" s="34"/>
      <c r="AP2013" s="34"/>
      <c r="AQ2013" s="34"/>
      <c r="AR2013" s="34"/>
      <c r="AS2013" s="34"/>
      <c r="AT2013" s="44" t="s">
        <v>6737</v>
      </c>
      <c r="AU2013" s="44"/>
      <c r="AV2013" s="751" t="str" cm="1">
        <f t="array" ref="AV20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3" s="34"/>
      <c r="AX2013" s="34"/>
      <c r="AY2013" s="34"/>
      <c r="AZ2013" s="34"/>
      <c r="BA2013" s="34"/>
      <c r="BB2013" s="34"/>
      <c r="BC2013" s="34"/>
      <c r="BD2013" s="44">
        <v>91136</v>
      </c>
      <c r="BE2013" s="34" t="s">
        <v>3486</v>
      </c>
      <c r="BF2013" s="43" t="s">
        <v>1277</v>
      </c>
      <c r="BG2013" s="34" t="s">
        <v>567</v>
      </c>
      <c r="BH2013" s="34" t="s">
        <v>404</v>
      </c>
      <c r="BI2013" s="34" t="s">
        <v>3486</v>
      </c>
      <c r="BJ2013" s="44" t="s">
        <v>3928</v>
      </c>
      <c r="BK2013" s="44" t="s">
        <v>6886</v>
      </c>
    </row>
    <row r="2014" spans="22:63">
      <c r="V2014" s="43">
        <v>228</v>
      </c>
      <c r="W2014" s="34" t="s">
        <v>4101</v>
      </c>
      <c r="X2014" s="44">
        <v>91138</v>
      </c>
      <c r="Y2014" s="34" t="s">
        <v>3531</v>
      </c>
      <c r="Z2014" s="43" t="s">
        <v>1277</v>
      </c>
      <c r="AA2014" s="34" t="s">
        <v>567</v>
      </c>
      <c r="AB2014" s="34" t="s">
        <v>404</v>
      </c>
      <c r="AC2014" s="34" t="s">
        <v>3531</v>
      </c>
      <c r="AD2014" s="44" t="s">
        <v>3928</v>
      </c>
      <c r="AE2014" s="44" t="s">
        <v>6886</v>
      </c>
      <c r="AF2014" s="43">
        <v>228</v>
      </c>
      <c r="AG2014" s="34" t="s">
        <v>4101</v>
      </c>
      <c r="AH2014" s="34" t="s">
        <v>6888</v>
      </c>
      <c r="AI2014" s="43" t="s">
        <v>4102</v>
      </c>
      <c r="AJ2014" s="44" t="s">
        <v>4103</v>
      </c>
      <c r="AK2014" s="295">
        <v>6300705</v>
      </c>
      <c r="AL2014" s="44" t="s">
        <v>404</v>
      </c>
      <c r="AM2014" s="44" t="s">
        <v>4107</v>
      </c>
      <c r="AN2014" s="296">
        <v>271093900</v>
      </c>
      <c r="AO2014" s="34"/>
      <c r="AP2014" s="34"/>
      <c r="AQ2014" s="34"/>
      <c r="AR2014" s="34"/>
      <c r="AS2014" s="34"/>
      <c r="AT2014" s="44" t="s">
        <v>6737</v>
      </c>
      <c r="AU2014" s="44"/>
      <c r="AV2014" s="751" t="str" cm="1">
        <f t="array" ref="AV20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4" s="34"/>
      <c r="AX2014" s="34"/>
      <c r="AY2014" s="34"/>
      <c r="AZ2014" s="34"/>
      <c r="BA2014" s="34"/>
      <c r="BB2014" s="34"/>
      <c r="BC2014" s="34"/>
      <c r="BD2014" s="44">
        <v>91138</v>
      </c>
      <c r="BE2014" s="34" t="s">
        <v>3531</v>
      </c>
      <c r="BF2014" s="43" t="s">
        <v>1277</v>
      </c>
      <c r="BG2014" s="34" t="s">
        <v>567</v>
      </c>
      <c r="BH2014" s="34" t="s">
        <v>404</v>
      </c>
      <c r="BI2014" s="34" t="s">
        <v>3531</v>
      </c>
      <c r="BJ2014" s="44" t="s">
        <v>3928</v>
      </c>
      <c r="BK2014" s="44" t="s">
        <v>6886</v>
      </c>
    </row>
    <row r="2015" spans="22:63">
      <c r="V2015" s="43">
        <v>228</v>
      </c>
      <c r="W2015" s="34" t="s">
        <v>4101</v>
      </c>
      <c r="X2015" s="44">
        <v>91139</v>
      </c>
      <c r="Y2015" s="34" t="s">
        <v>2959</v>
      </c>
      <c r="Z2015" s="43" t="s">
        <v>1277</v>
      </c>
      <c r="AA2015" s="34" t="s">
        <v>567</v>
      </c>
      <c r="AB2015" s="34" t="s">
        <v>404</v>
      </c>
      <c r="AC2015" s="34" t="s">
        <v>2959</v>
      </c>
      <c r="AD2015" s="44" t="s">
        <v>3928</v>
      </c>
      <c r="AE2015" s="44" t="s">
        <v>6886</v>
      </c>
      <c r="AF2015" s="43">
        <v>228</v>
      </c>
      <c r="AG2015" s="34" t="s">
        <v>4101</v>
      </c>
      <c r="AH2015" s="34" t="s">
        <v>6888</v>
      </c>
      <c r="AI2015" s="43" t="s">
        <v>4102</v>
      </c>
      <c r="AJ2015" s="44" t="s">
        <v>4103</v>
      </c>
      <c r="AK2015" s="295">
        <v>6300705</v>
      </c>
      <c r="AL2015" s="44" t="s">
        <v>404</v>
      </c>
      <c r="AM2015" s="44" t="s">
        <v>4107</v>
      </c>
      <c r="AN2015" s="296">
        <v>271093900</v>
      </c>
      <c r="AO2015" s="34"/>
      <c r="AP2015" s="34"/>
      <c r="AQ2015" s="34"/>
      <c r="AR2015" s="34"/>
      <c r="AS2015" s="34"/>
      <c r="AT2015" s="44" t="s">
        <v>6737</v>
      </c>
      <c r="AU2015" s="44"/>
      <c r="AV2015" s="751" t="str" cm="1">
        <f t="array" ref="AV20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5" s="34"/>
      <c r="AX2015" s="34"/>
      <c r="AY2015" s="34"/>
      <c r="AZ2015" s="34"/>
      <c r="BA2015" s="34"/>
      <c r="BB2015" s="34"/>
      <c r="BC2015" s="34"/>
      <c r="BD2015" s="44">
        <v>91139</v>
      </c>
      <c r="BE2015" s="34" t="s">
        <v>2959</v>
      </c>
      <c r="BF2015" s="43" t="s">
        <v>1277</v>
      </c>
      <c r="BG2015" s="34" t="s">
        <v>567</v>
      </c>
      <c r="BH2015" s="34" t="s">
        <v>404</v>
      </c>
      <c r="BI2015" s="34" t="s">
        <v>2959</v>
      </c>
      <c r="BJ2015" s="44" t="s">
        <v>3928</v>
      </c>
      <c r="BK2015" s="44" t="s">
        <v>6886</v>
      </c>
    </row>
    <row r="2016" spans="22:63">
      <c r="V2016" s="43">
        <v>229</v>
      </c>
      <c r="W2016" s="34" t="s">
        <v>4118</v>
      </c>
      <c r="X2016" s="44">
        <v>50201</v>
      </c>
      <c r="Y2016" s="34" t="s">
        <v>773</v>
      </c>
      <c r="Z2016" s="43" t="s">
        <v>1277</v>
      </c>
      <c r="AA2016" s="34" t="s">
        <v>400</v>
      </c>
      <c r="AB2016" s="34" t="s">
        <v>400</v>
      </c>
      <c r="AC2016" s="34" t="s">
        <v>773</v>
      </c>
      <c r="AD2016" s="44" t="s">
        <v>3928</v>
      </c>
      <c r="AE2016" s="44" t="s">
        <v>6909</v>
      </c>
      <c r="AF2016" s="43">
        <v>229</v>
      </c>
      <c r="AG2016" s="34" t="s">
        <v>4118</v>
      </c>
      <c r="AH2016" s="34" t="s">
        <v>4117</v>
      </c>
      <c r="AI2016" s="43" t="s">
        <v>4119</v>
      </c>
      <c r="AJ2016" s="44" t="s">
        <v>4120</v>
      </c>
      <c r="AK2016" s="295">
        <v>6000084</v>
      </c>
      <c r="AL2016" s="44" t="s">
        <v>400</v>
      </c>
      <c r="AM2016" s="44" t="s">
        <v>4124</v>
      </c>
      <c r="AN2016" s="296">
        <v>272093870</v>
      </c>
      <c r="AO2016" s="34"/>
      <c r="AP2016" s="34"/>
      <c r="AQ2016" s="34"/>
      <c r="AR2016" s="34"/>
      <c r="AS2016" s="34"/>
      <c r="AT2016" s="44" t="s">
        <v>6737</v>
      </c>
      <c r="AU2016" s="44"/>
      <c r="AV2016" s="751" t="str" cm="1">
        <f t="array" ref="AV20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6" s="34"/>
      <c r="AX2016" s="34"/>
      <c r="AY2016" s="34"/>
      <c r="AZ2016" s="34"/>
      <c r="BA2016" s="34"/>
      <c r="BB2016" s="34"/>
      <c r="BC2016" s="34"/>
      <c r="BD2016" s="44">
        <v>50201</v>
      </c>
      <c r="BE2016" s="34" t="s">
        <v>773</v>
      </c>
      <c r="BF2016" s="43" t="s">
        <v>1277</v>
      </c>
      <c r="BG2016" s="34" t="s">
        <v>400</v>
      </c>
      <c r="BH2016" s="34" t="s">
        <v>400</v>
      </c>
      <c r="BI2016" s="34" t="s">
        <v>773</v>
      </c>
      <c r="BJ2016" s="44" t="s">
        <v>3928</v>
      </c>
      <c r="BK2016" s="44" t="s">
        <v>6909</v>
      </c>
    </row>
    <row r="2017" spans="22:63">
      <c r="V2017" s="43">
        <v>229</v>
      </c>
      <c r="W2017" s="34" t="s">
        <v>4118</v>
      </c>
      <c r="X2017" s="44">
        <v>50202</v>
      </c>
      <c r="Y2017" s="34" t="s">
        <v>1041</v>
      </c>
      <c r="Z2017" s="43" t="s">
        <v>1277</v>
      </c>
      <c r="AA2017" s="34" t="s">
        <v>400</v>
      </c>
      <c r="AB2017" s="34" t="s">
        <v>400</v>
      </c>
      <c r="AC2017" s="34" t="s">
        <v>1041</v>
      </c>
      <c r="AD2017" s="44" t="s">
        <v>3928</v>
      </c>
      <c r="AE2017" s="44" t="s">
        <v>6909</v>
      </c>
      <c r="AF2017" s="43">
        <v>229</v>
      </c>
      <c r="AG2017" s="34" t="s">
        <v>4118</v>
      </c>
      <c r="AH2017" s="34" t="s">
        <v>4117</v>
      </c>
      <c r="AI2017" s="43" t="s">
        <v>4119</v>
      </c>
      <c r="AJ2017" s="44" t="s">
        <v>4120</v>
      </c>
      <c r="AK2017" s="295">
        <v>6000084</v>
      </c>
      <c r="AL2017" s="44" t="s">
        <v>400</v>
      </c>
      <c r="AM2017" s="44" t="s">
        <v>4124</v>
      </c>
      <c r="AN2017" s="296">
        <v>272093870</v>
      </c>
      <c r="AO2017" s="34"/>
      <c r="AP2017" s="34"/>
      <c r="AQ2017" s="34"/>
      <c r="AR2017" s="34"/>
      <c r="AS2017" s="34"/>
      <c r="AT2017" s="44" t="s">
        <v>6737</v>
      </c>
      <c r="AU2017" s="44"/>
      <c r="AV2017" s="751" t="str" cm="1">
        <f t="array" ref="AV20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7" s="34"/>
      <c r="AX2017" s="34"/>
      <c r="AY2017" s="34"/>
      <c r="AZ2017" s="34"/>
      <c r="BA2017" s="34"/>
      <c r="BB2017" s="34"/>
      <c r="BC2017" s="34"/>
      <c r="BD2017" s="44">
        <v>50202</v>
      </c>
      <c r="BE2017" s="34" t="s">
        <v>1041</v>
      </c>
      <c r="BF2017" s="43" t="s">
        <v>1277</v>
      </c>
      <c r="BG2017" s="34" t="s">
        <v>400</v>
      </c>
      <c r="BH2017" s="34" t="s">
        <v>400</v>
      </c>
      <c r="BI2017" s="34" t="s">
        <v>1041</v>
      </c>
      <c r="BJ2017" s="44" t="s">
        <v>3928</v>
      </c>
      <c r="BK2017" s="44" t="s">
        <v>6909</v>
      </c>
    </row>
    <row r="2018" spans="22:63">
      <c r="V2018" s="43">
        <v>229</v>
      </c>
      <c r="W2018" s="34" t="s">
        <v>4118</v>
      </c>
      <c r="X2018" s="44">
        <v>50203</v>
      </c>
      <c r="Y2018" s="34" t="s">
        <v>1335</v>
      </c>
      <c r="Z2018" s="43" t="s">
        <v>1277</v>
      </c>
      <c r="AA2018" s="34" t="s">
        <v>400</v>
      </c>
      <c r="AB2018" s="34" t="s">
        <v>400</v>
      </c>
      <c r="AC2018" s="34" t="s">
        <v>1335</v>
      </c>
      <c r="AD2018" s="44" t="s">
        <v>3928</v>
      </c>
      <c r="AE2018" s="44" t="s">
        <v>6909</v>
      </c>
      <c r="AF2018" s="43">
        <v>229</v>
      </c>
      <c r="AG2018" s="34" t="s">
        <v>4118</v>
      </c>
      <c r="AH2018" s="34" t="s">
        <v>4117</v>
      </c>
      <c r="AI2018" s="43" t="s">
        <v>4119</v>
      </c>
      <c r="AJ2018" s="44" t="s">
        <v>4120</v>
      </c>
      <c r="AK2018" s="295">
        <v>6000084</v>
      </c>
      <c r="AL2018" s="44" t="s">
        <v>400</v>
      </c>
      <c r="AM2018" s="44" t="s">
        <v>4124</v>
      </c>
      <c r="AN2018" s="296">
        <v>272093870</v>
      </c>
      <c r="AO2018" s="34"/>
      <c r="AP2018" s="34"/>
      <c r="AQ2018" s="34"/>
      <c r="AR2018" s="34"/>
      <c r="AS2018" s="34"/>
      <c r="AT2018" s="44" t="s">
        <v>6737</v>
      </c>
      <c r="AU2018" s="44"/>
      <c r="AV2018" s="751" t="str" cm="1">
        <f t="array" ref="AV20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8" s="34"/>
      <c r="AX2018" s="34"/>
      <c r="AY2018" s="34"/>
      <c r="AZ2018" s="34"/>
      <c r="BA2018" s="34"/>
      <c r="BB2018" s="34"/>
      <c r="BC2018" s="34"/>
      <c r="BD2018" s="44">
        <v>50203</v>
      </c>
      <c r="BE2018" s="34" t="s">
        <v>1335</v>
      </c>
      <c r="BF2018" s="43" t="s">
        <v>1277</v>
      </c>
      <c r="BG2018" s="34" t="s">
        <v>400</v>
      </c>
      <c r="BH2018" s="34" t="s">
        <v>400</v>
      </c>
      <c r="BI2018" s="34" t="s">
        <v>1335</v>
      </c>
      <c r="BJ2018" s="44" t="s">
        <v>3928</v>
      </c>
      <c r="BK2018" s="44" t="s">
        <v>6909</v>
      </c>
    </row>
    <row r="2019" spans="22:63">
      <c r="V2019" s="43">
        <v>229</v>
      </c>
      <c r="W2019" s="34" t="s">
        <v>4118</v>
      </c>
      <c r="X2019" s="44">
        <v>50205</v>
      </c>
      <c r="Y2019" s="34" t="s">
        <v>400</v>
      </c>
      <c r="Z2019" s="43" t="s">
        <v>1277</v>
      </c>
      <c r="AA2019" s="34" t="s">
        <v>400</v>
      </c>
      <c r="AB2019" s="34" t="s">
        <v>400</v>
      </c>
      <c r="AC2019" s="34" t="s">
        <v>400</v>
      </c>
      <c r="AD2019" s="44" t="s">
        <v>3928</v>
      </c>
      <c r="AE2019" s="44" t="s">
        <v>6909</v>
      </c>
      <c r="AF2019" s="43">
        <v>229</v>
      </c>
      <c r="AG2019" s="34" t="s">
        <v>4118</v>
      </c>
      <c r="AH2019" s="34" t="s">
        <v>4117</v>
      </c>
      <c r="AI2019" s="43" t="s">
        <v>4119</v>
      </c>
      <c r="AJ2019" s="44" t="s">
        <v>4120</v>
      </c>
      <c r="AK2019" s="295">
        <v>6000084</v>
      </c>
      <c r="AL2019" s="44" t="s">
        <v>400</v>
      </c>
      <c r="AM2019" s="44" t="s">
        <v>4124</v>
      </c>
      <c r="AN2019" s="296">
        <v>272093870</v>
      </c>
      <c r="AO2019" s="34"/>
      <c r="AP2019" s="34"/>
      <c r="AQ2019" s="34"/>
      <c r="AR2019" s="34"/>
      <c r="AS2019" s="34"/>
      <c r="AT2019" s="44" t="s">
        <v>6737</v>
      </c>
      <c r="AU2019" s="44"/>
      <c r="AV2019" s="751" t="str" cm="1">
        <f t="array" ref="AV20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19" s="34"/>
      <c r="AX2019" s="34"/>
      <c r="AY2019" s="34"/>
      <c r="AZ2019" s="34"/>
      <c r="BA2019" s="34"/>
      <c r="BB2019" s="34"/>
      <c r="BC2019" s="34"/>
      <c r="BD2019" s="44">
        <v>50205</v>
      </c>
      <c r="BE2019" s="34" t="s">
        <v>400</v>
      </c>
      <c r="BF2019" s="43" t="s">
        <v>1277</v>
      </c>
      <c r="BG2019" s="34" t="s">
        <v>400</v>
      </c>
      <c r="BH2019" s="34" t="s">
        <v>400</v>
      </c>
      <c r="BI2019" s="34" t="s">
        <v>400</v>
      </c>
      <c r="BJ2019" s="44" t="s">
        <v>3928</v>
      </c>
      <c r="BK2019" s="44" t="s">
        <v>6909</v>
      </c>
    </row>
    <row r="2020" spans="22:63">
      <c r="V2020" s="43">
        <v>229</v>
      </c>
      <c r="W2020" s="34" t="s">
        <v>4118</v>
      </c>
      <c r="X2020" s="44">
        <v>50200</v>
      </c>
      <c r="Y2020" s="34" t="s">
        <v>6910</v>
      </c>
      <c r="Z2020" s="43" t="s">
        <v>1277</v>
      </c>
      <c r="AA2020" s="34" t="s">
        <v>400</v>
      </c>
      <c r="AB2020" s="34" t="s">
        <v>400</v>
      </c>
      <c r="AC2020" s="34" t="s">
        <v>400</v>
      </c>
      <c r="AD2020" s="44" t="s">
        <v>3928</v>
      </c>
      <c r="AE2020" s="44" t="s">
        <v>6909</v>
      </c>
      <c r="AF2020" s="43">
        <v>229</v>
      </c>
      <c r="AG2020" s="34" t="s">
        <v>4118</v>
      </c>
      <c r="AH2020" s="34" t="s">
        <v>4117</v>
      </c>
      <c r="AI2020" s="43" t="s">
        <v>4119</v>
      </c>
      <c r="AJ2020" s="44" t="s">
        <v>4120</v>
      </c>
      <c r="AK2020" s="295">
        <v>6000084</v>
      </c>
      <c r="AL2020" s="44" t="s">
        <v>400</v>
      </c>
      <c r="AM2020" s="44" t="s">
        <v>4124</v>
      </c>
      <c r="AN2020" s="296">
        <v>272093870</v>
      </c>
      <c r="AO2020" s="34"/>
      <c r="AP2020" s="34"/>
      <c r="AQ2020" s="34"/>
      <c r="AR2020" s="34"/>
      <c r="AS2020" s="34"/>
      <c r="AT2020" s="44" t="s">
        <v>6737</v>
      </c>
      <c r="AU2020" s="44"/>
      <c r="AV2020" s="751" t="str" cm="1">
        <f t="array" ref="AV20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0" s="34"/>
      <c r="AX2020" s="34"/>
      <c r="AY2020" s="34"/>
      <c r="AZ2020" s="34"/>
      <c r="BA2020" s="34"/>
      <c r="BB2020" s="34"/>
      <c r="BC2020" s="34"/>
      <c r="BD2020" s="44">
        <v>50200</v>
      </c>
      <c r="BE2020" s="34" t="s">
        <v>6910</v>
      </c>
      <c r="BF2020" s="43" t="s">
        <v>1277</v>
      </c>
      <c r="BG2020" s="34" t="s">
        <v>400</v>
      </c>
      <c r="BH2020" s="34" t="s">
        <v>400</v>
      </c>
      <c r="BI2020" s="34" t="s">
        <v>400</v>
      </c>
      <c r="BJ2020" s="44" t="s">
        <v>3928</v>
      </c>
      <c r="BK2020" s="44" t="s">
        <v>6909</v>
      </c>
    </row>
    <row r="2021" spans="22:63">
      <c r="V2021" s="43">
        <v>229</v>
      </c>
      <c r="W2021" s="34" t="s">
        <v>4118</v>
      </c>
      <c r="X2021" s="44">
        <v>50211</v>
      </c>
      <c r="Y2021" s="34" t="s">
        <v>1877</v>
      </c>
      <c r="Z2021" s="43" t="s">
        <v>1277</v>
      </c>
      <c r="AA2021" s="34" t="s">
        <v>400</v>
      </c>
      <c r="AB2021" s="34" t="s">
        <v>400</v>
      </c>
      <c r="AC2021" s="34" t="s">
        <v>1877</v>
      </c>
      <c r="AD2021" s="44" t="s">
        <v>3928</v>
      </c>
      <c r="AE2021" s="44" t="s">
        <v>6909</v>
      </c>
      <c r="AF2021" s="43">
        <v>229</v>
      </c>
      <c r="AG2021" s="34" t="s">
        <v>4118</v>
      </c>
      <c r="AH2021" s="34" t="s">
        <v>4117</v>
      </c>
      <c r="AI2021" s="43" t="s">
        <v>4119</v>
      </c>
      <c r="AJ2021" s="44" t="s">
        <v>4120</v>
      </c>
      <c r="AK2021" s="295">
        <v>6000084</v>
      </c>
      <c r="AL2021" s="44" t="s">
        <v>400</v>
      </c>
      <c r="AM2021" s="44" t="s">
        <v>4124</v>
      </c>
      <c r="AN2021" s="296">
        <v>272093870</v>
      </c>
      <c r="AO2021" s="34"/>
      <c r="AP2021" s="34"/>
      <c r="AQ2021" s="34"/>
      <c r="AR2021" s="34"/>
      <c r="AS2021" s="34"/>
      <c r="AT2021" s="44" t="s">
        <v>6737</v>
      </c>
      <c r="AU2021" s="44"/>
      <c r="AV2021" s="751" t="str" cm="1">
        <f t="array" ref="AV20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1" s="34"/>
      <c r="AX2021" s="34"/>
      <c r="AY2021" s="34"/>
      <c r="AZ2021" s="34"/>
      <c r="BA2021" s="34"/>
      <c r="BB2021" s="34"/>
      <c r="BC2021" s="34"/>
      <c r="BD2021" s="44">
        <v>50211</v>
      </c>
      <c r="BE2021" s="34" t="s">
        <v>1877</v>
      </c>
      <c r="BF2021" s="43" t="s">
        <v>1277</v>
      </c>
      <c r="BG2021" s="34" t="s">
        <v>400</v>
      </c>
      <c r="BH2021" s="34" t="s">
        <v>400</v>
      </c>
      <c r="BI2021" s="34" t="s">
        <v>1877</v>
      </c>
      <c r="BJ2021" s="44" t="s">
        <v>3928</v>
      </c>
      <c r="BK2021" s="44" t="s">
        <v>6909</v>
      </c>
    </row>
    <row r="2022" spans="22:63">
      <c r="V2022" s="43">
        <v>229</v>
      </c>
      <c r="W2022" s="34" t="s">
        <v>4118</v>
      </c>
      <c r="X2022" s="44">
        <v>50212</v>
      </c>
      <c r="Y2022" s="34" t="s">
        <v>1526</v>
      </c>
      <c r="Z2022" s="43" t="s">
        <v>1277</v>
      </c>
      <c r="AA2022" s="34" t="s">
        <v>400</v>
      </c>
      <c r="AB2022" s="34" t="s">
        <v>400</v>
      </c>
      <c r="AC2022" s="34" t="s">
        <v>1526</v>
      </c>
      <c r="AD2022" s="44" t="s">
        <v>3928</v>
      </c>
      <c r="AE2022" s="44" t="s">
        <v>6909</v>
      </c>
      <c r="AF2022" s="43">
        <v>229</v>
      </c>
      <c r="AG2022" s="34" t="s">
        <v>4118</v>
      </c>
      <c r="AH2022" s="34" t="s">
        <v>4117</v>
      </c>
      <c r="AI2022" s="43" t="s">
        <v>4119</v>
      </c>
      <c r="AJ2022" s="44" t="s">
        <v>4120</v>
      </c>
      <c r="AK2022" s="295">
        <v>6000084</v>
      </c>
      <c r="AL2022" s="44" t="s">
        <v>400</v>
      </c>
      <c r="AM2022" s="44" t="s">
        <v>4124</v>
      </c>
      <c r="AN2022" s="296">
        <v>272093870</v>
      </c>
      <c r="AO2022" s="34"/>
      <c r="AP2022" s="34"/>
      <c r="AQ2022" s="34"/>
      <c r="AR2022" s="34"/>
      <c r="AS2022" s="34"/>
      <c r="AT2022" s="44" t="s">
        <v>6737</v>
      </c>
      <c r="AU2022" s="44"/>
      <c r="AV2022" s="751" t="str" cm="1">
        <f t="array" ref="AV20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2" s="34"/>
      <c r="AX2022" s="34"/>
      <c r="AY2022" s="34"/>
      <c r="AZ2022" s="34"/>
      <c r="BA2022" s="34"/>
      <c r="BB2022" s="34"/>
      <c r="BC2022" s="34"/>
      <c r="BD2022" s="44">
        <v>50212</v>
      </c>
      <c r="BE2022" s="34" t="s">
        <v>1526</v>
      </c>
      <c r="BF2022" s="43" t="s">
        <v>1277</v>
      </c>
      <c r="BG2022" s="34" t="s">
        <v>400</v>
      </c>
      <c r="BH2022" s="34" t="s">
        <v>400</v>
      </c>
      <c r="BI2022" s="34" t="s">
        <v>1526</v>
      </c>
      <c r="BJ2022" s="44" t="s">
        <v>3928</v>
      </c>
      <c r="BK2022" s="44" t="s">
        <v>6909</v>
      </c>
    </row>
    <row r="2023" spans="22:63">
      <c r="V2023" s="43">
        <v>229</v>
      </c>
      <c r="W2023" s="34" t="s">
        <v>4118</v>
      </c>
      <c r="X2023" s="44">
        <v>50214</v>
      </c>
      <c r="Y2023" s="34" t="s">
        <v>2246</v>
      </c>
      <c r="Z2023" s="43" t="s">
        <v>1277</v>
      </c>
      <c r="AA2023" s="34" t="s">
        <v>400</v>
      </c>
      <c r="AB2023" s="34" t="s">
        <v>400</v>
      </c>
      <c r="AC2023" s="34" t="s">
        <v>2246</v>
      </c>
      <c r="AD2023" s="44" t="s">
        <v>3928</v>
      </c>
      <c r="AE2023" s="44" t="s">
        <v>6909</v>
      </c>
      <c r="AF2023" s="43">
        <v>229</v>
      </c>
      <c r="AG2023" s="34" t="s">
        <v>4118</v>
      </c>
      <c r="AH2023" s="34" t="s">
        <v>4117</v>
      </c>
      <c r="AI2023" s="43" t="s">
        <v>4119</v>
      </c>
      <c r="AJ2023" s="44" t="s">
        <v>4120</v>
      </c>
      <c r="AK2023" s="295">
        <v>6000084</v>
      </c>
      <c r="AL2023" s="44" t="s">
        <v>400</v>
      </c>
      <c r="AM2023" s="44" t="s">
        <v>4124</v>
      </c>
      <c r="AN2023" s="296">
        <v>272093870</v>
      </c>
      <c r="AO2023" s="34"/>
      <c r="AP2023" s="34"/>
      <c r="AQ2023" s="34"/>
      <c r="AR2023" s="34"/>
      <c r="AS2023" s="34"/>
      <c r="AT2023" s="44" t="s">
        <v>6737</v>
      </c>
      <c r="AU2023" s="44"/>
      <c r="AV2023" s="751" t="str" cm="1">
        <f t="array" ref="AV20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3" s="34"/>
      <c r="AX2023" s="34"/>
      <c r="AY2023" s="34"/>
      <c r="AZ2023" s="34"/>
      <c r="BA2023" s="34"/>
      <c r="BB2023" s="34"/>
      <c r="BC2023" s="34"/>
      <c r="BD2023" s="44">
        <v>50214</v>
      </c>
      <c r="BE2023" s="34" t="s">
        <v>2246</v>
      </c>
      <c r="BF2023" s="43" t="s">
        <v>1277</v>
      </c>
      <c r="BG2023" s="34" t="s">
        <v>400</v>
      </c>
      <c r="BH2023" s="34" t="s">
        <v>400</v>
      </c>
      <c r="BI2023" s="34" t="s">
        <v>2246</v>
      </c>
      <c r="BJ2023" s="44" t="s">
        <v>3928</v>
      </c>
      <c r="BK2023" s="44" t="s">
        <v>6909</v>
      </c>
    </row>
    <row r="2024" spans="22:63">
      <c r="V2024" s="43">
        <v>229</v>
      </c>
      <c r="W2024" s="34" t="s">
        <v>4118</v>
      </c>
      <c r="X2024" s="44">
        <v>50216</v>
      </c>
      <c r="Y2024" s="34" t="s">
        <v>2403</v>
      </c>
      <c r="Z2024" s="43" t="s">
        <v>1277</v>
      </c>
      <c r="AA2024" s="34" t="s">
        <v>400</v>
      </c>
      <c r="AB2024" s="34" t="s">
        <v>400</v>
      </c>
      <c r="AC2024" s="34" t="s">
        <v>2403</v>
      </c>
      <c r="AD2024" s="44" t="s">
        <v>3928</v>
      </c>
      <c r="AE2024" s="44" t="s">
        <v>6909</v>
      </c>
      <c r="AF2024" s="43">
        <v>229</v>
      </c>
      <c r="AG2024" s="34" t="s">
        <v>4118</v>
      </c>
      <c r="AH2024" s="34" t="s">
        <v>4117</v>
      </c>
      <c r="AI2024" s="43" t="s">
        <v>4119</v>
      </c>
      <c r="AJ2024" s="44" t="s">
        <v>4120</v>
      </c>
      <c r="AK2024" s="295">
        <v>6000084</v>
      </c>
      <c r="AL2024" s="44" t="s">
        <v>400</v>
      </c>
      <c r="AM2024" s="44" t="s">
        <v>4124</v>
      </c>
      <c r="AN2024" s="296">
        <v>272093870</v>
      </c>
      <c r="AO2024" s="34"/>
      <c r="AP2024" s="34"/>
      <c r="AQ2024" s="34"/>
      <c r="AR2024" s="34"/>
      <c r="AS2024" s="34"/>
      <c r="AT2024" s="44" t="s">
        <v>6737</v>
      </c>
      <c r="AU2024" s="44"/>
      <c r="AV2024" s="751" t="str" cm="1">
        <f t="array" ref="AV20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4" s="34"/>
      <c r="AX2024" s="34"/>
      <c r="AY2024" s="34"/>
      <c r="AZ2024" s="34"/>
      <c r="BA2024" s="34"/>
      <c r="BB2024" s="34"/>
      <c r="BC2024" s="34"/>
      <c r="BD2024" s="44">
        <v>50216</v>
      </c>
      <c r="BE2024" s="34" t="s">
        <v>2403</v>
      </c>
      <c r="BF2024" s="43" t="s">
        <v>1277</v>
      </c>
      <c r="BG2024" s="34" t="s">
        <v>400</v>
      </c>
      <c r="BH2024" s="34" t="s">
        <v>400</v>
      </c>
      <c r="BI2024" s="34" t="s">
        <v>2403</v>
      </c>
      <c r="BJ2024" s="44" t="s">
        <v>3928</v>
      </c>
      <c r="BK2024" s="44" t="s">
        <v>6909</v>
      </c>
    </row>
    <row r="2025" spans="22:63">
      <c r="V2025" s="43">
        <v>229</v>
      </c>
      <c r="W2025" s="34" t="s">
        <v>4118</v>
      </c>
      <c r="X2025" s="44">
        <v>50220</v>
      </c>
      <c r="Y2025" s="34" t="s">
        <v>2542</v>
      </c>
      <c r="Z2025" s="43" t="s">
        <v>1277</v>
      </c>
      <c r="AA2025" s="34" t="s">
        <v>400</v>
      </c>
      <c r="AB2025" s="34" t="s">
        <v>400</v>
      </c>
      <c r="AC2025" s="34" t="s">
        <v>2542</v>
      </c>
      <c r="AD2025" s="44" t="s">
        <v>3928</v>
      </c>
      <c r="AE2025" s="44" t="s">
        <v>6909</v>
      </c>
      <c r="AF2025" s="43">
        <v>229</v>
      </c>
      <c r="AG2025" s="34" t="s">
        <v>4118</v>
      </c>
      <c r="AH2025" s="34" t="s">
        <v>4117</v>
      </c>
      <c r="AI2025" s="43" t="s">
        <v>4119</v>
      </c>
      <c r="AJ2025" s="44" t="s">
        <v>4120</v>
      </c>
      <c r="AK2025" s="295">
        <v>6000084</v>
      </c>
      <c r="AL2025" s="44" t="s">
        <v>400</v>
      </c>
      <c r="AM2025" s="44" t="s">
        <v>4124</v>
      </c>
      <c r="AN2025" s="296">
        <v>272093870</v>
      </c>
      <c r="AO2025" s="34"/>
      <c r="AP2025" s="34"/>
      <c r="AQ2025" s="34"/>
      <c r="AR2025" s="34"/>
      <c r="AS2025" s="34"/>
      <c r="AT2025" s="44" t="s">
        <v>6737</v>
      </c>
      <c r="AU2025" s="44"/>
      <c r="AV2025" s="751" t="str" cm="1">
        <f t="array" ref="AV20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5" s="34"/>
      <c r="AX2025" s="34"/>
      <c r="AY2025" s="34"/>
      <c r="AZ2025" s="34"/>
      <c r="BA2025" s="34"/>
      <c r="BB2025" s="34"/>
      <c r="BC2025" s="34"/>
      <c r="BD2025" s="44">
        <v>50220</v>
      </c>
      <c r="BE2025" s="34" t="s">
        <v>2542</v>
      </c>
      <c r="BF2025" s="43" t="s">
        <v>1277</v>
      </c>
      <c r="BG2025" s="34" t="s">
        <v>400</v>
      </c>
      <c r="BH2025" s="34" t="s">
        <v>400</v>
      </c>
      <c r="BI2025" s="34" t="s">
        <v>2542</v>
      </c>
      <c r="BJ2025" s="44" t="s">
        <v>3928</v>
      </c>
      <c r="BK2025" s="44" t="s">
        <v>6909</v>
      </c>
    </row>
    <row r="2026" spans="22:63">
      <c r="V2026" s="43">
        <v>229</v>
      </c>
      <c r="W2026" s="34" t="s">
        <v>4118</v>
      </c>
      <c r="X2026" s="44">
        <v>50221</v>
      </c>
      <c r="Y2026" s="34" t="s">
        <v>2671</v>
      </c>
      <c r="Z2026" s="43" t="s">
        <v>1277</v>
      </c>
      <c r="AA2026" s="34" t="s">
        <v>400</v>
      </c>
      <c r="AB2026" s="34" t="s">
        <v>400</v>
      </c>
      <c r="AC2026" s="34" t="s">
        <v>2671</v>
      </c>
      <c r="AD2026" s="44" t="s">
        <v>3928</v>
      </c>
      <c r="AE2026" s="44" t="s">
        <v>6909</v>
      </c>
      <c r="AF2026" s="43">
        <v>229</v>
      </c>
      <c r="AG2026" s="34" t="s">
        <v>4118</v>
      </c>
      <c r="AH2026" s="34" t="s">
        <v>4117</v>
      </c>
      <c r="AI2026" s="43" t="s">
        <v>4119</v>
      </c>
      <c r="AJ2026" s="44" t="s">
        <v>4120</v>
      </c>
      <c r="AK2026" s="295">
        <v>6000084</v>
      </c>
      <c r="AL2026" s="44" t="s">
        <v>400</v>
      </c>
      <c r="AM2026" s="44" t="s">
        <v>4124</v>
      </c>
      <c r="AN2026" s="296">
        <v>272093870</v>
      </c>
      <c r="AO2026" s="34"/>
      <c r="AP2026" s="34"/>
      <c r="AQ2026" s="34"/>
      <c r="AR2026" s="34"/>
      <c r="AS2026" s="34"/>
      <c r="AT2026" s="44" t="s">
        <v>6737</v>
      </c>
      <c r="AU2026" s="44"/>
      <c r="AV2026" s="751" t="str" cm="1">
        <f t="array" ref="AV20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6" s="34"/>
      <c r="AX2026" s="34"/>
      <c r="AY2026" s="34"/>
      <c r="AZ2026" s="34"/>
      <c r="BA2026" s="34"/>
      <c r="BB2026" s="34"/>
      <c r="BC2026" s="34"/>
      <c r="BD2026" s="44">
        <v>50221</v>
      </c>
      <c r="BE2026" s="34" t="s">
        <v>2671</v>
      </c>
      <c r="BF2026" s="43" t="s">
        <v>1277</v>
      </c>
      <c r="BG2026" s="34" t="s">
        <v>400</v>
      </c>
      <c r="BH2026" s="34" t="s">
        <v>400</v>
      </c>
      <c r="BI2026" s="34" t="s">
        <v>2671</v>
      </c>
      <c r="BJ2026" s="44" t="s">
        <v>3928</v>
      </c>
      <c r="BK2026" s="44" t="s">
        <v>6909</v>
      </c>
    </row>
    <row r="2027" spans="22:63">
      <c r="V2027" s="43">
        <v>229</v>
      </c>
      <c r="W2027" s="34" t="s">
        <v>4118</v>
      </c>
      <c r="X2027" s="44">
        <v>50222</v>
      </c>
      <c r="Y2027" s="34" t="s">
        <v>1790</v>
      </c>
      <c r="Z2027" s="43" t="s">
        <v>1277</v>
      </c>
      <c r="AA2027" s="34" t="s">
        <v>400</v>
      </c>
      <c r="AB2027" s="34" t="s">
        <v>400</v>
      </c>
      <c r="AC2027" s="34" t="s">
        <v>1790</v>
      </c>
      <c r="AD2027" s="44" t="s">
        <v>3928</v>
      </c>
      <c r="AE2027" s="44" t="s">
        <v>6909</v>
      </c>
      <c r="AF2027" s="43">
        <v>229</v>
      </c>
      <c r="AG2027" s="34" t="s">
        <v>4118</v>
      </c>
      <c r="AH2027" s="34" t="s">
        <v>4117</v>
      </c>
      <c r="AI2027" s="43" t="s">
        <v>4119</v>
      </c>
      <c r="AJ2027" s="44" t="s">
        <v>4120</v>
      </c>
      <c r="AK2027" s="295">
        <v>6000084</v>
      </c>
      <c r="AL2027" s="44" t="s">
        <v>400</v>
      </c>
      <c r="AM2027" s="44" t="s">
        <v>4124</v>
      </c>
      <c r="AN2027" s="296">
        <v>272093870</v>
      </c>
      <c r="AO2027" s="34"/>
      <c r="AP2027" s="34"/>
      <c r="AQ2027" s="34"/>
      <c r="AR2027" s="34"/>
      <c r="AS2027" s="34"/>
      <c r="AT2027" s="44" t="s">
        <v>6737</v>
      </c>
      <c r="AU2027" s="44"/>
      <c r="AV2027" s="751" t="str" cm="1">
        <f t="array" ref="AV20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7" s="34"/>
      <c r="AX2027" s="34"/>
      <c r="AY2027" s="34"/>
      <c r="AZ2027" s="34"/>
      <c r="BA2027" s="34"/>
      <c r="BB2027" s="34"/>
      <c r="BC2027" s="34"/>
      <c r="BD2027" s="44">
        <v>50222</v>
      </c>
      <c r="BE2027" s="34" t="s">
        <v>1790</v>
      </c>
      <c r="BF2027" s="43" t="s">
        <v>1277</v>
      </c>
      <c r="BG2027" s="34" t="s">
        <v>400</v>
      </c>
      <c r="BH2027" s="34" t="s">
        <v>400</v>
      </c>
      <c r="BI2027" s="34" t="s">
        <v>1790</v>
      </c>
      <c r="BJ2027" s="44" t="s">
        <v>3928</v>
      </c>
      <c r="BK2027" s="44" t="s">
        <v>6909</v>
      </c>
    </row>
    <row r="2028" spans="22:63">
      <c r="V2028" s="43">
        <v>229</v>
      </c>
      <c r="W2028" s="34" t="s">
        <v>4118</v>
      </c>
      <c r="X2028" s="44">
        <v>50223</v>
      </c>
      <c r="Y2028" s="34" t="s">
        <v>2905</v>
      </c>
      <c r="Z2028" s="43" t="s">
        <v>1277</v>
      </c>
      <c r="AA2028" s="34" t="s">
        <v>400</v>
      </c>
      <c r="AB2028" s="34" t="s">
        <v>400</v>
      </c>
      <c r="AC2028" s="34" t="s">
        <v>2905</v>
      </c>
      <c r="AD2028" s="44" t="s">
        <v>3928</v>
      </c>
      <c r="AE2028" s="44" t="s">
        <v>6909</v>
      </c>
      <c r="AF2028" s="43">
        <v>229</v>
      </c>
      <c r="AG2028" s="34" t="s">
        <v>4118</v>
      </c>
      <c r="AH2028" s="34" t="s">
        <v>4117</v>
      </c>
      <c r="AI2028" s="43" t="s">
        <v>4119</v>
      </c>
      <c r="AJ2028" s="44" t="s">
        <v>4120</v>
      </c>
      <c r="AK2028" s="295">
        <v>6000084</v>
      </c>
      <c r="AL2028" s="44" t="s">
        <v>400</v>
      </c>
      <c r="AM2028" s="44" t="s">
        <v>4124</v>
      </c>
      <c r="AN2028" s="296">
        <v>272093870</v>
      </c>
      <c r="AO2028" s="34"/>
      <c r="AP2028" s="34"/>
      <c r="AQ2028" s="34"/>
      <c r="AR2028" s="34"/>
      <c r="AS2028" s="34"/>
      <c r="AT2028" s="44" t="s">
        <v>6737</v>
      </c>
      <c r="AU2028" s="44"/>
      <c r="AV2028" s="751" t="str" cm="1">
        <f t="array" ref="AV20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8" s="34"/>
      <c r="AX2028" s="34"/>
      <c r="AY2028" s="34"/>
      <c r="AZ2028" s="34"/>
      <c r="BA2028" s="34"/>
      <c r="BB2028" s="34"/>
      <c r="BC2028" s="34"/>
      <c r="BD2028" s="44">
        <v>50223</v>
      </c>
      <c r="BE2028" s="34" t="s">
        <v>2905</v>
      </c>
      <c r="BF2028" s="43" t="s">
        <v>1277</v>
      </c>
      <c r="BG2028" s="34" t="s">
        <v>400</v>
      </c>
      <c r="BH2028" s="34" t="s">
        <v>400</v>
      </c>
      <c r="BI2028" s="34" t="s">
        <v>2905</v>
      </c>
      <c r="BJ2028" s="44" t="s">
        <v>3928</v>
      </c>
      <c r="BK2028" s="44" t="s">
        <v>6909</v>
      </c>
    </row>
    <row r="2029" spans="22:63">
      <c r="V2029" s="43">
        <v>229</v>
      </c>
      <c r="W2029" s="34" t="s">
        <v>4118</v>
      </c>
      <c r="X2029" s="44">
        <v>50225</v>
      </c>
      <c r="Y2029" s="34" t="s">
        <v>3001</v>
      </c>
      <c r="Z2029" s="43" t="s">
        <v>1277</v>
      </c>
      <c r="AA2029" s="34" t="s">
        <v>400</v>
      </c>
      <c r="AB2029" s="34" t="s">
        <v>400</v>
      </c>
      <c r="AC2029" s="34" t="s">
        <v>3001</v>
      </c>
      <c r="AD2029" s="44" t="s">
        <v>3928</v>
      </c>
      <c r="AE2029" s="44" t="s">
        <v>6909</v>
      </c>
      <c r="AF2029" s="43">
        <v>229</v>
      </c>
      <c r="AG2029" s="34" t="s">
        <v>4118</v>
      </c>
      <c r="AH2029" s="34" t="s">
        <v>4117</v>
      </c>
      <c r="AI2029" s="43" t="s">
        <v>4119</v>
      </c>
      <c r="AJ2029" s="44" t="s">
        <v>4120</v>
      </c>
      <c r="AK2029" s="295">
        <v>6000084</v>
      </c>
      <c r="AL2029" s="44" t="s">
        <v>400</v>
      </c>
      <c r="AM2029" s="44" t="s">
        <v>4124</v>
      </c>
      <c r="AN2029" s="296">
        <v>272093870</v>
      </c>
      <c r="AO2029" s="34"/>
      <c r="AP2029" s="34"/>
      <c r="AQ2029" s="34"/>
      <c r="AR2029" s="34"/>
      <c r="AS2029" s="34"/>
      <c r="AT2029" s="44" t="s">
        <v>6737</v>
      </c>
      <c r="AU2029" s="44"/>
      <c r="AV2029" s="751" t="str" cm="1">
        <f t="array" ref="AV20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29" s="34"/>
      <c r="AX2029" s="34"/>
      <c r="AY2029" s="34"/>
      <c r="AZ2029" s="34"/>
      <c r="BA2029" s="34"/>
      <c r="BB2029" s="34"/>
      <c r="BC2029" s="34"/>
      <c r="BD2029" s="44">
        <v>50225</v>
      </c>
      <c r="BE2029" s="34" t="s">
        <v>3001</v>
      </c>
      <c r="BF2029" s="43" t="s">
        <v>1277</v>
      </c>
      <c r="BG2029" s="34" t="s">
        <v>400</v>
      </c>
      <c r="BH2029" s="34" t="s">
        <v>400</v>
      </c>
      <c r="BI2029" s="34" t="s">
        <v>3001</v>
      </c>
      <c r="BJ2029" s="44" t="s">
        <v>3928</v>
      </c>
      <c r="BK2029" s="44" t="s">
        <v>6909</v>
      </c>
    </row>
    <row r="2030" spans="22:63">
      <c r="V2030" s="43">
        <v>229</v>
      </c>
      <c r="W2030" s="34" t="s">
        <v>4118</v>
      </c>
      <c r="X2030" s="44">
        <v>50226</v>
      </c>
      <c r="Y2030" s="34" t="s">
        <v>3082</v>
      </c>
      <c r="Z2030" s="43" t="s">
        <v>1277</v>
      </c>
      <c r="AA2030" s="34" t="s">
        <v>400</v>
      </c>
      <c r="AB2030" s="34" t="s">
        <v>400</v>
      </c>
      <c r="AC2030" s="34" t="s">
        <v>6911</v>
      </c>
      <c r="AD2030" s="44" t="s">
        <v>3928</v>
      </c>
      <c r="AE2030" s="44" t="s">
        <v>6909</v>
      </c>
      <c r="AF2030" s="43">
        <v>229</v>
      </c>
      <c r="AG2030" s="34" t="s">
        <v>4118</v>
      </c>
      <c r="AH2030" s="34" t="s">
        <v>4117</v>
      </c>
      <c r="AI2030" s="43" t="s">
        <v>4119</v>
      </c>
      <c r="AJ2030" s="44" t="s">
        <v>4120</v>
      </c>
      <c r="AK2030" s="295">
        <v>6000084</v>
      </c>
      <c r="AL2030" s="44" t="s">
        <v>400</v>
      </c>
      <c r="AM2030" s="44" t="s">
        <v>4124</v>
      </c>
      <c r="AN2030" s="296">
        <v>272093870</v>
      </c>
      <c r="AO2030" s="34"/>
      <c r="AP2030" s="34"/>
      <c r="AQ2030" s="34"/>
      <c r="AR2030" s="34"/>
      <c r="AS2030" s="34"/>
      <c r="AT2030" s="44" t="s">
        <v>6737</v>
      </c>
      <c r="AU2030" s="44"/>
      <c r="AV2030" s="751" t="str" cm="1">
        <f t="array" ref="AV20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0" s="34"/>
      <c r="AX2030" s="34"/>
      <c r="AY2030" s="34"/>
      <c r="AZ2030" s="34"/>
      <c r="BA2030" s="34"/>
      <c r="BB2030" s="34"/>
      <c r="BC2030" s="34"/>
      <c r="BD2030" s="44">
        <v>50226</v>
      </c>
      <c r="BE2030" s="34" t="s">
        <v>3082</v>
      </c>
      <c r="BF2030" s="43" t="s">
        <v>1277</v>
      </c>
      <c r="BG2030" s="34" t="s">
        <v>400</v>
      </c>
      <c r="BH2030" s="34" t="s">
        <v>400</v>
      </c>
      <c r="BI2030" s="34" t="s">
        <v>6911</v>
      </c>
      <c r="BJ2030" s="44" t="s">
        <v>3928</v>
      </c>
      <c r="BK2030" s="44" t="s">
        <v>6909</v>
      </c>
    </row>
    <row r="2031" spans="22:63">
      <c r="V2031" s="43">
        <v>229</v>
      </c>
      <c r="W2031" s="34" t="s">
        <v>4118</v>
      </c>
      <c r="X2031" s="44">
        <v>50227</v>
      </c>
      <c r="Y2031" s="34" t="s">
        <v>3153</v>
      </c>
      <c r="Z2031" s="43" t="s">
        <v>1277</v>
      </c>
      <c r="AA2031" s="34" t="s">
        <v>400</v>
      </c>
      <c r="AB2031" s="34" t="s">
        <v>400</v>
      </c>
      <c r="AC2031" s="34" t="s">
        <v>6912</v>
      </c>
      <c r="AD2031" s="44" t="s">
        <v>3928</v>
      </c>
      <c r="AE2031" s="44" t="s">
        <v>6909</v>
      </c>
      <c r="AF2031" s="43">
        <v>229</v>
      </c>
      <c r="AG2031" s="34" t="s">
        <v>4118</v>
      </c>
      <c r="AH2031" s="34" t="s">
        <v>4117</v>
      </c>
      <c r="AI2031" s="43" t="s">
        <v>4119</v>
      </c>
      <c r="AJ2031" s="44" t="s">
        <v>4120</v>
      </c>
      <c r="AK2031" s="295">
        <v>6000084</v>
      </c>
      <c r="AL2031" s="44" t="s">
        <v>400</v>
      </c>
      <c r="AM2031" s="44" t="s">
        <v>4124</v>
      </c>
      <c r="AN2031" s="296">
        <v>272093870</v>
      </c>
      <c r="AO2031" s="34"/>
      <c r="AP2031" s="34"/>
      <c r="AQ2031" s="34"/>
      <c r="AR2031" s="34"/>
      <c r="AS2031" s="34"/>
      <c r="AT2031" s="44" t="s">
        <v>6737</v>
      </c>
      <c r="AU2031" s="44"/>
      <c r="AV2031" s="751" t="str" cm="1">
        <f t="array" ref="AV20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1" s="34"/>
      <c r="AX2031" s="34"/>
      <c r="AY2031" s="34"/>
      <c r="AZ2031" s="34"/>
      <c r="BA2031" s="34"/>
      <c r="BB2031" s="34"/>
      <c r="BC2031" s="34"/>
      <c r="BD2031" s="44">
        <v>50227</v>
      </c>
      <c r="BE2031" s="34" t="s">
        <v>3153</v>
      </c>
      <c r="BF2031" s="43" t="s">
        <v>1277</v>
      </c>
      <c r="BG2031" s="34" t="s">
        <v>400</v>
      </c>
      <c r="BH2031" s="34" t="s">
        <v>400</v>
      </c>
      <c r="BI2031" s="34" t="s">
        <v>6912</v>
      </c>
      <c r="BJ2031" s="44" t="s">
        <v>3928</v>
      </c>
      <c r="BK2031" s="44" t="s">
        <v>6909</v>
      </c>
    </row>
    <row r="2032" spans="22:63">
      <c r="V2032" s="43">
        <v>229</v>
      </c>
      <c r="W2032" s="34" t="s">
        <v>4118</v>
      </c>
      <c r="X2032" s="44">
        <v>50228</v>
      </c>
      <c r="Y2032" s="34" t="s">
        <v>3219</v>
      </c>
      <c r="Z2032" s="43" t="s">
        <v>1277</v>
      </c>
      <c r="AA2032" s="34" t="s">
        <v>400</v>
      </c>
      <c r="AB2032" s="34" t="s">
        <v>400</v>
      </c>
      <c r="AC2032" s="34" t="s">
        <v>6913</v>
      </c>
      <c r="AD2032" s="44" t="s">
        <v>3928</v>
      </c>
      <c r="AE2032" s="44" t="s">
        <v>6909</v>
      </c>
      <c r="AF2032" s="43">
        <v>229</v>
      </c>
      <c r="AG2032" s="34" t="s">
        <v>4118</v>
      </c>
      <c r="AH2032" s="34" t="s">
        <v>4117</v>
      </c>
      <c r="AI2032" s="43" t="s">
        <v>4119</v>
      </c>
      <c r="AJ2032" s="44" t="s">
        <v>4120</v>
      </c>
      <c r="AK2032" s="295">
        <v>6000084</v>
      </c>
      <c r="AL2032" s="44" t="s">
        <v>400</v>
      </c>
      <c r="AM2032" s="44" t="s">
        <v>4124</v>
      </c>
      <c r="AN2032" s="296">
        <v>272093870</v>
      </c>
      <c r="AO2032" s="34"/>
      <c r="AP2032" s="34"/>
      <c r="AQ2032" s="34"/>
      <c r="AR2032" s="34"/>
      <c r="AS2032" s="34"/>
      <c r="AT2032" s="44" t="s">
        <v>6737</v>
      </c>
      <c r="AU2032" s="44"/>
      <c r="AV2032" s="751" t="str" cm="1">
        <f t="array" ref="AV20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2" s="34"/>
      <c r="AX2032" s="34"/>
      <c r="AY2032" s="34"/>
      <c r="AZ2032" s="34"/>
      <c r="BA2032" s="34"/>
      <c r="BB2032" s="34"/>
      <c r="BC2032" s="34"/>
      <c r="BD2032" s="44">
        <v>50228</v>
      </c>
      <c r="BE2032" s="34" t="s">
        <v>3219</v>
      </c>
      <c r="BF2032" s="43" t="s">
        <v>1277</v>
      </c>
      <c r="BG2032" s="34" t="s">
        <v>400</v>
      </c>
      <c r="BH2032" s="34" t="s">
        <v>400</v>
      </c>
      <c r="BI2032" s="34" t="s">
        <v>6913</v>
      </c>
      <c r="BJ2032" s="44" t="s">
        <v>3928</v>
      </c>
      <c r="BK2032" s="44" t="s">
        <v>6909</v>
      </c>
    </row>
    <row r="2033" spans="22:63">
      <c r="V2033" s="43">
        <v>229</v>
      </c>
      <c r="W2033" s="34" t="s">
        <v>4118</v>
      </c>
      <c r="X2033" s="44">
        <v>50229</v>
      </c>
      <c r="Y2033" s="34" t="s">
        <v>3277</v>
      </c>
      <c r="Z2033" s="43" t="s">
        <v>1277</v>
      </c>
      <c r="AA2033" s="34" t="s">
        <v>400</v>
      </c>
      <c r="AB2033" s="34" t="s">
        <v>400</v>
      </c>
      <c r="AC2033" s="34" t="s">
        <v>6914</v>
      </c>
      <c r="AD2033" s="44" t="s">
        <v>3928</v>
      </c>
      <c r="AE2033" s="44" t="s">
        <v>6909</v>
      </c>
      <c r="AF2033" s="43">
        <v>229</v>
      </c>
      <c r="AG2033" s="34" t="s">
        <v>4118</v>
      </c>
      <c r="AH2033" s="34" t="s">
        <v>4117</v>
      </c>
      <c r="AI2033" s="43" t="s">
        <v>4119</v>
      </c>
      <c r="AJ2033" s="44" t="s">
        <v>4120</v>
      </c>
      <c r="AK2033" s="295">
        <v>6000084</v>
      </c>
      <c r="AL2033" s="44" t="s">
        <v>400</v>
      </c>
      <c r="AM2033" s="44" t="s">
        <v>4124</v>
      </c>
      <c r="AN2033" s="296">
        <v>272093870</v>
      </c>
      <c r="AO2033" s="34"/>
      <c r="AP2033" s="34"/>
      <c r="AQ2033" s="34"/>
      <c r="AR2033" s="34"/>
      <c r="AS2033" s="34"/>
      <c r="AT2033" s="44" t="s">
        <v>6737</v>
      </c>
      <c r="AU2033" s="44"/>
      <c r="AV2033" s="751" t="str" cm="1">
        <f t="array" ref="AV20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3" s="34"/>
      <c r="AX2033" s="34"/>
      <c r="AY2033" s="34"/>
      <c r="AZ2033" s="34"/>
      <c r="BA2033" s="34"/>
      <c r="BB2033" s="34"/>
      <c r="BC2033" s="34"/>
      <c r="BD2033" s="44">
        <v>50229</v>
      </c>
      <c r="BE2033" s="34" t="s">
        <v>3277</v>
      </c>
      <c r="BF2033" s="43" t="s">
        <v>1277</v>
      </c>
      <c r="BG2033" s="34" t="s">
        <v>400</v>
      </c>
      <c r="BH2033" s="34" t="s">
        <v>400</v>
      </c>
      <c r="BI2033" s="34" t="s">
        <v>6914</v>
      </c>
      <c r="BJ2033" s="44" t="s">
        <v>3928</v>
      </c>
      <c r="BK2033" s="44" t="s">
        <v>6909</v>
      </c>
    </row>
    <row r="2034" spans="22:63">
      <c r="V2034" s="43">
        <v>229</v>
      </c>
      <c r="W2034" s="34" t="s">
        <v>4118</v>
      </c>
      <c r="X2034" s="44">
        <v>50230</v>
      </c>
      <c r="Y2034" s="34" t="s">
        <v>3330</v>
      </c>
      <c r="Z2034" s="43" t="s">
        <v>1277</v>
      </c>
      <c r="AA2034" s="34" t="s">
        <v>400</v>
      </c>
      <c r="AB2034" s="34" t="s">
        <v>400</v>
      </c>
      <c r="AC2034" s="34" t="s">
        <v>6915</v>
      </c>
      <c r="AD2034" s="44" t="s">
        <v>3928</v>
      </c>
      <c r="AE2034" s="44" t="s">
        <v>6909</v>
      </c>
      <c r="AF2034" s="43">
        <v>229</v>
      </c>
      <c r="AG2034" s="34" t="s">
        <v>4118</v>
      </c>
      <c r="AH2034" s="34" t="s">
        <v>4117</v>
      </c>
      <c r="AI2034" s="43" t="s">
        <v>4119</v>
      </c>
      <c r="AJ2034" s="44" t="s">
        <v>4120</v>
      </c>
      <c r="AK2034" s="295">
        <v>6000084</v>
      </c>
      <c r="AL2034" s="44" t="s">
        <v>400</v>
      </c>
      <c r="AM2034" s="44" t="s">
        <v>4124</v>
      </c>
      <c r="AN2034" s="296">
        <v>272093870</v>
      </c>
      <c r="AO2034" s="34"/>
      <c r="AP2034" s="34"/>
      <c r="AQ2034" s="34"/>
      <c r="AR2034" s="34"/>
      <c r="AS2034" s="34"/>
      <c r="AT2034" s="44" t="s">
        <v>6737</v>
      </c>
      <c r="AU2034" s="44"/>
      <c r="AV2034" s="751" t="str" cm="1">
        <f t="array" ref="AV20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4" s="34"/>
      <c r="AX2034" s="34"/>
      <c r="AY2034" s="34"/>
      <c r="AZ2034" s="34"/>
      <c r="BA2034" s="34"/>
      <c r="BB2034" s="34"/>
      <c r="BC2034" s="34"/>
      <c r="BD2034" s="44">
        <v>50230</v>
      </c>
      <c r="BE2034" s="34" t="s">
        <v>3330</v>
      </c>
      <c r="BF2034" s="43" t="s">
        <v>1277</v>
      </c>
      <c r="BG2034" s="34" t="s">
        <v>400</v>
      </c>
      <c r="BH2034" s="34" t="s">
        <v>400</v>
      </c>
      <c r="BI2034" s="34" t="s">
        <v>6915</v>
      </c>
      <c r="BJ2034" s="44" t="s">
        <v>3928</v>
      </c>
      <c r="BK2034" s="44" t="s">
        <v>6909</v>
      </c>
    </row>
    <row r="2035" spans="22:63">
      <c r="V2035" s="43">
        <v>229</v>
      </c>
      <c r="W2035" s="34" t="s">
        <v>4118</v>
      </c>
      <c r="X2035" s="44">
        <v>50231</v>
      </c>
      <c r="Y2035" s="34" t="s">
        <v>3383</v>
      </c>
      <c r="Z2035" s="43" t="s">
        <v>1277</v>
      </c>
      <c r="AA2035" s="34" t="s">
        <v>400</v>
      </c>
      <c r="AB2035" s="34" t="s">
        <v>400</v>
      </c>
      <c r="AC2035" s="34" t="s">
        <v>6916</v>
      </c>
      <c r="AD2035" s="44" t="s">
        <v>3928</v>
      </c>
      <c r="AE2035" s="44" t="s">
        <v>6909</v>
      </c>
      <c r="AF2035" s="43">
        <v>229</v>
      </c>
      <c r="AG2035" s="34" t="s">
        <v>4118</v>
      </c>
      <c r="AH2035" s="34" t="s">
        <v>4117</v>
      </c>
      <c r="AI2035" s="43" t="s">
        <v>4119</v>
      </c>
      <c r="AJ2035" s="44" t="s">
        <v>4120</v>
      </c>
      <c r="AK2035" s="295">
        <v>6000084</v>
      </c>
      <c r="AL2035" s="44" t="s">
        <v>400</v>
      </c>
      <c r="AM2035" s="44" t="s">
        <v>4124</v>
      </c>
      <c r="AN2035" s="296">
        <v>272093870</v>
      </c>
      <c r="AO2035" s="34"/>
      <c r="AP2035" s="34"/>
      <c r="AQ2035" s="34"/>
      <c r="AR2035" s="34"/>
      <c r="AS2035" s="34"/>
      <c r="AT2035" s="44" t="s">
        <v>6737</v>
      </c>
      <c r="AU2035" s="44"/>
      <c r="AV2035" s="751" t="str" cm="1">
        <f t="array" ref="AV20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5" s="34"/>
      <c r="AX2035" s="34"/>
      <c r="AY2035" s="34"/>
      <c r="AZ2035" s="34"/>
      <c r="BA2035" s="34"/>
      <c r="BB2035" s="34"/>
      <c r="BC2035" s="34"/>
      <c r="BD2035" s="44">
        <v>50231</v>
      </c>
      <c r="BE2035" s="34" t="s">
        <v>3383</v>
      </c>
      <c r="BF2035" s="43" t="s">
        <v>1277</v>
      </c>
      <c r="BG2035" s="34" t="s">
        <v>400</v>
      </c>
      <c r="BH2035" s="34" t="s">
        <v>400</v>
      </c>
      <c r="BI2035" s="34" t="s">
        <v>6916</v>
      </c>
      <c r="BJ2035" s="44" t="s">
        <v>3928</v>
      </c>
      <c r="BK2035" s="44" t="s">
        <v>6909</v>
      </c>
    </row>
    <row r="2036" spans="22:63">
      <c r="V2036" s="43">
        <v>229</v>
      </c>
      <c r="W2036" s="34" t="s">
        <v>4118</v>
      </c>
      <c r="X2036" s="44">
        <v>50502</v>
      </c>
      <c r="Y2036" s="34" t="s">
        <v>776</v>
      </c>
      <c r="Z2036" s="43" t="s">
        <v>1277</v>
      </c>
      <c r="AA2036" s="34" t="s">
        <v>511</v>
      </c>
      <c r="AB2036" s="34" t="s">
        <v>400</v>
      </c>
      <c r="AC2036" s="34" t="s">
        <v>776</v>
      </c>
      <c r="AD2036" s="44" t="s">
        <v>3928</v>
      </c>
      <c r="AE2036" s="44" t="s">
        <v>6909</v>
      </c>
      <c r="AF2036" s="43">
        <v>229</v>
      </c>
      <c r="AG2036" s="34" t="s">
        <v>4118</v>
      </c>
      <c r="AH2036" s="34" t="s">
        <v>4117</v>
      </c>
      <c r="AI2036" s="43" t="s">
        <v>4119</v>
      </c>
      <c r="AJ2036" s="44" t="s">
        <v>4120</v>
      </c>
      <c r="AK2036" s="295">
        <v>6000084</v>
      </c>
      <c r="AL2036" s="44" t="s">
        <v>400</v>
      </c>
      <c r="AM2036" s="44" t="s">
        <v>4124</v>
      </c>
      <c r="AN2036" s="296">
        <v>272093870</v>
      </c>
      <c r="AO2036" s="34"/>
      <c r="AP2036" s="34"/>
      <c r="AQ2036" s="34"/>
      <c r="AR2036" s="34"/>
      <c r="AS2036" s="34"/>
      <c r="AT2036" s="44" t="s">
        <v>6737</v>
      </c>
      <c r="AU2036" s="44"/>
      <c r="AV2036" s="751" t="str" cm="1">
        <f t="array" ref="AV20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6" s="34"/>
      <c r="AX2036" s="34"/>
      <c r="AY2036" s="34"/>
      <c r="AZ2036" s="34"/>
      <c r="BA2036" s="34"/>
      <c r="BB2036" s="34"/>
      <c r="BC2036" s="34"/>
      <c r="BD2036" s="44">
        <v>50502</v>
      </c>
      <c r="BE2036" s="34" t="s">
        <v>776</v>
      </c>
      <c r="BF2036" s="43" t="s">
        <v>1277</v>
      </c>
      <c r="BG2036" s="34" t="s">
        <v>511</v>
      </c>
      <c r="BH2036" s="34" t="s">
        <v>400</v>
      </c>
      <c r="BI2036" s="34" t="s">
        <v>776</v>
      </c>
      <c r="BJ2036" s="44" t="s">
        <v>3928</v>
      </c>
      <c r="BK2036" s="44" t="s">
        <v>6909</v>
      </c>
    </row>
    <row r="2037" spans="22:63">
      <c r="V2037" s="43">
        <v>229</v>
      </c>
      <c r="W2037" s="34" t="s">
        <v>4118</v>
      </c>
      <c r="X2037" s="44">
        <v>50500</v>
      </c>
      <c r="Y2037" s="34" t="s">
        <v>6917</v>
      </c>
      <c r="Z2037" s="43" t="s">
        <v>1277</v>
      </c>
      <c r="AA2037" s="34" t="s">
        <v>511</v>
      </c>
      <c r="AB2037" s="34" t="s">
        <v>400</v>
      </c>
      <c r="AC2037" s="34" t="s">
        <v>6918</v>
      </c>
      <c r="AD2037" s="44" t="s">
        <v>3928</v>
      </c>
      <c r="AE2037" s="44" t="s">
        <v>6909</v>
      </c>
      <c r="AF2037" s="43">
        <v>229</v>
      </c>
      <c r="AG2037" s="34" t="s">
        <v>4118</v>
      </c>
      <c r="AH2037" s="34" t="s">
        <v>4117</v>
      </c>
      <c r="AI2037" s="43" t="s">
        <v>4119</v>
      </c>
      <c r="AJ2037" s="44" t="s">
        <v>4120</v>
      </c>
      <c r="AK2037" s="295">
        <v>6000084</v>
      </c>
      <c r="AL2037" s="44" t="s">
        <v>400</v>
      </c>
      <c r="AM2037" s="44" t="s">
        <v>4124</v>
      </c>
      <c r="AN2037" s="296">
        <v>272093870</v>
      </c>
      <c r="AO2037" s="34"/>
      <c r="AP2037" s="34"/>
      <c r="AQ2037" s="34"/>
      <c r="AR2037" s="34"/>
      <c r="AS2037" s="34"/>
      <c r="AT2037" s="44" t="s">
        <v>6737</v>
      </c>
      <c r="AU2037" s="44"/>
      <c r="AV2037" s="751" t="str" cm="1">
        <f t="array" ref="AV20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7" s="34"/>
      <c r="AX2037" s="34"/>
      <c r="AY2037" s="34"/>
      <c r="AZ2037" s="34"/>
      <c r="BA2037" s="34"/>
      <c r="BB2037" s="34"/>
      <c r="BC2037" s="34"/>
      <c r="BD2037" s="44">
        <v>50500</v>
      </c>
      <c r="BE2037" s="34" t="s">
        <v>6917</v>
      </c>
      <c r="BF2037" s="43" t="s">
        <v>1277</v>
      </c>
      <c r="BG2037" s="34" t="s">
        <v>511</v>
      </c>
      <c r="BH2037" s="34" t="s">
        <v>400</v>
      </c>
      <c r="BI2037" s="34" t="s">
        <v>6918</v>
      </c>
      <c r="BJ2037" s="44" t="s">
        <v>3928</v>
      </c>
      <c r="BK2037" s="44" t="s">
        <v>6909</v>
      </c>
    </row>
    <row r="2038" spans="22:63">
      <c r="V2038" s="43">
        <v>229</v>
      </c>
      <c r="W2038" s="34" t="s">
        <v>4118</v>
      </c>
      <c r="X2038" s="44">
        <v>50505</v>
      </c>
      <c r="Y2038" s="34" t="s">
        <v>1044</v>
      </c>
      <c r="Z2038" s="43" t="s">
        <v>1277</v>
      </c>
      <c r="AA2038" s="34" t="s">
        <v>511</v>
      </c>
      <c r="AB2038" s="34" t="s">
        <v>400</v>
      </c>
      <c r="AC2038" s="34" t="s">
        <v>1044</v>
      </c>
      <c r="AD2038" s="44" t="s">
        <v>3928</v>
      </c>
      <c r="AE2038" s="44" t="s">
        <v>6909</v>
      </c>
      <c r="AF2038" s="43">
        <v>229</v>
      </c>
      <c r="AG2038" s="34" t="s">
        <v>4118</v>
      </c>
      <c r="AH2038" s="34" t="s">
        <v>4117</v>
      </c>
      <c r="AI2038" s="43" t="s">
        <v>4119</v>
      </c>
      <c r="AJ2038" s="44" t="s">
        <v>4120</v>
      </c>
      <c r="AK2038" s="295">
        <v>6000084</v>
      </c>
      <c r="AL2038" s="44" t="s">
        <v>400</v>
      </c>
      <c r="AM2038" s="44" t="s">
        <v>4124</v>
      </c>
      <c r="AN2038" s="296">
        <v>272093870</v>
      </c>
      <c r="AO2038" s="34"/>
      <c r="AP2038" s="34"/>
      <c r="AQ2038" s="34"/>
      <c r="AR2038" s="34"/>
      <c r="AS2038" s="34"/>
      <c r="AT2038" s="44" t="s">
        <v>6737</v>
      </c>
      <c r="AU2038" s="44"/>
      <c r="AV2038" s="751" t="str" cm="1">
        <f t="array" ref="AV20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8" s="34"/>
      <c r="AX2038" s="34"/>
      <c r="AY2038" s="34"/>
      <c r="AZ2038" s="34"/>
      <c r="BA2038" s="34"/>
      <c r="BB2038" s="34"/>
      <c r="BC2038" s="34"/>
      <c r="BD2038" s="44">
        <v>50505</v>
      </c>
      <c r="BE2038" s="34" t="s">
        <v>1044</v>
      </c>
      <c r="BF2038" s="43" t="s">
        <v>1277</v>
      </c>
      <c r="BG2038" s="34" t="s">
        <v>511</v>
      </c>
      <c r="BH2038" s="34" t="s">
        <v>400</v>
      </c>
      <c r="BI2038" s="34" t="s">
        <v>1044</v>
      </c>
      <c r="BJ2038" s="44" t="s">
        <v>3928</v>
      </c>
      <c r="BK2038" s="44" t="s">
        <v>6909</v>
      </c>
    </row>
    <row r="2039" spans="22:63">
      <c r="V2039" s="43">
        <v>229</v>
      </c>
      <c r="W2039" s="34" t="s">
        <v>4118</v>
      </c>
      <c r="X2039" s="44">
        <v>50506</v>
      </c>
      <c r="Y2039" s="34" t="s">
        <v>1237</v>
      </c>
      <c r="Z2039" s="43" t="s">
        <v>1277</v>
      </c>
      <c r="AA2039" s="34" t="s">
        <v>511</v>
      </c>
      <c r="AB2039" s="34" t="s">
        <v>400</v>
      </c>
      <c r="AC2039" s="34" t="s">
        <v>1237</v>
      </c>
      <c r="AD2039" s="44" t="s">
        <v>3928</v>
      </c>
      <c r="AE2039" s="44" t="s">
        <v>6909</v>
      </c>
      <c r="AF2039" s="43">
        <v>229</v>
      </c>
      <c r="AG2039" s="34" t="s">
        <v>4118</v>
      </c>
      <c r="AH2039" s="34" t="s">
        <v>4117</v>
      </c>
      <c r="AI2039" s="43" t="s">
        <v>4119</v>
      </c>
      <c r="AJ2039" s="44" t="s">
        <v>4120</v>
      </c>
      <c r="AK2039" s="295">
        <v>6000084</v>
      </c>
      <c r="AL2039" s="44" t="s">
        <v>400</v>
      </c>
      <c r="AM2039" s="44" t="s">
        <v>4124</v>
      </c>
      <c r="AN2039" s="296">
        <v>272093870</v>
      </c>
      <c r="AO2039" s="34"/>
      <c r="AP2039" s="34"/>
      <c r="AQ2039" s="34"/>
      <c r="AR2039" s="34"/>
      <c r="AS2039" s="34"/>
      <c r="AT2039" s="44" t="s">
        <v>6737</v>
      </c>
      <c r="AU2039" s="44"/>
      <c r="AV2039" s="751" t="str" cm="1">
        <f t="array" ref="AV20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39" s="34"/>
      <c r="AX2039" s="34"/>
      <c r="AY2039" s="34"/>
      <c r="AZ2039" s="34"/>
      <c r="BA2039" s="34"/>
      <c r="BB2039" s="34"/>
      <c r="BC2039" s="34"/>
      <c r="BD2039" s="44">
        <v>50506</v>
      </c>
      <c r="BE2039" s="34" t="s">
        <v>1237</v>
      </c>
      <c r="BF2039" s="43" t="s">
        <v>1277</v>
      </c>
      <c r="BG2039" s="34" t="s">
        <v>511</v>
      </c>
      <c r="BH2039" s="34" t="s">
        <v>400</v>
      </c>
      <c r="BI2039" s="34" t="s">
        <v>1237</v>
      </c>
      <c r="BJ2039" s="44" t="s">
        <v>3928</v>
      </c>
      <c r="BK2039" s="44" t="s">
        <v>6909</v>
      </c>
    </row>
    <row r="2040" spans="22:63">
      <c r="V2040" s="43">
        <v>229</v>
      </c>
      <c r="W2040" s="34" t="s">
        <v>4118</v>
      </c>
      <c r="X2040" s="44">
        <v>50509</v>
      </c>
      <c r="Y2040" s="34" t="s">
        <v>1628</v>
      </c>
      <c r="Z2040" s="43" t="s">
        <v>1277</v>
      </c>
      <c r="AA2040" s="34" t="s">
        <v>511</v>
      </c>
      <c r="AB2040" s="34" t="s">
        <v>400</v>
      </c>
      <c r="AC2040" s="34" t="s">
        <v>1628</v>
      </c>
      <c r="AD2040" s="44" t="s">
        <v>3928</v>
      </c>
      <c r="AE2040" s="44" t="s">
        <v>6909</v>
      </c>
      <c r="AF2040" s="43">
        <v>229</v>
      </c>
      <c r="AG2040" s="34" t="s">
        <v>4118</v>
      </c>
      <c r="AH2040" s="34" t="s">
        <v>4117</v>
      </c>
      <c r="AI2040" s="43" t="s">
        <v>4119</v>
      </c>
      <c r="AJ2040" s="44" t="s">
        <v>4120</v>
      </c>
      <c r="AK2040" s="295">
        <v>6000084</v>
      </c>
      <c r="AL2040" s="44" t="s">
        <v>400</v>
      </c>
      <c r="AM2040" s="44" t="s">
        <v>4124</v>
      </c>
      <c r="AN2040" s="296">
        <v>272093870</v>
      </c>
      <c r="AO2040" s="34"/>
      <c r="AP2040" s="34"/>
      <c r="AQ2040" s="34"/>
      <c r="AR2040" s="34"/>
      <c r="AS2040" s="34"/>
      <c r="AT2040" s="44" t="s">
        <v>6737</v>
      </c>
      <c r="AU2040" s="44"/>
      <c r="AV2040" s="751" t="str" cm="1">
        <f t="array" ref="AV20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0" s="34"/>
      <c r="AX2040" s="34"/>
      <c r="AY2040" s="34"/>
      <c r="AZ2040" s="34"/>
      <c r="BA2040" s="34"/>
      <c r="BB2040" s="34"/>
      <c r="BC2040" s="34"/>
      <c r="BD2040" s="44">
        <v>50509</v>
      </c>
      <c r="BE2040" s="34" t="s">
        <v>1628</v>
      </c>
      <c r="BF2040" s="43" t="s">
        <v>1277</v>
      </c>
      <c r="BG2040" s="34" t="s">
        <v>511</v>
      </c>
      <c r="BH2040" s="34" t="s">
        <v>400</v>
      </c>
      <c r="BI2040" s="34" t="s">
        <v>1628</v>
      </c>
      <c r="BJ2040" s="44" t="s">
        <v>3928</v>
      </c>
      <c r="BK2040" s="44" t="s">
        <v>6909</v>
      </c>
    </row>
    <row r="2041" spans="22:63">
      <c r="V2041" s="43">
        <v>229</v>
      </c>
      <c r="W2041" s="34" t="s">
        <v>4118</v>
      </c>
      <c r="X2041" s="44">
        <v>50510</v>
      </c>
      <c r="Y2041" s="34" t="s">
        <v>1879</v>
      </c>
      <c r="Z2041" s="43" t="s">
        <v>1277</v>
      </c>
      <c r="AA2041" s="34" t="s">
        <v>511</v>
      </c>
      <c r="AB2041" s="34" t="s">
        <v>400</v>
      </c>
      <c r="AC2041" s="34" t="s">
        <v>1879</v>
      </c>
      <c r="AD2041" s="44" t="s">
        <v>3928</v>
      </c>
      <c r="AE2041" s="44" t="s">
        <v>6909</v>
      </c>
      <c r="AF2041" s="43">
        <v>229</v>
      </c>
      <c r="AG2041" s="34" t="s">
        <v>4118</v>
      </c>
      <c r="AH2041" s="34" t="s">
        <v>4117</v>
      </c>
      <c r="AI2041" s="43" t="s">
        <v>4119</v>
      </c>
      <c r="AJ2041" s="44" t="s">
        <v>4120</v>
      </c>
      <c r="AK2041" s="295">
        <v>6000084</v>
      </c>
      <c r="AL2041" s="44" t="s">
        <v>400</v>
      </c>
      <c r="AM2041" s="44" t="s">
        <v>4124</v>
      </c>
      <c r="AN2041" s="296">
        <v>272093870</v>
      </c>
      <c r="AO2041" s="34"/>
      <c r="AP2041" s="34"/>
      <c r="AQ2041" s="34"/>
      <c r="AR2041" s="34"/>
      <c r="AS2041" s="34"/>
      <c r="AT2041" s="44" t="s">
        <v>6737</v>
      </c>
      <c r="AU2041" s="44"/>
      <c r="AV2041" s="751" t="str" cm="1">
        <f t="array" ref="AV20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1" s="34"/>
      <c r="AX2041" s="34"/>
      <c r="AY2041" s="34"/>
      <c r="AZ2041" s="34"/>
      <c r="BA2041" s="34"/>
      <c r="BB2041" s="34"/>
      <c r="BC2041" s="34"/>
      <c r="BD2041" s="44">
        <v>50510</v>
      </c>
      <c r="BE2041" s="34" t="s">
        <v>1879</v>
      </c>
      <c r="BF2041" s="43" t="s">
        <v>1277</v>
      </c>
      <c r="BG2041" s="34" t="s">
        <v>511</v>
      </c>
      <c r="BH2041" s="34" t="s">
        <v>400</v>
      </c>
      <c r="BI2041" s="34" t="s">
        <v>1879</v>
      </c>
      <c r="BJ2041" s="44" t="s">
        <v>3928</v>
      </c>
      <c r="BK2041" s="44" t="s">
        <v>6909</v>
      </c>
    </row>
    <row r="2042" spans="22:63">
      <c r="V2042" s="43">
        <v>229</v>
      </c>
      <c r="W2042" s="34" t="s">
        <v>4118</v>
      </c>
      <c r="X2042" s="44">
        <v>50511</v>
      </c>
      <c r="Y2042" s="34" t="s">
        <v>1528</v>
      </c>
      <c r="Z2042" s="43" t="s">
        <v>1277</v>
      </c>
      <c r="AA2042" s="34" t="s">
        <v>511</v>
      </c>
      <c r="AB2042" s="34" t="s">
        <v>400</v>
      </c>
      <c r="AC2042" s="34" t="s">
        <v>1528</v>
      </c>
      <c r="AD2042" s="44" t="s">
        <v>3928</v>
      </c>
      <c r="AE2042" s="44" t="s">
        <v>6909</v>
      </c>
      <c r="AF2042" s="43">
        <v>229</v>
      </c>
      <c r="AG2042" s="34" t="s">
        <v>4118</v>
      </c>
      <c r="AH2042" s="34" t="s">
        <v>4117</v>
      </c>
      <c r="AI2042" s="43" t="s">
        <v>4119</v>
      </c>
      <c r="AJ2042" s="44" t="s">
        <v>4120</v>
      </c>
      <c r="AK2042" s="295">
        <v>6000084</v>
      </c>
      <c r="AL2042" s="44" t="s">
        <v>400</v>
      </c>
      <c r="AM2042" s="44" t="s">
        <v>4124</v>
      </c>
      <c r="AN2042" s="296">
        <v>272093870</v>
      </c>
      <c r="AO2042" s="34"/>
      <c r="AP2042" s="34"/>
      <c r="AQ2042" s="34"/>
      <c r="AR2042" s="34"/>
      <c r="AS2042" s="34"/>
      <c r="AT2042" s="44" t="s">
        <v>6737</v>
      </c>
      <c r="AU2042" s="44"/>
      <c r="AV2042" s="751" t="str" cm="1">
        <f t="array" ref="AV20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2" s="34"/>
      <c r="AX2042" s="34"/>
      <c r="AY2042" s="34"/>
      <c r="AZ2042" s="34"/>
      <c r="BA2042" s="34"/>
      <c r="BB2042" s="34"/>
      <c r="BC2042" s="34"/>
      <c r="BD2042" s="44">
        <v>50511</v>
      </c>
      <c r="BE2042" s="34" t="s">
        <v>1528</v>
      </c>
      <c r="BF2042" s="43" t="s">
        <v>1277</v>
      </c>
      <c r="BG2042" s="34" t="s">
        <v>511</v>
      </c>
      <c r="BH2042" s="34" t="s">
        <v>400</v>
      </c>
      <c r="BI2042" s="34" t="s">
        <v>1528</v>
      </c>
      <c r="BJ2042" s="44" t="s">
        <v>3928</v>
      </c>
      <c r="BK2042" s="44" t="s">
        <v>6909</v>
      </c>
    </row>
    <row r="2043" spans="22:63">
      <c r="V2043" s="43">
        <v>229</v>
      </c>
      <c r="W2043" s="34" t="s">
        <v>4118</v>
      </c>
      <c r="X2043" s="44">
        <v>50512</v>
      </c>
      <c r="Y2043" s="34" t="s">
        <v>2249</v>
      </c>
      <c r="Z2043" s="43" t="s">
        <v>1277</v>
      </c>
      <c r="AA2043" s="34" t="s">
        <v>511</v>
      </c>
      <c r="AB2043" s="34" t="s">
        <v>400</v>
      </c>
      <c r="AC2043" s="34" t="s">
        <v>2249</v>
      </c>
      <c r="AD2043" s="44" t="s">
        <v>3928</v>
      </c>
      <c r="AE2043" s="44" t="s">
        <v>6909</v>
      </c>
      <c r="AF2043" s="43">
        <v>229</v>
      </c>
      <c r="AG2043" s="34" t="s">
        <v>4118</v>
      </c>
      <c r="AH2043" s="34" t="s">
        <v>4117</v>
      </c>
      <c r="AI2043" s="43" t="s">
        <v>4119</v>
      </c>
      <c r="AJ2043" s="44" t="s">
        <v>4120</v>
      </c>
      <c r="AK2043" s="295">
        <v>6000084</v>
      </c>
      <c r="AL2043" s="44" t="s">
        <v>400</v>
      </c>
      <c r="AM2043" s="44" t="s">
        <v>4124</v>
      </c>
      <c r="AN2043" s="296">
        <v>272093870</v>
      </c>
      <c r="AO2043" s="34"/>
      <c r="AP2043" s="34"/>
      <c r="AQ2043" s="34"/>
      <c r="AR2043" s="34"/>
      <c r="AS2043" s="34"/>
      <c r="AT2043" s="44" t="s">
        <v>6737</v>
      </c>
      <c r="AU2043" s="44"/>
      <c r="AV2043" s="751" t="str" cm="1">
        <f t="array" ref="AV20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3" s="34"/>
      <c r="AX2043" s="34"/>
      <c r="AY2043" s="34"/>
      <c r="AZ2043" s="34"/>
      <c r="BA2043" s="34"/>
      <c r="BB2043" s="34"/>
      <c r="BC2043" s="34"/>
      <c r="BD2043" s="44">
        <v>50512</v>
      </c>
      <c r="BE2043" s="34" t="s">
        <v>2249</v>
      </c>
      <c r="BF2043" s="43" t="s">
        <v>1277</v>
      </c>
      <c r="BG2043" s="34" t="s">
        <v>511</v>
      </c>
      <c r="BH2043" s="34" t="s">
        <v>400</v>
      </c>
      <c r="BI2043" s="34" t="s">
        <v>2249</v>
      </c>
      <c r="BJ2043" s="44" t="s">
        <v>3928</v>
      </c>
      <c r="BK2043" s="44" t="s">
        <v>6909</v>
      </c>
    </row>
    <row r="2044" spans="22:63">
      <c r="V2044" s="43">
        <v>229</v>
      </c>
      <c r="W2044" s="34" t="s">
        <v>4118</v>
      </c>
      <c r="X2044" s="44">
        <v>50514</v>
      </c>
      <c r="Y2044" s="34" t="s">
        <v>2404</v>
      </c>
      <c r="Z2044" s="43" t="s">
        <v>1277</v>
      </c>
      <c r="AA2044" s="34" t="s">
        <v>511</v>
      </c>
      <c r="AB2044" s="34" t="s">
        <v>400</v>
      </c>
      <c r="AC2044" s="34" t="s">
        <v>2404</v>
      </c>
      <c r="AD2044" s="44" t="s">
        <v>3928</v>
      </c>
      <c r="AE2044" s="44" t="s">
        <v>6909</v>
      </c>
      <c r="AF2044" s="43">
        <v>229</v>
      </c>
      <c r="AG2044" s="34" t="s">
        <v>4118</v>
      </c>
      <c r="AH2044" s="34" t="s">
        <v>4117</v>
      </c>
      <c r="AI2044" s="43" t="s">
        <v>4119</v>
      </c>
      <c r="AJ2044" s="44" t="s">
        <v>4120</v>
      </c>
      <c r="AK2044" s="295">
        <v>6000084</v>
      </c>
      <c r="AL2044" s="44" t="s">
        <v>400</v>
      </c>
      <c r="AM2044" s="44" t="s">
        <v>4124</v>
      </c>
      <c r="AN2044" s="296">
        <v>272093870</v>
      </c>
      <c r="AO2044" s="34"/>
      <c r="AP2044" s="34"/>
      <c r="AQ2044" s="34"/>
      <c r="AR2044" s="34"/>
      <c r="AS2044" s="34"/>
      <c r="AT2044" s="44" t="s">
        <v>6737</v>
      </c>
      <c r="AU2044" s="44"/>
      <c r="AV2044" s="751" t="str" cm="1">
        <f t="array" ref="AV20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4" s="34"/>
      <c r="AX2044" s="34"/>
      <c r="AY2044" s="34"/>
      <c r="AZ2044" s="34"/>
      <c r="BA2044" s="34"/>
      <c r="BB2044" s="34"/>
      <c r="BC2044" s="34"/>
      <c r="BD2044" s="44">
        <v>50514</v>
      </c>
      <c r="BE2044" s="34" t="s">
        <v>2404</v>
      </c>
      <c r="BF2044" s="43" t="s">
        <v>1277</v>
      </c>
      <c r="BG2044" s="34" t="s">
        <v>511</v>
      </c>
      <c r="BH2044" s="34" t="s">
        <v>400</v>
      </c>
      <c r="BI2044" s="34" t="s">
        <v>2404</v>
      </c>
      <c r="BJ2044" s="44" t="s">
        <v>3928</v>
      </c>
      <c r="BK2044" s="44" t="s">
        <v>6909</v>
      </c>
    </row>
    <row r="2045" spans="22:63">
      <c r="V2045" s="43">
        <v>229</v>
      </c>
      <c r="W2045" s="34" t="s">
        <v>4118</v>
      </c>
      <c r="X2045" s="44">
        <v>50516</v>
      </c>
      <c r="Y2045" s="34" t="s">
        <v>2544</v>
      </c>
      <c r="Z2045" s="43" t="s">
        <v>1277</v>
      </c>
      <c r="AA2045" s="34" t="s">
        <v>511</v>
      </c>
      <c r="AB2045" s="34" t="s">
        <v>400</v>
      </c>
      <c r="AC2045" s="34" t="s">
        <v>2544</v>
      </c>
      <c r="AD2045" s="44" t="s">
        <v>3928</v>
      </c>
      <c r="AE2045" s="44" t="s">
        <v>6909</v>
      </c>
      <c r="AF2045" s="43">
        <v>229</v>
      </c>
      <c r="AG2045" s="34" t="s">
        <v>4118</v>
      </c>
      <c r="AH2045" s="34" t="s">
        <v>4117</v>
      </c>
      <c r="AI2045" s="43" t="s">
        <v>4119</v>
      </c>
      <c r="AJ2045" s="44" t="s">
        <v>4120</v>
      </c>
      <c r="AK2045" s="295">
        <v>6000084</v>
      </c>
      <c r="AL2045" s="44" t="s">
        <v>400</v>
      </c>
      <c r="AM2045" s="44" t="s">
        <v>4124</v>
      </c>
      <c r="AN2045" s="296">
        <v>272093870</v>
      </c>
      <c r="AO2045" s="34"/>
      <c r="AP2045" s="34"/>
      <c r="AQ2045" s="34"/>
      <c r="AR2045" s="34"/>
      <c r="AS2045" s="34"/>
      <c r="AT2045" s="44" t="s">
        <v>6737</v>
      </c>
      <c r="AU2045" s="44"/>
      <c r="AV2045" s="751" t="str" cm="1">
        <f t="array" ref="AV20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5" s="34"/>
      <c r="AX2045" s="34"/>
      <c r="AY2045" s="34"/>
      <c r="AZ2045" s="34"/>
      <c r="BA2045" s="34"/>
      <c r="BB2045" s="34"/>
      <c r="BC2045" s="34"/>
      <c r="BD2045" s="44">
        <v>50516</v>
      </c>
      <c r="BE2045" s="34" t="s">
        <v>2544</v>
      </c>
      <c r="BF2045" s="43" t="s">
        <v>1277</v>
      </c>
      <c r="BG2045" s="34" t="s">
        <v>511</v>
      </c>
      <c r="BH2045" s="34" t="s">
        <v>400</v>
      </c>
      <c r="BI2045" s="34" t="s">
        <v>2544</v>
      </c>
      <c r="BJ2045" s="44" t="s">
        <v>3928</v>
      </c>
      <c r="BK2045" s="44" t="s">
        <v>6909</v>
      </c>
    </row>
    <row r="2046" spans="22:63">
      <c r="V2046" s="43">
        <v>229</v>
      </c>
      <c r="W2046" s="34" t="s">
        <v>4118</v>
      </c>
      <c r="X2046" s="44">
        <v>50518</v>
      </c>
      <c r="Y2046" s="34" t="s">
        <v>2673</v>
      </c>
      <c r="Z2046" s="43" t="s">
        <v>1277</v>
      </c>
      <c r="AA2046" s="34" t="s">
        <v>511</v>
      </c>
      <c r="AB2046" s="34" t="s">
        <v>400</v>
      </c>
      <c r="AC2046" s="34" t="s">
        <v>6918</v>
      </c>
      <c r="AD2046" s="44" t="s">
        <v>3928</v>
      </c>
      <c r="AE2046" s="44" t="s">
        <v>6909</v>
      </c>
      <c r="AF2046" s="43">
        <v>229</v>
      </c>
      <c r="AG2046" s="34" t="s">
        <v>4118</v>
      </c>
      <c r="AH2046" s="34" t="s">
        <v>4117</v>
      </c>
      <c r="AI2046" s="43" t="s">
        <v>4119</v>
      </c>
      <c r="AJ2046" s="44" t="s">
        <v>4120</v>
      </c>
      <c r="AK2046" s="295">
        <v>6000084</v>
      </c>
      <c r="AL2046" s="44" t="s">
        <v>400</v>
      </c>
      <c r="AM2046" s="44" t="s">
        <v>4124</v>
      </c>
      <c r="AN2046" s="296">
        <v>272093870</v>
      </c>
      <c r="AO2046" s="34"/>
      <c r="AP2046" s="34"/>
      <c r="AQ2046" s="34"/>
      <c r="AR2046" s="34"/>
      <c r="AS2046" s="34"/>
      <c r="AT2046" s="44" t="s">
        <v>6737</v>
      </c>
      <c r="AU2046" s="44"/>
      <c r="AV2046" s="751" t="str" cm="1">
        <f t="array" ref="AV20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6" s="34"/>
      <c r="AX2046" s="34"/>
      <c r="AY2046" s="34"/>
      <c r="AZ2046" s="34"/>
      <c r="BA2046" s="34"/>
      <c r="BB2046" s="34"/>
      <c r="BC2046" s="34"/>
      <c r="BD2046" s="44">
        <v>50518</v>
      </c>
      <c r="BE2046" s="34" t="s">
        <v>2673</v>
      </c>
      <c r="BF2046" s="43" t="s">
        <v>1277</v>
      </c>
      <c r="BG2046" s="34" t="s">
        <v>511</v>
      </c>
      <c r="BH2046" s="34" t="s">
        <v>400</v>
      </c>
      <c r="BI2046" s="34" t="s">
        <v>6918</v>
      </c>
      <c r="BJ2046" s="44" t="s">
        <v>3928</v>
      </c>
      <c r="BK2046" s="44" t="s">
        <v>6909</v>
      </c>
    </row>
    <row r="2047" spans="22:63">
      <c r="V2047" s="43">
        <v>229</v>
      </c>
      <c r="W2047" s="34" t="s">
        <v>4118</v>
      </c>
      <c r="X2047" s="44">
        <v>50519</v>
      </c>
      <c r="Y2047" s="34" t="s">
        <v>2800</v>
      </c>
      <c r="Z2047" s="43" t="s">
        <v>1277</v>
      </c>
      <c r="AA2047" s="34" t="s">
        <v>511</v>
      </c>
      <c r="AB2047" s="34" t="s">
        <v>400</v>
      </c>
      <c r="AC2047" s="34" t="s">
        <v>6919</v>
      </c>
      <c r="AD2047" s="44" t="s">
        <v>3928</v>
      </c>
      <c r="AE2047" s="44" t="s">
        <v>6909</v>
      </c>
      <c r="AF2047" s="43">
        <v>229</v>
      </c>
      <c r="AG2047" s="34" t="s">
        <v>4118</v>
      </c>
      <c r="AH2047" s="34" t="s">
        <v>4117</v>
      </c>
      <c r="AI2047" s="43" t="s">
        <v>4119</v>
      </c>
      <c r="AJ2047" s="44" t="s">
        <v>4120</v>
      </c>
      <c r="AK2047" s="295">
        <v>6000084</v>
      </c>
      <c r="AL2047" s="44" t="s">
        <v>400</v>
      </c>
      <c r="AM2047" s="44" t="s">
        <v>4124</v>
      </c>
      <c r="AN2047" s="296">
        <v>272093870</v>
      </c>
      <c r="AO2047" s="34"/>
      <c r="AP2047" s="34"/>
      <c r="AQ2047" s="34"/>
      <c r="AR2047" s="34"/>
      <c r="AS2047" s="34"/>
      <c r="AT2047" s="44" t="s">
        <v>6737</v>
      </c>
      <c r="AU2047" s="44"/>
      <c r="AV2047" s="751" t="str" cm="1">
        <f t="array" ref="AV20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7" s="34"/>
      <c r="AX2047" s="34"/>
      <c r="AY2047" s="34"/>
      <c r="AZ2047" s="34"/>
      <c r="BA2047" s="34"/>
      <c r="BB2047" s="34"/>
      <c r="BC2047" s="34"/>
      <c r="BD2047" s="44">
        <v>50519</v>
      </c>
      <c r="BE2047" s="34" t="s">
        <v>2800</v>
      </c>
      <c r="BF2047" s="43" t="s">
        <v>1277</v>
      </c>
      <c r="BG2047" s="34" t="s">
        <v>511</v>
      </c>
      <c r="BH2047" s="34" t="s">
        <v>400</v>
      </c>
      <c r="BI2047" s="34" t="s">
        <v>6919</v>
      </c>
      <c r="BJ2047" s="44" t="s">
        <v>3928</v>
      </c>
      <c r="BK2047" s="44" t="s">
        <v>6909</v>
      </c>
    </row>
    <row r="2048" spans="22:63">
      <c r="V2048" s="43">
        <v>229</v>
      </c>
      <c r="W2048" s="34" t="s">
        <v>4118</v>
      </c>
      <c r="X2048" s="44">
        <v>50520</v>
      </c>
      <c r="Y2048" s="34" t="s">
        <v>2907</v>
      </c>
      <c r="Z2048" s="43" t="s">
        <v>1277</v>
      </c>
      <c r="AA2048" s="34" t="s">
        <v>511</v>
      </c>
      <c r="AB2048" s="34" t="s">
        <v>400</v>
      </c>
      <c r="AC2048" s="34" t="s">
        <v>6920</v>
      </c>
      <c r="AD2048" s="44" t="s">
        <v>3928</v>
      </c>
      <c r="AE2048" s="44" t="s">
        <v>6909</v>
      </c>
      <c r="AF2048" s="43">
        <v>229</v>
      </c>
      <c r="AG2048" s="34" t="s">
        <v>4118</v>
      </c>
      <c r="AH2048" s="34" t="s">
        <v>4117</v>
      </c>
      <c r="AI2048" s="43" t="s">
        <v>4119</v>
      </c>
      <c r="AJ2048" s="44" t="s">
        <v>4120</v>
      </c>
      <c r="AK2048" s="295">
        <v>6000084</v>
      </c>
      <c r="AL2048" s="44" t="s">
        <v>400</v>
      </c>
      <c r="AM2048" s="44" t="s">
        <v>4124</v>
      </c>
      <c r="AN2048" s="296">
        <v>272093870</v>
      </c>
      <c r="AO2048" s="34"/>
      <c r="AP2048" s="34"/>
      <c r="AQ2048" s="34"/>
      <c r="AR2048" s="34"/>
      <c r="AS2048" s="34"/>
      <c r="AT2048" s="44" t="s">
        <v>6737</v>
      </c>
      <c r="AU2048" s="44"/>
      <c r="AV2048" s="751" t="str" cm="1">
        <f t="array" ref="AV20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8" s="34"/>
      <c r="AX2048" s="34"/>
      <c r="AY2048" s="34"/>
      <c r="AZ2048" s="34"/>
      <c r="BA2048" s="34"/>
      <c r="BB2048" s="34"/>
      <c r="BC2048" s="34"/>
      <c r="BD2048" s="44">
        <v>50520</v>
      </c>
      <c r="BE2048" s="34" t="s">
        <v>2907</v>
      </c>
      <c r="BF2048" s="43" t="s">
        <v>1277</v>
      </c>
      <c r="BG2048" s="34" t="s">
        <v>511</v>
      </c>
      <c r="BH2048" s="34" t="s">
        <v>400</v>
      </c>
      <c r="BI2048" s="34" t="s">
        <v>6920</v>
      </c>
      <c r="BJ2048" s="44" t="s">
        <v>3928</v>
      </c>
      <c r="BK2048" s="44" t="s">
        <v>6909</v>
      </c>
    </row>
    <row r="2049" spans="22:63">
      <c r="V2049" s="43">
        <v>229</v>
      </c>
      <c r="W2049" s="34" t="s">
        <v>4118</v>
      </c>
      <c r="X2049" s="44">
        <v>50521</v>
      </c>
      <c r="Y2049" s="34" t="s">
        <v>3003</v>
      </c>
      <c r="Z2049" s="43" t="s">
        <v>1277</v>
      </c>
      <c r="AA2049" s="34" t="s">
        <v>511</v>
      </c>
      <c r="AB2049" s="34" t="s">
        <v>400</v>
      </c>
      <c r="AC2049" s="34" t="s">
        <v>6921</v>
      </c>
      <c r="AD2049" s="44" t="s">
        <v>3928</v>
      </c>
      <c r="AE2049" s="44" t="s">
        <v>6909</v>
      </c>
      <c r="AF2049" s="43">
        <v>229</v>
      </c>
      <c r="AG2049" s="34" t="s">
        <v>4118</v>
      </c>
      <c r="AH2049" s="34" t="s">
        <v>4117</v>
      </c>
      <c r="AI2049" s="43" t="s">
        <v>4119</v>
      </c>
      <c r="AJ2049" s="44" t="s">
        <v>4120</v>
      </c>
      <c r="AK2049" s="295">
        <v>6000084</v>
      </c>
      <c r="AL2049" s="44" t="s">
        <v>400</v>
      </c>
      <c r="AM2049" s="44" t="s">
        <v>4124</v>
      </c>
      <c r="AN2049" s="296">
        <v>272093870</v>
      </c>
      <c r="AO2049" s="34"/>
      <c r="AP2049" s="34"/>
      <c r="AQ2049" s="34"/>
      <c r="AR2049" s="34"/>
      <c r="AS2049" s="34"/>
      <c r="AT2049" s="44" t="s">
        <v>6737</v>
      </c>
      <c r="AU2049" s="44"/>
      <c r="AV2049" s="751" t="str" cm="1">
        <f t="array" ref="AV20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49" s="34"/>
      <c r="AX2049" s="34"/>
      <c r="AY2049" s="34"/>
      <c r="AZ2049" s="34"/>
      <c r="BA2049" s="34"/>
      <c r="BB2049" s="34"/>
      <c r="BC2049" s="34"/>
      <c r="BD2049" s="44">
        <v>50521</v>
      </c>
      <c r="BE2049" s="34" t="s">
        <v>3003</v>
      </c>
      <c r="BF2049" s="43" t="s">
        <v>1277</v>
      </c>
      <c r="BG2049" s="34" t="s">
        <v>511</v>
      </c>
      <c r="BH2049" s="34" t="s">
        <v>400</v>
      </c>
      <c r="BI2049" s="34" t="s">
        <v>6921</v>
      </c>
      <c r="BJ2049" s="44" t="s">
        <v>3928</v>
      </c>
      <c r="BK2049" s="44" t="s">
        <v>6909</v>
      </c>
    </row>
    <row r="2050" spans="22:63">
      <c r="V2050" s="43">
        <v>229</v>
      </c>
      <c r="W2050" s="34" t="s">
        <v>4118</v>
      </c>
      <c r="X2050" s="44">
        <v>50601</v>
      </c>
      <c r="Y2050" s="34" t="s">
        <v>777</v>
      </c>
      <c r="Z2050" s="43" t="s">
        <v>1277</v>
      </c>
      <c r="AA2050" s="34" t="s">
        <v>512</v>
      </c>
      <c r="AB2050" s="34" t="s">
        <v>400</v>
      </c>
      <c r="AC2050" s="34" t="s">
        <v>777</v>
      </c>
      <c r="AD2050" s="44" t="s">
        <v>3928</v>
      </c>
      <c r="AE2050" s="44" t="s">
        <v>6909</v>
      </c>
      <c r="AF2050" s="43">
        <v>229</v>
      </c>
      <c r="AG2050" s="34" t="s">
        <v>4118</v>
      </c>
      <c r="AH2050" s="34" t="s">
        <v>4117</v>
      </c>
      <c r="AI2050" s="43" t="s">
        <v>4119</v>
      </c>
      <c r="AJ2050" s="44" t="s">
        <v>4120</v>
      </c>
      <c r="AK2050" s="295">
        <v>6000084</v>
      </c>
      <c r="AL2050" s="44" t="s">
        <v>400</v>
      </c>
      <c r="AM2050" s="44" t="s">
        <v>4124</v>
      </c>
      <c r="AN2050" s="296">
        <v>272093870</v>
      </c>
      <c r="AO2050" s="34"/>
      <c r="AP2050" s="34"/>
      <c r="AQ2050" s="34"/>
      <c r="AR2050" s="34"/>
      <c r="AS2050" s="34"/>
      <c r="AT2050" s="44" t="s">
        <v>6737</v>
      </c>
      <c r="AU2050" s="44"/>
      <c r="AV2050" s="751" t="str" cm="1">
        <f t="array" ref="AV20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0" s="34"/>
      <c r="AX2050" s="34"/>
      <c r="AY2050" s="34"/>
      <c r="AZ2050" s="34"/>
      <c r="BA2050" s="34"/>
      <c r="BB2050" s="34"/>
      <c r="BC2050" s="34"/>
      <c r="BD2050" s="44">
        <v>50601</v>
      </c>
      <c r="BE2050" s="34" t="s">
        <v>777</v>
      </c>
      <c r="BF2050" s="43" t="s">
        <v>1277</v>
      </c>
      <c r="BG2050" s="34" t="s">
        <v>512</v>
      </c>
      <c r="BH2050" s="34" t="s">
        <v>400</v>
      </c>
      <c r="BI2050" s="34" t="s">
        <v>777</v>
      </c>
      <c r="BJ2050" s="44" t="s">
        <v>3928</v>
      </c>
      <c r="BK2050" s="44" t="s">
        <v>6909</v>
      </c>
    </row>
    <row r="2051" spans="22:63">
      <c r="V2051" s="43">
        <v>229</v>
      </c>
      <c r="W2051" s="34" t="s">
        <v>4118</v>
      </c>
      <c r="X2051" s="44">
        <v>50603</v>
      </c>
      <c r="Y2051" s="34" t="s">
        <v>1045</v>
      </c>
      <c r="Z2051" s="43" t="s">
        <v>1277</v>
      </c>
      <c r="AA2051" s="34" t="s">
        <v>512</v>
      </c>
      <c r="AB2051" s="34" t="s">
        <v>400</v>
      </c>
      <c r="AC2051" s="34" t="s">
        <v>1045</v>
      </c>
      <c r="AD2051" s="44" t="s">
        <v>3928</v>
      </c>
      <c r="AE2051" s="44" t="s">
        <v>6909</v>
      </c>
      <c r="AF2051" s="43">
        <v>229</v>
      </c>
      <c r="AG2051" s="34" t="s">
        <v>4118</v>
      </c>
      <c r="AH2051" s="34" t="s">
        <v>4117</v>
      </c>
      <c r="AI2051" s="43" t="s">
        <v>4119</v>
      </c>
      <c r="AJ2051" s="44" t="s">
        <v>4120</v>
      </c>
      <c r="AK2051" s="295">
        <v>6000084</v>
      </c>
      <c r="AL2051" s="44" t="s">
        <v>400</v>
      </c>
      <c r="AM2051" s="44" t="s">
        <v>4124</v>
      </c>
      <c r="AN2051" s="296">
        <v>272093870</v>
      </c>
      <c r="AO2051" s="34"/>
      <c r="AP2051" s="34"/>
      <c r="AQ2051" s="34"/>
      <c r="AR2051" s="34"/>
      <c r="AS2051" s="34"/>
      <c r="AT2051" s="44" t="s">
        <v>6737</v>
      </c>
      <c r="AU2051" s="44"/>
      <c r="AV2051" s="751" t="str" cm="1">
        <f t="array" ref="AV20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1" s="34"/>
      <c r="AX2051" s="34"/>
      <c r="AY2051" s="34"/>
      <c r="AZ2051" s="34"/>
      <c r="BA2051" s="34"/>
      <c r="BB2051" s="34"/>
      <c r="BC2051" s="34"/>
      <c r="BD2051" s="44">
        <v>50603</v>
      </c>
      <c r="BE2051" s="34" t="s">
        <v>1045</v>
      </c>
      <c r="BF2051" s="43" t="s">
        <v>1277</v>
      </c>
      <c r="BG2051" s="34" t="s">
        <v>512</v>
      </c>
      <c r="BH2051" s="34" t="s">
        <v>400</v>
      </c>
      <c r="BI2051" s="34" t="s">
        <v>1045</v>
      </c>
      <c r="BJ2051" s="44" t="s">
        <v>3928</v>
      </c>
      <c r="BK2051" s="44" t="s">
        <v>6909</v>
      </c>
    </row>
    <row r="2052" spans="22:63">
      <c r="V2052" s="43">
        <v>229</v>
      </c>
      <c r="W2052" s="34" t="s">
        <v>4118</v>
      </c>
      <c r="X2052" s="44">
        <v>50613</v>
      </c>
      <c r="Y2052" s="34" t="s">
        <v>2545</v>
      </c>
      <c r="Z2052" s="43" t="s">
        <v>1277</v>
      </c>
      <c r="AA2052" s="34" t="s">
        <v>512</v>
      </c>
      <c r="AB2052" s="34" t="s">
        <v>400</v>
      </c>
      <c r="AC2052" s="34" t="s">
        <v>2545</v>
      </c>
      <c r="AD2052" s="44" t="s">
        <v>3928</v>
      </c>
      <c r="AE2052" s="44" t="s">
        <v>6909</v>
      </c>
      <c r="AF2052" s="43">
        <v>229</v>
      </c>
      <c r="AG2052" s="34" t="s">
        <v>4118</v>
      </c>
      <c r="AH2052" s="34" t="s">
        <v>4117</v>
      </c>
      <c r="AI2052" s="43" t="s">
        <v>4119</v>
      </c>
      <c r="AJ2052" s="44" t="s">
        <v>4120</v>
      </c>
      <c r="AK2052" s="295">
        <v>6000084</v>
      </c>
      <c r="AL2052" s="44" t="s">
        <v>400</v>
      </c>
      <c r="AM2052" s="44" t="s">
        <v>4124</v>
      </c>
      <c r="AN2052" s="296">
        <v>272093870</v>
      </c>
      <c r="AO2052" s="34"/>
      <c r="AP2052" s="34"/>
      <c r="AQ2052" s="34"/>
      <c r="AR2052" s="34"/>
      <c r="AS2052" s="34"/>
      <c r="AT2052" s="44" t="s">
        <v>6737</v>
      </c>
      <c r="AU2052" s="44"/>
      <c r="AV2052" s="751" t="str" cm="1">
        <f t="array" ref="AV20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2" s="34"/>
      <c r="AX2052" s="34"/>
      <c r="AY2052" s="34"/>
      <c r="AZ2052" s="34"/>
      <c r="BA2052" s="34"/>
      <c r="BB2052" s="34"/>
      <c r="BC2052" s="34"/>
      <c r="BD2052" s="44">
        <v>50613</v>
      </c>
      <c r="BE2052" s="34" t="s">
        <v>2545</v>
      </c>
      <c r="BF2052" s="43" t="s">
        <v>1277</v>
      </c>
      <c r="BG2052" s="34" t="s">
        <v>512</v>
      </c>
      <c r="BH2052" s="34" t="s">
        <v>400</v>
      </c>
      <c r="BI2052" s="34" t="s">
        <v>2545</v>
      </c>
      <c r="BJ2052" s="44" t="s">
        <v>3928</v>
      </c>
      <c r="BK2052" s="44" t="s">
        <v>6909</v>
      </c>
    </row>
    <row r="2053" spans="22:63">
      <c r="V2053" s="43">
        <v>229</v>
      </c>
      <c r="W2053" s="34" t="s">
        <v>4118</v>
      </c>
      <c r="X2053" s="44">
        <v>50605</v>
      </c>
      <c r="Y2053" s="34" t="s">
        <v>1338</v>
      </c>
      <c r="Z2053" s="43" t="s">
        <v>1277</v>
      </c>
      <c r="AA2053" s="34" t="s">
        <v>512</v>
      </c>
      <c r="AB2053" s="34" t="s">
        <v>400</v>
      </c>
      <c r="AC2053" s="34" t="s">
        <v>1338</v>
      </c>
      <c r="AD2053" s="44" t="s">
        <v>3928</v>
      </c>
      <c r="AE2053" s="44" t="s">
        <v>6909</v>
      </c>
      <c r="AF2053" s="43">
        <v>229</v>
      </c>
      <c r="AG2053" s="34" t="s">
        <v>4118</v>
      </c>
      <c r="AH2053" s="34" t="s">
        <v>4117</v>
      </c>
      <c r="AI2053" s="43" t="s">
        <v>4119</v>
      </c>
      <c r="AJ2053" s="44" t="s">
        <v>4120</v>
      </c>
      <c r="AK2053" s="295">
        <v>6000084</v>
      </c>
      <c r="AL2053" s="44" t="s">
        <v>400</v>
      </c>
      <c r="AM2053" s="44" t="s">
        <v>4124</v>
      </c>
      <c r="AN2053" s="296">
        <v>272093870</v>
      </c>
      <c r="AO2053" s="34"/>
      <c r="AP2053" s="34"/>
      <c r="AQ2053" s="34"/>
      <c r="AR2053" s="34"/>
      <c r="AS2053" s="34"/>
      <c r="AT2053" s="44" t="s">
        <v>6737</v>
      </c>
      <c r="AU2053" s="44"/>
      <c r="AV2053" s="751" t="str" cm="1">
        <f t="array" ref="AV20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3" s="34"/>
      <c r="AX2053" s="34"/>
      <c r="AY2053" s="34"/>
      <c r="AZ2053" s="34"/>
      <c r="BA2053" s="34"/>
      <c r="BB2053" s="34"/>
      <c r="BC2053" s="34"/>
      <c r="BD2053" s="44">
        <v>50605</v>
      </c>
      <c r="BE2053" s="34" t="s">
        <v>1338</v>
      </c>
      <c r="BF2053" s="43" t="s">
        <v>1277</v>
      </c>
      <c r="BG2053" s="34" t="s">
        <v>512</v>
      </c>
      <c r="BH2053" s="34" t="s">
        <v>400</v>
      </c>
      <c r="BI2053" s="34" t="s">
        <v>1338</v>
      </c>
      <c r="BJ2053" s="44" t="s">
        <v>3928</v>
      </c>
      <c r="BK2053" s="44" t="s">
        <v>6909</v>
      </c>
    </row>
    <row r="2054" spans="22:63">
      <c r="V2054" s="43">
        <v>229</v>
      </c>
      <c r="W2054" s="34" t="s">
        <v>4118</v>
      </c>
      <c r="X2054" s="44">
        <v>50606</v>
      </c>
      <c r="Y2054" s="34" t="s">
        <v>1629</v>
      </c>
      <c r="Z2054" s="43" t="s">
        <v>1277</v>
      </c>
      <c r="AA2054" s="34" t="s">
        <v>512</v>
      </c>
      <c r="AB2054" s="34" t="s">
        <v>400</v>
      </c>
      <c r="AC2054" s="34" t="s">
        <v>1629</v>
      </c>
      <c r="AD2054" s="44" t="s">
        <v>3928</v>
      </c>
      <c r="AE2054" s="44" t="s">
        <v>6909</v>
      </c>
      <c r="AF2054" s="43">
        <v>229</v>
      </c>
      <c r="AG2054" s="34" t="s">
        <v>4118</v>
      </c>
      <c r="AH2054" s="34" t="s">
        <v>4117</v>
      </c>
      <c r="AI2054" s="43" t="s">
        <v>4119</v>
      </c>
      <c r="AJ2054" s="44" t="s">
        <v>4120</v>
      </c>
      <c r="AK2054" s="295">
        <v>6000084</v>
      </c>
      <c r="AL2054" s="44" t="s">
        <v>400</v>
      </c>
      <c r="AM2054" s="44" t="s">
        <v>4124</v>
      </c>
      <c r="AN2054" s="296">
        <v>272093870</v>
      </c>
      <c r="AO2054" s="34"/>
      <c r="AP2054" s="34"/>
      <c r="AQ2054" s="34"/>
      <c r="AR2054" s="34"/>
      <c r="AS2054" s="34"/>
      <c r="AT2054" s="44" t="s">
        <v>6737</v>
      </c>
      <c r="AU2054" s="44"/>
      <c r="AV2054" s="751" t="str" cm="1">
        <f t="array" ref="AV20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4" s="34"/>
      <c r="AX2054" s="34"/>
      <c r="AY2054" s="34"/>
      <c r="AZ2054" s="34"/>
      <c r="BA2054" s="34"/>
      <c r="BB2054" s="34"/>
      <c r="BC2054" s="34"/>
      <c r="BD2054" s="44">
        <v>50606</v>
      </c>
      <c r="BE2054" s="34" t="s">
        <v>1629</v>
      </c>
      <c r="BF2054" s="43" t="s">
        <v>1277</v>
      </c>
      <c r="BG2054" s="34" t="s">
        <v>512</v>
      </c>
      <c r="BH2054" s="34" t="s">
        <v>400</v>
      </c>
      <c r="BI2054" s="34" t="s">
        <v>1629</v>
      </c>
      <c r="BJ2054" s="44" t="s">
        <v>3928</v>
      </c>
      <c r="BK2054" s="44" t="s">
        <v>6909</v>
      </c>
    </row>
    <row r="2055" spans="22:63">
      <c r="V2055" s="43">
        <v>229</v>
      </c>
      <c r="W2055" s="34" t="s">
        <v>4118</v>
      </c>
      <c r="X2055" s="44">
        <v>50607</v>
      </c>
      <c r="Y2055" s="34" t="s">
        <v>1864</v>
      </c>
      <c r="Z2055" s="43" t="s">
        <v>1277</v>
      </c>
      <c r="AA2055" s="34" t="s">
        <v>512</v>
      </c>
      <c r="AB2055" s="34" t="s">
        <v>400</v>
      </c>
      <c r="AC2055" s="34" t="s">
        <v>1864</v>
      </c>
      <c r="AD2055" s="44" t="s">
        <v>3928</v>
      </c>
      <c r="AE2055" s="44" t="s">
        <v>6909</v>
      </c>
      <c r="AF2055" s="43">
        <v>229</v>
      </c>
      <c r="AG2055" s="34" t="s">
        <v>4118</v>
      </c>
      <c r="AH2055" s="34" t="s">
        <v>4117</v>
      </c>
      <c r="AI2055" s="43" t="s">
        <v>4119</v>
      </c>
      <c r="AJ2055" s="44" t="s">
        <v>4120</v>
      </c>
      <c r="AK2055" s="295">
        <v>6000084</v>
      </c>
      <c r="AL2055" s="44" t="s">
        <v>400</v>
      </c>
      <c r="AM2055" s="44" t="s">
        <v>4124</v>
      </c>
      <c r="AN2055" s="296">
        <v>272093870</v>
      </c>
      <c r="AO2055" s="34"/>
      <c r="AP2055" s="34"/>
      <c r="AQ2055" s="34"/>
      <c r="AR2055" s="34"/>
      <c r="AS2055" s="34"/>
      <c r="AT2055" s="44" t="s">
        <v>6737</v>
      </c>
      <c r="AU2055" s="44"/>
      <c r="AV2055" s="751" t="str" cm="1">
        <f t="array" ref="AV20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5" s="34"/>
      <c r="AX2055" s="34"/>
      <c r="AY2055" s="34"/>
      <c r="AZ2055" s="34"/>
      <c r="BA2055" s="34"/>
      <c r="BB2055" s="34"/>
      <c r="BC2055" s="34"/>
      <c r="BD2055" s="44">
        <v>50607</v>
      </c>
      <c r="BE2055" s="34" t="s">
        <v>1864</v>
      </c>
      <c r="BF2055" s="43" t="s">
        <v>1277</v>
      </c>
      <c r="BG2055" s="34" t="s">
        <v>512</v>
      </c>
      <c r="BH2055" s="34" t="s">
        <v>400</v>
      </c>
      <c r="BI2055" s="34" t="s">
        <v>1864</v>
      </c>
      <c r="BJ2055" s="44" t="s">
        <v>3928</v>
      </c>
      <c r="BK2055" s="44" t="s">
        <v>6909</v>
      </c>
    </row>
    <row r="2056" spans="22:63">
      <c r="V2056" s="43">
        <v>229</v>
      </c>
      <c r="W2056" s="34" t="s">
        <v>4118</v>
      </c>
      <c r="X2056" s="44">
        <v>50600</v>
      </c>
      <c r="Y2056" s="34" t="s">
        <v>6922</v>
      </c>
      <c r="Z2056" s="43" t="s">
        <v>1277</v>
      </c>
      <c r="AA2056" s="34" t="s">
        <v>512</v>
      </c>
      <c r="AB2056" s="34" t="s">
        <v>400</v>
      </c>
      <c r="AC2056" s="34" t="s">
        <v>2674</v>
      </c>
      <c r="AD2056" s="44" t="s">
        <v>3928</v>
      </c>
      <c r="AE2056" s="44" t="s">
        <v>6909</v>
      </c>
      <c r="AF2056" s="43">
        <v>229</v>
      </c>
      <c r="AG2056" s="34" t="s">
        <v>4118</v>
      </c>
      <c r="AH2056" s="34" t="s">
        <v>4117</v>
      </c>
      <c r="AI2056" s="43" t="s">
        <v>4119</v>
      </c>
      <c r="AJ2056" s="44" t="s">
        <v>4120</v>
      </c>
      <c r="AK2056" s="295">
        <v>6000084</v>
      </c>
      <c r="AL2056" s="44" t="s">
        <v>400</v>
      </c>
      <c r="AM2056" s="44" t="s">
        <v>4124</v>
      </c>
      <c r="AN2056" s="296">
        <v>272093870</v>
      </c>
      <c r="AO2056" s="34"/>
      <c r="AP2056" s="34"/>
      <c r="AQ2056" s="34"/>
      <c r="AR2056" s="34"/>
      <c r="AS2056" s="34"/>
      <c r="AT2056" s="44" t="s">
        <v>6737</v>
      </c>
      <c r="AU2056" s="44"/>
      <c r="AV2056" s="751" t="str" cm="1">
        <f t="array" ref="AV20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6" s="34"/>
      <c r="AX2056" s="34"/>
      <c r="AY2056" s="34"/>
      <c r="AZ2056" s="34"/>
      <c r="BA2056" s="34"/>
      <c r="BB2056" s="34"/>
      <c r="BC2056" s="34"/>
      <c r="BD2056" s="44">
        <v>50600</v>
      </c>
      <c r="BE2056" s="34" t="s">
        <v>6922</v>
      </c>
      <c r="BF2056" s="43" t="s">
        <v>1277</v>
      </c>
      <c r="BG2056" s="34" t="s">
        <v>512</v>
      </c>
      <c r="BH2056" s="34" t="s">
        <v>400</v>
      </c>
      <c r="BI2056" s="34" t="s">
        <v>2674</v>
      </c>
      <c r="BJ2056" s="44" t="s">
        <v>3928</v>
      </c>
      <c r="BK2056" s="44" t="s">
        <v>6909</v>
      </c>
    </row>
    <row r="2057" spans="22:63">
      <c r="V2057" s="43">
        <v>229</v>
      </c>
      <c r="W2057" s="34" t="s">
        <v>4118</v>
      </c>
      <c r="X2057" s="44">
        <v>50614</v>
      </c>
      <c r="Y2057" s="34" t="s">
        <v>2674</v>
      </c>
      <c r="Z2057" s="43" t="s">
        <v>1277</v>
      </c>
      <c r="AA2057" s="34" t="s">
        <v>512</v>
      </c>
      <c r="AB2057" s="34" t="s">
        <v>400</v>
      </c>
      <c r="AC2057" s="34" t="s">
        <v>2674</v>
      </c>
      <c r="AD2057" s="44" t="s">
        <v>3928</v>
      </c>
      <c r="AE2057" s="44" t="s">
        <v>6909</v>
      </c>
      <c r="AF2057" s="43">
        <v>229</v>
      </c>
      <c r="AG2057" s="34" t="s">
        <v>4118</v>
      </c>
      <c r="AH2057" s="34" t="s">
        <v>4117</v>
      </c>
      <c r="AI2057" s="43" t="s">
        <v>4119</v>
      </c>
      <c r="AJ2057" s="44" t="s">
        <v>4120</v>
      </c>
      <c r="AK2057" s="295">
        <v>6000084</v>
      </c>
      <c r="AL2057" s="44" t="s">
        <v>400</v>
      </c>
      <c r="AM2057" s="44" t="s">
        <v>4124</v>
      </c>
      <c r="AN2057" s="296">
        <v>272093870</v>
      </c>
      <c r="AO2057" s="34"/>
      <c r="AP2057" s="34"/>
      <c r="AQ2057" s="34"/>
      <c r="AR2057" s="34"/>
      <c r="AS2057" s="34"/>
      <c r="AT2057" s="44" t="s">
        <v>6737</v>
      </c>
      <c r="AU2057" s="44"/>
      <c r="AV2057" s="751" t="str" cm="1">
        <f t="array" ref="AV20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7" s="34"/>
      <c r="AX2057" s="34"/>
      <c r="AY2057" s="34"/>
      <c r="AZ2057" s="34"/>
      <c r="BA2057" s="34"/>
      <c r="BB2057" s="34"/>
      <c r="BC2057" s="34"/>
      <c r="BD2057" s="44">
        <v>50614</v>
      </c>
      <c r="BE2057" s="34" t="s">
        <v>2674</v>
      </c>
      <c r="BF2057" s="43" t="s">
        <v>1277</v>
      </c>
      <c r="BG2057" s="34" t="s">
        <v>512</v>
      </c>
      <c r="BH2057" s="34" t="s">
        <v>400</v>
      </c>
      <c r="BI2057" s="34" t="s">
        <v>2674</v>
      </c>
      <c r="BJ2057" s="44" t="s">
        <v>3928</v>
      </c>
      <c r="BK2057" s="44" t="s">
        <v>6909</v>
      </c>
    </row>
    <row r="2058" spans="22:63">
      <c r="V2058" s="43">
        <v>229</v>
      </c>
      <c r="W2058" s="34" t="s">
        <v>4118</v>
      </c>
      <c r="X2058" s="44">
        <v>50609</v>
      </c>
      <c r="Y2058" s="34" t="s">
        <v>2071</v>
      </c>
      <c r="Z2058" s="43" t="s">
        <v>1277</v>
      </c>
      <c r="AA2058" s="34" t="s">
        <v>512</v>
      </c>
      <c r="AB2058" s="34" t="s">
        <v>400</v>
      </c>
      <c r="AC2058" s="34" t="s">
        <v>2071</v>
      </c>
      <c r="AD2058" s="44" t="s">
        <v>3928</v>
      </c>
      <c r="AE2058" s="44" t="s">
        <v>6909</v>
      </c>
      <c r="AF2058" s="43">
        <v>229</v>
      </c>
      <c r="AG2058" s="34" t="s">
        <v>4118</v>
      </c>
      <c r="AH2058" s="34" t="s">
        <v>4117</v>
      </c>
      <c r="AI2058" s="43" t="s">
        <v>4119</v>
      </c>
      <c r="AJ2058" s="44" t="s">
        <v>4120</v>
      </c>
      <c r="AK2058" s="295">
        <v>6000084</v>
      </c>
      <c r="AL2058" s="44" t="s">
        <v>400</v>
      </c>
      <c r="AM2058" s="44" t="s">
        <v>4124</v>
      </c>
      <c r="AN2058" s="296">
        <v>272093870</v>
      </c>
      <c r="AO2058" s="34"/>
      <c r="AP2058" s="34"/>
      <c r="AQ2058" s="34"/>
      <c r="AR2058" s="34"/>
      <c r="AS2058" s="34"/>
      <c r="AT2058" s="44" t="s">
        <v>6737</v>
      </c>
      <c r="AU2058" s="44"/>
      <c r="AV2058" s="751" t="str" cm="1">
        <f t="array" ref="AV20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8" s="34"/>
      <c r="AX2058" s="34"/>
      <c r="AY2058" s="34"/>
      <c r="AZ2058" s="34"/>
      <c r="BA2058" s="34"/>
      <c r="BB2058" s="34"/>
      <c r="BC2058" s="34"/>
      <c r="BD2058" s="44">
        <v>50609</v>
      </c>
      <c r="BE2058" s="34" t="s">
        <v>2071</v>
      </c>
      <c r="BF2058" s="43" t="s">
        <v>1277</v>
      </c>
      <c r="BG2058" s="34" t="s">
        <v>512</v>
      </c>
      <c r="BH2058" s="34" t="s">
        <v>400</v>
      </c>
      <c r="BI2058" s="34" t="s">
        <v>2071</v>
      </c>
      <c r="BJ2058" s="44" t="s">
        <v>3928</v>
      </c>
      <c r="BK2058" s="44" t="s">
        <v>6909</v>
      </c>
    </row>
    <row r="2059" spans="22:63">
      <c r="V2059" s="43">
        <v>229</v>
      </c>
      <c r="W2059" s="34" t="s">
        <v>4118</v>
      </c>
      <c r="X2059" s="44">
        <v>50610</v>
      </c>
      <c r="Y2059" s="34" t="s">
        <v>2250</v>
      </c>
      <c r="Z2059" s="43" t="s">
        <v>1277</v>
      </c>
      <c r="AA2059" s="34" t="s">
        <v>512</v>
      </c>
      <c r="AB2059" s="34" t="s">
        <v>400</v>
      </c>
      <c r="AC2059" s="34" t="s">
        <v>2250</v>
      </c>
      <c r="AD2059" s="44" t="s">
        <v>3928</v>
      </c>
      <c r="AE2059" s="44" t="s">
        <v>6909</v>
      </c>
      <c r="AF2059" s="43">
        <v>229</v>
      </c>
      <c r="AG2059" s="34" t="s">
        <v>4118</v>
      </c>
      <c r="AH2059" s="34" t="s">
        <v>4117</v>
      </c>
      <c r="AI2059" s="43" t="s">
        <v>4119</v>
      </c>
      <c r="AJ2059" s="44" t="s">
        <v>4120</v>
      </c>
      <c r="AK2059" s="295">
        <v>6000084</v>
      </c>
      <c r="AL2059" s="44" t="s">
        <v>400</v>
      </c>
      <c r="AM2059" s="44" t="s">
        <v>4124</v>
      </c>
      <c r="AN2059" s="296">
        <v>272093870</v>
      </c>
      <c r="AO2059" s="34"/>
      <c r="AP2059" s="34"/>
      <c r="AQ2059" s="34"/>
      <c r="AR2059" s="34"/>
      <c r="AS2059" s="34"/>
      <c r="AT2059" s="44" t="s">
        <v>6737</v>
      </c>
      <c r="AU2059" s="44"/>
      <c r="AV2059" s="751" t="str" cm="1">
        <f t="array" ref="AV20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59" s="34"/>
      <c r="AX2059" s="34"/>
      <c r="AY2059" s="34"/>
      <c r="AZ2059" s="34"/>
      <c r="BA2059" s="34"/>
      <c r="BB2059" s="34"/>
      <c r="BC2059" s="34"/>
      <c r="BD2059" s="44">
        <v>50610</v>
      </c>
      <c r="BE2059" s="34" t="s">
        <v>2250</v>
      </c>
      <c r="BF2059" s="43" t="s">
        <v>1277</v>
      </c>
      <c r="BG2059" s="34" t="s">
        <v>512</v>
      </c>
      <c r="BH2059" s="34" t="s">
        <v>400</v>
      </c>
      <c r="BI2059" s="34" t="s">
        <v>2250</v>
      </c>
      <c r="BJ2059" s="44" t="s">
        <v>3928</v>
      </c>
      <c r="BK2059" s="44" t="s">
        <v>6909</v>
      </c>
    </row>
    <row r="2060" spans="22:63">
      <c r="V2060" s="43">
        <v>229</v>
      </c>
      <c r="W2060" s="34" t="s">
        <v>4118</v>
      </c>
      <c r="X2060" s="44">
        <v>50611</v>
      </c>
      <c r="Y2060" s="34" t="s">
        <v>1981</v>
      </c>
      <c r="Z2060" s="43" t="s">
        <v>1277</v>
      </c>
      <c r="AA2060" s="34" t="s">
        <v>512</v>
      </c>
      <c r="AB2060" s="34" t="s">
        <v>400</v>
      </c>
      <c r="AC2060" s="34" t="s">
        <v>1981</v>
      </c>
      <c r="AD2060" s="44" t="s">
        <v>3928</v>
      </c>
      <c r="AE2060" s="44" t="s">
        <v>6909</v>
      </c>
      <c r="AF2060" s="43">
        <v>229</v>
      </c>
      <c r="AG2060" s="34" t="s">
        <v>4118</v>
      </c>
      <c r="AH2060" s="34" t="s">
        <v>4117</v>
      </c>
      <c r="AI2060" s="43" t="s">
        <v>4119</v>
      </c>
      <c r="AJ2060" s="44" t="s">
        <v>4120</v>
      </c>
      <c r="AK2060" s="295">
        <v>6000084</v>
      </c>
      <c r="AL2060" s="44" t="s">
        <v>400</v>
      </c>
      <c r="AM2060" s="44" t="s">
        <v>4124</v>
      </c>
      <c r="AN2060" s="296">
        <v>272093870</v>
      </c>
      <c r="AO2060" s="34"/>
      <c r="AP2060" s="34"/>
      <c r="AQ2060" s="34"/>
      <c r="AR2060" s="34"/>
      <c r="AS2060" s="34"/>
      <c r="AT2060" s="44" t="s">
        <v>6737</v>
      </c>
      <c r="AU2060" s="44"/>
      <c r="AV2060" s="751" t="str" cm="1">
        <f t="array" ref="AV20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0" s="34"/>
      <c r="AX2060" s="34"/>
      <c r="AY2060" s="34"/>
      <c r="AZ2060" s="34"/>
      <c r="BA2060" s="34"/>
      <c r="BB2060" s="34"/>
      <c r="BC2060" s="34"/>
      <c r="BD2060" s="44">
        <v>50611</v>
      </c>
      <c r="BE2060" s="34" t="s">
        <v>1981</v>
      </c>
      <c r="BF2060" s="43" t="s">
        <v>1277</v>
      </c>
      <c r="BG2060" s="34" t="s">
        <v>512</v>
      </c>
      <c r="BH2060" s="34" t="s">
        <v>400</v>
      </c>
      <c r="BI2060" s="34" t="s">
        <v>1981</v>
      </c>
      <c r="BJ2060" s="44" t="s">
        <v>3928</v>
      </c>
      <c r="BK2060" s="44" t="s">
        <v>6909</v>
      </c>
    </row>
    <row r="2061" spans="22:63">
      <c r="V2061" s="43">
        <v>229</v>
      </c>
      <c r="W2061" s="34" t="s">
        <v>4118</v>
      </c>
      <c r="X2061" s="44">
        <v>50704</v>
      </c>
      <c r="Y2061" s="34" t="s">
        <v>778</v>
      </c>
      <c r="Z2061" s="43" t="s">
        <v>1277</v>
      </c>
      <c r="AA2061" s="34" t="s">
        <v>513</v>
      </c>
      <c r="AB2061" s="34" t="s">
        <v>400</v>
      </c>
      <c r="AC2061" s="34" t="s">
        <v>778</v>
      </c>
      <c r="AD2061" s="44" t="s">
        <v>3928</v>
      </c>
      <c r="AE2061" s="44" t="s">
        <v>6909</v>
      </c>
      <c r="AF2061" s="43">
        <v>229</v>
      </c>
      <c r="AG2061" s="34" t="s">
        <v>4118</v>
      </c>
      <c r="AH2061" s="34" t="s">
        <v>4117</v>
      </c>
      <c r="AI2061" s="43" t="s">
        <v>4119</v>
      </c>
      <c r="AJ2061" s="44" t="s">
        <v>4120</v>
      </c>
      <c r="AK2061" s="295">
        <v>6000084</v>
      </c>
      <c r="AL2061" s="44" t="s">
        <v>400</v>
      </c>
      <c r="AM2061" s="44" t="s">
        <v>4124</v>
      </c>
      <c r="AN2061" s="296">
        <v>272093870</v>
      </c>
      <c r="AO2061" s="34"/>
      <c r="AP2061" s="34"/>
      <c r="AQ2061" s="34"/>
      <c r="AR2061" s="34"/>
      <c r="AS2061" s="34"/>
      <c r="AT2061" s="44" t="s">
        <v>6737</v>
      </c>
      <c r="AU2061" s="44"/>
      <c r="AV2061" s="751" t="str" cm="1">
        <f t="array" ref="AV20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1" s="34"/>
      <c r="AX2061" s="34"/>
      <c r="AY2061" s="34"/>
      <c r="AZ2061" s="34"/>
      <c r="BA2061" s="34"/>
      <c r="BB2061" s="34"/>
      <c r="BC2061" s="34"/>
      <c r="BD2061" s="44">
        <v>50704</v>
      </c>
      <c r="BE2061" s="34" t="s">
        <v>778</v>
      </c>
      <c r="BF2061" s="43" t="s">
        <v>1277</v>
      </c>
      <c r="BG2061" s="34" t="s">
        <v>513</v>
      </c>
      <c r="BH2061" s="34" t="s">
        <v>400</v>
      </c>
      <c r="BI2061" s="34" t="s">
        <v>778</v>
      </c>
      <c r="BJ2061" s="44" t="s">
        <v>3928</v>
      </c>
      <c r="BK2061" s="44" t="s">
        <v>6909</v>
      </c>
    </row>
    <row r="2062" spans="22:63">
      <c r="V2062" s="43">
        <v>229</v>
      </c>
      <c r="W2062" s="34" t="s">
        <v>4118</v>
      </c>
      <c r="X2062" s="44">
        <v>50706</v>
      </c>
      <c r="Y2062" s="34" t="s">
        <v>1046</v>
      </c>
      <c r="Z2062" s="43" t="s">
        <v>1277</v>
      </c>
      <c r="AA2062" s="34" t="s">
        <v>513</v>
      </c>
      <c r="AB2062" s="34" t="s">
        <v>400</v>
      </c>
      <c r="AC2062" s="34" t="s">
        <v>1046</v>
      </c>
      <c r="AD2062" s="44" t="s">
        <v>3928</v>
      </c>
      <c r="AE2062" s="44" t="s">
        <v>6909</v>
      </c>
      <c r="AF2062" s="43">
        <v>229</v>
      </c>
      <c r="AG2062" s="34" t="s">
        <v>4118</v>
      </c>
      <c r="AH2062" s="34" t="s">
        <v>4117</v>
      </c>
      <c r="AI2062" s="43" t="s">
        <v>4119</v>
      </c>
      <c r="AJ2062" s="44" t="s">
        <v>4120</v>
      </c>
      <c r="AK2062" s="295">
        <v>6000084</v>
      </c>
      <c r="AL2062" s="44" t="s">
        <v>400</v>
      </c>
      <c r="AM2062" s="44" t="s">
        <v>4124</v>
      </c>
      <c r="AN2062" s="296">
        <v>272093870</v>
      </c>
      <c r="AO2062" s="34"/>
      <c r="AP2062" s="34"/>
      <c r="AQ2062" s="34"/>
      <c r="AR2062" s="34"/>
      <c r="AS2062" s="34"/>
      <c r="AT2062" s="44" t="s">
        <v>6737</v>
      </c>
      <c r="AU2062" s="44"/>
      <c r="AV2062" s="751" t="str" cm="1">
        <f t="array" ref="AV20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2" s="34"/>
      <c r="AX2062" s="34"/>
      <c r="AY2062" s="34"/>
      <c r="AZ2062" s="34"/>
      <c r="BA2062" s="34"/>
      <c r="BB2062" s="34"/>
      <c r="BC2062" s="34"/>
      <c r="BD2062" s="44">
        <v>50706</v>
      </c>
      <c r="BE2062" s="34" t="s">
        <v>1046</v>
      </c>
      <c r="BF2062" s="43" t="s">
        <v>1277</v>
      </c>
      <c r="BG2062" s="34" t="s">
        <v>513</v>
      </c>
      <c r="BH2062" s="34" t="s">
        <v>400</v>
      </c>
      <c r="BI2062" s="34" t="s">
        <v>1046</v>
      </c>
      <c r="BJ2062" s="44" t="s">
        <v>3928</v>
      </c>
      <c r="BK2062" s="44" t="s">
        <v>6909</v>
      </c>
    </row>
    <row r="2063" spans="22:63">
      <c r="V2063" s="43">
        <v>229</v>
      </c>
      <c r="W2063" s="34" t="s">
        <v>4118</v>
      </c>
      <c r="X2063" s="44">
        <v>50707</v>
      </c>
      <c r="Y2063" s="34" t="s">
        <v>1339</v>
      </c>
      <c r="Z2063" s="43" t="s">
        <v>1277</v>
      </c>
      <c r="AA2063" s="34" t="s">
        <v>513</v>
      </c>
      <c r="AB2063" s="34" t="s">
        <v>400</v>
      </c>
      <c r="AC2063" s="34" t="s">
        <v>1339</v>
      </c>
      <c r="AD2063" s="44" t="s">
        <v>3928</v>
      </c>
      <c r="AE2063" s="44" t="s">
        <v>6909</v>
      </c>
      <c r="AF2063" s="43">
        <v>229</v>
      </c>
      <c r="AG2063" s="34" t="s">
        <v>4118</v>
      </c>
      <c r="AH2063" s="34" t="s">
        <v>4117</v>
      </c>
      <c r="AI2063" s="43" t="s">
        <v>4119</v>
      </c>
      <c r="AJ2063" s="44" t="s">
        <v>4120</v>
      </c>
      <c r="AK2063" s="295">
        <v>6000084</v>
      </c>
      <c r="AL2063" s="44" t="s">
        <v>400</v>
      </c>
      <c r="AM2063" s="44" t="s">
        <v>4124</v>
      </c>
      <c r="AN2063" s="296">
        <v>272093870</v>
      </c>
      <c r="AO2063" s="34"/>
      <c r="AP2063" s="34"/>
      <c r="AQ2063" s="34"/>
      <c r="AR2063" s="34"/>
      <c r="AS2063" s="34"/>
      <c r="AT2063" s="44" t="s">
        <v>6737</v>
      </c>
      <c r="AU2063" s="44"/>
      <c r="AV2063" s="751" t="str" cm="1">
        <f t="array" ref="AV20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3" s="34"/>
      <c r="AX2063" s="34"/>
      <c r="AY2063" s="34"/>
      <c r="AZ2063" s="34"/>
      <c r="BA2063" s="34"/>
      <c r="BB2063" s="34"/>
      <c r="BC2063" s="34"/>
      <c r="BD2063" s="44">
        <v>50707</v>
      </c>
      <c r="BE2063" s="34" t="s">
        <v>1339</v>
      </c>
      <c r="BF2063" s="43" t="s">
        <v>1277</v>
      </c>
      <c r="BG2063" s="34" t="s">
        <v>513</v>
      </c>
      <c r="BH2063" s="34" t="s">
        <v>400</v>
      </c>
      <c r="BI2063" s="34" t="s">
        <v>1339</v>
      </c>
      <c r="BJ2063" s="44" t="s">
        <v>3928</v>
      </c>
      <c r="BK2063" s="44" t="s">
        <v>6909</v>
      </c>
    </row>
    <row r="2064" spans="22:63">
      <c r="V2064" s="43">
        <v>229</v>
      </c>
      <c r="W2064" s="34" t="s">
        <v>4118</v>
      </c>
      <c r="X2064" s="44">
        <v>50708</v>
      </c>
      <c r="Y2064" s="34" t="s">
        <v>1630</v>
      </c>
      <c r="Z2064" s="43" t="s">
        <v>1277</v>
      </c>
      <c r="AA2064" s="34" t="s">
        <v>513</v>
      </c>
      <c r="AB2064" s="34" t="s">
        <v>400</v>
      </c>
      <c r="AC2064" s="34" t="s">
        <v>1630</v>
      </c>
      <c r="AD2064" s="44" t="s">
        <v>3928</v>
      </c>
      <c r="AE2064" s="44" t="s">
        <v>6909</v>
      </c>
      <c r="AF2064" s="43">
        <v>229</v>
      </c>
      <c r="AG2064" s="34" t="s">
        <v>4118</v>
      </c>
      <c r="AH2064" s="34" t="s">
        <v>4117</v>
      </c>
      <c r="AI2064" s="43" t="s">
        <v>4119</v>
      </c>
      <c r="AJ2064" s="44" t="s">
        <v>4120</v>
      </c>
      <c r="AK2064" s="295">
        <v>6000084</v>
      </c>
      <c r="AL2064" s="44" t="s">
        <v>400</v>
      </c>
      <c r="AM2064" s="44" t="s">
        <v>4124</v>
      </c>
      <c r="AN2064" s="296">
        <v>272093870</v>
      </c>
      <c r="AO2064" s="34"/>
      <c r="AP2064" s="34"/>
      <c r="AQ2064" s="34"/>
      <c r="AR2064" s="34"/>
      <c r="AS2064" s="34"/>
      <c r="AT2064" s="44" t="s">
        <v>6737</v>
      </c>
      <c r="AU2064" s="44"/>
      <c r="AV2064" s="751" t="str" cm="1">
        <f t="array" ref="AV20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4" s="34"/>
      <c r="AX2064" s="34"/>
      <c r="AY2064" s="34"/>
      <c r="AZ2064" s="34"/>
      <c r="BA2064" s="34"/>
      <c r="BB2064" s="34"/>
      <c r="BC2064" s="34"/>
      <c r="BD2064" s="44">
        <v>50708</v>
      </c>
      <c r="BE2064" s="34" t="s">
        <v>1630</v>
      </c>
      <c r="BF2064" s="43" t="s">
        <v>1277</v>
      </c>
      <c r="BG2064" s="34" t="s">
        <v>513</v>
      </c>
      <c r="BH2064" s="34" t="s">
        <v>400</v>
      </c>
      <c r="BI2064" s="34" t="s">
        <v>1630</v>
      </c>
      <c r="BJ2064" s="44" t="s">
        <v>3928</v>
      </c>
      <c r="BK2064" s="44" t="s">
        <v>6909</v>
      </c>
    </row>
    <row r="2065" spans="22:63">
      <c r="V2065" s="43">
        <v>229</v>
      </c>
      <c r="W2065" s="34" t="s">
        <v>4118</v>
      </c>
      <c r="X2065" s="44">
        <v>50710</v>
      </c>
      <c r="Y2065" s="34" t="s">
        <v>513</v>
      </c>
      <c r="Z2065" s="43" t="s">
        <v>1277</v>
      </c>
      <c r="AA2065" s="34" t="s">
        <v>513</v>
      </c>
      <c r="AB2065" s="34" t="s">
        <v>400</v>
      </c>
      <c r="AC2065" s="34" t="s">
        <v>513</v>
      </c>
      <c r="AD2065" s="44" t="s">
        <v>3928</v>
      </c>
      <c r="AE2065" s="44" t="s">
        <v>6909</v>
      </c>
      <c r="AF2065" s="43">
        <v>229</v>
      </c>
      <c r="AG2065" s="34" t="s">
        <v>4118</v>
      </c>
      <c r="AH2065" s="34" t="s">
        <v>4117</v>
      </c>
      <c r="AI2065" s="43" t="s">
        <v>4119</v>
      </c>
      <c r="AJ2065" s="44" t="s">
        <v>4120</v>
      </c>
      <c r="AK2065" s="295">
        <v>6000084</v>
      </c>
      <c r="AL2065" s="44" t="s">
        <v>400</v>
      </c>
      <c r="AM2065" s="44" t="s">
        <v>4124</v>
      </c>
      <c r="AN2065" s="296">
        <v>272093870</v>
      </c>
      <c r="AO2065" s="34"/>
      <c r="AP2065" s="34"/>
      <c r="AQ2065" s="34"/>
      <c r="AR2065" s="34"/>
      <c r="AS2065" s="34"/>
      <c r="AT2065" s="44" t="s">
        <v>6737</v>
      </c>
      <c r="AU2065" s="44"/>
      <c r="AV2065" s="751" t="str" cm="1">
        <f t="array" ref="AV20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5" s="34"/>
      <c r="AX2065" s="34"/>
      <c r="AY2065" s="34"/>
      <c r="AZ2065" s="34"/>
      <c r="BA2065" s="34"/>
      <c r="BB2065" s="34"/>
      <c r="BC2065" s="34"/>
      <c r="BD2065" s="44">
        <v>50710</v>
      </c>
      <c r="BE2065" s="34" t="s">
        <v>513</v>
      </c>
      <c r="BF2065" s="43" t="s">
        <v>1277</v>
      </c>
      <c r="BG2065" s="34" t="s">
        <v>513</v>
      </c>
      <c r="BH2065" s="34" t="s">
        <v>400</v>
      </c>
      <c r="BI2065" s="34" t="s">
        <v>513</v>
      </c>
      <c r="BJ2065" s="44" t="s">
        <v>3928</v>
      </c>
      <c r="BK2065" s="44" t="s">
        <v>6909</v>
      </c>
    </row>
    <row r="2066" spans="22:63">
      <c r="V2066" s="43">
        <v>229</v>
      </c>
      <c r="W2066" s="34" t="s">
        <v>4118</v>
      </c>
      <c r="X2066" s="44">
        <v>50700</v>
      </c>
      <c r="Y2066" s="34" t="s">
        <v>6923</v>
      </c>
      <c r="Z2066" s="43" t="s">
        <v>1277</v>
      </c>
      <c r="AA2066" s="34" t="s">
        <v>513</v>
      </c>
      <c r="AB2066" s="34" t="s">
        <v>400</v>
      </c>
      <c r="AC2066" s="34" t="s">
        <v>513</v>
      </c>
      <c r="AD2066" s="44" t="s">
        <v>3928</v>
      </c>
      <c r="AE2066" s="44" t="s">
        <v>6909</v>
      </c>
      <c r="AF2066" s="43">
        <v>229</v>
      </c>
      <c r="AG2066" s="34" t="s">
        <v>4118</v>
      </c>
      <c r="AH2066" s="34" t="s">
        <v>4117</v>
      </c>
      <c r="AI2066" s="43" t="s">
        <v>4119</v>
      </c>
      <c r="AJ2066" s="44" t="s">
        <v>4120</v>
      </c>
      <c r="AK2066" s="295">
        <v>6000084</v>
      </c>
      <c r="AL2066" s="44" t="s">
        <v>400</v>
      </c>
      <c r="AM2066" s="44" t="s">
        <v>4124</v>
      </c>
      <c r="AN2066" s="296">
        <v>272093870</v>
      </c>
      <c r="AO2066" s="34"/>
      <c r="AP2066" s="34"/>
      <c r="AQ2066" s="34"/>
      <c r="AR2066" s="34"/>
      <c r="AS2066" s="34"/>
      <c r="AT2066" s="44" t="s">
        <v>6737</v>
      </c>
      <c r="AU2066" s="44"/>
      <c r="AV2066" s="751" t="str" cm="1">
        <f t="array" ref="AV20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6" s="34"/>
      <c r="AX2066" s="34"/>
      <c r="AY2066" s="34"/>
      <c r="AZ2066" s="34"/>
      <c r="BA2066" s="34"/>
      <c r="BB2066" s="34"/>
      <c r="BC2066" s="34"/>
      <c r="BD2066" s="44">
        <v>50700</v>
      </c>
      <c r="BE2066" s="34" t="s">
        <v>6923</v>
      </c>
      <c r="BF2066" s="43" t="s">
        <v>1277</v>
      </c>
      <c r="BG2066" s="34" t="s">
        <v>513</v>
      </c>
      <c r="BH2066" s="34" t="s">
        <v>400</v>
      </c>
      <c r="BI2066" s="34" t="s">
        <v>513</v>
      </c>
      <c r="BJ2066" s="44" t="s">
        <v>3928</v>
      </c>
      <c r="BK2066" s="44" t="s">
        <v>6909</v>
      </c>
    </row>
    <row r="2067" spans="22:63">
      <c r="V2067" s="43">
        <v>229</v>
      </c>
      <c r="W2067" s="34" t="s">
        <v>4118</v>
      </c>
      <c r="X2067" s="44">
        <v>50711</v>
      </c>
      <c r="Y2067" s="34" t="s">
        <v>2072</v>
      </c>
      <c r="Z2067" s="43" t="s">
        <v>1277</v>
      </c>
      <c r="AA2067" s="34" t="s">
        <v>513</v>
      </c>
      <c r="AB2067" s="34" t="s">
        <v>400</v>
      </c>
      <c r="AC2067" s="34" t="s">
        <v>2072</v>
      </c>
      <c r="AD2067" s="44" t="s">
        <v>3928</v>
      </c>
      <c r="AE2067" s="44" t="s">
        <v>6909</v>
      </c>
      <c r="AF2067" s="43">
        <v>229</v>
      </c>
      <c r="AG2067" s="34" t="s">
        <v>4118</v>
      </c>
      <c r="AH2067" s="34" t="s">
        <v>4117</v>
      </c>
      <c r="AI2067" s="43" t="s">
        <v>4119</v>
      </c>
      <c r="AJ2067" s="44" t="s">
        <v>4120</v>
      </c>
      <c r="AK2067" s="295">
        <v>6000084</v>
      </c>
      <c r="AL2067" s="44" t="s">
        <v>400</v>
      </c>
      <c r="AM2067" s="44" t="s">
        <v>4124</v>
      </c>
      <c r="AN2067" s="296">
        <v>272093870</v>
      </c>
      <c r="AO2067" s="34"/>
      <c r="AP2067" s="34"/>
      <c r="AQ2067" s="34"/>
      <c r="AR2067" s="34"/>
      <c r="AS2067" s="34"/>
      <c r="AT2067" s="44" t="s">
        <v>6737</v>
      </c>
      <c r="AU2067" s="44"/>
      <c r="AV2067" s="751" t="str" cm="1">
        <f t="array" ref="AV20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7" s="34"/>
      <c r="AX2067" s="34"/>
      <c r="AY2067" s="34"/>
      <c r="AZ2067" s="34"/>
      <c r="BA2067" s="34"/>
      <c r="BB2067" s="34"/>
      <c r="BC2067" s="34"/>
      <c r="BD2067" s="44">
        <v>50711</v>
      </c>
      <c r="BE2067" s="34" t="s">
        <v>2072</v>
      </c>
      <c r="BF2067" s="43" t="s">
        <v>1277</v>
      </c>
      <c r="BG2067" s="34" t="s">
        <v>513</v>
      </c>
      <c r="BH2067" s="34" t="s">
        <v>400</v>
      </c>
      <c r="BI2067" s="34" t="s">
        <v>2072</v>
      </c>
      <c r="BJ2067" s="44" t="s">
        <v>3928</v>
      </c>
      <c r="BK2067" s="44" t="s">
        <v>6909</v>
      </c>
    </row>
    <row r="2068" spans="22:63">
      <c r="V2068" s="43">
        <v>229</v>
      </c>
      <c r="W2068" s="34" t="s">
        <v>4118</v>
      </c>
      <c r="X2068" s="44">
        <v>50713</v>
      </c>
      <c r="Y2068" s="34" t="s">
        <v>1792</v>
      </c>
      <c r="Z2068" s="43" t="s">
        <v>1277</v>
      </c>
      <c r="AA2068" s="34" t="s">
        <v>513</v>
      </c>
      <c r="AB2068" s="34" t="s">
        <v>400</v>
      </c>
      <c r="AC2068" s="34" t="s">
        <v>6924</v>
      </c>
      <c r="AD2068" s="44" t="s">
        <v>3928</v>
      </c>
      <c r="AE2068" s="44" t="s">
        <v>6909</v>
      </c>
      <c r="AF2068" s="43">
        <v>229</v>
      </c>
      <c r="AG2068" s="34" t="s">
        <v>4118</v>
      </c>
      <c r="AH2068" s="34" t="s">
        <v>4117</v>
      </c>
      <c r="AI2068" s="43" t="s">
        <v>4119</v>
      </c>
      <c r="AJ2068" s="44" t="s">
        <v>4120</v>
      </c>
      <c r="AK2068" s="295">
        <v>6000084</v>
      </c>
      <c r="AL2068" s="44" t="s">
        <v>400</v>
      </c>
      <c r="AM2068" s="44" t="s">
        <v>4124</v>
      </c>
      <c r="AN2068" s="296">
        <v>272093870</v>
      </c>
      <c r="AO2068" s="34"/>
      <c r="AP2068" s="34"/>
      <c r="AQ2068" s="34"/>
      <c r="AR2068" s="34"/>
      <c r="AS2068" s="34"/>
      <c r="AT2068" s="44" t="s">
        <v>6737</v>
      </c>
      <c r="AU2068" s="44"/>
      <c r="AV2068" s="751" t="str" cm="1">
        <f t="array" ref="AV20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8" s="34"/>
      <c r="AX2068" s="34"/>
      <c r="AY2068" s="34"/>
      <c r="AZ2068" s="34"/>
      <c r="BA2068" s="34"/>
      <c r="BB2068" s="34"/>
      <c r="BC2068" s="34"/>
      <c r="BD2068" s="44">
        <v>50713</v>
      </c>
      <c r="BE2068" s="34" t="s">
        <v>1792</v>
      </c>
      <c r="BF2068" s="43" t="s">
        <v>1277</v>
      </c>
      <c r="BG2068" s="34" t="s">
        <v>513</v>
      </c>
      <c r="BH2068" s="34" t="s">
        <v>400</v>
      </c>
      <c r="BI2068" s="34" t="s">
        <v>6924</v>
      </c>
      <c r="BJ2068" s="44" t="s">
        <v>3928</v>
      </c>
      <c r="BK2068" s="44" t="s">
        <v>6909</v>
      </c>
    </row>
    <row r="2069" spans="22:63">
      <c r="V2069" s="43">
        <v>229</v>
      </c>
      <c r="W2069" s="34" t="s">
        <v>4118</v>
      </c>
      <c r="X2069" s="44">
        <v>50714</v>
      </c>
      <c r="Y2069" s="34" t="s">
        <v>2003</v>
      </c>
      <c r="Z2069" s="43" t="s">
        <v>1277</v>
      </c>
      <c r="AA2069" s="34" t="s">
        <v>513</v>
      </c>
      <c r="AB2069" s="34" t="s">
        <v>400</v>
      </c>
      <c r="AC2069" s="34" t="s">
        <v>6925</v>
      </c>
      <c r="AD2069" s="44" t="s">
        <v>3928</v>
      </c>
      <c r="AE2069" s="44" t="s">
        <v>6909</v>
      </c>
      <c r="AF2069" s="43">
        <v>229</v>
      </c>
      <c r="AG2069" s="34" t="s">
        <v>4118</v>
      </c>
      <c r="AH2069" s="34" t="s">
        <v>4117</v>
      </c>
      <c r="AI2069" s="43" t="s">
        <v>4119</v>
      </c>
      <c r="AJ2069" s="44" t="s">
        <v>4120</v>
      </c>
      <c r="AK2069" s="295">
        <v>6000084</v>
      </c>
      <c r="AL2069" s="44" t="s">
        <v>400</v>
      </c>
      <c r="AM2069" s="44" t="s">
        <v>4124</v>
      </c>
      <c r="AN2069" s="296">
        <v>272093870</v>
      </c>
      <c r="AO2069" s="34"/>
      <c r="AP2069" s="34"/>
      <c r="AQ2069" s="34"/>
      <c r="AR2069" s="34"/>
      <c r="AS2069" s="34"/>
      <c r="AT2069" s="44" t="s">
        <v>6737</v>
      </c>
      <c r="AU2069" s="44"/>
      <c r="AV2069" s="751" t="str" cm="1">
        <f t="array" ref="AV20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69" s="34"/>
      <c r="AX2069" s="34"/>
      <c r="AY2069" s="34"/>
      <c r="AZ2069" s="34"/>
      <c r="BA2069" s="34"/>
      <c r="BB2069" s="34"/>
      <c r="BC2069" s="34"/>
      <c r="BD2069" s="44">
        <v>50714</v>
      </c>
      <c r="BE2069" s="34" t="s">
        <v>2003</v>
      </c>
      <c r="BF2069" s="43" t="s">
        <v>1277</v>
      </c>
      <c r="BG2069" s="34" t="s">
        <v>513</v>
      </c>
      <c r="BH2069" s="34" t="s">
        <v>400</v>
      </c>
      <c r="BI2069" s="34" t="s">
        <v>6925</v>
      </c>
      <c r="BJ2069" s="44" t="s">
        <v>3928</v>
      </c>
      <c r="BK2069" s="44" t="s">
        <v>6909</v>
      </c>
    </row>
    <row r="2070" spans="22:63">
      <c r="V2070" s="43">
        <v>229</v>
      </c>
      <c r="W2070" s="34" t="s">
        <v>4118</v>
      </c>
      <c r="X2070" s="44">
        <v>50712</v>
      </c>
      <c r="Y2070" s="34" t="s">
        <v>1529</v>
      </c>
      <c r="Z2070" s="43" t="s">
        <v>1277</v>
      </c>
      <c r="AA2070" s="34" t="s">
        <v>513</v>
      </c>
      <c r="AB2070" s="34" t="s">
        <v>400</v>
      </c>
      <c r="AC2070" s="34" t="s">
        <v>1529</v>
      </c>
      <c r="AD2070" s="44" t="s">
        <v>3928</v>
      </c>
      <c r="AE2070" s="44" t="s">
        <v>6909</v>
      </c>
      <c r="AF2070" s="43">
        <v>229</v>
      </c>
      <c r="AG2070" s="34" t="s">
        <v>4118</v>
      </c>
      <c r="AH2070" s="34" t="s">
        <v>4117</v>
      </c>
      <c r="AI2070" s="43" t="s">
        <v>4119</v>
      </c>
      <c r="AJ2070" s="44" t="s">
        <v>4120</v>
      </c>
      <c r="AK2070" s="295">
        <v>6000084</v>
      </c>
      <c r="AL2070" s="44" t="s">
        <v>400</v>
      </c>
      <c r="AM2070" s="44" t="s">
        <v>4124</v>
      </c>
      <c r="AN2070" s="296">
        <v>272093870</v>
      </c>
      <c r="AO2070" s="34"/>
      <c r="AP2070" s="34"/>
      <c r="AQ2070" s="34"/>
      <c r="AR2070" s="34"/>
      <c r="AS2070" s="34"/>
      <c r="AT2070" s="44" t="s">
        <v>6737</v>
      </c>
      <c r="AU2070" s="44"/>
      <c r="AV2070" s="751" t="str" cm="1">
        <f t="array" ref="AV20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0" s="34"/>
      <c r="AX2070" s="34"/>
      <c r="AY2070" s="34"/>
      <c r="AZ2070" s="34"/>
      <c r="BA2070" s="34"/>
      <c r="BB2070" s="34"/>
      <c r="BC2070" s="34"/>
      <c r="BD2070" s="44">
        <v>50712</v>
      </c>
      <c r="BE2070" s="34" t="s">
        <v>1529</v>
      </c>
      <c r="BF2070" s="43" t="s">
        <v>1277</v>
      </c>
      <c r="BG2070" s="34" t="s">
        <v>513</v>
      </c>
      <c r="BH2070" s="34" t="s">
        <v>400</v>
      </c>
      <c r="BI2070" s="34" t="s">
        <v>1529</v>
      </c>
      <c r="BJ2070" s="44" t="s">
        <v>3928</v>
      </c>
      <c r="BK2070" s="44" t="s">
        <v>6909</v>
      </c>
    </row>
    <row r="2071" spans="22:63">
      <c r="V2071" s="43">
        <v>229</v>
      </c>
      <c r="W2071" s="34" t="s">
        <v>4118</v>
      </c>
      <c r="X2071" s="44">
        <v>50802</v>
      </c>
      <c r="Y2071" s="34" t="s">
        <v>779</v>
      </c>
      <c r="Z2071" s="43" t="s">
        <v>1277</v>
      </c>
      <c r="AA2071" s="34" t="s">
        <v>514</v>
      </c>
      <c r="AB2071" s="34" t="s">
        <v>400</v>
      </c>
      <c r="AC2071" s="34" t="s">
        <v>779</v>
      </c>
      <c r="AD2071" s="44" t="s">
        <v>3928</v>
      </c>
      <c r="AE2071" s="44" t="s">
        <v>6909</v>
      </c>
      <c r="AF2071" s="43">
        <v>229</v>
      </c>
      <c r="AG2071" s="34" t="s">
        <v>4118</v>
      </c>
      <c r="AH2071" s="34" t="s">
        <v>4117</v>
      </c>
      <c r="AI2071" s="43" t="s">
        <v>4119</v>
      </c>
      <c r="AJ2071" s="44" t="s">
        <v>4120</v>
      </c>
      <c r="AK2071" s="295">
        <v>6000084</v>
      </c>
      <c r="AL2071" s="44" t="s">
        <v>400</v>
      </c>
      <c r="AM2071" s="44" t="s">
        <v>4124</v>
      </c>
      <c r="AN2071" s="296">
        <v>272093870</v>
      </c>
      <c r="AO2071" s="34"/>
      <c r="AP2071" s="34"/>
      <c r="AQ2071" s="34"/>
      <c r="AR2071" s="34"/>
      <c r="AS2071" s="34"/>
      <c r="AT2071" s="44" t="s">
        <v>6737</v>
      </c>
      <c r="AU2071" s="44"/>
      <c r="AV2071" s="751" t="str" cm="1">
        <f t="array" ref="AV20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1" s="34"/>
      <c r="AX2071" s="34"/>
      <c r="AY2071" s="34"/>
      <c r="AZ2071" s="34"/>
      <c r="BA2071" s="34"/>
      <c r="BB2071" s="34"/>
      <c r="BC2071" s="34"/>
      <c r="BD2071" s="44">
        <v>50802</v>
      </c>
      <c r="BE2071" s="34" t="s">
        <v>779</v>
      </c>
      <c r="BF2071" s="43" t="s">
        <v>1277</v>
      </c>
      <c r="BG2071" s="34" t="s">
        <v>514</v>
      </c>
      <c r="BH2071" s="34" t="s">
        <v>400</v>
      </c>
      <c r="BI2071" s="34" t="s">
        <v>779</v>
      </c>
      <c r="BJ2071" s="44" t="s">
        <v>3928</v>
      </c>
      <c r="BK2071" s="44" t="s">
        <v>6909</v>
      </c>
    </row>
    <row r="2072" spans="22:63">
      <c r="V2072" s="43">
        <v>229</v>
      </c>
      <c r="W2072" s="34" t="s">
        <v>4118</v>
      </c>
      <c r="X2072" s="44">
        <v>50800</v>
      </c>
      <c r="Y2072" s="34" t="s">
        <v>6926</v>
      </c>
      <c r="Z2072" s="43" t="s">
        <v>1277</v>
      </c>
      <c r="AA2072" s="34" t="s">
        <v>514</v>
      </c>
      <c r="AB2072" s="34" t="s">
        <v>400</v>
      </c>
      <c r="AC2072" s="34" t="s">
        <v>6927</v>
      </c>
      <c r="AD2072" s="44" t="s">
        <v>3928</v>
      </c>
      <c r="AE2072" s="44" t="s">
        <v>6909</v>
      </c>
      <c r="AF2072" s="43">
        <v>229</v>
      </c>
      <c r="AG2072" s="34" t="s">
        <v>4118</v>
      </c>
      <c r="AH2072" s="34" t="s">
        <v>4117</v>
      </c>
      <c r="AI2072" s="43" t="s">
        <v>4119</v>
      </c>
      <c r="AJ2072" s="44" t="s">
        <v>4120</v>
      </c>
      <c r="AK2072" s="295">
        <v>6000084</v>
      </c>
      <c r="AL2072" s="44" t="s">
        <v>400</v>
      </c>
      <c r="AM2072" s="44" t="s">
        <v>4124</v>
      </c>
      <c r="AN2072" s="296">
        <v>272093870</v>
      </c>
      <c r="AO2072" s="34"/>
      <c r="AP2072" s="34"/>
      <c r="AQ2072" s="34"/>
      <c r="AR2072" s="34"/>
      <c r="AS2072" s="34"/>
      <c r="AT2072" s="44" t="s">
        <v>6737</v>
      </c>
      <c r="AU2072" s="44"/>
      <c r="AV2072" s="751" t="str" cm="1">
        <f t="array" ref="AV20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2" s="34"/>
      <c r="AX2072" s="34"/>
      <c r="AY2072" s="34"/>
      <c r="AZ2072" s="34"/>
      <c r="BA2072" s="34"/>
      <c r="BB2072" s="34"/>
      <c r="BC2072" s="34"/>
      <c r="BD2072" s="44">
        <v>50800</v>
      </c>
      <c r="BE2072" s="34" t="s">
        <v>6926</v>
      </c>
      <c r="BF2072" s="43" t="s">
        <v>1277</v>
      </c>
      <c r="BG2072" s="34" t="s">
        <v>514</v>
      </c>
      <c r="BH2072" s="34" t="s">
        <v>400</v>
      </c>
      <c r="BI2072" s="34" t="s">
        <v>6927</v>
      </c>
      <c r="BJ2072" s="44" t="s">
        <v>3928</v>
      </c>
      <c r="BK2072" s="44" t="s">
        <v>6909</v>
      </c>
    </row>
    <row r="2073" spans="22:63">
      <c r="V2073" s="43">
        <v>229</v>
      </c>
      <c r="W2073" s="34" t="s">
        <v>4118</v>
      </c>
      <c r="X2073" s="44">
        <v>50805</v>
      </c>
      <c r="Y2073" s="34" t="s">
        <v>1047</v>
      </c>
      <c r="Z2073" s="43" t="s">
        <v>1277</v>
      </c>
      <c r="AA2073" s="34" t="s">
        <v>514</v>
      </c>
      <c r="AB2073" s="34" t="s">
        <v>400</v>
      </c>
      <c r="AC2073" s="34" t="s">
        <v>1047</v>
      </c>
      <c r="AD2073" s="44" t="s">
        <v>3928</v>
      </c>
      <c r="AE2073" s="44" t="s">
        <v>6909</v>
      </c>
      <c r="AF2073" s="43">
        <v>229</v>
      </c>
      <c r="AG2073" s="34" t="s">
        <v>4118</v>
      </c>
      <c r="AH2073" s="34" t="s">
        <v>4117</v>
      </c>
      <c r="AI2073" s="43" t="s">
        <v>4119</v>
      </c>
      <c r="AJ2073" s="44" t="s">
        <v>4120</v>
      </c>
      <c r="AK2073" s="295">
        <v>6000084</v>
      </c>
      <c r="AL2073" s="44" t="s">
        <v>400</v>
      </c>
      <c r="AM2073" s="44" t="s">
        <v>4124</v>
      </c>
      <c r="AN2073" s="296">
        <v>272093870</v>
      </c>
      <c r="AO2073" s="34"/>
      <c r="AP2073" s="34"/>
      <c r="AQ2073" s="34"/>
      <c r="AR2073" s="34"/>
      <c r="AS2073" s="34"/>
      <c r="AT2073" s="44" t="s">
        <v>6737</v>
      </c>
      <c r="AU2073" s="44"/>
      <c r="AV2073" s="751" t="str" cm="1">
        <f t="array" ref="AV20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3" s="34"/>
      <c r="AX2073" s="34"/>
      <c r="AY2073" s="34"/>
      <c r="AZ2073" s="34"/>
      <c r="BA2073" s="34"/>
      <c r="BB2073" s="34"/>
      <c r="BC2073" s="34"/>
      <c r="BD2073" s="44">
        <v>50805</v>
      </c>
      <c r="BE2073" s="34" t="s">
        <v>1047</v>
      </c>
      <c r="BF2073" s="43" t="s">
        <v>1277</v>
      </c>
      <c r="BG2073" s="34" t="s">
        <v>514</v>
      </c>
      <c r="BH2073" s="34" t="s">
        <v>400</v>
      </c>
      <c r="BI2073" s="34" t="s">
        <v>1047</v>
      </c>
      <c r="BJ2073" s="44" t="s">
        <v>3928</v>
      </c>
      <c r="BK2073" s="44" t="s">
        <v>6909</v>
      </c>
    </row>
    <row r="2074" spans="22:63">
      <c r="V2074" s="43">
        <v>229</v>
      </c>
      <c r="W2074" s="34" t="s">
        <v>4118</v>
      </c>
      <c r="X2074" s="44">
        <v>50807</v>
      </c>
      <c r="Y2074" s="34" t="s">
        <v>1340</v>
      </c>
      <c r="Z2074" s="43" t="s">
        <v>1277</v>
      </c>
      <c r="AA2074" s="34" t="s">
        <v>514</v>
      </c>
      <c r="AB2074" s="34" t="s">
        <v>400</v>
      </c>
      <c r="AC2074" s="34" t="s">
        <v>6927</v>
      </c>
      <c r="AD2074" s="44" t="s">
        <v>3928</v>
      </c>
      <c r="AE2074" s="44" t="s">
        <v>6909</v>
      </c>
      <c r="AF2074" s="43">
        <v>229</v>
      </c>
      <c r="AG2074" s="34" t="s">
        <v>4118</v>
      </c>
      <c r="AH2074" s="34" t="s">
        <v>4117</v>
      </c>
      <c r="AI2074" s="43" t="s">
        <v>4119</v>
      </c>
      <c r="AJ2074" s="44" t="s">
        <v>4120</v>
      </c>
      <c r="AK2074" s="295">
        <v>6000084</v>
      </c>
      <c r="AL2074" s="44" t="s">
        <v>400</v>
      </c>
      <c r="AM2074" s="44" t="s">
        <v>4124</v>
      </c>
      <c r="AN2074" s="296">
        <v>272093870</v>
      </c>
      <c r="AO2074" s="34"/>
      <c r="AP2074" s="34"/>
      <c r="AQ2074" s="34"/>
      <c r="AR2074" s="34"/>
      <c r="AS2074" s="34"/>
      <c r="AT2074" s="44" t="s">
        <v>6737</v>
      </c>
      <c r="AU2074" s="44"/>
      <c r="AV2074" s="751" t="str" cm="1">
        <f t="array" ref="AV20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4" s="34"/>
      <c r="AX2074" s="34"/>
      <c r="AY2074" s="34"/>
      <c r="AZ2074" s="34"/>
      <c r="BA2074" s="34"/>
      <c r="BB2074" s="34"/>
      <c r="BC2074" s="34"/>
      <c r="BD2074" s="44">
        <v>50807</v>
      </c>
      <c r="BE2074" s="34" t="s">
        <v>1340</v>
      </c>
      <c r="BF2074" s="43" t="s">
        <v>1277</v>
      </c>
      <c r="BG2074" s="34" t="s">
        <v>514</v>
      </c>
      <c r="BH2074" s="34" t="s">
        <v>400</v>
      </c>
      <c r="BI2074" s="34" t="s">
        <v>6927</v>
      </c>
      <c r="BJ2074" s="44" t="s">
        <v>3928</v>
      </c>
      <c r="BK2074" s="44" t="s">
        <v>6909</v>
      </c>
    </row>
    <row r="2075" spans="22:63">
      <c r="V2075" s="43">
        <v>229</v>
      </c>
      <c r="W2075" s="34" t="s">
        <v>4118</v>
      </c>
      <c r="X2075" s="44">
        <v>50808</v>
      </c>
      <c r="Y2075" s="34" t="s">
        <v>1631</v>
      </c>
      <c r="Z2075" s="43" t="s">
        <v>1277</v>
      </c>
      <c r="AA2075" s="34" t="s">
        <v>514</v>
      </c>
      <c r="AB2075" s="34" t="s">
        <v>400</v>
      </c>
      <c r="AC2075" s="34" t="s">
        <v>6928</v>
      </c>
      <c r="AD2075" s="44" t="s">
        <v>3928</v>
      </c>
      <c r="AE2075" s="44" t="s">
        <v>6909</v>
      </c>
      <c r="AF2075" s="43">
        <v>229</v>
      </c>
      <c r="AG2075" s="34" t="s">
        <v>4118</v>
      </c>
      <c r="AH2075" s="34" t="s">
        <v>4117</v>
      </c>
      <c r="AI2075" s="43" t="s">
        <v>4119</v>
      </c>
      <c r="AJ2075" s="44" t="s">
        <v>4120</v>
      </c>
      <c r="AK2075" s="295">
        <v>6000084</v>
      </c>
      <c r="AL2075" s="44" t="s">
        <v>400</v>
      </c>
      <c r="AM2075" s="44" t="s">
        <v>4124</v>
      </c>
      <c r="AN2075" s="296">
        <v>272093870</v>
      </c>
      <c r="AO2075" s="34"/>
      <c r="AP2075" s="34"/>
      <c r="AQ2075" s="34"/>
      <c r="AR2075" s="34"/>
      <c r="AS2075" s="34"/>
      <c r="AT2075" s="44" t="s">
        <v>6737</v>
      </c>
      <c r="AU2075" s="44"/>
      <c r="AV2075" s="751" t="str" cm="1">
        <f t="array" ref="AV20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5" s="34"/>
      <c r="AX2075" s="34"/>
      <c r="AY2075" s="34"/>
      <c r="AZ2075" s="34"/>
      <c r="BA2075" s="34"/>
      <c r="BB2075" s="34"/>
      <c r="BC2075" s="34"/>
      <c r="BD2075" s="44">
        <v>50808</v>
      </c>
      <c r="BE2075" s="34" t="s">
        <v>1631</v>
      </c>
      <c r="BF2075" s="43" t="s">
        <v>1277</v>
      </c>
      <c r="BG2075" s="34" t="s">
        <v>514</v>
      </c>
      <c r="BH2075" s="34" t="s">
        <v>400</v>
      </c>
      <c r="BI2075" s="34" t="s">
        <v>6928</v>
      </c>
      <c r="BJ2075" s="44" t="s">
        <v>3928</v>
      </c>
      <c r="BK2075" s="44" t="s">
        <v>6909</v>
      </c>
    </row>
    <row r="2076" spans="22:63">
      <c r="V2076" s="43">
        <v>229</v>
      </c>
      <c r="W2076" s="34" t="s">
        <v>4118</v>
      </c>
      <c r="X2076" s="44">
        <v>51101</v>
      </c>
      <c r="Y2076" s="34" t="s">
        <v>782</v>
      </c>
      <c r="Z2076" s="43" t="s">
        <v>1277</v>
      </c>
      <c r="AA2076" s="34" t="s">
        <v>517</v>
      </c>
      <c r="AB2076" s="34" t="s">
        <v>400</v>
      </c>
      <c r="AC2076" s="34" t="s">
        <v>782</v>
      </c>
      <c r="AD2076" s="44" t="s">
        <v>3928</v>
      </c>
      <c r="AE2076" s="44" t="s">
        <v>6909</v>
      </c>
      <c r="AF2076" s="43">
        <v>229</v>
      </c>
      <c r="AG2076" s="34" t="s">
        <v>4118</v>
      </c>
      <c r="AH2076" s="34" t="s">
        <v>4117</v>
      </c>
      <c r="AI2076" s="43" t="s">
        <v>4119</v>
      </c>
      <c r="AJ2076" s="44" t="s">
        <v>4120</v>
      </c>
      <c r="AK2076" s="295">
        <v>6000084</v>
      </c>
      <c r="AL2076" s="44" t="s">
        <v>400</v>
      </c>
      <c r="AM2076" s="44" t="s">
        <v>4124</v>
      </c>
      <c r="AN2076" s="296">
        <v>272093870</v>
      </c>
      <c r="AO2076" s="34"/>
      <c r="AP2076" s="34"/>
      <c r="AQ2076" s="34"/>
      <c r="AR2076" s="34"/>
      <c r="AS2076" s="34"/>
      <c r="AT2076" s="44" t="s">
        <v>6737</v>
      </c>
      <c r="AU2076" s="44"/>
      <c r="AV2076" s="751" t="str" cm="1">
        <f t="array" ref="AV20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6" s="34"/>
      <c r="AX2076" s="34"/>
      <c r="AY2076" s="34"/>
      <c r="AZ2076" s="34"/>
      <c r="BA2076" s="34"/>
      <c r="BB2076" s="34"/>
      <c r="BC2076" s="34"/>
      <c r="BD2076" s="44">
        <v>51101</v>
      </c>
      <c r="BE2076" s="34" t="s">
        <v>782</v>
      </c>
      <c r="BF2076" s="43" t="s">
        <v>1277</v>
      </c>
      <c r="BG2076" s="34" t="s">
        <v>517</v>
      </c>
      <c r="BH2076" s="34" t="s">
        <v>400</v>
      </c>
      <c r="BI2076" s="34" t="s">
        <v>782</v>
      </c>
      <c r="BJ2076" s="44" t="s">
        <v>3928</v>
      </c>
      <c r="BK2076" s="44" t="s">
        <v>6909</v>
      </c>
    </row>
    <row r="2077" spans="22:63">
      <c r="V2077" s="43">
        <v>229</v>
      </c>
      <c r="W2077" s="34" t="s">
        <v>4118</v>
      </c>
      <c r="X2077" s="44">
        <v>51102</v>
      </c>
      <c r="Y2077" s="34" t="s">
        <v>1049</v>
      </c>
      <c r="Z2077" s="43" t="s">
        <v>1277</v>
      </c>
      <c r="AA2077" s="34" t="s">
        <v>517</v>
      </c>
      <c r="AB2077" s="34" t="s">
        <v>400</v>
      </c>
      <c r="AC2077" s="34" t="s">
        <v>1049</v>
      </c>
      <c r="AD2077" s="44" t="s">
        <v>3928</v>
      </c>
      <c r="AE2077" s="44" t="s">
        <v>6909</v>
      </c>
      <c r="AF2077" s="43">
        <v>229</v>
      </c>
      <c r="AG2077" s="34" t="s">
        <v>4118</v>
      </c>
      <c r="AH2077" s="34" t="s">
        <v>4117</v>
      </c>
      <c r="AI2077" s="43" t="s">
        <v>4119</v>
      </c>
      <c r="AJ2077" s="44" t="s">
        <v>4120</v>
      </c>
      <c r="AK2077" s="295">
        <v>6000084</v>
      </c>
      <c r="AL2077" s="44" t="s">
        <v>400</v>
      </c>
      <c r="AM2077" s="44" t="s">
        <v>4124</v>
      </c>
      <c r="AN2077" s="296">
        <v>272093870</v>
      </c>
      <c r="AO2077" s="34"/>
      <c r="AP2077" s="34"/>
      <c r="AQ2077" s="34"/>
      <c r="AR2077" s="34"/>
      <c r="AS2077" s="34"/>
      <c r="AT2077" s="44" t="s">
        <v>6737</v>
      </c>
      <c r="AU2077" s="44"/>
      <c r="AV2077" s="751" t="str" cm="1">
        <f t="array" ref="AV20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7" s="34"/>
      <c r="AX2077" s="34"/>
      <c r="AY2077" s="34"/>
      <c r="AZ2077" s="34"/>
      <c r="BA2077" s="34"/>
      <c r="BB2077" s="34"/>
      <c r="BC2077" s="34"/>
      <c r="BD2077" s="44">
        <v>51102</v>
      </c>
      <c r="BE2077" s="34" t="s">
        <v>1049</v>
      </c>
      <c r="BF2077" s="43" t="s">
        <v>1277</v>
      </c>
      <c r="BG2077" s="34" t="s">
        <v>517</v>
      </c>
      <c r="BH2077" s="34" t="s">
        <v>400</v>
      </c>
      <c r="BI2077" s="34" t="s">
        <v>1049</v>
      </c>
      <c r="BJ2077" s="44" t="s">
        <v>3928</v>
      </c>
      <c r="BK2077" s="44" t="s">
        <v>6909</v>
      </c>
    </row>
    <row r="2078" spans="22:63">
      <c r="V2078" s="43">
        <v>229</v>
      </c>
      <c r="W2078" s="34" t="s">
        <v>4118</v>
      </c>
      <c r="X2078" s="44">
        <v>51103</v>
      </c>
      <c r="Y2078" s="34" t="s">
        <v>1342</v>
      </c>
      <c r="Z2078" s="43" t="s">
        <v>1277</v>
      </c>
      <c r="AA2078" s="34" t="s">
        <v>517</v>
      </c>
      <c r="AB2078" s="34" t="s">
        <v>400</v>
      </c>
      <c r="AC2078" s="34" t="s">
        <v>1342</v>
      </c>
      <c r="AD2078" s="44" t="s">
        <v>3928</v>
      </c>
      <c r="AE2078" s="44" t="s">
        <v>6909</v>
      </c>
      <c r="AF2078" s="43">
        <v>229</v>
      </c>
      <c r="AG2078" s="34" t="s">
        <v>4118</v>
      </c>
      <c r="AH2078" s="34" t="s">
        <v>4117</v>
      </c>
      <c r="AI2078" s="43" t="s">
        <v>4119</v>
      </c>
      <c r="AJ2078" s="44" t="s">
        <v>4120</v>
      </c>
      <c r="AK2078" s="295">
        <v>6000084</v>
      </c>
      <c r="AL2078" s="44" t="s">
        <v>400</v>
      </c>
      <c r="AM2078" s="44" t="s">
        <v>4124</v>
      </c>
      <c r="AN2078" s="296">
        <v>272093870</v>
      </c>
      <c r="AO2078" s="34"/>
      <c r="AP2078" s="34"/>
      <c r="AQ2078" s="34"/>
      <c r="AR2078" s="34"/>
      <c r="AS2078" s="34"/>
      <c r="AT2078" s="44" t="s">
        <v>6737</v>
      </c>
      <c r="AU2078" s="44"/>
      <c r="AV2078" s="751" t="str" cm="1">
        <f t="array" ref="AV20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8" s="34"/>
      <c r="AX2078" s="34"/>
      <c r="AY2078" s="34"/>
      <c r="AZ2078" s="34"/>
      <c r="BA2078" s="34"/>
      <c r="BB2078" s="34"/>
      <c r="BC2078" s="34"/>
      <c r="BD2078" s="44">
        <v>51103</v>
      </c>
      <c r="BE2078" s="34" t="s">
        <v>1342</v>
      </c>
      <c r="BF2078" s="43" t="s">
        <v>1277</v>
      </c>
      <c r="BG2078" s="34" t="s">
        <v>517</v>
      </c>
      <c r="BH2078" s="34" t="s">
        <v>400</v>
      </c>
      <c r="BI2078" s="34" t="s">
        <v>1342</v>
      </c>
      <c r="BJ2078" s="44" t="s">
        <v>3928</v>
      </c>
      <c r="BK2078" s="44" t="s">
        <v>6909</v>
      </c>
    </row>
    <row r="2079" spans="22:63">
      <c r="V2079" s="43">
        <v>229</v>
      </c>
      <c r="W2079" s="34" t="s">
        <v>4118</v>
      </c>
      <c r="X2079" s="44">
        <v>51104</v>
      </c>
      <c r="Y2079" s="34" t="s">
        <v>1633</v>
      </c>
      <c r="Z2079" s="43" t="s">
        <v>1277</v>
      </c>
      <c r="AA2079" s="34" t="s">
        <v>517</v>
      </c>
      <c r="AB2079" s="34" t="s">
        <v>400</v>
      </c>
      <c r="AC2079" s="34" t="s">
        <v>1633</v>
      </c>
      <c r="AD2079" s="44" t="s">
        <v>3928</v>
      </c>
      <c r="AE2079" s="44" t="s">
        <v>6909</v>
      </c>
      <c r="AF2079" s="43">
        <v>229</v>
      </c>
      <c r="AG2079" s="34" t="s">
        <v>4118</v>
      </c>
      <c r="AH2079" s="34" t="s">
        <v>4117</v>
      </c>
      <c r="AI2079" s="43" t="s">
        <v>4119</v>
      </c>
      <c r="AJ2079" s="44" t="s">
        <v>4120</v>
      </c>
      <c r="AK2079" s="295">
        <v>6000084</v>
      </c>
      <c r="AL2079" s="44" t="s">
        <v>400</v>
      </c>
      <c r="AM2079" s="44" t="s">
        <v>4124</v>
      </c>
      <c r="AN2079" s="296">
        <v>272093870</v>
      </c>
      <c r="AO2079" s="34"/>
      <c r="AP2079" s="34"/>
      <c r="AQ2079" s="34"/>
      <c r="AR2079" s="34"/>
      <c r="AS2079" s="34"/>
      <c r="AT2079" s="44" t="s">
        <v>6737</v>
      </c>
      <c r="AU2079" s="44"/>
      <c r="AV2079" s="751" t="str" cm="1">
        <f t="array" ref="AV20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79" s="34"/>
      <c r="AX2079" s="34"/>
      <c r="AY2079" s="34"/>
      <c r="AZ2079" s="34"/>
      <c r="BA2079" s="34"/>
      <c r="BB2079" s="34"/>
      <c r="BC2079" s="34"/>
      <c r="BD2079" s="44">
        <v>51104</v>
      </c>
      <c r="BE2079" s="34" t="s">
        <v>1633</v>
      </c>
      <c r="BF2079" s="43" t="s">
        <v>1277</v>
      </c>
      <c r="BG2079" s="34" t="s">
        <v>517</v>
      </c>
      <c r="BH2079" s="34" t="s">
        <v>400</v>
      </c>
      <c r="BI2079" s="34" t="s">
        <v>1633</v>
      </c>
      <c r="BJ2079" s="44" t="s">
        <v>3928</v>
      </c>
      <c r="BK2079" s="44" t="s">
        <v>6909</v>
      </c>
    </row>
    <row r="2080" spans="22:63">
      <c r="V2080" s="43">
        <v>229</v>
      </c>
      <c r="W2080" s="34" t="s">
        <v>4118</v>
      </c>
      <c r="X2080" s="44">
        <v>51100</v>
      </c>
      <c r="Y2080" s="34" t="s">
        <v>6929</v>
      </c>
      <c r="Z2080" s="43" t="s">
        <v>1277</v>
      </c>
      <c r="AA2080" s="34" t="s">
        <v>517</v>
      </c>
      <c r="AB2080" s="34" t="s">
        <v>400</v>
      </c>
      <c r="AC2080" s="34" t="s">
        <v>782</v>
      </c>
      <c r="AD2080" s="44" t="s">
        <v>3928</v>
      </c>
      <c r="AE2080" s="44" t="s">
        <v>6909</v>
      </c>
      <c r="AF2080" s="43">
        <v>229</v>
      </c>
      <c r="AG2080" s="34" t="s">
        <v>4118</v>
      </c>
      <c r="AH2080" s="34" t="s">
        <v>4117</v>
      </c>
      <c r="AI2080" s="43" t="s">
        <v>4119</v>
      </c>
      <c r="AJ2080" s="44" t="s">
        <v>4120</v>
      </c>
      <c r="AK2080" s="295">
        <v>6000084</v>
      </c>
      <c r="AL2080" s="44" t="s">
        <v>400</v>
      </c>
      <c r="AM2080" s="44" t="s">
        <v>4124</v>
      </c>
      <c r="AN2080" s="296">
        <v>272093870</v>
      </c>
      <c r="AO2080" s="34"/>
      <c r="AP2080" s="34"/>
      <c r="AQ2080" s="34"/>
      <c r="AR2080" s="34"/>
      <c r="AS2080" s="34"/>
      <c r="AT2080" s="44" t="s">
        <v>6737</v>
      </c>
      <c r="AU2080" s="44"/>
      <c r="AV2080" s="751" t="str" cm="1">
        <f t="array" ref="AV20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0" s="34"/>
      <c r="AX2080" s="34"/>
      <c r="AY2080" s="34"/>
      <c r="AZ2080" s="34"/>
      <c r="BA2080" s="34"/>
      <c r="BB2080" s="34"/>
      <c r="BC2080" s="34"/>
      <c r="BD2080" s="44">
        <v>51100</v>
      </c>
      <c r="BE2080" s="34" t="s">
        <v>6929</v>
      </c>
      <c r="BF2080" s="43" t="s">
        <v>1277</v>
      </c>
      <c r="BG2080" s="34" t="s">
        <v>517</v>
      </c>
      <c r="BH2080" s="34" t="s">
        <v>400</v>
      </c>
      <c r="BI2080" s="34" t="s">
        <v>782</v>
      </c>
      <c r="BJ2080" s="44" t="s">
        <v>3928</v>
      </c>
      <c r="BK2080" s="44" t="s">
        <v>6909</v>
      </c>
    </row>
    <row r="2081" spans="22:63">
      <c r="V2081" s="43">
        <v>230</v>
      </c>
      <c r="W2081" s="34" t="s">
        <v>4135</v>
      </c>
      <c r="X2081" s="44">
        <v>50100</v>
      </c>
      <c r="Y2081" s="34" t="s">
        <v>6930</v>
      </c>
      <c r="Z2081" s="43" t="s">
        <v>1277</v>
      </c>
      <c r="AA2081" s="34" t="s">
        <v>443</v>
      </c>
      <c r="AB2081" s="34" t="s">
        <v>400</v>
      </c>
      <c r="AC2081" s="34" t="s">
        <v>6931</v>
      </c>
      <c r="AD2081" s="44" t="s">
        <v>3928</v>
      </c>
      <c r="AE2081" s="44" t="s">
        <v>6886</v>
      </c>
      <c r="AF2081" s="43">
        <v>230</v>
      </c>
      <c r="AG2081" s="34" t="s">
        <v>4135</v>
      </c>
      <c r="AH2081" s="34" t="s">
        <v>4134</v>
      </c>
      <c r="AI2081" s="43" t="s">
        <v>4136</v>
      </c>
      <c r="AJ2081" s="44" t="s">
        <v>4137</v>
      </c>
      <c r="AK2081" s="295">
        <v>6201014</v>
      </c>
      <c r="AL2081" s="44" t="s">
        <v>509</v>
      </c>
      <c r="AM2081" s="44" t="s">
        <v>4141</v>
      </c>
      <c r="AN2081" s="296">
        <v>275094400</v>
      </c>
      <c r="AO2081" s="34"/>
      <c r="AP2081" s="34"/>
      <c r="AQ2081" s="34"/>
      <c r="AR2081" s="34"/>
      <c r="AS2081" s="34"/>
      <c r="AT2081" s="44" t="s">
        <v>6737</v>
      </c>
      <c r="AU2081" s="44"/>
      <c r="AV2081" s="751" t="str" cm="1">
        <f t="array" ref="AV20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1" s="34"/>
      <c r="AX2081" s="34"/>
      <c r="AY2081" s="34"/>
      <c r="AZ2081" s="34"/>
      <c r="BA2081" s="34"/>
      <c r="BB2081" s="34"/>
      <c r="BC2081" s="34"/>
      <c r="BD2081" s="44">
        <v>50100</v>
      </c>
      <c r="BE2081" s="34" t="s">
        <v>6930</v>
      </c>
      <c r="BF2081" s="43" t="s">
        <v>1277</v>
      </c>
      <c r="BG2081" s="34" t="s">
        <v>443</v>
      </c>
      <c r="BH2081" s="34" t="s">
        <v>400</v>
      </c>
      <c r="BI2081" s="34" t="s">
        <v>6931</v>
      </c>
      <c r="BJ2081" s="44" t="s">
        <v>3928</v>
      </c>
      <c r="BK2081" s="44" t="s">
        <v>6886</v>
      </c>
    </row>
    <row r="2082" spans="22:63">
      <c r="V2082" s="43">
        <v>230</v>
      </c>
      <c r="W2082" s="34" t="s">
        <v>4135</v>
      </c>
      <c r="X2082" s="44">
        <v>50102</v>
      </c>
      <c r="Y2082" s="34" t="s">
        <v>772</v>
      </c>
      <c r="Z2082" s="43" t="s">
        <v>1277</v>
      </c>
      <c r="AA2082" s="34" t="s">
        <v>443</v>
      </c>
      <c r="AB2082" s="34" t="s">
        <v>400</v>
      </c>
      <c r="AC2082" s="34" t="s">
        <v>772</v>
      </c>
      <c r="AD2082" s="44" t="s">
        <v>3928</v>
      </c>
      <c r="AE2082" s="44" t="s">
        <v>6886</v>
      </c>
      <c r="AF2082" s="43">
        <v>230</v>
      </c>
      <c r="AG2082" s="34" t="s">
        <v>4135</v>
      </c>
      <c r="AH2082" s="34" t="s">
        <v>4134</v>
      </c>
      <c r="AI2082" s="43" t="s">
        <v>4136</v>
      </c>
      <c r="AJ2082" s="44" t="s">
        <v>4137</v>
      </c>
      <c r="AK2082" s="295">
        <v>6201014</v>
      </c>
      <c r="AL2082" s="44" t="s">
        <v>509</v>
      </c>
      <c r="AM2082" s="44" t="s">
        <v>4141</v>
      </c>
      <c r="AN2082" s="296">
        <v>275094400</v>
      </c>
      <c r="AO2082" s="34"/>
      <c r="AP2082" s="34"/>
      <c r="AQ2082" s="34"/>
      <c r="AR2082" s="34"/>
      <c r="AS2082" s="34"/>
      <c r="AT2082" s="44" t="s">
        <v>6737</v>
      </c>
      <c r="AU2082" s="44"/>
      <c r="AV2082" s="751" t="str" cm="1">
        <f t="array" ref="AV20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2" s="34"/>
      <c r="AX2082" s="34"/>
      <c r="AY2082" s="34"/>
      <c r="AZ2082" s="34"/>
      <c r="BA2082" s="34"/>
      <c r="BB2082" s="34"/>
      <c r="BC2082" s="34"/>
      <c r="BD2082" s="44">
        <v>50102</v>
      </c>
      <c r="BE2082" s="34" t="s">
        <v>772</v>
      </c>
      <c r="BF2082" s="43" t="s">
        <v>1277</v>
      </c>
      <c r="BG2082" s="34" t="s">
        <v>443</v>
      </c>
      <c r="BH2082" s="34" t="s">
        <v>400</v>
      </c>
      <c r="BI2082" s="34" t="s">
        <v>772</v>
      </c>
      <c r="BJ2082" s="44" t="s">
        <v>3928</v>
      </c>
      <c r="BK2082" s="44" t="s">
        <v>6886</v>
      </c>
    </row>
    <row r="2083" spans="22:63">
      <c r="V2083" s="43">
        <v>230</v>
      </c>
      <c r="W2083" s="34" t="s">
        <v>4135</v>
      </c>
      <c r="X2083" s="44">
        <v>50104</v>
      </c>
      <c r="Y2083" s="34" t="s">
        <v>1040</v>
      </c>
      <c r="Z2083" s="43" t="s">
        <v>1277</v>
      </c>
      <c r="AA2083" s="34" t="s">
        <v>443</v>
      </c>
      <c r="AB2083" s="34" t="s">
        <v>400</v>
      </c>
      <c r="AC2083" s="34" t="s">
        <v>1040</v>
      </c>
      <c r="AD2083" s="44" t="s">
        <v>3928</v>
      </c>
      <c r="AE2083" s="44" t="s">
        <v>6886</v>
      </c>
      <c r="AF2083" s="43">
        <v>230</v>
      </c>
      <c r="AG2083" s="34" t="s">
        <v>4135</v>
      </c>
      <c r="AH2083" s="34" t="s">
        <v>4134</v>
      </c>
      <c r="AI2083" s="43" t="s">
        <v>4136</v>
      </c>
      <c r="AJ2083" s="44" t="s">
        <v>4137</v>
      </c>
      <c r="AK2083" s="295">
        <v>6201014</v>
      </c>
      <c r="AL2083" s="44" t="s">
        <v>509</v>
      </c>
      <c r="AM2083" s="44" t="s">
        <v>4141</v>
      </c>
      <c r="AN2083" s="296">
        <v>275094400</v>
      </c>
      <c r="AO2083" s="34"/>
      <c r="AP2083" s="34"/>
      <c r="AQ2083" s="34"/>
      <c r="AR2083" s="34"/>
      <c r="AS2083" s="34"/>
      <c r="AT2083" s="44" t="s">
        <v>6737</v>
      </c>
      <c r="AU2083" s="44"/>
      <c r="AV2083" s="751" t="str" cm="1">
        <f t="array" ref="AV20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3" s="34"/>
      <c r="AX2083" s="34"/>
      <c r="AY2083" s="34"/>
      <c r="AZ2083" s="34"/>
      <c r="BA2083" s="34"/>
      <c r="BB2083" s="34"/>
      <c r="BC2083" s="34"/>
      <c r="BD2083" s="44">
        <v>50104</v>
      </c>
      <c r="BE2083" s="34" t="s">
        <v>1040</v>
      </c>
      <c r="BF2083" s="43" t="s">
        <v>1277</v>
      </c>
      <c r="BG2083" s="34" t="s">
        <v>443</v>
      </c>
      <c r="BH2083" s="34" t="s">
        <v>400</v>
      </c>
      <c r="BI2083" s="34" t="s">
        <v>1040</v>
      </c>
      <c r="BJ2083" s="44" t="s">
        <v>3928</v>
      </c>
      <c r="BK2083" s="44" t="s">
        <v>6886</v>
      </c>
    </row>
    <row r="2084" spans="22:63">
      <c r="V2084" s="43">
        <v>230</v>
      </c>
      <c r="W2084" s="34" t="s">
        <v>4135</v>
      </c>
      <c r="X2084" s="44">
        <v>50105</v>
      </c>
      <c r="Y2084" s="34" t="s">
        <v>1334</v>
      </c>
      <c r="Z2084" s="43" t="s">
        <v>1277</v>
      </c>
      <c r="AA2084" s="34" t="s">
        <v>443</v>
      </c>
      <c r="AB2084" s="34" t="s">
        <v>400</v>
      </c>
      <c r="AC2084" s="34" t="s">
        <v>1334</v>
      </c>
      <c r="AD2084" s="44" t="s">
        <v>3928</v>
      </c>
      <c r="AE2084" s="44" t="s">
        <v>6886</v>
      </c>
      <c r="AF2084" s="43">
        <v>230</v>
      </c>
      <c r="AG2084" s="34" t="s">
        <v>4135</v>
      </c>
      <c r="AH2084" s="34" t="s">
        <v>4134</v>
      </c>
      <c r="AI2084" s="43" t="s">
        <v>4136</v>
      </c>
      <c r="AJ2084" s="44" t="s">
        <v>4137</v>
      </c>
      <c r="AK2084" s="295">
        <v>6201014</v>
      </c>
      <c r="AL2084" s="44" t="s">
        <v>509</v>
      </c>
      <c r="AM2084" s="44" t="s">
        <v>4141</v>
      </c>
      <c r="AN2084" s="296">
        <v>275094400</v>
      </c>
      <c r="AO2084" s="34"/>
      <c r="AP2084" s="34"/>
      <c r="AQ2084" s="34"/>
      <c r="AR2084" s="34"/>
      <c r="AS2084" s="34"/>
      <c r="AT2084" s="44" t="s">
        <v>6737</v>
      </c>
      <c r="AU2084" s="44"/>
      <c r="AV2084" s="751" t="str" cm="1">
        <f t="array" ref="AV20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4" s="34"/>
      <c r="AX2084" s="34"/>
      <c r="AY2084" s="34"/>
      <c r="AZ2084" s="34"/>
      <c r="BA2084" s="34"/>
      <c r="BB2084" s="34"/>
      <c r="BC2084" s="34"/>
      <c r="BD2084" s="44">
        <v>50105</v>
      </c>
      <c r="BE2084" s="34" t="s">
        <v>1334</v>
      </c>
      <c r="BF2084" s="43" t="s">
        <v>1277</v>
      </c>
      <c r="BG2084" s="34" t="s">
        <v>443</v>
      </c>
      <c r="BH2084" s="34" t="s">
        <v>400</v>
      </c>
      <c r="BI2084" s="34" t="s">
        <v>1334</v>
      </c>
      <c r="BJ2084" s="44" t="s">
        <v>3928</v>
      </c>
      <c r="BK2084" s="44" t="s">
        <v>6886</v>
      </c>
    </row>
    <row r="2085" spans="22:63">
      <c r="V2085" s="43">
        <v>230</v>
      </c>
      <c r="W2085" s="34" t="s">
        <v>4135</v>
      </c>
      <c r="X2085" s="44">
        <v>50106</v>
      </c>
      <c r="Y2085" s="34" t="s">
        <v>1626</v>
      </c>
      <c r="Z2085" s="43" t="s">
        <v>1277</v>
      </c>
      <c r="AA2085" s="34" t="s">
        <v>443</v>
      </c>
      <c r="AB2085" s="34" t="s">
        <v>400</v>
      </c>
      <c r="AC2085" s="34" t="s">
        <v>6931</v>
      </c>
      <c r="AD2085" s="44" t="s">
        <v>3928</v>
      </c>
      <c r="AE2085" s="44" t="s">
        <v>6886</v>
      </c>
      <c r="AF2085" s="43">
        <v>230</v>
      </c>
      <c r="AG2085" s="34" t="s">
        <v>4135</v>
      </c>
      <c r="AH2085" s="34" t="s">
        <v>4134</v>
      </c>
      <c r="AI2085" s="43" t="s">
        <v>4136</v>
      </c>
      <c r="AJ2085" s="44" t="s">
        <v>4137</v>
      </c>
      <c r="AK2085" s="295">
        <v>6201014</v>
      </c>
      <c r="AL2085" s="44" t="s">
        <v>509</v>
      </c>
      <c r="AM2085" s="44" t="s">
        <v>4141</v>
      </c>
      <c r="AN2085" s="296">
        <v>275094400</v>
      </c>
      <c r="AO2085" s="34"/>
      <c r="AP2085" s="34"/>
      <c r="AQ2085" s="34"/>
      <c r="AR2085" s="34"/>
      <c r="AS2085" s="34"/>
      <c r="AT2085" s="44" t="s">
        <v>6737</v>
      </c>
      <c r="AU2085" s="44"/>
      <c r="AV2085" s="751" t="str" cm="1">
        <f t="array" ref="AV20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5" s="34"/>
      <c r="AX2085" s="34"/>
      <c r="AY2085" s="34"/>
      <c r="AZ2085" s="34"/>
      <c r="BA2085" s="34"/>
      <c r="BB2085" s="34"/>
      <c r="BC2085" s="34"/>
      <c r="BD2085" s="44">
        <v>50106</v>
      </c>
      <c r="BE2085" s="34" t="s">
        <v>1626</v>
      </c>
      <c r="BF2085" s="43" t="s">
        <v>1277</v>
      </c>
      <c r="BG2085" s="34" t="s">
        <v>443</v>
      </c>
      <c r="BH2085" s="34" t="s">
        <v>400</v>
      </c>
      <c r="BI2085" s="34" t="s">
        <v>6931</v>
      </c>
      <c r="BJ2085" s="44" t="s">
        <v>3928</v>
      </c>
      <c r="BK2085" s="44" t="s">
        <v>6886</v>
      </c>
    </row>
    <row r="2086" spans="22:63">
      <c r="V2086" s="43">
        <v>230</v>
      </c>
      <c r="W2086" s="34" t="s">
        <v>4135</v>
      </c>
      <c r="X2086" s="44">
        <v>50302</v>
      </c>
      <c r="Y2086" s="34" t="s">
        <v>774</v>
      </c>
      <c r="Z2086" s="43" t="s">
        <v>1277</v>
      </c>
      <c r="AA2086" s="34" t="s">
        <v>509</v>
      </c>
      <c r="AB2086" s="34" t="s">
        <v>400</v>
      </c>
      <c r="AC2086" s="34" t="s">
        <v>774</v>
      </c>
      <c r="AD2086" s="44" t="s">
        <v>3928</v>
      </c>
      <c r="AE2086" s="44" t="s">
        <v>6886</v>
      </c>
      <c r="AF2086" s="43">
        <v>230</v>
      </c>
      <c r="AG2086" s="34" t="s">
        <v>4135</v>
      </c>
      <c r="AH2086" s="34" t="s">
        <v>4134</v>
      </c>
      <c r="AI2086" s="43" t="s">
        <v>4136</v>
      </c>
      <c r="AJ2086" s="44" t="s">
        <v>4137</v>
      </c>
      <c r="AK2086" s="295">
        <v>6201014</v>
      </c>
      <c r="AL2086" s="44" t="s">
        <v>509</v>
      </c>
      <c r="AM2086" s="44" t="s">
        <v>4141</v>
      </c>
      <c r="AN2086" s="296">
        <v>275094400</v>
      </c>
      <c r="AO2086" s="34"/>
      <c r="AP2086" s="34"/>
      <c r="AQ2086" s="34"/>
      <c r="AR2086" s="34"/>
      <c r="AS2086" s="34"/>
      <c r="AT2086" s="44" t="s">
        <v>6737</v>
      </c>
      <c r="AU2086" s="44"/>
      <c r="AV2086" s="751" t="str" cm="1">
        <f t="array" ref="AV20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6" s="34"/>
      <c r="AX2086" s="34"/>
      <c r="AY2086" s="34"/>
      <c r="AZ2086" s="34"/>
      <c r="BA2086" s="34"/>
      <c r="BB2086" s="34"/>
      <c r="BC2086" s="34"/>
      <c r="BD2086" s="44">
        <v>50302</v>
      </c>
      <c r="BE2086" s="34" t="s">
        <v>774</v>
      </c>
      <c r="BF2086" s="43" t="s">
        <v>1277</v>
      </c>
      <c r="BG2086" s="34" t="s">
        <v>509</v>
      </c>
      <c r="BH2086" s="34" t="s">
        <v>400</v>
      </c>
      <c r="BI2086" s="34" t="s">
        <v>774</v>
      </c>
      <c r="BJ2086" s="44" t="s">
        <v>3928</v>
      </c>
      <c r="BK2086" s="44" t="s">
        <v>6886</v>
      </c>
    </row>
    <row r="2087" spans="22:63">
      <c r="V2087" s="43">
        <v>230</v>
      </c>
      <c r="W2087" s="34" t="s">
        <v>4135</v>
      </c>
      <c r="X2087" s="44">
        <v>50305</v>
      </c>
      <c r="Y2087" s="34" t="s">
        <v>1042</v>
      </c>
      <c r="Z2087" s="43" t="s">
        <v>1277</v>
      </c>
      <c r="AA2087" s="34" t="s">
        <v>509</v>
      </c>
      <c r="AB2087" s="34" t="s">
        <v>400</v>
      </c>
      <c r="AC2087" s="34" t="s">
        <v>1042</v>
      </c>
      <c r="AD2087" s="44" t="s">
        <v>3928</v>
      </c>
      <c r="AE2087" s="44" t="s">
        <v>6886</v>
      </c>
      <c r="AF2087" s="43">
        <v>230</v>
      </c>
      <c r="AG2087" s="34" t="s">
        <v>4135</v>
      </c>
      <c r="AH2087" s="34" t="s">
        <v>4134</v>
      </c>
      <c r="AI2087" s="43" t="s">
        <v>4136</v>
      </c>
      <c r="AJ2087" s="44" t="s">
        <v>4137</v>
      </c>
      <c r="AK2087" s="295">
        <v>6201014</v>
      </c>
      <c r="AL2087" s="44" t="s">
        <v>509</v>
      </c>
      <c r="AM2087" s="44" t="s">
        <v>4141</v>
      </c>
      <c r="AN2087" s="296">
        <v>275094400</v>
      </c>
      <c r="AO2087" s="34"/>
      <c r="AP2087" s="34"/>
      <c r="AQ2087" s="34"/>
      <c r="AR2087" s="34"/>
      <c r="AS2087" s="34"/>
      <c r="AT2087" s="44" t="s">
        <v>6737</v>
      </c>
      <c r="AU2087" s="44"/>
      <c r="AV2087" s="751" t="str" cm="1">
        <f t="array" ref="AV20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7" s="34"/>
      <c r="AX2087" s="34"/>
      <c r="AY2087" s="34"/>
      <c r="AZ2087" s="34"/>
      <c r="BA2087" s="34"/>
      <c r="BB2087" s="34"/>
      <c r="BC2087" s="34"/>
      <c r="BD2087" s="44">
        <v>50305</v>
      </c>
      <c r="BE2087" s="34" t="s">
        <v>1042</v>
      </c>
      <c r="BF2087" s="43" t="s">
        <v>1277</v>
      </c>
      <c r="BG2087" s="34" t="s">
        <v>509</v>
      </c>
      <c r="BH2087" s="34" t="s">
        <v>400</v>
      </c>
      <c r="BI2087" s="34" t="s">
        <v>1042</v>
      </c>
      <c r="BJ2087" s="44" t="s">
        <v>3928</v>
      </c>
      <c r="BK2087" s="44" t="s">
        <v>6886</v>
      </c>
    </row>
    <row r="2088" spans="22:63">
      <c r="V2088" s="43">
        <v>230</v>
      </c>
      <c r="W2088" s="34" t="s">
        <v>4135</v>
      </c>
      <c r="X2088" s="44">
        <v>50308</v>
      </c>
      <c r="Y2088" s="34" t="s">
        <v>1336</v>
      </c>
      <c r="Z2088" s="43" t="s">
        <v>1277</v>
      </c>
      <c r="AA2088" s="34" t="s">
        <v>509</v>
      </c>
      <c r="AB2088" s="34" t="s">
        <v>400</v>
      </c>
      <c r="AC2088" s="34" t="s">
        <v>1336</v>
      </c>
      <c r="AD2088" s="44" t="s">
        <v>3928</v>
      </c>
      <c r="AE2088" s="44" t="s">
        <v>6886</v>
      </c>
      <c r="AF2088" s="43">
        <v>230</v>
      </c>
      <c r="AG2088" s="34" t="s">
        <v>4135</v>
      </c>
      <c r="AH2088" s="34" t="s">
        <v>4134</v>
      </c>
      <c r="AI2088" s="43" t="s">
        <v>4136</v>
      </c>
      <c r="AJ2088" s="44" t="s">
        <v>4137</v>
      </c>
      <c r="AK2088" s="295">
        <v>6201014</v>
      </c>
      <c r="AL2088" s="44" t="s">
        <v>509</v>
      </c>
      <c r="AM2088" s="44" t="s">
        <v>4141</v>
      </c>
      <c r="AN2088" s="296">
        <v>275094400</v>
      </c>
      <c r="AO2088" s="34"/>
      <c r="AP2088" s="34"/>
      <c r="AQ2088" s="34"/>
      <c r="AR2088" s="34"/>
      <c r="AS2088" s="34"/>
      <c r="AT2088" s="44" t="s">
        <v>6737</v>
      </c>
      <c r="AU2088" s="44"/>
      <c r="AV2088" s="751" t="str" cm="1">
        <f t="array" ref="AV20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8" s="34"/>
      <c r="AX2088" s="34"/>
      <c r="AY2088" s="34"/>
      <c r="AZ2088" s="34"/>
      <c r="BA2088" s="34"/>
      <c r="BB2088" s="34"/>
      <c r="BC2088" s="34"/>
      <c r="BD2088" s="44">
        <v>50308</v>
      </c>
      <c r="BE2088" s="34" t="s">
        <v>1336</v>
      </c>
      <c r="BF2088" s="43" t="s">
        <v>1277</v>
      </c>
      <c r="BG2088" s="34" t="s">
        <v>509</v>
      </c>
      <c r="BH2088" s="34" t="s">
        <v>400</v>
      </c>
      <c r="BI2088" s="34" t="s">
        <v>1336</v>
      </c>
      <c r="BJ2088" s="44" t="s">
        <v>3928</v>
      </c>
      <c r="BK2088" s="44" t="s">
        <v>6886</v>
      </c>
    </row>
    <row r="2089" spans="22:63">
      <c r="V2089" s="43">
        <v>230</v>
      </c>
      <c r="W2089" s="34" t="s">
        <v>4135</v>
      </c>
      <c r="X2089" s="44">
        <v>50300</v>
      </c>
      <c r="Y2089" s="34" t="s">
        <v>6932</v>
      </c>
      <c r="Z2089" s="43" t="s">
        <v>1277</v>
      </c>
      <c r="AA2089" s="34" t="s">
        <v>509</v>
      </c>
      <c r="AB2089" s="34" t="s">
        <v>400</v>
      </c>
      <c r="AC2089" s="34" t="s">
        <v>6933</v>
      </c>
      <c r="AD2089" s="44" t="s">
        <v>3928</v>
      </c>
      <c r="AE2089" s="44" t="s">
        <v>6886</v>
      </c>
      <c r="AF2089" s="43">
        <v>230</v>
      </c>
      <c r="AG2089" s="34" t="s">
        <v>4135</v>
      </c>
      <c r="AH2089" s="34" t="s">
        <v>4134</v>
      </c>
      <c r="AI2089" s="43" t="s">
        <v>4136</v>
      </c>
      <c r="AJ2089" s="44" t="s">
        <v>4137</v>
      </c>
      <c r="AK2089" s="295">
        <v>6201014</v>
      </c>
      <c r="AL2089" s="44" t="s">
        <v>509</v>
      </c>
      <c r="AM2089" s="44" t="s">
        <v>4141</v>
      </c>
      <c r="AN2089" s="296">
        <v>275094400</v>
      </c>
      <c r="AO2089" s="34"/>
      <c r="AP2089" s="34"/>
      <c r="AQ2089" s="34"/>
      <c r="AR2089" s="34"/>
      <c r="AS2089" s="34"/>
      <c r="AT2089" s="44" t="s">
        <v>6737</v>
      </c>
      <c r="AU2089" s="44"/>
      <c r="AV2089" s="751" t="str" cm="1">
        <f t="array" ref="AV20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89" s="34"/>
      <c r="AX2089" s="34"/>
      <c r="AY2089" s="34"/>
      <c r="AZ2089" s="34"/>
      <c r="BA2089" s="34"/>
      <c r="BB2089" s="34"/>
      <c r="BC2089" s="34"/>
      <c r="BD2089" s="44">
        <v>50300</v>
      </c>
      <c r="BE2089" s="34" t="s">
        <v>6932</v>
      </c>
      <c r="BF2089" s="43" t="s">
        <v>1277</v>
      </c>
      <c r="BG2089" s="34" t="s">
        <v>509</v>
      </c>
      <c r="BH2089" s="34" t="s">
        <v>400</v>
      </c>
      <c r="BI2089" s="34" t="s">
        <v>6933</v>
      </c>
      <c r="BJ2089" s="44" t="s">
        <v>3928</v>
      </c>
      <c r="BK2089" s="44" t="s">
        <v>6886</v>
      </c>
    </row>
    <row r="2090" spans="22:63">
      <c r="V2090" s="43">
        <v>230</v>
      </c>
      <c r="W2090" s="34" t="s">
        <v>4135</v>
      </c>
      <c r="X2090" s="44">
        <v>50309</v>
      </c>
      <c r="Y2090" s="34" t="s">
        <v>1627</v>
      </c>
      <c r="Z2090" s="43" t="s">
        <v>1277</v>
      </c>
      <c r="AA2090" s="34" t="s">
        <v>509</v>
      </c>
      <c r="AB2090" s="34" t="s">
        <v>400</v>
      </c>
      <c r="AC2090" s="34" t="s">
        <v>1627</v>
      </c>
      <c r="AD2090" s="44" t="s">
        <v>3928</v>
      </c>
      <c r="AE2090" s="44" t="s">
        <v>6886</v>
      </c>
      <c r="AF2090" s="43">
        <v>230</v>
      </c>
      <c r="AG2090" s="34" t="s">
        <v>4135</v>
      </c>
      <c r="AH2090" s="34" t="s">
        <v>4134</v>
      </c>
      <c r="AI2090" s="43" t="s">
        <v>4136</v>
      </c>
      <c r="AJ2090" s="44" t="s">
        <v>4137</v>
      </c>
      <c r="AK2090" s="295">
        <v>6201014</v>
      </c>
      <c r="AL2090" s="44" t="s">
        <v>509</v>
      </c>
      <c r="AM2090" s="44" t="s">
        <v>4141</v>
      </c>
      <c r="AN2090" s="296">
        <v>275094400</v>
      </c>
      <c r="AO2090" s="34"/>
      <c r="AP2090" s="34"/>
      <c r="AQ2090" s="34"/>
      <c r="AR2090" s="34"/>
      <c r="AS2090" s="34"/>
      <c r="AT2090" s="44" t="s">
        <v>6737</v>
      </c>
      <c r="AU2090" s="44"/>
      <c r="AV2090" s="751" t="str" cm="1">
        <f t="array" ref="AV20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0" s="34"/>
      <c r="AX2090" s="34"/>
      <c r="AY2090" s="34"/>
      <c r="AZ2090" s="34"/>
      <c r="BA2090" s="34"/>
      <c r="BB2090" s="34"/>
      <c r="BC2090" s="34"/>
      <c r="BD2090" s="44">
        <v>50309</v>
      </c>
      <c r="BE2090" s="34" t="s">
        <v>1627</v>
      </c>
      <c r="BF2090" s="43" t="s">
        <v>1277</v>
      </c>
      <c r="BG2090" s="34" t="s">
        <v>509</v>
      </c>
      <c r="BH2090" s="34" t="s">
        <v>400</v>
      </c>
      <c r="BI2090" s="34" t="s">
        <v>1627</v>
      </c>
      <c r="BJ2090" s="44" t="s">
        <v>3928</v>
      </c>
      <c r="BK2090" s="44" t="s">
        <v>6886</v>
      </c>
    </row>
    <row r="2091" spans="22:63">
      <c r="V2091" s="43">
        <v>230</v>
      </c>
      <c r="W2091" s="34" t="s">
        <v>4135</v>
      </c>
      <c r="X2091" s="44">
        <v>50310</v>
      </c>
      <c r="Y2091" s="34" t="s">
        <v>1878</v>
      </c>
      <c r="Z2091" s="43" t="s">
        <v>1277</v>
      </c>
      <c r="AA2091" s="34" t="s">
        <v>509</v>
      </c>
      <c r="AB2091" s="34" t="s">
        <v>400</v>
      </c>
      <c r="AC2091" s="34" t="s">
        <v>1878</v>
      </c>
      <c r="AD2091" s="44" t="s">
        <v>3928</v>
      </c>
      <c r="AE2091" s="44" t="s">
        <v>6886</v>
      </c>
      <c r="AF2091" s="43">
        <v>230</v>
      </c>
      <c r="AG2091" s="34" t="s">
        <v>4135</v>
      </c>
      <c r="AH2091" s="34" t="s">
        <v>4134</v>
      </c>
      <c r="AI2091" s="43" t="s">
        <v>4136</v>
      </c>
      <c r="AJ2091" s="44" t="s">
        <v>4137</v>
      </c>
      <c r="AK2091" s="295">
        <v>6201014</v>
      </c>
      <c r="AL2091" s="44" t="s">
        <v>509</v>
      </c>
      <c r="AM2091" s="44" t="s">
        <v>4141</v>
      </c>
      <c r="AN2091" s="296">
        <v>275094400</v>
      </c>
      <c r="AO2091" s="34"/>
      <c r="AP2091" s="34"/>
      <c r="AQ2091" s="34"/>
      <c r="AR2091" s="34"/>
      <c r="AS2091" s="34"/>
      <c r="AT2091" s="44" t="s">
        <v>6737</v>
      </c>
      <c r="AU2091" s="44"/>
      <c r="AV2091" s="751" t="str" cm="1">
        <f t="array" ref="AV20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1" s="34"/>
      <c r="AX2091" s="34"/>
      <c r="AY2091" s="34"/>
      <c r="AZ2091" s="34"/>
      <c r="BA2091" s="34"/>
      <c r="BB2091" s="34"/>
      <c r="BC2091" s="34"/>
      <c r="BD2091" s="44">
        <v>50310</v>
      </c>
      <c r="BE2091" s="34" t="s">
        <v>1878</v>
      </c>
      <c r="BF2091" s="43" t="s">
        <v>1277</v>
      </c>
      <c r="BG2091" s="34" t="s">
        <v>509</v>
      </c>
      <c r="BH2091" s="34" t="s">
        <v>400</v>
      </c>
      <c r="BI2091" s="34" t="s">
        <v>1878</v>
      </c>
      <c r="BJ2091" s="44" t="s">
        <v>3928</v>
      </c>
      <c r="BK2091" s="44" t="s">
        <v>6886</v>
      </c>
    </row>
    <row r="2092" spans="22:63">
      <c r="V2092" s="43">
        <v>230</v>
      </c>
      <c r="W2092" s="34" t="s">
        <v>4135</v>
      </c>
      <c r="X2092" s="44">
        <v>50311</v>
      </c>
      <c r="Y2092" s="34" t="s">
        <v>2070</v>
      </c>
      <c r="Z2092" s="43" t="s">
        <v>1277</v>
      </c>
      <c r="AA2092" s="34" t="s">
        <v>509</v>
      </c>
      <c r="AB2092" s="34" t="s">
        <v>400</v>
      </c>
      <c r="AC2092" s="34" t="s">
        <v>2070</v>
      </c>
      <c r="AD2092" s="44" t="s">
        <v>3928</v>
      </c>
      <c r="AE2092" s="44" t="s">
        <v>6886</v>
      </c>
      <c r="AF2092" s="43">
        <v>230</v>
      </c>
      <c r="AG2092" s="34" t="s">
        <v>4135</v>
      </c>
      <c r="AH2092" s="34" t="s">
        <v>4134</v>
      </c>
      <c r="AI2092" s="43" t="s">
        <v>4136</v>
      </c>
      <c r="AJ2092" s="44" t="s">
        <v>4137</v>
      </c>
      <c r="AK2092" s="295">
        <v>6201014</v>
      </c>
      <c r="AL2092" s="44" t="s">
        <v>509</v>
      </c>
      <c r="AM2092" s="44" t="s">
        <v>4141</v>
      </c>
      <c r="AN2092" s="296">
        <v>275094400</v>
      </c>
      <c r="AO2092" s="34"/>
      <c r="AP2092" s="34"/>
      <c r="AQ2092" s="34"/>
      <c r="AR2092" s="34"/>
      <c r="AS2092" s="34"/>
      <c r="AT2092" s="44" t="s">
        <v>6737</v>
      </c>
      <c r="AU2092" s="44"/>
      <c r="AV2092" s="751" t="str" cm="1">
        <f t="array" ref="AV20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2" s="34"/>
      <c r="AX2092" s="34"/>
      <c r="AY2092" s="34"/>
      <c r="AZ2092" s="34"/>
      <c r="BA2092" s="34"/>
      <c r="BB2092" s="34"/>
      <c r="BC2092" s="34"/>
      <c r="BD2092" s="44">
        <v>50311</v>
      </c>
      <c r="BE2092" s="34" t="s">
        <v>2070</v>
      </c>
      <c r="BF2092" s="43" t="s">
        <v>1277</v>
      </c>
      <c r="BG2092" s="34" t="s">
        <v>509</v>
      </c>
      <c r="BH2092" s="34" t="s">
        <v>400</v>
      </c>
      <c r="BI2092" s="34" t="s">
        <v>2070</v>
      </c>
      <c r="BJ2092" s="44" t="s">
        <v>3928</v>
      </c>
      <c r="BK2092" s="44" t="s">
        <v>6886</v>
      </c>
    </row>
    <row r="2093" spans="22:63">
      <c r="V2093" s="43">
        <v>230</v>
      </c>
      <c r="W2093" s="34" t="s">
        <v>4135</v>
      </c>
      <c r="X2093" s="44">
        <v>50312</v>
      </c>
      <c r="Y2093" s="34" t="s">
        <v>2247</v>
      </c>
      <c r="Z2093" s="43" t="s">
        <v>1277</v>
      </c>
      <c r="AA2093" s="34" t="s">
        <v>509</v>
      </c>
      <c r="AB2093" s="34" t="s">
        <v>400</v>
      </c>
      <c r="AC2093" s="34" t="s">
        <v>2247</v>
      </c>
      <c r="AD2093" s="44" t="s">
        <v>3928</v>
      </c>
      <c r="AE2093" s="44" t="s">
        <v>6886</v>
      </c>
      <c r="AF2093" s="43">
        <v>230</v>
      </c>
      <c r="AG2093" s="34" t="s">
        <v>4135</v>
      </c>
      <c r="AH2093" s="34" t="s">
        <v>4134</v>
      </c>
      <c r="AI2093" s="43" t="s">
        <v>4136</v>
      </c>
      <c r="AJ2093" s="44" t="s">
        <v>4137</v>
      </c>
      <c r="AK2093" s="295">
        <v>6201014</v>
      </c>
      <c r="AL2093" s="44" t="s">
        <v>509</v>
      </c>
      <c r="AM2093" s="44" t="s">
        <v>4141</v>
      </c>
      <c r="AN2093" s="296">
        <v>275094400</v>
      </c>
      <c r="AO2093" s="34"/>
      <c r="AP2093" s="34"/>
      <c r="AQ2093" s="34"/>
      <c r="AR2093" s="34"/>
      <c r="AS2093" s="34"/>
      <c r="AT2093" s="44" t="s">
        <v>6737</v>
      </c>
      <c r="AU2093" s="44"/>
      <c r="AV2093" s="751" t="str" cm="1">
        <f t="array" ref="AV20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3" s="34"/>
      <c r="AX2093" s="34"/>
      <c r="AY2093" s="34"/>
      <c r="AZ2093" s="34"/>
      <c r="BA2093" s="34"/>
      <c r="BB2093" s="34"/>
      <c r="BC2093" s="34"/>
      <c r="BD2093" s="44">
        <v>50312</v>
      </c>
      <c r="BE2093" s="34" t="s">
        <v>2247</v>
      </c>
      <c r="BF2093" s="43" t="s">
        <v>1277</v>
      </c>
      <c r="BG2093" s="34" t="s">
        <v>509</v>
      </c>
      <c r="BH2093" s="34" t="s">
        <v>400</v>
      </c>
      <c r="BI2093" s="34" t="s">
        <v>2247</v>
      </c>
      <c r="BJ2093" s="44" t="s">
        <v>3928</v>
      </c>
      <c r="BK2093" s="44" t="s">
        <v>6886</v>
      </c>
    </row>
    <row r="2094" spans="22:63">
      <c r="V2094" s="43">
        <v>230</v>
      </c>
      <c r="W2094" s="34" t="s">
        <v>4135</v>
      </c>
      <c r="X2094" s="44">
        <v>50314</v>
      </c>
      <c r="Y2094" s="34" t="s">
        <v>2179</v>
      </c>
      <c r="Z2094" s="43" t="s">
        <v>1277</v>
      </c>
      <c r="AA2094" s="34" t="s">
        <v>509</v>
      </c>
      <c r="AB2094" s="34" t="s">
        <v>400</v>
      </c>
      <c r="AC2094" s="34" t="s">
        <v>2179</v>
      </c>
      <c r="AD2094" s="44" t="s">
        <v>3928</v>
      </c>
      <c r="AE2094" s="44" t="s">
        <v>6886</v>
      </c>
      <c r="AF2094" s="43">
        <v>230</v>
      </c>
      <c r="AG2094" s="34" t="s">
        <v>4135</v>
      </c>
      <c r="AH2094" s="34" t="s">
        <v>4134</v>
      </c>
      <c r="AI2094" s="43" t="s">
        <v>4136</v>
      </c>
      <c r="AJ2094" s="44" t="s">
        <v>4137</v>
      </c>
      <c r="AK2094" s="295">
        <v>6201014</v>
      </c>
      <c r="AL2094" s="44" t="s">
        <v>509</v>
      </c>
      <c r="AM2094" s="44" t="s">
        <v>4141</v>
      </c>
      <c r="AN2094" s="296">
        <v>275094400</v>
      </c>
      <c r="AO2094" s="34"/>
      <c r="AP2094" s="34"/>
      <c r="AQ2094" s="34"/>
      <c r="AR2094" s="34"/>
      <c r="AS2094" s="34"/>
      <c r="AT2094" s="44" t="s">
        <v>6737</v>
      </c>
      <c r="AU2094" s="44"/>
      <c r="AV2094" s="751" t="str" cm="1">
        <f t="array" ref="AV20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4" s="34"/>
      <c r="AX2094" s="34"/>
      <c r="AY2094" s="34"/>
      <c r="AZ2094" s="34"/>
      <c r="BA2094" s="34"/>
      <c r="BB2094" s="34"/>
      <c r="BC2094" s="34"/>
      <c r="BD2094" s="44">
        <v>50314</v>
      </c>
      <c r="BE2094" s="34" t="s">
        <v>2179</v>
      </c>
      <c r="BF2094" s="43" t="s">
        <v>1277</v>
      </c>
      <c r="BG2094" s="34" t="s">
        <v>509</v>
      </c>
      <c r="BH2094" s="34" t="s">
        <v>400</v>
      </c>
      <c r="BI2094" s="34" t="s">
        <v>2179</v>
      </c>
      <c r="BJ2094" s="44" t="s">
        <v>3928</v>
      </c>
      <c r="BK2094" s="44" t="s">
        <v>6886</v>
      </c>
    </row>
    <row r="2095" spans="22:63">
      <c r="V2095" s="43">
        <v>230</v>
      </c>
      <c r="W2095" s="34" t="s">
        <v>4135</v>
      </c>
      <c r="X2095" s="44">
        <v>50315</v>
      </c>
      <c r="Y2095" s="34" t="s">
        <v>2543</v>
      </c>
      <c r="Z2095" s="43" t="s">
        <v>1277</v>
      </c>
      <c r="AA2095" s="34" t="s">
        <v>509</v>
      </c>
      <c r="AB2095" s="34" t="s">
        <v>400</v>
      </c>
      <c r="AC2095" s="34" t="s">
        <v>2543</v>
      </c>
      <c r="AD2095" s="44" t="s">
        <v>3928</v>
      </c>
      <c r="AE2095" s="44" t="s">
        <v>6886</v>
      </c>
      <c r="AF2095" s="43">
        <v>230</v>
      </c>
      <c r="AG2095" s="34" t="s">
        <v>4135</v>
      </c>
      <c r="AH2095" s="34" t="s">
        <v>4134</v>
      </c>
      <c r="AI2095" s="43" t="s">
        <v>4136</v>
      </c>
      <c r="AJ2095" s="44" t="s">
        <v>4137</v>
      </c>
      <c r="AK2095" s="295">
        <v>6201014</v>
      </c>
      <c r="AL2095" s="44" t="s">
        <v>509</v>
      </c>
      <c r="AM2095" s="44" t="s">
        <v>4141</v>
      </c>
      <c r="AN2095" s="296">
        <v>275094400</v>
      </c>
      <c r="AO2095" s="34"/>
      <c r="AP2095" s="34"/>
      <c r="AQ2095" s="34"/>
      <c r="AR2095" s="34"/>
      <c r="AS2095" s="34"/>
      <c r="AT2095" s="44" t="s">
        <v>6737</v>
      </c>
      <c r="AU2095" s="44"/>
      <c r="AV2095" s="751" t="str" cm="1">
        <f t="array" ref="AV20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5" s="34"/>
      <c r="AX2095" s="34"/>
      <c r="AY2095" s="34"/>
      <c r="AZ2095" s="34"/>
      <c r="BA2095" s="34"/>
      <c r="BB2095" s="34"/>
      <c r="BC2095" s="34"/>
      <c r="BD2095" s="44">
        <v>50315</v>
      </c>
      <c r="BE2095" s="34" t="s">
        <v>2543</v>
      </c>
      <c r="BF2095" s="43" t="s">
        <v>1277</v>
      </c>
      <c r="BG2095" s="34" t="s">
        <v>509</v>
      </c>
      <c r="BH2095" s="34" t="s">
        <v>400</v>
      </c>
      <c r="BI2095" s="34" t="s">
        <v>2543</v>
      </c>
      <c r="BJ2095" s="44" t="s">
        <v>3928</v>
      </c>
      <c r="BK2095" s="44" t="s">
        <v>6886</v>
      </c>
    </row>
    <row r="2096" spans="22:63">
      <c r="V2096" s="43">
        <v>230</v>
      </c>
      <c r="W2096" s="34" t="s">
        <v>4135</v>
      </c>
      <c r="X2096" s="44">
        <v>50318</v>
      </c>
      <c r="Y2096" s="34" t="s">
        <v>2341</v>
      </c>
      <c r="Z2096" s="43" t="s">
        <v>1277</v>
      </c>
      <c r="AA2096" s="34" t="s">
        <v>509</v>
      </c>
      <c r="AB2096" s="34" t="s">
        <v>400</v>
      </c>
      <c r="AC2096" s="34" t="s">
        <v>2341</v>
      </c>
      <c r="AD2096" s="44" t="s">
        <v>3928</v>
      </c>
      <c r="AE2096" s="44" t="s">
        <v>6886</v>
      </c>
      <c r="AF2096" s="43">
        <v>230</v>
      </c>
      <c r="AG2096" s="34" t="s">
        <v>4135</v>
      </c>
      <c r="AH2096" s="34" t="s">
        <v>4134</v>
      </c>
      <c r="AI2096" s="43" t="s">
        <v>4136</v>
      </c>
      <c r="AJ2096" s="44" t="s">
        <v>4137</v>
      </c>
      <c r="AK2096" s="295">
        <v>6201014</v>
      </c>
      <c r="AL2096" s="44" t="s">
        <v>509</v>
      </c>
      <c r="AM2096" s="44" t="s">
        <v>4141</v>
      </c>
      <c r="AN2096" s="296">
        <v>275094400</v>
      </c>
      <c r="AO2096" s="34"/>
      <c r="AP2096" s="34"/>
      <c r="AQ2096" s="34"/>
      <c r="AR2096" s="34"/>
      <c r="AS2096" s="34"/>
      <c r="AT2096" s="44" t="s">
        <v>6737</v>
      </c>
      <c r="AU2096" s="44"/>
      <c r="AV2096" s="751" t="str" cm="1">
        <f t="array" ref="AV20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6" s="34"/>
      <c r="AX2096" s="34"/>
      <c r="AY2096" s="34"/>
      <c r="AZ2096" s="34"/>
      <c r="BA2096" s="34"/>
      <c r="BB2096" s="34"/>
      <c r="BC2096" s="34"/>
      <c r="BD2096" s="44">
        <v>50318</v>
      </c>
      <c r="BE2096" s="34" t="s">
        <v>2341</v>
      </c>
      <c r="BF2096" s="43" t="s">
        <v>1277</v>
      </c>
      <c r="BG2096" s="34" t="s">
        <v>509</v>
      </c>
      <c r="BH2096" s="34" t="s">
        <v>400</v>
      </c>
      <c r="BI2096" s="34" t="s">
        <v>2341</v>
      </c>
      <c r="BJ2096" s="44" t="s">
        <v>3928</v>
      </c>
      <c r="BK2096" s="44" t="s">
        <v>6886</v>
      </c>
    </row>
    <row r="2097" spans="22:63">
      <c r="V2097" s="43">
        <v>230</v>
      </c>
      <c r="W2097" s="34" t="s">
        <v>4135</v>
      </c>
      <c r="X2097" s="44">
        <v>50322</v>
      </c>
      <c r="Y2097" s="34" t="s">
        <v>2482</v>
      </c>
      <c r="Z2097" s="43" t="s">
        <v>1277</v>
      </c>
      <c r="AA2097" s="34" t="s">
        <v>509</v>
      </c>
      <c r="AB2097" s="34" t="s">
        <v>400</v>
      </c>
      <c r="AC2097" s="34" t="s">
        <v>2482</v>
      </c>
      <c r="AD2097" s="44" t="s">
        <v>3928</v>
      </c>
      <c r="AE2097" s="44" t="s">
        <v>6886</v>
      </c>
      <c r="AF2097" s="43">
        <v>230</v>
      </c>
      <c r="AG2097" s="34" t="s">
        <v>4135</v>
      </c>
      <c r="AH2097" s="34" t="s">
        <v>4134</v>
      </c>
      <c r="AI2097" s="43" t="s">
        <v>4136</v>
      </c>
      <c r="AJ2097" s="44" t="s">
        <v>4137</v>
      </c>
      <c r="AK2097" s="295">
        <v>6201014</v>
      </c>
      <c r="AL2097" s="44" t="s">
        <v>509</v>
      </c>
      <c r="AM2097" s="44" t="s">
        <v>4141</v>
      </c>
      <c r="AN2097" s="296">
        <v>275094400</v>
      </c>
      <c r="AO2097" s="34"/>
      <c r="AP2097" s="34"/>
      <c r="AQ2097" s="34"/>
      <c r="AR2097" s="34"/>
      <c r="AS2097" s="34"/>
      <c r="AT2097" s="44" t="s">
        <v>6737</v>
      </c>
      <c r="AU2097" s="44"/>
      <c r="AV2097" s="751" t="str" cm="1">
        <f t="array" ref="AV20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7" s="34"/>
      <c r="AX2097" s="34"/>
      <c r="AY2097" s="34"/>
      <c r="AZ2097" s="34"/>
      <c r="BA2097" s="34"/>
      <c r="BB2097" s="34"/>
      <c r="BC2097" s="34"/>
      <c r="BD2097" s="44">
        <v>50322</v>
      </c>
      <c r="BE2097" s="34" t="s">
        <v>2482</v>
      </c>
      <c r="BF2097" s="43" t="s">
        <v>1277</v>
      </c>
      <c r="BG2097" s="34" t="s">
        <v>509</v>
      </c>
      <c r="BH2097" s="34" t="s">
        <v>400</v>
      </c>
      <c r="BI2097" s="34" t="s">
        <v>2482</v>
      </c>
      <c r="BJ2097" s="44" t="s">
        <v>3928</v>
      </c>
      <c r="BK2097" s="44" t="s">
        <v>6886</v>
      </c>
    </row>
    <row r="2098" spans="22:63">
      <c r="V2098" s="43">
        <v>230</v>
      </c>
      <c r="W2098" s="34" t="s">
        <v>4135</v>
      </c>
      <c r="X2098" s="44">
        <v>50324</v>
      </c>
      <c r="Y2098" s="34" t="s">
        <v>2614</v>
      </c>
      <c r="Z2098" s="43" t="s">
        <v>1277</v>
      </c>
      <c r="AA2098" s="34" t="s">
        <v>509</v>
      </c>
      <c r="AB2098" s="34" t="s">
        <v>400</v>
      </c>
      <c r="AC2098" s="34" t="s">
        <v>2614</v>
      </c>
      <c r="AD2098" s="44" t="s">
        <v>3928</v>
      </c>
      <c r="AE2098" s="44" t="s">
        <v>6886</v>
      </c>
      <c r="AF2098" s="43">
        <v>230</v>
      </c>
      <c r="AG2098" s="34" t="s">
        <v>4135</v>
      </c>
      <c r="AH2098" s="34" t="s">
        <v>4134</v>
      </c>
      <c r="AI2098" s="43" t="s">
        <v>4136</v>
      </c>
      <c r="AJ2098" s="44" t="s">
        <v>4137</v>
      </c>
      <c r="AK2098" s="295">
        <v>6201014</v>
      </c>
      <c r="AL2098" s="44" t="s">
        <v>509</v>
      </c>
      <c r="AM2098" s="44" t="s">
        <v>4141</v>
      </c>
      <c r="AN2098" s="296">
        <v>275094400</v>
      </c>
      <c r="AO2098" s="34"/>
      <c r="AP2098" s="34"/>
      <c r="AQ2098" s="34"/>
      <c r="AR2098" s="34"/>
      <c r="AS2098" s="34"/>
      <c r="AT2098" s="44" t="s">
        <v>6737</v>
      </c>
      <c r="AU2098" s="44"/>
      <c r="AV2098" s="751" t="str" cm="1">
        <f t="array" ref="AV20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8" s="34"/>
      <c r="AX2098" s="34"/>
      <c r="AY2098" s="34"/>
      <c r="AZ2098" s="34"/>
      <c r="BA2098" s="34"/>
      <c r="BB2098" s="34"/>
      <c r="BC2098" s="34"/>
      <c r="BD2098" s="44">
        <v>50324</v>
      </c>
      <c r="BE2098" s="34" t="s">
        <v>2614</v>
      </c>
      <c r="BF2098" s="43" t="s">
        <v>1277</v>
      </c>
      <c r="BG2098" s="34" t="s">
        <v>509</v>
      </c>
      <c r="BH2098" s="34" t="s">
        <v>400</v>
      </c>
      <c r="BI2098" s="34" t="s">
        <v>2614</v>
      </c>
      <c r="BJ2098" s="44" t="s">
        <v>3928</v>
      </c>
      <c r="BK2098" s="44" t="s">
        <v>6886</v>
      </c>
    </row>
    <row r="2099" spans="22:63">
      <c r="V2099" s="43">
        <v>230</v>
      </c>
      <c r="W2099" s="34" t="s">
        <v>4135</v>
      </c>
      <c r="X2099" s="44">
        <v>50332</v>
      </c>
      <c r="Y2099" s="34" t="s">
        <v>2859</v>
      </c>
      <c r="Z2099" s="43" t="s">
        <v>1277</v>
      </c>
      <c r="AA2099" s="34" t="s">
        <v>509</v>
      </c>
      <c r="AB2099" s="34" t="s">
        <v>400</v>
      </c>
      <c r="AC2099" s="34" t="s">
        <v>6934</v>
      </c>
      <c r="AD2099" s="44" t="s">
        <v>3928</v>
      </c>
      <c r="AE2099" s="44" t="s">
        <v>6886</v>
      </c>
      <c r="AF2099" s="43">
        <v>230</v>
      </c>
      <c r="AG2099" s="34" t="s">
        <v>4135</v>
      </c>
      <c r="AH2099" s="34" t="s">
        <v>4134</v>
      </c>
      <c r="AI2099" s="43" t="s">
        <v>4136</v>
      </c>
      <c r="AJ2099" s="44" t="s">
        <v>4137</v>
      </c>
      <c r="AK2099" s="295">
        <v>6201014</v>
      </c>
      <c r="AL2099" s="44" t="s">
        <v>509</v>
      </c>
      <c r="AM2099" s="44" t="s">
        <v>4141</v>
      </c>
      <c r="AN2099" s="296">
        <v>275094400</v>
      </c>
      <c r="AO2099" s="34"/>
      <c r="AP2099" s="34"/>
      <c r="AQ2099" s="34"/>
      <c r="AR2099" s="34"/>
      <c r="AS2099" s="34"/>
      <c r="AT2099" s="44" t="s">
        <v>6737</v>
      </c>
      <c r="AU2099" s="44"/>
      <c r="AV2099" s="751" t="str" cm="1">
        <f t="array" ref="AV20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099" s="34"/>
      <c r="AX2099" s="34"/>
      <c r="AY2099" s="34"/>
      <c r="AZ2099" s="34"/>
      <c r="BA2099" s="34"/>
      <c r="BB2099" s="34"/>
      <c r="BC2099" s="34"/>
      <c r="BD2099" s="44">
        <v>50332</v>
      </c>
      <c r="BE2099" s="34" t="s">
        <v>2859</v>
      </c>
      <c r="BF2099" s="43" t="s">
        <v>1277</v>
      </c>
      <c r="BG2099" s="34" t="s">
        <v>509</v>
      </c>
      <c r="BH2099" s="34" t="s">
        <v>400</v>
      </c>
      <c r="BI2099" s="34" t="s">
        <v>6934</v>
      </c>
      <c r="BJ2099" s="44" t="s">
        <v>3928</v>
      </c>
      <c r="BK2099" s="44" t="s">
        <v>6886</v>
      </c>
    </row>
    <row r="2100" spans="22:63">
      <c r="V2100" s="43">
        <v>230</v>
      </c>
      <c r="W2100" s="34" t="s">
        <v>4135</v>
      </c>
      <c r="X2100" s="44">
        <v>50333</v>
      </c>
      <c r="Y2100" s="34" t="s">
        <v>3220</v>
      </c>
      <c r="Z2100" s="43" t="s">
        <v>1277</v>
      </c>
      <c r="AA2100" s="34" t="s">
        <v>509</v>
      </c>
      <c r="AB2100" s="34" t="s">
        <v>400</v>
      </c>
      <c r="AC2100" s="34" t="s">
        <v>6935</v>
      </c>
      <c r="AD2100" s="44" t="s">
        <v>3928</v>
      </c>
      <c r="AE2100" s="44" t="s">
        <v>6886</v>
      </c>
      <c r="AF2100" s="43">
        <v>230</v>
      </c>
      <c r="AG2100" s="34" t="s">
        <v>4135</v>
      </c>
      <c r="AH2100" s="34" t="s">
        <v>4134</v>
      </c>
      <c r="AI2100" s="43" t="s">
        <v>4136</v>
      </c>
      <c r="AJ2100" s="44" t="s">
        <v>4137</v>
      </c>
      <c r="AK2100" s="295">
        <v>6201014</v>
      </c>
      <c r="AL2100" s="44" t="s">
        <v>509</v>
      </c>
      <c r="AM2100" s="44" t="s">
        <v>4141</v>
      </c>
      <c r="AN2100" s="296">
        <v>275094400</v>
      </c>
      <c r="AO2100" s="34"/>
      <c r="AP2100" s="34"/>
      <c r="AQ2100" s="34"/>
      <c r="AR2100" s="34"/>
      <c r="AS2100" s="34"/>
      <c r="AT2100" s="44" t="s">
        <v>6737</v>
      </c>
      <c r="AU2100" s="44"/>
      <c r="AV2100" s="751" t="str" cm="1">
        <f t="array" ref="AV21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0" s="34"/>
      <c r="AX2100" s="34"/>
      <c r="AY2100" s="34"/>
      <c r="AZ2100" s="34"/>
      <c r="BA2100" s="34"/>
      <c r="BB2100" s="34"/>
      <c r="BC2100" s="34"/>
      <c r="BD2100" s="44">
        <v>50333</v>
      </c>
      <c r="BE2100" s="34" t="s">
        <v>3220</v>
      </c>
      <c r="BF2100" s="43" t="s">
        <v>1277</v>
      </c>
      <c r="BG2100" s="34" t="s">
        <v>509</v>
      </c>
      <c r="BH2100" s="34" t="s">
        <v>400</v>
      </c>
      <c r="BI2100" s="34" t="s">
        <v>6935</v>
      </c>
      <c r="BJ2100" s="44" t="s">
        <v>3928</v>
      </c>
      <c r="BK2100" s="44" t="s">
        <v>6886</v>
      </c>
    </row>
    <row r="2101" spans="22:63">
      <c r="V2101" s="43">
        <v>230</v>
      </c>
      <c r="W2101" s="34" t="s">
        <v>4135</v>
      </c>
      <c r="X2101" s="44">
        <v>50334</v>
      </c>
      <c r="Y2101" s="34" t="s">
        <v>2957</v>
      </c>
      <c r="Z2101" s="43" t="s">
        <v>1277</v>
      </c>
      <c r="AA2101" s="34" t="s">
        <v>509</v>
      </c>
      <c r="AB2101" s="34" t="s">
        <v>400</v>
      </c>
      <c r="AC2101" s="34" t="s">
        <v>6936</v>
      </c>
      <c r="AD2101" s="44" t="s">
        <v>3928</v>
      </c>
      <c r="AE2101" s="44" t="s">
        <v>6886</v>
      </c>
      <c r="AF2101" s="43">
        <v>230</v>
      </c>
      <c r="AG2101" s="34" t="s">
        <v>4135</v>
      </c>
      <c r="AH2101" s="34" t="s">
        <v>4134</v>
      </c>
      <c r="AI2101" s="43" t="s">
        <v>4136</v>
      </c>
      <c r="AJ2101" s="44" t="s">
        <v>4137</v>
      </c>
      <c r="AK2101" s="295">
        <v>6201014</v>
      </c>
      <c r="AL2101" s="44" t="s">
        <v>509</v>
      </c>
      <c r="AM2101" s="44" t="s">
        <v>4141</v>
      </c>
      <c r="AN2101" s="296">
        <v>275094400</v>
      </c>
      <c r="AO2101" s="34"/>
      <c r="AP2101" s="34"/>
      <c r="AQ2101" s="34"/>
      <c r="AR2101" s="34"/>
      <c r="AS2101" s="34"/>
      <c r="AT2101" s="44" t="s">
        <v>6737</v>
      </c>
      <c r="AU2101" s="44"/>
      <c r="AV2101" s="751" t="str" cm="1">
        <f t="array" ref="AV21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1" s="34"/>
      <c r="AX2101" s="34"/>
      <c r="AY2101" s="34"/>
      <c r="AZ2101" s="34"/>
      <c r="BA2101" s="34"/>
      <c r="BB2101" s="34"/>
      <c r="BC2101" s="34"/>
      <c r="BD2101" s="44">
        <v>50334</v>
      </c>
      <c r="BE2101" s="34" t="s">
        <v>2957</v>
      </c>
      <c r="BF2101" s="43" t="s">
        <v>1277</v>
      </c>
      <c r="BG2101" s="34" t="s">
        <v>509</v>
      </c>
      <c r="BH2101" s="34" t="s">
        <v>400</v>
      </c>
      <c r="BI2101" s="34" t="s">
        <v>6936</v>
      </c>
      <c r="BJ2101" s="44" t="s">
        <v>3928</v>
      </c>
      <c r="BK2101" s="44" t="s">
        <v>6886</v>
      </c>
    </row>
    <row r="2102" spans="22:63">
      <c r="V2102" s="43">
        <v>230</v>
      </c>
      <c r="W2102" s="34" t="s">
        <v>4135</v>
      </c>
      <c r="X2102" s="44">
        <v>50335</v>
      </c>
      <c r="Y2102" s="34" t="s">
        <v>3331</v>
      </c>
      <c r="Z2102" s="43" t="s">
        <v>1277</v>
      </c>
      <c r="AA2102" s="34" t="s">
        <v>509</v>
      </c>
      <c r="AB2102" s="34" t="s">
        <v>400</v>
      </c>
      <c r="AC2102" s="34" t="s">
        <v>6933</v>
      </c>
      <c r="AD2102" s="44" t="s">
        <v>3928</v>
      </c>
      <c r="AE2102" s="44" t="s">
        <v>6886</v>
      </c>
      <c r="AF2102" s="43">
        <v>230</v>
      </c>
      <c r="AG2102" s="34" t="s">
        <v>4135</v>
      </c>
      <c r="AH2102" s="34" t="s">
        <v>4134</v>
      </c>
      <c r="AI2102" s="43" t="s">
        <v>4136</v>
      </c>
      <c r="AJ2102" s="44" t="s">
        <v>4137</v>
      </c>
      <c r="AK2102" s="295">
        <v>6201014</v>
      </c>
      <c r="AL2102" s="44" t="s">
        <v>509</v>
      </c>
      <c r="AM2102" s="44" t="s">
        <v>4141</v>
      </c>
      <c r="AN2102" s="296">
        <v>275094400</v>
      </c>
      <c r="AO2102" s="34"/>
      <c r="AP2102" s="34"/>
      <c r="AQ2102" s="34"/>
      <c r="AR2102" s="34"/>
      <c r="AS2102" s="34"/>
      <c r="AT2102" s="44" t="s">
        <v>6737</v>
      </c>
      <c r="AU2102" s="44"/>
      <c r="AV2102" s="751" t="str" cm="1">
        <f t="array" ref="AV21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2" s="34"/>
      <c r="AX2102" s="34"/>
      <c r="AY2102" s="34"/>
      <c r="AZ2102" s="34"/>
      <c r="BA2102" s="34"/>
      <c r="BB2102" s="34"/>
      <c r="BC2102" s="34"/>
      <c r="BD2102" s="44">
        <v>50335</v>
      </c>
      <c r="BE2102" s="34" t="s">
        <v>3331</v>
      </c>
      <c r="BF2102" s="43" t="s">
        <v>1277</v>
      </c>
      <c r="BG2102" s="34" t="s">
        <v>509</v>
      </c>
      <c r="BH2102" s="34" t="s">
        <v>400</v>
      </c>
      <c r="BI2102" s="34" t="s">
        <v>6933</v>
      </c>
      <c r="BJ2102" s="44" t="s">
        <v>3928</v>
      </c>
      <c r="BK2102" s="44" t="s">
        <v>6886</v>
      </c>
    </row>
    <row r="2103" spans="22:63">
      <c r="V2103" s="43">
        <v>230</v>
      </c>
      <c r="W2103" s="34" t="s">
        <v>4135</v>
      </c>
      <c r="X2103" s="44">
        <v>50336</v>
      </c>
      <c r="Y2103" s="34" t="s">
        <v>3045</v>
      </c>
      <c r="Z2103" s="43" t="s">
        <v>1277</v>
      </c>
      <c r="AA2103" s="34" t="s">
        <v>509</v>
      </c>
      <c r="AB2103" s="34" t="s">
        <v>400</v>
      </c>
      <c r="AC2103" s="34" t="s">
        <v>6937</v>
      </c>
      <c r="AD2103" s="44" t="s">
        <v>3928</v>
      </c>
      <c r="AE2103" s="44" t="s">
        <v>6886</v>
      </c>
      <c r="AF2103" s="43">
        <v>230</v>
      </c>
      <c r="AG2103" s="34" t="s">
        <v>4135</v>
      </c>
      <c r="AH2103" s="34" t="s">
        <v>4134</v>
      </c>
      <c r="AI2103" s="43" t="s">
        <v>4136</v>
      </c>
      <c r="AJ2103" s="44" t="s">
        <v>4137</v>
      </c>
      <c r="AK2103" s="295">
        <v>6201014</v>
      </c>
      <c r="AL2103" s="44" t="s">
        <v>509</v>
      </c>
      <c r="AM2103" s="44" t="s">
        <v>4141</v>
      </c>
      <c r="AN2103" s="296">
        <v>275094400</v>
      </c>
      <c r="AO2103" s="34"/>
      <c r="AP2103" s="34"/>
      <c r="AQ2103" s="34"/>
      <c r="AR2103" s="34"/>
      <c r="AS2103" s="34"/>
      <c r="AT2103" s="44" t="s">
        <v>6737</v>
      </c>
      <c r="AU2103" s="44"/>
      <c r="AV2103" s="751" t="str" cm="1">
        <f t="array" ref="AV21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3" s="34"/>
      <c r="AX2103" s="34"/>
      <c r="AY2103" s="34"/>
      <c r="AZ2103" s="34"/>
      <c r="BA2103" s="34"/>
      <c r="BB2103" s="34"/>
      <c r="BC2103" s="34"/>
      <c r="BD2103" s="44">
        <v>50336</v>
      </c>
      <c r="BE2103" s="34" t="s">
        <v>3045</v>
      </c>
      <c r="BF2103" s="43" t="s">
        <v>1277</v>
      </c>
      <c r="BG2103" s="34" t="s">
        <v>509</v>
      </c>
      <c r="BH2103" s="34" t="s">
        <v>400</v>
      </c>
      <c r="BI2103" s="34" t="s">
        <v>6937</v>
      </c>
      <c r="BJ2103" s="44" t="s">
        <v>3928</v>
      </c>
      <c r="BK2103" s="44" t="s">
        <v>6886</v>
      </c>
    </row>
    <row r="2104" spans="22:63">
      <c r="V2104" s="43">
        <v>230</v>
      </c>
      <c r="W2104" s="34" t="s">
        <v>4135</v>
      </c>
      <c r="X2104" s="44">
        <v>50337</v>
      </c>
      <c r="Y2104" s="34" t="s">
        <v>3437</v>
      </c>
      <c r="Z2104" s="43" t="s">
        <v>1277</v>
      </c>
      <c r="AA2104" s="34" t="s">
        <v>509</v>
      </c>
      <c r="AB2104" s="34" t="s">
        <v>400</v>
      </c>
      <c r="AC2104" s="34" t="s">
        <v>6938</v>
      </c>
      <c r="AD2104" s="44" t="s">
        <v>3928</v>
      </c>
      <c r="AE2104" s="44" t="s">
        <v>6886</v>
      </c>
      <c r="AF2104" s="43">
        <v>230</v>
      </c>
      <c r="AG2104" s="34" t="s">
        <v>4135</v>
      </c>
      <c r="AH2104" s="34" t="s">
        <v>4134</v>
      </c>
      <c r="AI2104" s="43" t="s">
        <v>4136</v>
      </c>
      <c r="AJ2104" s="44" t="s">
        <v>4137</v>
      </c>
      <c r="AK2104" s="295">
        <v>6201014</v>
      </c>
      <c r="AL2104" s="44" t="s">
        <v>509</v>
      </c>
      <c r="AM2104" s="44" t="s">
        <v>4141</v>
      </c>
      <c r="AN2104" s="296">
        <v>275094400</v>
      </c>
      <c r="AO2104" s="34"/>
      <c r="AP2104" s="34"/>
      <c r="AQ2104" s="34"/>
      <c r="AR2104" s="34"/>
      <c r="AS2104" s="34"/>
      <c r="AT2104" s="44" t="s">
        <v>6737</v>
      </c>
      <c r="AU2104" s="44"/>
      <c r="AV2104" s="751" t="str" cm="1">
        <f t="array" ref="AV21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4" s="34"/>
      <c r="AX2104" s="34"/>
      <c r="AY2104" s="34"/>
      <c r="AZ2104" s="34"/>
      <c r="BA2104" s="34"/>
      <c r="BB2104" s="34"/>
      <c r="BC2104" s="34"/>
      <c r="BD2104" s="44">
        <v>50337</v>
      </c>
      <c r="BE2104" s="34" t="s">
        <v>3437</v>
      </c>
      <c r="BF2104" s="43" t="s">
        <v>1277</v>
      </c>
      <c r="BG2104" s="34" t="s">
        <v>509</v>
      </c>
      <c r="BH2104" s="34" t="s">
        <v>400</v>
      </c>
      <c r="BI2104" s="34" t="s">
        <v>6938</v>
      </c>
      <c r="BJ2104" s="44" t="s">
        <v>3928</v>
      </c>
      <c r="BK2104" s="44" t="s">
        <v>6886</v>
      </c>
    </row>
    <row r="2105" spans="22:63">
      <c r="V2105" s="43">
        <v>230</v>
      </c>
      <c r="W2105" s="34" t="s">
        <v>4135</v>
      </c>
      <c r="X2105" s="44">
        <v>50338</v>
      </c>
      <c r="Y2105" s="34" t="s">
        <v>3484</v>
      </c>
      <c r="Z2105" s="43" t="s">
        <v>1277</v>
      </c>
      <c r="AA2105" s="34" t="s">
        <v>509</v>
      </c>
      <c r="AB2105" s="34" t="s">
        <v>400</v>
      </c>
      <c r="AC2105" s="34" t="s">
        <v>6939</v>
      </c>
      <c r="AD2105" s="44" t="s">
        <v>3928</v>
      </c>
      <c r="AE2105" s="44" t="s">
        <v>6886</v>
      </c>
      <c r="AF2105" s="43">
        <v>230</v>
      </c>
      <c r="AG2105" s="34" t="s">
        <v>4135</v>
      </c>
      <c r="AH2105" s="34" t="s">
        <v>4134</v>
      </c>
      <c r="AI2105" s="43" t="s">
        <v>4136</v>
      </c>
      <c r="AJ2105" s="44" t="s">
        <v>4137</v>
      </c>
      <c r="AK2105" s="295">
        <v>6201014</v>
      </c>
      <c r="AL2105" s="44" t="s">
        <v>509</v>
      </c>
      <c r="AM2105" s="44" t="s">
        <v>4141</v>
      </c>
      <c r="AN2105" s="296">
        <v>275094400</v>
      </c>
      <c r="AO2105" s="34"/>
      <c r="AP2105" s="34"/>
      <c r="AQ2105" s="34"/>
      <c r="AR2105" s="34"/>
      <c r="AS2105" s="34"/>
      <c r="AT2105" s="44" t="s">
        <v>6737</v>
      </c>
      <c r="AU2105" s="44"/>
      <c r="AV2105" s="751" t="str" cm="1">
        <f t="array" ref="AV21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5" s="34"/>
      <c r="AX2105" s="34"/>
      <c r="AY2105" s="34"/>
      <c r="AZ2105" s="34"/>
      <c r="BA2105" s="34"/>
      <c r="BB2105" s="34"/>
      <c r="BC2105" s="34"/>
      <c r="BD2105" s="44">
        <v>50338</v>
      </c>
      <c r="BE2105" s="34" t="s">
        <v>3484</v>
      </c>
      <c r="BF2105" s="43" t="s">
        <v>1277</v>
      </c>
      <c r="BG2105" s="34" t="s">
        <v>509</v>
      </c>
      <c r="BH2105" s="34" t="s">
        <v>400</v>
      </c>
      <c r="BI2105" s="34" t="s">
        <v>6939</v>
      </c>
      <c r="BJ2105" s="44" t="s">
        <v>3928</v>
      </c>
      <c r="BK2105" s="44" t="s">
        <v>6886</v>
      </c>
    </row>
    <row r="2106" spans="22:63">
      <c r="V2106" s="43">
        <v>230</v>
      </c>
      <c r="W2106" s="34" t="s">
        <v>4135</v>
      </c>
      <c r="X2106" s="44">
        <v>50325</v>
      </c>
      <c r="Y2106" s="34" t="s">
        <v>2749</v>
      </c>
      <c r="Z2106" s="43" t="s">
        <v>1277</v>
      </c>
      <c r="AA2106" s="34" t="s">
        <v>509</v>
      </c>
      <c r="AB2106" s="34" t="s">
        <v>400</v>
      </c>
      <c r="AC2106" s="34" t="s">
        <v>2749</v>
      </c>
      <c r="AD2106" s="44" t="s">
        <v>3928</v>
      </c>
      <c r="AE2106" s="44" t="s">
        <v>6886</v>
      </c>
      <c r="AF2106" s="43">
        <v>230</v>
      </c>
      <c r="AG2106" s="34" t="s">
        <v>4135</v>
      </c>
      <c r="AH2106" s="34" t="s">
        <v>4134</v>
      </c>
      <c r="AI2106" s="43" t="s">
        <v>4136</v>
      </c>
      <c r="AJ2106" s="44" t="s">
        <v>4137</v>
      </c>
      <c r="AK2106" s="295">
        <v>6201014</v>
      </c>
      <c r="AL2106" s="44" t="s">
        <v>509</v>
      </c>
      <c r="AM2106" s="44" t="s">
        <v>4141</v>
      </c>
      <c r="AN2106" s="296">
        <v>275094400</v>
      </c>
      <c r="AO2106" s="34"/>
      <c r="AP2106" s="34"/>
      <c r="AQ2106" s="34"/>
      <c r="AR2106" s="34"/>
      <c r="AS2106" s="34"/>
      <c r="AT2106" s="44" t="s">
        <v>6737</v>
      </c>
      <c r="AU2106" s="44"/>
      <c r="AV2106" s="751" t="str" cm="1">
        <f t="array" ref="AV21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6" s="34"/>
      <c r="AX2106" s="34"/>
      <c r="AY2106" s="34"/>
      <c r="AZ2106" s="34"/>
      <c r="BA2106" s="34"/>
      <c r="BB2106" s="34"/>
      <c r="BC2106" s="34"/>
      <c r="BD2106" s="44">
        <v>50325</v>
      </c>
      <c r="BE2106" s="34" t="s">
        <v>2749</v>
      </c>
      <c r="BF2106" s="43" t="s">
        <v>1277</v>
      </c>
      <c r="BG2106" s="34" t="s">
        <v>509</v>
      </c>
      <c r="BH2106" s="34" t="s">
        <v>400</v>
      </c>
      <c r="BI2106" s="34" t="s">
        <v>2749</v>
      </c>
      <c r="BJ2106" s="44" t="s">
        <v>3928</v>
      </c>
      <c r="BK2106" s="44" t="s">
        <v>6886</v>
      </c>
    </row>
    <row r="2107" spans="22:63">
      <c r="V2107" s="43">
        <v>230</v>
      </c>
      <c r="W2107" s="34" t="s">
        <v>4135</v>
      </c>
      <c r="X2107" s="44">
        <v>50327</v>
      </c>
      <c r="Y2107" s="34" t="s">
        <v>3083</v>
      </c>
      <c r="Z2107" s="43" t="s">
        <v>1277</v>
      </c>
      <c r="AA2107" s="34" t="s">
        <v>509</v>
      </c>
      <c r="AB2107" s="34" t="s">
        <v>400</v>
      </c>
      <c r="AC2107" s="34" t="s">
        <v>3083</v>
      </c>
      <c r="AD2107" s="44" t="s">
        <v>3928</v>
      </c>
      <c r="AE2107" s="44" t="s">
        <v>6886</v>
      </c>
      <c r="AF2107" s="43">
        <v>230</v>
      </c>
      <c r="AG2107" s="34" t="s">
        <v>4135</v>
      </c>
      <c r="AH2107" s="34" t="s">
        <v>4134</v>
      </c>
      <c r="AI2107" s="43" t="s">
        <v>4136</v>
      </c>
      <c r="AJ2107" s="44" t="s">
        <v>4137</v>
      </c>
      <c r="AK2107" s="295">
        <v>6201014</v>
      </c>
      <c r="AL2107" s="44" t="s">
        <v>509</v>
      </c>
      <c r="AM2107" s="44" t="s">
        <v>4141</v>
      </c>
      <c r="AN2107" s="296">
        <v>275094400</v>
      </c>
      <c r="AO2107" s="34"/>
      <c r="AP2107" s="34"/>
      <c r="AQ2107" s="34"/>
      <c r="AR2107" s="34"/>
      <c r="AS2107" s="34"/>
      <c r="AT2107" s="44" t="s">
        <v>6737</v>
      </c>
      <c r="AU2107" s="44"/>
      <c r="AV2107" s="751" t="str" cm="1">
        <f t="array" ref="AV21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7" s="34"/>
      <c r="AX2107" s="34"/>
      <c r="AY2107" s="34"/>
      <c r="AZ2107" s="34"/>
      <c r="BA2107" s="34"/>
      <c r="BB2107" s="34"/>
      <c r="BC2107" s="34"/>
      <c r="BD2107" s="44">
        <v>50327</v>
      </c>
      <c r="BE2107" s="34" t="s">
        <v>3083</v>
      </c>
      <c r="BF2107" s="43" t="s">
        <v>1277</v>
      </c>
      <c r="BG2107" s="34" t="s">
        <v>509</v>
      </c>
      <c r="BH2107" s="34" t="s">
        <v>400</v>
      </c>
      <c r="BI2107" s="34" t="s">
        <v>3083</v>
      </c>
      <c r="BJ2107" s="44" t="s">
        <v>3928</v>
      </c>
      <c r="BK2107" s="44" t="s">
        <v>6886</v>
      </c>
    </row>
    <row r="2108" spans="22:63">
      <c r="V2108" s="43">
        <v>230</v>
      </c>
      <c r="W2108" s="34" t="s">
        <v>4135</v>
      </c>
      <c r="X2108" s="44">
        <v>50401</v>
      </c>
      <c r="Y2108" s="34" t="s">
        <v>775</v>
      </c>
      <c r="Z2108" s="43" t="s">
        <v>1277</v>
      </c>
      <c r="AA2108" s="34" t="s">
        <v>510</v>
      </c>
      <c r="AB2108" s="34" t="s">
        <v>400</v>
      </c>
      <c r="AC2108" s="34" t="s">
        <v>775</v>
      </c>
      <c r="AD2108" s="44" t="s">
        <v>3928</v>
      </c>
      <c r="AE2108" s="44" t="s">
        <v>6886</v>
      </c>
      <c r="AF2108" s="43">
        <v>230</v>
      </c>
      <c r="AG2108" s="34" t="s">
        <v>4135</v>
      </c>
      <c r="AH2108" s="34" t="s">
        <v>4134</v>
      </c>
      <c r="AI2108" s="43" t="s">
        <v>4136</v>
      </c>
      <c r="AJ2108" s="44" t="s">
        <v>4137</v>
      </c>
      <c r="AK2108" s="295">
        <v>6201014</v>
      </c>
      <c r="AL2108" s="44" t="s">
        <v>509</v>
      </c>
      <c r="AM2108" s="44" t="s">
        <v>4141</v>
      </c>
      <c r="AN2108" s="296">
        <v>275094400</v>
      </c>
      <c r="AO2108" s="34"/>
      <c r="AP2108" s="34"/>
      <c r="AQ2108" s="34"/>
      <c r="AR2108" s="34"/>
      <c r="AS2108" s="34"/>
      <c r="AT2108" s="44" t="s">
        <v>6737</v>
      </c>
      <c r="AU2108" s="44"/>
      <c r="AV2108" s="751" t="str" cm="1">
        <f t="array" ref="AV21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8" s="34"/>
      <c r="AX2108" s="34"/>
      <c r="AY2108" s="34"/>
      <c r="AZ2108" s="34"/>
      <c r="BA2108" s="34"/>
      <c r="BB2108" s="34"/>
      <c r="BC2108" s="34"/>
      <c r="BD2108" s="44">
        <v>50401</v>
      </c>
      <c r="BE2108" s="34" t="s">
        <v>775</v>
      </c>
      <c r="BF2108" s="43" t="s">
        <v>1277</v>
      </c>
      <c r="BG2108" s="34" t="s">
        <v>510</v>
      </c>
      <c r="BH2108" s="34" t="s">
        <v>400</v>
      </c>
      <c r="BI2108" s="34" t="s">
        <v>775</v>
      </c>
      <c r="BJ2108" s="44" t="s">
        <v>3928</v>
      </c>
      <c r="BK2108" s="44" t="s">
        <v>6886</v>
      </c>
    </row>
    <row r="2109" spans="22:63">
      <c r="V2109" s="43">
        <v>230</v>
      </c>
      <c r="W2109" s="34" t="s">
        <v>4135</v>
      </c>
      <c r="X2109" s="44">
        <v>50402</v>
      </c>
      <c r="Y2109" s="34" t="s">
        <v>1043</v>
      </c>
      <c r="Z2109" s="43" t="s">
        <v>1277</v>
      </c>
      <c r="AA2109" s="34" t="s">
        <v>510</v>
      </c>
      <c r="AB2109" s="34" t="s">
        <v>400</v>
      </c>
      <c r="AC2109" s="34" t="s">
        <v>1043</v>
      </c>
      <c r="AD2109" s="44" t="s">
        <v>3928</v>
      </c>
      <c r="AE2109" s="44" t="s">
        <v>6886</v>
      </c>
      <c r="AF2109" s="43">
        <v>230</v>
      </c>
      <c r="AG2109" s="34" t="s">
        <v>4135</v>
      </c>
      <c r="AH2109" s="34" t="s">
        <v>4134</v>
      </c>
      <c r="AI2109" s="43" t="s">
        <v>4136</v>
      </c>
      <c r="AJ2109" s="44" t="s">
        <v>4137</v>
      </c>
      <c r="AK2109" s="295">
        <v>6201014</v>
      </c>
      <c r="AL2109" s="44" t="s">
        <v>509</v>
      </c>
      <c r="AM2109" s="44" t="s">
        <v>4141</v>
      </c>
      <c r="AN2109" s="296">
        <v>275094400</v>
      </c>
      <c r="AO2109" s="34"/>
      <c r="AP2109" s="34"/>
      <c r="AQ2109" s="34"/>
      <c r="AR2109" s="34"/>
      <c r="AS2109" s="34"/>
      <c r="AT2109" s="44" t="s">
        <v>6737</v>
      </c>
      <c r="AU2109" s="44"/>
      <c r="AV2109" s="751" t="str" cm="1">
        <f t="array" ref="AV21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09" s="34"/>
      <c r="AX2109" s="34"/>
      <c r="AY2109" s="34"/>
      <c r="AZ2109" s="34"/>
      <c r="BA2109" s="34"/>
      <c r="BB2109" s="34"/>
      <c r="BC2109" s="34"/>
      <c r="BD2109" s="44">
        <v>50402</v>
      </c>
      <c r="BE2109" s="34" t="s">
        <v>1043</v>
      </c>
      <c r="BF2109" s="43" t="s">
        <v>1277</v>
      </c>
      <c r="BG2109" s="34" t="s">
        <v>510</v>
      </c>
      <c r="BH2109" s="34" t="s">
        <v>400</v>
      </c>
      <c r="BI2109" s="34" t="s">
        <v>1043</v>
      </c>
      <c r="BJ2109" s="44" t="s">
        <v>3928</v>
      </c>
      <c r="BK2109" s="44" t="s">
        <v>6886</v>
      </c>
    </row>
    <row r="2110" spans="22:63">
      <c r="V2110" s="43">
        <v>230</v>
      </c>
      <c r="W2110" s="34" t="s">
        <v>4135</v>
      </c>
      <c r="X2110" s="44">
        <v>50403</v>
      </c>
      <c r="Y2110" s="34" t="s">
        <v>1337</v>
      </c>
      <c r="Z2110" s="43" t="s">
        <v>1277</v>
      </c>
      <c r="AA2110" s="34" t="s">
        <v>510</v>
      </c>
      <c r="AB2110" s="34" t="s">
        <v>400</v>
      </c>
      <c r="AC2110" s="34" t="s">
        <v>1337</v>
      </c>
      <c r="AD2110" s="44" t="s">
        <v>3928</v>
      </c>
      <c r="AE2110" s="44" t="s">
        <v>6886</v>
      </c>
      <c r="AF2110" s="43">
        <v>230</v>
      </c>
      <c r="AG2110" s="34" t="s">
        <v>4135</v>
      </c>
      <c r="AH2110" s="34" t="s">
        <v>4134</v>
      </c>
      <c r="AI2110" s="43" t="s">
        <v>4136</v>
      </c>
      <c r="AJ2110" s="44" t="s">
        <v>4137</v>
      </c>
      <c r="AK2110" s="295">
        <v>6201014</v>
      </c>
      <c r="AL2110" s="44" t="s">
        <v>509</v>
      </c>
      <c r="AM2110" s="44" t="s">
        <v>4141</v>
      </c>
      <c r="AN2110" s="296">
        <v>275094400</v>
      </c>
      <c r="AO2110" s="34"/>
      <c r="AP2110" s="34"/>
      <c r="AQ2110" s="34"/>
      <c r="AR2110" s="34"/>
      <c r="AS2110" s="34"/>
      <c r="AT2110" s="44" t="s">
        <v>6737</v>
      </c>
      <c r="AU2110" s="44"/>
      <c r="AV2110" s="751" t="str" cm="1">
        <f t="array" ref="AV21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0" s="34"/>
      <c r="AX2110" s="34"/>
      <c r="AY2110" s="34"/>
      <c r="AZ2110" s="34"/>
      <c r="BA2110" s="34"/>
      <c r="BB2110" s="34"/>
      <c r="BC2110" s="34"/>
      <c r="BD2110" s="44">
        <v>50403</v>
      </c>
      <c r="BE2110" s="34" t="s">
        <v>1337</v>
      </c>
      <c r="BF2110" s="43" t="s">
        <v>1277</v>
      </c>
      <c r="BG2110" s="34" t="s">
        <v>510</v>
      </c>
      <c r="BH2110" s="34" t="s">
        <v>400</v>
      </c>
      <c r="BI2110" s="34" t="s">
        <v>1337</v>
      </c>
      <c r="BJ2110" s="44" t="s">
        <v>3928</v>
      </c>
      <c r="BK2110" s="44" t="s">
        <v>6886</v>
      </c>
    </row>
    <row r="2111" spans="22:63">
      <c r="V2111" s="43">
        <v>230</v>
      </c>
      <c r="W2111" s="34" t="s">
        <v>4135</v>
      </c>
      <c r="X2111" s="44">
        <v>50406</v>
      </c>
      <c r="Y2111" s="34" t="s">
        <v>1527</v>
      </c>
      <c r="Z2111" s="43" t="s">
        <v>1277</v>
      </c>
      <c r="AA2111" s="34" t="s">
        <v>510</v>
      </c>
      <c r="AB2111" s="34" t="s">
        <v>400</v>
      </c>
      <c r="AC2111" s="34" t="s">
        <v>1527</v>
      </c>
      <c r="AD2111" s="44" t="s">
        <v>3928</v>
      </c>
      <c r="AE2111" s="44" t="s">
        <v>6886</v>
      </c>
      <c r="AF2111" s="43">
        <v>230</v>
      </c>
      <c r="AG2111" s="34" t="s">
        <v>4135</v>
      </c>
      <c r="AH2111" s="34" t="s">
        <v>4134</v>
      </c>
      <c r="AI2111" s="43" t="s">
        <v>4136</v>
      </c>
      <c r="AJ2111" s="44" t="s">
        <v>4137</v>
      </c>
      <c r="AK2111" s="295">
        <v>6201014</v>
      </c>
      <c r="AL2111" s="44" t="s">
        <v>509</v>
      </c>
      <c r="AM2111" s="44" t="s">
        <v>4141</v>
      </c>
      <c r="AN2111" s="296">
        <v>275094400</v>
      </c>
      <c r="AO2111" s="34"/>
      <c r="AP2111" s="34"/>
      <c r="AQ2111" s="34"/>
      <c r="AR2111" s="34"/>
      <c r="AS2111" s="34"/>
      <c r="AT2111" s="44" t="s">
        <v>6737</v>
      </c>
      <c r="AU2111" s="44"/>
      <c r="AV2111" s="751" t="str" cm="1">
        <f t="array" ref="AV21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1" s="34"/>
      <c r="AX2111" s="34"/>
      <c r="AY2111" s="34"/>
      <c r="AZ2111" s="34"/>
      <c r="BA2111" s="34"/>
      <c r="BB2111" s="34"/>
      <c r="BC2111" s="34"/>
      <c r="BD2111" s="44">
        <v>50406</v>
      </c>
      <c r="BE2111" s="34" t="s">
        <v>1527</v>
      </c>
      <c r="BF2111" s="43" t="s">
        <v>1277</v>
      </c>
      <c r="BG2111" s="34" t="s">
        <v>510</v>
      </c>
      <c r="BH2111" s="34" t="s">
        <v>400</v>
      </c>
      <c r="BI2111" s="34" t="s">
        <v>1527</v>
      </c>
      <c r="BJ2111" s="44" t="s">
        <v>3928</v>
      </c>
      <c r="BK2111" s="44" t="s">
        <v>6886</v>
      </c>
    </row>
    <row r="2112" spans="22:63">
      <c r="V2112" s="43">
        <v>230</v>
      </c>
      <c r="W2112" s="34" t="s">
        <v>4135</v>
      </c>
      <c r="X2112" s="44">
        <v>50408</v>
      </c>
      <c r="Y2112" s="34" t="s">
        <v>1791</v>
      </c>
      <c r="Z2112" s="43" t="s">
        <v>1277</v>
      </c>
      <c r="AA2112" s="34" t="s">
        <v>510</v>
      </c>
      <c r="AB2112" s="34" t="s">
        <v>400</v>
      </c>
      <c r="AC2112" s="34" t="s">
        <v>1791</v>
      </c>
      <c r="AD2112" s="44" t="s">
        <v>3928</v>
      </c>
      <c r="AE2112" s="44" t="s">
        <v>6886</v>
      </c>
      <c r="AF2112" s="43">
        <v>230</v>
      </c>
      <c r="AG2112" s="34" t="s">
        <v>4135</v>
      </c>
      <c r="AH2112" s="34" t="s">
        <v>4134</v>
      </c>
      <c r="AI2112" s="43" t="s">
        <v>4136</v>
      </c>
      <c r="AJ2112" s="44" t="s">
        <v>4137</v>
      </c>
      <c r="AK2112" s="295">
        <v>6201014</v>
      </c>
      <c r="AL2112" s="44" t="s">
        <v>509</v>
      </c>
      <c r="AM2112" s="44" t="s">
        <v>4141</v>
      </c>
      <c r="AN2112" s="296">
        <v>275094400</v>
      </c>
      <c r="AO2112" s="34"/>
      <c r="AP2112" s="34"/>
      <c r="AQ2112" s="34"/>
      <c r="AR2112" s="34"/>
      <c r="AS2112" s="34"/>
      <c r="AT2112" s="44" t="s">
        <v>6737</v>
      </c>
      <c r="AU2112" s="44"/>
      <c r="AV2112" s="751" t="str" cm="1">
        <f t="array" ref="AV21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2" s="34"/>
      <c r="AX2112" s="34"/>
      <c r="AY2112" s="34"/>
      <c r="AZ2112" s="34"/>
      <c r="BA2112" s="34"/>
      <c r="BB2112" s="34"/>
      <c r="BC2112" s="34"/>
      <c r="BD2112" s="44">
        <v>50408</v>
      </c>
      <c r="BE2112" s="34" t="s">
        <v>1791</v>
      </c>
      <c r="BF2112" s="43" t="s">
        <v>1277</v>
      </c>
      <c r="BG2112" s="34" t="s">
        <v>510</v>
      </c>
      <c r="BH2112" s="34" t="s">
        <v>400</v>
      </c>
      <c r="BI2112" s="34" t="s">
        <v>1791</v>
      </c>
      <c r="BJ2112" s="44" t="s">
        <v>3928</v>
      </c>
      <c r="BK2112" s="44" t="s">
        <v>6886</v>
      </c>
    </row>
    <row r="2113" spans="22:63">
      <c r="V2113" s="43">
        <v>230</v>
      </c>
      <c r="W2113" s="34" t="s">
        <v>4135</v>
      </c>
      <c r="X2113" s="44">
        <v>50410</v>
      </c>
      <c r="Y2113" s="34" t="s">
        <v>2002</v>
      </c>
      <c r="Z2113" s="43" t="s">
        <v>1277</v>
      </c>
      <c r="AA2113" s="34" t="s">
        <v>510</v>
      </c>
      <c r="AB2113" s="34" t="s">
        <v>400</v>
      </c>
      <c r="AC2113" s="34" t="s">
        <v>2002</v>
      </c>
      <c r="AD2113" s="44" t="s">
        <v>3928</v>
      </c>
      <c r="AE2113" s="44" t="s">
        <v>6886</v>
      </c>
      <c r="AF2113" s="43">
        <v>230</v>
      </c>
      <c r="AG2113" s="34" t="s">
        <v>4135</v>
      </c>
      <c r="AH2113" s="34" t="s">
        <v>4134</v>
      </c>
      <c r="AI2113" s="43" t="s">
        <v>4136</v>
      </c>
      <c r="AJ2113" s="44" t="s">
        <v>4137</v>
      </c>
      <c r="AK2113" s="295">
        <v>6201014</v>
      </c>
      <c r="AL2113" s="44" t="s">
        <v>509</v>
      </c>
      <c r="AM2113" s="44" t="s">
        <v>4141</v>
      </c>
      <c r="AN2113" s="296">
        <v>275094400</v>
      </c>
      <c r="AO2113" s="34"/>
      <c r="AP2113" s="34"/>
      <c r="AQ2113" s="34"/>
      <c r="AR2113" s="34"/>
      <c r="AS2113" s="34"/>
      <c r="AT2113" s="44" t="s">
        <v>6737</v>
      </c>
      <c r="AU2113" s="44"/>
      <c r="AV2113" s="751" t="str" cm="1">
        <f t="array" ref="AV21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3" s="34"/>
      <c r="AX2113" s="34"/>
      <c r="AY2113" s="34"/>
      <c r="AZ2113" s="34"/>
      <c r="BA2113" s="34"/>
      <c r="BB2113" s="34"/>
      <c r="BC2113" s="34"/>
      <c r="BD2113" s="44">
        <v>50410</v>
      </c>
      <c r="BE2113" s="34" t="s">
        <v>2002</v>
      </c>
      <c r="BF2113" s="43" t="s">
        <v>1277</v>
      </c>
      <c r="BG2113" s="34" t="s">
        <v>510</v>
      </c>
      <c r="BH2113" s="34" t="s">
        <v>400</v>
      </c>
      <c r="BI2113" s="34" t="s">
        <v>2002</v>
      </c>
      <c r="BJ2113" s="44" t="s">
        <v>3928</v>
      </c>
      <c r="BK2113" s="44" t="s">
        <v>6886</v>
      </c>
    </row>
    <row r="2114" spans="22:63">
      <c r="V2114" s="43">
        <v>230</v>
      </c>
      <c r="W2114" s="34" t="s">
        <v>4135</v>
      </c>
      <c r="X2114" s="44">
        <v>50411</v>
      </c>
      <c r="Y2114" s="34" t="s">
        <v>2248</v>
      </c>
      <c r="Z2114" s="43" t="s">
        <v>1277</v>
      </c>
      <c r="AA2114" s="34" t="s">
        <v>510</v>
      </c>
      <c r="AB2114" s="34" t="s">
        <v>400</v>
      </c>
      <c r="AC2114" s="34" t="s">
        <v>2248</v>
      </c>
      <c r="AD2114" s="44" t="s">
        <v>3928</v>
      </c>
      <c r="AE2114" s="44" t="s">
        <v>6886</v>
      </c>
      <c r="AF2114" s="43">
        <v>230</v>
      </c>
      <c r="AG2114" s="34" t="s">
        <v>4135</v>
      </c>
      <c r="AH2114" s="34" t="s">
        <v>4134</v>
      </c>
      <c r="AI2114" s="43" t="s">
        <v>4136</v>
      </c>
      <c r="AJ2114" s="44" t="s">
        <v>4137</v>
      </c>
      <c r="AK2114" s="295">
        <v>6201014</v>
      </c>
      <c r="AL2114" s="44" t="s">
        <v>509</v>
      </c>
      <c r="AM2114" s="44" t="s">
        <v>4141</v>
      </c>
      <c r="AN2114" s="296">
        <v>275094400</v>
      </c>
      <c r="AO2114" s="34"/>
      <c r="AP2114" s="34"/>
      <c r="AQ2114" s="34"/>
      <c r="AR2114" s="34"/>
      <c r="AS2114" s="34"/>
      <c r="AT2114" s="44" t="s">
        <v>6737</v>
      </c>
      <c r="AU2114" s="44"/>
      <c r="AV2114" s="751" t="str" cm="1">
        <f t="array" ref="AV21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4" s="34"/>
      <c r="AX2114" s="34"/>
      <c r="AY2114" s="34"/>
      <c r="AZ2114" s="34"/>
      <c r="BA2114" s="34"/>
      <c r="BB2114" s="34"/>
      <c r="BC2114" s="34"/>
      <c r="BD2114" s="44">
        <v>50411</v>
      </c>
      <c r="BE2114" s="34" t="s">
        <v>2248</v>
      </c>
      <c r="BF2114" s="43" t="s">
        <v>1277</v>
      </c>
      <c r="BG2114" s="34" t="s">
        <v>510</v>
      </c>
      <c r="BH2114" s="34" t="s">
        <v>400</v>
      </c>
      <c r="BI2114" s="34" t="s">
        <v>2248</v>
      </c>
      <c r="BJ2114" s="44" t="s">
        <v>3928</v>
      </c>
      <c r="BK2114" s="44" t="s">
        <v>6886</v>
      </c>
    </row>
    <row r="2115" spans="22:63">
      <c r="V2115" s="43">
        <v>230</v>
      </c>
      <c r="W2115" s="34" t="s">
        <v>4135</v>
      </c>
      <c r="X2115" s="44">
        <v>50412</v>
      </c>
      <c r="Y2115" s="34" t="s">
        <v>2180</v>
      </c>
      <c r="Z2115" s="43" t="s">
        <v>1277</v>
      </c>
      <c r="AA2115" s="34" t="s">
        <v>510</v>
      </c>
      <c r="AB2115" s="34" t="s">
        <v>400</v>
      </c>
      <c r="AC2115" s="34" t="s">
        <v>2180</v>
      </c>
      <c r="AD2115" s="44" t="s">
        <v>3928</v>
      </c>
      <c r="AE2115" s="44" t="s">
        <v>6886</v>
      </c>
      <c r="AF2115" s="43">
        <v>230</v>
      </c>
      <c r="AG2115" s="34" t="s">
        <v>4135</v>
      </c>
      <c r="AH2115" s="34" t="s">
        <v>4134</v>
      </c>
      <c r="AI2115" s="43" t="s">
        <v>4136</v>
      </c>
      <c r="AJ2115" s="44" t="s">
        <v>4137</v>
      </c>
      <c r="AK2115" s="295">
        <v>6201014</v>
      </c>
      <c r="AL2115" s="44" t="s">
        <v>509</v>
      </c>
      <c r="AM2115" s="44" t="s">
        <v>4141</v>
      </c>
      <c r="AN2115" s="296">
        <v>275094400</v>
      </c>
      <c r="AO2115" s="34"/>
      <c r="AP2115" s="34"/>
      <c r="AQ2115" s="34"/>
      <c r="AR2115" s="34"/>
      <c r="AS2115" s="34"/>
      <c r="AT2115" s="44" t="s">
        <v>6737</v>
      </c>
      <c r="AU2115" s="44"/>
      <c r="AV2115" s="751" t="str" cm="1">
        <f t="array" ref="AV21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5" s="34"/>
      <c r="AX2115" s="34"/>
      <c r="AY2115" s="34"/>
      <c r="AZ2115" s="34"/>
      <c r="BA2115" s="34"/>
      <c r="BB2115" s="34"/>
      <c r="BC2115" s="34"/>
      <c r="BD2115" s="44">
        <v>50412</v>
      </c>
      <c r="BE2115" s="34" t="s">
        <v>2180</v>
      </c>
      <c r="BF2115" s="43" t="s">
        <v>1277</v>
      </c>
      <c r="BG2115" s="34" t="s">
        <v>510</v>
      </c>
      <c r="BH2115" s="34" t="s">
        <v>400</v>
      </c>
      <c r="BI2115" s="34" t="s">
        <v>2180</v>
      </c>
      <c r="BJ2115" s="44" t="s">
        <v>3928</v>
      </c>
      <c r="BK2115" s="44" t="s">
        <v>6886</v>
      </c>
    </row>
    <row r="2116" spans="22:63">
      <c r="V2116" s="43">
        <v>230</v>
      </c>
      <c r="W2116" s="34" t="s">
        <v>4135</v>
      </c>
      <c r="X2116" s="44">
        <v>50413</v>
      </c>
      <c r="Y2116" s="34" t="s">
        <v>2342</v>
      </c>
      <c r="Z2116" s="43" t="s">
        <v>1277</v>
      </c>
      <c r="AA2116" s="34" t="s">
        <v>510</v>
      </c>
      <c r="AB2116" s="34" t="s">
        <v>400</v>
      </c>
      <c r="AC2116" s="34" t="s">
        <v>2342</v>
      </c>
      <c r="AD2116" s="44" t="s">
        <v>3928</v>
      </c>
      <c r="AE2116" s="44" t="s">
        <v>6886</v>
      </c>
      <c r="AF2116" s="43">
        <v>230</v>
      </c>
      <c r="AG2116" s="34" t="s">
        <v>4135</v>
      </c>
      <c r="AH2116" s="34" t="s">
        <v>4134</v>
      </c>
      <c r="AI2116" s="43" t="s">
        <v>4136</v>
      </c>
      <c r="AJ2116" s="44" t="s">
        <v>4137</v>
      </c>
      <c r="AK2116" s="295">
        <v>6201014</v>
      </c>
      <c r="AL2116" s="44" t="s">
        <v>509</v>
      </c>
      <c r="AM2116" s="44" t="s">
        <v>4141</v>
      </c>
      <c r="AN2116" s="296">
        <v>275094400</v>
      </c>
      <c r="AO2116" s="34"/>
      <c r="AP2116" s="34"/>
      <c r="AQ2116" s="34"/>
      <c r="AR2116" s="34"/>
      <c r="AS2116" s="34"/>
      <c r="AT2116" s="44" t="s">
        <v>6737</v>
      </c>
      <c r="AU2116" s="44"/>
      <c r="AV2116" s="751" t="str" cm="1">
        <f t="array" ref="AV21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6" s="34"/>
      <c r="AX2116" s="34"/>
      <c r="AY2116" s="34"/>
      <c r="AZ2116" s="34"/>
      <c r="BA2116" s="34"/>
      <c r="BB2116" s="34"/>
      <c r="BC2116" s="34"/>
      <c r="BD2116" s="44">
        <v>50413</v>
      </c>
      <c r="BE2116" s="34" t="s">
        <v>2342</v>
      </c>
      <c r="BF2116" s="43" t="s">
        <v>1277</v>
      </c>
      <c r="BG2116" s="34" t="s">
        <v>510</v>
      </c>
      <c r="BH2116" s="34" t="s">
        <v>400</v>
      </c>
      <c r="BI2116" s="34" t="s">
        <v>2342</v>
      </c>
      <c r="BJ2116" s="44" t="s">
        <v>3928</v>
      </c>
      <c r="BK2116" s="44" t="s">
        <v>6886</v>
      </c>
    </row>
    <row r="2117" spans="22:63">
      <c r="V2117" s="43">
        <v>230</v>
      </c>
      <c r="W2117" s="34" t="s">
        <v>4135</v>
      </c>
      <c r="X2117" s="44">
        <v>50431</v>
      </c>
      <c r="Y2117" s="34" t="s">
        <v>3332</v>
      </c>
      <c r="Z2117" s="43" t="s">
        <v>1277</v>
      </c>
      <c r="AA2117" s="34" t="s">
        <v>510</v>
      </c>
      <c r="AB2117" s="34" t="s">
        <v>400</v>
      </c>
      <c r="AC2117" s="34" t="s">
        <v>3332</v>
      </c>
      <c r="AD2117" s="44" t="s">
        <v>3928</v>
      </c>
      <c r="AE2117" s="44" t="s">
        <v>6886</v>
      </c>
      <c r="AF2117" s="43">
        <v>230</v>
      </c>
      <c r="AG2117" s="34" t="s">
        <v>4135</v>
      </c>
      <c r="AH2117" s="34" t="s">
        <v>4134</v>
      </c>
      <c r="AI2117" s="43" t="s">
        <v>4136</v>
      </c>
      <c r="AJ2117" s="44" t="s">
        <v>4137</v>
      </c>
      <c r="AK2117" s="295">
        <v>6201014</v>
      </c>
      <c r="AL2117" s="44" t="s">
        <v>509</v>
      </c>
      <c r="AM2117" s="44" t="s">
        <v>4141</v>
      </c>
      <c r="AN2117" s="296">
        <v>275094400</v>
      </c>
      <c r="AO2117" s="34"/>
      <c r="AP2117" s="34"/>
      <c r="AQ2117" s="34"/>
      <c r="AR2117" s="34"/>
      <c r="AS2117" s="34"/>
      <c r="AT2117" s="44" t="s">
        <v>6737</v>
      </c>
      <c r="AU2117" s="44"/>
      <c r="AV2117" s="751" t="str" cm="1">
        <f t="array" ref="AV21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7" s="34"/>
      <c r="AX2117" s="34"/>
      <c r="AY2117" s="34"/>
      <c r="AZ2117" s="34"/>
      <c r="BA2117" s="34"/>
      <c r="BB2117" s="34"/>
      <c r="BC2117" s="34"/>
      <c r="BD2117" s="44">
        <v>50431</v>
      </c>
      <c r="BE2117" s="34" t="s">
        <v>3332</v>
      </c>
      <c r="BF2117" s="43" t="s">
        <v>1277</v>
      </c>
      <c r="BG2117" s="34" t="s">
        <v>510</v>
      </c>
      <c r="BH2117" s="34" t="s">
        <v>400</v>
      </c>
      <c r="BI2117" s="34" t="s">
        <v>3332</v>
      </c>
      <c r="BJ2117" s="44" t="s">
        <v>3928</v>
      </c>
      <c r="BK2117" s="44" t="s">
        <v>6886</v>
      </c>
    </row>
    <row r="2118" spans="22:63">
      <c r="V2118" s="43">
        <v>230</v>
      </c>
      <c r="W2118" s="34" t="s">
        <v>4135</v>
      </c>
      <c r="X2118" s="44">
        <v>50416</v>
      </c>
      <c r="Y2118" s="34" t="s">
        <v>2672</v>
      </c>
      <c r="Z2118" s="43" t="s">
        <v>1277</v>
      </c>
      <c r="AA2118" s="34" t="s">
        <v>510</v>
      </c>
      <c r="AB2118" s="34" t="s">
        <v>400</v>
      </c>
      <c r="AC2118" s="34" t="s">
        <v>2672</v>
      </c>
      <c r="AD2118" s="44" t="s">
        <v>3928</v>
      </c>
      <c r="AE2118" s="44" t="s">
        <v>6886</v>
      </c>
      <c r="AF2118" s="43">
        <v>230</v>
      </c>
      <c r="AG2118" s="34" t="s">
        <v>4135</v>
      </c>
      <c r="AH2118" s="34" t="s">
        <v>4134</v>
      </c>
      <c r="AI2118" s="43" t="s">
        <v>4136</v>
      </c>
      <c r="AJ2118" s="44" t="s">
        <v>4137</v>
      </c>
      <c r="AK2118" s="295">
        <v>6201014</v>
      </c>
      <c r="AL2118" s="44" t="s">
        <v>509</v>
      </c>
      <c r="AM2118" s="44" t="s">
        <v>4141</v>
      </c>
      <c r="AN2118" s="296">
        <v>275094400</v>
      </c>
      <c r="AO2118" s="34"/>
      <c r="AP2118" s="34"/>
      <c r="AQ2118" s="34"/>
      <c r="AR2118" s="34"/>
      <c r="AS2118" s="34"/>
      <c r="AT2118" s="44" t="s">
        <v>6737</v>
      </c>
      <c r="AU2118" s="44"/>
      <c r="AV2118" s="751" t="str" cm="1">
        <f t="array" ref="AV21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8" s="34"/>
      <c r="AX2118" s="34"/>
      <c r="AY2118" s="34"/>
      <c r="AZ2118" s="34"/>
      <c r="BA2118" s="34"/>
      <c r="BB2118" s="34"/>
      <c r="BC2118" s="34"/>
      <c r="BD2118" s="44">
        <v>50416</v>
      </c>
      <c r="BE2118" s="34" t="s">
        <v>2672</v>
      </c>
      <c r="BF2118" s="43" t="s">
        <v>1277</v>
      </c>
      <c r="BG2118" s="34" t="s">
        <v>510</v>
      </c>
      <c r="BH2118" s="34" t="s">
        <v>400</v>
      </c>
      <c r="BI2118" s="34" t="s">
        <v>2672</v>
      </c>
      <c r="BJ2118" s="44" t="s">
        <v>3928</v>
      </c>
      <c r="BK2118" s="44" t="s">
        <v>6886</v>
      </c>
    </row>
    <row r="2119" spans="22:63">
      <c r="V2119" s="43">
        <v>230</v>
      </c>
      <c r="W2119" s="34" t="s">
        <v>4135</v>
      </c>
      <c r="X2119" s="44">
        <v>50400</v>
      </c>
      <c r="Y2119" s="34" t="s">
        <v>6940</v>
      </c>
      <c r="Z2119" s="43" t="s">
        <v>1277</v>
      </c>
      <c r="AA2119" s="34" t="s">
        <v>510</v>
      </c>
      <c r="AB2119" s="34" t="s">
        <v>400</v>
      </c>
      <c r="AC2119" s="34" t="s">
        <v>6941</v>
      </c>
      <c r="AD2119" s="44" t="s">
        <v>3928</v>
      </c>
      <c r="AE2119" s="44" t="s">
        <v>6886</v>
      </c>
      <c r="AF2119" s="43">
        <v>230</v>
      </c>
      <c r="AG2119" s="34" t="s">
        <v>4135</v>
      </c>
      <c r="AH2119" s="34" t="s">
        <v>4134</v>
      </c>
      <c r="AI2119" s="43" t="s">
        <v>4136</v>
      </c>
      <c r="AJ2119" s="44" t="s">
        <v>4137</v>
      </c>
      <c r="AK2119" s="295">
        <v>6201014</v>
      </c>
      <c r="AL2119" s="44" t="s">
        <v>509</v>
      </c>
      <c r="AM2119" s="44" t="s">
        <v>4141</v>
      </c>
      <c r="AN2119" s="296">
        <v>275094400</v>
      </c>
      <c r="AO2119" s="34"/>
      <c r="AP2119" s="34"/>
      <c r="AQ2119" s="34"/>
      <c r="AR2119" s="34"/>
      <c r="AS2119" s="34"/>
      <c r="AT2119" s="44" t="s">
        <v>6737</v>
      </c>
      <c r="AU2119" s="44"/>
      <c r="AV2119" s="751" t="str" cm="1">
        <f t="array" ref="AV21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19" s="34"/>
      <c r="AX2119" s="34"/>
      <c r="AY2119" s="34"/>
      <c r="AZ2119" s="34"/>
      <c r="BA2119" s="34"/>
      <c r="BB2119" s="34"/>
      <c r="BC2119" s="34"/>
      <c r="BD2119" s="44">
        <v>50400</v>
      </c>
      <c r="BE2119" s="34" t="s">
        <v>6940</v>
      </c>
      <c r="BF2119" s="43" t="s">
        <v>1277</v>
      </c>
      <c r="BG2119" s="34" t="s">
        <v>510</v>
      </c>
      <c r="BH2119" s="34" t="s">
        <v>400</v>
      </c>
      <c r="BI2119" s="34" t="s">
        <v>6941</v>
      </c>
      <c r="BJ2119" s="44" t="s">
        <v>3928</v>
      </c>
      <c r="BK2119" s="44" t="s">
        <v>6886</v>
      </c>
    </row>
    <row r="2120" spans="22:63">
      <c r="V2120" s="43">
        <v>230</v>
      </c>
      <c r="W2120" s="34" t="s">
        <v>4135</v>
      </c>
      <c r="X2120" s="44">
        <v>50419</v>
      </c>
      <c r="Y2120" s="34" t="s">
        <v>2483</v>
      </c>
      <c r="Z2120" s="43" t="s">
        <v>1277</v>
      </c>
      <c r="AA2120" s="34" t="s">
        <v>510</v>
      </c>
      <c r="AB2120" s="34" t="s">
        <v>400</v>
      </c>
      <c r="AC2120" s="34" t="s">
        <v>2483</v>
      </c>
      <c r="AD2120" s="44" t="s">
        <v>3928</v>
      </c>
      <c r="AE2120" s="44" t="s">
        <v>6886</v>
      </c>
      <c r="AF2120" s="43">
        <v>230</v>
      </c>
      <c r="AG2120" s="34" t="s">
        <v>4135</v>
      </c>
      <c r="AH2120" s="34" t="s">
        <v>4134</v>
      </c>
      <c r="AI2120" s="43" t="s">
        <v>4136</v>
      </c>
      <c r="AJ2120" s="44" t="s">
        <v>4137</v>
      </c>
      <c r="AK2120" s="295">
        <v>6201014</v>
      </c>
      <c r="AL2120" s="44" t="s">
        <v>509</v>
      </c>
      <c r="AM2120" s="44" t="s">
        <v>4141</v>
      </c>
      <c r="AN2120" s="296">
        <v>275094400</v>
      </c>
      <c r="AO2120" s="34"/>
      <c r="AP2120" s="34"/>
      <c r="AQ2120" s="34"/>
      <c r="AR2120" s="34"/>
      <c r="AS2120" s="34"/>
      <c r="AT2120" s="44" t="s">
        <v>6737</v>
      </c>
      <c r="AU2120" s="44"/>
      <c r="AV2120" s="751" t="str" cm="1">
        <f t="array" ref="AV21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0" s="34"/>
      <c r="AX2120" s="34"/>
      <c r="AY2120" s="34"/>
      <c r="AZ2120" s="34"/>
      <c r="BA2120" s="34"/>
      <c r="BB2120" s="34"/>
      <c r="BC2120" s="34"/>
      <c r="BD2120" s="44">
        <v>50419</v>
      </c>
      <c r="BE2120" s="34" t="s">
        <v>2483</v>
      </c>
      <c r="BF2120" s="43" t="s">
        <v>1277</v>
      </c>
      <c r="BG2120" s="34" t="s">
        <v>510</v>
      </c>
      <c r="BH2120" s="34" t="s">
        <v>400</v>
      </c>
      <c r="BI2120" s="34" t="s">
        <v>2483</v>
      </c>
      <c r="BJ2120" s="44" t="s">
        <v>3928</v>
      </c>
      <c r="BK2120" s="44" t="s">
        <v>6886</v>
      </c>
    </row>
    <row r="2121" spans="22:63">
      <c r="V2121" s="43">
        <v>230</v>
      </c>
      <c r="W2121" s="34" t="s">
        <v>4135</v>
      </c>
      <c r="X2121" s="44">
        <v>50420</v>
      </c>
      <c r="Y2121" s="34" t="s">
        <v>2906</v>
      </c>
      <c r="Z2121" s="43" t="s">
        <v>1277</v>
      </c>
      <c r="AA2121" s="34" t="s">
        <v>510</v>
      </c>
      <c r="AB2121" s="34" t="s">
        <v>400</v>
      </c>
      <c r="AC2121" s="34" t="s">
        <v>2906</v>
      </c>
      <c r="AD2121" s="44" t="s">
        <v>3928</v>
      </c>
      <c r="AE2121" s="44" t="s">
        <v>6886</v>
      </c>
      <c r="AF2121" s="43">
        <v>230</v>
      </c>
      <c r="AG2121" s="34" t="s">
        <v>4135</v>
      </c>
      <c r="AH2121" s="34" t="s">
        <v>4134</v>
      </c>
      <c r="AI2121" s="43" t="s">
        <v>4136</v>
      </c>
      <c r="AJ2121" s="44" t="s">
        <v>4137</v>
      </c>
      <c r="AK2121" s="295">
        <v>6201014</v>
      </c>
      <c r="AL2121" s="44" t="s">
        <v>509</v>
      </c>
      <c r="AM2121" s="44" t="s">
        <v>4141</v>
      </c>
      <c r="AN2121" s="296">
        <v>275094400</v>
      </c>
      <c r="AO2121" s="34"/>
      <c r="AP2121" s="34"/>
      <c r="AQ2121" s="34"/>
      <c r="AR2121" s="34"/>
      <c r="AS2121" s="34"/>
      <c r="AT2121" s="44" t="s">
        <v>6737</v>
      </c>
      <c r="AU2121" s="44"/>
      <c r="AV2121" s="751" t="str" cm="1">
        <f t="array" ref="AV21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1" s="34"/>
      <c r="AX2121" s="34"/>
      <c r="AY2121" s="34"/>
      <c r="AZ2121" s="34"/>
      <c r="BA2121" s="34"/>
      <c r="BB2121" s="34"/>
      <c r="BC2121" s="34"/>
      <c r="BD2121" s="44">
        <v>50420</v>
      </c>
      <c r="BE2121" s="34" t="s">
        <v>2906</v>
      </c>
      <c r="BF2121" s="43" t="s">
        <v>1277</v>
      </c>
      <c r="BG2121" s="34" t="s">
        <v>510</v>
      </c>
      <c r="BH2121" s="34" t="s">
        <v>400</v>
      </c>
      <c r="BI2121" s="34" t="s">
        <v>2906</v>
      </c>
      <c r="BJ2121" s="44" t="s">
        <v>3928</v>
      </c>
      <c r="BK2121" s="44" t="s">
        <v>6886</v>
      </c>
    </row>
    <row r="2122" spans="22:63">
      <c r="V2122" s="43">
        <v>230</v>
      </c>
      <c r="W2122" s="34" t="s">
        <v>4135</v>
      </c>
      <c r="X2122" s="44">
        <v>50421</v>
      </c>
      <c r="Y2122" s="34" t="s">
        <v>3002</v>
      </c>
      <c r="Z2122" s="43" t="s">
        <v>1277</v>
      </c>
      <c r="AA2122" s="34" t="s">
        <v>510</v>
      </c>
      <c r="AB2122" s="34" t="s">
        <v>400</v>
      </c>
      <c r="AC2122" s="34" t="s">
        <v>3002</v>
      </c>
      <c r="AD2122" s="44" t="s">
        <v>3928</v>
      </c>
      <c r="AE2122" s="44" t="s">
        <v>6886</v>
      </c>
      <c r="AF2122" s="43">
        <v>230</v>
      </c>
      <c r="AG2122" s="34" t="s">
        <v>4135</v>
      </c>
      <c r="AH2122" s="34" t="s">
        <v>4134</v>
      </c>
      <c r="AI2122" s="43" t="s">
        <v>4136</v>
      </c>
      <c r="AJ2122" s="44" t="s">
        <v>4137</v>
      </c>
      <c r="AK2122" s="295">
        <v>6201014</v>
      </c>
      <c r="AL2122" s="44" t="s">
        <v>509</v>
      </c>
      <c r="AM2122" s="44" t="s">
        <v>4141</v>
      </c>
      <c r="AN2122" s="296">
        <v>275094400</v>
      </c>
      <c r="AO2122" s="34"/>
      <c r="AP2122" s="34"/>
      <c r="AQ2122" s="34"/>
      <c r="AR2122" s="34"/>
      <c r="AS2122" s="34"/>
      <c r="AT2122" s="44" t="s">
        <v>6737</v>
      </c>
      <c r="AU2122" s="44"/>
      <c r="AV2122" s="751" t="str" cm="1">
        <f t="array" ref="AV21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2" s="34"/>
      <c r="AX2122" s="34"/>
      <c r="AY2122" s="34"/>
      <c r="AZ2122" s="34"/>
      <c r="BA2122" s="34"/>
      <c r="BB2122" s="34"/>
      <c r="BC2122" s="34"/>
      <c r="BD2122" s="44">
        <v>50421</v>
      </c>
      <c r="BE2122" s="34" t="s">
        <v>3002</v>
      </c>
      <c r="BF2122" s="43" t="s">
        <v>1277</v>
      </c>
      <c r="BG2122" s="34" t="s">
        <v>510</v>
      </c>
      <c r="BH2122" s="34" t="s">
        <v>400</v>
      </c>
      <c r="BI2122" s="34" t="s">
        <v>3002</v>
      </c>
      <c r="BJ2122" s="44" t="s">
        <v>3928</v>
      </c>
      <c r="BK2122" s="44" t="s">
        <v>6886</v>
      </c>
    </row>
    <row r="2123" spans="22:63">
      <c r="V2123" s="43">
        <v>230</v>
      </c>
      <c r="W2123" s="34" t="s">
        <v>4135</v>
      </c>
      <c r="X2123" s="44">
        <v>50424</v>
      </c>
      <c r="Y2123" s="34" t="s">
        <v>2615</v>
      </c>
      <c r="Z2123" s="43" t="s">
        <v>1277</v>
      </c>
      <c r="AA2123" s="34" t="s">
        <v>510</v>
      </c>
      <c r="AB2123" s="34" t="s">
        <v>400</v>
      </c>
      <c r="AC2123" s="34" t="s">
        <v>2615</v>
      </c>
      <c r="AD2123" s="44" t="s">
        <v>3928</v>
      </c>
      <c r="AE2123" s="44" t="s">
        <v>6886</v>
      </c>
      <c r="AF2123" s="43">
        <v>230</v>
      </c>
      <c r="AG2123" s="34" t="s">
        <v>4135</v>
      </c>
      <c r="AH2123" s="34" t="s">
        <v>4134</v>
      </c>
      <c r="AI2123" s="43" t="s">
        <v>4136</v>
      </c>
      <c r="AJ2123" s="44" t="s">
        <v>4137</v>
      </c>
      <c r="AK2123" s="295">
        <v>6201014</v>
      </c>
      <c r="AL2123" s="44" t="s">
        <v>509</v>
      </c>
      <c r="AM2123" s="44" t="s">
        <v>4141</v>
      </c>
      <c r="AN2123" s="296">
        <v>275094400</v>
      </c>
      <c r="AO2123" s="34"/>
      <c r="AP2123" s="34"/>
      <c r="AQ2123" s="34"/>
      <c r="AR2123" s="34"/>
      <c r="AS2123" s="34"/>
      <c r="AT2123" s="44" t="s">
        <v>6737</v>
      </c>
      <c r="AU2123" s="44"/>
      <c r="AV2123" s="751" t="str" cm="1">
        <f t="array" ref="AV21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3" s="34"/>
      <c r="AX2123" s="34"/>
      <c r="AY2123" s="34"/>
      <c r="AZ2123" s="34"/>
      <c r="BA2123" s="34"/>
      <c r="BB2123" s="34"/>
      <c r="BC2123" s="34"/>
      <c r="BD2123" s="44">
        <v>50424</v>
      </c>
      <c r="BE2123" s="34" t="s">
        <v>2615</v>
      </c>
      <c r="BF2123" s="43" t="s">
        <v>1277</v>
      </c>
      <c r="BG2123" s="34" t="s">
        <v>510</v>
      </c>
      <c r="BH2123" s="34" t="s">
        <v>400</v>
      </c>
      <c r="BI2123" s="34" t="s">
        <v>2615</v>
      </c>
      <c r="BJ2123" s="44" t="s">
        <v>3928</v>
      </c>
      <c r="BK2123" s="44" t="s">
        <v>6886</v>
      </c>
    </row>
    <row r="2124" spans="22:63">
      <c r="V2124" s="43">
        <v>230</v>
      </c>
      <c r="W2124" s="34" t="s">
        <v>4135</v>
      </c>
      <c r="X2124" s="44">
        <v>50425</v>
      </c>
      <c r="Y2124" s="34" t="s">
        <v>2750</v>
      </c>
      <c r="Z2124" s="43" t="s">
        <v>1277</v>
      </c>
      <c r="AA2124" s="34" t="s">
        <v>510</v>
      </c>
      <c r="AB2124" s="34" t="s">
        <v>400</v>
      </c>
      <c r="AC2124" s="34" t="s">
        <v>2750</v>
      </c>
      <c r="AD2124" s="44" t="s">
        <v>3928</v>
      </c>
      <c r="AE2124" s="44" t="s">
        <v>6886</v>
      </c>
      <c r="AF2124" s="43">
        <v>230</v>
      </c>
      <c r="AG2124" s="34" t="s">
        <v>4135</v>
      </c>
      <c r="AH2124" s="34" t="s">
        <v>4134</v>
      </c>
      <c r="AI2124" s="43" t="s">
        <v>4136</v>
      </c>
      <c r="AJ2124" s="44" t="s">
        <v>4137</v>
      </c>
      <c r="AK2124" s="295">
        <v>6201014</v>
      </c>
      <c r="AL2124" s="44" t="s">
        <v>509</v>
      </c>
      <c r="AM2124" s="44" t="s">
        <v>4141</v>
      </c>
      <c r="AN2124" s="296">
        <v>275094400</v>
      </c>
      <c r="AO2124" s="34"/>
      <c r="AP2124" s="34"/>
      <c r="AQ2124" s="34"/>
      <c r="AR2124" s="34"/>
      <c r="AS2124" s="34"/>
      <c r="AT2124" s="44" t="s">
        <v>6737</v>
      </c>
      <c r="AU2124" s="44"/>
      <c r="AV2124" s="751" t="str" cm="1">
        <f t="array" ref="AV21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4" s="34"/>
      <c r="AX2124" s="34"/>
      <c r="AY2124" s="34"/>
      <c r="AZ2124" s="34"/>
      <c r="BA2124" s="34"/>
      <c r="BB2124" s="34"/>
      <c r="BC2124" s="34"/>
      <c r="BD2124" s="44">
        <v>50425</v>
      </c>
      <c r="BE2124" s="34" t="s">
        <v>2750</v>
      </c>
      <c r="BF2124" s="43" t="s">
        <v>1277</v>
      </c>
      <c r="BG2124" s="34" t="s">
        <v>510</v>
      </c>
      <c r="BH2124" s="34" t="s">
        <v>400</v>
      </c>
      <c r="BI2124" s="34" t="s">
        <v>2750</v>
      </c>
      <c r="BJ2124" s="44" t="s">
        <v>3928</v>
      </c>
      <c r="BK2124" s="44" t="s">
        <v>6886</v>
      </c>
    </row>
    <row r="2125" spans="22:63">
      <c r="V2125" s="43">
        <v>230</v>
      </c>
      <c r="W2125" s="34" t="s">
        <v>4135</v>
      </c>
      <c r="X2125" s="44">
        <v>50426</v>
      </c>
      <c r="Y2125" s="34" t="s">
        <v>2860</v>
      </c>
      <c r="Z2125" s="43" t="s">
        <v>1277</v>
      </c>
      <c r="AA2125" s="34" t="s">
        <v>510</v>
      </c>
      <c r="AB2125" s="34" t="s">
        <v>400</v>
      </c>
      <c r="AC2125" s="34" t="s">
        <v>2860</v>
      </c>
      <c r="AD2125" s="44" t="s">
        <v>3928</v>
      </c>
      <c r="AE2125" s="44" t="s">
        <v>6886</v>
      </c>
      <c r="AF2125" s="43">
        <v>230</v>
      </c>
      <c r="AG2125" s="34" t="s">
        <v>4135</v>
      </c>
      <c r="AH2125" s="34" t="s">
        <v>4134</v>
      </c>
      <c r="AI2125" s="43" t="s">
        <v>4136</v>
      </c>
      <c r="AJ2125" s="44" t="s">
        <v>4137</v>
      </c>
      <c r="AK2125" s="295">
        <v>6201014</v>
      </c>
      <c r="AL2125" s="44" t="s">
        <v>509</v>
      </c>
      <c r="AM2125" s="44" t="s">
        <v>4141</v>
      </c>
      <c r="AN2125" s="296">
        <v>275094400</v>
      </c>
      <c r="AO2125" s="34"/>
      <c r="AP2125" s="34"/>
      <c r="AQ2125" s="34"/>
      <c r="AR2125" s="34"/>
      <c r="AS2125" s="34"/>
      <c r="AT2125" s="44" t="s">
        <v>6737</v>
      </c>
      <c r="AU2125" s="44"/>
      <c r="AV2125" s="751" t="str" cm="1">
        <f t="array" ref="AV21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5" s="34"/>
      <c r="AX2125" s="34"/>
      <c r="AY2125" s="34"/>
      <c r="AZ2125" s="34"/>
      <c r="BA2125" s="34"/>
      <c r="BB2125" s="34"/>
      <c r="BC2125" s="34"/>
      <c r="BD2125" s="44">
        <v>50426</v>
      </c>
      <c r="BE2125" s="34" t="s">
        <v>2860</v>
      </c>
      <c r="BF2125" s="43" t="s">
        <v>1277</v>
      </c>
      <c r="BG2125" s="34" t="s">
        <v>510</v>
      </c>
      <c r="BH2125" s="34" t="s">
        <v>400</v>
      </c>
      <c r="BI2125" s="34" t="s">
        <v>2860</v>
      </c>
      <c r="BJ2125" s="44" t="s">
        <v>3928</v>
      </c>
      <c r="BK2125" s="44" t="s">
        <v>6886</v>
      </c>
    </row>
    <row r="2126" spans="22:63">
      <c r="V2126" s="43">
        <v>230</v>
      </c>
      <c r="W2126" s="34" t="s">
        <v>4135</v>
      </c>
      <c r="X2126" s="44">
        <v>50427</v>
      </c>
      <c r="Y2126" s="34" t="s">
        <v>2958</v>
      </c>
      <c r="Z2126" s="43" t="s">
        <v>1277</v>
      </c>
      <c r="AA2126" s="34" t="s">
        <v>510</v>
      </c>
      <c r="AB2126" s="34" t="s">
        <v>400</v>
      </c>
      <c r="AC2126" s="34" t="s">
        <v>2958</v>
      </c>
      <c r="AD2126" s="44" t="s">
        <v>3928</v>
      </c>
      <c r="AE2126" s="44" t="s">
        <v>6886</v>
      </c>
      <c r="AF2126" s="43">
        <v>230</v>
      </c>
      <c r="AG2126" s="34" t="s">
        <v>4135</v>
      </c>
      <c r="AH2126" s="34" t="s">
        <v>4134</v>
      </c>
      <c r="AI2126" s="43" t="s">
        <v>4136</v>
      </c>
      <c r="AJ2126" s="44" t="s">
        <v>4137</v>
      </c>
      <c r="AK2126" s="295">
        <v>6201014</v>
      </c>
      <c r="AL2126" s="44" t="s">
        <v>509</v>
      </c>
      <c r="AM2126" s="44" t="s">
        <v>4141</v>
      </c>
      <c r="AN2126" s="296">
        <v>275094400</v>
      </c>
      <c r="AO2126" s="34"/>
      <c r="AP2126" s="34"/>
      <c r="AQ2126" s="34"/>
      <c r="AR2126" s="34"/>
      <c r="AS2126" s="34"/>
      <c r="AT2126" s="44" t="s">
        <v>6737</v>
      </c>
      <c r="AU2126" s="44"/>
      <c r="AV2126" s="751" t="str" cm="1">
        <f t="array" ref="AV21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6" s="34"/>
      <c r="AX2126" s="34"/>
      <c r="AY2126" s="34"/>
      <c r="AZ2126" s="34"/>
      <c r="BA2126" s="34"/>
      <c r="BB2126" s="34"/>
      <c r="BC2126" s="34"/>
      <c r="BD2126" s="44">
        <v>50427</v>
      </c>
      <c r="BE2126" s="34" t="s">
        <v>2958</v>
      </c>
      <c r="BF2126" s="43" t="s">
        <v>1277</v>
      </c>
      <c r="BG2126" s="34" t="s">
        <v>510</v>
      </c>
      <c r="BH2126" s="34" t="s">
        <v>400</v>
      </c>
      <c r="BI2126" s="34" t="s">
        <v>2958</v>
      </c>
      <c r="BJ2126" s="44" t="s">
        <v>3928</v>
      </c>
      <c r="BK2126" s="44" t="s">
        <v>6886</v>
      </c>
    </row>
    <row r="2127" spans="22:63">
      <c r="V2127" s="43">
        <v>230</v>
      </c>
      <c r="W2127" s="34" t="s">
        <v>4135</v>
      </c>
      <c r="X2127" s="44">
        <v>50432</v>
      </c>
      <c r="Y2127" s="34" t="s">
        <v>3384</v>
      </c>
      <c r="Z2127" s="43" t="s">
        <v>1277</v>
      </c>
      <c r="AA2127" s="34" t="s">
        <v>510</v>
      </c>
      <c r="AB2127" s="34" t="s">
        <v>400</v>
      </c>
      <c r="AC2127" s="34" t="s">
        <v>3384</v>
      </c>
      <c r="AD2127" s="44" t="s">
        <v>3928</v>
      </c>
      <c r="AE2127" s="44" t="s">
        <v>6886</v>
      </c>
      <c r="AF2127" s="43">
        <v>230</v>
      </c>
      <c r="AG2127" s="34" t="s">
        <v>4135</v>
      </c>
      <c r="AH2127" s="34" t="s">
        <v>4134</v>
      </c>
      <c r="AI2127" s="43" t="s">
        <v>4136</v>
      </c>
      <c r="AJ2127" s="44" t="s">
        <v>4137</v>
      </c>
      <c r="AK2127" s="295">
        <v>6201014</v>
      </c>
      <c r="AL2127" s="44" t="s">
        <v>509</v>
      </c>
      <c r="AM2127" s="44" t="s">
        <v>4141</v>
      </c>
      <c r="AN2127" s="296">
        <v>275094400</v>
      </c>
      <c r="AO2127" s="34"/>
      <c r="AP2127" s="34"/>
      <c r="AQ2127" s="34"/>
      <c r="AR2127" s="34"/>
      <c r="AS2127" s="34"/>
      <c r="AT2127" s="44" t="s">
        <v>6737</v>
      </c>
      <c r="AU2127" s="44"/>
      <c r="AV2127" s="751" t="str" cm="1">
        <f t="array" ref="AV21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7" s="34"/>
      <c r="AX2127" s="34"/>
      <c r="AY2127" s="34"/>
      <c r="AZ2127" s="34"/>
      <c r="BA2127" s="34"/>
      <c r="BB2127" s="34"/>
      <c r="BC2127" s="34"/>
      <c r="BD2127" s="44">
        <v>50432</v>
      </c>
      <c r="BE2127" s="34" t="s">
        <v>3384</v>
      </c>
      <c r="BF2127" s="43" t="s">
        <v>1277</v>
      </c>
      <c r="BG2127" s="34" t="s">
        <v>510</v>
      </c>
      <c r="BH2127" s="34" t="s">
        <v>400</v>
      </c>
      <c r="BI2127" s="34" t="s">
        <v>3384</v>
      </c>
      <c r="BJ2127" s="44" t="s">
        <v>3928</v>
      </c>
      <c r="BK2127" s="44" t="s">
        <v>6886</v>
      </c>
    </row>
    <row r="2128" spans="22:63">
      <c r="V2128" s="43">
        <v>230</v>
      </c>
      <c r="W2128" s="34" t="s">
        <v>4135</v>
      </c>
      <c r="X2128" s="44">
        <v>50433</v>
      </c>
      <c r="Y2128" s="34" t="s">
        <v>3046</v>
      </c>
      <c r="Z2128" s="43" t="s">
        <v>1277</v>
      </c>
      <c r="AA2128" s="34" t="s">
        <v>510</v>
      </c>
      <c r="AB2128" s="34" t="s">
        <v>400</v>
      </c>
      <c r="AC2128" s="34" t="s">
        <v>6942</v>
      </c>
      <c r="AD2128" s="44" t="s">
        <v>3928</v>
      </c>
      <c r="AE2128" s="44" t="s">
        <v>6886</v>
      </c>
      <c r="AF2128" s="43">
        <v>230</v>
      </c>
      <c r="AG2128" s="34" t="s">
        <v>4135</v>
      </c>
      <c r="AH2128" s="34" t="s">
        <v>4134</v>
      </c>
      <c r="AI2128" s="43" t="s">
        <v>4136</v>
      </c>
      <c r="AJ2128" s="44" t="s">
        <v>4137</v>
      </c>
      <c r="AK2128" s="295">
        <v>6201014</v>
      </c>
      <c r="AL2128" s="44" t="s">
        <v>509</v>
      </c>
      <c r="AM2128" s="44" t="s">
        <v>4141</v>
      </c>
      <c r="AN2128" s="296">
        <v>275094400</v>
      </c>
      <c r="AO2128" s="34"/>
      <c r="AP2128" s="34"/>
      <c r="AQ2128" s="34"/>
      <c r="AR2128" s="34"/>
      <c r="AS2128" s="34"/>
      <c r="AT2128" s="44" t="s">
        <v>6737</v>
      </c>
      <c r="AU2128" s="44"/>
      <c r="AV2128" s="751" t="str" cm="1">
        <f t="array" ref="AV21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8" s="34"/>
      <c r="AX2128" s="34"/>
      <c r="AY2128" s="34"/>
      <c r="AZ2128" s="34"/>
      <c r="BA2128" s="34"/>
      <c r="BB2128" s="34"/>
      <c r="BC2128" s="34"/>
      <c r="BD2128" s="44">
        <v>50433</v>
      </c>
      <c r="BE2128" s="34" t="s">
        <v>3046</v>
      </c>
      <c r="BF2128" s="43" t="s">
        <v>1277</v>
      </c>
      <c r="BG2128" s="34" t="s">
        <v>510</v>
      </c>
      <c r="BH2128" s="34" t="s">
        <v>400</v>
      </c>
      <c r="BI2128" s="34" t="s">
        <v>6942</v>
      </c>
      <c r="BJ2128" s="44" t="s">
        <v>3928</v>
      </c>
      <c r="BK2128" s="44" t="s">
        <v>6886</v>
      </c>
    </row>
    <row r="2129" spans="22:63">
      <c r="V2129" s="43">
        <v>230</v>
      </c>
      <c r="W2129" s="34" t="s">
        <v>4135</v>
      </c>
      <c r="X2129" s="44">
        <v>50435</v>
      </c>
      <c r="Y2129" s="34" t="s">
        <v>3529</v>
      </c>
      <c r="Z2129" s="43" t="s">
        <v>1277</v>
      </c>
      <c r="AA2129" s="34" t="s">
        <v>510</v>
      </c>
      <c r="AB2129" s="34" t="s">
        <v>400</v>
      </c>
      <c r="AC2129" s="34" t="s">
        <v>6943</v>
      </c>
      <c r="AD2129" s="44" t="s">
        <v>3928</v>
      </c>
      <c r="AE2129" s="44" t="s">
        <v>6886</v>
      </c>
      <c r="AF2129" s="43">
        <v>230</v>
      </c>
      <c r="AG2129" s="34" t="s">
        <v>4135</v>
      </c>
      <c r="AH2129" s="34" t="s">
        <v>4134</v>
      </c>
      <c r="AI2129" s="43" t="s">
        <v>4136</v>
      </c>
      <c r="AJ2129" s="44" t="s">
        <v>4137</v>
      </c>
      <c r="AK2129" s="295">
        <v>6201014</v>
      </c>
      <c r="AL2129" s="44" t="s">
        <v>509</v>
      </c>
      <c r="AM2129" s="44" t="s">
        <v>4141</v>
      </c>
      <c r="AN2129" s="296">
        <v>275094400</v>
      </c>
      <c r="AO2129" s="34"/>
      <c r="AP2129" s="34"/>
      <c r="AQ2129" s="34"/>
      <c r="AR2129" s="34"/>
      <c r="AS2129" s="34"/>
      <c r="AT2129" s="44" t="s">
        <v>6737</v>
      </c>
      <c r="AU2129" s="44"/>
      <c r="AV2129" s="751" t="str" cm="1">
        <f t="array" ref="AV21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29" s="34"/>
      <c r="AX2129" s="34"/>
      <c r="AY2129" s="34"/>
      <c r="AZ2129" s="34"/>
      <c r="BA2129" s="34"/>
      <c r="BB2129" s="34"/>
      <c r="BC2129" s="34"/>
      <c r="BD2129" s="44">
        <v>50435</v>
      </c>
      <c r="BE2129" s="34" t="s">
        <v>3529</v>
      </c>
      <c r="BF2129" s="43" t="s">
        <v>1277</v>
      </c>
      <c r="BG2129" s="34" t="s">
        <v>510</v>
      </c>
      <c r="BH2129" s="34" t="s">
        <v>400</v>
      </c>
      <c r="BI2129" s="34" t="s">
        <v>6943</v>
      </c>
      <c r="BJ2129" s="44" t="s">
        <v>3928</v>
      </c>
      <c r="BK2129" s="44" t="s">
        <v>6886</v>
      </c>
    </row>
    <row r="2130" spans="22:63">
      <c r="V2130" s="43">
        <v>230</v>
      </c>
      <c r="W2130" s="34" t="s">
        <v>4135</v>
      </c>
      <c r="X2130" s="44">
        <v>50436</v>
      </c>
      <c r="Y2130" s="34" t="s">
        <v>3570</v>
      </c>
      <c r="Z2130" s="43" t="s">
        <v>1277</v>
      </c>
      <c r="AA2130" s="34" t="s">
        <v>510</v>
      </c>
      <c r="AB2130" s="34" t="s">
        <v>400</v>
      </c>
      <c r="AC2130" s="34" t="s">
        <v>6944</v>
      </c>
      <c r="AD2130" s="44" t="s">
        <v>3928</v>
      </c>
      <c r="AE2130" s="44" t="s">
        <v>6886</v>
      </c>
      <c r="AF2130" s="43">
        <v>230</v>
      </c>
      <c r="AG2130" s="34" t="s">
        <v>4135</v>
      </c>
      <c r="AH2130" s="34" t="s">
        <v>4134</v>
      </c>
      <c r="AI2130" s="43" t="s">
        <v>4136</v>
      </c>
      <c r="AJ2130" s="44" t="s">
        <v>4137</v>
      </c>
      <c r="AK2130" s="295">
        <v>6201014</v>
      </c>
      <c r="AL2130" s="44" t="s">
        <v>509</v>
      </c>
      <c r="AM2130" s="44" t="s">
        <v>4141</v>
      </c>
      <c r="AN2130" s="296">
        <v>275094400</v>
      </c>
      <c r="AO2130" s="34"/>
      <c r="AP2130" s="34"/>
      <c r="AQ2130" s="34"/>
      <c r="AR2130" s="34"/>
      <c r="AS2130" s="34"/>
      <c r="AT2130" s="44" t="s">
        <v>6737</v>
      </c>
      <c r="AU2130" s="44"/>
      <c r="AV2130" s="751" t="str" cm="1">
        <f t="array" ref="AV21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0" s="34"/>
      <c r="AX2130" s="34"/>
      <c r="AY2130" s="34"/>
      <c r="AZ2130" s="34"/>
      <c r="BA2130" s="34"/>
      <c r="BB2130" s="34"/>
      <c r="BC2130" s="34"/>
      <c r="BD2130" s="44">
        <v>50436</v>
      </c>
      <c r="BE2130" s="34" t="s">
        <v>3570</v>
      </c>
      <c r="BF2130" s="43" t="s">
        <v>1277</v>
      </c>
      <c r="BG2130" s="34" t="s">
        <v>510</v>
      </c>
      <c r="BH2130" s="34" t="s">
        <v>400</v>
      </c>
      <c r="BI2130" s="34" t="s">
        <v>6944</v>
      </c>
      <c r="BJ2130" s="44" t="s">
        <v>3928</v>
      </c>
      <c r="BK2130" s="44" t="s">
        <v>6886</v>
      </c>
    </row>
    <row r="2131" spans="22:63">
      <c r="V2131" s="43">
        <v>230</v>
      </c>
      <c r="W2131" s="34" t="s">
        <v>4135</v>
      </c>
      <c r="X2131" s="44">
        <v>50434</v>
      </c>
      <c r="Y2131" s="34" t="s">
        <v>3485</v>
      </c>
      <c r="Z2131" s="43" t="s">
        <v>1277</v>
      </c>
      <c r="AA2131" s="34" t="s">
        <v>510</v>
      </c>
      <c r="AB2131" s="34" t="s">
        <v>400</v>
      </c>
      <c r="AC2131" s="34" t="s">
        <v>6941</v>
      </c>
      <c r="AD2131" s="44" t="s">
        <v>3928</v>
      </c>
      <c r="AE2131" s="44" t="s">
        <v>6886</v>
      </c>
      <c r="AF2131" s="43">
        <v>230</v>
      </c>
      <c r="AG2131" s="34" t="s">
        <v>4135</v>
      </c>
      <c r="AH2131" s="34" t="s">
        <v>4134</v>
      </c>
      <c r="AI2131" s="43" t="s">
        <v>4136</v>
      </c>
      <c r="AJ2131" s="44" t="s">
        <v>4137</v>
      </c>
      <c r="AK2131" s="295">
        <v>6201014</v>
      </c>
      <c r="AL2131" s="44" t="s">
        <v>509</v>
      </c>
      <c r="AM2131" s="44" t="s">
        <v>4141</v>
      </c>
      <c r="AN2131" s="296">
        <v>275094400</v>
      </c>
      <c r="AO2131" s="34"/>
      <c r="AP2131" s="34"/>
      <c r="AQ2131" s="34"/>
      <c r="AR2131" s="34"/>
      <c r="AS2131" s="34"/>
      <c r="AT2131" s="44" t="s">
        <v>6737</v>
      </c>
      <c r="AU2131" s="44"/>
      <c r="AV2131" s="751" t="str" cm="1">
        <f t="array" ref="AV21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1" s="34"/>
      <c r="AX2131" s="34"/>
      <c r="AY2131" s="34"/>
      <c r="AZ2131" s="34"/>
      <c r="BA2131" s="34"/>
      <c r="BB2131" s="34"/>
      <c r="BC2131" s="34"/>
      <c r="BD2131" s="44">
        <v>50434</v>
      </c>
      <c r="BE2131" s="34" t="s">
        <v>3485</v>
      </c>
      <c r="BF2131" s="43" t="s">
        <v>1277</v>
      </c>
      <c r="BG2131" s="34" t="s">
        <v>510</v>
      </c>
      <c r="BH2131" s="34" t="s">
        <v>400</v>
      </c>
      <c r="BI2131" s="34" t="s">
        <v>6941</v>
      </c>
      <c r="BJ2131" s="44" t="s">
        <v>3928</v>
      </c>
      <c r="BK2131" s="44" t="s">
        <v>6886</v>
      </c>
    </row>
    <row r="2132" spans="22:63">
      <c r="V2132" s="43">
        <v>268</v>
      </c>
      <c r="W2132" s="34" t="s">
        <v>4150</v>
      </c>
      <c r="X2132" s="44">
        <v>60102</v>
      </c>
      <c r="Y2132" s="34" t="s">
        <v>444</v>
      </c>
      <c r="Z2132" s="43" t="s">
        <v>1277</v>
      </c>
      <c r="AA2132" s="34" t="s">
        <v>444</v>
      </c>
      <c r="AB2132" s="34" t="s">
        <v>401</v>
      </c>
      <c r="AC2132" s="34" t="s">
        <v>444</v>
      </c>
      <c r="AD2132" s="44" t="s">
        <v>3928</v>
      </c>
      <c r="AE2132" s="44" t="s">
        <v>6770</v>
      </c>
      <c r="AF2132" s="43">
        <v>268</v>
      </c>
      <c r="AG2132" s="34" t="s">
        <v>4150</v>
      </c>
      <c r="AH2132" s="34" t="s">
        <v>6945</v>
      </c>
      <c r="AI2132" s="43" t="s">
        <v>4016</v>
      </c>
      <c r="AJ2132" s="44" t="s">
        <v>4151</v>
      </c>
      <c r="AK2132" s="295">
        <v>3300011</v>
      </c>
      <c r="AL2132" s="44" t="s">
        <v>444</v>
      </c>
      <c r="AM2132" s="44" t="s">
        <v>4155</v>
      </c>
      <c r="AN2132" s="296">
        <v>235095900</v>
      </c>
      <c r="AO2132" s="34"/>
      <c r="AP2132" s="34"/>
      <c r="AQ2132" s="34"/>
      <c r="AR2132" s="34"/>
      <c r="AS2132" s="34"/>
      <c r="AT2132" s="44" t="s">
        <v>6737</v>
      </c>
      <c r="AU2132" s="44"/>
      <c r="AV2132" s="751" t="str" cm="1">
        <f t="array" ref="AV21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2" s="34"/>
      <c r="AX2132" s="34"/>
      <c r="AY2132" s="34"/>
      <c r="AZ2132" s="34"/>
      <c r="BA2132" s="34"/>
      <c r="BB2132" s="34"/>
      <c r="BC2132" s="34"/>
      <c r="BD2132" s="44">
        <v>60102</v>
      </c>
      <c r="BE2132" s="34" t="s">
        <v>444</v>
      </c>
      <c r="BF2132" s="43" t="s">
        <v>1277</v>
      </c>
      <c r="BG2132" s="34" t="s">
        <v>444</v>
      </c>
      <c r="BH2132" s="34" t="s">
        <v>401</v>
      </c>
      <c r="BI2132" s="34" t="s">
        <v>444</v>
      </c>
      <c r="BJ2132" s="44" t="s">
        <v>3928</v>
      </c>
      <c r="BK2132" s="44" t="s">
        <v>6770</v>
      </c>
    </row>
    <row r="2133" spans="22:63">
      <c r="V2133" s="43">
        <v>268</v>
      </c>
      <c r="W2133" s="34" t="s">
        <v>4150</v>
      </c>
      <c r="X2133" s="44">
        <v>60100</v>
      </c>
      <c r="Y2133" s="34" t="s">
        <v>6946</v>
      </c>
      <c r="Z2133" s="43" t="s">
        <v>1277</v>
      </c>
      <c r="AA2133" s="34" t="s">
        <v>444</v>
      </c>
      <c r="AB2133" s="34" t="s">
        <v>401</v>
      </c>
      <c r="AC2133" s="34" t="s">
        <v>444</v>
      </c>
      <c r="AD2133" s="44" t="s">
        <v>3928</v>
      </c>
      <c r="AE2133" s="44" t="s">
        <v>6770</v>
      </c>
      <c r="AF2133" s="43">
        <v>268</v>
      </c>
      <c r="AG2133" s="34" t="s">
        <v>4150</v>
      </c>
      <c r="AH2133" s="34" t="s">
        <v>6945</v>
      </c>
      <c r="AI2133" s="43" t="s">
        <v>4016</v>
      </c>
      <c r="AJ2133" s="44" t="s">
        <v>4151</v>
      </c>
      <c r="AK2133" s="295">
        <v>3300011</v>
      </c>
      <c r="AL2133" s="44" t="s">
        <v>444</v>
      </c>
      <c r="AM2133" s="44" t="s">
        <v>4155</v>
      </c>
      <c r="AN2133" s="296">
        <v>235095900</v>
      </c>
      <c r="AO2133" s="34"/>
      <c r="AP2133" s="34"/>
      <c r="AQ2133" s="34"/>
      <c r="AR2133" s="34"/>
      <c r="AS2133" s="34"/>
      <c r="AT2133" s="44" t="s">
        <v>6737</v>
      </c>
      <c r="AU2133" s="44"/>
      <c r="AV2133" s="751" t="str" cm="1">
        <f t="array" ref="AV21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3" s="34"/>
      <c r="AX2133" s="34"/>
      <c r="AY2133" s="34"/>
      <c r="AZ2133" s="34"/>
      <c r="BA2133" s="34"/>
      <c r="BB2133" s="34"/>
      <c r="BC2133" s="34"/>
      <c r="BD2133" s="44">
        <v>60100</v>
      </c>
      <c r="BE2133" s="34" t="s">
        <v>6946</v>
      </c>
      <c r="BF2133" s="43" t="s">
        <v>1277</v>
      </c>
      <c r="BG2133" s="34" t="s">
        <v>444</v>
      </c>
      <c r="BH2133" s="34" t="s">
        <v>401</v>
      </c>
      <c r="BI2133" s="34" t="s">
        <v>444</v>
      </c>
      <c r="BJ2133" s="44" t="s">
        <v>3928</v>
      </c>
      <c r="BK2133" s="44" t="s">
        <v>6770</v>
      </c>
    </row>
    <row r="2134" spans="22:63">
      <c r="V2134" s="43">
        <v>268</v>
      </c>
      <c r="W2134" s="34" t="s">
        <v>4150</v>
      </c>
      <c r="X2134" s="44">
        <v>60104</v>
      </c>
      <c r="Y2134" s="34" t="s">
        <v>1050</v>
      </c>
      <c r="Z2134" s="43" t="s">
        <v>1277</v>
      </c>
      <c r="AA2134" s="34" t="s">
        <v>444</v>
      </c>
      <c r="AB2134" s="34" t="s">
        <v>401</v>
      </c>
      <c r="AC2134" s="34" t="s">
        <v>1050</v>
      </c>
      <c r="AD2134" s="44" t="s">
        <v>3928</v>
      </c>
      <c r="AE2134" s="44" t="s">
        <v>6770</v>
      </c>
      <c r="AF2134" s="43">
        <v>268</v>
      </c>
      <c r="AG2134" s="34" t="s">
        <v>4150</v>
      </c>
      <c r="AH2134" s="34" t="s">
        <v>6945</v>
      </c>
      <c r="AI2134" s="43" t="s">
        <v>4016</v>
      </c>
      <c r="AJ2134" s="44" t="s">
        <v>4151</v>
      </c>
      <c r="AK2134" s="295">
        <v>3300011</v>
      </c>
      <c r="AL2134" s="44" t="s">
        <v>444</v>
      </c>
      <c r="AM2134" s="44" t="s">
        <v>4155</v>
      </c>
      <c r="AN2134" s="296">
        <v>235095900</v>
      </c>
      <c r="AO2134" s="34"/>
      <c r="AP2134" s="34"/>
      <c r="AQ2134" s="34"/>
      <c r="AR2134" s="34"/>
      <c r="AS2134" s="34"/>
      <c r="AT2134" s="44" t="s">
        <v>6737</v>
      </c>
      <c r="AU2134" s="44"/>
      <c r="AV2134" s="751" t="str" cm="1">
        <f t="array" ref="AV21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4" s="34"/>
      <c r="AX2134" s="34"/>
      <c r="AY2134" s="34"/>
      <c r="AZ2134" s="34"/>
      <c r="BA2134" s="34"/>
      <c r="BB2134" s="34"/>
      <c r="BC2134" s="34"/>
      <c r="BD2134" s="44">
        <v>60104</v>
      </c>
      <c r="BE2134" s="34" t="s">
        <v>1050</v>
      </c>
      <c r="BF2134" s="43" t="s">
        <v>1277</v>
      </c>
      <c r="BG2134" s="34" t="s">
        <v>444</v>
      </c>
      <c r="BH2134" s="34" t="s">
        <v>401</v>
      </c>
      <c r="BI2134" s="34" t="s">
        <v>1050</v>
      </c>
      <c r="BJ2134" s="44" t="s">
        <v>3928</v>
      </c>
      <c r="BK2134" s="44" t="s">
        <v>6770</v>
      </c>
    </row>
    <row r="2135" spans="22:63">
      <c r="V2135" s="43">
        <v>268</v>
      </c>
      <c r="W2135" s="34" t="s">
        <v>4150</v>
      </c>
      <c r="X2135" s="44">
        <v>60105</v>
      </c>
      <c r="Y2135" s="34" t="s">
        <v>1343</v>
      </c>
      <c r="Z2135" s="43" t="s">
        <v>1277</v>
      </c>
      <c r="AA2135" s="34" t="s">
        <v>444</v>
      </c>
      <c r="AB2135" s="34" t="s">
        <v>401</v>
      </c>
      <c r="AC2135" s="34" t="s">
        <v>1343</v>
      </c>
      <c r="AD2135" s="44" t="s">
        <v>3928</v>
      </c>
      <c r="AE2135" s="44" t="s">
        <v>6770</v>
      </c>
      <c r="AF2135" s="43">
        <v>268</v>
      </c>
      <c r="AG2135" s="34" t="s">
        <v>4150</v>
      </c>
      <c r="AH2135" s="34" t="s">
        <v>6945</v>
      </c>
      <c r="AI2135" s="43" t="s">
        <v>4016</v>
      </c>
      <c r="AJ2135" s="44" t="s">
        <v>4151</v>
      </c>
      <c r="AK2135" s="295">
        <v>3300011</v>
      </c>
      <c r="AL2135" s="44" t="s">
        <v>444</v>
      </c>
      <c r="AM2135" s="44" t="s">
        <v>4155</v>
      </c>
      <c r="AN2135" s="296">
        <v>235095900</v>
      </c>
      <c r="AO2135" s="34"/>
      <c r="AP2135" s="34"/>
      <c r="AQ2135" s="34"/>
      <c r="AR2135" s="34"/>
      <c r="AS2135" s="34"/>
      <c r="AT2135" s="44" t="s">
        <v>6737</v>
      </c>
      <c r="AU2135" s="44"/>
      <c r="AV2135" s="751" t="str" cm="1">
        <f t="array" ref="AV21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5" s="34"/>
      <c r="AX2135" s="34"/>
      <c r="AY2135" s="34"/>
      <c r="AZ2135" s="34"/>
      <c r="BA2135" s="34"/>
      <c r="BB2135" s="34"/>
      <c r="BC2135" s="34"/>
      <c r="BD2135" s="44">
        <v>60105</v>
      </c>
      <c r="BE2135" s="34" t="s">
        <v>1343</v>
      </c>
      <c r="BF2135" s="43" t="s">
        <v>1277</v>
      </c>
      <c r="BG2135" s="34" t="s">
        <v>444</v>
      </c>
      <c r="BH2135" s="34" t="s">
        <v>401</v>
      </c>
      <c r="BI2135" s="34" t="s">
        <v>1343</v>
      </c>
      <c r="BJ2135" s="44" t="s">
        <v>3928</v>
      </c>
      <c r="BK2135" s="44" t="s">
        <v>6770</v>
      </c>
    </row>
    <row r="2136" spans="22:63">
      <c r="V2136" s="43">
        <v>268</v>
      </c>
      <c r="W2136" s="34" t="s">
        <v>4150</v>
      </c>
      <c r="X2136" s="44">
        <v>60109</v>
      </c>
      <c r="Y2136" s="34" t="s">
        <v>1530</v>
      </c>
      <c r="Z2136" s="43" t="s">
        <v>1277</v>
      </c>
      <c r="AA2136" s="34" t="s">
        <v>444</v>
      </c>
      <c r="AB2136" s="34" t="s">
        <v>401</v>
      </c>
      <c r="AC2136" s="34" t="s">
        <v>1530</v>
      </c>
      <c r="AD2136" s="44" t="s">
        <v>3928</v>
      </c>
      <c r="AE2136" s="44" t="s">
        <v>6770</v>
      </c>
      <c r="AF2136" s="43">
        <v>268</v>
      </c>
      <c r="AG2136" s="34" t="s">
        <v>4150</v>
      </c>
      <c r="AH2136" s="34" t="s">
        <v>6945</v>
      </c>
      <c r="AI2136" s="43" t="s">
        <v>4016</v>
      </c>
      <c r="AJ2136" s="44" t="s">
        <v>4151</v>
      </c>
      <c r="AK2136" s="295">
        <v>3300011</v>
      </c>
      <c r="AL2136" s="44" t="s">
        <v>444</v>
      </c>
      <c r="AM2136" s="44" t="s">
        <v>4155</v>
      </c>
      <c r="AN2136" s="296">
        <v>235095900</v>
      </c>
      <c r="AO2136" s="34"/>
      <c r="AP2136" s="34"/>
      <c r="AQ2136" s="34"/>
      <c r="AR2136" s="34"/>
      <c r="AS2136" s="34"/>
      <c r="AT2136" s="44" t="s">
        <v>6737</v>
      </c>
      <c r="AU2136" s="44"/>
      <c r="AV2136" s="751" t="str" cm="1">
        <f t="array" ref="AV21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6" s="34"/>
      <c r="AX2136" s="34"/>
      <c r="AY2136" s="34"/>
      <c r="AZ2136" s="34"/>
      <c r="BA2136" s="34"/>
      <c r="BB2136" s="34"/>
      <c r="BC2136" s="34"/>
      <c r="BD2136" s="44">
        <v>60109</v>
      </c>
      <c r="BE2136" s="34" t="s">
        <v>1530</v>
      </c>
      <c r="BF2136" s="43" t="s">
        <v>1277</v>
      </c>
      <c r="BG2136" s="34" t="s">
        <v>444</v>
      </c>
      <c r="BH2136" s="34" t="s">
        <v>401</v>
      </c>
      <c r="BI2136" s="34" t="s">
        <v>1530</v>
      </c>
      <c r="BJ2136" s="44" t="s">
        <v>3928</v>
      </c>
      <c r="BK2136" s="44" t="s">
        <v>6770</v>
      </c>
    </row>
    <row r="2137" spans="22:63">
      <c r="V2137" s="43">
        <v>268</v>
      </c>
      <c r="W2137" s="34" t="s">
        <v>4150</v>
      </c>
      <c r="X2137" s="44">
        <v>60111</v>
      </c>
      <c r="Y2137" s="34" t="s">
        <v>1793</v>
      </c>
      <c r="Z2137" s="43" t="s">
        <v>1277</v>
      </c>
      <c r="AA2137" s="34" t="s">
        <v>444</v>
      </c>
      <c r="AB2137" s="34" t="s">
        <v>401</v>
      </c>
      <c r="AC2137" s="34" t="s">
        <v>1793</v>
      </c>
      <c r="AD2137" s="44" t="s">
        <v>3928</v>
      </c>
      <c r="AE2137" s="44" t="s">
        <v>6770</v>
      </c>
      <c r="AF2137" s="43">
        <v>268</v>
      </c>
      <c r="AG2137" s="34" t="s">
        <v>4150</v>
      </c>
      <c r="AH2137" s="34" t="s">
        <v>6945</v>
      </c>
      <c r="AI2137" s="43" t="s">
        <v>4016</v>
      </c>
      <c r="AJ2137" s="44" t="s">
        <v>4151</v>
      </c>
      <c r="AK2137" s="295">
        <v>3300011</v>
      </c>
      <c r="AL2137" s="44" t="s">
        <v>444</v>
      </c>
      <c r="AM2137" s="44" t="s">
        <v>4155</v>
      </c>
      <c r="AN2137" s="296">
        <v>235095900</v>
      </c>
      <c r="AO2137" s="34"/>
      <c r="AP2137" s="34"/>
      <c r="AQ2137" s="34"/>
      <c r="AR2137" s="34"/>
      <c r="AS2137" s="34"/>
      <c r="AT2137" s="44" t="s">
        <v>6737</v>
      </c>
      <c r="AU2137" s="44"/>
      <c r="AV2137" s="751" t="str" cm="1">
        <f t="array" ref="AV21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7" s="34"/>
      <c r="AX2137" s="34"/>
      <c r="AY2137" s="34"/>
      <c r="AZ2137" s="34"/>
      <c r="BA2137" s="34"/>
      <c r="BB2137" s="34"/>
      <c r="BC2137" s="34"/>
      <c r="BD2137" s="44">
        <v>60111</v>
      </c>
      <c r="BE2137" s="34" t="s">
        <v>1793</v>
      </c>
      <c r="BF2137" s="43" t="s">
        <v>1277</v>
      </c>
      <c r="BG2137" s="34" t="s">
        <v>444</v>
      </c>
      <c r="BH2137" s="34" t="s">
        <v>401</v>
      </c>
      <c r="BI2137" s="34" t="s">
        <v>1793</v>
      </c>
      <c r="BJ2137" s="44" t="s">
        <v>3928</v>
      </c>
      <c r="BK2137" s="44" t="s">
        <v>6770</v>
      </c>
    </row>
    <row r="2138" spans="22:63">
      <c r="V2138" s="43">
        <v>268</v>
      </c>
      <c r="W2138" s="34" t="s">
        <v>4150</v>
      </c>
      <c r="X2138" s="44">
        <v>60112</v>
      </c>
      <c r="Y2138" s="34" t="s">
        <v>2004</v>
      </c>
      <c r="Z2138" s="43" t="s">
        <v>1277</v>
      </c>
      <c r="AA2138" s="34" t="s">
        <v>444</v>
      </c>
      <c r="AB2138" s="34" t="s">
        <v>401</v>
      </c>
      <c r="AC2138" s="34" t="s">
        <v>2004</v>
      </c>
      <c r="AD2138" s="44" t="s">
        <v>3928</v>
      </c>
      <c r="AE2138" s="44" t="s">
        <v>6770</v>
      </c>
      <c r="AF2138" s="43">
        <v>268</v>
      </c>
      <c r="AG2138" s="34" t="s">
        <v>4150</v>
      </c>
      <c r="AH2138" s="34" t="s">
        <v>6945</v>
      </c>
      <c r="AI2138" s="43" t="s">
        <v>4016</v>
      </c>
      <c r="AJ2138" s="44" t="s">
        <v>4151</v>
      </c>
      <c r="AK2138" s="295">
        <v>3300011</v>
      </c>
      <c r="AL2138" s="44" t="s">
        <v>444</v>
      </c>
      <c r="AM2138" s="44" t="s">
        <v>4155</v>
      </c>
      <c r="AN2138" s="296">
        <v>235095900</v>
      </c>
      <c r="AO2138" s="34"/>
      <c r="AP2138" s="34"/>
      <c r="AQ2138" s="34"/>
      <c r="AR2138" s="34"/>
      <c r="AS2138" s="34"/>
      <c r="AT2138" s="44" t="s">
        <v>6737</v>
      </c>
      <c r="AU2138" s="44"/>
      <c r="AV2138" s="751" t="str" cm="1">
        <f t="array" ref="AV21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8" s="34"/>
      <c r="AX2138" s="34"/>
      <c r="AY2138" s="34"/>
      <c r="AZ2138" s="34"/>
      <c r="BA2138" s="34"/>
      <c r="BB2138" s="34"/>
      <c r="BC2138" s="34"/>
      <c r="BD2138" s="44">
        <v>60112</v>
      </c>
      <c r="BE2138" s="34" t="s">
        <v>2004</v>
      </c>
      <c r="BF2138" s="43" t="s">
        <v>1277</v>
      </c>
      <c r="BG2138" s="34" t="s">
        <v>444</v>
      </c>
      <c r="BH2138" s="34" t="s">
        <v>401</v>
      </c>
      <c r="BI2138" s="34" t="s">
        <v>2004</v>
      </c>
      <c r="BJ2138" s="44" t="s">
        <v>3928</v>
      </c>
      <c r="BK2138" s="44" t="s">
        <v>6770</v>
      </c>
    </row>
    <row r="2139" spans="22:63">
      <c r="V2139" s="43">
        <v>268</v>
      </c>
      <c r="W2139" s="34" t="s">
        <v>4150</v>
      </c>
      <c r="X2139" s="44">
        <v>60113</v>
      </c>
      <c r="Y2139" s="34" t="s">
        <v>2252</v>
      </c>
      <c r="Z2139" s="43" t="s">
        <v>1277</v>
      </c>
      <c r="AA2139" s="34" t="s">
        <v>444</v>
      </c>
      <c r="AB2139" s="34" t="s">
        <v>401</v>
      </c>
      <c r="AC2139" s="34" t="s">
        <v>2252</v>
      </c>
      <c r="AD2139" s="44" t="s">
        <v>3928</v>
      </c>
      <c r="AE2139" s="44" t="s">
        <v>6770</v>
      </c>
      <c r="AF2139" s="43">
        <v>268</v>
      </c>
      <c r="AG2139" s="34" t="s">
        <v>4150</v>
      </c>
      <c r="AH2139" s="34" t="s">
        <v>6945</v>
      </c>
      <c r="AI2139" s="43" t="s">
        <v>4016</v>
      </c>
      <c r="AJ2139" s="44" t="s">
        <v>4151</v>
      </c>
      <c r="AK2139" s="295">
        <v>3300011</v>
      </c>
      <c r="AL2139" s="44" t="s">
        <v>444</v>
      </c>
      <c r="AM2139" s="44" t="s">
        <v>4155</v>
      </c>
      <c r="AN2139" s="296">
        <v>235095900</v>
      </c>
      <c r="AO2139" s="34"/>
      <c r="AP2139" s="34"/>
      <c r="AQ2139" s="34"/>
      <c r="AR2139" s="34"/>
      <c r="AS2139" s="34"/>
      <c r="AT2139" s="44" t="s">
        <v>6737</v>
      </c>
      <c r="AU2139" s="44"/>
      <c r="AV2139" s="751" t="str" cm="1">
        <f t="array" ref="AV21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39" s="34"/>
      <c r="AX2139" s="34"/>
      <c r="AY2139" s="34"/>
      <c r="AZ2139" s="34"/>
      <c r="BA2139" s="34"/>
      <c r="BB2139" s="34"/>
      <c r="BC2139" s="34"/>
      <c r="BD2139" s="44">
        <v>60113</v>
      </c>
      <c r="BE2139" s="34" t="s">
        <v>2252</v>
      </c>
      <c r="BF2139" s="43" t="s">
        <v>1277</v>
      </c>
      <c r="BG2139" s="34" t="s">
        <v>444</v>
      </c>
      <c r="BH2139" s="34" t="s">
        <v>401</v>
      </c>
      <c r="BI2139" s="34" t="s">
        <v>2252</v>
      </c>
      <c r="BJ2139" s="44" t="s">
        <v>3928</v>
      </c>
      <c r="BK2139" s="44" t="s">
        <v>6770</v>
      </c>
    </row>
    <row r="2140" spans="22:63">
      <c r="V2140" s="43">
        <v>268</v>
      </c>
      <c r="W2140" s="34" t="s">
        <v>4150</v>
      </c>
      <c r="X2140" s="44">
        <v>60114</v>
      </c>
      <c r="Y2140" s="34" t="s">
        <v>2406</v>
      </c>
      <c r="Z2140" s="43" t="s">
        <v>1277</v>
      </c>
      <c r="AA2140" s="34" t="s">
        <v>444</v>
      </c>
      <c r="AB2140" s="34" t="s">
        <v>401</v>
      </c>
      <c r="AC2140" s="34" t="s">
        <v>2406</v>
      </c>
      <c r="AD2140" s="44" t="s">
        <v>3928</v>
      </c>
      <c r="AE2140" s="44" t="s">
        <v>6770</v>
      </c>
      <c r="AF2140" s="43">
        <v>268</v>
      </c>
      <c r="AG2140" s="34" t="s">
        <v>4150</v>
      </c>
      <c r="AH2140" s="34" t="s">
        <v>6945</v>
      </c>
      <c r="AI2140" s="43" t="s">
        <v>4016</v>
      </c>
      <c r="AJ2140" s="44" t="s">
        <v>4151</v>
      </c>
      <c r="AK2140" s="295">
        <v>3300011</v>
      </c>
      <c r="AL2140" s="44" t="s">
        <v>444</v>
      </c>
      <c r="AM2140" s="44" t="s">
        <v>4155</v>
      </c>
      <c r="AN2140" s="296">
        <v>235095900</v>
      </c>
      <c r="AO2140" s="34"/>
      <c r="AP2140" s="34"/>
      <c r="AQ2140" s="34"/>
      <c r="AR2140" s="34"/>
      <c r="AS2140" s="34"/>
      <c r="AT2140" s="44" t="s">
        <v>6737</v>
      </c>
      <c r="AU2140" s="44"/>
      <c r="AV2140" s="751" t="str" cm="1">
        <f t="array" ref="AV21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0" s="34"/>
      <c r="AX2140" s="34"/>
      <c r="AY2140" s="34"/>
      <c r="AZ2140" s="34"/>
      <c r="BA2140" s="34"/>
      <c r="BB2140" s="34"/>
      <c r="BC2140" s="34"/>
      <c r="BD2140" s="44">
        <v>60114</v>
      </c>
      <c r="BE2140" s="34" t="s">
        <v>2406</v>
      </c>
      <c r="BF2140" s="43" t="s">
        <v>1277</v>
      </c>
      <c r="BG2140" s="34" t="s">
        <v>444</v>
      </c>
      <c r="BH2140" s="34" t="s">
        <v>401</v>
      </c>
      <c r="BI2140" s="34" t="s">
        <v>2406</v>
      </c>
      <c r="BJ2140" s="44" t="s">
        <v>3928</v>
      </c>
      <c r="BK2140" s="44" t="s">
        <v>6770</v>
      </c>
    </row>
    <row r="2141" spans="22:63">
      <c r="V2141" s="43">
        <v>268</v>
      </c>
      <c r="W2141" s="34" t="s">
        <v>4150</v>
      </c>
      <c r="X2141" s="44">
        <v>60115</v>
      </c>
      <c r="Y2141" s="34" t="s">
        <v>2547</v>
      </c>
      <c r="Z2141" s="43" t="s">
        <v>1277</v>
      </c>
      <c r="AA2141" s="34" t="s">
        <v>444</v>
      </c>
      <c r="AB2141" s="34" t="s">
        <v>401</v>
      </c>
      <c r="AC2141" s="34" t="s">
        <v>2547</v>
      </c>
      <c r="AD2141" s="44" t="s">
        <v>3928</v>
      </c>
      <c r="AE2141" s="44" t="s">
        <v>6770</v>
      </c>
      <c r="AF2141" s="43">
        <v>268</v>
      </c>
      <c r="AG2141" s="34" t="s">
        <v>4150</v>
      </c>
      <c r="AH2141" s="34" t="s">
        <v>6945</v>
      </c>
      <c r="AI2141" s="43" t="s">
        <v>4016</v>
      </c>
      <c r="AJ2141" s="44" t="s">
        <v>4151</v>
      </c>
      <c r="AK2141" s="295">
        <v>3300011</v>
      </c>
      <c r="AL2141" s="44" t="s">
        <v>444</v>
      </c>
      <c r="AM2141" s="44" t="s">
        <v>4155</v>
      </c>
      <c r="AN2141" s="296">
        <v>235095900</v>
      </c>
      <c r="AO2141" s="34"/>
      <c r="AP2141" s="34"/>
      <c r="AQ2141" s="34"/>
      <c r="AR2141" s="34"/>
      <c r="AS2141" s="34"/>
      <c r="AT2141" s="44" t="s">
        <v>6737</v>
      </c>
      <c r="AU2141" s="44"/>
      <c r="AV2141" s="751" t="str" cm="1">
        <f t="array" ref="AV21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1" s="34"/>
      <c r="AX2141" s="34"/>
      <c r="AY2141" s="34"/>
      <c r="AZ2141" s="34"/>
      <c r="BA2141" s="34"/>
      <c r="BB2141" s="34"/>
      <c r="BC2141" s="34"/>
      <c r="BD2141" s="44">
        <v>60115</v>
      </c>
      <c r="BE2141" s="34" t="s">
        <v>2547</v>
      </c>
      <c r="BF2141" s="43" t="s">
        <v>1277</v>
      </c>
      <c r="BG2141" s="34" t="s">
        <v>444</v>
      </c>
      <c r="BH2141" s="34" t="s">
        <v>401</v>
      </c>
      <c r="BI2141" s="34" t="s">
        <v>2547</v>
      </c>
      <c r="BJ2141" s="44" t="s">
        <v>3928</v>
      </c>
      <c r="BK2141" s="44" t="s">
        <v>6770</v>
      </c>
    </row>
    <row r="2142" spans="22:63">
      <c r="V2142" s="43">
        <v>268</v>
      </c>
      <c r="W2142" s="34" t="s">
        <v>4150</v>
      </c>
      <c r="X2142" s="44">
        <v>60116</v>
      </c>
      <c r="Y2142" s="34" t="s">
        <v>2676</v>
      </c>
      <c r="Z2142" s="43" t="s">
        <v>1277</v>
      </c>
      <c r="AA2142" s="34" t="s">
        <v>444</v>
      </c>
      <c r="AB2142" s="34" t="s">
        <v>401</v>
      </c>
      <c r="AC2142" s="34" t="s">
        <v>2676</v>
      </c>
      <c r="AD2142" s="44" t="s">
        <v>3928</v>
      </c>
      <c r="AE2142" s="44" t="s">
        <v>6770</v>
      </c>
      <c r="AF2142" s="43">
        <v>268</v>
      </c>
      <c r="AG2142" s="34" t="s">
        <v>4150</v>
      </c>
      <c r="AH2142" s="34" t="s">
        <v>6945</v>
      </c>
      <c r="AI2142" s="43" t="s">
        <v>4016</v>
      </c>
      <c r="AJ2142" s="44" t="s">
        <v>4151</v>
      </c>
      <c r="AK2142" s="295">
        <v>3300011</v>
      </c>
      <c r="AL2142" s="44" t="s">
        <v>444</v>
      </c>
      <c r="AM2142" s="44" t="s">
        <v>4155</v>
      </c>
      <c r="AN2142" s="296">
        <v>235095900</v>
      </c>
      <c r="AO2142" s="34"/>
      <c r="AP2142" s="34"/>
      <c r="AQ2142" s="34"/>
      <c r="AR2142" s="34"/>
      <c r="AS2142" s="34"/>
      <c r="AT2142" s="44" t="s">
        <v>6737</v>
      </c>
      <c r="AU2142" s="44"/>
      <c r="AV2142" s="751" t="str" cm="1">
        <f t="array" ref="AV21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2" s="34"/>
      <c r="AX2142" s="34"/>
      <c r="AY2142" s="34"/>
      <c r="AZ2142" s="34"/>
      <c r="BA2142" s="34"/>
      <c r="BB2142" s="34"/>
      <c r="BC2142" s="34"/>
      <c r="BD2142" s="44">
        <v>60116</v>
      </c>
      <c r="BE2142" s="34" t="s">
        <v>2676</v>
      </c>
      <c r="BF2142" s="43" t="s">
        <v>1277</v>
      </c>
      <c r="BG2142" s="34" t="s">
        <v>444</v>
      </c>
      <c r="BH2142" s="34" t="s">
        <v>401</v>
      </c>
      <c r="BI2142" s="34" t="s">
        <v>2676</v>
      </c>
      <c r="BJ2142" s="44" t="s">
        <v>3928</v>
      </c>
      <c r="BK2142" s="44" t="s">
        <v>6770</v>
      </c>
    </row>
    <row r="2143" spans="22:63">
      <c r="V2143" s="43">
        <v>268</v>
      </c>
      <c r="W2143" s="34" t="s">
        <v>4150</v>
      </c>
      <c r="X2143" s="44">
        <v>60119</v>
      </c>
      <c r="Y2143" s="34" t="s">
        <v>2181</v>
      </c>
      <c r="Z2143" s="43" t="s">
        <v>1277</v>
      </c>
      <c r="AA2143" s="34" t="s">
        <v>444</v>
      </c>
      <c r="AB2143" s="34" t="s">
        <v>401</v>
      </c>
      <c r="AC2143" s="34" t="s">
        <v>6947</v>
      </c>
      <c r="AD2143" s="44" t="s">
        <v>3928</v>
      </c>
      <c r="AE2143" s="44" t="s">
        <v>6770</v>
      </c>
      <c r="AF2143" s="43">
        <v>268</v>
      </c>
      <c r="AG2143" s="34" t="s">
        <v>4150</v>
      </c>
      <c r="AH2143" s="34" t="s">
        <v>6945</v>
      </c>
      <c r="AI2143" s="43" t="s">
        <v>4016</v>
      </c>
      <c r="AJ2143" s="44" t="s">
        <v>4151</v>
      </c>
      <c r="AK2143" s="295">
        <v>3300011</v>
      </c>
      <c r="AL2143" s="44" t="s">
        <v>444</v>
      </c>
      <c r="AM2143" s="44" t="s">
        <v>4155</v>
      </c>
      <c r="AN2143" s="296">
        <v>235095900</v>
      </c>
      <c r="AO2143" s="34"/>
      <c r="AP2143" s="34"/>
      <c r="AQ2143" s="34"/>
      <c r="AR2143" s="34"/>
      <c r="AS2143" s="34"/>
      <c r="AT2143" s="44" t="s">
        <v>6737</v>
      </c>
      <c r="AU2143" s="44"/>
      <c r="AV2143" s="751" t="str" cm="1">
        <f t="array" ref="AV21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3" s="34"/>
      <c r="AX2143" s="34"/>
      <c r="AY2143" s="34"/>
      <c r="AZ2143" s="34"/>
      <c r="BA2143" s="34"/>
      <c r="BB2143" s="34"/>
      <c r="BC2143" s="34"/>
      <c r="BD2143" s="44">
        <v>60119</v>
      </c>
      <c r="BE2143" s="34" t="s">
        <v>2181</v>
      </c>
      <c r="BF2143" s="43" t="s">
        <v>1277</v>
      </c>
      <c r="BG2143" s="34" t="s">
        <v>444</v>
      </c>
      <c r="BH2143" s="34" t="s">
        <v>401</v>
      </c>
      <c r="BI2143" s="34" t="s">
        <v>6947</v>
      </c>
      <c r="BJ2143" s="44" t="s">
        <v>3928</v>
      </c>
      <c r="BK2143" s="44" t="s">
        <v>6770</v>
      </c>
    </row>
    <row r="2144" spans="22:63">
      <c r="V2144" s="43">
        <v>268</v>
      </c>
      <c r="W2144" s="34" t="s">
        <v>4150</v>
      </c>
      <c r="X2144" s="44">
        <v>60120</v>
      </c>
      <c r="Y2144" s="34" t="s">
        <v>2343</v>
      </c>
      <c r="Z2144" s="43" t="s">
        <v>1277</v>
      </c>
      <c r="AA2144" s="34" t="s">
        <v>444</v>
      </c>
      <c r="AB2144" s="34" t="s">
        <v>401</v>
      </c>
      <c r="AC2144" s="34" t="s">
        <v>6948</v>
      </c>
      <c r="AD2144" s="44" t="s">
        <v>3928</v>
      </c>
      <c r="AE2144" s="44" t="s">
        <v>6770</v>
      </c>
      <c r="AF2144" s="43">
        <v>268</v>
      </c>
      <c r="AG2144" s="34" t="s">
        <v>4150</v>
      </c>
      <c r="AH2144" s="34" t="s">
        <v>6945</v>
      </c>
      <c r="AI2144" s="43" t="s">
        <v>4016</v>
      </c>
      <c r="AJ2144" s="44" t="s">
        <v>4151</v>
      </c>
      <c r="AK2144" s="295">
        <v>3300011</v>
      </c>
      <c r="AL2144" s="44" t="s">
        <v>444</v>
      </c>
      <c r="AM2144" s="44" t="s">
        <v>4155</v>
      </c>
      <c r="AN2144" s="296">
        <v>235095900</v>
      </c>
      <c r="AO2144" s="34"/>
      <c r="AP2144" s="34"/>
      <c r="AQ2144" s="34"/>
      <c r="AR2144" s="34"/>
      <c r="AS2144" s="34"/>
      <c r="AT2144" s="44" t="s">
        <v>6737</v>
      </c>
      <c r="AU2144" s="44"/>
      <c r="AV2144" s="751" t="str" cm="1">
        <f t="array" ref="AV21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4" s="34"/>
      <c r="AX2144" s="34"/>
      <c r="AY2144" s="34"/>
      <c r="AZ2144" s="34"/>
      <c r="BA2144" s="34"/>
      <c r="BB2144" s="34"/>
      <c r="BC2144" s="34"/>
      <c r="BD2144" s="44">
        <v>60120</v>
      </c>
      <c r="BE2144" s="34" t="s">
        <v>2343</v>
      </c>
      <c r="BF2144" s="43" t="s">
        <v>1277</v>
      </c>
      <c r="BG2144" s="34" t="s">
        <v>444</v>
      </c>
      <c r="BH2144" s="34" t="s">
        <v>401</v>
      </c>
      <c r="BI2144" s="34" t="s">
        <v>6948</v>
      </c>
      <c r="BJ2144" s="44" t="s">
        <v>3928</v>
      </c>
      <c r="BK2144" s="44" t="s">
        <v>6770</v>
      </c>
    </row>
    <row r="2145" spans="22:63">
      <c r="V2145" s="43">
        <v>268</v>
      </c>
      <c r="W2145" s="34" t="s">
        <v>4150</v>
      </c>
      <c r="X2145" s="44">
        <v>60121</v>
      </c>
      <c r="Y2145" s="34" t="s">
        <v>3004</v>
      </c>
      <c r="Z2145" s="43" t="s">
        <v>1277</v>
      </c>
      <c r="AA2145" s="34" t="s">
        <v>444</v>
      </c>
      <c r="AB2145" s="34" t="s">
        <v>401</v>
      </c>
      <c r="AC2145" s="34" t="s">
        <v>6949</v>
      </c>
      <c r="AD2145" s="44" t="s">
        <v>3928</v>
      </c>
      <c r="AE2145" s="44" t="s">
        <v>6770</v>
      </c>
      <c r="AF2145" s="43">
        <v>268</v>
      </c>
      <c r="AG2145" s="34" t="s">
        <v>4150</v>
      </c>
      <c r="AH2145" s="34" t="s">
        <v>6945</v>
      </c>
      <c r="AI2145" s="43" t="s">
        <v>4016</v>
      </c>
      <c r="AJ2145" s="44" t="s">
        <v>4151</v>
      </c>
      <c r="AK2145" s="295">
        <v>3300011</v>
      </c>
      <c r="AL2145" s="44" t="s">
        <v>444</v>
      </c>
      <c r="AM2145" s="44" t="s">
        <v>4155</v>
      </c>
      <c r="AN2145" s="296">
        <v>235095900</v>
      </c>
      <c r="AO2145" s="34"/>
      <c r="AP2145" s="34"/>
      <c r="AQ2145" s="34"/>
      <c r="AR2145" s="34"/>
      <c r="AS2145" s="34"/>
      <c r="AT2145" s="44" t="s">
        <v>6737</v>
      </c>
      <c r="AU2145" s="44"/>
      <c r="AV2145" s="751" t="str" cm="1">
        <f t="array" ref="AV21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5" s="34"/>
      <c r="AX2145" s="34"/>
      <c r="AY2145" s="34"/>
      <c r="AZ2145" s="34"/>
      <c r="BA2145" s="34"/>
      <c r="BB2145" s="34"/>
      <c r="BC2145" s="34"/>
      <c r="BD2145" s="44">
        <v>60121</v>
      </c>
      <c r="BE2145" s="34" t="s">
        <v>3004</v>
      </c>
      <c r="BF2145" s="43" t="s">
        <v>1277</v>
      </c>
      <c r="BG2145" s="34" t="s">
        <v>444</v>
      </c>
      <c r="BH2145" s="34" t="s">
        <v>401</v>
      </c>
      <c r="BI2145" s="34" t="s">
        <v>6949</v>
      </c>
      <c r="BJ2145" s="44" t="s">
        <v>3928</v>
      </c>
      <c r="BK2145" s="44" t="s">
        <v>6770</v>
      </c>
    </row>
    <row r="2146" spans="22:63">
      <c r="V2146" s="43">
        <v>268</v>
      </c>
      <c r="W2146" s="34" t="s">
        <v>4150</v>
      </c>
      <c r="X2146" s="44">
        <v>60122</v>
      </c>
      <c r="Y2146" s="34" t="s">
        <v>2484</v>
      </c>
      <c r="Z2146" s="43" t="s">
        <v>1277</v>
      </c>
      <c r="AA2146" s="34" t="s">
        <v>444</v>
      </c>
      <c r="AB2146" s="34" t="s">
        <v>401</v>
      </c>
      <c r="AC2146" s="34" t="s">
        <v>6950</v>
      </c>
      <c r="AD2146" s="44" t="s">
        <v>3928</v>
      </c>
      <c r="AE2146" s="44" t="s">
        <v>6770</v>
      </c>
      <c r="AF2146" s="43">
        <v>268</v>
      </c>
      <c r="AG2146" s="34" t="s">
        <v>4150</v>
      </c>
      <c r="AH2146" s="34" t="s">
        <v>6945</v>
      </c>
      <c r="AI2146" s="43" t="s">
        <v>4016</v>
      </c>
      <c r="AJ2146" s="44" t="s">
        <v>4151</v>
      </c>
      <c r="AK2146" s="295">
        <v>3300011</v>
      </c>
      <c r="AL2146" s="44" t="s">
        <v>444</v>
      </c>
      <c r="AM2146" s="44" t="s">
        <v>4155</v>
      </c>
      <c r="AN2146" s="296">
        <v>235095900</v>
      </c>
      <c r="AO2146" s="34"/>
      <c r="AP2146" s="34"/>
      <c r="AQ2146" s="34"/>
      <c r="AR2146" s="34"/>
      <c r="AS2146" s="34"/>
      <c r="AT2146" s="44" t="s">
        <v>6737</v>
      </c>
      <c r="AU2146" s="44"/>
      <c r="AV2146" s="751" t="str" cm="1">
        <f t="array" ref="AV21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6" s="34"/>
      <c r="AX2146" s="34"/>
      <c r="AY2146" s="34"/>
      <c r="AZ2146" s="34"/>
      <c r="BA2146" s="34"/>
      <c r="BB2146" s="34"/>
      <c r="BC2146" s="34"/>
      <c r="BD2146" s="44">
        <v>60122</v>
      </c>
      <c r="BE2146" s="34" t="s">
        <v>2484</v>
      </c>
      <c r="BF2146" s="43" t="s">
        <v>1277</v>
      </c>
      <c r="BG2146" s="34" t="s">
        <v>444</v>
      </c>
      <c r="BH2146" s="34" t="s">
        <v>401</v>
      </c>
      <c r="BI2146" s="34" t="s">
        <v>6950</v>
      </c>
      <c r="BJ2146" s="44" t="s">
        <v>3928</v>
      </c>
      <c r="BK2146" s="44" t="s">
        <v>6770</v>
      </c>
    </row>
    <row r="2147" spans="22:63">
      <c r="V2147" s="43">
        <v>268</v>
      </c>
      <c r="W2147" s="34" t="s">
        <v>4150</v>
      </c>
      <c r="X2147" s="44">
        <v>60601</v>
      </c>
      <c r="Y2147" s="34" t="s">
        <v>787</v>
      </c>
      <c r="Z2147" s="43" t="s">
        <v>1277</v>
      </c>
      <c r="AA2147" s="34" t="s">
        <v>521</v>
      </c>
      <c r="AB2147" s="34" t="s">
        <v>401</v>
      </c>
      <c r="AC2147" s="34" t="s">
        <v>787</v>
      </c>
      <c r="AD2147" s="44" t="s">
        <v>3928</v>
      </c>
      <c r="AE2147" s="44" t="s">
        <v>6770</v>
      </c>
      <c r="AF2147" s="43">
        <v>268</v>
      </c>
      <c r="AG2147" s="34" t="s">
        <v>4150</v>
      </c>
      <c r="AH2147" s="34" t="s">
        <v>6945</v>
      </c>
      <c r="AI2147" s="43" t="s">
        <v>4016</v>
      </c>
      <c r="AJ2147" s="44" t="s">
        <v>4151</v>
      </c>
      <c r="AK2147" s="295">
        <v>3300011</v>
      </c>
      <c r="AL2147" s="44" t="s">
        <v>444</v>
      </c>
      <c r="AM2147" s="44" t="s">
        <v>4155</v>
      </c>
      <c r="AN2147" s="296">
        <v>235095900</v>
      </c>
      <c r="AO2147" s="34"/>
      <c r="AP2147" s="34"/>
      <c r="AQ2147" s="34"/>
      <c r="AR2147" s="34"/>
      <c r="AS2147" s="34"/>
      <c r="AT2147" s="44" t="s">
        <v>6737</v>
      </c>
      <c r="AU2147" s="44"/>
      <c r="AV2147" s="751" t="str" cm="1">
        <f t="array" ref="AV21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7" s="34"/>
      <c r="AX2147" s="34"/>
      <c r="AY2147" s="34"/>
      <c r="AZ2147" s="34"/>
      <c r="BA2147" s="34"/>
      <c r="BB2147" s="34"/>
      <c r="BC2147" s="34"/>
      <c r="BD2147" s="44">
        <v>60601</v>
      </c>
      <c r="BE2147" s="34" t="s">
        <v>787</v>
      </c>
      <c r="BF2147" s="43" t="s">
        <v>1277</v>
      </c>
      <c r="BG2147" s="34" t="s">
        <v>521</v>
      </c>
      <c r="BH2147" s="34" t="s">
        <v>401</v>
      </c>
      <c r="BI2147" s="34" t="s">
        <v>787</v>
      </c>
      <c r="BJ2147" s="44" t="s">
        <v>3928</v>
      </c>
      <c r="BK2147" s="44" t="s">
        <v>6770</v>
      </c>
    </row>
    <row r="2148" spans="22:63">
      <c r="V2148" s="43">
        <v>268</v>
      </c>
      <c r="W2148" s="34" t="s">
        <v>4150</v>
      </c>
      <c r="X2148" s="44">
        <v>60604</v>
      </c>
      <c r="Y2148" s="34" t="s">
        <v>521</v>
      </c>
      <c r="Z2148" s="43" t="s">
        <v>1277</v>
      </c>
      <c r="AA2148" s="34" t="s">
        <v>521</v>
      </c>
      <c r="AB2148" s="34" t="s">
        <v>401</v>
      </c>
      <c r="AC2148" s="34" t="s">
        <v>521</v>
      </c>
      <c r="AD2148" s="44" t="s">
        <v>3928</v>
      </c>
      <c r="AE2148" s="44" t="s">
        <v>6770</v>
      </c>
      <c r="AF2148" s="43">
        <v>268</v>
      </c>
      <c r="AG2148" s="34" t="s">
        <v>4150</v>
      </c>
      <c r="AH2148" s="34" t="s">
        <v>6945</v>
      </c>
      <c r="AI2148" s="43" t="s">
        <v>4016</v>
      </c>
      <c r="AJ2148" s="44" t="s">
        <v>4151</v>
      </c>
      <c r="AK2148" s="295">
        <v>3300011</v>
      </c>
      <c r="AL2148" s="44" t="s">
        <v>444</v>
      </c>
      <c r="AM2148" s="44" t="s">
        <v>4155</v>
      </c>
      <c r="AN2148" s="296">
        <v>235095900</v>
      </c>
      <c r="AO2148" s="34"/>
      <c r="AP2148" s="34"/>
      <c r="AQ2148" s="34"/>
      <c r="AR2148" s="34"/>
      <c r="AS2148" s="34"/>
      <c r="AT2148" s="44" t="s">
        <v>6737</v>
      </c>
      <c r="AU2148" s="44"/>
      <c r="AV2148" s="751" t="str" cm="1">
        <f t="array" ref="AV21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8" s="34"/>
      <c r="AX2148" s="34"/>
      <c r="AY2148" s="34"/>
      <c r="AZ2148" s="34"/>
      <c r="BA2148" s="34"/>
      <c r="BB2148" s="34"/>
      <c r="BC2148" s="34"/>
      <c r="BD2148" s="44">
        <v>60604</v>
      </c>
      <c r="BE2148" s="34" t="s">
        <v>521</v>
      </c>
      <c r="BF2148" s="43" t="s">
        <v>1277</v>
      </c>
      <c r="BG2148" s="34" t="s">
        <v>521</v>
      </c>
      <c r="BH2148" s="34" t="s">
        <v>401</v>
      </c>
      <c r="BI2148" s="34" t="s">
        <v>521</v>
      </c>
      <c r="BJ2148" s="44" t="s">
        <v>3928</v>
      </c>
      <c r="BK2148" s="44" t="s">
        <v>6770</v>
      </c>
    </row>
    <row r="2149" spans="22:63">
      <c r="V2149" s="43">
        <v>268</v>
      </c>
      <c r="W2149" s="34" t="s">
        <v>4150</v>
      </c>
      <c r="X2149" s="44">
        <v>60600</v>
      </c>
      <c r="Y2149" s="34" t="s">
        <v>6951</v>
      </c>
      <c r="Z2149" s="43" t="s">
        <v>1277</v>
      </c>
      <c r="AA2149" s="34" t="s">
        <v>521</v>
      </c>
      <c r="AB2149" s="34" t="s">
        <v>401</v>
      </c>
      <c r="AC2149" s="34" t="s">
        <v>521</v>
      </c>
      <c r="AD2149" s="44" t="s">
        <v>3928</v>
      </c>
      <c r="AE2149" s="44" t="s">
        <v>6770</v>
      </c>
      <c r="AF2149" s="43">
        <v>268</v>
      </c>
      <c r="AG2149" s="34" t="s">
        <v>4150</v>
      </c>
      <c r="AH2149" s="34" t="s">
        <v>6945</v>
      </c>
      <c r="AI2149" s="43" t="s">
        <v>4016</v>
      </c>
      <c r="AJ2149" s="44" t="s">
        <v>4151</v>
      </c>
      <c r="AK2149" s="295">
        <v>3300011</v>
      </c>
      <c r="AL2149" s="44" t="s">
        <v>444</v>
      </c>
      <c r="AM2149" s="44" t="s">
        <v>4155</v>
      </c>
      <c r="AN2149" s="296">
        <v>235095900</v>
      </c>
      <c r="AO2149" s="34"/>
      <c r="AP2149" s="34"/>
      <c r="AQ2149" s="34"/>
      <c r="AR2149" s="34"/>
      <c r="AS2149" s="34"/>
      <c r="AT2149" s="44" t="s">
        <v>6737</v>
      </c>
      <c r="AU2149" s="44"/>
      <c r="AV2149" s="751" t="str" cm="1">
        <f t="array" ref="AV21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49" s="34"/>
      <c r="AX2149" s="34"/>
      <c r="AY2149" s="34"/>
      <c r="AZ2149" s="34"/>
      <c r="BA2149" s="34"/>
      <c r="BB2149" s="34"/>
      <c r="BC2149" s="34"/>
      <c r="BD2149" s="44">
        <v>60600</v>
      </c>
      <c r="BE2149" s="34" t="s">
        <v>6951</v>
      </c>
      <c r="BF2149" s="43" t="s">
        <v>1277</v>
      </c>
      <c r="BG2149" s="34" t="s">
        <v>521</v>
      </c>
      <c r="BH2149" s="34" t="s">
        <v>401</v>
      </c>
      <c r="BI2149" s="34" t="s">
        <v>521</v>
      </c>
      <c r="BJ2149" s="44" t="s">
        <v>3928</v>
      </c>
      <c r="BK2149" s="44" t="s">
        <v>6770</v>
      </c>
    </row>
    <row r="2150" spans="22:63">
      <c r="V2150" s="43">
        <v>268</v>
      </c>
      <c r="W2150" s="34" t="s">
        <v>4150</v>
      </c>
      <c r="X2150" s="44">
        <v>60606</v>
      </c>
      <c r="Y2150" s="34" t="s">
        <v>1638</v>
      </c>
      <c r="Z2150" s="43" t="s">
        <v>1277</v>
      </c>
      <c r="AA2150" s="34" t="s">
        <v>521</v>
      </c>
      <c r="AB2150" s="34" t="s">
        <v>401</v>
      </c>
      <c r="AC2150" s="34" t="s">
        <v>6952</v>
      </c>
      <c r="AD2150" s="44" t="s">
        <v>3928</v>
      </c>
      <c r="AE2150" s="44" t="s">
        <v>6770</v>
      </c>
      <c r="AF2150" s="43">
        <v>268</v>
      </c>
      <c r="AG2150" s="34" t="s">
        <v>4150</v>
      </c>
      <c r="AH2150" s="34" t="s">
        <v>6945</v>
      </c>
      <c r="AI2150" s="43" t="s">
        <v>4016</v>
      </c>
      <c r="AJ2150" s="44" t="s">
        <v>4151</v>
      </c>
      <c r="AK2150" s="295">
        <v>3300011</v>
      </c>
      <c r="AL2150" s="44" t="s">
        <v>444</v>
      </c>
      <c r="AM2150" s="44" t="s">
        <v>4155</v>
      </c>
      <c r="AN2150" s="296">
        <v>235095900</v>
      </c>
      <c r="AO2150" s="34"/>
      <c r="AP2150" s="34"/>
      <c r="AQ2150" s="34"/>
      <c r="AR2150" s="34"/>
      <c r="AS2150" s="34"/>
      <c r="AT2150" s="44" t="s">
        <v>6737</v>
      </c>
      <c r="AU2150" s="44"/>
      <c r="AV2150" s="751" t="str" cm="1">
        <f t="array" ref="AV21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0" s="34"/>
      <c r="AX2150" s="34"/>
      <c r="AY2150" s="34"/>
      <c r="AZ2150" s="34"/>
      <c r="BA2150" s="34"/>
      <c r="BB2150" s="34"/>
      <c r="BC2150" s="34"/>
      <c r="BD2150" s="44">
        <v>60606</v>
      </c>
      <c r="BE2150" s="34" t="s">
        <v>1638</v>
      </c>
      <c r="BF2150" s="43" t="s">
        <v>1277</v>
      </c>
      <c r="BG2150" s="34" t="s">
        <v>521</v>
      </c>
      <c r="BH2150" s="34" t="s">
        <v>401</v>
      </c>
      <c r="BI2150" s="34" t="s">
        <v>6952</v>
      </c>
      <c r="BJ2150" s="44" t="s">
        <v>3928</v>
      </c>
      <c r="BK2150" s="44" t="s">
        <v>6770</v>
      </c>
    </row>
    <row r="2151" spans="22:63">
      <c r="V2151" s="43">
        <v>268</v>
      </c>
      <c r="W2151" s="34" t="s">
        <v>4150</v>
      </c>
      <c r="X2151" s="44">
        <v>60605</v>
      </c>
      <c r="Y2151" s="34" t="s">
        <v>1348</v>
      </c>
      <c r="Z2151" s="43" t="s">
        <v>1277</v>
      </c>
      <c r="AA2151" s="34" t="s">
        <v>521</v>
      </c>
      <c r="AB2151" s="34" t="s">
        <v>401</v>
      </c>
      <c r="AC2151" s="34" t="s">
        <v>1348</v>
      </c>
      <c r="AD2151" s="44" t="s">
        <v>3928</v>
      </c>
      <c r="AE2151" s="44" t="s">
        <v>6770</v>
      </c>
      <c r="AF2151" s="43">
        <v>268</v>
      </c>
      <c r="AG2151" s="34" t="s">
        <v>4150</v>
      </c>
      <c r="AH2151" s="34" t="s">
        <v>6945</v>
      </c>
      <c r="AI2151" s="43" t="s">
        <v>4016</v>
      </c>
      <c r="AJ2151" s="44" t="s">
        <v>4151</v>
      </c>
      <c r="AK2151" s="295">
        <v>3300011</v>
      </c>
      <c r="AL2151" s="44" t="s">
        <v>444</v>
      </c>
      <c r="AM2151" s="44" t="s">
        <v>4155</v>
      </c>
      <c r="AN2151" s="296">
        <v>235095900</v>
      </c>
      <c r="AO2151" s="34"/>
      <c r="AP2151" s="34"/>
      <c r="AQ2151" s="34"/>
      <c r="AR2151" s="34"/>
      <c r="AS2151" s="34"/>
      <c r="AT2151" s="44" t="s">
        <v>6737</v>
      </c>
      <c r="AU2151" s="44"/>
      <c r="AV2151" s="751" t="str" cm="1">
        <f t="array" ref="AV21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1" s="34"/>
      <c r="AX2151" s="34"/>
      <c r="AY2151" s="34"/>
      <c r="AZ2151" s="34"/>
      <c r="BA2151" s="34"/>
      <c r="BB2151" s="34"/>
      <c r="BC2151" s="34"/>
      <c r="BD2151" s="44">
        <v>60605</v>
      </c>
      <c r="BE2151" s="34" t="s">
        <v>1348</v>
      </c>
      <c r="BF2151" s="43" t="s">
        <v>1277</v>
      </c>
      <c r="BG2151" s="34" t="s">
        <v>521</v>
      </c>
      <c r="BH2151" s="34" t="s">
        <v>401</v>
      </c>
      <c r="BI2151" s="34" t="s">
        <v>1348</v>
      </c>
      <c r="BJ2151" s="44" t="s">
        <v>3928</v>
      </c>
      <c r="BK2151" s="44" t="s">
        <v>6770</v>
      </c>
    </row>
    <row r="2152" spans="22:63">
      <c r="V2152" s="43">
        <v>268</v>
      </c>
      <c r="W2152" s="34" t="s">
        <v>4150</v>
      </c>
      <c r="X2152" s="44">
        <v>61101</v>
      </c>
      <c r="Y2152" s="34" t="s">
        <v>791</v>
      </c>
      <c r="Z2152" s="43" t="s">
        <v>1277</v>
      </c>
      <c r="AA2152" s="34" t="s">
        <v>526</v>
      </c>
      <c r="AB2152" s="34" t="s">
        <v>401</v>
      </c>
      <c r="AC2152" s="34" t="s">
        <v>791</v>
      </c>
      <c r="AD2152" s="44" t="s">
        <v>3928</v>
      </c>
      <c r="AE2152" s="44" t="s">
        <v>6770</v>
      </c>
      <c r="AF2152" s="43">
        <v>268</v>
      </c>
      <c r="AG2152" s="34" t="s">
        <v>4150</v>
      </c>
      <c r="AH2152" s="34" t="s">
        <v>6945</v>
      </c>
      <c r="AI2152" s="43" t="s">
        <v>4016</v>
      </c>
      <c r="AJ2152" s="44" t="s">
        <v>4151</v>
      </c>
      <c r="AK2152" s="295">
        <v>3300011</v>
      </c>
      <c r="AL2152" s="44" t="s">
        <v>444</v>
      </c>
      <c r="AM2152" s="44" t="s">
        <v>4155</v>
      </c>
      <c r="AN2152" s="296">
        <v>235095900</v>
      </c>
      <c r="AO2152" s="34"/>
      <c r="AP2152" s="34"/>
      <c r="AQ2152" s="34"/>
      <c r="AR2152" s="34"/>
      <c r="AS2152" s="34"/>
      <c r="AT2152" s="44" t="s">
        <v>6737</v>
      </c>
      <c r="AU2152" s="44"/>
      <c r="AV2152" s="751" t="str" cm="1">
        <f t="array" ref="AV21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2" s="34"/>
      <c r="AX2152" s="34"/>
      <c r="AY2152" s="34"/>
      <c r="AZ2152" s="34"/>
      <c r="BA2152" s="34"/>
      <c r="BB2152" s="34"/>
      <c r="BC2152" s="34"/>
      <c r="BD2152" s="44">
        <v>61101</v>
      </c>
      <c r="BE2152" s="34" t="s">
        <v>791</v>
      </c>
      <c r="BF2152" s="43" t="s">
        <v>1277</v>
      </c>
      <c r="BG2152" s="34" t="s">
        <v>526</v>
      </c>
      <c r="BH2152" s="34" t="s">
        <v>401</v>
      </c>
      <c r="BI2152" s="34" t="s">
        <v>791</v>
      </c>
      <c r="BJ2152" s="44" t="s">
        <v>3928</v>
      </c>
      <c r="BK2152" s="44" t="s">
        <v>6770</v>
      </c>
    </row>
    <row r="2153" spans="22:63">
      <c r="V2153" s="43">
        <v>268</v>
      </c>
      <c r="W2153" s="34" t="s">
        <v>4150</v>
      </c>
      <c r="X2153" s="44">
        <v>61102</v>
      </c>
      <c r="Y2153" s="34" t="s">
        <v>1058</v>
      </c>
      <c r="Z2153" s="43" t="s">
        <v>1277</v>
      </c>
      <c r="AA2153" s="34" t="s">
        <v>526</v>
      </c>
      <c r="AB2153" s="34" t="s">
        <v>401</v>
      </c>
      <c r="AC2153" s="34" t="s">
        <v>1058</v>
      </c>
      <c r="AD2153" s="44" t="s">
        <v>3928</v>
      </c>
      <c r="AE2153" s="44" t="s">
        <v>6770</v>
      </c>
      <c r="AF2153" s="43">
        <v>268</v>
      </c>
      <c r="AG2153" s="34" t="s">
        <v>4150</v>
      </c>
      <c r="AH2153" s="34" t="s">
        <v>6945</v>
      </c>
      <c r="AI2153" s="43" t="s">
        <v>4016</v>
      </c>
      <c r="AJ2153" s="44" t="s">
        <v>4151</v>
      </c>
      <c r="AK2153" s="295">
        <v>3300011</v>
      </c>
      <c r="AL2153" s="44" t="s">
        <v>444</v>
      </c>
      <c r="AM2153" s="44" t="s">
        <v>4155</v>
      </c>
      <c r="AN2153" s="296">
        <v>235095900</v>
      </c>
      <c r="AO2153" s="34"/>
      <c r="AP2153" s="34"/>
      <c r="AQ2153" s="34"/>
      <c r="AR2153" s="34"/>
      <c r="AS2153" s="34"/>
      <c r="AT2153" s="44" t="s">
        <v>6737</v>
      </c>
      <c r="AU2153" s="44"/>
      <c r="AV2153" s="751" t="str" cm="1">
        <f t="array" ref="AV21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3" s="34"/>
      <c r="AX2153" s="34"/>
      <c r="AY2153" s="34"/>
      <c r="AZ2153" s="34"/>
      <c r="BA2153" s="34"/>
      <c r="BB2153" s="34"/>
      <c r="BC2153" s="34"/>
      <c r="BD2153" s="44">
        <v>61102</v>
      </c>
      <c r="BE2153" s="34" t="s">
        <v>1058</v>
      </c>
      <c r="BF2153" s="43" t="s">
        <v>1277</v>
      </c>
      <c r="BG2153" s="34" t="s">
        <v>526</v>
      </c>
      <c r="BH2153" s="34" t="s">
        <v>401</v>
      </c>
      <c r="BI2153" s="34" t="s">
        <v>1058</v>
      </c>
      <c r="BJ2153" s="44" t="s">
        <v>3928</v>
      </c>
      <c r="BK2153" s="44" t="s">
        <v>6770</v>
      </c>
    </row>
    <row r="2154" spans="22:63">
      <c r="V2154" s="43">
        <v>268</v>
      </c>
      <c r="W2154" s="34" t="s">
        <v>4150</v>
      </c>
      <c r="X2154" s="44">
        <v>61103</v>
      </c>
      <c r="Y2154" s="34" t="s">
        <v>1353</v>
      </c>
      <c r="Z2154" s="43" t="s">
        <v>1277</v>
      </c>
      <c r="AA2154" s="34" t="s">
        <v>526</v>
      </c>
      <c r="AB2154" s="34" t="s">
        <v>401</v>
      </c>
      <c r="AC2154" s="34" t="s">
        <v>1353</v>
      </c>
      <c r="AD2154" s="44" t="s">
        <v>3928</v>
      </c>
      <c r="AE2154" s="44" t="s">
        <v>6770</v>
      </c>
      <c r="AF2154" s="43">
        <v>268</v>
      </c>
      <c r="AG2154" s="34" t="s">
        <v>4150</v>
      </c>
      <c r="AH2154" s="34" t="s">
        <v>6945</v>
      </c>
      <c r="AI2154" s="43" t="s">
        <v>4016</v>
      </c>
      <c r="AJ2154" s="44" t="s">
        <v>4151</v>
      </c>
      <c r="AK2154" s="295">
        <v>3300011</v>
      </c>
      <c r="AL2154" s="44" t="s">
        <v>444</v>
      </c>
      <c r="AM2154" s="44" t="s">
        <v>4155</v>
      </c>
      <c r="AN2154" s="296">
        <v>235095900</v>
      </c>
      <c r="AO2154" s="34"/>
      <c r="AP2154" s="34"/>
      <c r="AQ2154" s="34"/>
      <c r="AR2154" s="34"/>
      <c r="AS2154" s="34"/>
      <c r="AT2154" s="44" t="s">
        <v>6737</v>
      </c>
      <c r="AU2154" s="44"/>
      <c r="AV2154" s="751" t="str" cm="1">
        <f t="array" ref="AV21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4" s="34"/>
      <c r="AX2154" s="34"/>
      <c r="AY2154" s="34"/>
      <c r="AZ2154" s="34"/>
      <c r="BA2154" s="34"/>
      <c r="BB2154" s="34"/>
      <c r="BC2154" s="34"/>
      <c r="BD2154" s="44">
        <v>61103</v>
      </c>
      <c r="BE2154" s="34" t="s">
        <v>1353</v>
      </c>
      <c r="BF2154" s="43" t="s">
        <v>1277</v>
      </c>
      <c r="BG2154" s="34" t="s">
        <v>526</v>
      </c>
      <c r="BH2154" s="34" t="s">
        <v>401</v>
      </c>
      <c r="BI2154" s="34" t="s">
        <v>1353</v>
      </c>
      <c r="BJ2154" s="44" t="s">
        <v>3928</v>
      </c>
      <c r="BK2154" s="44" t="s">
        <v>6770</v>
      </c>
    </row>
    <row r="2155" spans="22:63">
      <c r="V2155" s="43">
        <v>268</v>
      </c>
      <c r="W2155" s="34" t="s">
        <v>4150</v>
      </c>
      <c r="X2155" s="44">
        <v>61104</v>
      </c>
      <c r="Y2155" s="34" t="s">
        <v>1642</v>
      </c>
      <c r="Z2155" s="43" t="s">
        <v>1277</v>
      </c>
      <c r="AA2155" s="34" t="s">
        <v>526</v>
      </c>
      <c r="AB2155" s="34" t="s">
        <v>401</v>
      </c>
      <c r="AC2155" s="34" t="s">
        <v>1642</v>
      </c>
      <c r="AD2155" s="44" t="s">
        <v>3928</v>
      </c>
      <c r="AE2155" s="44" t="s">
        <v>6770</v>
      </c>
      <c r="AF2155" s="43">
        <v>268</v>
      </c>
      <c r="AG2155" s="34" t="s">
        <v>4150</v>
      </c>
      <c r="AH2155" s="34" t="s">
        <v>6945</v>
      </c>
      <c r="AI2155" s="43" t="s">
        <v>4016</v>
      </c>
      <c r="AJ2155" s="44" t="s">
        <v>4151</v>
      </c>
      <c r="AK2155" s="295">
        <v>3300011</v>
      </c>
      <c r="AL2155" s="44" t="s">
        <v>444</v>
      </c>
      <c r="AM2155" s="44" t="s">
        <v>4155</v>
      </c>
      <c r="AN2155" s="296">
        <v>235095900</v>
      </c>
      <c r="AO2155" s="34"/>
      <c r="AP2155" s="34"/>
      <c r="AQ2155" s="34"/>
      <c r="AR2155" s="34"/>
      <c r="AS2155" s="34"/>
      <c r="AT2155" s="44" t="s">
        <v>6737</v>
      </c>
      <c r="AU2155" s="44"/>
      <c r="AV2155" s="751" t="str" cm="1">
        <f t="array" ref="AV21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5" s="34"/>
      <c r="AX2155" s="34"/>
      <c r="AY2155" s="34"/>
      <c r="AZ2155" s="34"/>
      <c r="BA2155" s="34"/>
      <c r="BB2155" s="34"/>
      <c r="BC2155" s="34"/>
      <c r="BD2155" s="44">
        <v>61104</v>
      </c>
      <c r="BE2155" s="34" t="s">
        <v>1642</v>
      </c>
      <c r="BF2155" s="43" t="s">
        <v>1277</v>
      </c>
      <c r="BG2155" s="34" t="s">
        <v>526</v>
      </c>
      <c r="BH2155" s="34" t="s">
        <v>401</v>
      </c>
      <c r="BI2155" s="34" t="s">
        <v>1642</v>
      </c>
      <c r="BJ2155" s="44" t="s">
        <v>3928</v>
      </c>
      <c r="BK2155" s="44" t="s">
        <v>6770</v>
      </c>
    </row>
    <row r="2156" spans="22:63">
      <c r="V2156" s="43">
        <v>268</v>
      </c>
      <c r="W2156" s="34" t="s">
        <v>4150</v>
      </c>
      <c r="X2156" s="44">
        <v>61106</v>
      </c>
      <c r="Y2156" s="34" t="s">
        <v>1884</v>
      </c>
      <c r="Z2156" s="43" t="s">
        <v>1277</v>
      </c>
      <c r="AA2156" s="34" t="s">
        <v>526</v>
      </c>
      <c r="AB2156" s="34" t="s">
        <v>401</v>
      </c>
      <c r="AC2156" s="34" t="s">
        <v>1884</v>
      </c>
      <c r="AD2156" s="44" t="s">
        <v>3928</v>
      </c>
      <c r="AE2156" s="44" t="s">
        <v>6770</v>
      </c>
      <c r="AF2156" s="43">
        <v>268</v>
      </c>
      <c r="AG2156" s="34" t="s">
        <v>4150</v>
      </c>
      <c r="AH2156" s="34" t="s">
        <v>6945</v>
      </c>
      <c r="AI2156" s="43" t="s">
        <v>4016</v>
      </c>
      <c r="AJ2156" s="44" t="s">
        <v>4151</v>
      </c>
      <c r="AK2156" s="295">
        <v>3300011</v>
      </c>
      <c r="AL2156" s="44" t="s">
        <v>444</v>
      </c>
      <c r="AM2156" s="44" t="s">
        <v>4155</v>
      </c>
      <c r="AN2156" s="296">
        <v>235095900</v>
      </c>
      <c r="AO2156" s="34"/>
      <c r="AP2156" s="34"/>
      <c r="AQ2156" s="34"/>
      <c r="AR2156" s="34"/>
      <c r="AS2156" s="34"/>
      <c r="AT2156" s="44" t="s">
        <v>6737</v>
      </c>
      <c r="AU2156" s="44"/>
      <c r="AV2156" s="751" t="str" cm="1">
        <f t="array" ref="AV21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6" s="34"/>
      <c r="AX2156" s="34"/>
      <c r="AY2156" s="34"/>
      <c r="AZ2156" s="34"/>
      <c r="BA2156" s="34"/>
      <c r="BB2156" s="34"/>
      <c r="BC2156" s="34"/>
      <c r="BD2156" s="44">
        <v>61106</v>
      </c>
      <c r="BE2156" s="34" t="s">
        <v>1884</v>
      </c>
      <c r="BF2156" s="43" t="s">
        <v>1277</v>
      </c>
      <c r="BG2156" s="34" t="s">
        <v>526</v>
      </c>
      <c r="BH2156" s="34" t="s">
        <v>401</v>
      </c>
      <c r="BI2156" s="34" t="s">
        <v>1884</v>
      </c>
      <c r="BJ2156" s="44" t="s">
        <v>3928</v>
      </c>
      <c r="BK2156" s="44" t="s">
        <v>6770</v>
      </c>
    </row>
    <row r="2157" spans="22:63">
      <c r="V2157" s="43">
        <v>268</v>
      </c>
      <c r="W2157" s="34" t="s">
        <v>4150</v>
      </c>
      <c r="X2157" s="44">
        <v>61109</v>
      </c>
      <c r="Y2157" s="34" t="s">
        <v>2005</v>
      </c>
      <c r="Z2157" s="43" t="s">
        <v>1277</v>
      </c>
      <c r="AA2157" s="34" t="s">
        <v>526</v>
      </c>
      <c r="AB2157" s="34" t="s">
        <v>401</v>
      </c>
      <c r="AC2157" s="34" t="s">
        <v>2005</v>
      </c>
      <c r="AD2157" s="44" t="s">
        <v>3928</v>
      </c>
      <c r="AE2157" s="44" t="s">
        <v>6770</v>
      </c>
      <c r="AF2157" s="43">
        <v>268</v>
      </c>
      <c r="AG2157" s="34" t="s">
        <v>4150</v>
      </c>
      <c r="AH2157" s="34" t="s">
        <v>6945</v>
      </c>
      <c r="AI2157" s="43" t="s">
        <v>4016</v>
      </c>
      <c r="AJ2157" s="44" t="s">
        <v>4151</v>
      </c>
      <c r="AK2157" s="295">
        <v>3300011</v>
      </c>
      <c r="AL2157" s="44" t="s">
        <v>444</v>
      </c>
      <c r="AM2157" s="44" t="s">
        <v>4155</v>
      </c>
      <c r="AN2157" s="296">
        <v>235095900</v>
      </c>
      <c r="AO2157" s="34"/>
      <c r="AP2157" s="34"/>
      <c r="AQ2157" s="34"/>
      <c r="AR2157" s="34"/>
      <c r="AS2157" s="34"/>
      <c r="AT2157" s="44" t="s">
        <v>6737</v>
      </c>
      <c r="AU2157" s="44"/>
      <c r="AV2157" s="751" t="str" cm="1">
        <f t="array" ref="AV21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7" s="34"/>
      <c r="AX2157" s="34"/>
      <c r="AY2157" s="34"/>
      <c r="AZ2157" s="34"/>
      <c r="BA2157" s="34"/>
      <c r="BB2157" s="34"/>
      <c r="BC2157" s="34"/>
      <c r="BD2157" s="44">
        <v>61109</v>
      </c>
      <c r="BE2157" s="34" t="s">
        <v>2005</v>
      </c>
      <c r="BF2157" s="43" t="s">
        <v>1277</v>
      </c>
      <c r="BG2157" s="34" t="s">
        <v>526</v>
      </c>
      <c r="BH2157" s="34" t="s">
        <v>401</v>
      </c>
      <c r="BI2157" s="34" t="s">
        <v>2005</v>
      </c>
      <c r="BJ2157" s="44" t="s">
        <v>3928</v>
      </c>
      <c r="BK2157" s="44" t="s">
        <v>6770</v>
      </c>
    </row>
    <row r="2158" spans="22:63">
      <c r="V2158" s="43">
        <v>268</v>
      </c>
      <c r="W2158" s="34" t="s">
        <v>4150</v>
      </c>
      <c r="X2158" s="44">
        <v>61110</v>
      </c>
      <c r="Y2158" s="34" t="s">
        <v>2258</v>
      </c>
      <c r="Z2158" s="43" t="s">
        <v>1277</v>
      </c>
      <c r="AA2158" s="34" t="s">
        <v>526</v>
      </c>
      <c r="AB2158" s="34" t="s">
        <v>401</v>
      </c>
      <c r="AC2158" s="34" t="s">
        <v>2258</v>
      </c>
      <c r="AD2158" s="44" t="s">
        <v>3928</v>
      </c>
      <c r="AE2158" s="44" t="s">
        <v>6770</v>
      </c>
      <c r="AF2158" s="43">
        <v>268</v>
      </c>
      <c r="AG2158" s="34" t="s">
        <v>4150</v>
      </c>
      <c r="AH2158" s="34" t="s">
        <v>6945</v>
      </c>
      <c r="AI2158" s="43" t="s">
        <v>4016</v>
      </c>
      <c r="AJ2158" s="44" t="s">
        <v>4151</v>
      </c>
      <c r="AK2158" s="295">
        <v>3300011</v>
      </c>
      <c r="AL2158" s="44" t="s">
        <v>444</v>
      </c>
      <c r="AM2158" s="44" t="s">
        <v>4155</v>
      </c>
      <c r="AN2158" s="296">
        <v>235095900</v>
      </c>
      <c r="AO2158" s="34"/>
      <c r="AP2158" s="34"/>
      <c r="AQ2158" s="34"/>
      <c r="AR2158" s="34"/>
      <c r="AS2158" s="34"/>
      <c r="AT2158" s="44" t="s">
        <v>6737</v>
      </c>
      <c r="AU2158" s="44"/>
      <c r="AV2158" s="751" t="str" cm="1">
        <f t="array" ref="AV21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8" s="34"/>
      <c r="AX2158" s="34"/>
      <c r="AY2158" s="34"/>
      <c r="AZ2158" s="34"/>
      <c r="BA2158" s="34"/>
      <c r="BB2158" s="34"/>
      <c r="BC2158" s="34"/>
      <c r="BD2158" s="44">
        <v>61110</v>
      </c>
      <c r="BE2158" s="34" t="s">
        <v>2258</v>
      </c>
      <c r="BF2158" s="43" t="s">
        <v>1277</v>
      </c>
      <c r="BG2158" s="34" t="s">
        <v>526</v>
      </c>
      <c r="BH2158" s="34" t="s">
        <v>401</v>
      </c>
      <c r="BI2158" s="34" t="s">
        <v>2258</v>
      </c>
      <c r="BJ2158" s="44" t="s">
        <v>3928</v>
      </c>
      <c r="BK2158" s="44" t="s">
        <v>6770</v>
      </c>
    </row>
    <row r="2159" spans="22:63">
      <c r="V2159" s="43">
        <v>268</v>
      </c>
      <c r="W2159" s="34" t="s">
        <v>4150</v>
      </c>
      <c r="X2159" s="44">
        <v>61111</v>
      </c>
      <c r="Y2159" s="34" t="s">
        <v>2182</v>
      </c>
      <c r="Z2159" s="43" t="s">
        <v>1277</v>
      </c>
      <c r="AA2159" s="34" t="s">
        <v>526</v>
      </c>
      <c r="AB2159" s="34" t="s">
        <v>401</v>
      </c>
      <c r="AC2159" s="34" t="s">
        <v>2182</v>
      </c>
      <c r="AD2159" s="44" t="s">
        <v>3928</v>
      </c>
      <c r="AE2159" s="44" t="s">
        <v>6770</v>
      </c>
      <c r="AF2159" s="43">
        <v>268</v>
      </c>
      <c r="AG2159" s="34" t="s">
        <v>4150</v>
      </c>
      <c r="AH2159" s="34" t="s">
        <v>6945</v>
      </c>
      <c r="AI2159" s="43" t="s">
        <v>4016</v>
      </c>
      <c r="AJ2159" s="44" t="s">
        <v>4151</v>
      </c>
      <c r="AK2159" s="295">
        <v>3300011</v>
      </c>
      <c r="AL2159" s="44" t="s">
        <v>444</v>
      </c>
      <c r="AM2159" s="44" t="s">
        <v>4155</v>
      </c>
      <c r="AN2159" s="296">
        <v>235095900</v>
      </c>
      <c r="AO2159" s="34"/>
      <c r="AP2159" s="34"/>
      <c r="AQ2159" s="34"/>
      <c r="AR2159" s="34"/>
      <c r="AS2159" s="34"/>
      <c r="AT2159" s="44" t="s">
        <v>6737</v>
      </c>
      <c r="AU2159" s="44"/>
      <c r="AV2159" s="751" t="str" cm="1">
        <f t="array" ref="AV21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59" s="34"/>
      <c r="AX2159" s="34"/>
      <c r="AY2159" s="34"/>
      <c r="AZ2159" s="34"/>
      <c r="BA2159" s="34"/>
      <c r="BB2159" s="34"/>
      <c r="BC2159" s="34"/>
      <c r="BD2159" s="44">
        <v>61111</v>
      </c>
      <c r="BE2159" s="34" t="s">
        <v>2182</v>
      </c>
      <c r="BF2159" s="43" t="s">
        <v>1277</v>
      </c>
      <c r="BG2159" s="34" t="s">
        <v>526</v>
      </c>
      <c r="BH2159" s="34" t="s">
        <v>401</v>
      </c>
      <c r="BI2159" s="34" t="s">
        <v>2182</v>
      </c>
      <c r="BJ2159" s="44" t="s">
        <v>3928</v>
      </c>
      <c r="BK2159" s="44" t="s">
        <v>6770</v>
      </c>
    </row>
    <row r="2160" spans="22:63">
      <c r="V2160" s="43">
        <v>268</v>
      </c>
      <c r="W2160" s="34" t="s">
        <v>4150</v>
      </c>
      <c r="X2160" s="44">
        <v>61100</v>
      </c>
      <c r="Y2160" s="34" t="s">
        <v>6953</v>
      </c>
      <c r="Z2160" s="43" t="s">
        <v>1277</v>
      </c>
      <c r="AA2160" s="34" t="s">
        <v>526</v>
      </c>
      <c r="AB2160" s="34" t="s">
        <v>401</v>
      </c>
      <c r="AC2160" s="34" t="s">
        <v>6954</v>
      </c>
      <c r="AD2160" s="44" t="s">
        <v>3928</v>
      </c>
      <c r="AE2160" s="44" t="s">
        <v>6770</v>
      </c>
      <c r="AF2160" s="43">
        <v>268</v>
      </c>
      <c r="AG2160" s="34" t="s">
        <v>4150</v>
      </c>
      <c r="AH2160" s="34" t="s">
        <v>6945</v>
      </c>
      <c r="AI2160" s="43" t="s">
        <v>4016</v>
      </c>
      <c r="AJ2160" s="44" t="s">
        <v>4151</v>
      </c>
      <c r="AK2160" s="295">
        <v>3300011</v>
      </c>
      <c r="AL2160" s="44" t="s">
        <v>444</v>
      </c>
      <c r="AM2160" s="44" t="s">
        <v>4155</v>
      </c>
      <c r="AN2160" s="296">
        <v>235095900</v>
      </c>
      <c r="AO2160" s="34"/>
      <c r="AP2160" s="34"/>
      <c r="AQ2160" s="34"/>
      <c r="AR2160" s="34"/>
      <c r="AS2160" s="34"/>
      <c r="AT2160" s="44" t="s">
        <v>6737</v>
      </c>
      <c r="AU2160" s="44"/>
      <c r="AV2160" s="751" t="str" cm="1">
        <f t="array" ref="AV21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0" s="34"/>
      <c r="AX2160" s="34"/>
      <c r="AY2160" s="34"/>
      <c r="AZ2160" s="34"/>
      <c r="BA2160" s="34"/>
      <c r="BB2160" s="34"/>
      <c r="BC2160" s="34"/>
      <c r="BD2160" s="44">
        <v>61100</v>
      </c>
      <c r="BE2160" s="34" t="s">
        <v>6953</v>
      </c>
      <c r="BF2160" s="43" t="s">
        <v>1277</v>
      </c>
      <c r="BG2160" s="34" t="s">
        <v>526</v>
      </c>
      <c r="BH2160" s="34" t="s">
        <v>401</v>
      </c>
      <c r="BI2160" s="34" t="s">
        <v>6954</v>
      </c>
      <c r="BJ2160" s="44" t="s">
        <v>3928</v>
      </c>
      <c r="BK2160" s="44" t="s">
        <v>6770</v>
      </c>
    </row>
    <row r="2161" spans="22:63">
      <c r="V2161" s="43">
        <v>268</v>
      </c>
      <c r="W2161" s="34" t="s">
        <v>4150</v>
      </c>
      <c r="X2161" s="44">
        <v>61115</v>
      </c>
      <c r="Y2161" s="34" t="s">
        <v>2552</v>
      </c>
      <c r="Z2161" s="43" t="s">
        <v>1277</v>
      </c>
      <c r="AA2161" s="34" t="s">
        <v>526</v>
      </c>
      <c r="AB2161" s="34" t="s">
        <v>401</v>
      </c>
      <c r="AC2161" s="34" t="s">
        <v>2552</v>
      </c>
      <c r="AD2161" s="44" t="s">
        <v>3928</v>
      </c>
      <c r="AE2161" s="44" t="s">
        <v>6770</v>
      </c>
      <c r="AF2161" s="43">
        <v>268</v>
      </c>
      <c r="AG2161" s="34" t="s">
        <v>4150</v>
      </c>
      <c r="AH2161" s="34" t="s">
        <v>6945</v>
      </c>
      <c r="AI2161" s="43" t="s">
        <v>4016</v>
      </c>
      <c r="AJ2161" s="44" t="s">
        <v>4151</v>
      </c>
      <c r="AK2161" s="295">
        <v>3300011</v>
      </c>
      <c r="AL2161" s="44" t="s">
        <v>444</v>
      </c>
      <c r="AM2161" s="44" t="s">
        <v>4155</v>
      </c>
      <c r="AN2161" s="296">
        <v>235095900</v>
      </c>
      <c r="AO2161" s="34"/>
      <c r="AP2161" s="34"/>
      <c r="AQ2161" s="34"/>
      <c r="AR2161" s="34"/>
      <c r="AS2161" s="34"/>
      <c r="AT2161" s="44" t="s">
        <v>6737</v>
      </c>
      <c r="AU2161" s="44"/>
      <c r="AV2161" s="751" t="str" cm="1">
        <f t="array" ref="AV21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1" s="34"/>
      <c r="AX2161" s="34"/>
      <c r="AY2161" s="34"/>
      <c r="AZ2161" s="34"/>
      <c r="BA2161" s="34"/>
      <c r="BB2161" s="34"/>
      <c r="BC2161" s="34"/>
      <c r="BD2161" s="44">
        <v>61115</v>
      </c>
      <c r="BE2161" s="34" t="s">
        <v>2552</v>
      </c>
      <c r="BF2161" s="43" t="s">
        <v>1277</v>
      </c>
      <c r="BG2161" s="34" t="s">
        <v>526</v>
      </c>
      <c r="BH2161" s="34" t="s">
        <v>401</v>
      </c>
      <c r="BI2161" s="34" t="s">
        <v>2552</v>
      </c>
      <c r="BJ2161" s="44" t="s">
        <v>3928</v>
      </c>
      <c r="BK2161" s="44" t="s">
        <v>6770</v>
      </c>
    </row>
    <row r="2162" spans="22:63">
      <c r="V2162" s="43">
        <v>268</v>
      </c>
      <c r="W2162" s="34" t="s">
        <v>4150</v>
      </c>
      <c r="X2162" s="44">
        <v>61118</v>
      </c>
      <c r="Y2162" s="34" t="s">
        <v>2681</v>
      </c>
      <c r="Z2162" s="43" t="s">
        <v>1277</v>
      </c>
      <c r="AA2162" s="34" t="s">
        <v>526</v>
      </c>
      <c r="AB2162" s="34" t="s">
        <v>401</v>
      </c>
      <c r="AC2162" s="34" t="s">
        <v>2681</v>
      </c>
      <c r="AD2162" s="44" t="s">
        <v>3928</v>
      </c>
      <c r="AE2162" s="44" t="s">
        <v>6770</v>
      </c>
      <c r="AF2162" s="43">
        <v>268</v>
      </c>
      <c r="AG2162" s="34" t="s">
        <v>4150</v>
      </c>
      <c r="AH2162" s="34" t="s">
        <v>6945</v>
      </c>
      <c r="AI2162" s="43" t="s">
        <v>4016</v>
      </c>
      <c r="AJ2162" s="44" t="s">
        <v>4151</v>
      </c>
      <c r="AK2162" s="295">
        <v>3300011</v>
      </c>
      <c r="AL2162" s="44" t="s">
        <v>444</v>
      </c>
      <c r="AM2162" s="44" t="s">
        <v>4155</v>
      </c>
      <c r="AN2162" s="296">
        <v>235095900</v>
      </c>
      <c r="AO2162" s="34"/>
      <c r="AP2162" s="34"/>
      <c r="AQ2162" s="34"/>
      <c r="AR2162" s="34"/>
      <c r="AS2162" s="34"/>
      <c r="AT2162" s="44" t="s">
        <v>6737</v>
      </c>
      <c r="AU2162" s="44"/>
      <c r="AV2162" s="751" t="str" cm="1">
        <f t="array" ref="AV21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2" s="34"/>
      <c r="AX2162" s="34"/>
      <c r="AY2162" s="34"/>
      <c r="AZ2162" s="34"/>
      <c r="BA2162" s="34"/>
      <c r="BB2162" s="34"/>
      <c r="BC2162" s="34"/>
      <c r="BD2162" s="44">
        <v>61118</v>
      </c>
      <c r="BE2162" s="34" t="s">
        <v>2681</v>
      </c>
      <c r="BF2162" s="43" t="s">
        <v>1277</v>
      </c>
      <c r="BG2162" s="34" t="s">
        <v>526</v>
      </c>
      <c r="BH2162" s="34" t="s">
        <v>401</v>
      </c>
      <c r="BI2162" s="34" t="s">
        <v>2681</v>
      </c>
      <c r="BJ2162" s="44" t="s">
        <v>3928</v>
      </c>
      <c r="BK2162" s="44" t="s">
        <v>6770</v>
      </c>
    </row>
    <row r="2163" spans="22:63">
      <c r="V2163" s="43">
        <v>268</v>
      </c>
      <c r="W2163" s="34" t="s">
        <v>4150</v>
      </c>
      <c r="X2163" s="44">
        <v>61119</v>
      </c>
      <c r="Y2163" s="34" t="s">
        <v>2805</v>
      </c>
      <c r="Z2163" s="43" t="s">
        <v>1277</v>
      </c>
      <c r="AA2163" s="34" t="s">
        <v>526</v>
      </c>
      <c r="AB2163" s="34" t="s">
        <v>401</v>
      </c>
      <c r="AC2163" s="34" t="s">
        <v>2805</v>
      </c>
      <c r="AD2163" s="44" t="s">
        <v>3928</v>
      </c>
      <c r="AE2163" s="44" t="s">
        <v>6770</v>
      </c>
      <c r="AF2163" s="43">
        <v>268</v>
      </c>
      <c r="AG2163" s="34" t="s">
        <v>4150</v>
      </c>
      <c r="AH2163" s="34" t="s">
        <v>6945</v>
      </c>
      <c r="AI2163" s="43" t="s">
        <v>4016</v>
      </c>
      <c r="AJ2163" s="44" t="s">
        <v>4151</v>
      </c>
      <c r="AK2163" s="295">
        <v>3300011</v>
      </c>
      <c r="AL2163" s="44" t="s">
        <v>444</v>
      </c>
      <c r="AM2163" s="44" t="s">
        <v>4155</v>
      </c>
      <c r="AN2163" s="296">
        <v>235095900</v>
      </c>
      <c r="AO2163" s="34"/>
      <c r="AP2163" s="34"/>
      <c r="AQ2163" s="34"/>
      <c r="AR2163" s="34"/>
      <c r="AS2163" s="34"/>
      <c r="AT2163" s="44" t="s">
        <v>6737</v>
      </c>
      <c r="AU2163" s="44"/>
      <c r="AV2163" s="751" t="str" cm="1">
        <f t="array" ref="AV21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3" s="34"/>
      <c r="AX2163" s="34"/>
      <c r="AY2163" s="34"/>
      <c r="AZ2163" s="34"/>
      <c r="BA2163" s="34"/>
      <c r="BB2163" s="34"/>
      <c r="BC2163" s="34"/>
      <c r="BD2163" s="44">
        <v>61119</v>
      </c>
      <c r="BE2163" s="34" t="s">
        <v>2805</v>
      </c>
      <c r="BF2163" s="43" t="s">
        <v>1277</v>
      </c>
      <c r="BG2163" s="34" t="s">
        <v>526</v>
      </c>
      <c r="BH2163" s="34" t="s">
        <v>401</v>
      </c>
      <c r="BI2163" s="34" t="s">
        <v>2805</v>
      </c>
      <c r="BJ2163" s="44" t="s">
        <v>3928</v>
      </c>
      <c r="BK2163" s="44" t="s">
        <v>6770</v>
      </c>
    </row>
    <row r="2164" spans="22:63">
      <c r="V2164" s="43">
        <v>268</v>
      </c>
      <c r="W2164" s="34" t="s">
        <v>4150</v>
      </c>
      <c r="X2164" s="44">
        <v>61122</v>
      </c>
      <c r="Y2164" s="34" t="s">
        <v>2911</v>
      </c>
      <c r="Z2164" s="43" t="s">
        <v>1277</v>
      </c>
      <c r="AA2164" s="34" t="s">
        <v>526</v>
      </c>
      <c r="AB2164" s="34" t="s">
        <v>401</v>
      </c>
      <c r="AC2164" s="34" t="s">
        <v>6955</v>
      </c>
      <c r="AD2164" s="44" t="s">
        <v>3928</v>
      </c>
      <c r="AE2164" s="44" t="s">
        <v>6770</v>
      </c>
      <c r="AF2164" s="43">
        <v>268</v>
      </c>
      <c r="AG2164" s="34" t="s">
        <v>4150</v>
      </c>
      <c r="AH2164" s="34" t="s">
        <v>6945</v>
      </c>
      <c r="AI2164" s="43" t="s">
        <v>4016</v>
      </c>
      <c r="AJ2164" s="44" t="s">
        <v>4151</v>
      </c>
      <c r="AK2164" s="295">
        <v>3300011</v>
      </c>
      <c r="AL2164" s="44" t="s">
        <v>444</v>
      </c>
      <c r="AM2164" s="44" t="s">
        <v>4155</v>
      </c>
      <c r="AN2164" s="296">
        <v>235095900</v>
      </c>
      <c r="AO2164" s="34"/>
      <c r="AP2164" s="34"/>
      <c r="AQ2164" s="34"/>
      <c r="AR2164" s="34"/>
      <c r="AS2164" s="34"/>
      <c r="AT2164" s="44" t="s">
        <v>6737</v>
      </c>
      <c r="AU2164" s="44"/>
      <c r="AV2164" s="751" t="str" cm="1">
        <f t="array" ref="AV21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4" s="34"/>
      <c r="AX2164" s="34"/>
      <c r="AY2164" s="34"/>
      <c r="AZ2164" s="34"/>
      <c r="BA2164" s="34"/>
      <c r="BB2164" s="34"/>
      <c r="BC2164" s="34"/>
      <c r="BD2164" s="44">
        <v>61122</v>
      </c>
      <c r="BE2164" s="34" t="s">
        <v>2911</v>
      </c>
      <c r="BF2164" s="43" t="s">
        <v>1277</v>
      </c>
      <c r="BG2164" s="34" t="s">
        <v>526</v>
      </c>
      <c r="BH2164" s="34" t="s">
        <v>401</v>
      </c>
      <c r="BI2164" s="34" t="s">
        <v>6955</v>
      </c>
      <c r="BJ2164" s="44" t="s">
        <v>3928</v>
      </c>
      <c r="BK2164" s="44" t="s">
        <v>6770</v>
      </c>
    </row>
    <row r="2165" spans="22:63">
      <c r="V2165" s="43">
        <v>268</v>
      </c>
      <c r="W2165" s="34" t="s">
        <v>4150</v>
      </c>
      <c r="X2165" s="44">
        <v>61123</v>
      </c>
      <c r="Y2165" s="34" t="s">
        <v>3008</v>
      </c>
      <c r="Z2165" s="43" t="s">
        <v>1277</v>
      </c>
      <c r="AA2165" s="34" t="s">
        <v>526</v>
      </c>
      <c r="AB2165" s="34" t="s">
        <v>401</v>
      </c>
      <c r="AC2165" s="34" t="s">
        <v>6956</v>
      </c>
      <c r="AD2165" s="44" t="s">
        <v>3928</v>
      </c>
      <c r="AE2165" s="44" t="s">
        <v>6770</v>
      </c>
      <c r="AF2165" s="43">
        <v>268</v>
      </c>
      <c r="AG2165" s="34" t="s">
        <v>4150</v>
      </c>
      <c r="AH2165" s="34" t="s">
        <v>6945</v>
      </c>
      <c r="AI2165" s="43" t="s">
        <v>4016</v>
      </c>
      <c r="AJ2165" s="44" t="s">
        <v>4151</v>
      </c>
      <c r="AK2165" s="295">
        <v>3300011</v>
      </c>
      <c r="AL2165" s="44" t="s">
        <v>444</v>
      </c>
      <c r="AM2165" s="44" t="s">
        <v>4155</v>
      </c>
      <c r="AN2165" s="296">
        <v>235095900</v>
      </c>
      <c r="AO2165" s="34"/>
      <c r="AP2165" s="34"/>
      <c r="AQ2165" s="34"/>
      <c r="AR2165" s="34"/>
      <c r="AS2165" s="34"/>
      <c r="AT2165" s="44" t="s">
        <v>6737</v>
      </c>
      <c r="AU2165" s="44"/>
      <c r="AV2165" s="751" t="str" cm="1">
        <f t="array" ref="AV21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5" s="34"/>
      <c r="AX2165" s="34"/>
      <c r="AY2165" s="34"/>
      <c r="AZ2165" s="34"/>
      <c r="BA2165" s="34"/>
      <c r="BB2165" s="34"/>
      <c r="BC2165" s="34"/>
      <c r="BD2165" s="44">
        <v>61123</v>
      </c>
      <c r="BE2165" s="34" t="s">
        <v>3008</v>
      </c>
      <c r="BF2165" s="43" t="s">
        <v>1277</v>
      </c>
      <c r="BG2165" s="34" t="s">
        <v>526</v>
      </c>
      <c r="BH2165" s="34" t="s">
        <v>401</v>
      </c>
      <c r="BI2165" s="34" t="s">
        <v>6956</v>
      </c>
      <c r="BJ2165" s="44" t="s">
        <v>3928</v>
      </c>
      <c r="BK2165" s="44" t="s">
        <v>6770</v>
      </c>
    </row>
    <row r="2166" spans="22:63">
      <c r="V2166" s="43">
        <v>268</v>
      </c>
      <c r="W2166" s="34" t="s">
        <v>4150</v>
      </c>
      <c r="X2166" s="44">
        <v>61126</v>
      </c>
      <c r="Y2166" s="34" t="s">
        <v>2616</v>
      </c>
      <c r="Z2166" s="43" t="s">
        <v>1277</v>
      </c>
      <c r="AA2166" s="34" t="s">
        <v>526</v>
      </c>
      <c r="AB2166" s="34" t="s">
        <v>401</v>
      </c>
      <c r="AC2166" s="34" t="s">
        <v>6957</v>
      </c>
      <c r="AD2166" s="44" t="s">
        <v>3928</v>
      </c>
      <c r="AE2166" s="44" t="s">
        <v>6770</v>
      </c>
      <c r="AF2166" s="43">
        <v>268</v>
      </c>
      <c r="AG2166" s="34" t="s">
        <v>4150</v>
      </c>
      <c r="AH2166" s="34" t="s">
        <v>6945</v>
      </c>
      <c r="AI2166" s="43" t="s">
        <v>4016</v>
      </c>
      <c r="AJ2166" s="44" t="s">
        <v>4151</v>
      </c>
      <c r="AK2166" s="295">
        <v>3300011</v>
      </c>
      <c r="AL2166" s="44" t="s">
        <v>444</v>
      </c>
      <c r="AM2166" s="44" t="s">
        <v>4155</v>
      </c>
      <c r="AN2166" s="296">
        <v>235095900</v>
      </c>
      <c r="AO2166" s="34"/>
      <c r="AP2166" s="34"/>
      <c r="AQ2166" s="34"/>
      <c r="AR2166" s="34"/>
      <c r="AS2166" s="34"/>
      <c r="AT2166" s="44" t="s">
        <v>6737</v>
      </c>
      <c r="AU2166" s="44"/>
      <c r="AV2166" s="751" t="str" cm="1">
        <f t="array" ref="AV21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6" s="34"/>
      <c r="AX2166" s="34"/>
      <c r="AY2166" s="34"/>
      <c r="AZ2166" s="34"/>
      <c r="BA2166" s="34"/>
      <c r="BB2166" s="34"/>
      <c r="BC2166" s="34"/>
      <c r="BD2166" s="44">
        <v>61126</v>
      </c>
      <c r="BE2166" s="34" t="s">
        <v>2616</v>
      </c>
      <c r="BF2166" s="43" t="s">
        <v>1277</v>
      </c>
      <c r="BG2166" s="34" t="s">
        <v>526</v>
      </c>
      <c r="BH2166" s="34" t="s">
        <v>401</v>
      </c>
      <c r="BI2166" s="34" t="s">
        <v>6957</v>
      </c>
      <c r="BJ2166" s="44" t="s">
        <v>3928</v>
      </c>
      <c r="BK2166" s="44" t="s">
        <v>6770</v>
      </c>
    </row>
    <row r="2167" spans="22:63">
      <c r="V2167" s="43">
        <v>268</v>
      </c>
      <c r="W2167" s="34" t="s">
        <v>4150</v>
      </c>
      <c r="X2167" s="44">
        <v>61124</v>
      </c>
      <c r="Y2167" s="34" t="s">
        <v>2344</v>
      </c>
      <c r="Z2167" s="43" t="s">
        <v>1277</v>
      </c>
      <c r="AA2167" s="34" t="s">
        <v>526</v>
      </c>
      <c r="AB2167" s="34" t="s">
        <v>401</v>
      </c>
      <c r="AC2167" s="34" t="s">
        <v>6954</v>
      </c>
      <c r="AD2167" s="44" t="s">
        <v>3928</v>
      </c>
      <c r="AE2167" s="44" t="s">
        <v>6770</v>
      </c>
      <c r="AF2167" s="43">
        <v>268</v>
      </c>
      <c r="AG2167" s="34" t="s">
        <v>4150</v>
      </c>
      <c r="AH2167" s="34" t="s">
        <v>6945</v>
      </c>
      <c r="AI2167" s="43" t="s">
        <v>4016</v>
      </c>
      <c r="AJ2167" s="44" t="s">
        <v>4151</v>
      </c>
      <c r="AK2167" s="295">
        <v>3300011</v>
      </c>
      <c r="AL2167" s="44" t="s">
        <v>444</v>
      </c>
      <c r="AM2167" s="44" t="s">
        <v>4155</v>
      </c>
      <c r="AN2167" s="296">
        <v>235095900</v>
      </c>
      <c r="AO2167" s="34"/>
      <c r="AP2167" s="34"/>
      <c r="AQ2167" s="34"/>
      <c r="AR2167" s="34"/>
      <c r="AS2167" s="34"/>
      <c r="AT2167" s="44" t="s">
        <v>6737</v>
      </c>
      <c r="AU2167" s="44"/>
      <c r="AV2167" s="751" t="str" cm="1">
        <f t="array" ref="AV21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7" s="34"/>
      <c r="AX2167" s="34"/>
      <c r="AY2167" s="34"/>
      <c r="AZ2167" s="34"/>
      <c r="BA2167" s="34"/>
      <c r="BB2167" s="34"/>
      <c r="BC2167" s="34"/>
      <c r="BD2167" s="44">
        <v>61124</v>
      </c>
      <c r="BE2167" s="34" t="s">
        <v>2344</v>
      </c>
      <c r="BF2167" s="43" t="s">
        <v>1277</v>
      </c>
      <c r="BG2167" s="34" t="s">
        <v>526</v>
      </c>
      <c r="BH2167" s="34" t="s">
        <v>401</v>
      </c>
      <c r="BI2167" s="34" t="s">
        <v>6954</v>
      </c>
      <c r="BJ2167" s="44" t="s">
        <v>3928</v>
      </c>
      <c r="BK2167" s="44" t="s">
        <v>6770</v>
      </c>
    </row>
    <row r="2168" spans="22:63">
      <c r="V2168" s="43">
        <v>268</v>
      </c>
      <c r="W2168" s="34" t="s">
        <v>4150</v>
      </c>
      <c r="X2168" s="44">
        <v>61125</v>
      </c>
      <c r="Y2168" s="34" t="s">
        <v>2485</v>
      </c>
      <c r="Z2168" s="43" t="s">
        <v>1277</v>
      </c>
      <c r="AA2168" s="34" t="s">
        <v>526</v>
      </c>
      <c r="AB2168" s="34" t="s">
        <v>401</v>
      </c>
      <c r="AC2168" s="34" t="s">
        <v>6958</v>
      </c>
      <c r="AD2168" s="44" t="s">
        <v>3928</v>
      </c>
      <c r="AE2168" s="44" t="s">
        <v>6770</v>
      </c>
      <c r="AF2168" s="43">
        <v>268</v>
      </c>
      <c r="AG2168" s="34" t="s">
        <v>4150</v>
      </c>
      <c r="AH2168" s="34" t="s">
        <v>6945</v>
      </c>
      <c r="AI2168" s="43" t="s">
        <v>4016</v>
      </c>
      <c r="AJ2168" s="44" t="s">
        <v>4151</v>
      </c>
      <c r="AK2168" s="295">
        <v>3300011</v>
      </c>
      <c r="AL2168" s="44" t="s">
        <v>444</v>
      </c>
      <c r="AM2168" s="44" t="s">
        <v>4155</v>
      </c>
      <c r="AN2168" s="296">
        <v>235095900</v>
      </c>
      <c r="AO2168" s="34"/>
      <c r="AP2168" s="34"/>
      <c r="AQ2168" s="34"/>
      <c r="AR2168" s="34"/>
      <c r="AS2168" s="34"/>
      <c r="AT2168" s="44" t="s">
        <v>6737</v>
      </c>
      <c r="AU2168" s="44"/>
      <c r="AV2168" s="751" t="str" cm="1">
        <f t="array" ref="AV21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8" s="34"/>
      <c r="AX2168" s="34"/>
      <c r="AY2168" s="34"/>
      <c r="AZ2168" s="34"/>
      <c r="BA2168" s="34"/>
      <c r="BB2168" s="34"/>
      <c r="BC2168" s="34"/>
      <c r="BD2168" s="44">
        <v>61125</v>
      </c>
      <c r="BE2168" s="34" t="s">
        <v>2485</v>
      </c>
      <c r="BF2168" s="43" t="s">
        <v>1277</v>
      </c>
      <c r="BG2168" s="34" t="s">
        <v>526</v>
      </c>
      <c r="BH2168" s="34" t="s">
        <v>401</v>
      </c>
      <c r="BI2168" s="34" t="s">
        <v>6958</v>
      </c>
      <c r="BJ2168" s="44" t="s">
        <v>3928</v>
      </c>
      <c r="BK2168" s="44" t="s">
        <v>6770</v>
      </c>
    </row>
    <row r="2169" spans="22:63">
      <c r="V2169" s="43">
        <v>268</v>
      </c>
      <c r="W2169" s="34" t="s">
        <v>4150</v>
      </c>
      <c r="X2169" s="44">
        <v>61201</v>
      </c>
      <c r="Y2169" s="34" t="s">
        <v>792</v>
      </c>
      <c r="Z2169" s="43" t="s">
        <v>1277</v>
      </c>
      <c r="AA2169" s="34" t="s">
        <v>527</v>
      </c>
      <c r="AB2169" s="34" t="s">
        <v>401</v>
      </c>
      <c r="AC2169" s="34" t="s">
        <v>792</v>
      </c>
      <c r="AD2169" s="44" t="s">
        <v>3928</v>
      </c>
      <c r="AE2169" s="44" t="s">
        <v>6770</v>
      </c>
      <c r="AF2169" s="43">
        <v>268</v>
      </c>
      <c r="AG2169" s="34" t="s">
        <v>4150</v>
      </c>
      <c r="AH2169" s="34" t="s">
        <v>6945</v>
      </c>
      <c r="AI2169" s="43" t="s">
        <v>4016</v>
      </c>
      <c r="AJ2169" s="44" t="s">
        <v>4151</v>
      </c>
      <c r="AK2169" s="295">
        <v>3300011</v>
      </c>
      <c r="AL2169" s="44" t="s">
        <v>444</v>
      </c>
      <c r="AM2169" s="44" t="s">
        <v>4155</v>
      </c>
      <c r="AN2169" s="296">
        <v>235095900</v>
      </c>
      <c r="AO2169" s="34"/>
      <c r="AP2169" s="34"/>
      <c r="AQ2169" s="34"/>
      <c r="AR2169" s="34"/>
      <c r="AS2169" s="34"/>
      <c r="AT2169" s="44" t="s">
        <v>6737</v>
      </c>
      <c r="AU2169" s="44"/>
      <c r="AV2169" s="751" t="str" cm="1">
        <f t="array" ref="AV21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69" s="34"/>
      <c r="AX2169" s="34"/>
      <c r="AY2169" s="34"/>
      <c r="AZ2169" s="34"/>
      <c r="BA2169" s="34"/>
      <c r="BB2169" s="34"/>
      <c r="BC2169" s="34"/>
      <c r="BD2169" s="44">
        <v>61201</v>
      </c>
      <c r="BE2169" s="34" t="s">
        <v>792</v>
      </c>
      <c r="BF2169" s="43" t="s">
        <v>1277</v>
      </c>
      <c r="BG2169" s="34" t="s">
        <v>527</v>
      </c>
      <c r="BH2169" s="34" t="s">
        <v>401</v>
      </c>
      <c r="BI2169" s="34" t="s">
        <v>792</v>
      </c>
      <c r="BJ2169" s="44" t="s">
        <v>3928</v>
      </c>
      <c r="BK2169" s="44" t="s">
        <v>6770</v>
      </c>
    </row>
    <row r="2170" spans="22:63">
      <c r="V2170" s="43">
        <v>268</v>
      </c>
      <c r="W2170" s="34" t="s">
        <v>4150</v>
      </c>
      <c r="X2170" s="44">
        <v>61202</v>
      </c>
      <c r="Y2170" s="34" t="s">
        <v>1059</v>
      </c>
      <c r="Z2170" s="43" t="s">
        <v>1277</v>
      </c>
      <c r="AA2170" s="34" t="s">
        <v>527</v>
      </c>
      <c r="AB2170" s="34" t="s">
        <v>401</v>
      </c>
      <c r="AC2170" s="34" t="s">
        <v>1059</v>
      </c>
      <c r="AD2170" s="44" t="s">
        <v>3928</v>
      </c>
      <c r="AE2170" s="44" t="s">
        <v>6770</v>
      </c>
      <c r="AF2170" s="43">
        <v>268</v>
      </c>
      <c r="AG2170" s="34" t="s">
        <v>4150</v>
      </c>
      <c r="AH2170" s="34" t="s">
        <v>6945</v>
      </c>
      <c r="AI2170" s="43" t="s">
        <v>4016</v>
      </c>
      <c r="AJ2170" s="44" t="s">
        <v>4151</v>
      </c>
      <c r="AK2170" s="295">
        <v>3300011</v>
      </c>
      <c r="AL2170" s="44" t="s">
        <v>444</v>
      </c>
      <c r="AM2170" s="44" t="s">
        <v>4155</v>
      </c>
      <c r="AN2170" s="296">
        <v>235095900</v>
      </c>
      <c r="AO2170" s="34"/>
      <c r="AP2170" s="34"/>
      <c r="AQ2170" s="34"/>
      <c r="AR2170" s="34"/>
      <c r="AS2170" s="34"/>
      <c r="AT2170" s="44" t="s">
        <v>6737</v>
      </c>
      <c r="AU2170" s="44"/>
      <c r="AV2170" s="751" t="str" cm="1">
        <f t="array" ref="AV21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0" s="34"/>
      <c r="AX2170" s="34"/>
      <c r="AY2170" s="34"/>
      <c r="AZ2170" s="34"/>
      <c r="BA2170" s="34"/>
      <c r="BB2170" s="34"/>
      <c r="BC2170" s="34"/>
      <c r="BD2170" s="44">
        <v>61202</v>
      </c>
      <c r="BE2170" s="34" t="s">
        <v>1059</v>
      </c>
      <c r="BF2170" s="43" t="s">
        <v>1277</v>
      </c>
      <c r="BG2170" s="34" t="s">
        <v>527</v>
      </c>
      <c r="BH2170" s="34" t="s">
        <v>401</v>
      </c>
      <c r="BI2170" s="34" t="s">
        <v>1059</v>
      </c>
      <c r="BJ2170" s="44" t="s">
        <v>3928</v>
      </c>
      <c r="BK2170" s="44" t="s">
        <v>6770</v>
      </c>
    </row>
    <row r="2171" spans="22:63">
      <c r="V2171" s="43">
        <v>268</v>
      </c>
      <c r="W2171" s="34" t="s">
        <v>4150</v>
      </c>
      <c r="X2171" s="44">
        <v>61211</v>
      </c>
      <c r="Y2171" s="34" t="s">
        <v>2006</v>
      </c>
      <c r="Z2171" s="43" t="s">
        <v>1277</v>
      </c>
      <c r="AA2171" s="34" t="s">
        <v>527</v>
      </c>
      <c r="AB2171" s="34" t="s">
        <v>401</v>
      </c>
      <c r="AC2171" s="34" t="s">
        <v>2006</v>
      </c>
      <c r="AD2171" s="44" t="s">
        <v>3928</v>
      </c>
      <c r="AE2171" s="44" t="s">
        <v>6770</v>
      </c>
      <c r="AF2171" s="43">
        <v>268</v>
      </c>
      <c r="AG2171" s="34" t="s">
        <v>4150</v>
      </c>
      <c r="AH2171" s="34" t="s">
        <v>6945</v>
      </c>
      <c r="AI2171" s="43" t="s">
        <v>4016</v>
      </c>
      <c r="AJ2171" s="44" t="s">
        <v>4151</v>
      </c>
      <c r="AK2171" s="295">
        <v>3300011</v>
      </c>
      <c r="AL2171" s="44" t="s">
        <v>444</v>
      </c>
      <c r="AM2171" s="44" t="s">
        <v>4155</v>
      </c>
      <c r="AN2171" s="296">
        <v>235095900</v>
      </c>
      <c r="AO2171" s="34"/>
      <c r="AP2171" s="34"/>
      <c r="AQ2171" s="34"/>
      <c r="AR2171" s="34"/>
      <c r="AS2171" s="34"/>
      <c r="AT2171" s="44" t="s">
        <v>6737</v>
      </c>
      <c r="AU2171" s="44"/>
      <c r="AV2171" s="751" t="str" cm="1">
        <f t="array" ref="AV21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1" s="34"/>
      <c r="AX2171" s="34"/>
      <c r="AY2171" s="34"/>
      <c r="AZ2171" s="34"/>
      <c r="BA2171" s="34"/>
      <c r="BB2171" s="34"/>
      <c r="BC2171" s="34"/>
      <c r="BD2171" s="44">
        <v>61211</v>
      </c>
      <c r="BE2171" s="34" t="s">
        <v>2006</v>
      </c>
      <c r="BF2171" s="43" t="s">
        <v>1277</v>
      </c>
      <c r="BG2171" s="34" t="s">
        <v>527</v>
      </c>
      <c r="BH2171" s="34" t="s">
        <v>401</v>
      </c>
      <c r="BI2171" s="34" t="s">
        <v>2006</v>
      </c>
      <c r="BJ2171" s="44" t="s">
        <v>3928</v>
      </c>
      <c r="BK2171" s="44" t="s">
        <v>6770</v>
      </c>
    </row>
    <row r="2172" spans="22:63">
      <c r="V2172" s="43">
        <v>268</v>
      </c>
      <c r="W2172" s="34" t="s">
        <v>4150</v>
      </c>
      <c r="X2172" s="44">
        <v>61204</v>
      </c>
      <c r="Y2172" s="34" t="s">
        <v>1354</v>
      </c>
      <c r="Z2172" s="43" t="s">
        <v>1277</v>
      </c>
      <c r="AA2172" s="34" t="s">
        <v>527</v>
      </c>
      <c r="AB2172" s="34" t="s">
        <v>401</v>
      </c>
      <c r="AC2172" s="34" t="s">
        <v>1354</v>
      </c>
      <c r="AD2172" s="44" t="s">
        <v>3928</v>
      </c>
      <c r="AE2172" s="44" t="s">
        <v>6770</v>
      </c>
      <c r="AF2172" s="43">
        <v>268</v>
      </c>
      <c r="AG2172" s="34" t="s">
        <v>4150</v>
      </c>
      <c r="AH2172" s="34" t="s">
        <v>6945</v>
      </c>
      <c r="AI2172" s="43" t="s">
        <v>4016</v>
      </c>
      <c r="AJ2172" s="44" t="s">
        <v>4151</v>
      </c>
      <c r="AK2172" s="295">
        <v>3300011</v>
      </c>
      <c r="AL2172" s="44" t="s">
        <v>444</v>
      </c>
      <c r="AM2172" s="44" t="s">
        <v>4155</v>
      </c>
      <c r="AN2172" s="296">
        <v>235095900</v>
      </c>
      <c r="AO2172" s="34"/>
      <c r="AP2172" s="34"/>
      <c r="AQ2172" s="34"/>
      <c r="AR2172" s="34"/>
      <c r="AS2172" s="34"/>
      <c r="AT2172" s="44" t="s">
        <v>6737</v>
      </c>
      <c r="AU2172" s="44"/>
      <c r="AV2172" s="751" t="str" cm="1">
        <f t="array" ref="AV21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2" s="34"/>
      <c r="AX2172" s="34"/>
      <c r="AY2172" s="34"/>
      <c r="AZ2172" s="34"/>
      <c r="BA2172" s="34"/>
      <c r="BB2172" s="34"/>
      <c r="BC2172" s="34"/>
      <c r="BD2172" s="44">
        <v>61204</v>
      </c>
      <c r="BE2172" s="34" t="s">
        <v>1354</v>
      </c>
      <c r="BF2172" s="43" t="s">
        <v>1277</v>
      </c>
      <c r="BG2172" s="34" t="s">
        <v>527</v>
      </c>
      <c r="BH2172" s="34" t="s">
        <v>401</v>
      </c>
      <c r="BI2172" s="34" t="s">
        <v>1354</v>
      </c>
      <c r="BJ2172" s="44" t="s">
        <v>3928</v>
      </c>
      <c r="BK2172" s="44" t="s">
        <v>6770</v>
      </c>
    </row>
    <row r="2173" spans="22:63">
      <c r="V2173" s="43">
        <v>268</v>
      </c>
      <c r="W2173" s="34" t="s">
        <v>4150</v>
      </c>
      <c r="X2173" s="44">
        <v>61206</v>
      </c>
      <c r="Y2173" s="34" t="s">
        <v>527</v>
      </c>
      <c r="Z2173" s="43" t="s">
        <v>1277</v>
      </c>
      <c r="AA2173" s="34" t="s">
        <v>527</v>
      </c>
      <c r="AB2173" s="34" t="s">
        <v>401</v>
      </c>
      <c r="AC2173" s="34" t="s">
        <v>527</v>
      </c>
      <c r="AD2173" s="44" t="s">
        <v>3928</v>
      </c>
      <c r="AE2173" s="44" t="s">
        <v>6770</v>
      </c>
      <c r="AF2173" s="43">
        <v>268</v>
      </c>
      <c r="AG2173" s="34" t="s">
        <v>4150</v>
      </c>
      <c r="AH2173" s="34" t="s">
        <v>6945</v>
      </c>
      <c r="AI2173" s="43" t="s">
        <v>4016</v>
      </c>
      <c r="AJ2173" s="44" t="s">
        <v>4151</v>
      </c>
      <c r="AK2173" s="295">
        <v>3300011</v>
      </c>
      <c r="AL2173" s="44" t="s">
        <v>444</v>
      </c>
      <c r="AM2173" s="44" t="s">
        <v>4155</v>
      </c>
      <c r="AN2173" s="296">
        <v>235095900</v>
      </c>
      <c r="AO2173" s="34"/>
      <c r="AP2173" s="34"/>
      <c r="AQ2173" s="34"/>
      <c r="AR2173" s="34"/>
      <c r="AS2173" s="34"/>
      <c r="AT2173" s="44" t="s">
        <v>6737</v>
      </c>
      <c r="AU2173" s="44"/>
      <c r="AV2173" s="751" t="str" cm="1">
        <f t="array" ref="AV21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3" s="34"/>
      <c r="AX2173" s="34"/>
      <c r="AY2173" s="34"/>
      <c r="AZ2173" s="34"/>
      <c r="BA2173" s="34"/>
      <c r="BB2173" s="34"/>
      <c r="BC2173" s="34"/>
      <c r="BD2173" s="44">
        <v>61206</v>
      </c>
      <c r="BE2173" s="34" t="s">
        <v>527</v>
      </c>
      <c r="BF2173" s="43" t="s">
        <v>1277</v>
      </c>
      <c r="BG2173" s="34" t="s">
        <v>527</v>
      </c>
      <c r="BH2173" s="34" t="s">
        <v>401</v>
      </c>
      <c r="BI2173" s="34" t="s">
        <v>527</v>
      </c>
      <c r="BJ2173" s="44" t="s">
        <v>3928</v>
      </c>
      <c r="BK2173" s="44" t="s">
        <v>6770</v>
      </c>
    </row>
    <row r="2174" spans="22:63">
      <c r="V2174" s="43">
        <v>268</v>
      </c>
      <c r="W2174" s="34" t="s">
        <v>4150</v>
      </c>
      <c r="X2174" s="44">
        <v>61200</v>
      </c>
      <c r="Y2174" s="34" t="s">
        <v>6959</v>
      </c>
      <c r="Z2174" s="43" t="s">
        <v>1277</v>
      </c>
      <c r="AA2174" s="34" t="s">
        <v>527</v>
      </c>
      <c r="AB2174" s="34" t="s">
        <v>401</v>
      </c>
      <c r="AC2174" s="34" t="s">
        <v>527</v>
      </c>
      <c r="AD2174" s="44" t="s">
        <v>3928</v>
      </c>
      <c r="AE2174" s="44" t="s">
        <v>6770</v>
      </c>
      <c r="AF2174" s="43">
        <v>268</v>
      </c>
      <c r="AG2174" s="34" t="s">
        <v>4150</v>
      </c>
      <c r="AH2174" s="34" t="s">
        <v>6945</v>
      </c>
      <c r="AI2174" s="43" t="s">
        <v>4016</v>
      </c>
      <c r="AJ2174" s="44" t="s">
        <v>4151</v>
      </c>
      <c r="AK2174" s="295">
        <v>3300011</v>
      </c>
      <c r="AL2174" s="44" t="s">
        <v>444</v>
      </c>
      <c r="AM2174" s="44" t="s">
        <v>4155</v>
      </c>
      <c r="AN2174" s="296">
        <v>235095900</v>
      </c>
      <c r="AO2174" s="34"/>
      <c r="AP2174" s="34"/>
      <c r="AQ2174" s="34"/>
      <c r="AR2174" s="34"/>
      <c r="AS2174" s="34"/>
      <c r="AT2174" s="44" t="s">
        <v>6737</v>
      </c>
      <c r="AU2174" s="44"/>
      <c r="AV2174" s="751" t="str" cm="1">
        <f t="array" ref="AV21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4" s="34"/>
      <c r="AX2174" s="34"/>
      <c r="AY2174" s="34"/>
      <c r="AZ2174" s="34"/>
      <c r="BA2174" s="34"/>
      <c r="BB2174" s="34"/>
      <c r="BC2174" s="34"/>
      <c r="BD2174" s="44">
        <v>61200</v>
      </c>
      <c r="BE2174" s="34" t="s">
        <v>6959</v>
      </c>
      <c r="BF2174" s="43" t="s">
        <v>1277</v>
      </c>
      <c r="BG2174" s="34" t="s">
        <v>527</v>
      </c>
      <c r="BH2174" s="34" t="s">
        <v>401</v>
      </c>
      <c r="BI2174" s="34" t="s">
        <v>527</v>
      </c>
      <c r="BJ2174" s="44" t="s">
        <v>3928</v>
      </c>
      <c r="BK2174" s="44" t="s">
        <v>6770</v>
      </c>
    </row>
    <row r="2175" spans="22:63">
      <c r="V2175" s="43">
        <v>268</v>
      </c>
      <c r="W2175" s="34" t="s">
        <v>4150</v>
      </c>
      <c r="X2175" s="44">
        <v>61207</v>
      </c>
      <c r="Y2175" s="34" t="s">
        <v>1885</v>
      </c>
      <c r="Z2175" s="43" t="s">
        <v>1277</v>
      </c>
      <c r="AA2175" s="34" t="s">
        <v>527</v>
      </c>
      <c r="AB2175" s="34" t="s">
        <v>401</v>
      </c>
      <c r="AC2175" s="34" t="s">
        <v>1885</v>
      </c>
      <c r="AD2175" s="44" t="s">
        <v>3928</v>
      </c>
      <c r="AE2175" s="44" t="s">
        <v>6770</v>
      </c>
      <c r="AF2175" s="43">
        <v>268</v>
      </c>
      <c r="AG2175" s="34" t="s">
        <v>4150</v>
      </c>
      <c r="AH2175" s="34" t="s">
        <v>6945</v>
      </c>
      <c r="AI2175" s="43" t="s">
        <v>4016</v>
      </c>
      <c r="AJ2175" s="44" t="s">
        <v>4151</v>
      </c>
      <c r="AK2175" s="295">
        <v>3300011</v>
      </c>
      <c r="AL2175" s="44" t="s">
        <v>444</v>
      </c>
      <c r="AM2175" s="44" t="s">
        <v>4155</v>
      </c>
      <c r="AN2175" s="296">
        <v>235095900</v>
      </c>
      <c r="AO2175" s="34"/>
      <c r="AP2175" s="34"/>
      <c r="AQ2175" s="34"/>
      <c r="AR2175" s="34"/>
      <c r="AS2175" s="34"/>
      <c r="AT2175" s="44" t="s">
        <v>6737</v>
      </c>
      <c r="AU2175" s="44"/>
      <c r="AV2175" s="751" t="str" cm="1">
        <f t="array" ref="AV21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5" s="34"/>
      <c r="AX2175" s="34"/>
      <c r="AY2175" s="34"/>
      <c r="AZ2175" s="34"/>
      <c r="BA2175" s="34"/>
      <c r="BB2175" s="34"/>
      <c r="BC2175" s="34"/>
      <c r="BD2175" s="44">
        <v>61207</v>
      </c>
      <c r="BE2175" s="34" t="s">
        <v>1885</v>
      </c>
      <c r="BF2175" s="43" t="s">
        <v>1277</v>
      </c>
      <c r="BG2175" s="34" t="s">
        <v>527</v>
      </c>
      <c r="BH2175" s="34" t="s">
        <v>401</v>
      </c>
      <c r="BI2175" s="34" t="s">
        <v>1885</v>
      </c>
      <c r="BJ2175" s="44" t="s">
        <v>3928</v>
      </c>
      <c r="BK2175" s="44" t="s">
        <v>6770</v>
      </c>
    </row>
    <row r="2176" spans="22:63">
      <c r="V2176" s="43">
        <v>268</v>
      </c>
      <c r="W2176" s="34" t="s">
        <v>4150</v>
      </c>
      <c r="X2176" s="44">
        <v>61212</v>
      </c>
      <c r="Y2176" s="34" t="s">
        <v>2411</v>
      </c>
      <c r="Z2176" s="43" t="s">
        <v>1277</v>
      </c>
      <c r="AA2176" s="34" t="s">
        <v>527</v>
      </c>
      <c r="AB2176" s="34" t="s">
        <v>401</v>
      </c>
      <c r="AC2176" s="34" t="s">
        <v>2411</v>
      </c>
      <c r="AD2176" s="44" t="s">
        <v>3928</v>
      </c>
      <c r="AE2176" s="44" t="s">
        <v>6770</v>
      </c>
      <c r="AF2176" s="43">
        <v>268</v>
      </c>
      <c r="AG2176" s="34" t="s">
        <v>4150</v>
      </c>
      <c r="AH2176" s="34" t="s">
        <v>6945</v>
      </c>
      <c r="AI2176" s="43" t="s">
        <v>4016</v>
      </c>
      <c r="AJ2176" s="44" t="s">
        <v>4151</v>
      </c>
      <c r="AK2176" s="295">
        <v>3300011</v>
      </c>
      <c r="AL2176" s="44" t="s">
        <v>444</v>
      </c>
      <c r="AM2176" s="44" t="s">
        <v>4155</v>
      </c>
      <c r="AN2176" s="296">
        <v>235095900</v>
      </c>
      <c r="AO2176" s="34"/>
      <c r="AP2176" s="34"/>
      <c r="AQ2176" s="34"/>
      <c r="AR2176" s="34"/>
      <c r="AS2176" s="34"/>
      <c r="AT2176" s="44" t="s">
        <v>6737</v>
      </c>
      <c r="AU2176" s="44"/>
      <c r="AV2176" s="751" t="str" cm="1">
        <f t="array" ref="AV21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6" s="34"/>
      <c r="AX2176" s="34"/>
      <c r="AY2176" s="34"/>
      <c r="AZ2176" s="34"/>
      <c r="BA2176" s="34"/>
      <c r="BB2176" s="34"/>
      <c r="BC2176" s="34"/>
      <c r="BD2176" s="44">
        <v>61212</v>
      </c>
      <c r="BE2176" s="34" t="s">
        <v>2411</v>
      </c>
      <c r="BF2176" s="43" t="s">
        <v>1277</v>
      </c>
      <c r="BG2176" s="34" t="s">
        <v>527</v>
      </c>
      <c r="BH2176" s="34" t="s">
        <v>401</v>
      </c>
      <c r="BI2176" s="34" t="s">
        <v>2411</v>
      </c>
      <c r="BJ2176" s="44" t="s">
        <v>3928</v>
      </c>
      <c r="BK2176" s="44" t="s">
        <v>6770</v>
      </c>
    </row>
    <row r="2177" spans="22:63">
      <c r="V2177" s="43">
        <v>268</v>
      </c>
      <c r="W2177" s="34" t="s">
        <v>4150</v>
      </c>
      <c r="X2177" s="44">
        <v>61209</v>
      </c>
      <c r="Y2177" s="34" t="s">
        <v>1794</v>
      </c>
      <c r="Z2177" s="43" t="s">
        <v>1277</v>
      </c>
      <c r="AA2177" s="34" t="s">
        <v>527</v>
      </c>
      <c r="AB2177" s="34" t="s">
        <v>401</v>
      </c>
      <c r="AC2177" s="34" t="s">
        <v>1794</v>
      </c>
      <c r="AD2177" s="44" t="s">
        <v>3928</v>
      </c>
      <c r="AE2177" s="44" t="s">
        <v>6770</v>
      </c>
      <c r="AF2177" s="43">
        <v>268</v>
      </c>
      <c r="AG2177" s="34" t="s">
        <v>4150</v>
      </c>
      <c r="AH2177" s="34" t="s">
        <v>6945</v>
      </c>
      <c r="AI2177" s="43" t="s">
        <v>4016</v>
      </c>
      <c r="AJ2177" s="44" t="s">
        <v>4151</v>
      </c>
      <c r="AK2177" s="295">
        <v>3300011</v>
      </c>
      <c r="AL2177" s="44" t="s">
        <v>444</v>
      </c>
      <c r="AM2177" s="44" t="s">
        <v>4155</v>
      </c>
      <c r="AN2177" s="296">
        <v>235095900</v>
      </c>
      <c r="AO2177" s="34"/>
      <c r="AP2177" s="34"/>
      <c r="AQ2177" s="34"/>
      <c r="AR2177" s="34"/>
      <c r="AS2177" s="34"/>
      <c r="AT2177" s="44" t="s">
        <v>6737</v>
      </c>
      <c r="AU2177" s="44"/>
      <c r="AV2177" s="751" t="str" cm="1">
        <f t="array" ref="AV21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7" s="34"/>
      <c r="AX2177" s="34"/>
      <c r="AY2177" s="34"/>
      <c r="AZ2177" s="34"/>
      <c r="BA2177" s="34"/>
      <c r="BB2177" s="34"/>
      <c r="BC2177" s="34"/>
      <c r="BD2177" s="44">
        <v>61209</v>
      </c>
      <c r="BE2177" s="34" t="s">
        <v>1794</v>
      </c>
      <c r="BF2177" s="43" t="s">
        <v>1277</v>
      </c>
      <c r="BG2177" s="34" t="s">
        <v>527</v>
      </c>
      <c r="BH2177" s="34" t="s">
        <v>401</v>
      </c>
      <c r="BI2177" s="34" t="s">
        <v>1794</v>
      </c>
      <c r="BJ2177" s="44" t="s">
        <v>3928</v>
      </c>
      <c r="BK2177" s="44" t="s">
        <v>6770</v>
      </c>
    </row>
    <row r="2178" spans="22:63">
      <c r="V2178" s="43">
        <v>268</v>
      </c>
      <c r="W2178" s="34" t="s">
        <v>4150</v>
      </c>
      <c r="X2178" s="44">
        <v>61602</v>
      </c>
      <c r="Y2178" s="34" t="s">
        <v>796</v>
      </c>
      <c r="Z2178" s="43" t="s">
        <v>1277</v>
      </c>
      <c r="AA2178" s="34" t="s">
        <v>531</v>
      </c>
      <c r="AB2178" s="34" t="s">
        <v>401</v>
      </c>
      <c r="AC2178" s="34" t="s">
        <v>796</v>
      </c>
      <c r="AD2178" s="44" t="s">
        <v>3928</v>
      </c>
      <c r="AE2178" s="44" t="s">
        <v>6770</v>
      </c>
      <c r="AF2178" s="43">
        <v>268</v>
      </c>
      <c r="AG2178" s="34" t="s">
        <v>4150</v>
      </c>
      <c r="AH2178" s="34" t="s">
        <v>6945</v>
      </c>
      <c r="AI2178" s="43" t="s">
        <v>4016</v>
      </c>
      <c r="AJ2178" s="44" t="s">
        <v>4151</v>
      </c>
      <c r="AK2178" s="295">
        <v>3300011</v>
      </c>
      <c r="AL2178" s="44" t="s">
        <v>444</v>
      </c>
      <c r="AM2178" s="44" t="s">
        <v>4155</v>
      </c>
      <c r="AN2178" s="296">
        <v>235095900</v>
      </c>
      <c r="AO2178" s="34"/>
      <c r="AP2178" s="34"/>
      <c r="AQ2178" s="34"/>
      <c r="AR2178" s="34"/>
      <c r="AS2178" s="34"/>
      <c r="AT2178" s="44" t="s">
        <v>6737</v>
      </c>
      <c r="AU2178" s="44"/>
      <c r="AV2178" s="751" t="str" cm="1">
        <f t="array" ref="AV21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8" s="34"/>
      <c r="AX2178" s="34"/>
      <c r="AY2178" s="34"/>
      <c r="AZ2178" s="34"/>
      <c r="BA2178" s="34"/>
      <c r="BB2178" s="34"/>
      <c r="BC2178" s="34"/>
      <c r="BD2178" s="44">
        <v>61602</v>
      </c>
      <c r="BE2178" s="34" t="s">
        <v>796</v>
      </c>
      <c r="BF2178" s="43" t="s">
        <v>1277</v>
      </c>
      <c r="BG2178" s="34" t="s">
        <v>531</v>
      </c>
      <c r="BH2178" s="34" t="s">
        <v>401</v>
      </c>
      <c r="BI2178" s="34" t="s">
        <v>796</v>
      </c>
      <c r="BJ2178" s="44" t="s">
        <v>3928</v>
      </c>
      <c r="BK2178" s="44" t="s">
        <v>6770</v>
      </c>
    </row>
    <row r="2179" spans="22:63">
      <c r="V2179" s="43">
        <v>268</v>
      </c>
      <c r="W2179" s="34" t="s">
        <v>4150</v>
      </c>
      <c r="X2179" s="44">
        <v>61603</v>
      </c>
      <c r="Y2179" s="34" t="s">
        <v>1063</v>
      </c>
      <c r="Z2179" s="43" t="s">
        <v>1277</v>
      </c>
      <c r="AA2179" s="34" t="s">
        <v>531</v>
      </c>
      <c r="AB2179" s="34" t="s">
        <v>401</v>
      </c>
      <c r="AC2179" s="34" t="s">
        <v>1063</v>
      </c>
      <c r="AD2179" s="44" t="s">
        <v>3928</v>
      </c>
      <c r="AE2179" s="44" t="s">
        <v>6770</v>
      </c>
      <c r="AF2179" s="43">
        <v>268</v>
      </c>
      <c r="AG2179" s="34" t="s">
        <v>4150</v>
      </c>
      <c r="AH2179" s="34" t="s">
        <v>6945</v>
      </c>
      <c r="AI2179" s="43" t="s">
        <v>4016</v>
      </c>
      <c r="AJ2179" s="44" t="s">
        <v>4151</v>
      </c>
      <c r="AK2179" s="295">
        <v>3300011</v>
      </c>
      <c r="AL2179" s="44" t="s">
        <v>444</v>
      </c>
      <c r="AM2179" s="44" t="s">
        <v>4155</v>
      </c>
      <c r="AN2179" s="296">
        <v>235095900</v>
      </c>
      <c r="AO2179" s="34"/>
      <c r="AP2179" s="34"/>
      <c r="AQ2179" s="34"/>
      <c r="AR2179" s="34"/>
      <c r="AS2179" s="34"/>
      <c r="AT2179" s="44" t="s">
        <v>6737</v>
      </c>
      <c r="AU2179" s="44"/>
      <c r="AV2179" s="751" t="str" cm="1">
        <f t="array" ref="AV21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79" s="34"/>
      <c r="AX2179" s="34"/>
      <c r="AY2179" s="34"/>
      <c r="AZ2179" s="34"/>
      <c r="BA2179" s="34"/>
      <c r="BB2179" s="34"/>
      <c r="BC2179" s="34"/>
      <c r="BD2179" s="44">
        <v>61603</v>
      </c>
      <c r="BE2179" s="34" t="s">
        <v>1063</v>
      </c>
      <c r="BF2179" s="43" t="s">
        <v>1277</v>
      </c>
      <c r="BG2179" s="34" t="s">
        <v>531</v>
      </c>
      <c r="BH2179" s="34" t="s">
        <v>401</v>
      </c>
      <c r="BI2179" s="34" t="s">
        <v>1063</v>
      </c>
      <c r="BJ2179" s="44" t="s">
        <v>3928</v>
      </c>
      <c r="BK2179" s="44" t="s">
        <v>6770</v>
      </c>
    </row>
    <row r="2180" spans="22:63">
      <c r="V2180" s="43">
        <v>268</v>
      </c>
      <c r="W2180" s="34" t="s">
        <v>4150</v>
      </c>
      <c r="X2180" s="44">
        <v>61608</v>
      </c>
      <c r="Y2180" s="34" t="s">
        <v>1358</v>
      </c>
      <c r="Z2180" s="43" t="s">
        <v>1277</v>
      </c>
      <c r="AA2180" s="34" t="s">
        <v>531</v>
      </c>
      <c r="AB2180" s="34" t="s">
        <v>401</v>
      </c>
      <c r="AC2180" s="34" t="s">
        <v>1358</v>
      </c>
      <c r="AD2180" s="44" t="s">
        <v>3928</v>
      </c>
      <c r="AE2180" s="44" t="s">
        <v>6770</v>
      </c>
      <c r="AF2180" s="43">
        <v>268</v>
      </c>
      <c r="AG2180" s="34" t="s">
        <v>4150</v>
      </c>
      <c r="AH2180" s="34" t="s">
        <v>6945</v>
      </c>
      <c r="AI2180" s="43" t="s">
        <v>4016</v>
      </c>
      <c r="AJ2180" s="44" t="s">
        <v>4151</v>
      </c>
      <c r="AK2180" s="295">
        <v>3300011</v>
      </c>
      <c r="AL2180" s="44" t="s">
        <v>444</v>
      </c>
      <c r="AM2180" s="44" t="s">
        <v>4155</v>
      </c>
      <c r="AN2180" s="296">
        <v>235095900</v>
      </c>
      <c r="AO2180" s="34"/>
      <c r="AP2180" s="34"/>
      <c r="AQ2180" s="34"/>
      <c r="AR2180" s="34"/>
      <c r="AS2180" s="34"/>
      <c r="AT2180" s="44" t="s">
        <v>6737</v>
      </c>
      <c r="AU2180" s="44"/>
      <c r="AV2180" s="751" t="str" cm="1">
        <f t="array" ref="AV21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0" s="34"/>
      <c r="AX2180" s="34"/>
      <c r="AY2180" s="34"/>
      <c r="AZ2180" s="34"/>
      <c r="BA2180" s="34"/>
      <c r="BB2180" s="34"/>
      <c r="BC2180" s="34"/>
      <c r="BD2180" s="44">
        <v>61608</v>
      </c>
      <c r="BE2180" s="34" t="s">
        <v>1358</v>
      </c>
      <c r="BF2180" s="43" t="s">
        <v>1277</v>
      </c>
      <c r="BG2180" s="34" t="s">
        <v>531</v>
      </c>
      <c r="BH2180" s="34" t="s">
        <v>401</v>
      </c>
      <c r="BI2180" s="34" t="s">
        <v>1358</v>
      </c>
      <c r="BJ2180" s="44" t="s">
        <v>3928</v>
      </c>
      <c r="BK2180" s="44" t="s">
        <v>6770</v>
      </c>
    </row>
    <row r="2181" spans="22:63">
      <c r="V2181" s="43">
        <v>268</v>
      </c>
      <c r="W2181" s="34" t="s">
        <v>4150</v>
      </c>
      <c r="X2181" s="44">
        <v>61609</v>
      </c>
      <c r="Y2181" s="34" t="s">
        <v>1645</v>
      </c>
      <c r="Z2181" s="43" t="s">
        <v>1277</v>
      </c>
      <c r="AA2181" s="34" t="s">
        <v>531</v>
      </c>
      <c r="AB2181" s="34" t="s">
        <v>401</v>
      </c>
      <c r="AC2181" s="34" t="s">
        <v>1645</v>
      </c>
      <c r="AD2181" s="44" t="s">
        <v>3928</v>
      </c>
      <c r="AE2181" s="44" t="s">
        <v>6770</v>
      </c>
      <c r="AF2181" s="43">
        <v>268</v>
      </c>
      <c r="AG2181" s="34" t="s">
        <v>4150</v>
      </c>
      <c r="AH2181" s="34" t="s">
        <v>6945</v>
      </c>
      <c r="AI2181" s="43" t="s">
        <v>4016</v>
      </c>
      <c r="AJ2181" s="44" t="s">
        <v>4151</v>
      </c>
      <c r="AK2181" s="295">
        <v>3300011</v>
      </c>
      <c r="AL2181" s="44" t="s">
        <v>444</v>
      </c>
      <c r="AM2181" s="44" t="s">
        <v>4155</v>
      </c>
      <c r="AN2181" s="296">
        <v>235095900</v>
      </c>
      <c r="AO2181" s="34"/>
      <c r="AP2181" s="34"/>
      <c r="AQ2181" s="34"/>
      <c r="AR2181" s="34"/>
      <c r="AS2181" s="34"/>
      <c r="AT2181" s="44" t="s">
        <v>6737</v>
      </c>
      <c r="AU2181" s="44"/>
      <c r="AV2181" s="751" t="str" cm="1">
        <f t="array" ref="AV21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1" s="34"/>
      <c r="AX2181" s="34"/>
      <c r="AY2181" s="34"/>
      <c r="AZ2181" s="34"/>
      <c r="BA2181" s="34"/>
      <c r="BB2181" s="34"/>
      <c r="BC2181" s="34"/>
      <c r="BD2181" s="44">
        <v>61609</v>
      </c>
      <c r="BE2181" s="34" t="s">
        <v>1645</v>
      </c>
      <c r="BF2181" s="43" t="s">
        <v>1277</v>
      </c>
      <c r="BG2181" s="34" t="s">
        <v>531</v>
      </c>
      <c r="BH2181" s="34" t="s">
        <v>401</v>
      </c>
      <c r="BI2181" s="34" t="s">
        <v>1645</v>
      </c>
      <c r="BJ2181" s="44" t="s">
        <v>3928</v>
      </c>
      <c r="BK2181" s="44" t="s">
        <v>6770</v>
      </c>
    </row>
    <row r="2182" spans="22:63">
      <c r="V2182" s="43">
        <v>268</v>
      </c>
      <c r="W2182" s="34" t="s">
        <v>4150</v>
      </c>
      <c r="X2182" s="44">
        <v>61611</v>
      </c>
      <c r="Y2182" s="34" t="s">
        <v>1887</v>
      </c>
      <c r="Z2182" s="43" t="s">
        <v>1277</v>
      </c>
      <c r="AA2182" s="34" t="s">
        <v>531</v>
      </c>
      <c r="AB2182" s="34" t="s">
        <v>401</v>
      </c>
      <c r="AC2182" s="34" t="s">
        <v>1887</v>
      </c>
      <c r="AD2182" s="44" t="s">
        <v>3928</v>
      </c>
      <c r="AE2182" s="44" t="s">
        <v>6770</v>
      </c>
      <c r="AF2182" s="43">
        <v>268</v>
      </c>
      <c r="AG2182" s="34" t="s">
        <v>4150</v>
      </c>
      <c r="AH2182" s="34" t="s">
        <v>6945</v>
      </c>
      <c r="AI2182" s="43" t="s">
        <v>4016</v>
      </c>
      <c r="AJ2182" s="44" t="s">
        <v>4151</v>
      </c>
      <c r="AK2182" s="295">
        <v>3300011</v>
      </c>
      <c r="AL2182" s="44" t="s">
        <v>444</v>
      </c>
      <c r="AM2182" s="44" t="s">
        <v>4155</v>
      </c>
      <c r="AN2182" s="296">
        <v>235095900</v>
      </c>
      <c r="AO2182" s="34"/>
      <c r="AP2182" s="34"/>
      <c r="AQ2182" s="34"/>
      <c r="AR2182" s="34"/>
      <c r="AS2182" s="34"/>
      <c r="AT2182" s="44" t="s">
        <v>6737</v>
      </c>
      <c r="AU2182" s="44"/>
      <c r="AV2182" s="751" t="str" cm="1">
        <f t="array" ref="AV21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2" s="34"/>
      <c r="AX2182" s="34"/>
      <c r="AY2182" s="34"/>
      <c r="AZ2182" s="34"/>
      <c r="BA2182" s="34"/>
      <c r="BB2182" s="34"/>
      <c r="BC2182" s="34"/>
      <c r="BD2182" s="44">
        <v>61611</v>
      </c>
      <c r="BE2182" s="34" t="s">
        <v>1887</v>
      </c>
      <c r="BF2182" s="43" t="s">
        <v>1277</v>
      </c>
      <c r="BG2182" s="34" t="s">
        <v>531</v>
      </c>
      <c r="BH2182" s="34" t="s">
        <v>401</v>
      </c>
      <c r="BI2182" s="34" t="s">
        <v>1887</v>
      </c>
      <c r="BJ2182" s="44" t="s">
        <v>3928</v>
      </c>
      <c r="BK2182" s="44" t="s">
        <v>6770</v>
      </c>
    </row>
    <row r="2183" spans="22:63">
      <c r="V2183" s="43">
        <v>268</v>
      </c>
      <c r="W2183" s="34" t="s">
        <v>4150</v>
      </c>
      <c r="X2183" s="44">
        <v>61612</v>
      </c>
      <c r="Y2183" s="34" t="s">
        <v>2081</v>
      </c>
      <c r="Z2183" s="43" t="s">
        <v>1277</v>
      </c>
      <c r="AA2183" s="34" t="s">
        <v>531</v>
      </c>
      <c r="AB2183" s="34" t="s">
        <v>401</v>
      </c>
      <c r="AC2183" s="34" t="s">
        <v>2081</v>
      </c>
      <c r="AD2183" s="44" t="s">
        <v>3928</v>
      </c>
      <c r="AE2183" s="44" t="s">
        <v>6770</v>
      </c>
      <c r="AF2183" s="43">
        <v>268</v>
      </c>
      <c r="AG2183" s="34" t="s">
        <v>4150</v>
      </c>
      <c r="AH2183" s="34" t="s">
        <v>6945</v>
      </c>
      <c r="AI2183" s="43" t="s">
        <v>4016</v>
      </c>
      <c r="AJ2183" s="44" t="s">
        <v>4151</v>
      </c>
      <c r="AK2183" s="295">
        <v>3300011</v>
      </c>
      <c r="AL2183" s="44" t="s">
        <v>444</v>
      </c>
      <c r="AM2183" s="44" t="s">
        <v>4155</v>
      </c>
      <c r="AN2183" s="296">
        <v>235095900</v>
      </c>
      <c r="AO2183" s="34"/>
      <c r="AP2183" s="34"/>
      <c r="AQ2183" s="34"/>
      <c r="AR2183" s="34"/>
      <c r="AS2183" s="34"/>
      <c r="AT2183" s="44" t="s">
        <v>6737</v>
      </c>
      <c r="AU2183" s="44"/>
      <c r="AV2183" s="751" t="str" cm="1">
        <f t="array" ref="AV21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3" s="34"/>
      <c r="AX2183" s="34"/>
      <c r="AY2183" s="34"/>
      <c r="AZ2183" s="34"/>
      <c r="BA2183" s="34"/>
      <c r="BB2183" s="34"/>
      <c r="BC2183" s="34"/>
      <c r="BD2183" s="44">
        <v>61612</v>
      </c>
      <c r="BE2183" s="34" t="s">
        <v>2081</v>
      </c>
      <c r="BF2183" s="43" t="s">
        <v>1277</v>
      </c>
      <c r="BG2183" s="34" t="s">
        <v>531</v>
      </c>
      <c r="BH2183" s="34" t="s">
        <v>401</v>
      </c>
      <c r="BI2183" s="34" t="s">
        <v>2081</v>
      </c>
      <c r="BJ2183" s="44" t="s">
        <v>3928</v>
      </c>
      <c r="BK2183" s="44" t="s">
        <v>6770</v>
      </c>
    </row>
    <row r="2184" spans="22:63">
      <c r="V2184" s="43">
        <v>268</v>
      </c>
      <c r="W2184" s="34" t="s">
        <v>4150</v>
      </c>
      <c r="X2184" s="44">
        <v>61614</v>
      </c>
      <c r="Y2184" s="34" t="s">
        <v>531</v>
      </c>
      <c r="Z2184" s="43" t="s">
        <v>1277</v>
      </c>
      <c r="AA2184" s="34" t="s">
        <v>531</v>
      </c>
      <c r="AB2184" s="34" t="s">
        <v>401</v>
      </c>
      <c r="AC2184" s="34" t="s">
        <v>531</v>
      </c>
      <c r="AD2184" s="44" t="s">
        <v>3928</v>
      </c>
      <c r="AE2184" s="44" t="s">
        <v>6770</v>
      </c>
      <c r="AF2184" s="43">
        <v>268</v>
      </c>
      <c r="AG2184" s="34" t="s">
        <v>4150</v>
      </c>
      <c r="AH2184" s="34" t="s">
        <v>6945</v>
      </c>
      <c r="AI2184" s="43" t="s">
        <v>4016</v>
      </c>
      <c r="AJ2184" s="44" t="s">
        <v>4151</v>
      </c>
      <c r="AK2184" s="295">
        <v>3300011</v>
      </c>
      <c r="AL2184" s="44" t="s">
        <v>444</v>
      </c>
      <c r="AM2184" s="44" t="s">
        <v>4155</v>
      </c>
      <c r="AN2184" s="296">
        <v>235095900</v>
      </c>
      <c r="AO2184" s="34"/>
      <c r="AP2184" s="34"/>
      <c r="AQ2184" s="34"/>
      <c r="AR2184" s="34"/>
      <c r="AS2184" s="34"/>
      <c r="AT2184" s="44" t="s">
        <v>6737</v>
      </c>
      <c r="AU2184" s="44"/>
      <c r="AV2184" s="751" t="str" cm="1">
        <f t="array" ref="AV21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4" s="34"/>
      <c r="AX2184" s="34"/>
      <c r="AY2184" s="34"/>
      <c r="AZ2184" s="34"/>
      <c r="BA2184" s="34"/>
      <c r="BB2184" s="34"/>
      <c r="BC2184" s="34"/>
      <c r="BD2184" s="44">
        <v>61614</v>
      </c>
      <c r="BE2184" s="34" t="s">
        <v>531</v>
      </c>
      <c r="BF2184" s="43" t="s">
        <v>1277</v>
      </c>
      <c r="BG2184" s="34" t="s">
        <v>531</v>
      </c>
      <c r="BH2184" s="34" t="s">
        <v>401</v>
      </c>
      <c r="BI2184" s="34" t="s">
        <v>531</v>
      </c>
      <c r="BJ2184" s="44" t="s">
        <v>3928</v>
      </c>
      <c r="BK2184" s="44" t="s">
        <v>6770</v>
      </c>
    </row>
    <row r="2185" spans="22:63">
      <c r="V2185" s="43">
        <v>268</v>
      </c>
      <c r="W2185" s="34" t="s">
        <v>4150</v>
      </c>
      <c r="X2185" s="44">
        <v>61600</v>
      </c>
      <c r="Y2185" s="34" t="s">
        <v>6960</v>
      </c>
      <c r="Z2185" s="43" t="s">
        <v>1277</v>
      </c>
      <c r="AA2185" s="34" t="s">
        <v>531</v>
      </c>
      <c r="AB2185" s="34" t="s">
        <v>401</v>
      </c>
      <c r="AC2185" s="34" t="s">
        <v>531</v>
      </c>
      <c r="AD2185" s="44" t="s">
        <v>3928</v>
      </c>
      <c r="AE2185" s="44" t="s">
        <v>6770</v>
      </c>
      <c r="AF2185" s="43">
        <v>268</v>
      </c>
      <c r="AG2185" s="34" t="s">
        <v>4150</v>
      </c>
      <c r="AH2185" s="34" t="s">
        <v>6945</v>
      </c>
      <c r="AI2185" s="43" t="s">
        <v>4016</v>
      </c>
      <c r="AJ2185" s="44" t="s">
        <v>4151</v>
      </c>
      <c r="AK2185" s="295">
        <v>3300011</v>
      </c>
      <c r="AL2185" s="44" t="s">
        <v>444</v>
      </c>
      <c r="AM2185" s="44" t="s">
        <v>4155</v>
      </c>
      <c r="AN2185" s="296">
        <v>235095900</v>
      </c>
      <c r="AO2185" s="34"/>
      <c r="AP2185" s="34"/>
      <c r="AQ2185" s="34"/>
      <c r="AR2185" s="34"/>
      <c r="AS2185" s="34"/>
      <c r="AT2185" s="44" t="s">
        <v>6737</v>
      </c>
      <c r="AU2185" s="44"/>
      <c r="AV2185" s="751" t="str" cm="1">
        <f t="array" ref="AV21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5" s="34"/>
      <c r="AX2185" s="34"/>
      <c r="AY2185" s="34"/>
      <c r="AZ2185" s="34"/>
      <c r="BA2185" s="34"/>
      <c r="BB2185" s="34"/>
      <c r="BC2185" s="34"/>
      <c r="BD2185" s="44">
        <v>61600</v>
      </c>
      <c r="BE2185" s="34" t="s">
        <v>6960</v>
      </c>
      <c r="BF2185" s="43" t="s">
        <v>1277</v>
      </c>
      <c r="BG2185" s="34" t="s">
        <v>531</v>
      </c>
      <c r="BH2185" s="34" t="s">
        <v>401</v>
      </c>
      <c r="BI2185" s="34" t="s">
        <v>531</v>
      </c>
      <c r="BJ2185" s="44" t="s">
        <v>3928</v>
      </c>
      <c r="BK2185" s="44" t="s">
        <v>6770</v>
      </c>
    </row>
    <row r="2186" spans="22:63">
      <c r="V2186" s="43">
        <v>268</v>
      </c>
      <c r="W2186" s="34" t="s">
        <v>4150</v>
      </c>
      <c r="X2186" s="44">
        <v>61616</v>
      </c>
      <c r="Y2186" s="34" t="s">
        <v>2414</v>
      </c>
      <c r="Z2186" s="43" t="s">
        <v>1277</v>
      </c>
      <c r="AA2186" s="34" t="s">
        <v>531</v>
      </c>
      <c r="AB2186" s="34" t="s">
        <v>401</v>
      </c>
      <c r="AC2186" s="34" t="s">
        <v>6961</v>
      </c>
      <c r="AD2186" s="44" t="s">
        <v>3928</v>
      </c>
      <c r="AE2186" s="44" t="s">
        <v>6770</v>
      </c>
      <c r="AF2186" s="43">
        <v>268</v>
      </c>
      <c r="AG2186" s="34" t="s">
        <v>4150</v>
      </c>
      <c r="AH2186" s="34" t="s">
        <v>6945</v>
      </c>
      <c r="AI2186" s="43" t="s">
        <v>4016</v>
      </c>
      <c r="AJ2186" s="44" t="s">
        <v>4151</v>
      </c>
      <c r="AK2186" s="295">
        <v>3300011</v>
      </c>
      <c r="AL2186" s="44" t="s">
        <v>444</v>
      </c>
      <c r="AM2186" s="44" t="s">
        <v>4155</v>
      </c>
      <c r="AN2186" s="296">
        <v>235095900</v>
      </c>
      <c r="AO2186" s="34"/>
      <c r="AP2186" s="34"/>
      <c r="AQ2186" s="34"/>
      <c r="AR2186" s="34"/>
      <c r="AS2186" s="34"/>
      <c r="AT2186" s="44" t="s">
        <v>6737</v>
      </c>
      <c r="AU2186" s="44"/>
      <c r="AV2186" s="751" t="str" cm="1">
        <f t="array" ref="AV21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6" s="34"/>
      <c r="AX2186" s="34"/>
      <c r="AY2186" s="34"/>
      <c r="AZ2186" s="34"/>
      <c r="BA2186" s="34"/>
      <c r="BB2186" s="34"/>
      <c r="BC2186" s="34"/>
      <c r="BD2186" s="44">
        <v>61616</v>
      </c>
      <c r="BE2186" s="34" t="s">
        <v>2414</v>
      </c>
      <c r="BF2186" s="43" t="s">
        <v>1277</v>
      </c>
      <c r="BG2186" s="34" t="s">
        <v>531</v>
      </c>
      <c r="BH2186" s="34" t="s">
        <v>401</v>
      </c>
      <c r="BI2186" s="34" t="s">
        <v>6961</v>
      </c>
      <c r="BJ2186" s="44" t="s">
        <v>3928</v>
      </c>
      <c r="BK2186" s="44" t="s">
        <v>6770</v>
      </c>
    </row>
    <row r="2187" spans="22:63">
      <c r="V2187" s="43">
        <v>268</v>
      </c>
      <c r="W2187" s="34" t="s">
        <v>4150</v>
      </c>
      <c r="X2187" s="44">
        <v>61617</v>
      </c>
      <c r="Y2187" s="34" t="s">
        <v>1238</v>
      </c>
      <c r="Z2187" s="43" t="s">
        <v>1277</v>
      </c>
      <c r="AA2187" s="34" t="s">
        <v>531</v>
      </c>
      <c r="AB2187" s="34" t="s">
        <v>401</v>
      </c>
      <c r="AC2187" s="34" t="s">
        <v>6962</v>
      </c>
      <c r="AD2187" s="44" t="s">
        <v>3928</v>
      </c>
      <c r="AE2187" s="44" t="s">
        <v>6770</v>
      </c>
      <c r="AF2187" s="43">
        <v>268</v>
      </c>
      <c r="AG2187" s="34" t="s">
        <v>4150</v>
      </c>
      <c r="AH2187" s="34" t="s">
        <v>6945</v>
      </c>
      <c r="AI2187" s="43" t="s">
        <v>4016</v>
      </c>
      <c r="AJ2187" s="44" t="s">
        <v>4151</v>
      </c>
      <c r="AK2187" s="295">
        <v>3300011</v>
      </c>
      <c r="AL2187" s="44" t="s">
        <v>444</v>
      </c>
      <c r="AM2187" s="44" t="s">
        <v>4155</v>
      </c>
      <c r="AN2187" s="296">
        <v>235095900</v>
      </c>
      <c r="AO2187" s="34"/>
      <c r="AP2187" s="34"/>
      <c r="AQ2187" s="34"/>
      <c r="AR2187" s="34"/>
      <c r="AS2187" s="34"/>
      <c r="AT2187" s="44" t="s">
        <v>6737</v>
      </c>
      <c r="AU2187" s="44"/>
      <c r="AV2187" s="751" t="str" cm="1">
        <f t="array" ref="AV21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7" s="34"/>
      <c r="AX2187" s="34"/>
      <c r="AY2187" s="34"/>
      <c r="AZ2187" s="34"/>
      <c r="BA2187" s="34"/>
      <c r="BB2187" s="34"/>
      <c r="BC2187" s="34"/>
      <c r="BD2187" s="44">
        <v>61617</v>
      </c>
      <c r="BE2187" s="34" t="s">
        <v>1238</v>
      </c>
      <c r="BF2187" s="43" t="s">
        <v>1277</v>
      </c>
      <c r="BG2187" s="34" t="s">
        <v>531</v>
      </c>
      <c r="BH2187" s="34" t="s">
        <v>401</v>
      </c>
      <c r="BI2187" s="34" t="s">
        <v>6962</v>
      </c>
      <c r="BJ2187" s="44" t="s">
        <v>3928</v>
      </c>
      <c r="BK2187" s="44" t="s">
        <v>6770</v>
      </c>
    </row>
    <row r="2188" spans="22:63">
      <c r="V2188" s="43">
        <v>268</v>
      </c>
      <c r="W2188" s="34" t="s">
        <v>4150</v>
      </c>
      <c r="X2188" s="44">
        <v>61618</v>
      </c>
      <c r="Y2188" s="34" t="s">
        <v>2683</v>
      </c>
      <c r="Z2188" s="43" t="s">
        <v>1277</v>
      </c>
      <c r="AA2188" s="34" t="s">
        <v>531</v>
      </c>
      <c r="AB2188" s="34" t="s">
        <v>401</v>
      </c>
      <c r="AC2188" s="34" t="s">
        <v>6963</v>
      </c>
      <c r="AD2188" s="44" t="s">
        <v>3928</v>
      </c>
      <c r="AE2188" s="44" t="s">
        <v>6770</v>
      </c>
      <c r="AF2188" s="43">
        <v>268</v>
      </c>
      <c r="AG2188" s="34" t="s">
        <v>4150</v>
      </c>
      <c r="AH2188" s="34" t="s">
        <v>6945</v>
      </c>
      <c r="AI2188" s="43" t="s">
        <v>4016</v>
      </c>
      <c r="AJ2188" s="44" t="s">
        <v>4151</v>
      </c>
      <c r="AK2188" s="295">
        <v>3300011</v>
      </c>
      <c r="AL2188" s="44" t="s">
        <v>444</v>
      </c>
      <c r="AM2188" s="44" t="s">
        <v>4155</v>
      </c>
      <c r="AN2188" s="296">
        <v>235095900</v>
      </c>
      <c r="AO2188" s="34"/>
      <c r="AP2188" s="34"/>
      <c r="AQ2188" s="34"/>
      <c r="AR2188" s="34"/>
      <c r="AS2188" s="34"/>
      <c r="AT2188" s="44" t="s">
        <v>6737</v>
      </c>
      <c r="AU2188" s="44"/>
      <c r="AV2188" s="751" t="str" cm="1">
        <f t="array" ref="AV21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8" s="34"/>
      <c r="AX2188" s="34"/>
      <c r="AY2188" s="34"/>
      <c r="AZ2188" s="34"/>
      <c r="BA2188" s="34"/>
      <c r="BB2188" s="34"/>
      <c r="BC2188" s="34"/>
      <c r="BD2188" s="44">
        <v>61618</v>
      </c>
      <c r="BE2188" s="34" t="s">
        <v>2683</v>
      </c>
      <c r="BF2188" s="43" t="s">
        <v>1277</v>
      </c>
      <c r="BG2188" s="34" t="s">
        <v>531</v>
      </c>
      <c r="BH2188" s="34" t="s">
        <v>401</v>
      </c>
      <c r="BI2188" s="34" t="s">
        <v>6963</v>
      </c>
      <c r="BJ2188" s="44" t="s">
        <v>3928</v>
      </c>
      <c r="BK2188" s="44" t="s">
        <v>6770</v>
      </c>
    </row>
    <row r="2189" spans="22:63">
      <c r="V2189" s="43">
        <v>268</v>
      </c>
      <c r="W2189" s="34" t="s">
        <v>4150</v>
      </c>
      <c r="X2189" s="44">
        <v>61619</v>
      </c>
      <c r="Y2189" s="34" t="s">
        <v>2806</v>
      </c>
      <c r="Z2189" s="43" t="s">
        <v>1277</v>
      </c>
      <c r="AA2189" s="34" t="s">
        <v>531</v>
      </c>
      <c r="AB2189" s="34" t="s">
        <v>401</v>
      </c>
      <c r="AC2189" s="34" t="s">
        <v>6964</v>
      </c>
      <c r="AD2189" s="44" t="s">
        <v>3928</v>
      </c>
      <c r="AE2189" s="44" t="s">
        <v>6770</v>
      </c>
      <c r="AF2189" s="43">
        <v>268</v>
      </c>
      <c r="AG2189" s="34" t="s">
        <v>4150</v>
      </c>
      <c r="AH2189" s="34" t="s">
        <v>6945</v>
      </c>
      <c r="AI2189" s="43" t="s">
        <v>4016</v>
      </c>
      <c r="AJ2189" s="44" t="s">
        <v>4151</v>
      </c>
      <c r="AK2189" s="295">
        <v>3300011</v>
      </c>
      <c r="AL2189" s="44" t="s">
        <v>444</v>
      </c>
      <c r="AM2189" s="44" t="s">
        <v>4155</v>
      </c>
      <c r="AN2189" s="296">
        <v>235095900</v>
      </c>
      <c r="AO2189" s="34"/>
      <c r="AP2189" s="34"/>
      <c r="AQ2189" s="34"/>
      <c r="AR2189" s="34"/>
      <c r="AS2189" s="34"/>
      <c r="AT2189" s="44" t="s">
        <v>6737</v>
      </c>
      <c r="AU2189" s="44"/>
      <c r="AV2189" s="751" t="str" cm="1">
        <f t="array" ref="AV21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89" s="34"/>
      <c r="AX2189" s="34"/>
      <c r="AY2189" s="34"/>
      <c r="AZ2189" s="34"/>
      <c r="BA2189" s="34"/>
      <c r="BB2189" s="34"/>
      <c r="BC2189" s="34"/>
      <c r="BD2189" s="44">
        <v>61619</v>
      </c>
      <c r="BE2189" s="34" t="s">
        <v>2806</v>
      </c>
      <c r="BF2189" s="43" t="s">
        <v>1277</v>
      </c>
      <c r="BG2189" s="34" t="s">
        <v>531</v>
      </c>
      <c r="BH2189" s="34" t="s">
        <v>401</v>
      </c>
      <c r="BI2189" s="34" t="s">
        <v>6964</v>
      </c>
      <c r="BJ2189" s="44" t="s">
        <v>3928</v>
      </c>
      <c r="BK2189" s="44" t="s">
        <v>6770</v>
      </c>
    </row>
    <row r="2190" spans="22:63">
      <c r="V2190" s="43">
        <v>269</v>
      </c>
      <c r="W2190" s="34" t="s">
        <v>4164</v>
      </c>
      <c r="X2190" s="44">
        <v>100201</v>
      </c>
      <c r="Y2190" s="34" t="s">
        <v>837</v>
      </c>
      <c r="Z2190" s="43" t="s">
        <v>1277</v>
      </c>
      <c r="AA2190" s="34" t="s">
        <v>571</v>
      </c>
      <c r="AB2190" s="34" t="s">
        <v>405</v>
      </c>
      <c r="AC2190" s="34" t="s">
        <v>837</v>
      </c>
      <c r="AD2190" s="44" t="s">
        <v>3928</v>
      </c>
      <c r="AE2190" s="44" t="s">
        <v>6819</v>
      </c>
      <c r="AF2190" s="43">
        <v>269</v>
      </c>
      <c r="AG2190" s="34" t="s">
        <v>4164</v>
      </c>
      <c r="AH2190" s="34" t="s">
        <v>4163</v>
      </c>
      <c r="AI2190" s="43" t="s">
        <v>4035</v>
      </c>
      <c r="AJ2190" s="44" t="s">
        <v>4165</v>
      </c>
      <c r="AK2190" s="295">
        <v>3260402</v>
      </c>
      <c r="AL2190" s="44" t="s">
        <v>577</v>
      </c>
      <c r="AM2190" s="44" t="s">
        <v>4169</v>
      </c>
      <c r="AN2190" s="296">
        <v>236095800</v>
      </c>
      <c r="AO2190" s="34"/>
      <c r="AP2190" s="34"/>
      <c r="AQ2190" s="34"/>
      <c r="AR2190" s="34"/>
      <c r="AS2190" s="34"/>
      <c r="AT2190" s="44" t="s">
        <v>6737</v>
      </c>
      <c r="AU2190" s="44"/>
      <c r="AV2190" s="751" t="str" cm="1">
        <f t="array" ref="AV21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0" s="34"/>
      <c r="AX2190" s="34"/>
      <c r="AY2190" s="34"/>
      <c r="AZ2190" s="34"/>
      <c r="BA2190" s="34"/>
      <c r="BB2190" s="34"/>
      <c r="BC2190" s="34"/>
      <c r="BD2190" s="44">
        <v>100201</v>
      </c>
      <c r="BE2190" s="34" t="s">
        <v>837</v>
      </c>
      <c r="BF2190" s="43" t="s">
        <v>1277</v>
      </c>
      <c r="BG2190" s="34" t="s">
        <v>571</v>
      </c>
      <c r="BH2190" s="34" t="s">
        <v>405</v>
      </c>
      <c r="BI2190" s="34" t="s">
        <v>837</v>
      </c>
      <c r="BJ2190" s="44" t="s">
        <v>3928</v>
      </c>
      <c r="BK2190" s="44" t="s">
        <v>6819</v>
      </c>
    </row>
    <row r="2191" spans="22:63">
      <c r="V2191" s="43">
        <v>269</v>
      </c>
      <c r="W2191" s="34" t="s">
        <v>4164</v>
      </c>
      <c r="X2191" s="44">
        <v>100208</v>
      </c>
      <c r="Y2191" s="34" t="s">
        <v>571</v>
      </c>
      <c r="Z2191" s="43" t="s">
        <v>1277</v>
      </c>
      <c r="AA2191" s="34" t="s">
        <v>571</v>
      </c>
      <c r="AB2191" s="34" t="s">
        <v>405</v>
      </c>
      <c r="AC2191" s="34" t="s">
        <v>571</v>
      </c>
      <c r="AD2191" s="44" t="s">
        <v>3928</v>
      </c>
      <c r="AE2191" s="44" t="s">
        <v>6819</v>
      </c>
      <c r="AF2191" s="43">
        <v>269</v>
      </c>
      <c r="AG2191" s="34" t="s">
        <v>4164</v>
      </c>
      <c r="AH2191" s="34" t="s">
        <v>4163</v>
      </c>
      <c r="AI2191" s="43" t="s">
        <v>4035</v>
      </c>
      <c r="AJ2191" s="44" t="s">
        <v>4165</v>
      </c>
      <c r="AK2191" s="295">
        <v>3260402</v>
      </c>
      <c r="AL2191" s="44" t="s">
        <v>577</v>
      </c>
      <c r="AM2191" s="44" t="s">
        <v>4169</v>
      </c>
      <c r="AN2191" s="296">
        <v>236095800</v>
      </c>
      <c r="AO2191" s="34"/>
      <c r="AP2191" s="34"/>
      <c r="AQ2191" s="34"/>
      <c r="AR2191" s="34"/>
      <c r="AS2191" s="34"/>
      <c r="AT2191" s="44" t="s">
        <v>6737</v>
      </c>
      <c r="AU2191" s="44"/>
      <c r="AV2191" s="751" t="str" cm="1">
        <f t="array" ref="AV21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1" s="34"/>
      <c r="AX2191" s="34"/>
      <c r="AY2191" s="34"/>
      <c r="AZ2191" s="34"/>
      <c r="BA2191" s="34"/>
      <c r="BB2191" s="34"/>
      <c r="BC2191" s="34"/>
      <c r="BD2191" s="44">
        <v>100208</v>
      </c>
      <c r="BE2191" s="34" t="s">
        <v>571</v>
      </c>
      <c r="BF2191" s="43" t="s">
        <v>1277</v>
      </c>
      <c r="BG2191" s="34" t="s">
        <v>571</v>
      </c>
      <c r="BH2191" s="34" t="s">
        <v>405</v>
      </c>
      <c r="BI2191" s="34" t="s">
        <v>571</v>
      </c>
      <c r="BJ2191" s="44" t="s">
        <v>3928</v>
      </c>
      <c r="BK2191" s="44" t="s">
        <v>6819</v>
      </c>
    </row>
    <row r="2192" spans="22:63">
      <c r="V2192" s="43">
        <v>269</v>
      </c>
      <c r="W2192" s="34" t="s">
        <v>4164</v>
      </c>
      <c r="X2192" s="44">
        <v>100200</v>
      </c>
      <c r="Y2192" s="34" t="s">
        <v>6965</v>
      </c>
      <c r="Z2192" s="43" t="s">
        <v>1277</v>
      </c>
      <c r="AA2192" s="34" t="s">
        <v>571</v>
      </c>
      <c r="AB2192" s="34" t="s">
        <v>405</v>
      </c>
      <c r="AC2192" s="34" t="s">
        <v>571</v>
      </c>
      <c r="AD2192" s="44" t="s">
        <v>3928</v>
      </c>
      <c r="AE2192" s="44" t="s">
        <v>6819</v>
      </c>
      <c r="AF2192" s="43">
        <v>269</v>
      </c>
      <c r="AG2192" s="34" t="s">
        <v>4164</v>
      </c>
      <c r="AH2192" s="34" t="s">
        <v>4163</v>
      </c>
      <c r="AI2192" s="43" t="s">
        <v>4035</v>
      </c>
      <c r="AJ2192" s="44" t="s">
        <v>4165</v>
      </c>
      <c r="AK2192" s="295">
        <v>3260402</v>
      </c>
      <c r="AL2192" s="44" t="s">
        <v>577</v>
      </c>
      <c r="AM2192" s="44" t="s">
        <v>4169</v>
      </c>
      <c r="AN2192" s="296">
        <v>236095800</v>
      </c>
      <c r="AO2192" s="34"/>
      <c r="AP2192" s="34"/>
      <c r="AQ2192" s="34"/>
      <c r="AR2192" s="34"/>
      <c r="AS2192" s="34"/>
      <c r="AT2192" s="44" t="s">
        <v>6737</v>
      </c>
      <c r="AU2192" s="44"/>
      <c r="AV2192" s="751" t="str" cm="1">
        <f t="array" ref="AV21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2" s="34"/>
      <c r="AX2192" s="34"/>
      <c r="AY2192" s="34"/>
      <c r="AZ2192" s="34"/>
      <c r="BA2192" s="34"/>
      <c r="BB2192" s="34"/>
      <c r="BC2192" s="34"/>
      <c r="BD2192" s="44">
        <v>100200</v>
      </c>
      <c r="BE2192" s="34" t="s">
        <v>6965</v>
      </c>
      <c r="BF2192" s="43" t="s">
        <v>1277</v>
      </c>
      <c r="BG2192" s="34" t="s">
        <v>571</v>
      </c>
      <c r="BH2192" s="34" t="s">
        <v>405</v>
      </c>
      <c r="BI2192" s="34" t="s">
        <v>571</v>
      </c>
      <c r="BJ2192" s="44" t="s">
        <v>3928</v>
      </c>
      <c r="BK2192" s="44" t="s">
        <v>6819</v>
      </c>
    </row>
    <row r="2193" spans="22:63">
      <c r="V2193" s="43">
        <v>269</v>
      </c>
      <c r="W2193" s="34" t="s">
        <v>4164</v>
      </c>
      <c r="X2193" s="44">
        <v>100204</v>
      </c>
      <c r="Y2193" s="34" t="s">
        <v>1102</v>
      </c>
      <c r="Z2193" s="43" t="s">
        <v>1277</v>
      </c>
      <c r="AA2193" s="34" t="s">
        <v>571</v>
      </c>
      <c r="AB2193" s="34" t="s">
        <v>405</v>
      </c>
      <c r="AC2193" s="34" t="s">
        <v>1102</v>
      </c>
      <c r="AD2193" s="44" t="s">
        <v>3928</v>
      </c>
      <c r="AE2193" s="44" t="s">
        <v>6819</v>
      </c>
      <c r="AF2193" s="43">
        <v>269</v>
      </c>
      <c r="AG2193" s="34" t="s">
        <v>4164</v>
      </c>
      <c r="AH2193" s="34" t="s">
        <v>4163</v>
      </c>
      <c r="AI2193" s="43" t="s">
        <v>4035</v>
      </c>
      <c r="AJ2193" s="44" t="s">
        <v>4165</v>
      </c>
      <c r="AK2193" s="295">
        <v>3260402</v>
      </c>
      <c r="AL2193" s="44" t="s">
        <v>577</v>
      </c>
      <c r="AM2193" s="44" t="s">
        <v>4169</v>
      </c>
      <c r="AN2193" s="296">
        <v>236095800</v>
      </c>
      <c r="AO2193" s="34"/>
      <c r="AP2193" s="34"/>
      <c r="AQ2193" s="34"/>
      <c r="AR2193" s="34"/>
      <c r="AS2193" s="34"/>
      <c r="AT2193" s="44" t="s">
        <v>6737</v>
      </c>
      <c r="AU2193" s="44"/>
      <c r="AV2193" s="751" t="str" cm="1">
        <f t="array" ref="AV21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3" s="34"/>
      <c r="AX2193" s="34"/>
      <c r="AY2193" s="34"/>
      <c r="AZ2193" s="34"/>
      <c r="BA2193" s="34"/>
      <c r="BB2193" s="34"/>
      <c r="BC2193" s="34"/>
      <c r="BD2193" s="44">
        <v>100204</v>
      </c>
      <c r="BE2193" s="34" t="s">
        <v>1102</v>
      </c>
      <c r="BF2193" s="43" t="s">
        <v>1277</v>
      </c>
      <c r="BG2193" s="34" t="s">
        <v>571</v>
      </c>
      <c r="BH2193" s="34" t="s">
        <v>405</v>
      </c>
      <c r="BI2193" s="34" t="s">
        <v>1102</v>
      </c>
      <c r="BJ2193" s="44" t="s">
        <v>3928</v>
      </c>
      <c r="BK2193" s="44" t="s">
        <v>6819</v>
      </c>
    </row>
    <row r="2194" spans="22:63">
      <c r="V2194" s="43">
        <v>269</v>
      </c>
      <c r="W2194" s="34" t="s">
        <v>4164</v>
      </c>
      <c r="X2194" s="44">
        <v>100205</v>
      </c>
      <c r="Y2194" s="34" t="s">
        <v>1394</v>
      </c>
      <c r="Z2194" s="43" t="s">
        <v>1277</v>
      </c>
      <c r="AA2194" s="34" t="s">
        <v>571</v>
      </c>
      <c r="AB2194" s="34" t="s">
        <v>405</v>
      </c>
      <c r="AC2194" s="34" t="s">
        <v>1394</v>
      </c>
      <c r="AD2194" s="44" t="s">
        <v>3928</v>
      </c>
      <c r="AE2194" s="44" t="s">
        <v>6819</v>
      </c>
      <c r="AF2194" s="43">
        <v>269</v>
      </c>
      <c r="AG2194" s="34" t="s">
        <v>4164</v>
      </c>
      <c r="AH2194" s="34" t="s">
        <v>4163</v>
      </c>
      <c r="AI2194" s="43" t="s">
        <v>4035</v>
      </c>
      <c r="AJ2194" s="44" t="s">
        <v>4165</v>
      </c>
      <c r="AK2194" s="295">
        <v>3260402</v>
      </c>
      <c r="AL2194" s="44" t="s">
        <v>577</v>
      </c>
      <c r="AM2194" s="44" t="s">
        <v>4169</v>
      </c>
      <c r="AN2194" s="296">
        <v>236095800</v>
      </c>
      <c r="AO2194" s="34"/>
      <c r="AP2194" s="34"/>
      <c r="AQ2194" s="34"/>
      <c r="AR2194" s="34"/>
      <c r="AS2194" s="34"/>
      <c r="AT2194" s="44" t="s">
        <v>6737</v>
      </c>
      <c r="AU2194" s="44"/>
      <c r="AV2194" s="751" t="str" cm="1">
        <f t="array" ref="AV21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4" s="34"/>
      <c r="AX2194" s="34"/>
      <c r="AY2194" s="34"/>
      <c r="AZ2194" s="34"/>
      <c r="BA2194" s="34"/>
      <c r="BB2194" s="34"/>
      <c r="BC2194" s="34"/>
      <c r="BD2194" s="44">
        <v>100205</v>
      </c>
      <c r="BE2194" s="34" t="s">
        <v>1394</v>
      </c>
      <c r="BF2194" s="43" t="s">
        <v>1277</v>
      </c>
      <c r="BG2194" s="34" t="s">
        <v>571</v>
      </c>
      <c r="BH2194" s="34" t="s">
        <v>405</v>
      </c>
      <c r="BI2194" s="34" t="s">
        <v>1394</v>
      </c>
      <c r="BJ2194" s="44" t="s">
        <v>3928</v>
      </c>
      <c r="BK2194" s="44" t="s">
        <v>6819</v>
      </c>
    </row>
    <row r="2195" spans="22:63">
      <c r="V2195" s="43">
        <v>269</v>
      </c>
      <c r="W2195" s="34" t="s">
        <v>4164</v>
      </c>
      <c r="X2195" s="44">
        <v>100209</v>
      </c>
      <c r="Y2195" s="34" t="s">
        <v>1905</v>
      </c>
      <c r="Z2195" s="43" t="s">
        <v>1277</v>
      </c>
      <c r="AA2195" s="34" t="s">
        <v>571</v>
      </c>
      <c r="AB2195" s="34" t="s">
        <v>405</v>
      </c>
      <c r="AC2195" s="34" t="s">
        <v>1905</v>
      </c>
      <c r="AD2195" s="44" t="s">
        <v>3928</v>
      </c>
      <c r="AE2195" s="44" t="s">
        <v>6819</v>
      </c>
      <c r="AF2195" s="43">
        <v>269</v>
      </c>
      <c r="AG2195" s="34" t="s">
        <v>4164</v>
      </c>
      <c r="AH2195" s="34" t="s">
        <v>4163</v>
      </c>
      <c r="AI2195" s="43" t="s">
        <v>4035</v>
      </c>
      <c r="AJ2195" s="44" t="s">
        <v>4165</v>
      </c>
      <c r="AK2195" s="295">
        <v>3260402</v>
      </c>
      <c r="AL2195" s="44" t="s">
        <v>577</v>
      </c>
      <c r="AM2195" s="44" t="s">
        <v>4169</v>
      </c>
      <c r="AN2195" s="296">
        <v>236095800</v>
      </c>
      <c r="AO2195" s="34"/>
      <c r="AP2195" s="34"/>
      <c r="AQ2195" s="34"/>
      <c r="AR2195" s="34"/>
      <c r="AS2195" s="34"/>
      <c r="AT2195" s="44" t="s">
        <v>6737</v>
      </c>
      <c r="AU2195" s="44"/>
      <c r="AV2195" s="751" t="str" cm="1">
        <f t="array" ref="AV21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5" s="34"/>
      <c r="AX2195" s="34"/>
      <c r="AY2195" s="34"/>
      <c r="AZ2195" s="34"/>
      <c r="BA2195" s="34"/>
      <c r="BB2195" s="34"/>
      <c r="BC2195" s="34"/>
      <c r="BD2195" s="44">
        <v>100209</v>
      </c>
      <c r="BE2195" s="34" t="s">
        <v>1905</v>
      </c>
      <c r="BF2195" s="43" t="s">
        <v>1277</v>
      </c>
      <c r="BG2195" s="34" t="s">
        <v>571</v>
      </c>
      <c r="BH2195" s="34" t="s">
        <v>405</v>
      </c>
      <c r="BI2195" s="34" t="s">
        <v>1905</v>
      </c>
      <c r="BJ2195" s="44" t="s">
        <v>3928</v>
      </c>
      <c r="BK2195" s="44" t="s">
        <v>6819</v>
      </c>
    </row>
    <row r="2196" spans="22:63">
      <c r="V2196" s="43">
        <v>269</v>
      </c>
      <c r="W2196" s="34" t="s">
        <v>4164</v>
      </c>
      <c r="X2196" s="44">
        <v>100301</v>
      </c>
      <c r="Y2196" s="34" t="s">
        <v>838</v>
      </c>
      <c r="Z2196" s="43" t="s">
        <v>1277</v>
      </c>
      <c r="AA2196" s="34" t="s">
        <v>572</v>
      </c>
      <c r="AB2196" s="34" t="s">
        <v>405</v>
      </c>
      <c r="AC2196" s="34" t="s">
        <v>838</v>
      </c>
      <c r="AD2196" s="44" t="s">
        <v>3928</v>
      </c>
      <c r="AE2196" s="44" t="s">
        <v>6819</v>
      </c>
      <c r="AF2196" s="43">
        <v>269</v>
      </c>
      <c r="AG2196" s="34" t="s">
        <v>4164</v>
      </c>
      <c r="AH2196" s="34" t="s">
        <v>4163</v>
      </c>
      <c r="AI2196" s="43" t="s">
        <v>4035</v>
      </c>
      <c r="AJ2196" s="44" t="s">
        <v>4165</v>
      </c>
      <c r="AK2196" s="295">
        <v>3260402</v>
      </c>
      <c r="AL2196" s="44" t="s">
        <v>577</v>
      </c>
      <c r="AM2196" s="44" t="s">
        <v>4169</v>
      </c>
      <c r="AN2196" s="296">
        <v>236095800</v>
      </c>
      <c r="AO2196" s="34"/>
      <c r="AP2196" s="34"/>
      <c r="AQ2196" s="34"/>
      <c r="AR2196" s="34"/>
      <c r="AS2196" s="34"/>
      <c r="AT2196" s="44" t="s">
        <v>6737</v>
      </c>
      <c r="AU2196" s="44"/>
      <c r="AV2196" s="751" t="str" cm="1">
        <f t="array" ref="AV21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6" s="34"/>
      <c r="AX2196" s="34"/>
      <c r="AY2196" s="34"/>
      <c r="AZ2196" s="34"/>
      <c r="BA2196" s="34"/>
      <c r="BB2196" s="34"/>
      <c r="BC2196" s="34"/>
      <c r="BD2196" s="44">
        <v>100301</v>
      </c>
      <c r="BE2196" s="34" t="s">
        <v>838</v>
      </c>
      <c r="BF2196" s="43" t="s">
        <v>1277</v>
      </c>
      <c r="BG2196" s="34" t="s">
        <v>572</v>
      </c>
      <c r="BH2196" s="34" t="s">
        <v>405</v>
      </c>
      <c r="BI2196" s="34" t="s">
        <v>838</v>
      </c>
      <c r="BJ2196" s="44" t="s">
        <v>3928</v>
      </c>
      <c r="BK2196" s="44" t="s">
        <v>6819</v>
      </c>
    </row>
    <row r="2197" spans="22:63">
      <c r="V2197" s="43">
        <v>269</v>
      </c>
      <c r="W2197" s="34" t="s">
        <v>4164</v>
      </c>
      <c r="X2197" s="44">
        <v>100309</v>
      </c>
      <c r="Y2197" s="34" t="s">
        <v>572</v>
      </c>
      <c r="Z2197" s="43" t="s">
        <v>1277</v>
      </c>
      <c r="AA2197" s="34" t="s">
        <v>572</v>
      </c>
      <c r="AB2197" s="34" t="s">
        <v>405</v>
      </c>
      <c r="AC2197" s="34" t="s">
        <v>572</v>
      </c>
      <c r="AD2197" s="44" t="s">
        <v>3928</v>
      </c>
      <c r="AE2197" s="44" t="s">
        <v>6819</v>
      </c>
      <c r="AF2197" s="43">
        <v>269</v>
      </c>
      <c r="AG2197" s="34" t="s">
        <v>4164</v>
      </c>
      <c r="AH2197" s="34" t="s">
        <v>4163</v>
      </c>
      <c r="AI2197" s="43" t="s">
        <v>4035</v>
      </c>
      <c r="AJ2197" s="44" t="s">
        <v>4165</v>
      </c>
      <c r="AK2197" s="295">
        <v>3260402</v>
      </c>
      <c r="AL2197" s="44" t="s">
        <v>577</v>
      </c>
      <c r="AM2197" s="44" t="s">
        <v>4169</v>
      </c>
      <c r="AN2197" s="296">
        <v>236095800</v>
      </c>
      <c r="AO2197" s="34"/>
      <c r="AP2197" s="34"/>
      <c r="AQ2197" s="34"/>
      <c r="AR2197" s="34"/>
      <c r="AS2197" s="34"/>
      <c r="AT2197" s="44" t="s">
        <v>6737</v>
      </c>
      <c r="AU2197" s="44"/>
      <c r="AV2197" s="751" t="str" cm="1">
        <f t="array" ref="AV21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7" s="34"/>
      <c r="AX2197" s="34"/>
      <c r="AY2197" s="34"/>
      <c r="AZ2197" s="34"/>
      <c r="BA2197" s="34"/>
      <c r="BB2197" s="34"/>
      <c r="BC2197" s="34"/>
      <c r="BD2197" s="44">
        <v>100309</v>
      </c>
      <c r="BE2197" s="34" t="s">
        <v>572</v>
      </c>
      <c r="BF2197" s="43" t="s">
        <v>1277</v>
      </c>
      <c r="BG2197" s="34" t="s">
        <v>572</v>
      </c>
      <c r="BH2197" s="34" t="s">
        <v>405</v>
      </c>
      <c r="BI2197" s="34" t="s">
        <v>572</v>
      </c>
      <c r="BJ2197" s="44" t="s">
        <v>3928</v>
      </c>
      <c r="BK2197" s="44" t="s">
        <v>6819</v>
      </c>
    </row>
    <row r="2198" spans="22:63">
      <c r="V2198" s="43">
        <v>269</v>
      </c>
      <c r="W2198" s="34" t="s">
        <v>4164</v>
      </c>
      <c r="X2198" s="44">
        <v>100300</v>
      </c>
      <c r="Y2198" s="34" t="s">
        <v>6966</v>
      </c>
      <c r="Z2198" s="43" t="s">
        <v>1277</v>
      </c>
      <c r="AA2198" s="34" t="s">
        <v>572</v>
      </c>
      <c r="AB2198" s="34" t="s">
        <v>405</v>
      </c>
      <c r="AC2198" s="34" t="s">
        <v>572</v>
      </c>
      <c r="AD2198" s="44" t="s">
        <v>3928</v>
      </c>
      <c r="AE2198" s="44" t="s">
        <v>6819</v>
      </c>
      <c r="AF2198" s="43">
        <v>269</v>
      </c>
      <c r="AG2198" s="34" t="s">
        <v>4164</v>
      </c>
      <c r="AH2198" s="34" t="s">
        <v>4163</v>
      </c>
      <c r="AI2198" s="43" t="s">
        <v>4035</v>
      </c>
      <c r="AJ2198" s="44" t="s">
        <v>4165</v>
      </c>
      <c r="AK2198" s="295">
        <v>3260402</v>
      </c>
      <c r="AL2198" s="44" t="s">
        <v>577</v>
      </c>
      <c r="AM2198" s="44" t="s">
        <v>4169</v>
      </c>
      <c r="AN2198" s="296">
        <v>236095800</v>
      </c>
      <c r="AO2198" s="34"/>
      <c r="AP2198" s="34"/>
      <c r="AQ2198" s="34"/>
      <c r="AR2198" s="34"/>
      <c r="AS2198" s="34"/>
      <c r="AT2198" s="44" t="s">
        <v>6737</v>
      </c>
      <c r="AU2198" s="44"/>
      <c r="AV2198" s="751" t="str" cm="1">
        <f t="array" ref="AV21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8" s="34"/>
      <c r="AX2198" s="34"/>
      <c r="AY2198" s="34"/>
      <c r="AZ2198" s="34"/>
      <c r="BA2198" s="34"/>
      <c r="BB2198" s="34"/>
      <c r="BC2198" s="34"/>
      <c r="BD2198" s="44">
        <v>100300</v>
      </c>
      <c r="BE2198" s="34" t="s">
        <v>6966</v>
      </c>
      <c r="BF2198" s="43" t="s">
        <v>1277</v>
      </c>
      <c r="BG2198" s="34" t="s">
        <v>572</v>
      </c>
      <c r="BH2198" s="34" t="s">
        <v>405</v>
      </c>
      <c r="BI2198" s="34" t="s">
        <v>572</v>
      </c>
      <c r="BJ2198" s="44" t="s">
        <v>3928</v>
      </c>
      <c r="BK2198" s="44" t="s">
        <v>6819</v>
      </c>
    </row>
    <row r="2199" spans="22:63">
      <c r="V2199" s="43">
        <v>269</v>
      </c>
      <c r="W2199" s="34" t="s">
        <v>4164</v>
      </c>
      <c r="X2199" s="44">
        <v>100303</v>
      </c>
      <c r="Y2199" s="34" t="s">
        <v>1103</v>
      </c>
      <c r="Z2199" s="43" t="s">
        <v>1277</v>
      </c>
      <c r="AA2199" s="34" t="s">
        <v>572</v>
      </c>
      <c r="AB2199" s="34" t="s">
        <v>405</v>
      </c>
      <c r="AC2199" s="34" t="s">
        <v>1103</v>
      </c>
      <c r="AD2199" s="44" t="s">
        <v>3928</v>
      </c>
      <c r="AE2199" s="44" t="s">
        <v>6819</v>
      </c>
      <c r="AF2199" s="43">
        <v>269</v>
      </c>
      <c r="AG2199" s="34" t="s">
        <v>4164</v>
      </c>
      <c r="AH2199" s="34" t="s">
        <v>4163</v>
      </c>
      <c r="AI2199" s="43" t="s">
        <v>4035</v>
      </c>
      <c r="AJ2199" s="44" t="s">
        <v>4165</v>
      </c>
      <c r="AK2199" s="295">
        <v>3260402</v>
      </c>
      <c r="AL2199" s="44" t="s">
        <v>577</v>
      </c>
      <c r="AM2199" s="44" t="s">
        <v>4169</v>
      </c>
      <c r="AN2199" s="296">
        <v>236095800</v>
      </c>
      <c r="AO2199" s="34"/>
      <c r="AP2199" s="34"/>
      <c r="AQ2199" s="34"/>
      <c r="AR2199" s="34"/>
      <c r="AS2199" s="34"/>
      <c r="AT2199" s="44" t="s">
        <v>6737</v>
      </c>
      <c r="AU2199" s="44"/>
      <c r="AV2199" s="751" t="str" cm="1">
        <f t="array" ref="AV21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199" s="34"/>
      <c r="AX2199" s="34"/>
      <c r="AY2199" s="34"/>
      <c r="AZ2199" s="34"/>
      <c r="BA2199" s="34"/>
      <c r="BB2199" s="34"/>
      <c r="BC2199" s="34"/>
      <c r="BD2199" s="44">
        <v>100303</v>
      </c>
      <c r="BE2199" s="34" t="s">
        <v>1103</v>
      </c>
      <c r="BF2199" s="43" t="s">
        <v>1277</v>
      </c>
      <c r="BG2199" s="34" t="s">
        <v>572</v>
      </c>
      <c r="BH2199" s="34" t="s">
        <v>405</v>
      </c>
      <c r="BI2199" s="34" t="s">
        <v>1103</v>
      </c>
      <c r="BJ2199" s="44" t="s">
        <v>3928</v>
      </c>
      <c r="BK2199" s="44" t="s">
        <v>6819</v>
      </c>
    </row>
    <row r="2200" spans="22:63">
      <c r="V2200" s="43">
        <v>269</v>
      </c>
      <c r="W2200" s="34" t="s">
        <v>4164</v>
      </c>
      <c r="X2200" s="44">
        <v>100304</v>
      </c>
      <c r="Y2200" s="34" t="s">
        <v>1395</v>
      </c>
      <c r="Z2200" s="43" t="s">
        <v>1277</v>
      </c>
      <c r="AA2200" s="34" t="s">
        <v>572</v>
      </c>
      <c r="AB2200" s="34" t="s">
        <v>405</v>
      </c>
      <c r="AC2200" s="34" t="s">
        <v>1395</v>
      </c>
      <c r="AD2200" s="44" t="s">
        <v>3928</v>
      </c>
      <c r="AE2200" s="44" t="s">
        <v>6819</v>
      </c>
      <c r="AF2200" s="43">
        <v>269</v>
      </c>
      <c r="AG2200" s="34" t="s">
        <v>4164</v>
      </c>
      <c r="AH2200" s="34" t="s">
        <v>4163</v>
      </c>
      <c r="AI2200" s="43" t="s">
        <v>4035</v>
      </c>
      <c r="AJ2200" s="44" t="s">
        <v>4165</v>
      </c>
      <c r="AK2200" s="295">
        <v>3260402</v>
      </c>
      <c r="AL2200" s="44" t="s">
        <v>577</v>
      </c>
      <c r="AM2200" s="44" t="s">
        <v>4169</v>
      </c>
      <c r="AN2200" s="296">
        <v>236095800</v>
      </c>
      <c r="AO2200" s="34"/>
      <c r="AP2200" s="34"/>
      <c r="AQ2200" s="34"/>
      <c r="AR2200" s="34"/>
      <c r="AS2200" s="34"/>
      <c r="AT2200" s="44" t="s">
        <v>6737</v>
      </c>
      <c r="AU2200" s="44"/>
      <c r="AV2200" s="751" t="str" cm="1">
        <f t="array" ref="AV22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0" s="34"/>
      <c r="AX2200" s="34"/>
      <c r="AY2200" s="34"/>
      <c r="AZ2200" s="34"/>
      <c r="BA2200" s="34"/>
      <c r="BB2200" s="34"/>
      <c r="BC2200" s="34"/>
      <c r="BD2200" s="44">
        <v>100304</v>
      </c>
      <c r="BE2200" s="34" t="s">
        <v>1395</v>
      </c>
      <c r="BF2200" s="43" t="s">
        <v>1277</v>
      </c>
      <c r="BG2200" s="34" t="s">
        <v>572</v>
      </c>
      <c r="BH2200" s="34" t="s">
        <v>405</v>
      </c>
      <c r="BI2200" s="34" t="s">
        <v>1395</v>
      </c>
      <c r="BJ2200" s="44" t="s">
        <v>3928</v>
      </c>
      <c r="BK2200" s="44" t="s">
        <v>6819</v>
      </c>
    </row>
    <row r="2201" spans="22:63">
      <c r="V2201" s="43">
        <v>269</v>
      </c>
      <c r="W2201" s="34" t="s">
        <v>4164</v>
      </c>
      <c r="X2201" s="44">
        <v>100306</v>
      </c>
      <c r="Y2201" s="34" t="s">
        <v>1677</v>
      </c>
      <c r="Z2201" s="43" t="s">
        <v>1277</v>
      </c>
      <c r="AA2201" s="34" t="s">
        <v>572</v>
      </c>
      <c r="AB2201" s="34" t="s">
        <v>405</v>
      </c>
      <c r="AC2201" s="34" t="s">
        <v>1677</v>
      </c>
      <c r="AD2201" s="44" t="s">
        <v>3928</v>
      </c>
      <c r="AE2201" s="44" t="s">
        <v>6819</v>
      </c>
      <c r="AF2201" s="43">
        <v>269</v>
      </c>
      <c r="AG2201" s="34" t="s">
        <v>4164</v>
      </c>
      <c r="AH2201" s="34" t="s">
        <v>4163</v>
      </c>
      <c r="AI2201" s="43" t="s">
        <v>4035</v>
      </c>
      <c r="AJ2201" s="44" t="s">
        <v>4165</v>
      </c>
      <c r="AK2201" s="295">
        <v>3260402</v>
      </c>
      <c r="AL2201" s="44" t="s">
        <v>577</v>
      </c>
      <c r="AM2201" s="44" t="s">
        <v>4169</v>
      </c>
      <c r="AN2201" s="296">
        <v>236095800</v>
      </c>
      <c r="AO2201" s="34"/>
      <c r="AP2201" s="34"/>
      <c r="AQ2201" s="34"/>
      <c r="AR2201" s="34"/>
      <c r="AS2201" s="34"/>
      <c r="AT2201" s="44" t="s">
        <v>6737</v>
      </c>
      <c r="AU2201" s="44"/>
      <c r="AV2201" s="751" t="str" cm="1">
        <f t="array" ref="AV22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1" s="34"/>
      <c r="AX2201" s="34"/>
      <c r="AY2201" s="34"/>
      <c r="AZ2201" s="34"/>
      <c r="BA2201" s="34"/>
      <c r="BB2201" s="34"/>
      <c r="BC2201" s="34"/>
      <c r="BD2201" s="44">
        <v>100306</v>
      </c>
      <c r="BE2201" s="34" t="s">
        <v>1677</v>
      </c>
      <c r="BF2201" s="43" t="s">
        <v>1277</v>
      </c>
      <c r="BG2201" s="34" t="s">
        <v>572</v>
      </c>
      <c r="BH2201" s="34" t="s">
        <v>405</v>
      </c>
      <c r="BI2201" s="34" t="s">
        <v>1677</v>
      </c>
      <c r="BJ2201" s="44" t="s">
        <v>3928</v>
      </c>
      <c r="BK2201" s="44" t="s">
        <v>6819</v>
      </c>
    </row>
    <row r="2202" spans="22:63">
      <c r="V2202" s="43">
        <v>269</v>
      </c>
      <c r="W2202" s="34" t="s">
        <v>4164</v>
      </c>
      <c r="X2202" s="44">
        <v>100307</v>
      </c>
      <c r="Y2202" s="34" t="s">
        <v>1906</v>
      </c>
      <c r="Z2202" s="43" t="s">
        <v>1277</v>
      </c>
      <c r="AA2202" s="34" t="s">
        <v>572</v>
      </c>
      <c r="AB2202" s="34" t="s">
        <v>405</v>
      </c>
      <c r="AC2202" s="34" t="s">
        <v>1906</v>
      </c>
      <c r="AD2202" s="44" t="s">
        <v>3928</v>
      </c>
      <c r="AE2202" s="44" t="s">
        <v>6819</v>
      </c>
      <c r="AF2202" s="43">
        <v>269</v>
      </c>
      <c r="AG2202" s="34" t="s">
        <v>4164</v>
      </c>
      <c r="AH2202" s="34" t="s">
        <v>4163</v>
      </c>
      <c r="AI2202" s="43" t="s">
        <v>4035</v>
      </c>
      <c r="AJ2202" s="44" t="s">
        <v>4165</v>
      </c>
      <c r="AK2202" s="295">
        <v>3260402</v>
      </c>
      <c r="AL2202" s="44" t="s">
        <v>577</v>
      </c>
      <c r="AM2202" s="44" t="s">
        <v>4169</v>
      </c>
      <c r="AN2202" s="296">
        <v>236095800</v>
      </c>
      <c r="AO2202" s="34"/>
      <c r="AP2202" s="34"/>
      <c r="AQ2202" s="34"/>
      <c r="AR2202" s="34"/>
      <c r="AS2202" s="34"/>
      <c r="AT2202" s="44" t="s">
        <v>6737</v>
      </c>
      <c r="AU2202" s="44"/>
      <c r="AV2202" s="751" t="str" cm="1">
        <f t="array" ref="AV22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2" s="34"/>
      <c r="AX2202" s="34"/>
      <c r="AY2202" s="34"/>
      <c r="AZ2202" s="34"/>
      <c r="BA2202" s="34"/>
      <c r="BB2202" s="34"/>
      <c r="BC2202" s="34"/>
      <c r="BD2202" s="44">
        <v>100307</v>
      </c>
      <c r="BE2202" s="34" t="s">
        <v>1906</v>
      </c>
      <c r="BF2202" s="43" t="s">
        <v>1277</v>
      </c>
      <c r="BG2202" s="34" t="s">
        <v>572</v>
      </c>
      <c r="BH2202" s="34" t="s">
        <v>405</v>
      </c>
      <c r="BI2202" s="34" t="s">
        <v>1906</v>
      </c>
      <c r="BJ2202" s="44" t="s">
        <v>3928</v>
      </c>
      <c r="BK2202" s="44" t="s">
        <v>6819</v>
      </c>
    </row>
    <row r="2203" spans="22:63">
      <c r="V2203" s="43">
        <v>269</v>
      </c>
      <c r="W2203" s="34" t="s">
        <v>4164</v>
      </c>
      <c r="X2203" s="44">
        <v>100700</v>
      </c>
      <c r="Y2203" s="34" t="s">
        <v>6967</v>
      </c>
      <c r="Z2203" s="43" t="s">
        <v>1277</v>
      </c>
      <c r="AA2203" s="34" t="s">
        <v>576</v>
      </c>
      <c r="AB2203" s="34" t="s">
        <v>405</v>
      </c>
      <c r="AC2203" s="34" t="s">
        <v>6968</v>
      </c>
      <c r="AD2203" s="44" t="s">
        <v>3928</v>
      </c>
      <c r="AE2203" s="44" t="s">
        <v>6819</v>
      </c>
      <c r="AF2203" s="43">
        <v>269</v>
      </c>
      <c r="AG2203" s="34" t="s">
        <v>4164</v>
      </c>
      <c r="AH2203" s="34" t="s">
        <v>4163</v>
      </c>
      <c r="AI2203" s="43" t="s">
        <v>4035</v>
      </c>
      <c r="AJ2203" s="44" t="s">
        <v>4165</v>
      </c>
      <c r="AK2203" s="295">
        <v>3260402</v>
      </c>
      <c r="AL2203" s="44" t="s">
        <v>577</v>
      </c>
      <c r="AM2203" s="44" t="s">
        <v>4169</v>
      </c>
      <c r="AN2203" s="296">
        <v>236095800</v>
      </c>
      <c r="AO2203" s="34"/>
      <c r="AP2203" s="34"/>
      <c r="AQ2203" s="34"/>
      <c r="AR2203" s="34"/>
      <c r="AS2203" s="34"/>
      <c r="AT2203" s="44" t="s">
        <v>6737</v>
      </c>
      <c r="AU2203" s="44"/>
      <c r="AV2203" s="751" t="str" cm="1">
        <f t="array" ref="AV22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3" s="34"/>
      <c r="AX2203" s="34"/>
      <c r="AY2203" s="34"/>
      <c r="AZ2203" s="34"/>
      <c r="BA2203" s="34"/>
      <c r="BB2203" s="34"/>
      <c r="BC2203" s="34"/>
      <c r="BD2203" s="44">
        <v>100700</v>
      </c>
      <c r="BE2203" s="34" t="s">
        <v>6967</v>
      </c>
      <c r="BF2203" s="43" t="s">
        <v>1277</v>
      </c>
      <c r="BG2203" s="34" t="s">
        <v>576</v>
      </c>
      <c r="BH2203" s="34" t="s">
        <v>405</v>
      </c>
      <c r="BI2203" s="34" t="s">
        <v>6968</v>
      </c>
      <c r="BJ2203" s="44" t="s">
        <v>3928</v>
      </c>
      <c r="BK2203" s="44" t="s">
        <v>6819</v>
      </c>
    </row>
    <row r="2204" spans="22:63">
      <c r="V2204" s="43">
        <v>269</v>
      </c>
      <c r="W2204" s="34" t="s">
        <v>4164</v>
      </c>
      <c r="X2204" s="44">
        <v>100703</v>
      </c>
      <c r="Y2204" s="34" t="s">
        <v>841</v>
      </c>
      <c r="Z2204" s="43" t="s">
        <v>1277</v>
      </c>
      <c r="AA2204" s="34" t="s">
        <v>576</v>
      </c>
      <c r="AB2204" s="34" t="s">
        <v>405</v>
      </c>
      <c r="AC2204" s="34" t="s">
        <v>6968</v>
      </c>
      <c r="AD2204" s="44" t="s">
        <v>3928</v>
      </c>
      <c r="AE2204" s="44" t="s">
        <v>6819</v>
      </c>
      <c r="AF2204" s="43">
        <v>269</v>
      </c>
      <c r="AG2204" s="34" t="s">
        <v>4164</v>
      </c>
      <c r="AH2204" s="34" t="s">
        <v>4163</v>
      </c>
      <c r="AI2204" s="43" t="s">
        <v>4035</v>
      </c>
      <c r="AJ2204" s="44" t="s">
        <v>4165</v>
      </c>
      <c r="AK2204" s="295">
        <v>3260402</v>
      </c>
      <c r="AL2204" s="44" t="s">
        <v>577</v>
      </c>
      <c r="AM2204" s="44" t="s">
        <v>4169</v>
      </c>
      <c r="AN2204" s="296">
        <v>236095800</v>
      </c>
      <c r="AO2204" s="34"/>
      <c r="AP2204" s="34"/>
      <c r="AQ2204" s="34"/>
      <c r="AR2204" s="34"/>
      <c r="AS2204" s="34"/>
      <c r="AT2204" s="44" t="s">
        <v>6737</v>
      </c>
      <c r="AU2204" s="44"/>
      <c r="AV2204" s="751" t="str" cm="1">
        <f t="array" ref="AV22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4" s="34"/>
      <c r="AX2204" s="34"/>
      <c r="AY2204" s="34"/>
      <c r="AZ2204" s="34"/>
      <c r="BA2204" s="34"/>
      <c r="BB2204" s="34"/>
      <c r="BC2204" s="34"/>
      <c r="BD2204" s="44">
        <v>100703</v>
      </c>
      <c r="BE2204" s="34" t="s">
        <v>841</v>
      </c>
      <c r="BF2204" s="43" t="s">
        <v>1277</v>
      </c>
      <c r="BG2204" s="34" t="s">
        <v>576</v>
      </c>
      <c r="BH2204" s="34" t="s">
        <v>405</v>
      </c>
      <c r="BI2204" s="34" t="s">
        <v>6968</v>
      </c>
      <c r="BJ2204" s="44" t="s">
        <v>3928</v>
      </c>
      <c r="BK2204" s="44" t="s">
        <v>6819</v>
      </c>
    </row>
    <row r="2205" spans="22:63">
      <c r="V2205" s="43">
        <v>269</v>
      </c>
      <c r="W2205" s="34" t="s">
        <v>4164</v>
      </c>
      <c r="X2205" s="44">
        <v>100801</v>
      </c>
      <c r="Y2205" s="34" t="s">
        <v>842</v>
      </c>
      <c r="Z2205" s="43" t="s">
        <v>1277</v>
      </c>
      <c r="AA2205" s="34" t="s">
        <v>577</v>
      </c>
      <c r="AB2205" s="34" t="s">
        <v>405</v>
      </c>
      <c r="AC2205" s="34" t="s">
        <v>842</v>
      </c>
      <c r="AD2205" s="44" t="s">
        <v>3928</v>
      </c>
      <c r="AE2205" s="44" t="s">
        <v>6819</v>
      </c>
      <c r="AF2205" s="43">
        <v>269</v>
      </c>
      <c r="AG2205" s="34" t="s">
        <v>4164</v>
      </c>
      <c r="AH2205" s="34" t="s">
        <v>4163</v>
      </c>
      <c r="AI2205" s="43" t="s">
        <v>4035</v>
      </c>
      <c r="AJ2205" s="44" t="s">
        <v>4165</v>
      </c>
      <c r="AK2205" s="295">
        <v>3260402</v>
      </c>
      <c r="AL2205" s="44" t="s">
        <v>577</v>
      </c>
      <c r="AM2205" s="44" t="s">
        <v>4169</v>
      </c>
      <c r="AN2205" s="296">
        <v>236095800</v>
      </c>
      <c r="AO2205" s="34"/>
      <c r="AP2205" s="34"/>
      <c r="AQ2205" s="34"/>
      <c r="AR2205" s="34"/>
      <c r="AS2205" s="34"/>
      <c r="AT2205" s="44" t="s">
        <v>6737</v>
      </c>
      <c r="AU2205" s="44"/>
      <c r="AV2205" s="751" t="str" cm="1">
        <f t="array" ref="AV22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5" s="34"/>
      <c r="AX2205" s="34"/>
      <c r="AY2205" s="34"/>
      <c r="AZ2205" s="34"/>
      <c r="BA2205" s="34"/>
      <c r="BB2205" s="34"/>
      <c r="BC2205" s="34"/>
      <c r="BD2205" s="44">
        <v>100801</v>
      </c>
      <c r="BE2205" s="34" t="s">
        <v>842</v>
      </c>
      <c r="BF2205" s="43" t="s">
        <v>1277</v>
      </c>
      <c r="BG2205" s="34" t="s">
        <v>577</v>
      </c>
      <c r="BH2205" s="34" t="s">
        <v>405</v>
      </c>
      <c r="BI2205" s="34" t="s">
        <v>842</v>
      </c>
      <c r="BJ2205" s="44" t="s">
        <v>3928</v>
      </c>
      <c r="BK2205" s="44" t="s">
        <v>6819</v>
      </c>
    </row>
    <row r="2206" spans="22:63">
      <c r="V2206" s="43">
        <v>269</v>
      </c>
      <c r="W2206" s="34" t="s">
        <v>4164</v>
      </c>
      <c r="X2206" s="44">
        <v>100802</v>
      </c>
      <c r="Y2206" s="34" t="s">
        <v>1107</v>
      </c>
      <c r="Z2206" s="43" t="s">
        <v>1277</v>
      </c>
      <c r="AA2206" s="34" t="s">
        <v>577</v>
      </c>
      <c r="AB2206" s="34" t="s">
        <v>405</v>
      </c>
      <c r="AC2206" s="34" t="s">
        <v>1107</v>
      </c>
      <c r="AD2206" s="44" t="s">
        <v>3928</v>
      </c>
      <c r="AE2206" s="44" t="s">
        <v>6819</v>
      </c>
      <c r="AF2206" s="43">
        <v>269</v>
      </c>
      <c r="AG2206" s="34" t="s">
        <v>4164</v>
      </c>
      <c r="AH2206" s="34" t="s">
        <v>4163</v>
      </c>
      <c r="AI2206" s="43" t="s">
        <v>4035</v>
      </c>
      <c r="AJ2206" s="44" t="s">
        <v>4165</v>
      </c>
      <c r="AK2206" s="295">
        <v>3260402</v>
      </c>
      <c r="AL2206" s="44" t="s">
        <v>577</v>
      </c>
      <c r="AM2206" s="44" t="s">
        <v>4169</v>
      </c>
      <c r="AN2206" s="296">
        <v>236095800</v>
      </c>
      <c r="AO2206" s="34"/>
      <c r="AP2206" s="34"/>
      <c r="AQ2206" s="34"/>
      <c r="AR2206" s="34"/>
      <c r="AS2206" s="34"/>
      <c r="AT2206" s="44" t="s">
        <v>6737</v>
      </c>
      <c r="AU2206" s="44"/>
      <c r="AV2206" s="751" t="str" cm="1">
        <f t="array" ref="AV22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6" s="34"/>
      <c r="AX2206" s="34"/>
      <c r="AY2206" s="34"/>
      <c r="AZ2206" s="34"/>
      <c r="BA2206" s="34"/>
      <c r="BB2206" s="34"/>
      <c r="BC2206" s="34"/>
      <c r="BD2206" s="44">
        <v>100802</v>
      </c>
      <c r="BE2206" s="34" t="s">
        <v>1107</v>
      </c>
      <c r="BF2206" s="43" t="s">
        <v>1277</v>
      </c>
      <c r="BG2206" s="34" t="s">
        <v>577</v>
      </c>
      <c r="BH2206" s="34" t="s">
        <v>405</v>
      </c>
      <c r="BI2206" s="34" t="s">
        <v>1107</v>
      </c>
      <c r="BJ2206" s="44" t="s">
        <v>3928</v>
      </c>
      <c r="BK2206" s="44" t="s">
        <v>6819</v>
      </c>
    </row>
    <row r="2207" spans="22:63">
      <c r="V2207" s="43">
        <v>269</v>
      </c>
      <c r="W2207" s="34" t="s">
        <v>4164</v>
      </c>
      <c r="X2207" s="44">
        <v>100803</v>
      </c>
      <c r="Y2207" s="34" t="s">
        <v>1399</v>
      </c>
      <c r="Z2207" s="43" t="s">
        <v>1277</v>
      </c>
      <c r="AA2207" s="34" t="s">
        <v>577</v>
      </c>
      <c r="AB2207" s="34" t="s">
        <v>405</v>
      </c>
      <c r="AC2207" s="34" t="s">
        <v>1399</v>
      </c>
      <c r="AD2207" s="44" t="s">
        <v>3928</v>
      </c>
      <c r="AE2207" s="44" t="s">
        <v>6819</v>
      </c>
      <c r="AF2207" s="43">
        <v>269</v>
      </c>
      <c r="AG2207" s="34" t="s">
        <v>4164</v>
      </c>
      <c r="AH2207" s="34" t="s">
        <v>4163</v>
      </c>
      <c r="AI2207" s="43" t="s">
        <v>4035</v>
      </c>
      <c r="AJ2207" s="44" t="s">
        <v>4165</v>
      </c>
      <c r="AK2207" s="295">
        <v>3260402</v>
      </c>
      <c r="AL2207" s="44" t="s">
        <v>577</v>
      </c>
      <c r="AM2207" s="44" t="s">
        <v>4169</v>
      </c>
      <c r="AN2207" s="296">
        <v>236095800</v>
      </c>
      <c r="AO2207" s="34"/>
      <c r="AP2207" s="34"/>
      <c r="AQ2207" s="34"/>
      <c r="AR2207" s="34"/>
      <c r="AS2207" s="34"/>
      <c r="AT2207" s="44" t="s">
        <v>6737</v>
      </c>
      <c r="AU2207" s="44"/>
      <c r="AV2207" s="751" t="str" cm="1">
        <f t="array" ref="AV22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7" s="34"/>
      <c r="AX2207" s="34"/>
      <c r="AY2207" s="34"/>
      <c r="AZ2207" s="34"/>
      <c r="BA2207" s="34"/>
      <c r="BB2207" s="34"/>
      <c r="BC2207" s="34"/>
      <c r="BD2207" s="44">
        <v>100803</v>
      </c>
      <c r="BE2207" s="34" t="s">
        <v>1399</v>
      </c>
      <c r="BF2207" s="43" t="s">
        <v>1277</v>
      </c>
      <c r="BG2207" s="34" t="s">
        <v>577</v>
      </c>
      <c r="BH2207" s="34" t="s">
        <v>405</v>
      </c>
      <c r="BI2207" s="34" t="s">
        <v>1399</v>
      </c>
      <c r="BJ2207" s="44" t="s">
        <v>3928</v>
      </c>
      <c r="BK2207" s="44" t="s">
        <v>6819</v>
      </c>
    </row>
    <row r="2208" spans="22:63">
      <c r="V2208" s="43">
        <v>269</v>
      </c>
      <c r="W2208" s="34" t="s">
        <v>4164</v>
      </c>
      <c r="X2208" s="44">
        <v>100800</v>
      </c>
      <c r="Y2208" s="34" t="s">
        <v>6969</v>
      </c>
      <c r="Z2208" s="43" t="s">
        <v>1277</v>
      </c>
      <c r="AA2208" s="34" t="s">
        <v>577</v>
      </c>
      <c r="AB2208" s="34" t="s">
        <v>405</v>
      </c>
      <c r="AC2208" s="34" t="s">
        <v>6970</v>
      </c>
      <c r="AD2208" s="44" t="s">
        <v>3928</v>
      </c>
      <c r="AE2208" s="44" t="s">
        <v>6819</v>
      </c>
      <c r="AF2208" s="43">
        <v>269</v>
      </c>
      <c r="AG2208" s="34" t="s">
        <v>4164</v>
      </c>
      <c r="AH2208" s="34" t="s">
        <v>4163</v>
      </c>
      <c r="AI2208" s="43" t="s">
        <v>4035</v>
      </c>
      <c r="AJ2208" s="44" t="s">
        <v>4165</v>
      </c>
      <c r="AK2208" s="295">
        <v>3260402</v>
      </c>
      <c r="AL2208" s="44" t="s">
        <v>577</v>
      </c>
      <c r="AM2208" s="44" t="s">
        <v>4169</v>
      </c>
      <c r="AN2208" s="296">
        <v>236095800</v>
      </c>
      <c r="AO2208" s="34"/>
      <c r="AP2208" s="34"/>
      <c r="AQ2208" s="34"/>
      <c r="AR2208" s="34"/>
      <c r="AS2208" s="34"/>
      <c r="AT2208" s="44" t="s">
        <v>6737</v>
      </c>
      <c r="AU2208" s="44"/>
      <c r="AV2208" s="751" t="str" cm="1">
        <f t="array" ref="AV22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8" s="34"/>
      <c r="AX2208" s="34"/>
      <c r="AY2208" s="34"/>
      <c r="AZ2208" s="34"/>
      <c r="BA2208" s="34"/>
      <c r="BB2208" s="34"/>
      <c r="BC2208" s="34"/>
      <c r="BD2208" s="44">
        <v>100800</v>
      </c>
      <c r="BE2208" s="34" t="s">
        <v>6969</v>
      </c>
      <c r="BF2208" s="43" t="s">
        <v>1277</v>
      </c>
      <c r="BG2208" s="34" t="s">
        <v>577</v>
      </c>
      <c r="BH2208" s="34" t="s">
        <v>405</v>
      </c>
      <c r="BI2208" s="34" t="s">
        <v>6970</v>
      </c>
      <c r="BJ2208" s="44" t="s">
        <v>3928</v>
      </c>
      <c r="BK2208" s="44" t="s">
        <v>6819</v>
      </c>
    </row>
    <row r="2209" spans="22:63">
      <c r="V2209" s="43">
        <v>269</v>
      </c>
      <c r="W2209" s="34" t="s">
        <v>4164</v>
      </c>
      <c r="X2209" s="44">
        <v>100806</v>
      </c>
      <c r="Y2209" s="34" t="s">
        <v>1681</v>
      </c>
      <c r="Z2209" s="43" t="s">
        <v>1277</v>
      </c>
      <c r="AA2209" s="34" t="s">
        <v>577</v>
      </c>
      <c r="AB2209" s="34" t="s">
        <v>405</v>
      </c>
      <c r="AC2209" s="34" t="s">
        <v>6970</v>
      </c>
      <c r="AD2209" s="44" t="s">
        <v>3928</v>
      </c>
      <c r="AE2209" s="44" t="s">
        <v>6819</v>
      </c>
      <c r="AF2209" s="43">
        <v>269</v>
      </c>
      <c r="AG2209" s="34" t="s">
        <v>4164</v>
      </c>
      <c r="AH2209" s="34" t="s">
        <v>4163</v>
      </c>
      <c r="AI2209" s="43" t="s">
        <v>4035</v>
      </c>
      <c r="AJ2209" s="44" t="s">
        <v>4165</v>
      </c>
      <c r="AK2209" s="295">
        <v>3260402</v>
      </c>
      <c r="AL2209" s="44" t="s">
        <v>577</v>
      </c>
      <c r="AM2209" s="44" t="s">
        <v>4169</v>
      </c>
      <c r="AN2209" s="296">
        <v>236095800</v>
      </c>
      <c r="AO2209" s="34"/>
      <c r="AP2209" s="34"/>
      <c r="AQ2209" s="34"/>
      <c r="AR2209" s="34"/>
      <c r="AS2209" s="34"/>
      <c r="AT2209" s="44" t="s">
        <v>6737</v>
      </c>
      <c r="AU2209" s="44"/>
      <c r="AV2209" s="751" t="str" cm="1">
        <f t="array" ref="AV22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09" s="34"/>
      <c r="AX2209" s="34"/>
      <c r="AY2209" s="34"/>
      <c r="AZ2209" s="34"/>
      <c r="BA2209" s="34"/>
      <c r="BB2209" s="34"/>
      <c r="BC2209" s="34"/>
      <c r="BD2209" s="44">
        <v>100806</v>
      </c>
      <c r="BE2209" s="34" t="s">
        <v>1681</v>
      </c>
      <c r="BF2209" s="43" t="s">
        <v>1277</v>
      </c>
      <c r="BG2209" s="34" t="s">
        <v>577</v>
      </c>
      <c r="BH2209" s="34" t="s">
        <v>405</v>
      </c>
      <c r="BI2209" s="34" t="s">
        <v>6970</v>
      </c>
      <c r="BJ2209" s="44" t="s">
        <v>3928</v>
      </c>
      <c r="BK2209" s="44" t="s">
        <v>6819</v>
      </c>
    </row>
    <row r="2210" spans="22:63">
      <c r="V2210" s="43">
        <v>269</v>
      </c>
      <c r="W2210" s="34" t="s">
        <v>4164</v>
      </c>
      <c r="X2210" s="44">
        <v>101301</v>
      </c>
      <c r="Y2210" s="34" t="s">
        <v>846</v>
      </c>
      <c r="Z2210" s="43" t="s">
        <v>1277</v>
      </c>
      <c r="AA2210" s="34" t="s">
        <v>581</v>
      </c>
      <c r="AB2210" s="34" t="s">
        <v>405</v>
      </c>
      <c r="AC2210" s="34" t="s">
        <v>846</v>
      </c>
      <c r="AD2210" s="44" t="s">
        <v>3928</v>
      </c>
      <c r="AE2210" s="44" t="s">
        <v>6819</v>
      </c>
      <c r="AF2210" s="43">
        <v>269</v>
      </c>
      <c r="AG2210" s="34" t="s">
        <v>4164</v>
      </c>
      <c r="AH2210" s="34" t="s">
        <v>4163</v>
      </c>
      <c r="AI2210" s="43" t="s">
        <v>4035</v>
      </c>
      <c r="AJ2210" s="44" t="s">
        <v>4165</v>
      </c>
      <c r="AK2210" s="295">
        <v>3260402</v>
      </c>
      <c r="AL2210" s="44" t="s">
        <v>577</v>
      </c>
      <c r="AM2210" s="44" t="s">
        <v>4169</v>
      </c>
      <c r="AN2210" s="296">
        <v>236095800</v>
      </c>
      <c r="AO2210" s="34"/>
      <c r="AP2210" s="34"/>
      <c r="AQ2210" s="34"/>
      <c r="AR2210" s="34"/>
      <c r="AS2210" s="34"/>
      <c r="AT2210" s="44" t="s">
        <v>6737</v>
      </c>
      <c r="AU2210" s="44"/>
      <c r="AV2210" s="751" t="str" cm="1">
        <f t="array" ref="AV22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0" s="34"/>
      <c r="AX2210" s="34"/>
      <c r="AY2210" s="34"/>
      <c r="AZ2210" s="34"/>
      <c r="BA2210" s="34"/>
      <c r="BB2210" s="34"/>
      <c r="BC2210" s="34"/>
      <c r="BD2210" s="44">
        <v>101301</v>
      </c>
      <c r="BE2210" s="34" t="s">
        <v>846</v>
      </c>
      <c r="BF2210" s="43" t="s">
        <v>1277</v>
      </c>
      <c r="BG2210" s="34" t="s">
        <v>581</v>
      </c>
      <c r="BH2210" s="34" t="s">
        <v>405</v>
      </c>
      <c r="BI2210" s="34" t="s">
        <v>846</v>
      </c>
      <c r="BJ2210" s="44" t="s">
        <v>3928</v>
      </c>
      <c r="BK2210" s="44" t="s">
        <v>6819</v>
      </c>
    </row>
    <row r="2211" spans="22:63">
      <c r="V2211" s="43">
        <v>269</v>
      </c>
      <c r="W2211" s="34" t="s">
        <v>4164</v>
      </c>
      <c r="X2211" s="44">
        <v>101302</v>
      </c>
      <c r="Y2211" s="34" t="s">
        <v>581</v>
      </c>
      <c r="Z2211" s="43" t="s">
        <v>1277</v>
      </c>
      <c r="AA2211" s="34" t="s">
        <v>581</v>
      </c>
      <c r="AB2211" s="34" t="s">
        <v>405</v>
      </c>
      <c r="AC2211" s="34" t="s">
        <v>581</v>
      </c>
      <c r="AD2211" s="44" t="s">
        <v>3928</v>
      </c>
      <c r="AE2211" s="44" t="s">
        <v>6819</v>
      </c>
      <c r="AF2211" s="43">
        <v>269</v>
      </c>
      <c r="AG2211" s="34" t="s">
        <v>4164</v>
      </c>
      <c r="AH2211" s="34" t="s">
        <v>4163</v>
      </c>
      <c r="AI2211" s="43" t="s">
        <v>4035</v>
      </c>
      <c r="AJ2211" s="44" t="s">
        <v>4165</v>
      </c>
      <c r="AK2211" s="295">
        <v>3260402</v>
      </c>
      <c r="AL2211" s="44" t="s">
        <v>577</v>
      </c>
      <c r="AM2211" s="44" t="s">
        <v>4169</v>
      </c>
      <c r="AN2211" s="296">
        <v>236095800</v>
      </c>
      <c r="AO2211" s="34"/>
      <c r="AP2211" s="34"/>
      <c r="AQ2211" s="34"/>
      <c r="AR2211" s="34"/>
      <c r="AS2211" s="34"/>
      <c r="AT2211" s="44" t="s">
        <v>6737</v>
      </c>
      <c r="AU2211" s="44"/>
      <c r="AV2211" s="751" t="str" cm="1">
        <f t="array" ref="AV22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1" s="34"/>
      <c r="AX2211" s="34"/>
      <c r="AY2211" s="34"/>
      <c r="AZ2211" s="34"/>
      <c r="BA2211" s="34"/>
      <c r="BB2211" s="34"/>
      <c r="BC2211" s="34"/>
      <c r="BD2211" s="44">
        <v>101302</v>
      </c>
      <c r="BE2211" s="34" t="s">
        <v>581</v>
      </c>
      <c r="BF2211" s="43" t="s">
        <v>1277</v>
      </c>
      <c r="BG2211" s="34" t="s">
        <v>581</v>
      </c>
      <c r="BH2211" s="34" t="s">
        <v>405</v>
      </c>
      <c r="BI2211" s="34" t="s">
        <v>581</v>
      </c>
      <c r="BJ2211" s="44" t="s">
        <v>3928</v>
      </c>
      <c r="BK2211" s="44" t="s">
        <v>6819</v>
      </c>
    </row>
    <row r="2212" spans="22:63">
      <c r="V2212" s="43">
        <v>269</v>
      </c>
      <c r="W2212" s="34" t="s">
        <v>4164</v>
      </c>
      <c r="X2212" s="44">
        <v>101300</v>
      </c>
      <c r="Y2212" s="34" t="s">
        <v>6971</v>
      </c>
      <c r="Z2212" s="43" t="s">
        <v>1277</v>
      </c>
      <c r="AA2212" s="34" t="s">
        <v>581</v>
      </c>
      <c r="AB2212" s="34" t="s">
        <v>405</v>
      </c>
      <c r="AC2212" s="34" t="s">
        <v>581</v>
      </c>
      <c r="AD2212" s="44" t="s">
        <v>3928</v>
      </c>
      <c r="AE2212" s="44" t="s">
        <v>6819</v>
      </c>
      <c r="AF2212" s="43">
        <v>269</v>
      </c>
      <c r="AG2212" s="34" t="s">
        <v>4164</v>
      </c>
      <c r="AH2212" s="34" t="s">
        <v>4163</v>
      </c>
      <c r="AI2212" s="43" t="s">
        <v>4035</v>
      </c>
      <c r="AJ2212" s="44" t="s">
        <v>4165</v>
      </c>
      <c r="AK2212" s="295">
        <v>3260402</v>
      </c>
      <c r="AL2212" s="44" t="s">
        <v>577</v>
      </c>
      <c r="AM2212" s="44" t="s">
        <v>4169</v>
      </c>
      <c r="AN2212" s="296">
        <v>236095800</v>
      </c>
      <c r="AO2212" s="34"/>
      <c r="AP2212" s="34"/>
      <c r="AQ2212" s="34"/>
      <c r="AR2212" s="34"/>
      <c r="AS2212" s="34"/>
      <c r="AT2212" s="44" t="s">
        <v>6737</v>
      </c>
      <c r="AU2212" s="44"/>
      <c r="AV2212" s="751" t="str" cm="1">
        <f t="array" ref="AV22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2" s="34"/>
      <c r="AX2212" s="34"/>
      <c r="AY2212" s="34"/>
      <c r="AZ2212" s="34"/>
      <c r="BA2212" s="34"/>
      <c r="BB2212" s="34"/>
      <c r="BC2212" s="34"/>
      <c r="BD2212" s="44">
        <v>101300</v>
      </c>
      <c r="BE2212" s="34" t="s">
        <v>6971</v>
      </c>
      <c r="BF2212" s="43" t="s">
        <v>1277</v>
      </c>
      <c r="BG2212" s="34" t="s">
        <v>581</v>
      </c>
      <c r="BH2212" s="34" t="s">
        <v>405</v>
      </c>
      <c r="BI2212" s="34" t="s">
        <v>581</v>
      </c>
      <c r="BJ2212" s="44" t="s">
        <v>3928</v>
      </c>
      <c r="BK2212" s="44" t="s">
        <v>6819</v>
      </c>
    </row>
    <row r="2213" spans="22:63">
      <c r="V2213" s="43">
        <v>269</v>
      </c>
      <c r="W2213" s="34" t="s">
        <v>4164</v>
      </c>
      <c r="X2213" s="44">
        <v>101303</v>
      </c>
      <c r="Y2213" s="34" t="s">
        <v>1403</v>
      </c>
      <c r="Z2213" s="43" t="s">
        <v>1277</v>
      </c>
      <c r="AA2213" s="34" t="s">
        <v>581</v>
      </c>
      <c r="AB2213" s="34" t="s">
        <v>405</v>
      </c>
      <c r="AC2213" s="34" t="s">
        <v>1403</v>
      </c>
      <c r="AD2213" s="44" t="s">
        <v>3928</v>
      </c>
      <c r="AE2213" s="44" t="s">
        <v>6819</v>
      </c>
      <c r="AF2213" s="43">
        <v>269</v>
      </c>
      <c r="AG2213" s="34" t="s">
        <v>4164</v>
      </c>
      <c r="AH2213" s="34" t="s">
        <v>4163</v>
      </c>
      <c r="AI2213" s="43" t="s">
        <v>4035</v>
      </c>
      <c r="AJ2213" s="44" t="s">
        <v>4165</v>
      </c>
      <c r="AK2213" s="295">
        <v>3260402</v>
      </c>
      <c r="AL2213" s="44" t="s">
        <v>577</v>
      </c>
      <c r="AM2213" s="44" t="s">
        <v>4169</v>
      </c>
      <c r="AN2213" s="296">
        <v>236095800</v>
      </c>
      <c r="AO2213" s="34"/>
      <c r="AP2213" s="34"/>
      <c r="AQ2213" s="34"/>
      <c r="AR2213" s="34"/>
      <c r="AS2213" s="34"/>
      <c r="AT2213" s="44" t="s">
        <v>6737</v>
      </c>
      <c r="AU2213" s="44"/>
      <c r="AV2213" s="751" t="str" cm="1">
        <f t="array" ref="AV22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3" s="34"/>
      <c r="AX2213" s="34"/>
      <c r="AY2213" s="34"/>
      <c r="AZ2213" s="34"/>
      <c r="BA2213" s="34"/>
      <c r="BB2213" s="34"/>
      <c r="BC2213" s="34"/>
      <c r="BD2213" s="44">
        <v>101303</v>
      </c>
      <c r="BE2213" s="34" t="s">
        <v>1403</v>
      </c>
      <c r="BF2213" s="43" t="s">
        <v>1277</v>
      </c>
      <c r="BG2213" s="34" t="s">
        <v>581</v>
      </c>
      <c r="BH2213" s="34" t="s">
        <v>405</v>
      </c>
      <c r="BI2213" s="34" t="s">
        <v>1403</v>
      </c>
      <c r="BJ2213" s="44" t="s">
        <v>3928</v>
      </c>
      <c r="BK2213" s="44" t="s">
        <v>6819</v>
      </c>
    </row>
    <row r="2214" spans="22:63">
      <c r="V2214" s="43">
        <v>271</v>
      </c>
      <c r="W2214" s="34" t="s">
        <v>4178</v>
      </c>
      <c r="X2214" s="44">
        <v>180201</v>
      </c>
      <c r="Y2214" s="34" t="s">
        <v>943</v>
      </c>
      <c r="Z2214" s="43" t="s">
        <v>1277</v>
      </c>
      <c r="AA2214" s="34" t="s">
        <v>677</v>
      </c>
      <c r="AB2214" s="34" t="s">
        <v>413</v>
      </c>
      <c r="AC2214" s="34" t="s">
        <v>943</v>
      </c>
      <c r="AD2214" s="44" t="s">
        <v>3928</v>
      </c>
      <c r="AE2214" s="44" t="s">
        <v>6839</v>
      </c>
      <c r="AF2214" s="43">
        <v>271</v>
      </c>
      <c r="AG2214" s="34" t="s">
        <v>4178</v>
      </c>
      <c r="AH2214" s="34" t="s">
        <v>4177</v>
      </c>
      <c r="AI2214" s="43" t="s">
        <v>4068</v>
      </c>
      <c r="AJ2214" s="44" t="s">
        <v>4179</v>
      </c>
      <c r="AK2214" s="295">
        <v>3460589</v>
      </c>
      <c r="AL2214" s="44" t="s">
        <v>696</v>
      </c>
      <c r="AM2214" s="44" t="s">
        <v>4183</v>
      </c>
      <c r="AN2214" s="296">
        <v>232093920</v>
      </c>
      <c r="AO2214" s="34"/>
      <c r="AP2214" s="34"/>
      <c r="AQ2214" s="34"/>
      <c r="AR2214" s="34"/>
      <c r="AS2214" s="34"/>
      <c r="AT2214" s="44" t="s">
        <v>6737</v>
      </c>
      <c r="AU2214" s="44"/>
      <c r="AV2214" s="751" t="str" cm="1">
        <f t="array" ref="AV22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4" s="34"/>
      <c r="AX2214" s="34"/>
      <c r="AY2214" s="34"/>
      <c r="AZ2214" s="34"/>
      <c r="BA2214" s="34"/>
      <c r="BB2214" s="34"/>
      <c r="BC2214" s="34"/>
      <c r="BD2214" s="44">
        <v>180201</v>
      </c>
      <c r="BE2214" s="34" t="s">
        <v>943</v>
      </c>
      <c r="BF2214" s="43" t="s">
        <v>1277</v>
      </c>
      <c r="BG2214" s="34" t="s">
        <v>677</v>
      </c>
      <c r="BH2214" s="34" t="s">
        <v>413</v>
      </c>
      <c r="BI2214" s="34" t="s">
        <v>943</v>
      </c>
      <c r="BJ2214" s="44" t="s">
        <v>3928</v>
      </c>
      <c r="BK2214" s="44" t="s">
        <v>6839</v>
      </c>
    </row>
    <row r="2215" spans="22:63">
      <c r="V2215" s="43">
        <v>271</v>
      </c>
      <c r="W2215" s="34" t="s">
        <v>4178</v>
      </c>
      <c r="X2215" s="44">
        <v>180202</v>
      </c>
      <c r="Y2215" s="34" t="s">
        <v>1210</v>
      </c>
      <c r="Z2215" s="43" t="s">
        <v>1277</v>
      </c>
      <c r="AA2215" s="34" t="s">
        <v>677</v>
      </c>
      <c r="AB2215" s="34" t="s">
        <v>413</v>
      </c>
      <c r="AC2215" s="34" t="s">
        <v>1210</v>
      </c>
      <c r="AD2215" s="44" t="s">
        <v>3928</v>
      </c>
      <c r="AE2215" s="44" t="s">
        <v>6839</v>
      </c>
      <c r="AF2215" s="43">
        <v>271</v>
      </c>
      <c r="AG2215" s="34" t="s">
        <v>4178</v>
      </c>
      <c r="AH2215" s="34" t="s">
        <v>4177</v>
      </c>
      <c r="AI2215" s="43" t="s">
        <v>4068</v>
      </c>
      <c r="AJ2215" s="44" t="s">
        <v>4179</v>
      </c>
      <c r="AK2215" s="295">
        <v>3460589</v>
      </c>
      <c r="AL2215" s="44" t="s">
        <v>696</v>
      </c>
      <c r="AM2215" s="44" t="s">
        <v>4183</v>
      </c>
      <c r="AN2215" s="296">
        <v>232093920</v>
      </c>
      <c r="AO2215" s="34"/>
      <c r="AP2215" s="34"/>
      <c r="AQ2215" s="34"/>
      <c r="AR2215" s="34"/>
      <c r="AS2215" s="34"/>
      <c r="AT2215" s="44" t="s">
        <v>6737</v>
      </c>
      <c r="AU2215" s="44"/>
      <c r="AV2215" s="751" t="str" cm="1">
        <f t="array" ref="AV22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5" s="34"/>
      <c r="AX2215" s="34"/>
      <c r="AY2215" s="34"/>
      <c r="AZ2215" s="34"/>
      <c r="BA2215" s="34"/>
      <c r="BB2215" s="34"/>
      <c r="BC2215" s="34"/>
      <c r="BD2215" s="44">
        <v>180202</v>
      </c>
      <c r="BE2215" s="34" t="s">
        <v>1210</v>
      </c>
      <c r="BF2215" s="43" t="s">
        <v>1277</v>
      </c>
      <c r="BG2215" s="34" t="s">
        <v>677</v>
      </c>
      <c r="BH2215" s="34" t="s">
        <v>413</v>
      </c>
      <c r="BI2215" s="34" t="s">
        <v>1210</v>
      </c>
      <c r="BJ2215" s="44" t="s">
        <v>3928</v>
      </c>
      <c r="BK2215" s="44" t="s">
        <v>6839</v>
      </c>
    </row>
    <row r="2216" spans="22:63">
      <c r="V2216" s="43">
        <v>271</v>
      </c>
      <c r="W2216" s="34" t="s">
        <v>4178</v>
      </c>
      <c r="X2216" s="44">
        <v>180200</v>
      </c>
      <c r="Y2216" s="34" t="s">
        <v>6972</v>
      </c>
      <c r="Z2216" s="43" t="s">
        <v>1277</v>
      </c>
      <c r="AA2216" s="34" t="s">
        <v>677</v>
      </c>
      <c r="AB2216" s="34" t="s">
        <v>413</v>
      </c>
      <c r="AC2216" s="34" t="s">
        <v>677</v>
      </c>
      <c r="AD2216" s="44" t="s">
        <v>3928</v>
      </c>
      <c r="AE2216" s="44" t="s">
        <v>6839</v>
      </c>
      <c r="AF2216" s="43">
        <v>271</v>
      </c>
      <c r="AG2216" s="34" t="s">
        <v>4178</v>
      </c>
      <c r="AH2216" s="34" t="s">
        <v>4177</v>
      </c>
      <c r="AI2216" s="43" t="s">
        <v>4068</v>
      </c>
      <c r="AJ2216" s="44" t="s">
        <v>4179</v>
      </c>
      <c r="AK2216" s="295">
        <v>3460589</v>
      </c>
      <c r="AL2216" s="44" t="s">
        <v>696</v>
      </c>
      <c r="AM2216" s="44" t="s">
        <v>4183</v>
      </c>
      <c r="AN2216" s="296">
        <v>232093920</v>
      </c>
      <c r="AO2216" s="34"/>
      <c r="AP2216" s="34"/>
      <c r="AQ2216" s="34"/>
      <c r="AR2216" s="34"/>
      <c r="AS2216" s="34"/>
      <c r="AT2216" s="44" t="s">
        <v>6737</v>
      </c>
      <c r="AU2216" s="44"/>
      <c r="AV2216" s="751" t="str" cm="1">
        <f t="array" ref="AV22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6" s="34"/>
      <c r="AX2216" s="34"/>
      <c r="AY2216" s="34"/>
      <c r="AZ2216" s="34"/>
      <c r="BA2216" s="34"/>
      <c r="BB2216" s="34"/>
      <c r="BC2216" s="34"/>
      <c r="BD2216" s="44">
        <v>180200</v>
      </c>
      <c r="BE2216" s="34" t="s">
        <v>6972</v>
      </c>
      <c r="BF2216" s="43" t="s">
        <v>1277</v>
      </c>
      <c r="BG2216" s="34" t="s">
        <v>677</v>
      </c>
      <c r="BH2216" s="34" t="s">
        <v>413</v>
      </c>
      <c r="BI2216" s="34" t="s">
        <v>677</v>
      </c>
      <c r="BJ2216" s="44" t="s">
        <v>3928</v>
      </c>
      <c r="BK2216" s="44" t="s">
        <v>6839</v>
      </c>
    </row>
    <row r="2217" spans="22:63">
      <c r="V2217" s="43">
        <v>271</v>
      </c>
      <c r="W2217" s="34" t="s">
        <v>4178</v>
      </c>
      <c r="X2217" s="44">
        <v>180204</v>
      </c>
      <c r="Y2217" s="34" t="s">
        <v>1495</v>
      </c>
      <c r="Z2217" s="43" t="s">
        <v>1277</v>
      </c>
      <c r="AA2217" s="34" t="s">
        <v>677</v>
      </c>
      <c r="AB2217" s="34" t="s">
        <v>413</v>
      </c>
      <c r="AC2217" s="34" t="s">
        <v>1495</v>
      </c>
      <c r="AD2217" s="44" t="s">
        <v>3928</v>
      </c>
      <c r="AE2217" s="44" t="s">
        <v>6839</v>
      </c>
      <c r="AF2217" s="43">
        <v>271</v>
      </c>
      <c r="AG2217" s="34" t="s">
        <v>4178</v>
      </c>
      <c r="AH2217" s="34" t="s">
        <v>4177</v>
      </c>
      <c r="AI2217" s="43" t="s">
        <v>4068</v>
      </c>
      <c r="AJ2217" s="44" t="s">
        <v>4179</v>
      </c>
      <c r="AK2217" s="295">
        <v>3460589</v>
      </c>
      <c r="AL2217" s="44" t="s">
        <v>696</v>
      </c>
      <c r="AM2217" s="44" t="s">
        <v>4183</v>
      </c>
      <c r="AN2217" s="296">
        <v>232093920</v>
      </c>
      <c r="AO2217" s="34"/>
      <c r="AP2217" s="34"/>
      <c r="AQ2217" s="34"/>
      <c r="AR2217" s="34"/>
      <c r="AS2217" s="34"/>
      <c r="AT2217" s="44" t="s">
        <v>6737</v>
      </c>
      <c r="AU2217" s="44"/>
      <c r="AV2217" s="751" t="str" cm="1">
        <f t="array" ref="AV22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7" s="34"/>
      <c r="AX2217" s="34"/>
      <c r="AY2217" s="34"/>
      <c r="AZ2217" s="34"/>
      <c r="BA2217" s="34"/>
      <c r="BB2217" s="34"/>
      <c r="BC2217" s="34"/>
      <c r="BD2217" s="44">
        <v>180204</v>
      </c>
      <c r="BE2217" s="34" t="s">
        <v>1495</v>
      </c>
      <c r="BF2217" s="43" t="s">
        <v>1277</v>
      </c>
      <c r="BG2217" s="34" t="s">
        <v>677</v>
      </c>
      <c r="BH2217" s="34" t="s">
        <v>413</v>
      </c>
      <c r="BI2217" s="34" t="s">
        <v>1495</v>
      </c>
      <c r="BJ2217" s="44" t="s">
        <v>3928</v>
      </c>
      <c r="BK2217" s="44" t="s">
        <v>6839</v>
      </c>
    </row>
    <row r="2218" spans="22:63">
      <c r="V2218" s="43">
        <v>271</v>
      </c>
      <c r="W2218" s="34" t="s">
        <v>4178</v>
      </c>
      <c r="X2218" s="44">
        <v>180206</v>
      </c>
      <c r="Y2218" s="34" t="s">
        <v>1766</v>
      </c>
      <c r="Z2218" s="43" t="s">
        <v>1277</v>
      </c>
      <c r="AA2218" s="34" t="s">
        <v>677</v>
      </c>
      <c r="AB2218" s="34" t="s">
        <v>413</v>
      </c>
      <c r="AC2218" s="34" t="s">
        <v>1766</v>
      </c>
      <c r="AD2218" s="44" t="s">
        <v>3928</v>
      </c>
      <c r="AE2218" s="44" t="s">
        <v>6839</v>
      </c>
      <c r="AF2218" s="43">
        <v>271</v>
      </c>
      <c r="AG2218" s="34" t="s">
        <v>4178</v>
      </c>
      <c r="AH2218" s="34" t="s">
        <v>4177</v>
      </c>
      <c r="AI2218" s="43" t="s">
        <v>4068</v>
      </c>
      <c r="AJ2218" s="44" t="s">
        <v>4179</v>
      </c>
      <c r="AK2218" s="295">
        <v>3460589</v>
      </c>
      <c r="AL2218" s="44" t="s">
        <v>696</v>
      </c>
      <c r="AM2218" s="44" t="s">
        <v>4183</v>
      </c>
      <c r="AN2218" s="296">
        <v>232093920</v>
      </c>
      <c r="AO2218" s="34"/>
      <c r="AP2218" s="34"/>
      <c r="AQ2218" s="34"/>
      <c r="AR2218" s="34"/>
      <c r="AS2218" s="34"/>
      <c r="AT2218" s="44" t="s">
        <v>6737</v>
      </c>
      <c r="AU2218" s="44"/>
      <c r="AV2218" s="751" t="str" cm="1">
        <f t="array" ref="AV22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8" s="34"/>
      <c r="AX2218" s="34"/>
      <c r="AY2218" s="34"/>
      <c r="AZ2218" s="34"/>
      <c r="BA2218" s="34"/>
      <c r="BB2218" s="34"/>
      <c r="BC2218" s="34"/>
      <c r="BD2218" s="44">
        <v>180206</v>
      </c>
      <c r="BE2218" s="34" t="s">
        <v>1766</v>
      </c>
      <c r="BF2218" s="43" t="s">
        <v>1277</v>
      </c>
      <c r="BG2218" s="34" t="s">
        <v>677</v>
      </c>
      <c r="BH2218" s="34" t="s">
        <v>413</v>
      </c>
      <c r="BI2218" s="34" t="s">
        <v>1766</v>
      </c>
      <c r="BJ2218" s="44" t="s">
        <v>3928</v>
      </c>
      <c r="BK2218" s="44" t="s">
        <v>6839</v>
      </c>
    </row>
    <row r="2219" spans="22:63">
      <c r="V2219" s="43">
        <v>271</v>
      </c>
      <c r="W2219" s="34" t="s">
        <v>4178</v>
      </c>
      <c r="X2219" s="44">
        <v>180208</v>
      </c>
      <c r="Y2219" s="34" t="s">
        <v>1978</v>
      </c>
      <c r="Z2219" s="43" t="s">
        <v>1277</v>
      </c>
      <c r="AA2219" s="34" t="s">
        <v>677</v>
      </c>
      <c r="AB2219" s="34" t="s">
        <v>413</v>
      </c>
      <c r="AC2219" s="34" t="s">
        <v>677</v>
      </c>
      <c r="AD2219" s="44" t="s">
        <v>3928</v>
      </c>
      <c r="AE2219" s="44" t="s">
        <v>6839</v>
      </c>
      <c r="AF2219" s="43">
        <v>271</v>
      </c>
      <c r="AG2219" s="34" t="s">
        <v>4178</v>
      </c>
      <c r="AH2219" s="34" t="s">
        <v>4177</v>
      </c>
      <c r="AI2219" s="43" t="s">
        <v>4068</v>
      </c>
      <c r="AJ2219" s="44" t="s">
        <v>4179</v>
      </c>
      <c r="AK2219" s="295">
        <v>3460589</v>
      </c>
      <c r="AL2219" s="44" t="s">
        <v>696</v>
      </c>
      <c r="AM2219" s="44" t="s">
        <v>4183</v>
      </c>
      <c r="AN2219" s="296">
        <v>232093920</v>
      </c>
      <c r="AO2219" s="34"/>
      <c r="AP2219" s="34"/>
      <c r="AQ2219" s="34"/>
      <c r="AR2219" s="34"/>
      <c r="AS2219" s="34"/>
      <c r="AT2219" s="44" t="s">
        <v>6737</v>
      </c>
      <c r="AU2219" s="44"/>
      <c r="AV2219" s="751" t="str" cm="1">
        <f t="array" ref="AV22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19" s="34"/>
      <c r="AX2219" s="34"/>
      <c r="AY2219" s="34"/>
      <c r="AZ2219" s="34"/>
      <c r="BA2219" s="34"/>
      <c r="BB2219" s="34"/>
      <c r="BC2219" s="34"/>
      <c r="BD2219" s="44">
        <v>180208</v>
      </c>
      <c r="BE2219" s="34" t="s">
        <v>1978</v>
      </c>
      <c r="BF2219" s="43" t="s">
        <v>1277</v>
      </c>
      <c r="BG2219" s="34" t="s">
        <v>677</v>
      </c>
      <c r="BH2219" s="34" t="s">
        <v>413</v>
      </c>
      <c r="BI2219" s="34" t="s">
        <v>677</v>
      </c>
      <c r="BJ2219" s="44" t="s">
        <v>3928</v>
      </c>
      <c r="BK2219" s="44" t="s">
        <v>6839</v>
      </c>
    </row>
    <row r="2220" spans="22:63">
      <c r="V2220" s="43">
        <v>271</v>
      </c>
      <c r="W2220" s="34" t="s">
        <v>4178</v>
      </c>
      <c r="X2220" s="44">
        <v>181403</v>
      </c>
      <c r="Y2220" s="34" t="s">
        <v>954</v>
      </c>
      <c r="Z2220" s="43" t="s">
        <v>1277</v>
      </c>
      <c r="AA2220" s="34" t="s">
        <v>689</v>
      </c>
      <c r="AB2220" s="34" t="s">
        <v>413</v>
      </c>
      <c r="AC2220" s="34" t="s">
        <v>954</v>
      </c>
      <c r="AD2220" s="44" t="s">
        <v>3928</v>
      </c>
      <c r="AE2220" s="44" t="s">
        <v>6839</v>
      </c>
      <c r="AF2220" s="43">
        <v>271</v>
      </c>
      <c r="AG2220" s="34" t="s">
        <v>4178</v>
      </c>
      <c r="AH2220" s="34" t="s">
        <v>4177</v>
      </c>
      <c r="AI2220" s="43" t="s">
        <v>4068</v>
      </c>
      <c r="AJ2220" s="44" t="s">
        <v>4179</v>
      </c>
      <c r="AK2220" s="295">
        <v>3460589</v>
      </c>
      <c r="AL2220" s="44" t="s">
        <v>696</v>
      </c>
      <c r="AM2220" s="44" t="s">
        <v>4183</v>
      </c>
      <c r="AN2220" s="296">
        <v>232093920</v>
      </c>
      <c r="AO2220" s="34"/>
      <c r="AP2220" s="34"/>
      <c r="AQ2220" s="34"/>
      <c r="AR2220" s="34"/>
      <c r="AS2220" s="34"/>
      <c r="AT2220" s="44" t="s">
        <v>6737</v>
      </c>
      <c r="AU2220" s="44"/>
      <c r="AV2220" s="751" t="str" cm="1">
        <f t="array" ref="AV22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0" s="34"/>
      <c r="AX2220" s="34"/>
      <c r="AY2220" s="34"/>
      <c r="AZ2220" s="34"/>
      <c r="BA2220" s="34"/>
      <c r="BB2220" s="34"/>
      <c r="BC2220" s="34"/>
      <c r="BD2220" s="44">
        <v>181403</v>
      </c>
      <c r="BE2220" s="34" t="s">
        <v>954</v>
      </c>
      <c r="BF2220" s="43" t="s">
        <v>1277</v>
      </c>
      <c r="BG2220" s="34" t="s">
        <v>689</v>
      </c>
      <c r="BH2220" s="34" t="s">
        <v>413</v>
      </c>
      <c r="BI2220" s="34" t="s">
        <v>954</v>
      </c>
      <c r="BJ2220" s="44" t="s">
        <v>3928</v>
      </c>
      <c r="BK2220" s="44" t="s">
        <v>6839</v>
      </c>
    </row>
    <row r="2221" spans="22:63">
      <c r="V2221" s="43">
        <v>271</v>
      </c>
      <c r="W2221" s="34" t="s">
        <v>4178</v>
      </c>
      <c r="X2221" s="44">
        <v>181400</v>
      </c>
      <c r="Y2221" s="34" t="s">
        <v>6973</v>
      </c>
      <c r="Z2221" s="43" t="s">
        <v>1277</v>
      </c>
      <c r="AA2221" s="34" t="s">
        <v>689</v>
      </c>
      <c r="AB2221" s="34" t="s">
        <v>413</v>
      </c>
      <c r="AC2221" s="34" t="s">
        <v>6974</v>
      </c>
      <c r="AD2221" s="44" t="s">
        <v>3928</v>
      </c>
      <c r="AE2221" s="44" t="s">
        <v>6839</v>
      </c>
      <c r="AF2221" s="43">
        <v>271</v>
      </c>
      <c r="AG2221" s="34" t="s">
        <v>4178</v>
      </c>
      <c r="AH2221" s="34" t="s">
        <v>4177</v>
      </c>
      <c r="AI2221" s="43" t="s">
        <v>4068</v>
      </c>
      <c r="AJ2221" s="44" t="s">
        <v>4179</v>
      </c>
      <c r="AK2221" s="295">
        <v>3460589</v>
      </c>
      <c r="AL2221" s="44" t="s">
        <v>696</v>
      </c>
      <c r="AM2221" s="44" t="s">
        <v>4183</v>
      </c>
      <c r="AN2221" s="296">
        <v>232093920</v>
      </c>
      <c r="AO2221" s="34"/>
      <c r="AP2221" s="34"/>
      <c r="AQ2221" s="34"/>
      <c r="AR2221" s="34"/>
      <c r="AS2221" s="34"/>
      <c r="AT2221" s="44" t="s">
        <v>6737</v>
      </c>
      <c r="AU2221" s="44"/>
      <c r="AV2221" s="751" t="str" cm="1">
        <f t="array" ref="AV22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1" s="34"/>
      <c r="AX2221" s="34"/>
      <c r="AY2221" s="34"/>
      <c r="AZ2221" s="34"/>
      <c r="BA2221" s="34"/>
      <c r="BB2221" s="34"/>
      <c r="BC2221" s="34"/>
      <c r="BD2221" s="44">
        <v>181400</v>
      </c>
      <c r="BE2221" s="34" t="s">
        <v>6973</v>
      </c>
      <c r="BF2221" s="43" t="s">
        <v>1277</v>
      </c>
      <c r="BG2221" s="34" t="s">
        <v>689</v>
      </c>
      <c r="BH2221" s="34" t="s">
        <v>413</v>
      </c>
      <c r="BI2221" s="34" t="s">
        <v>6974</v>
      </c>
      <c r="BJ2221" s="44" t="s">
        <v>3928</v>
      </c>
      <c r="BK2221" s="44" t="s">
        <v>6839</v>
      </c>
    </row>
    <row r="2222" spans="22:63">
      <c r="V2222" s="43">
        <v>271</v>
      </c>
      <c r="W2222" s="34" t="s">
        <v>4178</v>
      </c>
      <c r="X2222" s="44">
        <v>181405</v>
      </c>
      <c r="Y2222" s="34" t="s">
        <v>1219</v>
      </c>
      <c r="Z2222" s="43" t="s">
        <v>1277</v>
      </c>
      <c r="AA2222" s="34" t="s">
        <v>689</v>
      </c>
      <c r="AB2222" s="34" t="s">
        <v>413</v>
      </c>
      <c r="AC2222" s="34" t="s">
        <v>1219</v>
      </c>
      <c r="AD2222" s="44" t="s">
        <v>3928</v>
      </c>
      <c r="AE2222" s="44" t="s">
        <v>6839</v>
      </c>
      <c r="AF2222" s="43">
        <v>271</v>
      </c>
      <c r="AG2222" s="34" t="s">
        <v>4178</v>
      </c>
      <c r="AH2222" s="34" t="s">
        <v>4177</v>
      </c>
      <c r="AI2222" s="43" t="s">
        <v>4068</v>
      </c>
      <c r="AJ2222" s="44" t="s">
        <v>4179</v>
      </c>
      <c r="AK2222" s="295">
        <v>3460589</v>
      </c>
      <c r="AL2222" s="44" t="s">
        <v>696</v>
      </c>
      <c r="AM2222" s="44" t="s">
        <v>4183</v>
      </c>
      <c r="AN2222" s="296">
        <v>232093920</v>
      </c>
      <c r="AO2222" s="34"/>
      <c r="AP2222" s="34"/>
      <c r="AQ2222" s="34"/>
      <c r="AR2222" s="34"/>
      <c r="AS2222" s="34"/>
      <c r="AT2222" s="44" t="s">
        <v>6737</v>
      </c>
      <c r="AU2222" s="44"/>
      <c r="AV2222" s="751" t="str" cm="1">
        <f t="array" ref="AV22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2" s="34"/>
      <c r="AX2222" s="34"/>
      <c r="AY2222" s="34"/>
      <c r="AZ2222" s="34"/>
      <c r="BA2222" s="34"/>
      <c r="BB2222" s="34"/>
      <c r="BC2222" s="34"/>
      <c r="BD2222" s="44">
        <v>181405</v>
      </c>
      <c r="BE2222" s="34" t="s">
        <v>1219</v>
      </c>
      <c r="BF2222" s="43" t="s">
        <v>1277</v>
      </c>
      <c r="BG2222" s="34" t="s">
        <v>689</v>
      </c>
      <c r="BH2222" s="34" t="s">
        <v>413</v>
      </c>
      <c r="BI2222" s="34" t="s">
        <v>1219</v>
      </c>
      <c r="BJ2222" s="44" t="s">
        <v>3928</v>
      </c>
      <c r="BK2222" s="44" t="s">
        <v>6839</v>
      </c>
    </row>
    <row r="2223" spans="22:63">
      <c r="V2223" s="43">
        <v>271</v>
      </c>
      <c r="W2223" s="34" t="s">
        <v>4178</v>
      </c>
      <c r="X2223" s="44">
        <v>181406</v>
      </c>
      <c r="Y2223" s="34" t="s">
        <v>1506</v>
      </c>
      <c r="Z2223" s="43" t="s">
        <v>1277</v>
      </c>
      <c r="AA2223" s="34" t="s">
        <v>689</v>
      </c>
      <c r="AB2223" s="34" t="s">
        <v>413</v>
      </c>
      <c r="AC2223" s="34" t="s">
        <v>1506</v>
      </c>
      <c r="AD2223" s="44" t="s">
        <v>3928</v>
      </c>
      <c r="AE2223" s="44" t="s">
        <v>6839</v>
      </c>
      <c r="AF2223" s="43">
        <v>271</v>
      </c>
      <c r="AG2223" s="34" t="s">
        <v>4178</v>
      </c>
      <c r="AH2223" s="34" t="s">
        <v>4177</v>
      </c>
      <c r="AI2223" s="43" t="s">
        <v>4068</v>
      </c>
      <c r="AJ2223" s="44" t="s">
        <v>4179</v>
      </c>
      <c r="AK2223" s="295">
        <v>3460589</v>
      </c>
      <c r="AL2223" s="44" t="s">
        <v>696</v>
      </c>
      <c r="AM2223" s="44" t="s">
        <v>4183</v>
      </c>
      <c r="AN2223" s="296">
        <v>232093920</v>
      </c>
      <c r="AO2223" s="34"/>
      <c r="AP2223" s="34"/>
      <c r="AQ2223" s="34"/>
      <c r="AR2223" s="34"/>
      <c r="AS2223" s="34"/>
      <c r="AT2223" s="44" t="s">
        <v>6737</v>
      </c>
      <c r="AU2223" s="44"/>
      <c r="AV2223" s="751" t="str" cm="1">
        <f t="array" ref="AV22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3" s="34"/>
      <c r="AX2223" s="34"/>
      <c r="AY2223" s="34"/>
      <c r="AZ2223" s="34"/>
      <c r="BA2223" s="34"/>
      <c r="BB2223" s="34"/>
      <c r="BC2223" s="34"/>
      <c r="BD2223" s="44">
        <v>181406</v>
      </c>
      <c r="BE2223" s="34" t="s">
        <v>1506</v>
      </c>
      <c r="BF2223" s="43" t="s">
        <v>1277</v>
      </c>
      <c r="BG2223" s="34" t="s">
        <v>689</v>
      </c>
      <c r="BH2223" s="34" t="s">
        <v>413</v>
      </c>
      <c r="BI2223" s="34" t="s">
        <v>1506</v>
      </c>
      <c r="BJ2223" s="44" t="s">
        <v>3928</v>
      </c>
      <c r="BK2223" s="44" t="s">
        <v>6839</v>
      </c>
    </row>
    <row r="2224" spans="22:63">
      <c r="V2224" s="43">
        <v>271</v>
      </c>
      <c r="W2224" s="34" t="s">
        <v>4178</v>
      </c>
      <c r="X2224" s="44">
        <v>181410</v>
      </c>
      <c r="Y2224" s="34" t="s">
        <v>1775</v>
      </c>
      <c r="Z2224" s="43" t="s">
        <v>1277</v>
      </c>
      <c r="AA2224" s="34" t="s">
        <v>689</v>
      </c>
      <c r="AB2224" s="34" t="s">
        <v>413</v>
      </c>
      <c r="AC2224" s="34" t="s">
        <v>6975</v>
      </c>
      <c r="AD2224" s="44" t="s">
        <v>3928</v>
      </c>
      <c r="AE2224" s="44" t="s">
        <v>6839</v>
      </c>
      <c r="AF2224" s="43">
        <v>271</v>
      </c>
      <c r="AG2224" s="34" t="s">
        <v>4178</v>
      </c>
      <c r="AH2224" s="34" t="s">
        <v>4177</v>
      </c>
      <c r="AI2224" s="43" t="s">
        <v>4068</v>
      </c>
      <c r="AJ2224" s="44" t="s">
        <v>4179</v>
      </c>
      <c r="AK2224" s="295">
        <v>3460589</v>
      </c>
      <c r="AL2224" s="44" t="s">
        <v>696</v>
      </c>
      <c r="AM2224" s="44" t="s">
        <v>4183</v>
      </c>
      <c r="AN2224" s="296">
        <v>232093920</v>
      </c>
      <c r="AO2224" s="34"/>
      <c r="AP2224" s="34"/>
      <c r="AQ2224" s="34"/>
      <c r="AR2224" s="34"/>
      <c r="AS2224" s="34"/>
      <c r="AT2224" s="44" t="s">
        <v>6737</v>
      </c>
      <c r="AU2224" s="44"/>
      <c r="AV2224" s="751" t="str" cm="1">
        <f t="array" ref="AV22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4" s="34"/>
      <c r="AX2224" s="34"/>
      <c r="AY2224" s="34"/>
      <c r="AZ2224" s="34"/>
      <c r="BA2224" s="34"/>
      <c r="BB2224" s="34"/>
      <c r="BC2224" s="34"/>
      <c r="BD2224" s="44">
        <v>181410</v>
      </c>
      <c r="BE2224" s="34" t="s">
        <v>1775</v>
      </c>
      <c r="BF2224" s="43" t="s">
        <v>1277</v>
      </c>
      <c r="BG2224" s="34" t="s">
        <v>689</v>
      </c>
      <c r="BH2224" s="34" t="s">
        <v>413</v>
      </c>
      <c r="BI2224" s="34" t="s">
        <v>6975</v>
      </c>
      <c r="BJ2224" s="44" t="s">
        <v>3928</v>
      </c>
      <c r="BK2224" s="44" t="s">
        <v>6839</v>
      </c>
    </row>
    <row r="2225" spans="22:63">
      <c r="V2225" s="43">
        <v>271</v>
      </c>
      <c r="W2225" s="34" t="s">
        <v>4178</v>
      </c>
      <c r="X2225" s="44">
        <v>181411</v>
      </c>
      <c r="Y2225" s="34" t="s">
        <v>1987</v>
      </c>
      <c r="Z2225" s="43" t="s">
        <v>1277</v>
      </c>
      <c r="AA2225" s="34" t="s">
        <v>689</v>
      </c>
      <c r="AB2225" s="34" t="s">
        <v>413</v>
      </c>
      <c r="AC2225" s="34" t="s">
        <v>6974</v>
      </c>
      <c r="AD2225" s="44" t="s">
        <v>3928</v>
      </c>
      <c r="AE2225" s="44" t="s">
        <v>6839</v>
      </c>
      <c r="AF2225" s="43">
        <v>271</v>
      </c>
      <c r="AG2225" s="34" t="s">
        <v>4178</v>
      </c>
      <c r="AH2225" s="34" t="s">
        <v>4177</v>
      </c>
      <c r="AI2225" s="43" t="s">
        <v>4068</v>
      </c>
      <c r="AJ2225" s="44" t="s">
        <v>4179</v>
      </c>
      <c r="AK2225" s="295">
        <v>3460589</v>
      </c>
      <c r="AL2225" s="44" t="s">
        <v>696</v>
      </c>
      <c r="AM2225" s="44" t="s">
        <v>4183</v>
      </c>
      <c r="AN2225" s="296">
        <v>232093920</v>
      </c>
      <c r="AO2225" s="34"/>
      <c r="AP2225" s="34"/>
      <c r="AQ2225" s="34"/>
      <c r="AR2225" s="34"/>
      <c r="AS2225" s="34"/>
      <c r="AT2225" s="44" t="s">
        <v>6737</v>
      </c>
      <c r="AU2225" s="44"/>
      <c r="AV2225" s="751" t="str" cm="1">
        <f t="array" ref="AV22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5" s="34"/>
      <c r="AX2225" s="34"/>
      <c r="AY2225" s="34"/>
      <c r="AZ2225" s="34"/>
      <c r="BA2225" s="34"/>
      <c r="BB2225" s="34"/>
      <c r="BC2225" s="34"/>
      <c r="BD2225" s="44">
        <v>181411</v>
      </c>
      <c r="BE2225" s="34" t="s">
        <v>1987</v>
      </c>
      <c r="BF2225" s="43" t="s">
        <v>1277</v>
      </c>
      <c r="BG2225" s="34" t="s">
        <v>689</v>
      </c>
      <c r="BH2225" s="34" t="s">
        <v>413</v>
      </c>
      <c r="BI2225" s="34" t="s">
        <v>6974</v>
      </c>
      <c r="BJ2225" s="44" t="s">
        <v>3928</v>
      </c>
      <c r="BK2225" s="44" t="s">
        <v>6839</v>
      </c>
    </row>
    <row r="2226" spans="22:63">
      <c r="V2226" s="43">
        <v>271</v>
      </c>
      <c r="W2226" s="34" t="s">
        <v>4178</v>
      </c>
      <c r="X2226" s="44">
        <v>181412</v>
      </c>
      <c r="Y2226" s="34" t="s">
        <v>2165</v>
      </c>
      <c r="Z2226" s="43" t="s">
        <v>1277</v>
      </c>
      <c r="AA2226" s="34" t="s">
        <v>689</v>
      </c>
      <c r="AB2226" s="34" t="s">
        <v>413</v>
      </c>
      <c r="AC2226" s="34" t="s">
        <v>6976</v>
      </c>
      <c r="AD2226" s="44" t="s">
        <v>3928</v>
      </c>
      <c r="AE2226" s="44" t="s">
        <v>6839</v>
      </c>
      <c r="AF2226" s="43">
        <v>271</v>
      </c>
      <c r="AG2226" s="34" t="s">
        <v>4178</v>
      </c>
      <c r="AH2226" s="34" t="s">
        <v>4177</v>
      </c>
      <c r="AI2226" s="43" t="s">
        <v>4068</v>
      </c>
      <c r="AJ2226" s="44" t="s">
        <v>4179</v>
      </c>
      <c r="AK2226" s="295">
        <v>3460589</v>
      </c>
      <c r="AL2226" s="44" t="s">
        <v>696</v>
      </c>
      <c r="AM2226" s="44" t="s">
        <v>4183</v>
      </c>
      <c r="AN2226" s="296">
        <v>232093920</v>
      </c>
      <c r="AO2226" s="34"/>
      <c r="AP2226" s="34"/>
      <c r="AQ2226" s="34"/>
      <c r="AR2226" s="34"/>
      <c r="AS2226" s="34"/>
      <c r="AT2226" s="44" t="s">
        <v>6737</v>
      </c>
      <c r="AU2226" s="44"/>
      <c r="AV2226" s="751" t="str" cm="1">
        <f t="array" ref="AV22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6" s="34"/>
      <c r="AX2226" s="34"/>
      <c r="AY2226" s="34"/>
      <c r="AZ2226" s="34"/>
      <c r="BA2226" s="34"/>
      <c r="BB2226" s="34"/>
      <c r="BC2226" s="34"/>
      <c r="BD2226" s="44">
        <v>181412</v>
      </c>
      <c r="BE2226" s="34" t="s">
        <v>2165</v>
      </c>
      <c r="BF2226" s="43" t="s">
        <v>1277</v>
      </c>
      <c r="BG2226" s="34" t="s">
        <v>689</v>
      </c>
      <c r="BH2226" s="34" t="s">
        <v>413</v>
      </c>
      <c r="BI2226" s="34" t="s">
        <v>6976</v>
      </c>
      <c r="BJ2226" s="44" t="s">
        <v>3928</v>
      </c>
      <c r="BK2226" s="44" t="s">
        <v>6839</v>
      </c>
    </row>
    <row r="2227" spans="22:63">
      <c r="V2227" s="43">
        <v>271</v>
      </c>
      <c r="W2227" s="34" t="s">
        <v>4178</v>
      </c>
      <c r="X2227" s="44">
        <v>182102</v>
      </c>
      <c r="Y2227" s="34" t="s">
        <v>961</v>
      </c>
      <c r="Z2227" s="43" t="s">
        <v>1277</v>
      </c>
      <c r="AA2227" s="34" t="s">
        <v>696</v>
      </c>
      <c r="AB2227" s="34" t="s">
        <v>413</v>
      </c>
      <c r="AC2227" s="34" t="s">
        <v>961</v>
      </c>
      <c r="AD2227" s="44" t="s">
        <v>3928</v>
      </c>
      <c r="AE2227" s="44" t="s">
        <v>6839</v>
      </c>
      <c r="AF2227" s="43">
        <v>271</v>
      </c>
      <c r="AG2227" s="34" t="s">
        <v>4178</v>
      </c>
      <c r="AH2227" s="34" t="s">
        <v>4177</v>
      </c>
      <c r="AI2227" s="43" t="s">
        <v>4068</v>
      </c>
      <c r="AJ2227" s="44" t="s">
        <v>4179</v>
      </c>
      <c r="AK2227" s="295">
        <v>3460589</v>
      </c>
      <c r="AL2227" s="44" t="s">
        <v>696</v>
      </c>
      <c r="AM2227" s="44" t="s">
        <v>4183</v>
      </c>
      <c r="AN2227" s="296">
        <v>232093920</v>
      </c>
      <c r="AO2227" s="34"/>
      <c r="AP2227" s="34"/>
      <c r="AQ2227" s="34"/>
      <c r="AR2227" s="34"/>
      <c r="AS2227" s="34"/>
      <c r="AT2227" s="44" t="s">
        <v>6737</v>
      </c>
      <c r="AU2227" s="44"/>
      <c r="AV2227" s="751" t="str" cm="1">
        <f t="array" ref="AV22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7" s="34"/>
      <c r="AX2227" s="34"/>
      <c r="AY2227" s="34"/>
      <c r="AZ2227" s="34"/>
      <c r="BA2227" s="34"/>
      <c r="BB2227" s="34"/>
      <c r="BC2227" s="34"/>
      <c r="BD2227" s="44">
        <v>182102</v>
      </c>
      <c r="BE2227" s="34" t="s">
        <v>961</v>
      </c>
      <c r="BF2227" s="43" t="s">
        <v>1277</v>
      </c>
      <c r="BG2227" s="34" t="s">
        <v>696</v>
      </c>
      <c r="BH2227" s="34" t="s">
        <v>413</v>
      </c>
      <c r="BI2227" s="34" t="s">
        <v>961</v>
      </c>
      <c r="BJ2227" s="44" t="s">
        <v>3928</v>
      </c>
      <c r="BK2227" s="44" t="s">
        <v>6839</v>
      </c>
    </row>
    <row r="2228" spans="22:63">
      <c r="V2228" s="43">
        <v>271</v>
      </c>
      <c r="W2228" s="34" t="s">
        <v>4178</v>
      </c>
      <c r="X2228" s="44">
        <v>182103</v>
      </c>
      <c r="Y2228" s="34" t="s">
        <v>1225</v>
      </c>
      <c r="Z2228" s="43" t="s">
        <v>1277</v>
      </c>
      <c r="AA2228" s="34" t="s">
        <v>696</v>
      </c>
      <c r="AB2228" s="34" t="s">
        <v>413</v>
      </c>
      <c r="AC2228" s="34" t="s">
        <v>1225</v>
      </c>
      <c r="AD2228" s="44" t="s">
        <v>3928</v>
      </c>
      <c r="AE2228" s="44" t="s">
        <v>6839</v>
      </c>
      <c r="AF2228" s="43">
        <v>271</v>
      </c>
      <c r="AG2228" s="34" t="s">
        <v>4178</v>
      </c>
      <c r="AH2228" s="34" t="s">
        <v>4177</v>
      </c>
      <c r="AI2228" s="43" t="s">
        <v>4068</v>
      </c>
      <c r="AJ2228" s="44" t="s">
        <v>4179</v>
      </c>
      <c r="AK2228" s="295">
        <v>3460589</v>
      </c>
      <c r="AL2228" s="44" t="s">
        <v>696</v>
      </c>
      <c r="AM2228" s="44" t="s">
        <v>4183</v>
      </c>
      <c r="AN2228" s="296">
        <v>232093920</v>
      </c>
      <c r="AO2228" s="34"/>
      <c r="AP2228" s="34"/>
      <c r="AQ2228" s="34"/>
      <c r="AR2228" s="34"/>
      <c r="AS2228" s="34"/>
      <c r="AT2228" s="44" t="s">
        <v>6737</v>
      </c>
      <c r="AU2228" s="44"/>
      <c r="AV2228" s="751" t="str" cm="1">
        <f t="array" ref="AV22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8" s="34"/>
      <c r="AX2228" s="34"/>
      <c r="AY2228" s="34"/>
      <c r="AZ2228" s="34"/>
      <c r="BA2228" s="34"/>
      <c r="BB2228" s="34"/>
      <c r="BC2228" s="34"/>
      <c r="BD2228" s="44">
        <v>182103</v>
      </c>
      <c r="BE2228" s="34" t="s">
        <v>1225</v>
      </c>
      <c r="BF2228" s="43" t="s">
        <v>1277</v>
      </c>
      <c r="BG2228" s="34" t="s">
        <v>696</v>
      </c>
      <c r="BH2228" s="34" t="s">
        <v>413</v>
      </c>
      <c r="BI2228" s="34" t="s">
        <v>1225</v>
      </c>
      <c r="BJ2228" s="44" t="s">
        <v>3928</v>
      </c>
      <c r="BK2228" s="44" t="s">
        <v>6839</v>
      </c>
    </row>
    <row r="2229" spans="22:63">
      <c r="V2229" s="43">
        <v>271</v>
      </c>
      <c r="W2229" s="34" t="s">
        <v>4178</v>
      </c>
      <c r="X2229" s="44">
        <v>182105</v>
      </c>
      <c r="Y2229" s="34" t="s">
        <v>1321</v>
      </c>
      <c r="Z2229" s="43" t="s">
        <v>1277</v>
      </c>
      <c r="AA2229" s="34" t="s">
        <v>696</v>
      </c>
      <c r="AB2229" s="34" t="s">
        <v>413</v>
      </c>
      <c r="AC2229" s="34" t="s">
        <v>1321</v>
      </c>
      <c r="AD2229" s="44" t="s">
        <v>3928</v>
      </c>
      <c r="AE2229" s="44" t="s">
        <v>6839</v>
      </c>
      <c r="AF2229" s="43">
        <v>271</v>
      </c>
      <c r="AG2229" s="34" t="s">
        <v>4178</v>
      </c>
      <c r="AH2229" s="34" t="s">
        <v>4177</v>
      </c>
      <c r="AI2229" s="43" t="s">
        <v>4068</v>
      </c>
      <c r="AJ2229" s="44" t="s">
        <v>4179</v>
      </c>
      <c r="AK2229" s="295">
        <v>3460589</v>
      </c>
      <c r="AL2229" s="44" t="s">
        <v>696</v>
      </c>
      <c r="AM2229" s="44" t="s">
        <v>4183</v>
      </c>
      <c r="AN2229" s="296">
        <v>232093920</v>
      </c>
      <c r="AO2229" s="34"/>
      <c r="AP2229" s="34"/>
      <c r="AQ2229" s="34"/>
      <c r="AR2229" s="34"/>
      <c r="AS2229" s="34"/>
      <c r="AT2229" s="44" t="s">
        <v>6737</v>
      </c>
      <c r="AU2229" s="44"/>
      <c r="AV2229" s="751" t="str" cm="1">
        <f t="array" ref="AV22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29" s="34"/>
      <c r="AX2229" s="34"/>
      <c r="AY2229" s="34"/>
      <c r="AZ2229" s="34"/>
      <c r="BA2229" s="34"/>
      <c r="BB2229" s="34"/>
      <c r="BC2229" s="34"/>
      <c r="BD2229" s="44">
        <v>182105</v>
      </c>
      <c r="BE2229" s="34" t="s">
        <v>1321</v>
      </c>
      <c r="BF2229" s="43" t="s">
        <v>1277</v>
      </c>
      <c r="BG2229" s="34" t="s">
        <v>696</v>
      </c>
      <c r="BH2229" s="34" t="s">
        <v>413</v>
      </c>
      <c r="BI2229" s="34" t="s">
        <v>1321</v>
      </c>
      <c r="BJ2229" s="44" t="s">
        <v>3928</v>
      </c>
      <c r="BK2229" s="44" t="s">
        <v>6839</v>
      </c>
    </row>
    <row r="2230" spans="22:63">
      <c r="V2230" s="43">
        <v>271</v>
      </c>
      <c r="W2230" s="34" t="s">
        <v>4178</v>
      </c>
      <c r="X2230" s="44">
        <v>182106</v>
      </c>
      <c r="Y2230" s="34" t="s">
        <v>1779</v>
      </c>
      <c r="Z2230" s="43" t="s">
        <v>1277</v>
      </c>
      <c r="AA2230" s="34" t="s">
        <v>696</v>
      </c>
      <c r="AB2230" s="34" t="s">
        <v>413</v>
      </c>
      <c r="AC2230" s="34" t="s">
        <v>1779</v>
      </c>
      <c r="AD2230" s="44" t="s">
        <v>3928</v>
      </c>
      <c r="AE2230" s="44" t="s">
        <v>6839</v>
      </c>
      <c r="AF2230" s="43">
        <v>271</v>
      </c>
      <c r="AG2230" s="34" t="s">
        <v>4178</v>
      </c>
      <c r="AH2230" s="34" t="s">
        <v>4177</v>
      </c>
      <c r="AI2230" s="43" t="s">
        <v>4068</v>
      </c>
      <c r="AJ2230" s="44" t="s">
        <v>4179</v>
      </c>
      <c r="AK2230" s="295">
        <v>3460589</v>
      </c>
      <c r="AL2230" s="44" t="s">
        <v>696</v>
      </c>
      <c r="AM2230" s="44" t="s">
        <v>4183</v>
      </c>
      <c r="AN2230" s="296">
        <v>232093920</v>
      </c>
      <c r="AO2230" s="34"/>
      <c r="AP2230" s="34"/>
      <c r="AQ2230" s="34"/>
      <c r="AR2230" s="34"/>
      <c r="AS2230" s="34"/>
      <c r="AT2230" s="44" t="s">
        <v>6737</v>
      </c>
      <c r="AU2230" s="44"/>
      <c r="AV2230" s="751" t="str" cm="1">
        <f t="array" ref="AV22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0" s="34"/>
      <c r="AX2230" s="34"/>
      <c r="AY2230" s="34"/>
      <c r="AZ2230" s="34"/>
      <c r="BA2230" s="34"/>
      <c r="BB2230" s="34"/>
      <c r="BC2230" s="34"/>
      <c r="BD2230" s="44">
        <v>182106</v>
      </c>
      <c r="BE2230" s="34" t="s">
        <v>1779</v>
      </c>
      <c r="BF2230" s="43" t="s">
        <v>1277</v>
      </c>
      <c r="BG2230" s="34" t="s">
        <v>696</v>
      </c>
      <c r="BH2230" s="34" t="s">
        <v>413</v>
      </c>
      <c r="BI2230" s="34" t="s">
        <v>1779</v>
      </c>
      <c r="BJ2230" s="44" t="s">
        <v>3928</v>
      </c>
      <c r="BK2230" s="44" t="s">
        <v>6839</v>
      </c>
    </row>
    <row r="2231" spans="22:63">
      <c r="V2231" s="43">
        <v>271</v>
      </c>
      <c r="W2231" s="34" t="s">
        <v>4178</v>
      </c>
      <c r="X2231" s="44">
        <v>182107</v>
      </c>
      <c r="Y2231" s="34" t="s">
        <v>1992</v>
      </c>
      <c r="Z2231" s="43" t="s">
        <v>1277</v>
      </c>
      <c r="AA2231" s="34" t="s">
        <v>696</v>
      </c>
      <c r="AB2231" s="34" t="s">
        <v>413</v>
      </c>
      <c r="AC2231" s="34" t="s">
        <v>1992</v>
      </c>
      <c r="AD2231" s="44" t="s">
        <v>3928</v>
      </c>
      <c r="AE2231" s="44" t="s">
        <v>6839</v>
      </c>
      <c r="AF2231" s="43">
        <v>271</v>
      </c>
      <c r="AG2231" s="34" t="s">
        <v>4178</v>
      </c>
      <c r="AH2231" s="34" t="s">
        <v>4177</v>
      </c>
      <c r="AI2231" s="43" t="s">
        <v>4068</v>
      </c>
      <c r="AJ2231" s="44" t="s">
        <v>4179</v>
      </c>
      <c r="AK2231" s="295">
        <v>3460589</v>
      </c>
      <c r="AL2231" s="44" t="s">
        <v>696</v>
      </c>
      <c r="AM2231" s="44" t="s">
        <v>4183</v>
      </c>
      <c r="AN2231" s="296">
        <v>232093920</v>
      </c>
      <c r="AO2231" s="34"/>
      <c r="AP2231" s="34"/>
      <c r="AQ2231" s="34"/>
      <c r="AR2231" s="34"/>
      <c r="AS2231" s="34"/>
      <c r="AT2231" s="44" t="s">
        <v>6737</v>
      </c>
      <c r="AU2231" s="44"/>
      <c r="AV2231" s="751" t="str" cm="1">
        <f t="array" ref="AV22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1" s="34"/>
      <c r="AX2231" s="34"/>
      <c r="AY2231" s="34"/>
      <c r="AZ2231" s="34"/>
      <c r="BA2231" s="34"/>
      <c r="BB2231" s="34"/>
      <c r="BC2231" s="34"/>
      <c r="BD2231" s="44">
        <v>182107</v>
      </c>
      <c r="BE2231" s="34" t="s">
        <v>1992</v>
      </c>
      <c r="BF2231" s="43" t="s">
        <v>1277</v>
      </c>
      <c r="BG2231" s="34" t="s">
        <v>696</v>
      </c>
      <c r="BH2231" s="34" t="s">
        <v>413</v>
      </c>
      <c r="BI2231" s="34" t="s">
        <v>1992</v>
      </c>
      <c r="BJ2231" s="44" t="s">
        <v>3928</v>
      </c>
      <c r="BK2231" s="44" t="s">
        <v>6839</v>
      </c>
    </row>
    <row r="2232" spans="22:63">
      <c r="V2232" s="43">
        <v>271</v>
      </c>
      <c r="W2232" s="34" t="s">
        <v>4178</v>
      </c>
      <c r="X2232" s="44">
        <v>182108</v>
      </c>
      <c r="Y2232" s="34" t="s">
        <v>2171</v>
      </c>
      <c r="Z2232" s="43" t="s">
        <v>1277</v>
      </c>
      <c r="AA2232" s="34" t="s">
        <v>696</v>
      </c>
      <c r="AB2232" s="34" t="s">
        <v>413</v>
      </c>
      <c r="AC2232" s="34" t="s">
        <v>2171</v>
      </c>
      <c r="AD2232" s="44" t="s">
        <v>3928</v>
      </c>
      <c r="AE2232" s="44" t="s">
        <v>6839</v>
      </c>
      <c r="AF2232" s="43">
        <v>271</v>
      </c>
      <c r="AG2232" s="34" t="s">
        <v>4178</v>
      </c>
      <c r="AH2232" s="34" t="s">
        <v>4177</v>
      </c>
      <c r="AI2232" s="43" t="s">
        <v>4068</v>
      </c>
      <c r="AJ2232" s="44" t="s">
        <v>4179</v>
      </c>
      <c r="AK2232" s="295">
        <v>3460589</v>
      </c>
      <c r="AL2232" s="44" t="s">
        <v>696</v>
      </c>
      <c r="AM2232" s="44" t="s">
        <v>4183</v>
      </c>
      <c r="AN2232" s="296">
        <v>232093920</v>
      </c>
      <c r="AO2232" s="34"/>
      <c r="AP2232" s="34"/>
      <c r="AQ2232" s="34"/>
      <c r="AR2232" s="34"/>
      <c r="AS2232" s="34"/>
      <c r="AT2232" s="44" t="s">
        <v>6737</v>
      </c>
      <c r="AU2232" s="44"/>
      <c r="AV2232" s="751" t="str" cm="1">
        <f t="array" ref="AV22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2" s="34"/>
      <c r="AX2232" s="34"/>
      <c r="AY2232" s="34"/>
      <c r="AZ2232" s="34"/>
      <c r="BA2232" s="34"/>
      <c r="BB2232" s="34"/>
      <c r="BC2232" s="34"/>
      <c r="BD2232" s="44">
        <v>182108</v>
      </c>
      <c r="BE2232" s="34" t="s">
        <v>2171</v>
      </c>
      <c r="BF2232" s="43" t="s">
        <v>1277</v>
      </c>
      <c r="BG2232" s="34" t="s">
        <v>696</v>
      </c>
      <c r="BH2232" s="34" t="s">
        <v>413</v>
      </c>
      <c r="BI2232" s="34" t="s">
        <v>2171</v>
      </c>
      <c r="BJ2232" s="44" t="s">
        <v>3928</v>
      </c>
      <c r="BK2232" s="44" t="s">
        <v>6839</v>
      </c>
    </row>
    <row r="2233" spans="22:63">
      <c r="V2233" s="43">
        <v>271</v>
      </c>
      <c r="W2233" s="34" t="s">
        <v>4178</v>
      </c>
      <c r="X2233" s="44">
        <v>182109</v>
      </c>
      <c r="Y2233" s="34" t="s">
        <v>2336</v>
      </c>
      <c r="Z2233" s="43" t="s">
        <v>1277</v>
      </c>
      <c r="AA2233" s="34" t="s">
        <v>696</v>
      </c>
      <c r="AB2233" s="34" t="s">
        <v>413</v>
      </c>
      <c r="AC2233" s="34" t="s">
        <v>2336</v>
      </c>
      <c r="AD2233" s="44" t="s">
        <v>3928</v>
      </c>
      <c r="AE2233" s="44" t="s">
        <v>6839</v>
      </c>
      <c r="AF2233" s="43">
        <v>271</v>
      </c>
      <c r="AG2233" s="34" t="s">
        <v>4178</v>
      </c>
      <c r="AH2233" s="34" t="s">
        <v>4177</v>
      </c>
      <c r="AI2233" s="43" t="s">
        <v>4068</v>
      </c>
      <c r="AJ2233" s="44" t="s">
        <v>4179</v>
      </c>
      <c r="AK2233" s="295">
        <v>3460589</v>
      </c>
      <c r="AL2233" s="44" t="s">
        <v>696</v>
      </c>
      <c r="AM2233" s="44" t="s">
        <v>4183</v>
      </c>
      <c r="AN2233" s="296">
        <v>232093920</v>
      </c>
      <c r="AO2233" s="34"/>
      <c r="AP2233" s="34"/>
      <c r="AQ2233" s="34"/>
      <c r="AR2233" s="34"/>
      <c r="AS2233" s="34"/>
      <c r="AT2233" s="44" t="s">
        <v>6737</v>
      </c>
      <c r="AU2233" s="44"/>
      <c r="AV2233" s="751" t="str" cm="1">
        <f t="array" ref="AV22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3" s="34"/>
      <c r="AX2233" s="34"/>
      <c r="AY2233" s="34"/>
      <c r="AZ2233" s="34"/>
      <c r="BA2233" s="34"/>
      <c r="BB2233" s="34"/>
      <c r="BC2233" s="34"/>
      <c r="BD2233" s="44">
        <v>182109</v>
      </c>
      <c r="BE2233" s="34" t="s">
        <v>2336</v>
      </c>
      <c r="BF2233" s="43" t="s">
        <v>1277</v>
      </c>
      <c r="BG2233" s="34" t="s">
        <v>696</v>
      </c>
      <c r="BH2233" s="34" t="s">
        <v>413</v>
      </c>
      <c r="BI2233" s="34" t="s">
        <v>2336</v>
      </c>
      <c r="BJ2233" s="44" t="s">
        <v>3928</v>
      </c>
      <c r="BK2233" s="44" t="s">
        <v>6839</v>
      </c>
    </row>
    <row r="2234" spans="22:63">
      <c r="V2234" s="43">
        <v>271</v>
      </c>
      <c r="W2234" s="34" t="s">
        <v>4178</v>
      </c>
      <c r="X2234" s="44">
        <v>182110</v>
      </c>
      <c r="Y2234" s="34" t="s">
        <v>2477</v>
      </c>
      <c r="Z2234" s="43" t="s">
        <v>1277</v>
      </c>
      <c r="AA2234" s="34" t="s">
        <v>696</v>
      </c>
      <c r="AB2234" s="34" t="s">
        <v>413</v>
      </c>
      <c r="AC2234" s="34" t="s">
        <v>2477</v>
      </c>
      <c r="AD2234" s="44" t="s">
        <v>3928</v>
      </c>
      <c r="AE2234" s="44" t="s">
        <v>6839</v>
      </c>
      <c r="AF2234" s="43">
        <v>271</v>
      </c>
      <c r="AG2234" s="34" t="s">
        <v>4178</v>
      </c>
      <c r="AH2234" s="34" t="s">
        <v>4177</v>
      </c>
      <c r="AI2234" s="43" t="s">
        <v>4068</v>
      </c>
      <c r="AJ2234" s="44" t="s">
        <v>4179</v>
      </c>
      <c r="AK2234" s="295">
        <v>3460589</v>
      </c>
      <c r="AL2234" s="44" t="s">
        <v>696</v>
      </c>
      <c r="AM2234" s="44" t="s">
        <v>4183</v>
      </c>
      <c r="AN2234" s="296">
        <v>232093920</v>
      </c>
      <c r="AO2234" s="34"/>
      <c r="AP2234" s="34"/>
      <c r="AQ2234" s="34"/>
      <c r="AR2234" s="34"/>
      <c r="AS2234" s="34"/>
      <c r="AT2234" s="44" t="s">
        <v>6737</v>
      </c>
      <c r="AU2234" s="44"/>
      <c r="AV2234" s="751" t="str" cm="1">
        <f t="array" ref="AV22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4" s="34"/>
      <c r="AX2234" s="34"/>
      <c r="AY2234" s="34"/>
      <c r="AZ2234" s="34"/>
      <c r="BA2234" s="34"/>
      <c r="BB2234" s="34"/>
      <c r="BC2234" s="34"/>
      <c r="BD2234" s="44">
        <v>182110</v>
      </c>
      <c r="BE2234" s="34" t="s">
        <v>2477</v>
      </c>
      <c r="BF2234" s="43" t="s">
        <v>1277</v>
      </c>
      <c r="BG2234" s="34" t="s">
        <v>696</v>
      </c>
      <c r="BH2234" s="34" t="s">
        <v>413</v>
      </c>
      <c r="BI2234" s="34" t="s">
        <v>2477</v>
      </c>
      <c r="BJ2234" s="44" t="s">
        <v>3928</v>
      </c>
      <c r="BK2234" s="44" t="s">
        <v>6839</v>
      </c>
    </row>
    <row r="2235" spans="22:63">
      <c r="V2235" s="43">
        <v>271</v>
      </c>
      <c r="W2235" s="34" t="s">
        <v>4178</v>
      </c>
      <c r="X2235" s="44">
        <v>182111</v>
      </c>
      <c r="Y2235" s="34" t="s">
        <v>2610</v>
      </c>
      <c r="Z2235" s="43" t="s">
        <v>1277</v>
      </c>
      <c r="AA2235" s="34" t="s">
        <v>696</v>
      </c>
      <c r="AB2235" s="34" t="s">
        <v>413</v>
      </c>
      <c r="AC2235" s="34" t="s">
        <v>2610</v>
      </c>
      <c r="AD2235" s="44" t="s">
        <v>3928</v>
      </c>
      <c r="AE2235" s="44" t="s">
        <v>6839</v>
      </c>
      <c r="AF2235" s="43">
        <v>271</v>
      </c>
      <c r="AG2235" s="34" t="s">
        <v>4178</v>
      </c>
      <c r="AH2235" s="34" t="s">
        <v>4177</v>
      </c>
      <c r="AI2235" s="43" t="s">
        <v>4068</v>
      </c>
      <c r="AJ2235" s="44" t="s">
        <v>4179</v>
      </c>
      <c r="AK2235" s="295">
        <v>3460589</v>
      </c>
      <c r="AL2235" s="44" t="s">
        <v>696</v>
      </c>
      <c r="AM2235" s="44" t="s">
        <v>4183</v>
      </c>
      <c r="AN2235" s="296">
        <v>232093920</v>
      </c>
      <c r="AO2235" s="34"/>
      <c r="AP2235" s="34"/>
      <c r="AQ2235" s="34"/>
      <c r="AR2235" s="34"/>
      <c r="AS2235" s="34"/>
      <c r="AT2235" s="44" t="s">
        <v>6737</v>
      </c>
      <c r="AU2235" s="44"/>
      <c r="AV2235" s="751" t="str" cm="1">
        <f t="array" ref="AV22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5" s="34"/>
      <c r="AX2235" s="34"/>
      <c r="AY2235" s="34"/>
      <c r="AZ2235" s="34"/>
      <c r="BA2235" s="34"/>
      <c r="BB2235" s="34"/>
      <c r="BC2235" s="34"/>
      <c r="BD2235" s="44">
        <v>182111</v>
      </c>
      <c r="BE2235" s="34" t="s">
        <v>2610</v>
      </c>
      <c r="BF2235" s="43" t="s">
        <v>1277</v>
      </c>
      <c r="BG2235" s="34" t="s">
        <v>696</v>
      </c>
      <c r="BH2235" s="34" t="s">
        <v>413</v>
      </c>
      <c r="BI2235" s="34" t="s">
        <v>2610</v>
      </c>
      <c r="BJ2235" s="44" t="s">
        <v>3928</v>
      </c>
      <c r="BK2235" s="44" t="s">
        <v>6839</v>
      </c>
    </row>
    <row r="2236" spans="22:63">
      <c r="V2236" s="43">
        <v>271</v>
      </c>
      <c r="W2236" s="34" t="s">
        <v>4178</v>
      </c>
      <c r="X2236" s="44">
        <v>182116</v>
      </c>
      <c r="Y2236" s="34" t="s">
        <v>2746</v>
      </c>
      <c r="Z2236" s="43" t="s">
        <v>1277</v>
      </c>
      <c r="AA2236" s="34" t="s">
        <v>696</v>
      </c>
      <c r="AB2236" s="34" t="s">
        <v>413</v>
      </c>
      <c r="AC2236" s="34" t="s">
        <v>2746</v>
      </c>
      <c r="AD2236" s="44" t="s">
        <v>3928</v>
      </c>
      <c r="AE2236" s="44" t="s">
        <v>6839</v>
      </c>
      <c r="AF2236" s="43">
        <v>271</v>
      </c>
      <c r="AG2236" s="34" t="s">
        <v>4178</v>
      </c>
      <c r="AH2236" s="34" t="s">
        <v>4177</v>
      </c>
      <c r="AI2236" s="43" t="s">
        <v>4068</v>
      </c>
      <c r="AJ2236" s="44" t="s">
        <v>4179</v>
      </c>
      <c r="AK2236" s="295">
        <v>3460589</v>
      </c>
      <c r="AL2236" s="44" t="s">
        <v>696</v>
      </c>
      <c r="AM2236" s="44" t="s">
        <v>4183</v>
      </c>
      <c r="AN2236" s="296">
        <v>232093920</v>
      </c>
      <c r="AO2236" s="34"/>
      <c r="AP2236" s="34"/>
      <c r="AQ2236" s="34"/>
      <c r="AR2236" s="34"/>
      <c r="AS2236" s="34"/>
      <c r="AT2236" s="44" t="s">
        <v>6737</v>
      </c>
      <c r="AU2236" s="44"/>
      <c r="AV2236" s="751" t="str" cm="1">
        <f t="array" ref="AV22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6" s="34"/>
      <c r="AX2236" s="34"/>
      <c r="AY2236" s="34"/>
      <c r="AZ2236" s="34"/>
      <c r="BA2236" s="34"/>
      <c r="BB2236" s="34"/>
      <c r="BC2236" s="34"/>
      <c r="BD2236" s="44">
        <v>182116</v>
      </c>
      <c r="BE2236" s="34" t="s">
        <v>2746</v>
      </c>
      <c r="BF2236" s="43" t="s">
        <v>1277</v>
      </c>
      <c r="BG2236" s="34" t="s">
        <v>696</v>
      </c>
      <c r="BH2236" s="34" t="s">
        <v>413</v>
      </c>
      <c r="BI2236" s="34" t="s">
        <v>2746</v>
      </c>
      <c r="BJ2236" s="44" t="s">
        <v>3928</v>
      </c>
      <c r="BK2236" s="44" t="s">
        <v>6839</v>
      </c>
    </row>
    <row r="2237" spans="22:63">
      <c r="V2237" s="43">
        <v>271</v>
      </c>
      <c r="W2237" s="34" t="s">
        <v>4178</v>
      </c>
      <c r="X2237" s="44">
        <v>182118</v>
      </c>
      <c r="Y2237" s="34" t="s">
        <v>2856</v>
      </c>
      <c r="Z2237" s="43" t="s">
        <v>1277</v>
      </c>
      <c r="AA2237" s="34" t="s">
        <v>696</v>
      </c>
      <c r="AB2237" s="34" t="s">
        <v>413</v>
      </c>
      <c r="AC2237" s="34" t="s">
        <v>2856</v>
      </c>
      <c r="AD2237" s="44" t="s">
        <v>3928</v>
      </c>
      <c r="AE2237" s="44" t="s">
        <v>6839</v>
      </c>
      <c r="AF2237" s="43">
        <v>271</v>
      </c>
      <c r="AG2237" s="34" t="s">
        <v>4178</v>
      </c>
      <c r="AH2237" s="34" t="s">
        <v>4177</v>
      </c>
      <c r="AI2237" s="43" t="s">
        <v>4068</v>
      </c>
      <c r="AJ2237" s="44" t="s">
        <v>4179</v>
      </c>
      <c r="AK2237" s="295">
        <v>3460589</v>
      </c>
      <c r="AL2237" s="44" t="s">
        <v>696</v>
      </c>
      <c r="AM2237" s="44" t="s">
        <v>4183</v>
      </c>
      <c r="AN2237" s="296">
        <v>232093920</v>
      </c>
      <c r="AO2237" s="34"/>
      <c r="AP2237" s="34"/>
      <c r="AQ2237" s="34"/>
      <c r="AR2237" s="34"/>
      <c r="AS2237" s="34"/>
      <c r="AT2237" s="44" t="s">
        <v>6737</v>
      </c>
      <c r="AU2237" s="44"/>
      <c r="AV2237" s="751" t="str" cm="1">
        <f t="array" ref="AV22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7" s="34"/>
      <c r="AX2237" s="34"/>
      <c r="AY2237" s="34"/>
      <c r="AZ2237" s="34"/>
      <c r="BA2237" s="34"/>
      <c r="BB2237" s="34"/>
      <c r="BC2237" s="34"/>
      <c r="BD2237" s="44">
        <v>182118</v>
      </c>
      <c r="BE2237" s="34" t="s">
        <v>2856</v>
      </c>
      <c r="BF2237" s="43" t="s">
        <v>1277</v>
      </c>
      <c r="BG2237" s="34" t="s">
        <v>696</v>
      </c>
      <c r="BH2237" s="34" t="s">
        <v>413</v>
      </c>
      <c r="BI2237" s="34" t="s">
        <v>2856</v>
      </c>
      <c r="BJ2237" s="44" t="s">
        <v>3928</v>
      </c>
      <c r="BK2237" s="44" t="s">
        <v>6839</v>
      </c>
    </row>
    <row r="2238" spans="22:63">
      <c r="V2238" s="43">
        <v>271</v>
      </c>
      <c r="W2238" s="34" t="s">
        <v>4178</v>
      </c>
      <c r="X2238" s="44">
        <v>182122</v>
      </c>
      <c r="Y2238" s="34" t="s">
        <v>2954</v>
      </c>
      <c r="Z2238" s="43" t="s">
        <v>1277</v>
      </c>
      <c r="AA2238" s="34" t="s">
        <v>696</v>
      </c>
      <c r="AB2238" s="34" t="s">
        <v>413</v>
      </c>
      <c r="AC2238" s="34" t="s">
        <v>2954</v>
      </c>
      <c r="AD2238" s="44" t="s">
        <v>3928</v>
      </c>
      <c r="AE2238" s="44" t="s">
        <v>6839</v>
      </c>
      <c r="AF2238" s="43">
        <v>271</v>
      </c>
      <c r="AG2238" s="34" t="s">
        <v>4178</v>
      </c>
      <c r="AH2238" s="34" t="s">
        <v>4177</v>
      </c>
      <c r="AI2238" s="43" t="s">
        <v>4068</v>
      </c>
      <c r="AJ2238" s="44" t="s">
        <v>4179</v>
      </c>
      <c r="AK2238" s="295">
        <v>3460589</v>
      </c>
      <c r="AL2238" s="44" t="s">
        <v>696</v>
      </c>
      <c r="AM2238" s="44" t="s">
        <v>4183</v>
      </c>
      <c r="AN2238" s="296">
        <v>232093920</v>
      </c>
      <c r="AO2238" s="34"/>
      <c r="AP2238" s="34"/>
      <c r="AQ2238" s="34"/>
      <c r="AR2238" s="34"/>
      <c r="AS2238" s="34"/>
      <c r="AT2238" s="44" t="s">
        <v>6737</v>
      </c>
      <c r="AU2238" s="44"/>
      <c r="AV2238" s="751" t="str" cm="1">
        <f t="array" ref="AV22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8" s="34"/>
      <c r="AX2238" s="34"/>
      <c r="AY2238" s="34"/>
      <c r="AZ2238" s="34"/>
      <c r="BA2238" s="34"/>
      <c r="BB2238" s="34"/>
      <c r="BC2238" s="34"/>
      <c r="BD2238" s="44">
        <v>182122</v>
      </c>
      <c r="BE2238" s="34" t="s">
        <v>2954</v>
      </c>
      <c r="BF2238" s="43" t="s">
        <v>1277</v>
      </c>
      <c r="BG2238" s="34" t="s">
        <v>696</v>
      </c>
      <c r="BH2238" s="34" t="s">
        <v>413</v>
      </c>
      <c r="BI2238" s="34" t="s">
        <v>2954</v>
      </c>
      <c r="BJ2238" s="44" t="s">
        <v>3928</v>
      </c>
      <c r="BK2238" s="44" t="s">
        <v>6839</v>
      </c>
    </row>
    <row r="2239" spans="22:63">
      <c r="V2239" s="43">
        <v>271</v>
      </c>
      <c r="W2239" s="34" t="s">
        <v>4178</v>
      </c>
      <c r="X2239" s="44">
        <v>182100</v>
      </c>
      <c r="Y2239" s="34" t="s">
        <v>6977</v>
      </c>
      <c r="Z2239" s="43" t="s">
        <v>1277</v>
      </c>
      <c r="AA2239" s="34" t="s">
        <v>696</v>
      </c>
      <c r="AB2239" s="34" t="s">
        <v>413</v>
      </c>
      <c r="AC2239" s="34" t="s">
        <v>6978</v>
      </c>
      <c r="AD2239" s="44" t="s">
        <v>3928</v>
      </c>
      <c r="AE2239" s="44" t="s">
        <v>6839</v>
      </c>
      <c r="AF2239" s="43">
        <v>271</v>
      </c>
      <c r="AG2239" s="34" t="s">
        <v>4178</v>
      </c>
      <c r="AH2239" s="34" t="s">
        <v>4177</v>
      </c>
      <c r="AI2239" s="43" t="s">
        <v>4068</v>
      </c>
      <c r="AJ2239" s="44" t="s">
        <v>4179</v>
      </c>
      <c r="AK2239" s="295">
        <v>3460589</v>
      </c>
      <c r="AL2239" s="44" t="s">
        <v>696</v>
      </c>
      <c r="AM2239" s="44" t="s">
        <v>4183</v>
      </c>
      <c r="AN2239" s="296">
        <v>232093920</v>
      </c>
      <c r="AO2239" s="34"/>
      <c r="AP2239" s="34"/>
      <c r="AQ2239" s="34"/>
      <c r="AR2239" s="34"/>
      <c r="AS2239" s="34"/>
      <c r="AT2239" s="44" t="s">
        <v>6737</v>
      </c>
      <c r="AU2239" s="44"/>
      <c r="AV2239" s="751" t="str" cm="1">
        <f t="array" ref="AV22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39" s="34"/>
      <c r="AX2239" s="34"/>
      <c r="AY2239" s="34"/>
      <c r="AZ2239" s="34"/>
      <c r="BA2239" s="34"/>
      <c r="BB2239" s="34"/>
      <c r="BC2239" s="34"/>
      <c r="BD2239" s="44">
        <v>182100</v>
      </c>
      <c r="BE2239" s="34" t="s">
        <v>6977</v>
      </c>
      <c r="BF2239" s="43" t="s">
        <v>1277</v>
      </c>
      <c r="BG2239" s="34" t="s">
        <v>696</v>
      </c>
      <c r="BH2239" s="34" t="s">
        <v>413</v>
      </c>
      <c r="BI2239" s="34" t="s">
        <v>6978</v>
      </c>
      <c r="BJ2239" s="44" t="s">
        <v>3928</v>
      </c>
      <c r="BK2239" s="44" t="s">
        <v>6839</v>
      </c>
    </row>
    <row r="2240" spans="22:63">
      <c r="V2240" s="43">
        <v>271</v>
      </c>
      <c r="W2240" s="34" t="s">
        <v>4178</v>
      </c>
      <c r="X2240" s="44">
        <v>182127</v>
      </c>
      <c r="Y2240" s="34" t="s">
        <v>3043</v>
      </c>
      <c r="Z2240" s="43" t="s">
        <v>1277</v>
      </c>
      <c r="AA2240" s="34" t="s">
        <v>696</v>
      </c>
      <c r="AB2240" s="34" t="s">
        <v>413</v>
      </c>
      <c r="AC2240" s="34" t="s">
        <v>6979</v>
      </c>
      <c r="AD2240" s="44" t="s">
        <v>3928</v>
      </c>
      <c r="AE2240" s="44" t="s">
        <v>6839</v>
      </c>
      <c r="AF2240" s="43">
        <v>271</v>
      </c>
      <c r="AG2240" s="34" t="s">
        <v>4178</v>
      </c>
      <c r="AH2240" s="34" t="s">
        <v>4177</v>
      </c>
      <c r="AI2240" s="43" t="s">
        <v>4068</v>
      </c>
      <c r="AJ2240" s="44" t="s">
        <v>4179</v>
      </c>
      <c r="AK2240" s="295">
        <v>3460589</v>
      </c>
      <c r="AL2240" s="44" t="s">
        <v>696</v>
      </c>
      <c r="AM2240" s="44" t="s">
        <v>4183</v>
      </c>
      <c r="AN2240" s="296">
        <v>232093920</v>
      </c>
      <c r="AO2240" s="34"/>
      <c r="AP2240" s="34"/>
      <c r="AQ2240" s="34"/>
      <c r="AR2240" s="34"/>
      <c r="AS2240" s="34"/>
      <c r="AT2240" s="44" t="s">
        <v>6737</v>
      </c>
      <c r="AU2240" s="44"/>
      <c r="AV2240" s="751" t="str" cm="1">
        <f t="array" ref="AV22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0" s="34"/>
      <c r="AX2240" s="34"/>
      <c r="AY2240" s="34"/>
      <c r="AZ2240" s="34"/>
      <c r="BA2240" s="34"/>
      <c r="BB2240" s="34"/>
      <c r="BC2240" s="34"/>
      <c r="BD2240" s="44">
        <v>182127</v>
      </c>
      <c r="BE2240" s="34" t="s">
        <v>3043</v>
      </c>
      <c r="BF2240" s="43" t="s">
        <v>1277</v>
      </c>
      <c r="BG2240" s="34" t="s">
        <v>696</v>
      </c>
      <c r="BH2240" s="34" t="s">
        <v>413</v>
      </c>
      <c r="BI2240" s="34" t="s">
        <v>6979</v>
      </c>
      <c r="BJ2240" s="44" t="s">
        <v>3928</v>
      </c>
      <c r="BK2240" s="44" t="s">
        <v>6839</v>
      </c>
    </row>
    <row r="2241" spans="22:63">
      <c r="V2241" s="43">
        <v>271</v>
      </c>
      <c r="W2241" s="34" t="s">
        <v>4178</v>
      </c>
      <c r="X2241" s="44">
        <v>182128</v>
      </c>
      <c r="Y2241" s="34" t="s">
        <v>3120</v>
      </c>
      <c r="Z2241" s="43" t="s">
        <v>1277</v>
      </c>
      <c r="AA2241" s="34" t="s">
        <v>696</v>
      </c>
      <c r="AB2241" s="34" t="s">
        <v>413</v>
      </c>
      <c r="AC2241" s="34" t="s">
        <v>6980</v>
      </c>
      <c r="AD2241" s="44" t="s">
        <v>3928</v>
      </c>
      <c r="AE2241" s="44" t="s">
        <v>6839</v>
      </c>
      <c r="AF2241" s="43">
        <v>271</v>
      </c>
      <c r="AG2241" s="34" t="s">
        <v>4178</v>
      </c>
      <c r="AH2241" s="34" t="s">
        <v>4177</v>
      </c>
      <c r="AI2241" s="43" t="s">
        <v>4068</v>
      </c>
      <c r="AJ2241" s="44" t="s">
        <v>4179</v>
      </c>
      <c r="AK2241" s="295">
        <v>3460589</v>
      </c>
      <c r="AL2241" s="44" t="s">
        <v>696</v>
      </c>
      <c r="AM2241" s="44" t="s">
        <v>4183</v>
      </c>
      <c r="AN2241" s="296">
        <v>232093920</v>
      </c>
      <c r="AO2241" s="34"/>
      <c r="AP2241" s="34"/>
      <c r="AQ2241" s="34"/>
      <c r="AR2241" s="34"/>
      <c r="AS2241" s="34"/>
      <c r="AT2241" s="44" t="s">
        <v>6737</v>
      </c>
      <c r="AU2241" s="44"/>
      <c r="AV2241" s="751" t="str" cm="1">
        <f t="array" ref="AV22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1" s="34"/>
      <c r="AX2241" s="34"/>
      <c r="AY2241" s="34"/>
      <c r="AZ2241" s="34"/>
      <c r="BA2241" s="34"/>
      <c r="BB2241" s="34"/>
      <c r="BC2241" s="34"/>
      <c r="BD2241" s="44">
        <v>182128</v>
      </c>
      <c r="BE2241" s="34" t="s">
        <v>3120</v>
      </c>
      <c r="BF2241" s="43" t="s">
        <v>1277</v>
      </c>
      <c r="BG2241" s="34" t="s">
        <v>696</v>
      </c>
      <c r="BH2241" s="34" t="s">
        <v>413</v>
      </c>
      <c r="BI2241" s="34" t="s">
        <v>6980</v>
      </c>
      <c r="BJ2241" s="44" t="s">
        <v>3928</v>
      </c>
      <c r="BK2241" s="44" t="s">
        <v>6839</v>
      </c>
    </row>
    <row r="2242" spans="22:63">
      <c r="V2242" s="43">
        <v>271</v>
      </c>
      <c r="W2242" s="34" t="s">
        <v>4178</v>
      </c>
      <c r="X2242" s="44">
        <v>182129</v>
      </c>
      <c r="Y2242" s="34" t="s">
        <v>3181</v>
      </c>
      <c r="Z2242" s="43" t="s">
        <v>1277</v>
      </c>
      <c r="AA2242" s="34" t="s">
        <v>696</v>
      </c>
      <c r="AB2242" s="34" t="s">
        <v>413</v>
      </c>
      <c r="AC2242" s="34" t="s">
        <v>6981</v>
      </c>
      <c r="AD2242" s="44" t="s">
        <v>3928</v>
      </c>
      <c r="AE2242" s="44" t="s">
        <v>6839</v>
      </c>
      <c r="AF2242" s="43">
        <v>271</v>
      </c>
      <c r="AG2242" s="34" t="s">
        <v>4178</v>
      </c>
      <c r="AH2242" s="34" t="s">
        <v>4177</v>
      </c>
      <c r="AI2242" s="43" t="s">
        <v>4068</v>
      </c>
      <c r="AJ2242" s="44" t="s">
        <v>4179</v>
      </c>
      <c r="AK2242" s="295">
        <v>3460589</v>
      </c>
      <c r="AL2242" s="44" t="s">
        <v>696</v>
      </c>
      <c r="AM2242" s="44" t="s">
        <v>4183</v>
      </c>
      <c r="AN2242" s="296">
        <v>232093920</v>
      </c>
      <c r="AO2242" s="34"/>
      <c r="AP2242" s="34"/>
      <c r="AQ2242" s="34"/>
      <c r="AR2242" s="34"/>
      <c r="AS2242" s="34"/>
      <c r="AT2242" s="44" t="s">
        <v>6737</v>
      </c>
      <c r="AU2242" s="44"/>
      <c r="AV2242" s="751" t="str" cm="1">
        <f t="array" ref="AV22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2" s="34"/>
      <c r="AX2242" s="34"/>
      <c r="AY2242" s="34"/>
      <c r="AZ2242" s="34"/>
      <c r="BA2242" s="34"/>
      <c r="BB2242" s="34"/>
      <c r="BC2242" s="34"/>
      <c r="BD2242" s="44">
        <v>182129</v>
      </c>
      <c r="BE2242" s="34" t="s">
        <v>3181</v>
      </c>
      <c r="BF2242" s="43" t="s">
        <v>1277</v>
      </c>
      <c r="BG2242" s="34" t="s">
        <v>696</v>
      </c>
      <c r="BH2242" s="34" t="s">
        <v>413</v>
      </c>
      <c r="BI2242" s="34" t="s">
        <v>6981</v>
      </c>
      <c r="BJ2242" s="44" t="s">
        <v>3928</v>
      </c>
      <c r="BK2242" s="44" t="s">
        <v>6839</v>
      </c>
    </row>
    <row r="2243" spans="22:63">
      <c r="V2243" s="43">
        <v>271</v>
      </c>
      <c r="W2243" s="34" t="s">
        <v>4178</v>
      </c>
      <c r="X2243" s="44">
        <v>182130</v>
      </c>
      <c r="Y2243" s="34" t="s">
        <v>3245</v>
      </c>
      <c r="Z2243" s="43" t="s">
        <v>1277</v>
      </c>
      <c r="AA2243" s="34" t="s">
        <v>696</v>
      </c>
      <c r="AB2243" s="34" t="s">
        <v>413</v>
      </c>
      <c r="AC2243" s="34" t="s">
        <v>6982</v>
      </c>
      <c r="AD2243" s="44" t="s">
        <v>3928</v>
      </c>
      <c r="AE2243" s="44" t="s">
        <v>6839</v>
      </c>
      <c r="AF2243" s="43">
        <v>271</v>
      </c>
      <c r="AG2243" s="34" t="s">
        <v>4178</v>
      </c>
      <c r="AH2243" s="34" t="s">
        <v>4177</v>
      </c>
      <c r="AI2243" s="43" t="s">
        <v>4068</v>
      </c>
      <c r="AJ2243" s="44" t="s">
        <v>4179</v>
      </c>
      <c r="AK2243" s="295">
        <v>3460589</v>
      </c>
      <c r="AL2243" s="44" t="s">
        <v>696</v>
      </c>
      <c r="AM2243" s="44" t="s">
        <v>4183</v>
      </c>
      <c r="AN2243" s="296">
        <v>232093920</v>
      </c>
      <c r="AO2243" s="34"/>
      <c r="AP2243" s="34"/>
      <c r="AQ2243" s="34"/>
      <c r="AR2243" s="34"/>
      <c r="AS2243" s="34"/>
      <c r="AT2243" s="44" t="s">
        <v>6737</v>
      </c>
      <c r="AU2243" s="44"/>
      <c r="AV2243" s="751" t="str" cm="1">
        <f t="array" ref="AV22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3" s="34"/>
      <c r="AX2243" s="34"/>
      <c r="AY2243" s="34"/>
      <c r="AZ2243" s="34"/>
      <c r="BA2243" s="34"/>
      <c r="BB2243" s="34"/>
      <c r="BC2243" s="34"/>
      <c r="BD2243" s="44">
        <v>182130</v>
      </c>
      <c r="BE2243" s="34" t="s">
        <v>3245</v>
      </c>
      <c r="BF2243" s="43" t="s">
        <v>1277</v>
      </c>
      <c r="BG2243" s="34" t="s">
        <v>696</v>
      </c>
      <c r="BH2243" s="34" t="s">
        <v>413</v>
      </c>
      <c r="BI2243" s="34" t="s">
        <v>6982</v>
      </c>
      <c r="BJ2243" s="44" t="s">
        <v>3928</v>
      </c>
      <c r="BK2243" s="44" t="s">
        <v>6839</v>
      </c>
    </row>
    <row r="2244" spans="22:63">
      <c r="V2244" s="43">
        <v>271</v>
      </c>
      <c r="W2244" s="34" t="s">
        <v>4178</v>
      </c>
      <c r="X2244" s="44">
        <v>182131</v>
      </c>
      <c r="Y2244" s="34" t="s">
        <v>3296</v>
      </c>
      <c r="Z2244" s="43" t="s">
        <v>1277</v>
      </c>
      <c r="AA2244" s="34" t="s">
        <v>696</v>
      </c>
      <c r="AB2244" s="34" t="s">
        <v>413</v>
      </c>
      <c r="AC2244" s="34" t="s">
        <v>6983</v>
      </c>
      <c r="AD2244" s="44" t="s">
        <v>3928</v>
      </c>
      <c r="AE2244" s="44" t="s">
        <v>6839</v>
      </c>
      <c r="AF2244" s="43">
        <v>271</v>
      </c>
      <c r="AG2244" s="34" t="s">
        <v>4178</v>
      </c>
      <c r="AH2244" s="34" t="s">
        <v>4177</v>
      </c>
      <c r="AI2244" s="43" t="s">
        <v>4068</v>
      </c>
      <c r="AJ2244" s="44" t="s">
        <v>4179</v>
      </c>
      <c r="AK2244" s="295">
        <v>3460589</v>
      </c>
      <c r="AL2244" s="44" t="s">
        <v>696</v>
      </c>
      <c r="AM2244" s="44" t="s">
        <v>4183</v>
      </c>
      <c r="AN2244" s="296">
        <v>232093920</v>
      </c>
      <c r="AO2244" s="34"/>
      <c r="AP2244" s="34"/>
      <c r="AQ2244" s="34"/>
      <c r="AR2244" s="34"/>
      <c r="AS2244" s="34"/>
      <c r="AT2244" s="44" t="s">
        <v>6737</v>
      </c>
      <c r="AU2244" s="44"/>
      <c r="AV2244" s="751" t="str" cm="1">
        <f t="array" ref="AV22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4" s="34"/>
      <c r="AX2244" s="34"/>
      <c r="AY2244" s="34"/>
      <c r="AZ2244" s="34"/>
      <c r="BA2244" s="34"/>
      <c r="BB2244" s="34"/>
      <c r="BC2244" s="34"/>
      <c r="BD2244" s="44">
        <v>182131</v>
      </c>
      <c r="BE2244" s="34" t="s">
        <v>3296</v>
      </c>
      <c r="BF2244" s="43" t="s">
        <v>1277</v>
      </c>
      <c r="BG2244" s="34" t="s">
        <v>696</v>
      </c>
      <c r="BH2244" s="34" t="s">
        <v>413</v>
      </c>
      <c r="BI2244" s="34" t="s">
        <v>6983</v>
      </c>
      <c r="BJ2244" s="44" t="s">
        <v>3928</v>
      </c>
      <c r="BK2244" s="44" t="s">
        <v>6839</v>
      </c>
    </row>
    <row r="2245" spans="22:63">
      <c r="V2245" s="43">
        <v>271</v>
      </c>
      <c r="W2245" s="34" t="s">
        <v>4178</v>
      </c>
      <c r="X2245" s="44">
        <v>182132</v>
      </c>
      <c r="Y2245" s="34" t="s">
        <v>3349</v>
      </c>
      <c r="Z2245" s="43" t="s">
        <v>1277</v>
      </c>
      <c r="AA2245" s="34" t="s">
        <v>696</v>
      </c>
      <c r="AB2245" s="34" t="s">
        <v>413</v>
      </c>
      <c r="AC2245" s="34" t="s">
        <v>6978</v>
      </c>
      <c r="AD2245" s="44" t="s">
        <v>3928</v>
      </c>
      <c r="AE2245" s="44" t="s">
        <v>6839</v>
      </c>
      <c r="AF2245" s="43">
        <v>271</v>
      </c>
      <c r="AG2245" s="34" t="s">
        <v>4178</v>
      </c>
      <c r="AH2245" s="34" t="s">
        <v>4177</v>
      </c>
      <c r="AI2245" s="43" t="s">
        <v>4068</v>
      </c>
      <c r="AJ2245" s="44" t="s">
        <v>4179</v>
      </c>
      <c r="AK2245" s="295">
        <v>3460589</v>
      </c>
      <c r="AL2245" s="44" t="s">
        <v>696</v>
      </c>
      <c r="AM2245" s="44" t="s">
        <v>4183</v>
      </c>
      <c r="AN2245" s="296">
        <v>232093920</v>
      </c>
      <c r="AO2245" s="34"/>
      <c r="AP2245" s="34"/>
      <c r="AQ2245" s="34"/>
      <c r="AR2245" s="34"/>
      <c r="AS2245" s="34"/>
      <c r="AT2245" s="44" t="s">
        <v>6737</v>
      </c>
      <c r="AU2245" s="44"/>
      <c r="AV2245" s="751" t="str" cm="1">
        <f t="array" ref="AV22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5" s="34"/>
      <c r="AX2245" s="34"/>
      <c r="AY2245" s="34"/>
      <c r="AZ2245" s="34"/>
      <c r="BA2245" s="34"/>
      <c r="BB2245" s="34"/>
      <c r="BC2245" s="34"/>
      <c r="BD2245" s="44">
        <v>182132</v>
      </c>
      <c r="BE2245" s="34" t="s">
        <v>3349</v>
      </c>
      <c r="BF2245" s="43" t="s">
        <v>1277</v>
      </c>
      <c r="BG2245" s="34" t="s">
        <v>696</v>
      </c>
      <c r="BH2245" s="34" t="s">
        <v>413</v>
      </c>
      <c r="BI2245" s="34" t="s">
        <v>6978</v>
      </c>
      <c r="BJ2245" s="44" t="s">
        <v>3928</v>
      </c>
      <c r="BK2245" s="44" t="s">
        <v>6839</v>
      </c>
    </row>
    <row r="2246" spans="22:63">
      <c r="V2246" s="43">
        <v>271</v>
      </c>
      <c r="W2246" s="34" t="s">
        <v>4178</v>
      </c>
      <c r="X2246" s="44">
        <v>182133</v>
      </c>
      <c r="Y2246" s="34" t="s">
        <v>3401</v>
      </c>
      <c r="Z2246" s="43" t="s">
        <v>1277</v>
      </c>
      <c r="AA2246" s="34" t="s">
        <v>696</v>
      </c>
      <c r="AB2246" s="34" t="s">
        <v>413</v>
      </c>
      <c r="AC2246" s="34" t="s">
        <v>6984</v>
      </c>
      <c r="AD2246" s="44" t="s">
        <v>3928</v>
      </c>
      <c r="AE2246" s="44" t="s">
        <v>6839</v>
      </c>
      <c r="AF2246" s="43">
        <v>271</v>
      </c>
      <c r="AG2246" s="34" t="s">
        <v>4178</v>
      </c>
      <c r="AH2246" s="34" t="s">
        <v>4177</v>
      </c>
      <c r="AI2246" s="43" t="s">
        <v>4068</v>
      </c>
      <c r="AJ2246" s="44" t="s">
        <v>4179</v>
      </c>
      <c r="AK2246" s="295">
        <v>3460589</v>
      </c>
      <c r="AL2246" s="44" t="s">
        <v>696</v>
      </c>
      <c r="AM2246" s="44" t="s">
        <v>4183</v>
      </c>
      <c r="AN2246" s="296">
        <v>232093920</v>
      </c>
      <c r="AO2246" s="34"/>
      <c r="AP2246" s="34"/>
      <c r="AQ2246" s="34"/>
      <c r="AR2246" s="34"/>
      <c r="AS2246" s="34"/>
      <c r="AT2246" s="44" t="s">
        <v>6737</v>
      </c>
      <c r="AU2246" s="44"/>
      <c r="AV2246" s="751" t="str" cm="1">
        <f t="array" ref="AV22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6" s="34"/>
      <c r="AX2246" s="34"/>
      <c r="AY2246" s="34"/>
      <c r="AZ2246" s="34"/>
      <c r="BA2246" s="34"/>
      <c r="BB2246" s="34"/>
      <c r="BC2246" s="34"/>
      <c r="BD2246" s="44">
        <v>182133</v>
      </c>
      <c r="BE2246" s="34" t="s">
        <v>3401</v>
      </c>
      <c r="BF2246" s="43" t="s">
        <v>1277</v>
      </c>
      <c r="BG2246" s="34" t="s">
        <v>696</v>
      </c>
      <c r="BH2246" s="34" t="s">
        <v>413</v>
      </c>
      <c r="BI2246" s="34" t="s">
        <v>6984</v>
      </c>
      <c r="BJ2246" s="44" t="s">
        <v>3928</v>
      </c>
      <c r="BK2246" s="44" t="s">
        <v>6839</v>
      </c>
    </row>
    <row r="2247" spans="22:63">
      <c r="V2247" s="43">
        <v>272</v>
      </c>
      <c r="W2247" s="34" t="s">
        <v>4191</v>
      </c>
      <c r="X2247" s="44">
        <v>90501</v>
      </c>
      <c r="Y2247" s="34" t="s">
        <v>826</v>
      </c>
      <c r="Z2247" s="43" t="s">
        <v>1277</v>
      </c>
      <c r="AA2247" s="34" t="s">
        <v>562</v>
      </c>
      <c r="AB2247" s="34" t="s">
        <v>404</v>
      </c>
      <c r="AC2247" s="34" t="s">
        <v>826</v>
      </c>
      <c r="AD2247" s="44" t="s">
        <v>3928</v>
      </c>
      <c r="AE2247" s="44" t="s">
        <v>6886</v>
      </c>
      <c r="AF2247" s="43">
        <v>272</v>
      </c>
      <c r="AG2247" s="34" t="s">
        <v>4191</v>
      </c>
      <c r="AH2247" s="34" t="s">
        <v>6985</v>
      </c>
      <c r="AI2247" s="43" t="s">
        <v>4102</v>
      </c>
      <c r="AJ2247" s="44" t="s">
        <v>4192</v>
      </c>
      <c r="AK2247" s="295">
        <v>6270479</v>
      </c>
      <c r="AL2247" s="44" t="s">
        <v>568</v>
      </c>
      <c r="AM2247" s="44" t="s">
        <v>4196</v>
      </c>
      <c r="AN2247" s="296">
        <v>238095900</v>
      </c>
      <c r="AO2247" s="34"/>
      <c r="AP2247" s="34"/>
      <c r="AQ2247" s="34"/>
      <c r="AR2247" s="34"/>
      <c r="AS2247" s="34"/>
      <c r="AT2247" s="44" t="s">
        <v>6737</v>
      </c>
      <c r="AU2247" s="44"/>
      <c r="AV2247" s="751" t="str" cm="1">
        <f t="array" ref="AV22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7" s="34"/>
      <c r="AX2247" s="34"/>
      <c r="AY2247" s="34"/>
      <c r="AZ2247" s="34"/>
      <c r="BA2247" s="34"/>
      <c r="BB2247" s="34"/>
      <c r="BC2247" s="34"/>
      <c r="BD2247" s="44">
        <v>90501</v>
      </c>
      <c r="BE2247" s="34" t="s">
        <v>826</v>
      </c>
      <c r="BF2247" s="43" t="s">
        <v>1277</v>
      </c>
      <c r="BG2247" s="34" t="s">
        <v>562</v>
      </c>
      <c r="BH2247" s="34" t="s">
        <v>404</v>
      </c>
      <c r="BI2247" s="34" t="s">
        <v>826</v>
      </c>
      <c r="BJ2247" s="44" t="s">
        <v>3928</v>
      </c>
      <c r="BK2247" s="44" t="s">
        <v>6886</v>
      </c>
    </row>
    <row r="2248" spans="22:63">
      <c r="V2248" s="43">
        <v>272</v>
      </c>
      <c r="W2248" s="34" t="s">
        <v>4191</v>
      </c>
      <c r="X2248" s="44">
        <v>90502</v>
      </c>
      <c r="Y2248" s="34" t="s">
        <v>1092</v>
      </c>
      <c r="Z2248" s="43" t="s">
        <v>1277</v>
      </c>
      <c r="AA2248" s="34" t="s">
        <v>562</v>
      </c>
      <c r="AB2248" s="34" t="s">
        <v>404</v>
      </c>
      <c r="AC2248" s="34" t="s">
        <v>1092</v>
      </c>
      <c r="AD2248" s="44" t="s">
        <v>3928</v>
      </c>
      <c r="AE2248" s="44" t="s">
        <v>6886</v>
      </c>
      <c r="AF2248" s="43">
        <v>272</v>
      </c>
      <c r="AG2248" s="34" t="s">
        <v>4191</v>
      </c>
      <c r="AH2248" s="34" t="s">
        <v>6985</v>
      </c>
      <c r="AI2248" s="43" t="s">
        <v>4102</v>
      </c>
      <c r="AJ2248" s="44" t="s">
        <v>4192</v>
      </c>
      <c r="AK2248" s="295">
        <v>6270479</v>
      </c>
      <c r="AL2248" s="44" t="s">
        <v>568</v>
      </c>
      <c r="AM2248" s="44" t="s">
        <v>4196</v>
      </c>
      <c r="AN2248" s="296">
        <v>238095900</v>
      </c>
      <c r="AO2248" s="34"/>
      <c r="AP2248" s="34"/>
      <c r="AQ2248" s="34"/>
      <c r="AR2248" s="34"/>
      <c r="AS2248" s="34"/>
      <c r="AT2248" s="44" t="s">
        <v>6737</v>
      </c>
      <c r="AU2248" s="44"/>
      <c r="AV2248" s="751" t="str" cm="1">
        <f t="array" ref="AV22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8" s="34"/>
      <c r="AX2248" s="34"/>
      <c r="AY2248" s="34"/>
      <c r="AZ2248" s="34"/>
      <c r="BA2248" s="34"/>
      <c r="BB2248" s="34"/>
      <c r="BC2248" s="34"/>
      <c r="BD2248" s="44">
        <v>90502</v>
      </c>
      <c r="BE2248" s="34" t="s">
        <v>1092</v>
      </c>
      <c r="BF2248" s="43" t="s">
        <v>1277</v>
      </c>
      <c r="BG2248" s="34" t="s">
        <v>562</v>
      </c>
      <c r="BH2248" s="34" t="s">
        <v>404</v>
      </c>
      <c r="BI2248" s="34" t="s">
        <v>1092</v>
      </c>
      <c r="BJ2248" s="44" t="s">
        <v>3928</v>
      </c>
      <c r="BK2248" s="44" t="s">
        <v>6886</v>
      </c>
    </row>
    <row r="2249" spans="22:63">
      <c r="V2249" s="43">
        <v>272</v>
      </c>
      <c r="W2249" s="34" t="s">
        <v>4191</v>
      </c>
      <c r="X2249" s="44">
        <v>90504</v>
      </c>
      <c r="Y2249" s="34" t="s">
        <v>1384</v>
      </c>
      <c r="Z2249" s="43" t="s">
        <v>1277</v>
      </c>
      <c r="AA2249" s="34" t="s">
        <v>562</v>
      </c>
      <c r="AB2249" s="34" t="s">
        <v>404</v>
      </c>
      <c r="AC2249" s="34" t="s">
        <v>1384</v>
      </c>
      <c r="AD2249" s="44" t="s">
        <v>3928</v>
      </c>
      <c r="AE2249" s="44" t="s">
        <v>6886</v>
      </c>
      <c r="AF2249" s="43">
        <v>272</v>
      </c>
      <c r="AG2249" s="34" t="s">
        <v>4191</v>
      </c>
      <c r="AH2249" s="34" t="s">
        <v>6985</v>
      </c>
      <c r="AI2249" s="43" t="s">
        <v>4102</v>
      </c>
      <c r="AJ2249" s="44" t="s">
        <v>4192</v>
      </c>
      <c r="AK2249" s="295">
        <v>6270479</v>
      </c>
      <c r="AL2249" s="44" t="s">
        <v>568</v>
      </c>
      <c r="AM2249" s="44" t="s">
        <v>4196</v>
      </c>
      <c r="AN2249" s="296">
        <v>238095900</v>
      </c>
      <c r="AO2249" s="34"/>
      <c r="AP2249" s="34"/>
      <c r="AQ2249" s="34"/>
      <c r="AR2249" s="34"/>
      <c r="AS2249" s="34"/>
      <c r="AT2249" s="44" t="s">
        <v>6737</v>
      </c>
      <c r="AU2249" s="44"/>
      <c r="AV2249" s="751" t="str" cm="1">
        <f t="array" ref="AV22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49" s="34"/>
      <c r="AX2249" s="34"/>
      <c r="AY2249" s="34"/>
      <c r="AZ2249" s="34"/>
      <c r="BA2249" s="34"/>
      <c r="BB2249" s="34"/>
      <c r="BC2249" s="34"/>
      <c r="BD2249" s="44">
        <v>90504</v>
      </c>
      <c r="BE2249" s="34" t="s">
        <v>1384</v>
      </c>
      <c r="BF2249" s="43" t="s">
        <v>1277</v>
      </c>
      <c r="BG2249" s="34" t="s">
        <v>562</v>
      </c>
      <c r="BH2249" s="34" t="s">
        <v>404</v>
      </c>
      <c r="BI2249" s="34" t="s">
        <v>1384</v>
      </c>
      <c r="BJ2249" s="44" t="s">
        <v>3928</v>
      </c>
      <c r="BK2249" s="44" t="s">
        <v>6886</v>
      </c>
    </row>
    <row r="2250" spans="22:63">
      <c r="V2250" s="43">
        <v>272</v>
      </c>
      <c r="W2250" s="34" t="s">
        <v>4191</v>
      </c>
      <c r="X2250" s="44">
        <v>90505</v>
      </c>
      <c r="Y2250" s="34" t="s">
        <v>562</v>
      </c>
      <c r="Z2250" s="43" t="s">
        <v>1277</v>
      </c>
      <c r="AA2250" s="34" t="s">
        <v>562</v>
      </c>
      <c r="AB2250" s="34" t="s">
        <v>404</v>
      </c>
      <c r="AC2250" s="34" t="s">
        <v>562</v>
      </c>
      <c r="AD2250" s="44" t="s">
        <v>3928</v>
      </c>
      <c r="AE2250" s="44" t="s">
        <v>6886</v>
      </c>
      <c r="AF2250" s="43">
        <v>272</v>
      </c>
      <c r="AG2250" s="34" t="s">
        <v>4191</v>
      </c>
      <c r="AH2250" s="34" t="s">
        <v>6985</v>
      </c>
      <c r="AI2250" s="43" t="s">
        <v>4102</v>
      </c>
      <c r="AJ2250" s="44" t="s">
        <v>4192</v>
      </c>
      <c r="AK2250" s="295">
        <v>6270479</v>
      </c>
      <c r="AL2250" s="44" t="s">
        <v>568</v>
      </c>
      <c r="AM2250" s="44" t="s">
        <v>4196</v>
      </c>
      <c r="AN2250" s="296">
        <v>238095900</v>
      </c>
      <c r="AO2250" s="34"/>
      <c r="AP2250" s="34"/>
      <c r="AQ2250" s="34"/>
      <c r="AR2250" s="34"/>
      <c r="AS2250" s="34"/>
      <c r="AT2250" s="44" t="s">
        <v>6737</v>
      </c>
      <c r="AU2250" s="44"/>
      <c r="AV2250" s="751" t="str" cm="1">
        <f t="array" ref="AV22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0" s="34"/>
      <c r="AX2250" s="34"/>
      <c r="AY2250" s="34"/>
      <c r="AZ2250" s="34"/>
      <c r="BA2250" s="34"/>
      <c r="BB2250" s="34"/>
      <c r="BC2250" s="34"/>
      <c r="BD2250" s="44">
        <v>90505</v>
      </c>
      <c r="BE2250" s="34" t="s">
        <v>562</v>
      </c>
      <c r="BF2250" s="43" t="s">
        <v>1277</v>
      </c>
      <c r="BG2250" s="34" t="s">
        <v>562</v>
      </c>
      <c r="BH2250" s="34" t="s">
        <v>404</v>
      </c>
      <c r="BI2250" s="34" t="s">
        <v>562</v>
      </c>
      <c r="BJ2250" s="44" t="s">
        <v>3928</v>
      </c>
      <c r="BK2250" s="44" t="s">
        <v>6886</v>
      </c>
    </row>
    <row r="2251" spans="22:63">
      <c r="V2251" s="43">
        <v>272</v>
      </c>
      <c r="W2251" s="34" t="s">
        <v>4191</v>
      </c>
      <c r="X2251" s="44">
        <v>90500</v>
      </c>
      <c r="Y2251" s="34" t="s">
        <v>6986</v>
      </c>
      <c r="Z2251" s="43" t="s">
        <v>1277</v>
      </c>
      <c r="AA2251" s="34" t="s">
        <v>562</v>
      </c>
      <c r="AB2251" s="34" t="s">
        <v>404</v>
      </c>
      <c r="AC2251" s="34" t="s">
        <v>562</v>
      </c>
      <c r="AD2251" s="44" t="s">
        <v>3928</v>
      </c>
      <c r="AE2251" s="44" t="s">
        <v>6886</v>
      </c>
      <c r="AF2251" s="43">
        <v>272</v>
      </c>
      <c r="AG2251" s="34" t="s">
        <v>4191</v>
      </c>
      <c r="AH2251" s="34" t="s">
        <v>6985</v>
      </c>
      <c r="AI2251" s="43" t="s">
        <v>4102</v>
      </c>
      <c r="AJ2251" s="44" t="s">
        <v>4192</v>
      </c>
      <c r="AK2251" s="295">
        <v>6270479</v>
      </c>
      <c r="AL2251" s="44" t="s">
        <v>568</v>
      </c>
      <c r="AM2251" s="44" t="s">
        <v>4196</v>
      </c>
      <c r="AN2251" s="296">
        <v>238095900</v>
      </c>
      <c r="AO2251" s="34"/>
      <c r="AP2251" s="34"/>
      <c r="AQ2251" s="34"/>
      <c r="AR2251" s="34"/>
      <c r="AS2251" s="34"/>
      <c r="AT2251" s="44" t="s">
        <v>6737</v>
      </c>
      <c r="AU2251" s="44"/>
      <c r="AV2251" s="751" t="str" cm="1">
        <f t="array" ref="AV22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1" s="34"/>
      <c r="AX2251" s="34"/>
      <c r="AY2251" s="34"/>
      <c r="AZ2251" s="34"/>
      <c r="BA2251" s="34"/>
      <c r="BB2251" s="34"/>
      <c r="BC2251" s="34"/>
      <c r="BD2251" s="44">
        <v>90500</v>
      </c>
      <c r="BE2251" s="34" t="s">
        <v>6986</v>
      </c>
      <c r="BF2251" s="43" t="s">
        <v>1277</v>
      </c>
      <c r="BG2251" s="34" t="s">
        <v>562</v>
      </c>
      <c r="BH2251" s="34" t="s">
        <v>404</v>
      </c>
      <c r="BI2251" s="34" t="s">
        <v>562</v>
      </c>
      <c r="BJ2251" s="44" t="s">
        <v>3928</v>
      </c>
      <c r="BK2251" s="44" t="s">
        <v>6886</v>
      </c>
    </row>
    <row r="2252" spans="22:63">
      <c r="V2252" s="43">
        <v>272</v>
      </c>
      <c r="W2252" s="34" t="s">
        <v>4191</v>
      </c>
      <c r="X2252" s="44">
        <v>90507</v>
      </c>
      <c r="Y2252" s="34" t="s">
        <v>1029</v>
      </c>
      <c r="Z2252" s="43" t="s">
        <v>1277</v>
      </c>
      <c r="AA2252" s="34" t="s">
        <v>562</v>
      </c>
      <c r="AB2252" s="34" t="s">
        <v>404</v>
      </c>
      <c r="AC2252" s="34" t="s">
        <v>1029</v>
      </c>
      <c r="AD2252" s="44" t="s">
        <v>3928</v>
      </c>
      <c r="AE2252" s="44" t="s">
        <v>6886</v>
      </c>
      <c r="AF2252" s="43">
        <v>272</v>
      </c>
      <c r="AG2252" s="34" t="s">
        <v>4191</v>
      </c>
      <c r="AH2252" s="34" t="s">
        <v>6985</v>
      </c>
      <c r="AI2252" s="43" t="s">
        <v>4102</v>
      </c>
      <c r="AJ2252" s="44" t="s">
        <v>4192</v>
      </c>
      <c r="AK2252" s="295">
        <v>6270479</v>
      </c>
      <c r="AL2252" s="44" t="s">
        <v>568</v>
      </c>
      <c r="AM2252" s="44" t="s">
        <v>4196</v>
      </c>
      <c r="AN2252" s="296">
        <v>238095900</v>
      </c>
      <c r="AO2252" s="34"/>
      <c r="AP2252" s="34"/>
      <c r="AQ2252" s="34"/>
      <c r="AR2252" s="34"/>
      <c r="AS2252" s="34"/>
      <c r="AT2252" s="44" t="s">
        <v>6737</v>
      </c>
      <c r="AU2252" s="44"/>
      <c r="AV2252" s="751" t="str" cm="1">
        <f t="array" ref="AV22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2" s="34"/>
      <c r="AX2252" s="34"/>
      <c r="AY2252" s="34"/>
      <c r="AZ2252" s="34"/>
      <c r="BA2252" s="34"/>
      <c r="BB2252" s="34"/>
      <c r="BC2252" s="34"/>
      <c r="BD2252" s="44">
        <v>90507</v>
      </c>
      <c r="BE2252" s="34" t="s">
        <v>1029</v>
      </c>
      <c r="BF2252" s="43" t="s">
        <v>1277</v>
      </c>
      <c r="BG2252" s="34" t="s">
        <v>562</v>
      </c>
      <c r="BH2252" s="34" t="s">
        <v>404</v>
      </c>
      <c r="BI2252" s="34" t="s">
        <v>1029</v>
      </c>
      <c r="BJ2252" s="44" t="s">
        <v>3928</v>
      </c>
      <c r="BK2252" s="44" t="s">
        <v>6886</v>
      </c>
    </row>
    <row r="2253" spans="22:63">
      <c r="V2253" s="43">
        <v>272</v>
      </c>
      <c r="W2253" s="34" t="s">
        <v>4191</v>
      </c>
      <c r="X2253" s="44">
        <v>90509</v>
      </c>
      <c r="Y2253" s="34" t="s">
        <v>1908</v>
      </c>
      <c r="Z2253" s="43" t="s">
        <v>1277</v>
      </c>
      <c r="AA2253" s="34" t="s">
        <v>562</v>
      </c>
      <c r="AB2253" s="34" t="s">
        <v>404</v>
      </c>
      <c r="AC2253" s="34" t="s">
        <v>1908</v>
      </c>
      <c r="AD2253" s="44" t="s">
        <v>3928</v>
      </c>
      <c r="AE2253" s="44" t="s">
        <v>6886</v>
      </c>
      <c r="AF2253" s="43">
        <v>272</v>
      </c>
      <c r="AG2253" s="34" t="s">
        <v>4191</v>
      </c>
      <c r="AH2253" s="34" t="s">
        <v>6985</v>
      </c>
      <c r="AI2253" s="43" t="s">
        <v>4102</v>
      </c>
      <c r="AJ2253" s="44" t="s">
        <v>4192</v>
      </c>
      <c r="AK2253" s="295">
        <v>6270479</v>
      </c>
      <c r="AL2253" s="44" t="s">
        <v>568</v>
      </c>
      <c r="AM2253" s="44" t="s">
        <v>4196</v>
      </c>
      <c r="AN2253" s="296">
        <v>238095900</v>
      </c>
      <c r="AO2253" s="34"/>
      <c r="AP2253" s="34"/>
      <c r="AQ2253" s="34"/>
      <c r="AR2253" s="34"/>
      <c r="AS2253" s="34"/>
      <c r="AT2253" s="44" t="s">
        <v>6737</v>
      </c>
      <c r="AU2253" s="44"/>
      <c r="AV2253" s="751" t="str" cm="1">
        <f t="array" ref="AV22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3" s="34"/>
      <c r="AX2253" s="34"/>
      <c r="AY2253" s="34"/>
      <c r="AZ2253" s="34"/>
      <c r="BA2253" s="34"/>
      <c r="BB2253" s="34"/>
      <c r="BC2253" s="34"/>
      <c r="BD2253" s="44">
        <v>90509</v>
      </c>
      <c r="BE2253" s="34" t="s">
        <v>1908</v>
      </c>
      <c r="BF2253" s="43" t="s">
        <v>1277</v>
      </c>
      <c r="BG2253" s="34" t="s">
        <v>562</v>
      </c>
      <c r="BH2253" s="34" t="s">
        <v>404</v>
      </c>
      <c r="BI2253" s="34" t="s">
        <v>1908</v>
      </c>
      <c r="BJ2253" s="44" t="s">
        <v>3928</v>
      </c>
      <c r="BK2253" s="44" t="s">
        <v>6886</v>
      </c>
    </row>
    <row r="2254" spans="22:63">
      <c r="V2254" s="43">
        <v>272</v>
      </c>
      <c r="W2254" s="34" t="s">
        <v>4191</v>
      </c>
      <c r="X2254" s="44">
        <v>90510</v>
      </c>
      <c r="Y2254" s="34" t="s">
        <v>2267</v>
      </c>
      <c r="Z2254" s="43" t="s">
        <v>1277</v>
      </c>
      <c r="AA2254" s="34" t="s">
        <v>562</v>
      </c>
      <c r="AB2254" s="34" t="s">
        <v>404</v>
      </c>
      <c r="AC2254" s="34" t="s">
        <v>2267</v>
      </c>
      <c r="AD2254" s="44" t="s">
        <v>3928</v>
      </c>
      <c r="AE2254" s="44" t="s">
        <v>6886</v>
      </c>
      <c r="AF2254" s="43">
        <v>272</v>
      </c>
      <c r="AG2254" s="34" t="s">
        <v>4191</v>
      </c>
      <c r="AH2254" s="34" t="s">
        <v>6985</v>
      </c>
      <c r="AI2254" s="43" t="s">
        <v>4102</v>
      </c>
      <c r="AJ2254" s="44" t="s">
        <v>4192</v>
      </c>
      <c r="AK2254" s="295">
        <v>6270479</v>
      </c>
      <c r="AL2254" s="44" t="s">
        <v>568</v>
      </c>
      <c r="AM2254" s="44" t="s">
        <v>4196</v>
      </c>
      <c r="AN2254" s="296">
        <v>238095900</v>
      </c>
      <c r="AO2254" s="34"/>
      <c r="AP2254" s="34"/>
      <c r="AQ2254" s="34"/>
      <c r="AR2254" s="34"/>
      <c r="AS2254" s="34"/>
      <c r="AT2254" s="44" t="s">
        <v>6737</v>
      </c>
      <c r="AU2254" s="44"/>
      <c r="AV2254" s="751" t="str" cm="1">
        <f t="array" ref="AV22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4" s="34"/>
      <c r="AX2254" s="34"/>
      <c r="AY2254" s="34"/>
      <c r="AZ2254" s="34"/>
      <c r="BA2254" s="34"/>
      <c r="BB2254" s="34"/>
      <c r="BC2254" s="34"/>
      <c r="BD2254" s="44">
        <v>90510</v>
      </c>
      <c r="BE2254" s="34" t="s">
        <v>2267</v>
      </c>
      <c r="BF2254" s="43" t="s">
        <v>1277</v>
      </c>
      <c r="BG2254" s="34" t="s">
        <v>562</v>
      </c>
      <c r="BH2254" s="34" t="s">
        <v>404</v>
      </c>
      <c r="BI2254" s="34" t="s">
        <v>2267</v>
      </c>
      <c r="BJ2254" s="44" t="s">
        <v>3928</v>
      </c>
      <c r="BK2254" s="44" t="s">
        <v>6886</v>
      </c>
    </row>
    <row r="2255" spans="22:63">
      <c r="V2255" s="43">
        <v>272</v>
      </c>
      <c r="W2255" s="34" t="s">
        <v>4191</v>
      </c>
      <c r="X2255" s="44">
        <v>90511</v>
      </c>
      <c r="Y2255" s="34" t="s">
        <v>2272</v>
      </c>
      <c r="Z2255" s="43" t="s">
        <v>1277</v>
      </c>
      <c r="AA2255" s="34" t="s">
        <v>562</v>
      </c>
      <c r="AB2255" s="34" t="s">
        <v>404</v>
      </c>
      <c r="AC2255" s="34" t="s">
        <v>2272</v>
      </c>
      <c r="AD2255" s="44" t="s">
        <v>3928</v>
      </c>
      <c r="AE2255" s="44" t="s">
        <v>6886</v>
      </c>
      <c r="AF2255" s="43">
        <v>272</v>
      </c>
      <c r="AG2255" s="34" t="s">
        <v>4191</v>
      </c>
      <c r="AH2255" s="34" t="s">
        <v>6985</v>
      </c>
      <c r="AI2255" s="43" t="s">
        <v>4102</v>
      </c>
      <c r="AJ2255" s="44" t="s">
        <v>4192</v>
      </c>
      <c r="AK2255" s="295">
        <v>6270479</v>
      </c>
      <c r="AL2255" s="44" t="s">
        <v>568</v>
      </c>
      <c r="AM2255" s="44" t="s">
        <v>4196</v>
      </c>
      <c r="AN2255" s="296">
        <v>238095900</v>
      </c>
      <c r="AO2255" s="34"/>
      <c r="AP2255" s="34"/>
      <c r="AQ2255" s="34"/>
      <c r="AR2255" s="34"/>
      <c r="AS2255" s="34"/>
      <c r="AT2255" s="44" t="s">
        <v>6737</v>
      </c>
      <c r="AU2255" s="44"/>
      <c r="AV2255" s="751" t="str" cm="1">
        <f t="array" ref="AV22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5" s="34"/>
      <c r="AX2255" s="34"/>
      <c r="AY2255" s="34"/>
      <c r="AZ2255" s="34"/>
      <c r="BA2255" s="34"/>
      <c r="BB2255" s="34"/>
      <c r="BC2255" s="34"/>
      <c r="BD2255" s="44">
        <v>90511</v>
      </c>
      <c r="BE2255" s="34" t="s">
        <v>2272</v>
      </c>
      <c r="BF2255" s="43" t="s">
        <v>1277</v>
      </c>
      <c r="BG2255" s="34" t="s">
        <v>562</v>
      </c>
      <c r="BH2255" s="34" t="s">
        <v>404</v>
      </c>
      <c r="BI2255" s="34" t="s">
        <v>2272</v>
      </c>
      <c r="BJ2255" s="44" t="s">
        <v>3928</v>
      </c>
      <c r="BK2255" s="44" t="s">
        <v>6886</v>
      </c>
    </row>
    <row r="2256" spans="22:63">
      <c r="V2256" s="43">
        <v>272</v>
      </c>
      <c r="W2256" s="34" t="s">
        <v>4191</v>
      </c>
      <c r="X2256" s="44">
        <v>90512</v>
      </c>
      <c r="Y2256" s="34" t="s">
        <v>1240</v>
      </c>
      <c r="Z2256" s="43" t="s">
        <v>1277</v>
      </c>
      <c r="AA2256" s="34" t="s">
        <v>562</v>
      </c>
      <c r="AB2256" s="34" t="s">
        <v>404</v>
      </c>
      <c r="AC2256" s="34" t="s">
        <v>1240</v>
      </c>
      <c r="AD2256" s="44" t="s">
        <v>3928</v>
      </c>
      <c r="AE2256" s="44" t="s">
        <v>6886</v>
      </c>
      <c r="AF2256" s="43">
        <v>272</v>
      </c>
      <c r="AG2256" s="34" t="s">
        <v>4191</v>
      </c>
      <c r="AH2256" s="34" t="s">
        <v>6985</v>
      </c>
      <c r="AI2256" s="43" t="s">
        <v>4102</v>
      </c>
      <c r="AJ2256" s="44" t="s">
        <v>4192</v>
      </c>
      <c r="AK2256" s="295">
        <v>6270479</v>
      </c>
      <c r="AL2256" s="44" t="s">
        <v>568</v>
      </c>
      <c r="AM2256" s="44" t="s">
        <v>4196</v>
      </c>
      <c r="AN2256" s="296">
        <v>238095900</v>
      </c>
      <c r="AO2256" s="34"/>
      <c r="AP2256" s="34"/>
      <c r="AQ2256" s="34"/>
      <c r="AR2256" s="34"/>
      <c r="AS2256" s="34"/>
      <c r="AT2256" s="44" t="s">
        <v>6737</v>
      </c>
      <c r="AU2256" s="44"/>
      <c r="AV2256" s="751" t="str" cm="1">
        <f t="array" ref="AV22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6" s="34"/>
      <c r="AX2256" s="34"/>
      <c r="AY2256" s="34"/>
      <c r="AZ2256" s="34"/>
      <c r="BA2256" s="34"/>
      <c r="BB2256" s="34"/>
      <c r="BC2256" s="34"/>
      <c r="BD2256" s="44">
        <v>90512</v>
      </c>
      <c r="BE2256" s="34" t="s">
        <v>1240</v>
      </c>
      <c r="BF2256" s="43" t="s">
        <v>1277</v>
      </c>
      <c r="BG2256" s="34" t="s">
        <v>562</v>
      </c>
      <c r="BH2256" s="34" t="s">
        <v>404</v>
      </c>
      <c r="BI2256" s="34" t="s">
        <v>1240</v>
      </c>
      <c r="BJ2256" s="44" t="s">
        <v>3928</v>
      </c>
      <c r="BK2256" s="44" t="s">
        <v>6886</v>
      </c>
    </row>
    <row r="2257" spans="22:63">
      <c r="V2257" s="43">
        <v>272</v>
      </c>
      <c r="W2257" s="34" t="s">
        <v>4191</v>
      </c>
      <c r="X2257" s="44">
        <v>90517</v>
      </c>
      <c r="Y2257" s="34" t="s">
        <v>2688</v>
      </c>
      <c r="Z2257" s="43" t="s">
        <v>1277</v>
      </c>
      <c r="AA2257" s="34" t="s">
        <v>562</v>
      </c>
      <c r="AB2257" s="34" t="s">
        <v>404</v>
      </c>
      <c r="AC2257" s="34" t="s">
        <v>6987</v>
      </c>
      <c r="AD2257" s="44" t="s">
        <v>3928</v>
      </c>
      <c r="AE2257" s="44" t="s">
        <v>6886</v>
      </c>
      <c r="AF2257" s="43">
        <v>272</v>
      </c>
      <c r="AG2257" s="34" t="s">
        <v>4191</v>
      </c>
      <c r="AH2257" s="34" t="s">
        <v>6985</v>
      </c>
      <c r="AI2257" s="43" t="s">
        <v>4102</v>
      </c>
      <c r="AJ2257" s="44" t="s">
        <v>4192</v>
      </c>
      <c r="AK2257" s="295">
        <v>6270479</v>
      </c>
      <c r="AL2257" s="44" t="s">
        <v>568</v>
      </c>
      <c r="AM2257" s="44" t="s">
        <v>4196</v>
      </c>
      <c r="AN2257" s="296">
        <v>238095900</v>
      </c>
      <c r="AO2257" s="34"/>
      <c r="AP2257" s="34"/>
      <c r="AQ2257" s="34"/>
      <c r="AR2257" s="34"/>
      <c r="AS2257" s="34"/>
      <c r="AT2257" s="44" t="s">
        <v>6737</v>
      </c>
      <c r="AU2257" s="44"/>
      <c r="AV2257" s="751" t="str" cm="1">
        <f t="array" ref="AV22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7" s="34"/>
      <c r="AX2257" s="34"/>
      <c r="AY2257" s="34"/>
      <c r="AZ2257" s="34"/>
      <c r="BA2257" s="34"/>
      <c r="BB2257" s="34"/>
      <c r="BC2257" s="34"/>
      <c r="BD2257" s="44">
        <v>90517</v>
      </c>
      <c r="BE2257" s="34" t="s">
        <v>2688</v>
      </c>
      <c r="BF2257" s="43" t="s">
        <v>1277</v>
      </c>
      <c r="BG2257" s="34" t="s">
        <v>562</v>
      </c>
      <c r="BH2257" s="34" t="s">
        <v>404</v>
      </c>
      <c r="BI2257" s="34" t="s">
        <v>6987</v>
      </c>
      <c r="BJ2257" s="44" t="s">
        <v>3928</v>
      </c>
      <c r="BK2257" s="44" t="s">
        <v>6886</v>
      </c>
    </row>
    <row r="2258" spans="22:63">
      <c r="V2258" s="43">
        <v>272</v>
      </c>
      <c r="W2258" s="34" t="s">
        <v>4191</v>
      </c>
      <c r="X2258" s="44">
        <v>90519</v>
      </c>
      <c r="Y2258" s="34" t="s">
        <v>1536</v>
      </c>
      <c r="Z2258" s="43" t="s">
        <v>1277</v>
      </c>
      <c r="AA2258" s="34" t="s">
        <v>562</v>
      </c>
      <c r="AB2258" s="34" t="s">
        <v>404</v>
      </c>
      <c r="AC2258" s="34" t="s">
        <v>6988</v>
      </c>
      <c r="AD2258" s="44" t="s">
        <v>3928</v>
      </c>
      <c r="AE2258" s="44" t="s">
        <v>6886</v>
      </c>
      <c r="AF2258" s="43">
        <v>272</v>
      </c>
      <c r="AG2258" s="34" t="s">
        <v>4191</v>
      </c>
      <c r="AH2258" s="34" t="s">
        <v>6985</v>
      </c>
      <c r="AI2258" s="43" t="s">
        <v>4102</v>
      </c>
      <c r="AJ2258" s="44" t="s">
        <v>4192</v>
      </c>
      <c r="AK2258" s="295">
        <v>6270479</v>
      </c>
      <c r="AL2258" s="44" t="s">
        <v>568</v>
      </c>
      <c r="AM2258" s="44" t="s">
        <v>4196</v>
      </c>
      <c r="AN2258" s="296">
        <v>238095900</v>
      </c>
      <c r="AO2258" s="34"/>
      <c r="AP2258" s="34"/>
      <c r="AQ2258" s="34"/>
      <c r="AR2258" s="34"/>
      <c r="AS2258" s="34"/>
      <c r="AT2258" s="44" t="s">
        <v>6737</v>
      </c>
      <c r="AU2258" s="44"/>
      <c r="AV2258" s="751" t="str" cm="1">
        <f t="array" ref="AV22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8" s="34"/>
      <c r="AX2258" s="34"/>
      <c r="AY2258" s="34"/>
      <c r="AZ2258" s="34"/>
      <c r="BA2258" s="34"/>
      <c r="BB2258" s="34"/>
      <c r="BC2258" s="34"/>
      <c r="BD2258" s="44">
        <v>90519</v>
      </c>
      <c r="BE2258" s="34" t="s">
        <v>1536</v>
      </c>
      <c r="BF2258" s="43" t="s">
        <v>1277</v>
      </c>
      <c r="BG2258" s="34" t="s">
        <v>562</v>
      </c>
      <c r="BH2258" s="34" t="s">
        <v>404</v>
      </c>
      <c r="BI2258" s="34" t="s">
        <v>6988</v>
      </c>
      <c r="BJ2258" s="44" t="s">
        <v>3928</v>
      </c>
      <c r="BK2258" s="44" t="s">
        <v>6886</v>
      </c>
    </row>
    <row r="2259" spans="22:63">
      <c r="V2259" s="43">
        <v>272</v>
      </c>
      <c r="W2259" s="34" t="s">
        <v>4191</v>
      </c>
      <c r="X2259" s="44">
        <v>90518</v>
      </c>
      <c r="Y2259" s="34" t="s">
        <v>2809</v>
      </c>
      <c r="Z2259" s="43" t="s">
        <v>1277</v>
      </c>
      <c r="AA2259" s="34" t="s">
        <v>562</v>
      </c>
      <c r="AB2259" s="34" t="s">
        <v>404</v>
      </c>
      <c r="AC2259" s="34" t="s">
        <v>6989</v>
      </c>
      <c r="AD2259" s="44" t="s">
        <v>3928</v>
      </c>
      <c r="AE2259" s="44" t="s">
        <v>6886</v>
      </c>
      <c r="AF2259" s="43">
        <v>272</v>
      </c>
      <c r="AG2259" s="34" t="s">
        <v>4191</v>
      </c>
      <c r="AH2259" s="34" t="s">
        <v>6985</v>
      </c>
      <c r="AI2259" s="43" t="s">
        <v>4102</v>
      </c>
      <c r="AJ2259" s="44" t="s">
        <v>4192</v>
      </c>
      <c r="AK2259" s="295">
        <v>6270479</v>
      </c>
      <c r="AL2259" s="44" t="s">
        <v>568</v>
      </c>
      <c r="AM2259" s="44" t="s">
        <v>4196</v>
      </c>
      <c r="AN2259" s="296">
        <v>238095900</v>
      </c>
      <c r="AO2259" s="34"/>
      <c r="AP2259" s="34"/>
      <c r="AQ2259" s="34"/>
      <c r="AR2259" s="34"/>
      <c r="AS2259" s="34"/>
      <c r="AT2259" s="44" t="s">
        <v>6737</v>
      </c>
      <c r="AU2259" s="44"/>
      <c r="AV2259" s="751" t="str" cm="1">
        <f t="array" ref="AV22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59" s="34"/>
      <c r="AX2259" s="34"/>
      <c r="AY2259" s="34"/>
      <c r="AZ2259" s="34"/>
      <c r="BA2259" s="34"/>
      <c r="BB2259" s="34"/>
      <c r="BC2259" s="34"/>
      <c r="BD2259" s="44">
        <v>90518</v>
      </c>
      <c r="BE2259" s="34" t="s">
        <v>2809</v>
      </c>
      <c r="BF2259" s="43" t="s">
        <v>1277</v>
      </c>
      <c r="BG2259" s="34" t="s">
        <v>562</v>
      </c>
      <c r="BH2259" s="34" t="s">
        <v>404</v>
      </c>
      <c r="BI2259" s="34" t="s">
        <v>6989</v>
      </c>
      <c r="BJ2259" s="44" t="s">
        <v>3928</v>
      </c>
      <c r="BK2259" s="44" t="s">
        <v>6886</v>
      </c>
    </row>
    <row r="2260" spans="22:63">
      <c r="V2260" s="43">
        <v>272</v>
      </c>
      <c r="W2260" s="34" t="s">
        <v>4191</v>
      </c>
      <c r="X2260" s="44">
        <v>90602</v>
      </c>
      <c r="Y2260" s="34" t="s">
        <v>827</v>
      </c>
      <c r="Z2260" s="43" t="s">
        <v>1277</v>
      </c>
      <c r="AA2260" s="34" t="s">
        <v>563</v>
      </c>
      <c r="AB2260" s="34" t="s">
        <v>404</v>
      </c>
      <c r="AC2260" s="34" t="s">
        <v>827</v>
      </c>
      <c r="AD2260" s="44" t="s">
        <v>3928</v>
      </c>
      <c r="AE2260" s="44" t="s">
        <v>6886</v>
      </c>
      <c r="AF2260" s="43">
        <v>272</v>
      </c>
      <c r="AG2260" s="34" t="s">
        <v>4191</v>
      </c>
      <c r="AH2260" s="34" t="s">
        <v>6985</v>
      </c>
      <c r="AI2260" s="43" t="s">
        <v>4102</v>
      </c>
      <c r="AJ2260" s="44" t="s">
        <v>4192</v>
      </c>
      <c r="AK2260" s="295">
        <v>6270479</v>
      </c>
      <c r="AL2260" s="44" t="s">
        <v>568</v>
      </c>
      <c r="AM2260" s="44" t="s">
        <v>4196</v>
      </c>
      <c r="AN2260" s="296">
        <v>238095900</v>
      </c>
      <c r="AO2260" s="34"/>
      <c r="AP2260" s="34"/>
      <c r="AQ2260" s="34"/>
      <c r="AR2260" s="34"/>
      <c r="AS2260" s="34"/>
      <c r="AT2260" s="44" t="s">
        <v>6737</v>
      </c>
      <c r="AU2260" s="44"/>
      <c r="AV2260" s="751" t="str" cm="1">
        <f t="array" ref="AV22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0" s="34"/>
      <c r="AX2260" s="34"/>
      <c r="AY2260" s="34"/>
      <c r="AZ2260" s="34"/>
      <c r="BA2260" s="34"/>
      <c r="BB2260" s="34"/>
      <c r="BC2260" s="34"/>
      <c r="BD2260" s="44">
        <v>90602</v>
      </c>
      <c r="BE2260" s="34" t="s">
        <v>827</v>
      </c>
      <c r="BF2260" s="43" t="s">
        <v>1277</v>
      </c>
      <c r="BG2260" s="34" t="s">
        <v>563</v>
      </c>
      <c r="BH2260" s="34" t="s">
        <v>404</v>
      </c>
      <c r="BI2260" s="34" t="s">
        <v>827</v>
      </c>
      <c r="BJ2260" s="44" t="s">
        <v>3928</v>
      </c>
      <c r="BK2260" s="44" t="s">
        <v>6886</v>
      </c>
    </row>
    <row r="2261" spans="22:63">
      <c r="V2261" s="43">
        <v>272</v>
      </c>
      <c r="W2261" s="34" t="s">
        <v>4191</v>
      </c>
      <c r="X2261" s="44">
        <v>90603</v>
      </c>
      <c r="Y2261" s="34" t="s">
        <v>1093</v>
      </c>
      <c r="Z2261" s="43" t="s">
        <v>1277</v>
      </c>
      <c r="AA2261" s="34" t="s">
        <v>563</v>
      </c>
      <c r="AB2261" s="34" t="s">
        <v>404</v>
      </c>
      <c r="AC2261" s="34" t="s">
        <v>1093</v>
      </c>
      <c r="AD2261" s="44" t="s">
        <v>3928</v>
      </c>
      <c r="AE2261" s="44" t="s">
        <v>6886</v>
      </c>
      <c r="AF2261" s="43">
        <v>272</v>
      </c>
      <c r="AG2261" s="34" t="s">
        <v>4191</v>
      </c>
      <c r="AH2261" s="34" t="s">
        <v>6985</v>
      </c>
      <c r="AI2261" s="43" t="s">
        <v>4102</v>
      </c>
      <c r="AJ2261" s="44" t="s">
        <v>4192</v>
      </c>
      <c r="AK2261" s="295">
        <v>6270479</v>
      </c>
      <c r="AL2261" s="44" t="s">
        <v>568</v>
      </c>
      <c r="AM2261" s="44" t="s">
        <v>4196</v>
      </c>
      <c r="AN2261" s="296">
        <v>238095900</v>
      </c>
      <c r="AO2261" s="34"/>
      <c r="AP2261" s="34"/>
      <c r="AQ2261" s="34"/>
      <c r="AR2261" s="34"/>
      <c r="AS2261" s="34"/>
      <c r="AT2261" s="44" t="s">
        <v>6737</v>
      </c>
      <c r="AU2261" s="44"/>
      <c r="AV2261" s="751" t="str" cm="1">
        <f t="array" ref="AV22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1" s="34"/>
      <c r="AX2261" s="34"/>
      <c r="AY2261" s="34"/>
      <c r="AZ2261" s="34"/>
      <c r="BA2261" s="34"/>
      <c r="BB2261" s="34"/>
      <c r="BC2261" s="34"/>
      <c r="BD2261" s="44">
        <v>90603</v>
      </c>
      <c r="BE2261" s="34" t="s">
        <v>1093</v>
      </c>
      <c r="BF2261" s="43" t="s">
        <v>1277</v>
      </c>
      <c r="BG2261" s="34" t="s">
        <v>563</v>
      </c>
      <c r="BH2261" s="34" t="s">
        <v>404</v>
      </c>
      <c r="BI2261" s="34" t="s">
        <v>1093</v>
      </c>
      <c r="BJ2261" s="44" t="s">
        <v>3928</v>
      </c>
      <c r="BK2261" s="44" t="s">
        <v>6886</v>
      </c>
    </row>
    <row r="2262" spans="22:63">
      <c r="V2262" s="43">
        <v>272</v>
      </c>
      <c r="W2262" s="34" t="s">
        <v>4191</v>
      </c>
      <c r="X2262" s="44">
        <v>90605</v>
      </c>
      <c r="Y2262" s="34" t="s">
        <v>1385</v>
      </c>
      <c r="Z2262" s="43" t="s">
        <v>1277</v>
      </c>
      <c r="AA2262" s="34" t="s">
        <v>563</v>
      </c>
      <c r="AB2262" s="34" t="s">
        <v>404</v>
      </c>
      <c r="AC2262" s="34" t="s">
        <v>1385</v>
      </c>
      <c r="AD2262" s="44" t="s">
        <v>3928</v>
      </c>
      <c r="AE2262" s="44" t="s">
        <v>6886</v>
      </c>
      <c r="AF2262" s="43">
        <v>272</v>
      </c>
      <c r="AG2262" s="34" t="s">
        <v>4191</v>
      </c>
      <c r="AH2262" s="34" t="s">
        <v>6985</v>
      </c>
      <c r="AI2262" s="43" t="s">
        <v>4102</v>
      </c>
      <c r="AJ2262" s="44" t="s">
        <v>4192</v>
      </c>
      <c r="AK2262" s="295">
        <v>6270479</v>
      </c>
      <c r="AL2262" s="44" t="s">
        <v>568</v>
      </c>
      <c r="AM2262" s="44" t="s">
        <v>4196</v>
      </c>
      <c r="AN2262" s="296">
        <v>238095900</v>
      </c>
      <c r="AO2262" s="34"/>
      <c r="AP2262" s="34"/>
      <c r="AQ2262" s="34"/>
      <c r="AR2262" s="34"/>
      <c r="AS2262" s="34"/>
      <c r="AT2262" s="44" t="s">
        <v>6737</v>
      </c>
      <c r="AU2262" s="44"/>
      <c r="AV2262" s="751" t="str" cm="1">
        <f t="array" ref="AV22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2" s="34"/>
      <c r="AX2262" s="34"/>
      <c r="AY2262" s="34"/>
      <c r="AZ2262" s="34"/>
      <c r="BA2262" s="34"/>
      <c r="BB2262" s="34"/>
      <c r="BC2262" s="34"/>
      <c r="BD2262" s="44">
        <v>90605</v>
      </c>
      <c r="BE2262" s="34" t="s">
        <v>1385</v>
      </c>
      <c r="BF2262" s="43" t="s">
        <v>1277</v>
      </c>
      <c r="BG2262" s="34" t="s">
        <v>563</v>
      </c>
      <c r="BH2262" s="34" t="s">
        <v>404</v>
      </c>
      <c r="BI2262" s="34" t="s">
        <v>1385</v>
      </c>
      <c r="BJ2262" s="44" t="s">
        <v>3928</v>
      </c>
      <c r="BK2262" s="44" t="s">
        <v>6886</v>
      </c>
    </row>
    <row r="2263" spans="22:63">
      <c r="V2263" s="43">
        <v>272</v>
      </c>
      <c r="W2263" s="34" t="s">
        <v>4191</v>
      </c>
      <c r="X2263" s="44">
        <v>90600</v>
      </c>
      <c r="Y2263" s="34" t="s">
        <v>6990</v>
      </c>
      <c r="Z2263" s="43" t="s">
        <v>1277</v>
      </c>
      <c r="AA2263" s="34" t="s">
        <v>563</v>
      </c>
      <c r="AB2263" s="34" t="s">
        <v>404</v>
      </c>
      <c r="AC2263" s="34" t="s">
        <v>563</v>
      </c>
      <c r="AD2263" s="44" t="s">
        <v>3928</v>
      </c>
      <c r="AE2263" s="44" t="s">
        <v>6886</v>
      </c>
      <c r="AF2263" s="43">
        <v>272</v>
      </c>
      <c r="AG2263" s="34" t="s">
        <v>4191</v>
      </c>
      <c r="AH2263" s="34" t="s">
        <v>6985</v>
      </c>
      <c r="AI2263" s="43" t="s">
        <v>4102</v>
      </c>
      <c r="AJ2263" s="44" t="s">
        <v>4192</v>
      </c>
      <c r="AK2263" s="295">
        <v>6270479</v>
      </c>
      <c r="AL2263" s="44" t="s">
        <v>568</v>
      </c>
      <c r="AM2263" s="44" t="s">
        <v>4196</v>
      </c>
      <c r="AN2263" s="296">
        <v>238095900</v>
      </c>
      <c r="AO2263" s="34"/>
      <c r="AP2263" s="34"/>
      <c r="AQ2263" s="34"/>
      <c r="AR2263" s="34"/>
      <c r="AS2263" s="34"/>
      <c r="AT2263" s="44" t="s">
        <v>6737</v>
      </c>
      <c r="AU2263" s="44"/>
      <c r="AV2263" s="751" t="str" cm="1">
        <f t="array" ref="AV22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3" s="34"/>
      <c r="AX2263" s="34"/>
      <c r="AY2263" s="34"/>
      <c r="AZ2263" s="34"/>
      <c r="BA2263" s="34"/>
      <c r="BB2263" s="34"/>
      <c r="BC2263" s="34"/>
      <c r="BD2263" s="44">
        <v>90600</v>
      </c>
      <c r="BE2263" s="34" t="s">
        <v>6990</v>
      </c>
      <c r="BF2263" s="43" t="s">
        <v>1277</v>
      </c>
      <c r="BG2263" s="34" t="s">
        <v>563</v>
      </c>
      <c r="BH2263" s="34" t="s">
        <v>404</v>
      </c>
      <c r="BI2263" s="34" t="s">
        <v>563</v>
      </c>
      <c r="BJ2263" s="44" t="s">
        <v>3928</v>
      </c>
      <c r="BK2263" s="44" t="s">
        <v>6886</v>
      </c>
    </row>
    <row r="2264" spans="22:63">
      <c r="V2264" s="43">
        <v>272</v>
      </c>
      <c r="W2264" s="34" t="s">
        <v>4191</v>
      </c>
      <c r="X2264" s="44">
        <v>90612</v>
      </c>
      <c r="Y2264" s="34" t="s">
        <v>1670</v>
      </c>
      <c r="Z2264" s="43" t="s">
        <v>1277</v>
      </c>
      <c r="AA2264" s="34" t="s">
        <v>563</v>
      </c>
      <c r="AB2264" s="34" t="s">
        <v>404</v>
      </c>
      <c r="AC2264" s="34" t="s">
        <v>1670</v>
      </c>
      <c r="AD2264" s="44" t="s">
        <v>3928</v>
      </c>
      <c r="AE2264" s="44" t="s">
        <v>6886</v>
      </c>
      <c r="AF2264" s="43">
        <v>272</v>
      </c>
      <c r="AG2264" s="34" t="s">
        <v>4191</v>
      </c>
      <c r="AH2264" s="34" t="s">
        <v>6985</v>
      </c>
      <c r="AI2264" s="43" t="s">
        <v>4102</v>
      </c>
      <c r="AJ2264" s="44" t="s">
        <v>4192</v>
      </c>
      <c r="AK2264" s="295">
        <v>6270479</v>
      </c>
      <c r="AL2264" s="44" t="s">
        <v>568</v>
      </c>
      <c r="AM2264" s="44" t="s">
        <v>4196</v>
      </c>
      <c r="AN2264" s="296">
        <v>238095900</v>
      </c>
      <c r="AO2264" s="34"/>
      <c r="AP2264" s="34"/>
      <c r="AQ2264" s="34"/>
      <c r="AR2264" s="34"/>
      <c r="AS2264" s="34"/>
      <c r="AT2264" s="44" t="s">
        <v>6737</v>
      </c>
      <c r="AU2264" s="44"/>
      <c r="AV2264" s="751" t="str" cm="1">
        <f t="array" ref="AV22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4" s="34"/>
      <c r="AX2264" s="34"/>
      <c r="AY2264" s="34"/>
      <c r="AZ2264" s="34"/>
      <c r="BA2264" s="34"/>
      <c r="BB2264" s="34"/>
      <c r="BC2264" s="34"/>
      <c r="BD2264" s="44">
        <v>90612</v>
      </c>
      <c r="BE2264" s="34" t="s">
        <v>1670</v>
      </c>
      <c r="BF2264" s="43" t="s">
        <v>1277</v>
      </c>
      <c r="BG2264" s="34" t="s">
        <v>563</v>
      </c>
      <c r="BH2264" s="34" t="s">
        <v>404</v>
      </c>
      <c r="BI2264" s="34" t="s">
        <v>1670</v>
      </c>
      <c r="BJ2264" s="44" t="s">
        <v>3928</v>
      </c>
      <c r="BK2264" s="44" t="s">
        <v>6886</v>
      </c>
    </row>
    <row r="2265" spans="22:63">
      <c r="V2265" s="43">
        <v>272</v>
      </c>
      <c r="W2265" s="34" t="s">
        <v>4191</v>
      </c>
      <c r="X2265" s="44">
        <v>90613</v>
      </c>
      <c r="Y2265" s="34" t="s">
        <v>1899</v>
      </c>
      <c r="Z2265" s="43" t="s">
        <v>1277</v>
      </c>
      <c r="AA2265" s="34" t="s">
        <v>563</v>
      </c>
      <c r="AB2265" s="34" t="s">
        <v>404</v>
      </c>
      <c r="AC2265" s="34" t="s">
        <v>1899</v>
      </c>
      <c r="AD2265" s="44" t="s">
        <v>3928</v>
      </c>
      <c r="AE2265" s="44" t="s">
        <v>6886</v>
      </c>
      <c r="AF2265" s="43">
        <v>272</v>
      </c>
      <c r="AG2265" s="34" t="s">
        <v>4191</v>
      </c>
      <c r="AH2265" s="34" t="s">
        <v>6985</v>
      </c>
      <c r="AI2265" s="43" t="s">
        <v>4102</v>
      </c>
      <c r="AJ2265" s="44" t="s">
        <v>4192</v>
      </c>
      <c r="AK2265" s="295">
        <v>6270479</v>
      </c>
      <c r="AL2265" s="44" t="s">
        <v>568</v>
      </c>
      <c r="AM2265" s="44" t="s">
        <v>4196</v>
      </c>
      <c r="AN2265" s="296">
        <v>238095900</v>
      </c>
      <c r="AO2265" s="34"/>
      <c r="AP2265" s="34"/>
      <c r="AQ2265" s="34"/>
      <c r="AR2265" s="34"/>
      <c r="AS2265" s="34"/>
      <c r="AT2265" s="44" t="s">
        <v>6737</v>
      </c>
      <c r="AU2265" s="44"/>
      <c r="AV2265" s="751" t="str" cm="1">
        <f t="array" ref="AV22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5" s="34"/>
      <c r="AX2265" s="34"/>
      <c r="AY2265" s="34"/>
      <c r="AZ2265" s="34"/>
      <c r="BA2265" s="34"/>
      <c r="BB2265" s="34"/>
      <c r="BC2265" s="34"/>
      <c r="BD2265" s="44">
        <v>90613</v>
      </c>
      <c r="BE2265" s="34" t="s">
        <v>1899</v>
      </c>
      <c r="BF2265" s="43" t="s">
        <v>1277</v>
      </c>
      <c r="BG2265" s="34" t="s">
        <v>563</v>
      </c>
      <c r="BH2265" s="34" t="s">
        <v>404</v>
      </c>
      <c r="BI2265" s="34" t="s">
        <v>1899</v>
      </c>
      <c r="BJ2265" s="44" t="s">
        <v>3928</v>
      </c>
      <c r="BK2265" s="44" t="s">
        <v>6886</v>
      </c>
    </row>
    <row r="2266" spans="22:63">
      <c r="V2266" s="43">
        <v>272</v>
      </c>
      <c r="W2266" s="34" t="s">
        <v>4191</v>
      </c>
      <c r="X2266" s="44">
        <v>90614</v>
      </c>
      <c r="Y2266" s="34" t="s">
        <v>2091</v>
      </c>
      <c r="Z2266" s="43" t="s">
        <v>1277</v>
      </c>
      <c r="AA2266" s="34" t="s">
        <v>563</v>
      </c>
      <c r="AB2266" s="34" t="s">
        <v>404</v>
      </c>
      <c r="AC2266" s="34" t="s">
        <v>2091</v>
      </c>
      <c r="AD2266" s="44" t="s">
        <v>3928</v>
      </c>
      <c r="AE2266" s="44" t="s">
        <v>6886</v>
      </c>
      <c r="AF2266" s="43">
        <v>272</v>
      </c>
      <c r="AG2266" s="34" t="s">
        <v>4191</v>
      </c>
      <c r="AH2266" s="34" t="s">
        <v>6985</v>
      </c>
      <c r="AI2266" s="43" t="s">
        <v>4102</v>
      </c>
      <c r="AJ2266" s="44" t="s">
        <v>4192</v>
      </c>
      <c r="AK2266" s="295">
        <v>6270479</v>
      </c>
      <c r="AL2266" s="44" t="s">
        <v>568</v>
      </c>
      <c r="AM2266" s="44" t="s">
        <v>4196</v>
      </c>
      <c r="AN2266" s="296">
        <v>238095900</v>
      </c>
      <c r="AO2266" s="34"/>
      <c r="AP2266" s="34"/>
      <c r="AQ2266" s="34"/>
      <c r="AR2266" s="34"/>
      <c r="AS2266" s="34"/>
      <c r="AT2266" s="44" t="s">
        <v>6737</v>
      </c>
      <c r="AU2266" s="44"/>
      <c r="AV2266" s="751" t="str" cm="1">
        <f t="array" ref="AV22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6" s="34"/>
      <c r="AX2266" s="34"/>
      <c r="AY2266" s="34"/>
      <c r="AZ2266" s="34"/>
      <c r="BA2266" s="34"/>
      <c r="BB2266" s="34"/>
      <c r="BC2266" s="34"/>
      <c r="BD2266" s="44">
        <v>90614</v>
      </c>
      <c r="BE2266" s="34" t="s">
        <v>2091</v>
      </c>
      <c r="BF2266" s="43" t="s">
        <v>1277</v>
      </c>
      <c r="BG2266" s="34" t="s">
        <v>563</v>
      </c>
      <c r="BH2266" s="34" t="s">
        <v>404</v>
      </c>
      <c r="BI2266" s="34" t="s">
        <v>2091</v>
      </c>
      <c r="BJ2266" s="44" t="s">
        <v>3928</v>
      </c>
      <c r="BK2266" s="44" t="s">
        <v>6886</v>
      </c>
    </row>
    <row r="2267" spans="22:63">
      <c r="V2267" s="43">
        <v>272</v>
      </c>
      <c r="W2267" s="34" t="s">
        <v>4191</v>
      </c>
      <c r="X2267" s="44">
        <v>90617</v>
      </c>
      <c r="Y2267" s="34" t="s">
        <v>2268</v>
      </c>
      <c r="Z2267" s="43" t="s">
        <v>1277</v>
      </c>
      <c r="AA2267" s="34" t="s">
        <v>563</v>
      </c>
      <c r="AB2267" s="34" t="s">
        <v>404</v>
      </c>
      <c r="AC2267" s="34" t="s">
        <v>2268</v>
      </c>
      <c r="AD2267" s="44" t="s">
        <v>3928</v>
      </c>
      <c r="AE2267" s="44" t="s">
        <v>6886</v>
      </c>
      <c r="AF2267" s="43">
        <v>272</v>
      </c>
      <c r="AG2267" s="34" t="s">
        <v>4191</v>
      </c>
      <c r="AH2267" s="34" t="s">
        <v>6985</v>
      </c>
      <c r="AI2267" s="43" t="s">
        <v>4102</v>
      </c>
      <c r="AJ2267" s="44" t="s">
        <v>4192</v>
      </c>
      <c r="AK2267" s="295">
        <v>6270479</v>
      </c>
      <c r="AL2267" s="44" t="s">
        <v>568</v>
      </c>
      <c r="AM2267" s="44" t="s">
        <v>4196</v>
      </c>
      <c r="AN2267" s="296">
        <v>238095900</v>
      </c>
      <c r="AO2267" s="34"/>
      <c r="AP2267" s="34"/>
      <c r="AQ2267" s="34"/>
      <c r="AR2267" s="34"/>
      <c r="AS2267" s="34"/>
      <c r="AT2267" s="44" t="s">
        <v>6737</v>
      </c>
      <c r="AU2267" s="44"/>
      <c r="AV2267" s="751" t="str" cm="1">
        <f t="array" ref="AV22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7" s="34"/>
      <c r="AX2267" s="34"/>
      <c r="AY2267" s="34"/>
      <c r="AZ2267" s="34"/>
      <c r="BA2267" s="34"/>
      <c r="BB2267" s="34"/>
      <c r="BC2267" s="34"/>
      <c r="BD2267" s="44">
        <v>90617</v>
      </c>
      <c r="BE2267" s="34" t="s">
        <v>2268</v>
      </c>
      <c r="BF2267" s="43" t="s">
        <v>1277</v>
      </c>
      <c r="BG2267" s="34" t="s">
        <v>563</v>
      </c>
      <c r="BH2267" s="34" t="s">
        <v>404</v>
      </c>
      <c r="BI2267" s="34" t="s">
        <v>2268</v>
      </c>
      <c r="BJ2267" s="44" t="s">
        <v>3928</v>
      </c>
      <c r="BK2267" s="44" t="s">
        <v>6886</v>
      </c>
    </row>
    <row r="2268" spans="22:63">
      <c r="V2268" s="43">
        <v>272</v>
      </c>
      <c r="W2268" s="34" t="s">
        <v>4191</v>
      </c>
      <c r="X2268" s="44">
        <v>90623</v>
      </c>
      <c r="Y2268" s="34" t="s">
        <v>2810</v>
      </c>
      <c r="Z2268" s="43" t="s">
        <v>1277</v>
      </c>
      <c r="AA2268" s="34" t="s">
        <v>563</v>
      </c>
      <c r="AB2268" s="34" t="s">
        <v>404</v>
      </c>
      <c r="AC2268" s="34" t="s">
        <v>6991</v>
      </c>
      <c r="AD2268" s="44" t="s">
        <v>3928</v>
      </c>
      <c r="AE2268" s="44" t="s">
        <v>6886</v>
      </c>
      <c r="AF2268" s="43">
        <v>272</v>
      </c>
      <c r="AG2268" s="34" t="s">
        <v>4191</v>
      </c>
      <c r="AH2268" s="34" t="s">
        <v>6985</v>
      </c>
      <c r="AI2268" s="43" t="s">
        <v>4102</v>
      </c>
      <c r="AJ2268" s="44" t="s">
        <v>4192</v>
      </c>
      <c r="AK2268" s="295">
        <v>6270479</v>
      </c>
      <c r="AL2268" s="44" t="s">
        <v>568</v>
      </c>
      <c r="AM2268" s="44" t="s">
        <v>4196</v>
      </c>
      <c r="AN2268" s="296">
        <v>238095900</v>
      </c>
      <c r="AO2268" s="34"/>
      <c r="AP2268" s="34"/>
      <c r="AQ2268" s="34"/>
      <c r="AR2268" s="34"/>
      <c r="AS2268" s="34"/>
      <c r="AT2268" s="44" t="s">
        <v>6737</v>
      </c>
      <c r="AU2268" s="44"/>
      <c r="AV2268" s="751" t="str" cm="1">
        <f t="array" ref="AV22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8" s="34"/>
      <c r="AX2268" s="34"/>
      <c r="AY2268" s="34"/>
      <c r="AZ2268" s="34"/>
      <c r="BA2268" s="34"/>
      <c r="BB2268" s="34"/>
      <c r="BC2268" s="34"/>
      <c r="BD2268" s="44">
        <v>90623</v>
      </c>
      <c r="BE2268" s="34" t="s">
        <v>2810</v>
      </c>
      <c r="BF2268" s="43" t="s">
        <v>1277</v>
      </c>
      <c r="BG2268" s="34" t="s">
        <v>563</v>
      </c>
      <c r="BH2268" s="34" t="s">
        <v>404</v>
      </c>
      <c r="BI2268" s="34" t="s">
        <v>6991</v>
      </c>
      <c r="BJ2268" s="44" t="s">
        <v>3928</v>
      </c>
      <c r="BK2268" s="44" t="s">
        <v>6886</v>
      </c>
    </row>
    <row r="2269" spans="22:63">
      <c r="V2269" s="43">
        <v>272</v>
      </c>
      <c r="W2269" s="34" t="s">
        <v>4191</v>
      </c>
      <c r="X2269" s="44">
        <v>90624</v>
      </c>
      <c r="Y2269" s="34" t="s">
        <v>2915</v>
      </c>
      <c r="Z2269" s="43" t="s">
        <v>1277</v>
      </c>
      <c r="AA2269" s="34" t="s">
        <v>563</v>
      </c>
      <c r="AB2269" s="34" t="s">
        <v>404</v>
      </c>
      <c r="AC2269" s="34" t="s">
        <v>6992</v>
      </c>
      <c r="AD2269" s="44" t="s">
        <v>3928</v>
      </c>
      <c r="AE2269" s="44" t="s">
        <v>6886</v>
      </c>
      <c r="AF2269" s="43">
        <v>272</v>
      </c>
      <c r="AG2269" s="34" t="s">
        <v>4191</v>
      </c>
      <c r="AH2269" s="34" t="s">
        <v>6985</v>
      </c>
      <c r="AI2269" s="43" t="s">
        <v>4102</v>
      </c>
      <c r="AJ2269" s="44" t="s">
        <v>4192</v>
      </c>
      <c r="AK2269" s="295">
        <v>6270479</v>
      </c>
      <c r="AL2269" s="44" t="s">
        <v>568</v>
      </c>
      <c r="AM2269" s="44" t="s">
        <v>4196</v>
      </c>
      <c r="AN2269" s="296">
        <v>238095900</v>
      </c>
      <c r="AO2269" s="34"/>
      <c r="AP2269" s="34"/>
      <c r="AQ2269" s="34"/>
      <c r="AR2269" s="34"/>
      <c r="AS2269" s="34"/>
      <c r="AT2269" s="44" t="s">
        <v>6737</v>
      </c>
      <c r="AU2269" s="44"/>
      <c r="AV2269" s="751" t="str" cm="1">
        <f t="array" ref="AV22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69" s="34"/>
      <c r="AX2269" s="34"/>
      <c r="AY2269" s="34"/>
      <c r="AZ2269" s="34"/>
      <c r="BA2269" s="34"/>
      <c r="BB2269" s="34"/>
      <c r="BC2269" s="34"/>
      <c r="BD2269" s="44">
        <v>90624</v>
      </c>
      <c r="BE2269" s="34" t="s">
        <v>2915</v>
      </c>
      <c r="BF2269" s="43" t="s">
        <v>1277</v>
      </c>
      <c r="BG2269" s="34" t="s">
        <v>563</v>
      </c>
      <c r="BH2269" s="34" t="s">
        <v>404</v>
      </c>
      <c r="BI2269" s="34" t="s">
        <v>6992</v>
      </c>
      <c r="BJ2269" s="44" t="s">
        <v>3928</v>
      </c>
      <c r="BK2269" s="44" t="s">
        <v>6886</v>
      </c>
    </row>
    <row r="2270" spans="22:63">
      <c r="V2270" s="43">
        <v>272</v>
      </c>
      <c r="W2270" s="34" t="s">
        <v>4191</v>
      </c>
      <c r="X2270" s="44">
        <v>90625</v>
      </c>
      <c r="Y2270" s="34" t="s">
        <v>3011</v>
      </c>
      <c r="Z2270" s="43" t="s">
        <v>1277</v>
      </c>
      <c r="AA2270" s="34" t="s">
        <v>563</v>
      </c>
      <c r="AB2270" s="34" t="s">
        <v>404</v>
      </c>
      <c r="AC2270" s="34" t="s">
        <v>563</v>
      </c>
      <c r="AD2270" s="44" t="s">
        <v>3928</v>
      </c>
      <c r="AE2270" s="44" t="s">
        <v>6886</v>
      </c>
      <c r="AF2270" s="43">
        <v>272</v>
      </c>
      <c r="AG2270" s="34" t="s">
        <v>4191</v>
      </c>
      <c r="AH2270" s="34" t="s">
        <v>6985</v>
      </c>
      <c r="AI2270" s="43" t="s">
        <v>4102</v>
      </c>
      <c r="AJ2270" s="44" t="s">
        <v>4192</v>
      </c>
      <c r="AK2270" s="295">
        <v>6270479</v>
      </c>
      <c r="AL2270" s="44" t="s">
        <v>568</v>
      </c>
      <c r="AM2270" s="44" t="s">
        <v>4196</v>
      </c>
      <c r="AN2270" s="296">
        <v>238095900</v>
      </c>
      <c r="AO2270" s="34"/>
      <c r="AP2270" s="34"/>
      <c r="AQ2270" s="34"/>
      <c r="AR2270" s="34"/>
      <c r="AS2270" s="34"/>
      <c r="AT2270" s="44" t="s">
        <v>6737</v>
      </c>
      <c r="AU2270" s="44"/>
      <c r="AV2270" s="751" t="str" cm="1">
        <f t="array" ref="AV22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0" s="34"/>
      <c r="AX2270" s="34"/>
      <c r="AY2270" s="34"/>
      <c r="AZ2270" s="34"/>
      <c r="BA2270" s="34"/>
      <c r="BB2270" s="34"/>
      <c r="BC2270" s="34"/>
      <c r="BD2270" s="44">
        <v>90625</v>
      </c>
      <c r="BE2270" s="34" t="s">
        <v>3011</v>
      </c>
      <c r="BF2270" s="43" t="s">
        <v>1277</v>
      </c>
      <c r="BG2270" s="34" t="s">
        <v>563</v>
      </c>
      <c r="BH2270" s="34" t="s">
        <v>404</v>
      </c>
      <c r="BI2270" s="34" t="s">
        <v>563</v>
      </c>
      <c r="BJ2270" s="44" t="s">
        <v>3928</v>
      </c>
      <c r="BK2270" s="44" t="s">
        <v>6886</v>
      </c>
    </row>
    <row r="2271" spans="22:63">
      <c r="V2271" s="43">
        <v>272</v>
      </c>
      <c r="W2271" s="34" t="s">
        <v>4191</v>
      </c>
      <c r="X2271" s="44">
        <v>90626</v>
      </c>
      <c r="Y2271" s="34" t="s">
        <v>3089</v>
      </c>
      <c r="Z2271" s="43" t="s">
        <v>1277</v>
      </c>
      <c r="AA2271" s="34" t="s">
        <v>563</v>
      </c>
      <c r="AB2271" s="34" t="s">
        <v>404</v>
      </c>
      <c r="AC2271" s="34" t="s">
        <v>6993</v>
      </c>
      <c r="AD2271" s="44" t="s">
        <v>3928</v>
      </c>
      <c r="AE2271" s="44" t="s">
        <v>6886</v>
      </c>
      <c r="AF2271" s="43">
        <v>272</v>
      </c>
      <c r="AG2271" s="34" t="s">
        <v>4191</v>
      </c>
      <c r="AH2271" s="34" t="s">
        <v>6985</v>
      </c>
      <c r="AI2271" s="43" t="s">
        <v>4102</v>
      </c>
      <c r="AJ2271" s="44" t="s">
        <v>4192</v>
      </c>
      <c r="AK2271" s="295">
        <v>6270479</v>
      </c>
      <c r="AL2271" s="44" t="s">
        <v>568</v>
      </c>
      <c r="AM2271" s="44" t="s">
        <v>4196</v>
      </c>
      <c r="AN2271" s="296">
        <v>238095900</v>
      </c>
      <c r="AO2271" s="34"/>
      <c r="AP2271" s="34"/>
      <c r="AQ2271" s="34"/>
      <c r="AR2271" s="34"/>
      <c r="AS2271" s="34"/>
      <c r="AT2271" s="44" t="s">
        <v>6737</v>
      </c>
      <c r="AU2271" s="44"/>
      <c r="AV2271" s="751" t="str" cm="1">
        <f t="array" ref="AV22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1" s="34"/>
      <c r="AX2271" s="34"/>
      <c r="AY2271" s="34"/>
      <c r="AZ2271" s="34"/>
      <c r="BA2271" s="34"/>
      <c r="BB2271" s="34"/>
      <c r="BC2271" s="34"/>
      <c r="BD2271" s="44">
        <v>90626</v>
      </c>
      <c r="BE2271" s="34" t="s">
        <v>3089</v>
      </c>
      <c r="BF2271" s="43" t="s">
        <v>1277</v>
      </c>
      <c r="BG2271" s="34" t="s">
        <v>563</v>
      </c>
      <c r="BH2271" s="34" t="s">
        <v>404</v>
      </c>
      <c r="BI2271" s="34" t="s">
        <v>6993</v>
      </c>
      <c r="BJ2271" s="44" t="s">
        <v>3928</v>
      </c>
      <c r="BK2271" s="44" t="s">
        <v>6886</v>
      </c>
    </row>
    <row r="2272" spans="22:63">
      <c r="V2272" s="43">
        <v>272</v>
      </c>
      <c r="W2272" s="34" t="s">
        <v>4191</v>
      </c>
      <c r="X2272" s="44">
        <v>90627</v>
      </c>
      <c r="Y2272" s="34" t="s">
        <v>3157</v>
      </c>
      <c r="Z2272" s="43" t="s">
        <v>1277</v>
      </c>
      <c r="AA2272" s="34" t="s">
        <v>563</v>
      </c>
      <c r="AB2272" s="34" t="s">
        <v>404</v>
      </c>
      <c r="AC2272" s="34" t="s">
        <v>6994</v>
      </c>
      <c r="AD2272" s="44" t="s">
        <v>3928</v>
      </c>
      <c r="AE2272" s="44" t="s">
        <v>6886</v>
      </c>
      <c r="AF2272" s="43">
        <v>272</v>
      </c>
      <c r="AG2272" s="34" t="s">
        <v>4191</v>
      </c>
      <c r="AH2272" s="34" t="s">
        <v>6985</v>
      </c>
      <c r="AI2272" s="43" t="s">
        <v>4102</v>
      </c>
      <c r="AJ2272" s="44" t="s">
        <v>4192</v>
      </c>
      <c r="AK2272" s="295">
        <v>6270479</v>
      </c>
      <c r="AL2272" s="44" t="s">
        <v>568</v>
      </c>
      <c r="AM2272" s="44" t="s">
        <v>4196</v>
      </c>
      <c r="AN2272" s="296">
        <v>238095900</v>
      </c>
      <c r="AO2272" s="34"/>
      <c r="AP2272" s="34"/>
      <c r="AQ2272" s="34"/>
      <c r="AR2272" s="34"/>
      <c r="AS2272" s="34"/>
      <c r="AT2272" s="44" t="s">
        <v>6737</v>
      </c>
      <c r="AU2272" s="44"/>
      <c r="AV2272" s="751" t="str" cm="1">
        <f t="array" ref="AV22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2" s="34"/>
      <c r="AX2272" s="34"/>
      <c r="AY2272" s="34"/>
      <c r="AZ2272" s="34"/>
      <c r="BA2272" s="34"/>
      <c r="BB2272" s="34"/>
      <c r="BC2272" s="34"/>
      <c r="BD2272" s="44">
        <v>90627</v>
      </c>
      <c r="BE2272" s="34" t="s">
        <v>3157</v>
      </c>
      <c r="BF2272" s="43" t="s">
        <v>1277</v>
      </c>
      <c r="BG2272" s="34" t="s">
        <v>563</v>
      </c>
      <c r="BH2272" s="34" t="s">
        <v>404</v>
      </c>
      <c r="BI2272" s="34" t="s">
        <v>6994</v>
      </c>
      <c r="BJ2272" s="44" t="s">
        <v>3928</v>
      </c>
      <c r="BK2272" s="44" t="s">
        <v>6886</v>
      </c>
    </row>
    <row r="2273" spans="22:63">
      <c r="V2273" s="43">
        <v>272</v>
      </c>
      <c r="W2273" s="34" t="s">
        <v>4191</v>
      </c>
      <c r="X2273" s="44">
        <v>90628</v>
      </c>
      <c r="Y2273" s="34" t="s">
        <v>3223</v>
      </c>
      <c r="Z2273" s="43" t="s">
        <v>1277</v>
      </c>
      <c r="AA2273" s="34" t="s">
        <v>563</v>
      </c>
      <c r="AB2273" s="34" t="s">
        <v>404</v>
      </c>
      <c r="AC2273" s="34" t="s">
        <v>6995</v>
      </c>
      <c r="AD2273" s="44" t="s">
        <v>3928</v>
      </c>
      <c r="AE2273" s="44" t="s">
        <v>6886</v>
      </c>
      <c r="AF2273" s="43">
        <v>272</v>
      </c>
      <c r="AG2273" s="34" t="s">
        <v>4191</v>
      </c>
      <c r="AH2273" s="34" t="s">
        <v>6985</v>
      </c>
      <c r="AI2273" s="43" t="s">
        <v>4102</v>
      </c>
      <c r="AJ2273" s="44" t="s">
        <v>4192</v>
      </c>
      <c r="AK2273" s="295">
        <v>6270479</v>
      </c>
      <c r="AL2273" s="44" t="s">
        <v>568</v>
      </c>
      <c r="AM2273" s="44" t="s">
        <v>4196</v>
      </c>
      <c r="AN2273" s="296">
        <v>238095900</v>
      </c>
      <c r="AO2273" s="34"/>
      <c r="AP2273" s="34"/>
      <c r="AQ2273" s="34"/>
      <c r="AR2273" s="34"/>
      <c r="AS2273" s="34"/>
      <c r="AT2273" s="44" t="s">
        <v>6737</v>
      </c>
      <c r="AU2273" s="44"/>
      <c r="AV2273" s="751" t="str" cm="1">
        <f t="array" ref="AV22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3" s="34"/>
      <c r="AX2273" s="34"/>
      <c r="AY2273" s="34"/>
      <c r="AZ2273" s="34"/>
      <c r="BA2273" s="34"/>
      <c r="BB2273" s="34"/>
      <c r="BC2273" s="34"/>
      <c r="BD2273" s="44">
        <v>90628</v>
      </c>
      <c r="BE2273" s="34" t="s">
        <v>3223</v>
      </c>
      <c r="BF2273" s="43" t="s">
        <v>1277</v>
      </c>
      <c r="BG2273" s="34" t="s">
        <v>563</v>
      </c>
      <c r="BH2273" s="34" t="s">
        <v>404</v>
      </c>
      <c r="BI2273" s="34" t="s">
        <v>6995</v>
      </c>
      <c r="BJ2273" s="44" t="s">
        <v>3928</v>
      </c>
      <c r="BK2273" s="44" t="s">
        <v>6886</v>
      </c>
    </row>
    <row r="2274" spans="22:63">
      <c r="V2274" s="43">
        <v>272</v>
      </c>
      <c r="W2274" s="34" t="s">
        <v>4191</v>
      </c>
      <c r="X2274" s="44">
        <v>90619</v>
      </c>
      <c r="Y2274" s="34" t="s">
        <v>2419</v>
      </c>
      <c r="Z2274" s="43" t="s">
        <v>1277</v>
      </c>
      <c r="AA2274" s="34" t="s">
        <v>563</v>
      </c>
      <c r="AB2274" s="34" t="s">
        <v>404</v>
      </c>
      <c r="AC2274" s="34" t="s">
        <v>2419</v>
      </c>
      <c r="AD2274" s="44" t="s">
        <v>3928</v>
      </c>
      <c r="AE2274" s="44" t="s">
        <v>6886</v>
      </c>
      <c r="AF2274" s="43">
        <v>272</v>
      </c>
      <c r="AG2274" s="34" t="s">
        <v>4191</v>
      </c>
      <c r="AH2274" s="34" t="s">
        <v>6985</v>
      </c>
      <c r="AI2274" s="43" t="s">
        <v>4102</v>
      </c>
      <c r="AJ2274" s="44" t="s">
        <v>4192</v>
      </c>
      <c r="AK2274" s="295">
        <v>6270479</v>
      </c>
      <c r="AL2274" s="44" t="s">
        <v>568</v>
      </c>
      <c r="AM2274" s="44" t="s">
        <v>4196</v>
      </c>
      <c r="AN2274" s="296">
        <v>238095900</v>
      </c>
      <c r="AO2274" s="34"/>
      <c r="AP2274" s="34"/>
      <c r="AQ2274" s="34"/>
      <c r="AR2274" s="34"/>
      <c r="AS2274" s="34"/>
      <c r="AT2274" s="44" t="s">
        <v>6737</v>
      </c>
      <c r="AU2274" s="44"/>
      <c r="AV2274" s="751" t="str" cm="1">
        <f t="array" ref="AV22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4" s="34"/>
      <c r="AX2274" s="34"/>
      <c r="AY2274" s="34"/>
      <c r="AZ2274" s="34"/>
      <c r="BA2274" s="34"/>
      <c r="BB2274" s="34"/>
      <c r="BC2274" s="34"/>
      <c r="BD2274" s="44">
        <v>90619</v>
      </c>
      <c r="BE2274" s="34" t="s">
        <v>2419</v>
      </c>
      <c r="BF2274" s="43" t="s">
        <v>1277</v>
      </c>
      <c r="BG2274" s="34" t="s">
        <v>563</v>
      </c>
      <c r="BH2274" s="34" t="s">
        <v>404</v>
      </c>
      <c r="BI2274" s="34" t="s">
        <v>2419</v>
      </c>
      <c r="BJ2274" s="44" t="s">
        <v>3928</v>
      </c>
      <c r="BK2274" s="44" t="s">
        <v>6886</v>
      </c>
    </row>
    <row r="2275" spans="22:63">
      <c r="V2275" s="43">
        <v>272</v>
      </c>
      <c r="W2275" s="34" t="s">
        <v>4191</v>
      </c>
      <c r="X2275" s="44">
        <v>90620</v>
      </c>
      <c r="Y2275" s="34" t="s">
        <v>2560</v>
      </c>
      <c r="Z2275" s="43" t="s">
        <v>1277</v>
      </c>
      <c r="AA2275" s="34" t="s">
        <v>563</v>
      </c>
      <c r="AB2275" s="34" t="s">
        <v>404</v>
      </c>
      <c r="AC2275" s="34" t="s">
        <v>2560</v>
      </c>
      <c r="AD2275" s="44" t="s">
        <v>3928</v>
      </c>
      <c r="AE2275" s="44" t="s">
        <v>6886</v>
      </c>
      <c r="AF2275" s="43">
        <v>272</v>
      </c>
      <c r="AG2275" s="34" t="s">
        <v>4191</v>
      </c>
      <c r="AH2275" s="34" t="s">
        <v>6985</v>
      </c>
      <c r="AI2275" s="43" t="s">
        <v>4102</v>
      </c>
      <c r="AJ2275" s="44" t="s">
        <v>4192</v>
      </c>
      <c r="AK2275" s="295">
        <v>6270479</v>
      </c>
      <c r="AL2275" s="44" t="s">
        <v>568</v>
      </c>
      <c r="AM2275" s="44" t="s">
        <v>4196</v>
      </c>
      <c r="AN2275" s="296">
        <v>238095900</v>
      </c>
      <c r="AO2275" s="34"/>
      <c r="AP2275" s="34"/>
      <c r="AQ2275" s="34"/>
      <c r="AR2275" s="34"/>
      <c r="AS2275" s="34"/>
      <c r="AT2275" s="44" t="s">
        <v>6737</v>
      </c>
      <c r="AU2275" s="44"/>
      <c r="AV2275" s="751" t="str" cm="1">
        <f t="array" ref="AV22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5" s="34"/>
      <c r="AX2275" s="34"/>
      <c r="AY2275" s="34"/>
      <c r="AZ2275" s="34"/>
      <c r="BA2275" s="34"/>
      <c r="BB2275" s="34"/>
      <c r="BC2275" s="34"/>
      <c r="BD2275" s="44">
        <v>90620</v>
      </c>
      <c r="BE2275" s="34" t="s">
        <v>2560</v>
      </c>
      <c r="BF2275" s="43" t="s">
        <v>1277</v>
      </c>
      <c r="BG2275" s="34" t="s">
        <v>563</v>
      </c>
      <c r="BH2275" s="34" t="s">
        <v>404</v>
      </c>
      <c r="BI2275" s="34" t="s">
        <v>2560</v>
      </c>
      <c r="BJ2275" s="44" t="s">
        <v>3928</v>
      </c>
      <c r="BK2275" s="44" t="s">
        <v>6886</v>
      </c>
    </row>
    <row r="2276" spans="22:63">
      <c r="V2276" s="43">
        <v>272</v>
      </c>
      <c r="W2276" s="34" t="s">
        <v>4191</v>
      </c>
      <c r="X2276" s="44">
        <v>90621</v>
      </c>
      <c r="Y2276" s="34" t="s">
        <v>2689</v>
      </c>
      <c r="Z2276" s="43" t="s">
        <v>1277</v>
      </c>
      <c r="AA2276" s="34" t="s">
        <v>563</v>
      </c>
      <c r="AB2276" s="34" t="s">
        <v>404</v>
      </c>
      <c r="AC2276" s="34" t="s">
        <v>2689</v>
      </c>
      <c r="AD2276" s="44" t="s">
        <v>3928</v>
      </c>
      <c r="AE2276" s="44" t="s">
        <v>6886</v>
      </c>
      <c r="AF2276" s="43">
        <v>272</v>
      </c>
      <c r="AG2276" s="34" t="s">
        <v>4191</v>
      </c>
      <c r="AH2276" s="34" t="s">
        <v>6985</v>
      </c>
      <c r="AI2276" s="43" t="s">
        <v>4102</v>
      </c>
      <c r="AJ2276" s="44" t="s">
        <v>4192</v>
      </c>
      <c r="AK2276" s="295">
        <v>6270479</v>
      </c>
      <c r="AL2276" s="44" t="s">
        <v>568</v>
      </c>
      <c r="AM2276" s="44" t="s">
        <v>4196</v>
      </c>
      <c r="AN2276" s="296">
        <v>238095900</v>
      </c>
      <c r="AO2276" s="34"/>
      <c r="AP2276" s="34"/>
      <c r="AQ2276" s="34"/>
      <c r="AR2276" s="34"/>
      <c r="AS2276" s="34"/>
      <c r="AT2276" s="44" t="s">
        <v>6737</v>
      </c>
      <c r="AU2276" s="44"/>
      <c r="AV2276" s="751" t="str" cm="1">
        <f t="array" ref="AV22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6" s="34"/>
      <c r="AX2276" s="34"/>
      <c r="AY2276" s="34"/>
      <c r="AZ2276" s="34"/>
      <c r="BA2276" s="34"/>
      <c r="BB2276" s="34"/>
      <c r="BC2276" s="34"/>
      <c r="BD2276" s="44">
        <v>90621</v>
      </c>
      <c r="BE2276" s="34" t="s">
        <v>2689</v>
      </c>
      <c r="BF2276" s="43" t="s">
        <v>1277</v>
      </c>
      <c r="BG2276" s="34" t="s">
        <v>563</v>
      </c>
      <c r="BH2276" s="34" t="s">
        <v>404</v>
      </c>
      <c r="BI2276" s="34" t="s">
        <v>2689</v>
      </c>
      <c r="BJ2276" s="44" t="s">
        <v>3928</v>
      </c>
      <c r="BK2276" s="44" t="s">
        <v>6886</v>
      </c>
    </row>
    <row r="2277" spans="22:63">
      <c r="V2277" s="43">
        <v>272</v>
      </c>
      <c r="W2277" s="34" t="s">
        <v>4191</v>
      </c>
      <c r="X2277" s="44">
        <v>91201</v>
      </c>
      <c r="Y2277" s="34" t="s">
        <v>833</v>
      </c>
      <c r="Z2277" s="43" t="s">
        <v>1277</v>
      </c>
      <c r="AA2277" s="34" t="s">
        <v>568</v>
      </c>
      <c r="AB2277" s="34" t="s">
        <v>404</v>
      </c>
      <c r="AC2277" s="34" t="s">
        <v>833</v>
      </c>
      <c r="AD2277" s="44" t="s">
        <v>3928</v>
      </c>
      <c r="AE2277" s="44" t="s">
        <v>6886</v>
      </c>
      <c r="AF2277" s="43">
        <v>272</v>
      </c>
      <c r="AG2277" s="34" t="s">
        <v>4191</v>
      </c>
      <c r="AH2277" s="34" t="s">
        <v>6985</v>
      </c>
      <c r="AI2277" s="43" t="s">
        <v>4102</v>
      </c>
      <c r="AJ2277" s="44" t="s">
        <v>4192</v>
      </c>
      <c r="AK2277" s="295">
        <v>6270479</v>
      </c>
      <c r="AL2277" s="44" t="s">
        <v>568</v>
      </c>
      <c r="AM2277" s="44" t="s">
        <v>4196</v>
      </c>
      <c r="AN2277" s="296">
        <v>238095900</v>
      </c>
      <c r="AO2277" s="34"/>
      <c r="AP2277" s="34"/>
      <c r="AQ2277" s="34"/>
      <c r="AR2277" s="34"/>
      <c r="AS2277" s="34"/>
      <c r="AT2277" s="44" t="s">
        <v>6737</v>
      </c>
      <c r="AU2277" s="44"/>
      <c r="AV2277" s="751" t="str" cm="1">
        <f t="array" ref="AV22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7" s="34"/>
      <c r="AX2277" s="34"/>
      <c r="AY2277" s="34"/>
      <c r="AZ2277" s="34"/>
      <c r="BA2277" s="34"/>
      <c r="BB2277" s="34"/>
      <c r="BC2277" s="34"/>
      <c r="BD2277" s="44">
        <v>91201</v>
      </c>
      <c r="BE2277" s="34" t="s">
        <v>833</v>
      </c>
      <c r="BF2277" s="43" t="s">
        <v>1277</v>
      </c>
      <c r="BG2277" s="34" t="s">
        <v>568</v>
      </c>
      <c r="BH2277" s="34" t="s">
        <v>404</v>
      </c>
      <c r="BI2277" s="34" t="s">
        <v>833</v>
      </c>
      <c r="BJ2277" s="44" t="s">
        <v>3928</v>
      </c>
      <c r="BK2277" s="44" t="s">
        <v>6886</v>
      </c>
    </row>
    <row r="2278" spans="22:63">
      <c r="V2278" s="43">
        <v>272</v>
      </c>
      <c r="W2278" s="34" t="s">
        <v>4191</v>
      </c>
      <c r="X2278" s="44">
        <v>91205</v>
      </c>
      <c r="Y2278" s="34" t="s">
        <v>1098</v>
      </c>
      <c r="Z2278" s="43" t="s">
        <v>1277</v>
      </c>
      <c r="AA2278" s="34" t="s">
        <v>568</v>
      </c>
      <c r="AB2278" s="34" t="s">
        <v>404</v>
      </c>
      <c r="AC2278" s="34" t="s">
        <v>1098</v>
      </c>
      <c r="AD2278" s="44" t="s">
        <v>3928</v>
      </c>
      <c r="AE2278" s="44" t="s">
        <v>6886</v>
      </c>
      <c r="AF2278" s="43">
        <v>272</v>
      </c>
      <c r="AG2278" s="34" t="s">
        <v>4191</v>
      </c>
      <c r="AH2278" s="34" t="s">
        <v>6985</v>
      </c>
      <c r="AI2278" s="43" t="s">
        <v>4102</v>
      </c>
      <c r="AJ2278" s="44" t="s">
        <v>4192</v>
      </c>
      <c r="AK2278" s="295">
        <v>6270479</v>
      </c>
      <c r="AL2278" s="44" t="s">
        <v>568</v>
      </c>
      <c r="AM2278" s="44" t="s">
        <v>4196</v>
      </c>
      <c r="AN2278" s="296">
        <v>238095900</v>
      </c>
      <c r="AO2278" s="34"/>
      <c r="AP2278" s="34"/>
      <c r="AQ2278" s="34"/>
      <c r="AR2278" s="34"/>
      <c r="AS2278" s="34"/>
      <c r="AT2278" s="44" t="s">
        <v>6737</v>
      </c>
      <c r="AU2278" s="44"/>
      <c r="AV2278" s="751" t="str" cm="1">
        <f t="array" ref="AV22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8" s="34"/>
      <c r="AX2278" s="34"/>
      <c r="AY2278" s="34"/>
      <c r="AZ2278" s="34"/>
      <c r="BA2278" s="34"/>
      <c r="BB2278" s="34"/>
      <c r="BC2278" s="34"/>
      <c r="BD2278" s="44">
        <v>91205</v>
      </c>
      <c r="BE2278" s="34" t="s">
        <v>1098</v>
      </c>
      <c r="BF2278" s="43" t="s">
        <v>1277</v>
      </c>
      <c r="BG2278" s="34" t="s">
        <v>568</v>
      </c>
      <c r="BH2278" s="34" t="s">
        <v>404</v>
      </c>
      <c r="BI2278" s="34" t="s">
        <v>1098</v>
      </c>
      <c r="BJ2278" s="44" t="s">
        <v>3928</v>
      </c>
      <c r="BK2278" s="44" t="s">
        <v>6886</v>
      </c>
    </row>
    <row r="2279" spans="22:63">
      <c r="V2279" s="43">
        <v>272</v>
      </c>
      <c r="W2279" s="34" t="s">
        <v>4191</v>
      </c>
      <c r="X2279" s="44">
        <v>91207</v>
      </c>
      <c r="Y2279" s="34" t="s">
        <v>1391</v>
      </c>
      <c r="Z2279" s="43" t="s">
        <v>1277</v>
      </c>
      <c r="AA2279" s="34" t="s">
        <v>568</v>
      </c>
      <c r="AB2279" s="34" t="s">
        <v>404</v>
      </c>
      <c r="AC2279" s="34" t="s">
        <v>1391</v>
      </c>
      <c r="AD2279" s="44" t="s">
        <v>3928</v>
      </c>
      <c r="AE2279" s="44" t="s">
        <v>6886</v>
      </c>
      <c r="AF2279" s="43">
        <v>272</v>
      </c>
      <c r="AG2279" s="34" t="s">
        <v>4191</v>
      </c>
      <c r="AH2279" s="34" t="s">
        <v>6985</v>
      </c>
      <c r="AI2279" s="43" t="s">
        <v>4102</v>
      </c>
      <c r="AJ2279" s="44" t="s">
        <v>4192</v>
      </c>
      <c r="AK2279" s="295">
        <v>6270479</v>
      </c>
      <c r="AL2279" s="44" t="s">
        <v>568</v>
      </c>
      <c r="AM2279" s="44" t="s">
        <v>4196</v>
      </c>
      <c r="AN2279" s="296">
        <v>238095900</v>
      </c>
      <c r="AO2279" s="34"/>
      <c r="AP2279" s="34"/>
      <c r="AQ2279" s="34"/>
      <c r="AR2279" s="34"/>
      <c r="AS2279" s="34"/>
      <c r="AT2279" s="44" t="s">
        <v>6737</v>
      </c>
      <c r="AU2279" s="44"/>
      <c r="AV2279" s="751" t="str" cm="1">
        <f t="array" ref="AV22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79" s="34"/>
      <c r="AX2279" s="34"/>
      <c r="AY2279" s="34"/>
      <c r="AZ2279" s="34"/>
      <c r="BA2279" s="34"/>
      <c r="BB2279" s="34"/>
      <c r="BC2279" s="34"/>
      <c r="BD2279" s="44">
        <v>91207</v>
      </c>
      <c r="BE2279" s="34" t="s">
        <v>1391</v>
      </c>
      <c r="BF2279" s="43" t="s">
        <v>1277</v>
      </c>
      <c r="BG2279" s="34" t="s">
        <v>568</v>
      </c>
      <c r="BH2279" s="34" t="s">
        <v>404</v>
      </c>
      <c r="BI2279" s="34" t="s">
        <v>1391</v>
      </c>
      <c r="BJ2279" s="44" t="s">
        <v>3928</v>
      </c>
      <c r="BK2279" s="44" t="s">
        <v>6886</v>
      </c>
    </row>
    <row r="2280" spans="22:63">
      <c r="V2280" s="43">
        <v>272</v>
      </c>
      <c r="W2280" s="34" t="s">
        <v>4191</v>
      </c>
      <c r="X2280" s="44">
        <v>91208</v>
      </c>
      <c r="Y2280" s="34" t="s">
        <v>1444</v>
      </c>
      <c r="Z2280" s="43" t="s">
        <v>1277</v>
      </c>
      <c r="AA2280" s="34" t="s">
        <v>568</v>
      </c>
      <c r="AB2280" s="34" t="s">
        <v>404</v>
      </c>
      <c r="AC2280" s="34" t="s">
        <v>1444</v>
      </c>
      <c r="AD2280" s="44" t="s">
        <v>3928</v>
      </c>
      <c r="AE2280" s="44" t="s">
        <v>6886</v>
      </c>
      <c r="AF2280" s="43">
        <v>272</v>
      </c>
      <c r="AG2280" s="34" t="s">
        <v>4191</v>
      </c>
      <c r="AH2280" s="34" t="s">
        <v>6985</v>
      </c>
      <c r="AI2280" s="43" t="s">
        <v>4102</v>
      </c>
      <c r="AJ2280" s="44" t="s">
        <v>4192</v>
      </c>
      <c r="AK2280" s="295">
        <v>6270479</v>
      </c>
      <c r="AL2280" s="44" t="s">
        <v>568</v>
      </c>
      <c r="AM2280" s="44" t="s">
        <v>4196</v>
      </c>
      <c r="AN2280" s="296">
        <v>238095900</v>
      </c>
      <c r="AO2280" s="34"/>
      <c r="AP2280" s="34"/>
      <c r="AQ2280" s="34"/>
      <c r="AR2280" s="34"/>
      <c r="AS2280" s="34"/>
      <c r="AT2280" s="44" t="s">
        <v>6737</v>
      </c>
      <c r="AU2280" s="44"/>
      <c r="AV2280" s="751" t="str" cm="1">
        <f t="array" ref="AV22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0" s="34"/>
      <c r="AX2280" s="34"/>
      <c r="AY2280" s="34"/>
      <c r="AZ2280" s="34"/>
      <c r="BA2280" s="34"/>
      <c r="BB2280" s="34"/>
      <c r="BC2280" s="34"/>
      <c r="BD2280" s="44">
        <v>91208</v>
      </c>
      <c r="BE2280" s="34" t="s">
        <v>1444</v>
      </c>
      <c r="BF2280" s="43" t="s">
        <v>1277</v>
      </c>
      <c r="BG2280" s="34" t="s">
        <v>568</v>
      </c>
      <c r="BH2280" s="34" t="s">
        <v>404</v>
      </c>
      <c r="BI2280" s="34" t="s">
        <v>1444</v>
      </c>
      <c r="BJ2280" s="44" t="s">
        <v>3928</v>
      </c>
      <c r="BK2280" s="44" t="s">
        <v>6886</v>
      </c>
    </row>
    <row r="2281" spans="22:63">
      <c r="V2281" s="43">
        <v>272</v>
      </c>
      <c r="W2281" s="34" t="s">
        <v>4191</v>
      </c>
      <c r="X2281" s="44">
        <v>91209</v>
      </c>
      <c r="Y2281" s="34" t="s">
        <v>1802</v>
      </c>
      <c r="Z2281" s="43" t="s">
        <v>1277</v>
      </c>
      <c r="AA2281" s="34" t="s">
        <v>568</v>
      </c>
      <c r="AB2281" s="34" t="s">
        <v>404</v>
      </c>
      <c r="AC2281" s="34" t="s">
        <v>1802</v>
      </c>
      <c r="AD2281" s="44" t="s">
        <v>3928</v>
      </c>
      <c r="AE2281" s="44" t="s">
        <v>6886</v>
      </c>
      <c r="AF2281" s="43">
        <v>272</v>
      </c>
      <c r="AG2281" s="34" t="s">
        <v>4191</v>
      </c>
      <c r="AH2281" s="34" t="s">
        <v>6985</v>
      </c>
      <c r="AI2281" s="43" t="s">
        <v>4102</v>
      </c>
      <c r="AJ2281" s="44" t="s">
        <v>4192</v>
      </c>
      <c r="AK2281" s="295">
        <v>6270479</v>
      </c>
      <c r="AL2281" s="44" t="s">
        <v>568</v>
      </c>
      <c r="AM2281" s="44" t="s">
        <v>4196</v>
      </c>
      <c r="AN2281" s="296">
        <v>238095900</v>
      </c>
      <c r="AO2281" s="34"/>
      <c r="AP2281" s="34"/>
      <c r="AQ2281" s="34"/>
      <c r="AR2281" s="34"/>
      <c r="AS2281" s="34"/>
      <c r="AT2281" s="44" t="s">
        <v>6737</v>
      </c>
      <c r="AU2281" s="44"/>
      <c r="AV2281" s="751" t="str" cm="1">
        <f t="array" ref="AV22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1" s="34"/>
      <c r="AX2281" s="34"/>
      <c r="AY2281" s="34"/>
      <c r="AZ2281" s="34"/>
      <c r="BA2281" s="34"/>
      <c r="BB2281" s="34"/>
      <c r="BC2281" s="34"/>
      <c r="BD2281" s="44">
        <v>91209</v>
      </c>
      <c r="BE2281" s="34" t="s">
        <v>1802</v>
      </c>
      <c r="BF2281" s="43" t="s">
        <v>1277</v>
      </c>
      <c r="BG2281" s="34" t="s">
        <v>568</v>
      </c>
      <c r="BH2281" s="34" t="s">
        <v>404</v>
      </c>
      <c r="BI2281" s="34" t="s">
        <v>1802</v>
      </c>
      <c r="BJ2281" s="44" t="s">
        <v>3928</v>
      </c>
      <c r="BK2281" s="44" t="s">
        <v>6886</v>
      </c>
    </row>
    <row r="2282" spans="22:63">
      <c r="V2282" s="43">
        <v>272</v>
      </c>
      <c r="W2282" s="34" t="s">
        <v>4191</v>
      </c>
      <c r="X2282" s="44">
        <v>91210</v>
      </c>
      <c r="Y2282" s="34" t="s">
        <v>2093</v>
      </c>
      <c r="Z2282" s="43" t="s">
        <v>1277</v>
      </c>
      <c r="AA2282" s="34" t="s">
        <v>568</v>
      </c>
      <c r="AB2282" s="34" t="s">
        <v>404</v>
      </c>
      <c r="AC2282" s="34" t="s">
        <v>2093</v>
      </c>
      <c r="AD2282" s="44" t="s">
        <v>3928</v>
      </c>
      <c r="AE2282" s="44" t="s">
        <v>6886</v>
      </c>
      <c r="AF2282" s="43">
        <v>272</v>
      </c>
      <c r="AG2282" s="34" t="s">
        <v>4191</v>
      </c>
      <c r="AH2282" s="34" t="s">
        <v>6985</v>
      </c>
      <c r="AI2282" s="43" t="s">
        <v>4102</v>
      </c>
      <c r="AJ2282" s="44" t="s">
        <v>4192</v>
      </c>
      <c r="AK2282" s="295">
        <v>6270479</v>
      </c>
      <c r="AL2282" s="44" t="s">
        <v>568</v>
      </c>
      <c r="AM2282" s="44" t="s">
        <v>4196</v>
      </c>
      <c r="AN2282" s="296">
        <v>238095900</v>
      </c>
      <c r="AO2282" s="34"/>
      <c r="AP2282" s="34"/>
      <c r="AQ2282" s="34"/>
      <c r="AR2282" s="34"/>
      <c r="AS2282" s="34"/>
      <c r="AT2282" s="44" t="s">
        <v>6737</v>
      </c>
      <c r="AU2282" s="44"/>
      <c r="AV2282" s="751" t="str" cm="1">
        <f t="array" ref="AV22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2" s="34"/>
      <c r="AX2282" s="34"/>
      <c r="AY2282" s="34"/>
      <c r="AZ2282" s="34"/>
      <c r="BA2282" s="34"/>
      <c r="BB2282" s="34"/>
      <c r="BC2282" s="34"/>
      <c r="BD2282" s="44">
        <v>91210</v>
      </c>
      <c r="BE2282" s="34" t="s">
        <v>2093</v>
      </c>
      <c r="BF2282" s="43" t="s">
        <v>1277</v>
      </c>
      <c r="BG2282" s="34" t="s">
        <v>568</v>
      </c>
      <c r="BH2282" s="34" t="s">
        <v>404</v>
      </c>
      <c r="BI2282" s="34" t="s">
        <v>2093</v>
      </c>
      <c r="BJ2282" s="44" t="s">
        <v>3928</v>
      </c>
      <c r="BK2282" s="44" t="s">
        <v>6886</v>
      </c>
    </row>
    <row r="2283" spans="22:63">
      <c r="V2283" s="43">
        <v>272</v>
      </c>
      <c r="W2283" s="34" t="s">
        <v>4191</v>
      </c>
      <c r="X2283" s="44">
        <v>91212</v>
      </c>
      <c r="Y2283" s="34" t="s">
        <v>2271</v>
      </c>
      <c r="Z2283" s="43" t="s">
        <v>1277</v>
      </c>
      <c r="AA2283" s="34" t="s">
        <v>568</v>
      </c>
      <c r="AB2283" s="34" t="s">
        <v>404</v>
      </c>
      <c r="AC2283" s="34" t="s">
        <v>2271</v>
      </c>
      <c r="AD2283" s="44" t="s">
        <v>3928</v>
      </c>
      <c r="AE2283" s="44" t="s">
        <v>6886</v>
      </c>
      <c r="AF2283" s="43">
        <v>272</v>
      </c>
      <c r="AG2283" s="34" t="s">
        <v>4191</v>
      </c>
      <c r="AH2283" s="34" t="s">
        <v>6985</v>
      </c>
      <c r="AI2283" s="43" t="s">
        <v>4102</v>
      </c>
      <c r="AJ2283" s="44" t="s">
        <v>4192</v>
      </c>
      <c r="AK2283" s="295">
        <v>6270479</v>
      </c>
      <c r="AL2283" s="44" t="s">
        <v>568</v>
      </c>
      <c r="AM2283" s="44" t="s">
        <v>4196</v>
      </c>
      <c r="AN2283" s="296">
        <v>238095900</v>
      </c>
      <c r="AO2283" s="34"/>
      <c r="AP2283" s="34"/>
      <c r="AQ2283" s="34"/>
      <c r="AR2283" s="34"/>
      <c r="AS2283" s="34"/>
      <c r="AT2283" s="44" t="s">
        <v>6737</v>
      </c>
      <c r="AU2283" s="44"/>
      <c r="AV2283" s="751" t="str" cm="1">
        <f t="array" ref="AV22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3" s="34"/>
      <c r="AX2283" s="34"/>
      <c r="AY2283" s="34"/>
      <c r="AZ2283" s="34"/>
      <c r="BA2283" s="34"/>
      <c r="BB2283" s="34"/>
      <c r="BC2283" s="34"/>
      <c r="BD2283" s="44">
        <v>91212</v>
      </c>
      <c r="BE2283" s="34" t="s">
        <v>2271</v>
      </c>
      <c r="BF2283" s="43" t="s">
        <v>1277</v>
      </c>
      <c r="BG2283" s="34" t="s">
        <v>568</v>
      </c>
      <c r="BH2283" s="34" t="s">
        <v>404</v>
      </c>
      <c r="BI2283" s="34" t="s">
        <v>2271</v>
      </c>
      <c r="BJ2283" s="44" t="s">
        <v>3928</v>
      </c>
      <c r="BK2283" s="44" t="s">
        <v>6886</v>
      </c>
    </row>
    <row r="2284" spans="22:63">
      <c r="V2284" s="43">
        <v>272</v>
      </c>
      <c r="W2284" s="34" t="s">
        <v>4191</v>
      </c>
      <c r="X2284" s="44">
        <v>91213</v>
      </c>
      <c r="Y2284" s="34" t="s">
        <v>2011</v>
      </c>
      <c r="Z2284" s="43" t="s">
        <v>1277</v>
      </c>
      <c r="AA2284" s="34" t="s">
        <v>568</v>
      </c>
      <c r="AB2284" s="34" t="s">
        <v>404</v>
      </c>
      <c r="AC2284" s="34" t="s">
        <v>2011</v>
      </c>
      <c r="AD2284" s="44" t="s">
        <v>3928</v>
      </c>
      <c r="AE2284" s="44" t="s">
        <v>6886</v>
      </c>
      <c r="AF2284" s="43">
        <v>272</v>
      </c>
      <c r="AG2284" s="34" t="s">
        <v>4191</v>
      </c>
      <c r="AH2284" s="34" t="s">
        <v>6985</v>
      </c>
      <c r="AI2284" s="43" t="s">
        <v>4102</v>
      </c>
      <c r="AJ2284" s="44" t="s">
        <v>4192</v>
      </c>
      <c r="AK2284" s="295">
        <v>6270479</v>
      </c>
      <c r="AL2284" s="44" t="s">
        <v>568</v>
      </c>
      <c r="AM2284" s="44" t="s">
        <v>4196</v>
      </c>
      <c r="AN2284" s="296">
        <v>238095900</v>
      </c>
      <c r="AO2284" s="34"/>
      <c r="AP2284" s="34"/>
      <c r="AQ2284" s="34"/>
      <c r="AR2284" s="34"/>
      <c r="AS2284" s="34"/>
      <c r="AT2284" s="44" t="s">
        <v>6737</v>
      </c>
      <c r="AU2284" s="44"/>
      <c r="AV2284" s="751" t="str" cm="1">
        <f t="array" ref="AV22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4" s="34"/>
      <c r="AX2284" s="34"/>
      <c r="AY2284" s="34"/>
      <c r="AZ2284" s="34"/>
      <c r="BA2284" s="34"/>
      <c r="BB2284" s="34"/>
      <c r="BC2284" s="34"/>
      <c r="BD2284" s="44">
        <v>91213</v>
      </c>
      <c r="BE2284" s="34" t="s">
        <v>2011</v>
      </c>
      <c r="BF2284" s="43" t="s">
        <v>1277</v>
      </c>
      <c r="BG2284" s="34" t="s">
        <v>568</v>
      </c>
      <c r="BH2284" s="34" t="s">
        <v>404</v>
      </c>
      <c r="BI2284" s="34" t="s">
        <v>2011</v>
      </c>
      <c r="BJ2284" s="44" t="s">
        <v>3928</v>
      </c>
      <c r="BK2284" s="44" t="s">
        <v>6886</v>
      </c>
    </row>
    <row r="2285" spans="22:63">
      <c r="V2285" s="43">
        <v>272</v>
      </c>
      <c r="W2285" s="34" t="s">
        <v>4191</v>
      </c>
      <c r="X2285" s="44">
        <v>91216</v>
      </c>
      <c r="Y2285" s="34" t="s">
        <v>2563</v>
      </c>
      <c r="Z2285" s="43" t="s">
        <v>1277</v>
      </c>
      <c r="AA2285" s="34" t="s">
        <v>568</v>
      </c>
      <c r="AB2285" s="34" t="s">
        <v>404</v>
      </c>
      <c r="AC2285" s="34" t="s">
        <v>2563</v>
      </c>
      <c r="AD2285" s="44" t="s">
        <v>3928</v>
      </c>
      <c r="AE2285" s="44" t="s">
        <v>6886</v>
      </c>
      <c r="AF2285" s="43">
        <v>272</v>
      </c>
      <c r="AG2285" s="34" t="s">
        <v>4191</v>
      </c>
      <c r="AH2285" s="34" t="s">
        <v>6985</v>
      </c>
      <c r="AI2285" s="43" t="s">
        <v>4102</v>
      </c>
      <c r="AJ2285" s="44" t="s">
        <v>4192</v>
      </c>
      <c r="AK2285" s="295">
        <v>6270479</v>
      </c>
      <c r="AL2285" s="44" t="s">
        <v>568</v>
      </c>
      <c r="AM2285" s="44" t="s">
        <v>4196</v>
      </c>
      <c r="AN2285" s="296">
        <v>238095900</v>
      </c>
      <c r="AO2285" s="34"/>
      <c r="AP2285" s="34"/>
      <c r="AQ2285" s="34"/>
      <c r="AR2285" s="34"/>
      <c r="AS2285" s="34"/>
      <c r="AT2285" s="44" t="s">
        <v>6737</v>
      </c>
      <c r="AU2285" s="44"/>
      <c r="AV2285" s="751" t="str" cm="1">
        <f t="array" ref="AV22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5" s="34"/>
      <c r="AX2285" s="34"/>
      <c r="AY2285" s="34"/>
      <c r="AZ2285" s="34"/>
      <c r="BA2285" s="34"/>
      <c r="BB2285" s="34"/>
      <c r="BC2285" s="34"/>
      <c r="BD2285" s="44">
        <v>91216</v>
      </c>
      <c r="BE2285" s="34" t="s">
        <v>2563</v>
      </c>
      <c r="BF2285" s="43" t="s">
        <v>1277</v>
      </c>
      <c r="BG2285" s="34" t="s">
        <v>568</v>
      </c>
      <c r="BH2285" s="34" t="s">
        <v>404</v>
      </c>
      <c r="BI2285" s="34" t="s">
        <v>2563</v>
      </c>
      <c r="BJ2285" s="44" t="s">
        <v>3928</v>
      </c>
      <c r="BK2285" s="44" t="s">
        <v>6886</v>
      </c>
    </row>
    <row r="2286" spans="22:63">
      <c r="V2286" s="43">
        <v>272</v>
      </c>
      <c r="W2286" s="34" t="s">
        <v>4191</v>
      </c>
      <c r="X2286" s="44">
        <v>91219</v>
      </c>
      <c r="Y2286" s="34" t="s">
        <v>2692</v>
      </c>
      <c r="Z2286" s="43" t="s">
        <v>1277</v>
      </c>
      <c r="AA2286" s="34" t="s">
        <v>568</v>
      </c>
      <c r="AB2286" s="34" t="s">
        <v>404</v>
      </c>
      <c r="AC2286" s="34" t="s">
        <v>2692</v>
      </c>
      <c r="AD2286" s="44" t="s">
        <v>3928</v>
      </c>
      <c r="AE2286" s="44" t="s">
        <v>6886</v>
      </c>
      <c r="AF2286" s="43">
        <v>272</v>
      </c>
      <c r="AG2286" s="34" t="s">
        <v>4191</v>
      </c>
      <c r="AH2286" s="34" t="s">
        <v>6985</v>
      </c>
      <c r="AI2286" s="43" t="s">
        <v>4102</v>
      </c>
      <c r="AJ2286" s="44" t="s">
        <v>4192</v>
      </c>
      <c r="AK2286" s="295">
        <v>6270479</v>
      </c>
      <c r="AL2286" s="44" t="s">
        <v>568</v>
      </c>
      <c r="AM2286" s="44" t="s">
        <v>4196</v>
      </c>
      <c r="AN2286" s="296">
        <v>238095900</v>
      </c>
      <c r="AO2286" s="34"/>
      <c r="AP2286" s="34"/>
      <c r="AQ2286" s="34"/>
      <c r="AR2286" s="34"/>
      <c r="AS2286" s="34"/>
      <c r="AT2286" s="44" t="s">
        <v>6737</v>
      </c>
      <c r="AU2286" s="44"/>
      <c r="AV2286" s="751" t="str" cm="1">
        <f t="array" ref="AV22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6" s="34"/>
      <c r="AX2286" s="34"/>
      <c r="AY2286" s="34"/>
      <c r="AZ2286" s="34"/>
      <c r="BA2286" s="34"/>
      <c r="BB2286" s="34"/>
      <c r="BC2286" s="34"/>
      <c r="BD2286" s="44">
        <v>91219</v>
      </c>
      <c r="BE2286" s="34" t="s">
        <v>2692</v>
      </c>
      <c r="BF2286" s="43" t="s">
        <v>1277</v>
      </c>
      <c r="BG2286" s="34" t="s">
        <v>568</v>
      </c>
      <c r="BH2286" s="34" t="s">
        <v>404</v>
      </c>
      <c r="BI2286" s="34" t="s">
        <v>2692</v>
      </c>
      <c r="BJ2286" s="44" t="s">
        <v>3928</v>
      </c>
      <c r="BK2286" s="44" t="s">
        <v>6886</v>
      </c>
    </row>
    <row r="2287" spans="22:63">
      <c r="V2287" s="43">
        <v>272</v>
      </c>
      <c r="W2287" s="34" t="s">
        <v>4191</v>
      </c>
      <c r="X2287" s="44">
        <v>91200</v>
      </c>
      <c r="Y2287" s="34" t="s">
        <v>6996</v>
      </c>
      <c r="Z2287" s="43" t="s">
        <v>1277</v>
      </c>
      <c r="AA2287" s="34" t="s">
        <v>568</v>
      </c>
      <c r="AB2287" s="34" t="s">
        <v>404</v>
      </c>
      <c r="AC2287" s="34" t="s">
        <v>6997</v>
      </c>
      <c r="AD2287" s="44" t="s">
        <v>3928</v>
      </c>
      <c r="AE2287" s="44" t="s">
        <v>6886</v>
      </c>
      <c r="AF2287" s="43">
        <v>272</v>
      </c>
      <c r="AG2287" s="34" t="s">
        <v>4191</v>
      </c>
      <c r="AH2287" s="34" t="s">
        <v>6985</v>
      </c>
      <c r="AI2287" s="43" t="s">
        <v>4102</v>
      </c>
      <c r="AJ2287" s="44" t="s">
        <v>4192</v>
      </c>
      <c r="AK2287" s="295">
        <v>6270479</v>
      </c>
      <c r="AL2287" s="44" t="s">
        <v>568</v>
      </c>
      <c r="AM2287" s="44" t="s">
        <v>4196</v>
      </c>
      <c r="AN2287" s="296">
        <v>238095900</v>
      </c>
      <c r="AO2287" s="34"/>
      <c r="AP2287" s="34"/>
      <c r="AQ2287" s="34"/>
      <c r="AR2287" s="34"/>
      <c r="AS2287" s="34"/>
      <c r="AT2287" s="44" t="s">
        <v>6737</v>
      </c>
      <c r="AU2287" s="44"/>
      <c r="AV2287" s="751" t="str" cm="1">
        <f t="array" ref="AV22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7" s="34"/>
      <c r="AX2287" s="34"/>
      <c r="AY2287" s="34"/>
      <c r="AZ2287" s="34"/>
      <c r="BA2287" s="34"/>
      <c r="BB2287" s="34"/>
      <c r="BC2287" s="34"/>
      <c r="BD2287" s="44">
        <v>91200</v>
      </c>
      <c r="BE2287" s="34" t="s">
        <v>6996</v>
      </c>
      <c r="BF2287" s="43" t="s">
        <v>1277</v>
      </c>
      <c r="BG2287" s="34" t="s">
        <v>568</v>
      </c>
      <c r="BH2287" s="34" t="s">
        <v>404</v>
      </c>
      <c r="BI2287" s="34" t="s">
        <v>6997</v>
      </c>
      <c r="BJ2287" s="44" t="s">
        <v>3928</v>
      </c>
      <c r="BK2287" s="44" t="s">
        <v>6886</v>
      </c>
    </row>
    <row r="2288" spans="22:63">
      <c r="V2288" s="43">
        <v>272</v>
      </c>
      <c r="W2288" s="34" t="s">
        <v>4191</v>
      </c>
      <c r="X2288" s="44">
        <v>91221</v>
      </c>
      <c r="Y2288" s="34" t="s">
        <v>2187</v>
      </c>
      <c r="Z2288" s="43" t="s">
        <v>1277</v>
      </c>
      <c r="AA2288" s="34" t="s">
        <v>568</v>
      </c>
      <c r="AB2288" s="34" t="s">
        <v>404</v>
      </c>
      <c r="AC2288" s="34" t="s">
        <v>2187</v>
      </c>
      <c r="AD2288" s="44" t="s">
        <v>3928</v>
      </c>
      <c r="AE2288" s="44" t="s">
        <v>6886</v>
      </c>
      <c r="AF2288" s="43">
        <v>272</v>
      </c>
      <c r="AG2288" s="34" t="s">
        <v>4191</v>
      </c>
      <c r="AH2288" s="34" t="s">
        <v>6985</v>
      </c>
      <c r="AI2288" s="43" t="s">
        <v>4102</v>
      </c>
      <c r="AJ2288" s="44" t="s">
        <v>4192</v>
      </c>
      <c r="AK2288" s="295">
        <v>6270479</v>
      </c>
      <c r="AL2288" s="44" t="s">
        <v>568</v>
      </c>
      <c r="AM2288" s="44" t="s">
        <v>4196</v>
      </c>
      <c r="AN2288" s="296">
        <v>238095900</v>
      </c>
      <c r="AO2288" s="34"/>
      <c r="AP2288" s="34"/>
      <c r="AQ2288" s="34"/>
      <c r="AR2288" s="34"/>
      <c r="AS2288" s="34"/>
      <c r="AT2288" s="44" t="s">
        <v>6737</v>
      </c>
      <c r="AU2288" s="44"/>
      <c r="AV2288" s="751" t="str" cm="1">
        <f t="array" ref="AV22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8" s="34"/>
      <c r="AX2288" s="34"/>
      <c r="AY2288" s="34"/>
      <c r="AZ2288" s="34"/>
      <c r="BA2288" s="34"/>
      <c r="BB2288" s="34"/>
      <c r="BC2288" s="34"/>
      <c r="BD2288" s="44">
        <v>91221</v>
      </c>
      <c r="BE2288" s="34" t="s">
        <v>2187</v>
      </c>
      <c r="BF2288" s="43" t="s">
        <v>1277</v>
      </c>
      <c r="BG2288" s="34" t="s">
        <v>568</v>
      </c>
      <c r="BH2288" s="34" t="s">
        <v>404</v>
      </c>
      <c r="BI2288" s="34" t="s">
        <v>2187</v>
      </c>
      <c r="BJ2288" s="44" t="s">
        <v>3928</v>
      </c>
      <c r="BK2288" s="44" t="s">
        <v>6886</v>
      </c>
    </row>
    <row r="2289" spans="22:63">
      <c r="V2289" s="43">
        <v>272</v>
      </c>
      <c r="W2289" s="34" t="s">
        <v>4191</v>
      </c>
      <c r="X2289" s="44">
        <v>91224</v>
      </c>
      <c r="Y2289" s="34" t="s">
        <v>2917</v>
      </c>
      <c r="Z2289" s="43" t="s">
        <v>1277</v>
      </c>
      <c r="AA2289" s="34" t="s">
        <v>568</v>
      </c>
      <c r="AB2289" s="34" t="s">
        <v>404</v>
      </c>
      <c r="AC2289" s="34" t="s">
        <v>2917</v>
      </c>
      <c r="AD2289" s="44" t="s">
        <v>3928</v>
      </c>
      <c r="AE2289" s="44" t="s">
        <v>6886</v>
      </c>
      <c r="AF2289" s="43">
        <v>272</v>
      </c>
      <c r="AG2289" s="34" t="s">
        <v>4191</v>
      </c>
      <c r="AH2289" s="34" t="s">
        <v>6985</v>
      </c>
      <c r="AI2289" s="43" t="s">
        <v>4102</v>
      </c>
      <c r="AJ2289" s="44" t="s">
        <v>4192</v>
      </c>
      <c r="AK2289" s="295">
        <v>6270479</v>
      </c>
      <c r="AL2289" s="44" t="s">
        <v>568</v>
      </c>
      <c r="AM2289" s="44" t="s">
        <v>4196</v>
      </c>
      <c r="AN2289" s="296">
        <v>238095900</v>
      </c>
      <c r="AO2289" s="34"/>
      <c r="AP2289" s="34"/>
      <c r="AQ2289" s="34"/>
      <c r="AR2289" s="34"/>
      <c r="AS2289" s="34"/>
      <c r="AT2289" s="44" t="s">
        <v>6737</v>
      </c>
      <c r="AU2289" s="44"/>
      <c r="AV2289" s="751" t="str" cm="1">
        <f t="array" ref="AV22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89" s="34"/>
      <c r="AX2289" s="34"/>
      <c r="AY2289" s="34"/>
      <c r="AZ2289" s="34"/>
      <c r="BA2289" s="34"/>
      <c r="BB2289" s="34"/>
      <c r="BC2289" s="34"/>
      <c r="BD2289" s="44">
        <v>91224</v>
      </c>
      <c r="BE2289" s="34" t="s">
        <v>2917</v>
      </c>
      <c r="BF2289" s="43" t="s">
        <v>1277</v>
      </c>
      <c r="BG2289" s="34" t="s">
        <v>568</v>
      </c>
      <c r="BH2289" s="34" t="s">
        <v>404</v>
      </c>
      <c r="BI2289" s="34" t="s">
        <v>2917</v>
      </c>
      <c r="BJ2289" s="44" t="s">
        <v>3928</v>
      </c>
      <c r="BK2289" s="44" t="s">
        <v>6886</v>
      </c>
    </row>
    <row r="2290" spans="22:63">
      <c r="V2290" s="43">
        <v>272</v>
      </c>
      <c r="W2290" s="34" t="s">
        <v>4191</v>
      </c>
      <c r="X2290" s="44">
        <v>91230</v>
      </c>
      <c r="Y2290" s="34" t="s">
        <v>3159</v>
      </c>
      <c r="Z2290" s="43" t="s">
        <v>1277</v>
      </c>
      <c r="AA2290" s="34" t="s">
        <v>568</v>
      </c>
      <c r="AB2290" s="34" t="s">
        <v>404</v>
      </c>
      <c r="AC2290" s="34" t="s">
        <v>6998</v>
      </c>
      <c r="AD2290" s="44" t="s">
        <v>3928</v>
      </c>
      <c r="AE2290" s="44" t="s">
        <v>6886</v>
      </c>
      <c r="AF2290" s="43">
        <v>272</v>
      </c>
      <c r="AG2290" s="34" t="s">
        <v>4191</v>
      </c>
      <c r="AH2290" s="34" t="s">
        <v>6985</v>
      </c>
      <c r="AI2290" s="43" t="s">
        <v>4102</v>
      </c>
      <c r="AJ2290" s="44" t="s">
        <v>4192</v>
      </c>
      <c r="AK2290" s="295">
        <v>6270479</v>
      </c>
      <c r="AL2290" s="44" t="s">
        <v>568</v>
      </c>
      <c r="AM2290" s="44" t="s">
        <v>4196</v>
      </c>
      <c r="AN2290" s="296">
        <v>238095900</v>
      </c>
      <c r="AO2290" s="34"/>
      <c r="AP2290" s="34"/>
      <c r="AQ2290" s="34"/>
      <c r="AR2290" s="34"/>
      <c r="AS2290" s="34"/>
      <c r="AT2290" s="44" t="s">
        <v>6737</v>
      </c>
      <c r="AU2290" s="44"/>
      <c r="AV2290" s="751" t="str" cm="1">
        <f t="array" ref="AV22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0" s="34"/>
      <c r="AX2290" s="34"/>
      <c r="AY2290" s="34"/>
      <c r="AZ2290" s="34"/>
      <c r="BA2290" s="34"/>
      <c r="BB2290" s="34"/>
      <c r="BC2290" s="34"/>
      <c r="BD2290" s="44">
        <v>91230</v>
      </c>
      <c r="BE2290" s="34" t="s">
        <v>3159</v>
      </c>
      <c r="BF2290" s="43" t="s">
        <v>1277</v>
      </c>
      <c r="BG2290" s="34" t="s">
        <v>568</v>
      </c>
      <c r="BH2290" s="34" t="s">
        <v>404</v>
      </c>
      <c r="BI2290" s="34" t="s">
        <v>6998</v>
      </c>
      <c r="BJ2290" s="44" t="s">
        <v>3928</v>
      </c>
      <c r="BK2290" s="44" t="s">
        <v>6886</v>
      </c>
    </row>
    <row r="2291" spans="22:63">
      <c r="V2291" s="43">
        <v>272</v>
      </c>
      <c r="W2291" s="34" t="s">
        <v>4191</v>
      </c>
      <c r="X2291" s="44">
        <v>91231</v>
      </c>
      <c r="Y2291" s="34" t="s">
        <v>3225</v>
      </c>
      <c r="Z2291" s="43" t="s">
        <v>1277</v>
      </c>
      <c r="AA2291" s="34" t="s">
        <v>568</v>
      </c>
      <c r="AB2291" s="34" t="s">
        <v>404</v>
      </c>
      <c r="AC2291" s="34" t="s">
        <v>6999</v>
      </c>
      <c r="AD2291" s="44" t="s">
        <v>3928</v>
      </c>
      <c r="AE2291" s="44" t="s">
        <v>6886</v>
      </c>
      <c r="AF2291" s="43">
        <v>272</v>
      </c>
      <c r="AG2291" s="34" t="s">
        <v>4191</v>
      </c>
      <c r="AH2291" s="34" t="s">
        <v>6985</v>
      </c>
      <c r="AI2291" s="43" t="s">
        <v>4102</v>
      </c>
      <c r="AJ2291" s="44" t="s">
        <v>4192</v>
      </c>
      <c r="AK2291" s="295">
        <v>6270479</v>
      </c>
      <c r="AL2291" s="44" t="s">
        <v>568</v>
      </c>
      <c r="AM2291" s="44" t="s">
        <v>4196</v>
      </c>
      <c r="AN2291" s="296">
        <v>238095900</v>
      </c>
      <c r="AO2291" s="34"/>
      <c r="AP2291" s="34"/>
      <c r="AQ2291" s="34"/>
      <c r="AR2291" s="34"/>
      <c r="AS2291" s="34"/>
      <c r="AT2291" s="44" t="s">
        <v>6737</v>
      </c>
      <c r="AU2291" s="44"/>
      <c r="AV2291" s="751" t="str" cm="1">
        <f t="array" ref="AV22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1" s="34"/>
      <c r="AX2291" s="34"/>
      <c r="AY2291" s="34"/>
      <c r="AZ2291" s="34"/>
      <c r="BA2291" s="34"/>
      <c r="BB2291" s="34"/>
      <c r="BC2291" s="34"/>
      <c r="BD2291" s="44">
        <v>91231</v>
      </c>
      <c r="BE2291" s="34" t="s">
        <v>3225</v>
      </c>
      <c r="BF2291" s="43" t="s">
        <v>1277</v>
      </c>
      <c r="BG2291" s="34" t="s">
        <v>568</v>
      </c>
      <c r="BH2291" s="34" t="s">
        <v>404</v>
      </c>
      <c r="BI2291" s="34" t="s">
        <v>6999</v>
      </c>
      <c r="BJ2291" s="44" t="s">
        <v>3928</v>
      </c>
      <c r="BK2291" s="44" t="s">
        <v>6886</v>
      </c>
    </row>
    <row r="2292" spans="22:63">
      <c r="V2292" s="43">
        <v>272</v>
      </c>
      <c r="W2292" s="34" t="s">
        <v>4191</v>
      </c>
      <c r="X2292" s="44">
        <v>91232</v>
      </c>
      <c r="Y2292" s="34" t="s">
        <v>3281</v>
      </c>
      <c r="Z2292" s="43" t="s">
        <v>1277</v>
      </c>
      <c r="AA2292" s="34" t="s">
        <v>568</v>
      </c>
      <c r="AB2292" s="34" t="s">
        <v>404</v>
      </c>
      <c r="AC2292" s="34" t="s">
        <v>7000</v>
      </c>
      <c r="AD2292" s="44" t="s">
        <v>3928</v>
      </c>
      <c r="AE2292" s="44" t="s">
        <v>6886</v>
      </c>
      <c r="AF2292" s="43">
        <v>272</v>
      </c>
      <c r="AG2292" s="34" t="s">
        <v>4191</v>
      </c>
      <c r="AH2292" s="34" t="s">
        <v>6985</v>
      </c>
      <c r="AI2292" s="43" t="s">
        <v>4102</v>
      </c>
      <c r="AJ2292" s="44" t="s">
        <v>4192</v>
      </c>
      <c r="AK2292" s="295">
        <v>6270479</v>
      </c>
      <c r="AL2292" s="44" t="s">
        <v>568</v>
      </c>
      <c r="AM2292" s="44" t="s">
        <v>4196</v>
      </c>
      <c r="AN2292" s="296">
        <v>238095900</v>
      </c>
      <c r="AO2292" s="34"/>
      <c r="AP2292" s="34"/>
      <c r="AQ2292" s="34"/>
      <c r="AR2292" s="34"/>
      <c r="AS2292" s="34"/>
      <c r="AT2292" s="44" t="s">
        <v>6737</v>
      </c>
      <c r="AU2292" s="44"/>
      <c r="AV2292" s="751" t="str" cm="1">
        <f t="array" ref="AV22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2" s="34"/>
      <c r="AX2292" s="34"/>
      <c r="AY2292" s="34"/>
      <c r="AZ2292" s="34"/>
      <c r="BA2292" s="34"/>
      <c r="BB2292" s="34"/>
      <c r="BC2292" s="34"/>
      <c r="BD2292" s="44">
        <v>91232</v>
      </c>
      <c r="BE2292" s="34" t="s">
        <v>3281</v>
      </c>
      <c r="BF2292" s="43" t="s">
        <v>1277</v>
      </c>
      <c r="BG2292" s="34" t="s">
        <v>568</v>
      </c>
      <c r="BH2292" s="34" t="s">
        <v>404</v>
      </c>
      <c r="BI2292" s="34" t="s">
        <v>7000</v>
      </c>
      <c r="BJ2292" s="44" t="s">
        <v>3928</v>
      </c>
      <c r="BK2292" s="44" t="s">
        <v>6886</v>
      </c>
    </row>
    <row r="2293" spans="22:63">
      <c r="V2293" s="43">
        <v>272</v>
      </c>
      <c r="W2293" s="34" t="s">
        <v>4191</v>
      </c>
      <c r="X2293" s="44">
        <v>91233</v>
      </c>
      <c r="Y2293" s="34" t="s">
        <v>3336</v>
      </c>
      <c r="Z2293" s="43" t="s">
        <v>1277</v>
      </c>
      <c r="AA2293" s="34" t="s">
        <v>568</v>
      </c>
      <c r="AB2293" s="34" t="s">
        <v>404</v>
      </c>
      <c r="AC2293" s="34" t="s">
        <v>6997</v>
      </c>
      <c r="AD2293" s="44" t="s">
        <v>3928</v>
      </c>
      <c r="AE2293" s="44" t="s">
        <v>6886</v>
      </c>
      <c r="AF2293" s="43">
        <v>272</v>
      </c>
      <c r="AG2293" s="34" t="s">
        <v>4191</v>
      </c>
      <c r="AH2293" s="34" t="s">
        <v>6985</v>
      </c>
      <c r="AI2293" s="43" t="s">
        <v>4102</v>
      </c>
      <c r="AJ2293" s="44" t="s">
        <v>4192</v>
      </c>
      <c r="AK2293" s="295">
        <v>6270479</v>
      </c>
      <c r="AL2293" s="44" t="s">
        <v>568</v>
      </c>
      <c r="AM2293" s="44" t="s">
        <v>4196</v>
      </c>
      <c r="AN2293" s="296">
        <v>238095900</v>
      </c>
      <c r="AO2293" s="34"/>
      <c r="AP2293" s="34"/>
      <c r="AQ2293" s="34"/>
      <c r="AR2293" s="34"/>
      <c r="AS2293" s="34"/>
      <c r="AT2293" s="44" t="s">
        <v>6737</v>
      </c>
      <c r="AU2293" s="44"/>
      <c r="AV2293" s="751" t="str" cm="1">
        <f t="array" ref="AV22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3" s="34"/>
      <c r="AX2293" s="34"/>
      <c r="AY2293" s="34"/>
      <c r="AZ2293" s="34"/>
      <c r="BA2293" s="34"/>
      <c r="BB2293" s="34"/>
      <c r="BC2293" s="34"/>
      <c r="BD2293" s="44">
        <v>91233</v>
      </c>
      <c r="BE2293" s="34" t="s">
        <v>3336</v>
      </c>
      <c r="BF2293" s="43" t="s">
        <v>1277</v>
      </c>
      <c r="BG2293" s="34" t="s">
        <v>568</v>
      </c>
      <c r="BH2293" s="34" t="s">
        <v>404</v>
      </c>
      <c r="BI2293" s="34" t="s">
        <v>6997</v>
      </c>
      <c r="BJ2293" s="44" t="s">
        <v>3928</v>
      </c>
      <c r="BK2293" s="44" t="s">
        <v>6886</v>
      </c>
    </row>
    <row r="2294" spans="22:63">
      <c r="V2294" s="43">
        <v>272</v>
      </c>
      <c r="W2294" s="34" t="s">
        <v>4191</v>
      </c>
      <c r="X2294" s="44">
        <v>91234</v>
      </c>
      <c r="Y2294" s="34" t="s">
        <v>3386</v>
      </c>
      <c r="Z2294" s="43" t="s">
        <v>1277</v>
      </c>
      <c r="AA2294" s="34" t="s">
        <v>568</v>
      </c>
      <c r="AB2294" s="34" t="s">
        <v>404</v>
      </c>
      <c r="AC2294" s="34" t="s">
        <v>7001</v>
      </c>
      <c r="AD2294" s="44" t="s">
        <v>3928</v>
      </c>
      <c r="AE2294" s="44" t="s">
        <v>6886</v>
      </c>
      <c r="AF2294" s="43">
        <v>272</v>
      </c>
      <c r="AG2294" s="34" t="s">
        <v>4191</v>
      </c>
      <c r="AH2294" s="34" t="s">
        <v>6985</v>
      </c>
      <c r="AI2294" s="43" t="s">
        <v>4102</v>
      </c>
      <c r="AJ2294" s="44" t="s">
        <v>4192</v>
      </c>
      <c r="AK2294" s="295">
        <v>6270479</v>
      </c>
      <c r="AL2294" s="44" t="s">
        <v>568</v>
      </c>
      <c r="AM2294" s="44" t="s">
        <v>4196</v>
      </c>
      <c r="AN2294" s="296">
        <v>238095900</v>
      </c>
      <c r="AO2294" s="34"/>
      <c r="AP2294" s="34"/>
      <c r="AQ2294" s="34"/>
      <c r="AR2294" s="34"/>
      <c r="AS2294" s="34"/>
      <c r="AT2294" s="44" t="s">
        <v>6737</v>
      </c>
      <c r="AU2294" s="44"/>
      <c r="AV2294" s="751" t="str" cm="1">
        <f t="array" ref="AV22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4" s="34"/>
      <c r="AX2294" s="34"/>
      <c r="AY2294" s="34"/>
      <c r="AZ2294" s="34"/>
      <c r="BA2294" s="34"/>
      <c r="BB2294" s="34"/>
      <c r="BC2294" s="34"/>
      <c r="BD2294" s="44">
        <v>91234</v>
      </c>
      <c r="BE2294" s="34" t="s">
        <v>3386</v>
      </c>
      <c r="BF2294" s="43" t="s">
        <v>1277</v>
      </c>
      <c r="BG2294" s="34" t="s">
        <v>568</v>
      </c>
      <c r="BH2294" s="34" t="s">
        <v>404</v>
      </c>
      <c r="BI2294" s="34" t="s">
        <v>7001</v>
      </c>
      <c r="BJ2294" s="44" t="s">
        <v>3928</v>
      </c>
      <c r="BK2294" s="44" t="s">
        <v>6886</v>
      </c>
    </row>
    <row r="2295" spans="22:63">
      <c r="V2295" s="43">
        <v>272</v>
      </c>
      <c r="W2295" s="34" t="s">
        <v>4191</v>
      </c>
      <c r="X2295" s="44">
        <v>91235</v>
      </c>
      <c r="Y2295" s="34" t="s">
        <v>2349</v>
      </c>
      <c r="Z2295" s="43" t="s">
        <v>1277</v>
      </c>
      <c r="AA2295" s="34" t="s">
        <v>568</v>
      </c>
      <c r="AB2295" s="34" t="s">
        <v>404</v>
      </c>
      <c r="AC2295" s="34" t="s">
        <v>7002</v>
      </c>
      <c r="AD2295" s="44" t="s">
        <v>3928</v>
      </c>
      <c r="AE2295" s="44" t="s">
        <v>6886</v>
      </c>
      <c r="AF2295" s="43">
        <v>272</v>
      </c>
      <c r="AG2295" s="34" t="s">
        <v>4191</v>
      </c>
      <c r="AH2295" s="34" t="s">
        <v>6985</v>
      </c>
      <c r="AI2295" s="43" t="s">
        <v>4102</v>
      </c>
      <c r="AJ2295" s="44" t="s">
        <v>4192</v>
      </c>
      <c r="AK2295" s="295">
        <v>6270479</v>
      </c>
      <c r="AL2295" s="44" t="s">
        <v>568</v>
      </c>
      <c r="AM2295" s="44" t="s">
        <v>4196</v>
      </c>
      <c r="AN2295" s="296">
        <v>238095900</v>
      </c>
      <c r="AO2295" s="34"/>
      <c r="AP2295" s="34"/>
      <c r="AQ2295" s="34"/>
      <c r="AR2295" s="34"/>
      <c r="AS2295" s="34"/>
      <c r="AT2295" s="44" t="s">
        <v>6737</v>
      </c>
      <c r="AU2295" s="44"/>
      <c r="AV2295" s="751" t="str" cm="1">
        <f t="array" ref="AV22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5" s="34"/>
      <c r="AX2295" s="34"/>
      <c r="AY2295" s="34"/>
      <c r="AZ2295" s="34"/>
      <c r="BA2295" s="34"/>
      <c r="BB2295" s="34"/>
      <c r="BC2295" s="34"/>
      <c r="BD2295" s="44">
        <v>91235</v>
      </c>
      <c r="BE2295" s="34" t="s">
        <v>2349</v>
      </c>
      <c r="BF2295" s="43" t="s">
        <v>1277</v>
      </c>
      <c r="BG2295" s="34" t="s">
        <v>568</v>
      </c>
      <c r="BH2295" s="34" t="s">
        <v>404</v>
      </c>
      <c r="BI2295" s="34" t="s">
        <v>7002</v>
      </c>
      <c r="BJ2295" s="44" t="s">
        <v>3928</v>
      </c>
      <c r="BK2295" s="44" t="s">
        <v>6886</v>
      </c>
    </row>
    <row r="2296" spans="22:63">
      <c r="V2296" s="43">
        <v>272</v>
      </c>
      <c r="W2296" s="34" t="s">
        <v>4191</v>
      </c>
      <c r="X2296" s="44">
        <v>91236</v>
      </c>
      <c r="Y2296" s="34" t="s">
        <v>2489</v>
      </c>
      <c r="Z2296" s="43" t="s">
        <v>1277</v>
      </c>
      <c r="AA2296" s="34" t="s">
        <v>568</v>
      </c>
      <c r="AB2296" s="34" t="s">
        <v>404</v>
      </c>
      <c r="AC2296" s="34" t="s">
        <v>7003</v>
      </c>
      <c r="AD2296" s="44" t="s">
        <v>3928</v>
      </c>
      <c r="AE2296" s="44" t="s">
        <v>6886</v>
      </c>
      <c r="AF2296" s="43">
        <v>272</v>
      </c>
      <c r="AG2296" s="34" t="s">
        <v>4191</v>
      </c>
      <c r="AH2296" s="34" t="s">
        <v>6985</v>
      </c>
      <c r="AI2296" s="43" t="s">
        <v>4102</v>
      </c>
      <c r="AJ2296" s="44" t="s">
        <v>4192</v>
      </c>
      <c r="AK2296" s="295">
        <v>6270479</v>
      </c>
      <c r="AL2296" s="44" t="s">
        <v>568</v>
      </c>
      <c r="AM2296" s="44" t="s">
        <v>4196</v>
      </c>
      <c r="AN2296" s="296">
        <v>238095900</v>
      </c>
      <c r="AO2296" s="34"/>
      <c r="AP2296" s="34"/>
      <c r="AQ2296" s="34"/>
      <c r="AR2296" s="34"/>
      <c r="AS2296" s="34"/>
      <c r="AT2296" s="44" t="s">
        <v>6737</v>
      </c>
      <c r="AU2296" s="44"/>
      <c r="AV2296" s="751" t="str" cm="1">
        <f t="array" ref="AV22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6" s="34"/>
      <c r="AX2296" s="34"/>
      <c r="AY2296" s="34"/>
      <c r="AZ2296" s="34"/>
      <c r="BA2296" s="34"/>
      <c r="BB2296" s="34"/>
      <c r="BC2296" s="34"/>
      <c r="BD2296" s="44">
        <v>91236</v>
      </c>
      <c r="BE2296" s="34" t="s">
        <v>2489</v>
      </c>
      <c r="BF2296" s="43" t="s">
        <v>1277</v>
      </c>
      <c r="BG2296" s="34" t="s">
        <v>568</v>
      </c>
      <c r="BH2296" s="34" t="s">
        <v>404</v>
      </c>
      <c r="BI2296" s="34" t="s">
        <v>7003</v>
      </c>
      <c r="BJ2296" s="44" t="s">
        <v>3928</v>
      </c>
      <c r="BK2296" s="44" t="s">
        <v>6886</v>
      </c>
    </row>
    <row r="2297" spans="22:63">
      <c r="V2297" s="43">
        <v>272</v>
      </c>
      <c r="W2297" s="34" t="s">
        <v>4191</v>
      </c>
      <c r="X2297" s="44">
        <v>91225</v>
      </c>
      <c r="Y2297" s="34" t="s">
        <v>3014</v>
      </c>
      <c r="Z2297" s="43" t="s">
        <v>1277</v>
      </c>
      <c r="AA2297" s="34" t="s">
        <v>568</v>
      </c>
      <c r="AB2297" s="34" t="s">
        <v>404</v>
      </c>
      <c r="AC2297" s="34" t="s">
        <v>3014</v>
      </c>
      <c r="AD2297" s="44" t="s">
        <v>3928</v>
      </c>
      <c r="AE2297" s="44" t="s">
        <v>6886</v>
      </c>
      <c r="AF2297" s="43">
        <v>272</v>
      </c>
      <c r="AG2297" s="34" t="s">
        <v>4191</v>
      </c>
      <c r="AH2297" s="34" t="s">
        <v>6985</v>
      </c>
      <c r="AI2297" s="43" t="s">
        <v>4102</v>
      </c>
      <c r="AJ2297" s="44" t="s">
        <v>4192</v>
      </c>
      <c r="AK2297" s="295">
        <v>6270479</v>
      </c>
      <c r="AL2297" s="44" t="s">
        <v>568</v>
      </c>
      <c r="AM2297" s="44" t="s">
        <v>4196</v>
      </c>
      <c r="AN2297" s="296">
        <v>238095900</v>
      </c>
      <c r="AO2297" s="34"/>
      <c r="AP2297" s="34"/>
      <c r="AQ2297" s="34"/>
      <c r="AR2297" s="34"/>
      <c r="AS2297" s="34"/>
      <c r="AT2297" s="44" t="s">
        <v>6737</v>
      </c>
      <c r="AU2297" s="44"/>
      <c r="AV2297" s="751" t="str" cm="1">
        <f t="array" ref="AV22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7" s="34"/>
      <c r="AX2297" s="34"/>
      <c r="AY2297" s="34"/>
      <c r="AZ2297" s="34"/>
      <c r="BA2297" s="34"/>
      <c r="BB2297" s="34"/>
      <c r="BC2297" s="34"/>
      <c r="BD2297" s="44">
        <v>91225</v>
      </c>
      <c r="BE2297" s="34" t="s">
        <v>3014</v>
      </c>
      <c r="BF2297" s="43" t="s">
        <v>1277</v>
      </c>
      <c r="BG2297" s="34" t="s">
        <v>568</v>
      </c>
      <c r="BH2297" s="34" t="s">
        <v>404</v>
      </c>
      <c r="BI2297" s="34" t="s">
        <v>3014</v>
      </c>
      <c r="BJ2297" s="44" t="s">
        <v>3928</v>
      </c>
      <c r="BK2297" s="44" t="s">
        <v>6886</v>
      </c>
    </row>
    <row r="2298" spans="22:63">
      <c r="V2298" s="43">
        <v>272</v>
      </c>
      <c r="W2298" s="34" t="s">
        <v>4191</v>
      </c>
      <c r="X2298" s="44">
        <v>91228</v>
      </c>
      <c r="Y2298" s="34" t="s">
        <v>1780</v>
      </c>
      <c r="Z2298" s="43" t="s">
        <v>1277</v>
      </c>
      <c r="AA2298" s="34" t="s">
        <v>568</v>
      </c>
      <c r="AB2298" s="34" t="s">
        <v>404</v>
      </c>
      <c r="AC2298" s="34" t="s">
        <v>1780</v>
      </c>
      <c r="AD2298" s="44" t="s">
        <v>3928</v>
      </c>
      <c r="AE2298" s="44" t="s">
        <v>6886</v>
      </c>
      <c r="AF2298" s="43">
        <v>272</v>
      </c>
      <c r="AG2298" s="34" t="s">
        <v>4191</v>
      </c>
      <c r="AH2298" s="34" t="s">
        <v>6985</v>
      </c>
      <c r="AI2298" s="43" t="s">
        <v>4102</v>
      </c>
      <c r="AJ2298" s="44" t="s">
        <v>4192</v>
      </c>
      <c r="AK2298" s="295">
        <v>6270479</v>
      </c>
      <c r="AL2298" s="44" t="s">
        <v>568</v>
      </c>
      <c r="AM2298" s="44" t="s">
        <v>4196</v>
      </c>
      <c r="AN2298" s="296">
        <v>238095900</v>
      </c>
      <c r="AO2298" s="34"/>
      <c r="AP2298" s="34"/>
      <c r="AQ2298" s="34"/>
      <c r="AR2298" s="34"/>
      <c r="AS2298" s="34"/>
      <c r="AT2298" s="44" t="s">
        <v>6737</v>
      </c>
      <c r="AU2298" s="44"/>
      <c r="AV2298" s="751" t="str" cm="1">
        <f t="array" ref="AV22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8" s="34"/>
      <c r="AX2298" s="34"/>
      <c r="AY2298" s="34"/>
      <c r="AZ2298" s="34"/>
      <c r="BA2298" s="34"/>
      <c r="BB2298" s="34"/>
      <c r="BC2298" s="34"/>
      <c r="BD2298" s="44">
        <v>91228</v>
      </c>
      <c r="BE2298" s="34" t="s">
        <v>1780</v>
      </c>
      <c r="BF2298" s="43" t="s">
        <v>1277</v>
      </c>
      <c r="BG2298" s="34" t="s">
        <v>568</v>
      </c>
      <c r="BH2298" s="34" t="s">
        <v>404</v>
      </c>
      <c r="BI2298" s="34" t="s">
        <v>1780</v>
      </c>
      <c r="BJ2298" s="44" t="s">
        <v>3928</v>
      </c>
      <c r="BK2298" s="44" t="s">
        <v>6886</v>
      </c>
    </row>
    <row r="2299" spans="22:63">
      <c r="V2299" s="43">
        <v>274</v>
      </c>
      <c r="W2299" s="34" t="s">
        <v>4219</v>
      </c>
      <c r="X2299" s="44">
        <v>90203</v>
      </c>
      <c r="Y2299" s="34" t="s">
        <v>559</v>
      </c>
      <c r="Z2299" s="43" t="s">
        <v>1277</v>
      </c>
      <c r="AA2299" s="34" t="s">
        <v>559</v>
      </c>
      <c r="AB2299" s="34" t="s">
        <v>404</v>
      </c>
      <c r="AC2299" s="34" t="s">
        <v>559</v>
      </c>
      <c r="AD2299" s="44" t="s">
        <v>3928</v>
      </c>
      <c r="AE2299" s="44" t="s">
        <v>6886</v>
      </c>
      <c r="AF2299" s="43">
        <v>274</v>
      </c>
      <c r="AG2299" s="34" t="s">
        <v>4219</v>
      </c>
      <c r="AH2299" s="34" t="s">
        <v>4218</v>
      </c>
      <c r="AI2299" s="43" t="s">
        <v>4102</v>
      </c>
      <c r="AJ2299" s="44" t="s">
        <v>4220</v>
      </c>
      <c r="AK2299" s="295">
        <v>6400455</v>
      </c>
      <c r="AL2299" s="44" t="s">
        <v>566</v>
      </c>
      <c r="AM2299" s="44" t="s">
        <v>4224</v>
      </c>
      <c r="AN2299" s="296">
        <v>271093960</v>
      </c>
      <c r="AO2299" s="34"/>
      <c r="AP2299" s="34"/>
      <c r="AQ2299" s="34"/>
      <c r="AR2299" s="34"/>
      <c r="AS2299" s="34"/>
      <c r="AT2299" s="44" t="s">
        <v>6737</v>
      </c>
      <c r="AU2299" s="44"/>
      <c r="AV2299" s="751" t="str" cm="1">
        <f t="array" ref="AV22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299" s="34"/>
      <c r="AX2299" s="34"/>
      <c r="AY2299" s="34"/>
      <c r="AZ2299" s="34"/>
      <c r="BA2299" s="34"/>
      <c r="BB2299" s="34"/>
      <c r="BC2299" s="34"/>
      <c r="BD2299" s="44">
        <v>90203</v>
      </c>
      <c r="BE2299" s="34" t="s">
        <v>559</v>
      </c>
      <c r="BF2299" s="43" t="s">
        <v>1277</v>
      </c>
      <c r="BG2299" s="34" t="s">
        <v>559</v>
      </c>
      <c r="BH2299" s="34" t="s">
        <v>404</v>
      </c>
      <c r="BI2299" s="34" t="s">
        <v>559</v>
      </c>
      <c r="BJ2299" s="44" t="s">
        <v>3928</v>
      </c>
      <c r="BK2299" s="44" t="s">
        <v>6886</v>
      </c>
    </row>
    <row r="2300" spans="22:63">
      <c r="V2300" s="43">
        <v>274</v>
      </c>
      <c r="W2300" s="34" t="s">
        <v>4219</v>
      </c>
      <c r="X2300" s="44">
        <v>90200</v>
      </c>
      <c r="Y2300" s="34" t="s">
        <v>7004</v>
      </c>
      <c r="Z2300" s="43" t="s">
        <v>1277</v>
      </c>
      <c r="AA2300" s="34" t="s">
        <v>559</v>
      </c>
      <c r="AB2300" s="34" t="s">
        <v>404</v>
      </c>
      <c r="AC2300" s="34" t="s">
        <v>559</v>
      </c>
      <c r="AD2300" s="44" t="s">
        <v>3928</v>
      </c>
      <c r="AE2300" s="44" t="s">
        <v>6886</v>
      </c>
      <c r="AF2300" s="43">
        <v>274</v>
      </c>
      <c r="AG2300" s="34" t="s">
        <v>4219</v>
      </c>
      <c r="AH2300" s="34" t="s">
        <v>4218</v>
      </c>
      <c r="AI2300" s="43" t="s">
        <v>4102</v>
      </c>
      <c r="AJ2300" s="44" t="s">
        <v>4220</v>
      </c>
      <c r="AK2300" s="295">
        <v>6400455</v>
      </c>
      <c r="AL2300" s="44" t="s">
        <v>566</v>
      </c>
      <c r="AM2300" s="44" t="s">
        <v>4224</v>
      </c>
      <c r="AN2300" s="296">
        <v>271093960</v>
      </c>
      <c r="AO2300" s="34"/>
      <c r="AP2300" s="34"/>
      <c r="AQ2300" s="34"/>
      <c r="AR2300" s="34"/>
      <c r="AS2300" s="34"/>
      <c r="AT2300" s="44" t="s">
        <v>6737</v>
      </c>
      <c r="AU2300" s="44"/>
      <c r="AV2300" s="751" t="str" cm="1">
        <f t="array" ref="AV23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0" s="34"/>
      <c r="AX2300" s="34"/>
      <c r="AY2300" s="34"/>
      <c r="AZ2300" s="34"/>
      <c r="BA2300" s="34"/>
      <c r="BB2300" s="34"/>
      <c r="BC2300" s="34"/>
      <c r="BD2300" s="44">
        <v>90200</v>
      </c>
      <c r="BE2300" s="34" t="s">
        <v>7004</v>
      </c>
      <c r="BF2300" s="43" t="s">
        <v>1277</v>
      </c>
      <c r="BG2300" s="34" t="s">
        <v>559</v>
      </c>
      <c r="BH2300" s="34" t="s">
        <v>404</v>
      </c>
      <c r="BI2300" s="34" t="s">
        <v>559</v>
      </c>
      <c r="BJ2300" s="44" t="s">
        <v>3928</v>
      </c>
      <c r="BK2300" s="44" t="s">
        <v>6886</v>
      </c>
    </row>
    <row r="2301" spans="22:63">
      <c r="V2301" s="43">
        <v>274</v>
      </c>
      <c r="W2301" s="34" t="s">
        <v>4219</v>
      </c>
      <c r="X2301" s="44">
        <v>90207</v>
      </c>
      <c r="Y2301" s="34" t="s">
        <v>1089</v>
      </c>
      <c r="Z2301" s="43" t="s">
        <v>1277</v>
      </c>
      <c r="AA2301" s="34" t="s">
        <v>559</v>
      </c>
      <c r="AB2301" s="34" t="s">
        <v>404</v>
      </c>
      <c r="AC2301" s="34" t="s">
        <v>1089</v>
      </c>
      <c r="AD2301" s="44" t="s">
        <v>3928</v>
      </c>
      <c r="AE2301" s="44" t="s">
        <v>6886</v>
      </c>
      <c r="AF2301" s="43">
        <v>274</v>
      </c>
      <c r="AG2301" s="34" t="s">
        <v>4219</v>
      </c>
      <c r="AH2301" s="34" t="s">
        <v>4218</v>
      </c>
      <c r="AI2301" s="43" t="s">
        <v>4102</v>
      </c>
      <c r="AJ2301" s="44" t="s">
        <v>4220</v>
      </c>
      <c r="AK2301" s="295">
        <v>6400455</v>
      </c>
      <c r="AL2301" s="44" t="s">
        <v>566</v>
      </c>
      <c r="AM2301" s="44" t="s">
        <v>4224</v>
      </c>
      <c r="AN2301" s="296">
        <v>271093960</v>
      </c>
      <c r="AO2301" s="34"/>
      <c r="AP2301" s="34"/>
      <c r="AQ2301" s="34"/>
      <c r="AR2301" s="34"/>
      <c r="AS2301" s="34"/>
      <c r="AT2301" s="44" t="s">
        <v>6737</v>
      </c>
      <c r="AU2301" s="44"/>
      <c r="AV2301" s="751" t="str" cm="1">
        <f t="array" ref="AV23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1" s="34"/>
      <c r="AX2301" s="34"/>
      <c r="AY2301" s="34"/>
      <c r="AZ2301" s="34"/>
      <c r="BA2301" s="34"/>
      <c r="BB2301" s="34"/>
      <c r="BC2301" s="34"/>
      <c r="BD2301" s="44">
        <v>90207</v>
      </c>
      <c r="BE2301" s="34" t="s">
        <v>1089</v>
      </c>
      <c r="BF2301" s="43" t="s">
        <v>1277</v>
      </c>
      <c r="BG2301" s="34" t="s">
        <v>559</v>
      </c>
      <c r="BH2301" s="34" t="s">
        <v>404</v>
      </c>
      <c r="BI2301" s="34" t="s">
        <v>1089</v>
      </c>
      <c r="BJ2301" s="44" t="s">
        <v>3928</v>
      </c>
      <c r="BK2301" s="44" t="s">
        <v>6886</v>
      </c>
    </row>
    <row r="2302" spans="22:63">
      <c r="V2302" s="43">
        <v>274</v>
      </c>
      <c r="W2302" s="34" t="s">
        <v>4219</v>
      </c>
      <c r="X2302" s="44">
        <v>90209</v>
      </c>
      <c r="Y2302" s="34" t="s">
        <v>1383</v>
      </c>
      <c r="Z2302" s="43" t="s">
        <v>1277</v>
      </c>
      <c r="AA2302" s="34" t="s">
        <v>559</v>
      </c>
      <c r="AB2302" s="34" t="s">
        <v>404</v>
      </c>
      <c r="AC2302" s="34" t="s">
        <v>1383</v>
      </c>
      <c r="AD2302" s="44" t="s">
        <v>3928</v>
      </c>
      <c r="AE2302" s="44" t="s">
        <v>6886</v>
      </c>
      <c r="AF2302" s="43">
        <v>274</v>
      </c>
      <c r="AG2302" s="34" t="s">
        <v>4219</v>
      </c>
      <c r="AH2302" s="34" t="s">
        <v>4218</v>
      </c>
      <c r="AI2302" s="43" t="s">
        <v>4102</v>
      </c>
      <c r="AJ2302" s="44" t="s">
        <v>4220</v>
      </c>
      <c r="AK2302" s="295">
        <v>6400455</v>
      </c>
      <c r="AL2302" s="44" t="s">
        <v>566</v>
      </c>
      <c r="AM2302" s="44" t="s">
        <v>4224</v>
      </c>
      <c r="AN2302" s="296">
        <v>271093960</v>
      </c>
      <c r="AO2302" s="34"/>
      <c r="AP2302" s="34"/>
      <c r="AQ2302" s="34"/>
      <c r="AR2302" s="34"/>
      <c r="AS2302" s="34"/>
      <c r="AT2302" s="44" t="s">
        <v>6737</v>
      </c>
      <c r="AU2302" s="44"/>
      <c r="AV2302" s="751" t="str" cm="1">
        <f t="array" ref="AV23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2" s="34"/>
      <c r="AX2302" s="34"/>
      <c r="AY2302" s="34"/>
      <c r="AZ2302" s="34"/>
      <c r="BA2302" s="34"/>
      <c r="BB2302" s="34"/>
      <c r="BC2302" s="34"/>
      <c r="BD2302" s="44">
        <v>90209</v>
      </c>
      <c r="BE2302" s="34" t="s">
        <v>1383</v>
      </c>
      <c r="BF2302" s="43" t="s">
        <v>1277</v>
      </c>
      <c r="BG2302" s="34" t="s">
        <v>559</v>
      </c>
      <c r="BH2302" s="34" t="s">
        <v>404</v>
      </c>
      <c r="BI2302" s="34" t="s">
        <v>1383</v>
      </c>
      <c r="BJ2302" s="44" t="s">
        <v>3928</v>
      </c>
      <c r="BK2302" s="44" t="s">
        <v>6886</v>
      </c>
    </row>
    <row r="2303" spans="22:63">
      <c r="V2303" s="43">
        <v>274</v>
      </c>
      <c r="W2303" s="34" t="s">
        <v>4219</v>
      </c>
      <c r="X2303" s="44">
        <v>90210</v>
      </c>
      <c r="Y2303" s="34" t="s">
        <v>1668</v>
      </c>
      <c r="Z2303" s="43" t="s">
        <v>1277</v>
      </c>
      <c r="AA2303" s="34" t="s">
        <v>559</v>
      </c>
      <c r="AB2303" s="34" t="s">
        <v>404</v>
      </c>
      <c r="AC2303" s="34" t="s">
        <v>1668</v>
      </c>
      <c r="AD2303" s="44" t="s">
        <v>3928</v>
      </c>
      <c r="AE2303" s="44" t="s">
        <v>6886</v>
      </c>
      <c r="AF2303" s="43">
        <v>274</v>
      </c>
      <c r="AG2303" s="34" t="s">
        <v>4219</v>
      </c>
      <c r="AH2303" s="34" t="s">
        <v>4218</v>
      </c>
      <c r="AI2303" s="43" t="s">
        <v>4102</v>
      </c>
      <c r="AJ2303" s="44" t="s">
        <v>4220</v>
      </c>
      <c r="AK2303" s="295">
        <v>6400455</v>
      </c>
      <c r="AL2303" s="44" t="s">
        <v>566</v>
      </c>
      <c r="AM2303" s="44" t="s">
        <v>4224</v>
      </c>
      <c r="AN2303" s="296">
        <v>271093960</v>
      </c>
      <c r="AO2303" s="34"/>
      <c r="AP2303" s="34"/>
      <c r="AQ2303" s="34"/>
      <c r="AR2303" s="34"/>
      <c r="AS2303" s="34"/>
      <c r="AT2303" s="44" t="s">
        <v>6737</v>
      </c>
      <c r="AU2303" s="44"/>
      <c r="AV2303" s="751" t="str" cm="1">
        <f t="array" ref="AV23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3" s="34"/>
      <c r="AX2303" s="34"/>
      <c r="AY2303" s="34"/>
      <c r="AZ2303" s="34"/>
      <c r="BA2303" s="34"/>
      <c r="BB2303" s="34"/>
      <c r="BC2303" s="34"/>
      <c r="BD2303" s="44">
        <v>90210</v>
      </c>
      <c r="BE2303" s="34" t="s">
        <v>1668</v>
      </c>
      <c r="BF2303" s="43" t="s">
        <v>1277</v>
      </c>
      <c r="BG2303" s="34" t="s">
        <v>559</v>
      </c>
      <c r="BH2303" s="34" t="s">
        <v>404</v>
      </c>
      <c r="BI2303" s="34" t="s">
        <v>1668</v>
      </c>
      <c r="BJ2303" s="44" t="s">
        <v>3928</v>
      </c>
      <c r="BK2303" s="44" t="s">
        <v>6886</v>
      </c>
    </row>
    <row r="2304" spans="22:63">
      <c r="V2304" s="43">
        <v>274</v>
      </c>
      <c r="W2304" s="34" t="s">
        <v>4219</v>
      </c>
      <c r="X2304" s="44">
        <v>90213</v>
      </c>
      <c r="Y2304" s="34" t="s">
        <v>1897</v>
      </c>
      <c r="Z2304" s="43" t="s">
        <v>1277</v>
      </c>
      <c r="AA2304" s="34" t="s">
        <v>559</v>
      </c>
      <c r="AB2304" s="34" t="s">
        <v>404</v>
      </c>
      <c r="AC2304" s="34" t="s">
        <v>1897</v>
      </c>
      <c r="AD2304" s="44" t="s">
        <v>3928</v>
      </c>
      <c r="AE2304" s="44" t="s">
        <v>6886</v>
      </c>
      <c r="AF2304" s="43">
        <v>274</v>
      </c>
      <c r="AG2304" s="34" t="s">
        <v>4219</v>
      </c>
      <c r="AH2304" s="34" t="s">
        <v>4218</v>
      </c>
      <c r="AI2304" s="43" t="s">
        <v>4102</v>
      </c>
      <c r="AJ2304" s="44" t="s">
        <v>4220</v>
      </c>
      <c r="AK2304" s="295">
        <v>6400455</v>
      </c>
      <c r="AL2304" s="44" t="s">
        <v>566</v>
      </c>
      <c r="AM2304" s="44" t="s">
        <v>4224</v>
      </c>
      <c r="AN2304" s="296">
        <v>271093960</v>
      </c>
      <c r="AO2304" s="34"/>
      <c r="AP2304" s="34"/>
      <c r="AQ2304" s="34"/>
      <c r="AR2304" s="34"/>
      <c r="AS2304" s="34"/>
      <c r="AT2304" s="44" t="s">
        <v>6737</v>
      </c>
      <c r="AU2304" s="44"/>
      <c r="AV2304" s="751" t="str" cm="1">
        <f t="array" ref="AV23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4" s="34"/>
      <c r="AX2304" s="34"/>
      <c r="AY2304" s="34"/>
      <c r="AZ2304" s="34"/>
      <c r="BA2304" s="34"/>
      <c r="BB2304" s="34"/>
      <c r="BC2304" s="34"/>
      <c r="BD2304" s="44">
        <v>90213</v>
      </c>
      <c r="BE2304" s="34" t="s">
        <v>1897</v>
      </c>
      <c r="BF2304" s="43" t="s">
        <v>1277</v>
      </c>
      <c r="BG2304" s="34" t="s">
        <v>559</v>
      </c>
      <c r="BH2304" s="34" t="s">
        <v>404</v>
      </c>
      <c r="BI2304" s="34" t="s">
        <v>1897</v>
      </c>
      <c r="BJ2304" s="44" t="s">
        <v>3928</v>
      </c>
      <c r="BK2304" s="44" t="s">
        <v>6886</v>
      </c>
    </row>
    <row r="2305" spans="22:63">
      <c r="V2305" s="43">
        <v>274</v>
      </c>
      <c r="W2305" s="34" t="s">
        <v>4219</v>
      </c>
      <c r="X2305" s="44">
        <v>90219</v>
      </c>
      <c r="Y2305" s="34" t="s">
        <v>2089</v>
      </c>
      <c r="Z2305" s="43" t="s">
        <v>1277</v>
      </c>
      <c r="AA2305" s="34" t="s">
        <v>559</v>
      </c>
      <c r="AB2305" s="34" t="s">
        <v>404</v>
      </c>
      <c r="AC2305" s="34" t="s">
        <v>2089</v>
      </c>
      <c r="AD2305" s="44" t="s">
        <v>3928</v>
      </c>
      <c r="AE2305" s="44" t="s">
        <v>6886</v>
      </c>
      <c r="AF2305" s="43">
        <v>274</v>
      </c>
      <c r="AG2305" s="34" t="s">
        <v>4219</v>
      </c>
      <c r="AH2305" s="34" t="s">
        <v>4218</v>
      </c>
      <c r="AI2305" s="43" t="s">
        <v>4102</v>
      </c>
      <c r="AJ2305" s="44" t="s">
        <v>4220</v>
      </c>
      <c r="AK2305" s="295">
        <v>6400455</v>
      </c>
      <c r="AL2305" s="44" t="s">
        <v>566</v>
      </c>
      <c r="AM2305" s="44" t="s">
        <v>4224</v>
      </c>
      <c r="AN2305" s="296">
        <v>271093960</v>
      </c>
      <c r="AO2305" s="34"/>
      <c r="AP2305" s="34"/>
      <c r="AQ2305" s="34"/>
      <c r="AR2305" s="34"/>
      <c r="AS2305" s="34"/>
      <c r="AT2305" s="44" t="s">
        <v>6737</v>
      </c>
      <c r="AU2305" s="44"/>
      <c r="AV2305" s="751" t="str" cm="1">
        <f t="array" ref="AV23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5" s="34"/>
      <c r="AX2305" s="34"/>
      <c r="AY2305" s="34"/>
      <c r="AZ2305" s="34"/>
      <c r="BA2305" s="34"/>
      <c r="BB2305" s="34"/>
      <c r="BC2305" s="34"/>
      <c r="BD2305" s="44">
        <v>90219</v>
      </c>
      <c r="BE2305" s="34" t="s">
        <v>2089</v>
      </c>
      <c r="BF2305" s="43" t="s">
        <v>1277</v>
      </c>
      <c r="BG2305" s="34" t="s">
        <v>559</v>
      </c>
      <c r="BH2305" s="34" t="s">
        <v>404</v>
      </c>
      <c r="BI2305" s="34" t="s">
        <v>2089</v>
      </c>
      <c r="BJ2305" s="44" t="s">
        <v>3928</v>
      </c>
      <c r="BK2305" s="44" t="s">
        <v>6886</v>
      </c>
    </row>
    <row r="2306" spans="22:63">
      <c r="V2306" s="43">
        <v>274</v>
      </c>
      <c r="W2306" s="34" t="s">
        <v>4219</v>
      </c>
      <c r="X2306" s="44">
        <v>90224</v>
      </c>
      <c r="Y2306" s="34" t="s">
        <v>2265</v>
      </c>
      <c r="Z2306" s="43" t="s">
        <v>1277</v>
      </c>
      <c r="AA2306" s="34" t="s">
        <v>559</v>
      </c>
      <c r="AB2306" s="34" t="s">
        <v>404</v>
      </c>
      <c r="AC2306" s="34" t="s">
        <v>2265</v>
      </c>
      <c r="AD2306" s="44" t="s">
        <v>3928</v>
      </c>
      <c r="AE2306" s="44" t="s">
        <v>6886</v>
      </c>
      <c r="AF2306" s="43">
        <v>274</v>
      </c>
      <c r="AG2306" s="34" t="s">
        <v>4219</v>
      </c>
      <c r="AH2306" s="34" t="s">
        <v>4218</v>
      </c>
      <c r="AI2306" s="43" t="s">
        <v>4102</v>
      </c>
      <c r="AJ2306" s="44" t="s">
        <v>4220</v>
      </c>
      <c r="AK2306" s="295">
        <v>6400455</v>
      </c>
      <c r="AL2306" s="44" t="s">
        <v>566</v>
      </c>
      <c r="AM2306" s="44" t="s">
        <v>4224</v>
      </c>
      <c r="AN2306" s="296">
        <v>271093960</v>
      </c>
      <c r="AO2306" s="34"/>
      <c r="AP2306" s="34"/>
      <c r="AQ2306" s="34"/>
      <c r="AR2306" s="34"/>
      <c r="AS2306" s="34"/>
      <c r="AT2306" s="44" t="s">
        <v>6737</v>
      </c>
      <c r="AU2306" s="44"/>
      <c r="AV2306" s="751" t="str" cm="1">
        <f t="array" ref="AV23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6" s="34"/>
      <c r="AX2306" s="34"/>
      <c r="AY2306" s="34"/>
      <c r="AZ2306" s="34"/>
      <c r="BA2306" s="34"/>
      <c r="BB2306" s="34"/>
      <c r="BC2306" s="34"/>
      <c r="BD2306" s="44">
        <v>90224</v>
      </c>
      <c r="BE2306" s="34" t="s">
        <v>2265</v>
      </c>
      <c r="BF2306" s="43" t="s">
        <v>1277</v>
      </c>
      <c r="BG2306" s="34" t="s">
        <v>559</v>
      </c>
      <c r="BH2306" s="34" t="s">
        <v>404</v>
      </c>
      <c r="BI2306" s="34" t="s">
        <v>2265</v>
      </c>
      <c r="BJ2306" s="44" t="s">
        <v>3928</v>
      </c>
      <c r="BK2306" s="44" t="s">
        <v>6886</v>
      </c>
    </row>
    <row r="2307" spans="22:63">
      <c r="V2307" s="43">
        <v>274</v>
      </c>
      <c r="W2307" s="34" t="s">
        <v>4219</v>
      </c>
      <c r="X2307" s="44">
        <v>90232</v>
      </c>
      <c r="Y2307" s="34" t="s">
        <v>2913</v>
      </c>
      <c r="Z2307" s="43" t="s">
        <v>1277</v>
      </c>
      <c r="AA2307" s="34" t="s">
        <v>559</v>
      </c>
      <c r="AB2307" s="34" t="s">
        <v>404</v>
      </c>
      <c r="AC2307" s="34" t="s">
        <v>7005</v>
      </c>
      <c r="AD2307" s="44" t="s">
        <v>3928</v>
      </c>
      <c r="AE2307" s="44" t="s">
        <v>6886</v>
      </c>
      <c r="AF2307" s="43">
        <v>274</v>
      </c>
      <c r="AG2307" s="34" t="s">
        <v>4219</v>
      </c>
      <c r="AH2307" s="34" t="s">
        <v>4218</v>
      </c>
      <c r="AI2307" s="43" t="s">
        <v>4102</v>
      </c>
      <c r="AJ2307" s="44" t="s">
        <v>4220</v>
      </c>
      <c r="AK2307" s="295">
        <v>6400455</v>
      </c>
      <c r="AL2307" s="44" t="s">
        <v>566</v>
      </c>
      <c r="AM2307" s="44" t="s">
        <v>4224</v>
      </c>
      <c r="AN2307" s="296">
        <v>271093960</v>
      </c>
      <c r="AO2307" s="34"/>
      <c r="AP2307" s="34"/>
      <c r="AQ2307" s="34"/>
      <c r="AR2307" s="34"/>
      <c r="AS2307" s="34"/>
      <c r="AT2307" s="44" t="s">
        <v>6737</v>
      </c>
      <c r="AU2307" s="44"/>
      <c r="AV2307" s="751" t="str" cm="1">
        <f t="array" ref="AV23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7" s="34"/>
      <c r="AX2307" s="34"/>
      <c r="AY2307" s="34"/>
      <c r="AZ2307" s="34"/>
      <c r="BA2307" s="34"/>
      <c r="BB2307" s="34"/>
      <c r="BC2307" s="34"/>
      <c r="BD2307" s="44">
        <v>90232</v>
      </c>
      <c r="BE2307" s="34" t="s">
        <v>2913</v>
      </c>
      <c r="BF2307" s="43" t="s">
        <v>1277</v>
      </c>
      <c r="BG2307" s="34" t="s">
        <v>559</v>
      </c>
      <c r="BH2307" s="34" t="s">
        <v>404</v>
      </c>
      <c r="BI2307" s="34" t="s">
        <v>7005</v>
      </c>
      <c r="BJ2307" s="44" t="s">
        <v>3928</v>
      </c>
      <c r="BK2307" s="44" t="s">
        <v>6886</v>
      </c>
    </row>
    <row r="2308" spans="22:63">
      <c r="V2308" s="43">
        <v>274</v>
      </c>
      <c r="W2308" s="34" t="s">
        <v>4219</v>
      </c>
      <c r="X2308" s="44">
        <v>90230</v>
      </c>
      <c r="Y2308" s="34" t="s">
        <v>2685</v>
      </c>
      <c r="Z2308" s="43" t="s">
        <v>1277</v>
      </c>
      <c r="AA2308" s="34" t="s">
        <v>559</v>
      </c>
      <c r="AB2308" s="34" t="s">
        <v>404</v>
      </c>
      <c r="AC2308" s="34" t="s">
        <v>7006</v>
      </c>
      <c r="AD2308" s="44" t="s">
        <v>3928</v>
      </c>
      <c r="AE2308" s="44" t="s">
        <v>6886</v>
      </c>
      <c r="AF2308" s="43">
        <v>274</v>
      </c>
      <c r="AG2308" s="34" t="s">
        <v>4219</v>
      </c>
      <c r="AH2308" s="34" t="s">
        <v>4218</v>
      </c>
      <c r="AI2308" s="43" t="s">
        <v>4102</v>
      </c>
      <c r="AJ2308" s="44" t="s">
        <v>4220</v>
      </c>
      <c r="AK2308" s="295">
        <v>6400455</v>
      </c>
      <c r="AL2308" s="44" t="s">
        <v>566</v>
      </c>
      <c r="AM2308" s="44" t="s">
        <v>4224</v>
      </c>
      <c r="AN2308" s="296">
        <v>271093960</v>
      </c>
      <c r="AO2308" s="34"/>
      <c r="AP2308" s="34"/>
      <c r="AQ2308" s="34"/>
      <c r="AR2308" s="34"/>
      <c r="AS2308" s="34"/>
      <c r="AT2308" s="44" t="s">
        <v>6737</v>
      </c>
      <c r="AU2308" s="44"/>
      <c r="AV2308" s="751" t="str" cm="1">
        <f t="array" ref="AV23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8" s="34"/>
      <c r="AX2308" s="34"/>
      <c r="AY2308" s="34"/>
      <c r="AZ2308" s="34"/>
      <c r="BA2308" s="34"/>
      <c r="BB2308" s="34"/>
      <c r="BC2308" s="34"/>
      <c r="BD2308" s="44">
        <v>90230</v>
      </c>
      <c r="BE2308" s="34" t="s">
        <v>2685</v>
      </c>
      <c r="BF2308" s="43" t="s">
        <v>1277</v>
      </c>
      <c r="BG2308" s="34" t="s">
        <v>559</v>
      </c>
      <c r="BH2308" s="34" t="s">
        <v>404</v>
      </c>
      <c r="BI2308" s="34" t="s">
        <v>7006</v>
      </c>
      <c r="BJ2308" s="44" t="s">
        <v>3928</v>
      </c>
      <c r="BK2308" s="44" t="s">
        <v>6886</v>
      </c>
    </row>
    <row r="2309" spans="22:63">
      <c r="V2309" s="43">
        <v>274</v>
      </c>
      <c r="W2309" s="34" t="s">
        <v>4219</v>
      </c>
      <c r="X2309" s="44">
        <v>90231</v>
      </c>
      <c r="Y2309" s="34" t="s">
        <v>1533</v>
      </c>
      <c r="Z2309" s="43" t="s">
        <v>1277</v>
      </c>
      <c r="AA2309" s="34" t="s">
        <v>559</v>
      </c>
      <c r="AB2309" s="34" t="s">
        <v>404</v>
      </c>
      <c r="AC2309" s="34" t="s">
        <v>7007</v>
      </c>
      <c r="AD2309" s="44" t="s">
        <v>3928</v>
      </c>
      <c r="AE2309" s="44" t="s">
        <v>6886</v>
      </c>
      <c r="AF2309" s="43">
        <v>274</v>
      </c>
      <c r="AG2309" s="34" t="s">
        <v>4219</v>
      </c>
      <c r="AH2309" s="34" t="s">
        <v>4218</v>
      </c>
      <c r="AI2309" s="43" t="s">
        <v>4102</v>
      </c>
      <c r="AJ2309" s="44" t="s">
        <v>4220</v>
      </c>
      <c r="AK2309" s="295">
        <v>6400455</v>
      </c>
      <c r="AL2309" s="44" t="s">
        <v>566</v>
      </c>
      <c r="AM2309" s="44" t="s">
        <v>4224</v>
      </c>
      <c r="AN2309" s="296">
        <v>271093960</v>
      </c>
      <c r="AO2309" s="34"/>
      <c r="AP2309" s="34"/>
      <c r="AQ2309" s="34"/>
      <c r="AR2309" s="34"/>
      <c r="AS2309" s="34"/>
      <c r="AT2309" s="44" t="s">
        <v>6737</v>
      </c>
      <c r="AU2309" s="44"/>
      <c r="AV2309" s="751" t="str" cm="1">
        <f t="array" ref="AV23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09" s="34"/>
      <c r="AX2309" s="34"/>
      <c r="AY2309" s="34"/>
      <c r="AZ2309" s="34"/>
      <c r="BA2309" s="34"/>
      <c r="BB2309" s="34"/>
      <c r="BC2309" s="34"/>
      <c r="BD2309" s="44">
        <v>90231</v>
      </c>
      <c r="BE2309" s="34" t="s">
        <v>1533</v>
      </c>
      <c r="BF2309" s="43" t="s">
        <v>1277</v>
      </c>
      <c r="BG2309" s="34" t="s">
        <v>559</v>
      </c>
      <c r="BH2309" s="34" t="s">
        <v>404</v>
      </c>
      <c r="BI2309" s="34" t="s">
        <v>7007</v>
      </c>
      <c r="BJ2309" s="44" t="s">
        <v>3928</v>
      </c>
      <c r="BK2309" s="44" t="s">
        <v>6886</v>
      </c>
    </row>
    <row r="2310" spans="22:63">
      <c r="V2310" s="43">
        <v>274</v>
      </c>
      <c r="W2310" s="34" t="s">
        <v>4219</v>
      </c>
      <c r="X2310" s="44">
        <v>90233</v>
      </c>
      <c r="Y2310" s="34" t="s">
        <v>3009</v>
      </c>
      <c r="Z2310" s="43" t="s">
        <v>1277</v>
      </c>
      <c r="AA2310" s="34" t="s">
        <v>559</v>
      </c>
      <c r="AB2310" s="34" t="s">
        <v>404</v>
      </c>
      <c r="AC2310" s="34" t="s">
        <v>7008</v>
      </c>
      <c r="AD2310" s="44" t="s">
        <v>3928</v>
      </c>
      <c r="AE2310" s="44" t="s">
        <v>6886</v>
      </c>
      <c r="AF2310" s="43">
        <v>274</v>
      </c>
      <c r="AG2310" s="34" t="s">
        <v>4219</v>
      </c>
      <c r="AH2310" s="34" t="s">
        <v>4218</v>
      </c>
      <c r="AI2310" s="43" t="s">
        <v>4102</v>
      </c>
      <c r="AJ2310" s="44" t="s">
        <v>4220</v>
      </c>
      <c r="AK2310" s="295">
        <v>6400455</v>
      </c>
      <c r="AL2310" s="44" t="s">
        <v>566</v>
      </c>
      <c r="AM2310" s="44" t="s">
        <v>4224</v>
      </c>
      <c r="AN2310" s="296">
        <v>271093960</v>
      </c>
      <c r="AO2310" s="34"/>
      <c r="AP2310" s="34"/>
      <c r="AQ2310" s="34"/>
      <c r="AR2310" s="34"/>
      <c r="AS2310" s="34"/>
      <c r="AT2310" s="44" t="s">
        <v>6737</v>
      </c>
      <c r="AU2310" s="44"/>
      <c r="AV2310" s="751" t="str" cm="1">
        <f t="array" ref="AV23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0" s="34"/>
      <c r="AX2310" s="34"/>
      <c r="AY2310" s="34"/>
      <c r="AZ2310" s="34"/>
      <c r="BA2310" s="34"/>
      <c r="BB2310" s="34"/>
      <c r="BC2310" s="34"/>
      <c r="BD2310" s="44">
        <v>90233</v>
      </c>
      <c r="BE2310" s="34" t="s">
        <v>3009</v>
      </c>
      <c r="BF2310" s="43" t="s">
        <v>1277</v>
      </c>
      <c r="BG2310" s="34" t="s">
        <v>559</v>
      </c>
      <c r="BH2310" s="34" t="s">
        <v>404</v>
      </c>
      <c r="BI2310" s="34" t="s">
        <v>7008</v>
      </c>
      <c r="BJ2310" s="44" t="s">
        <v>3928</v>
      </c>
      <c r="BK2310" s="44" t="s">
        <v>6886</v>
      </c>
    </row>
    <row r="2311" spans="22:63">
      <c r="V2311" s="43">
        <v>274</v>
      </c>
      <c r="W2311" s="34" t="s">
        <v>4219</v>
      </c>
      <c r="X2311" s="44">
        <v>90234</v>
      </c>
      <c r="Y2311" s="34" t="s">
        <v>3087</v>
      </c>
      <c r="Z2311" s="43" t="s">
        <v>1277</v>
      </c>
      <c r="AA2311" s="34" t="s">
        <v>559</v>
      </c>
      <c r="AB2311" s="34" t="s">
        <v>404</v>
      </c>
      <c r="AC2311" s="34" t="s">
        <v>7009</v>
      </c>
      <c r="AD2311" s="44" t="s">
        <v>3928</v>
      </c>
      <c r="AE2311" s="44" t="s">
        <v>6886</v>
      </c>
      <c r="AF2311" s="43">
        <v>274</v>
      </c>
      <c r="AG2311" s="34" t="s">
        <v>4219</v>
      </c>
      <c r="AH2311" s="34" t="s">
        <v>4218</v>
      </c>
      <c r="AI2311" s="43" t="s">
        <v>4102</v>
      </c>
      <c r="AJ2311" s="44" t="s">
        <v>4220</v>
      </c>
      <c r="AK2311" s="295">
        <v>6400455</v>
      </c>
      <c r="AL2311" s="44" t="s">
        <v>566</v>
      </c>
      <c r="AM2311" s="44" t="s">
        <v>4224</v>
      </c>
      <c r="AN2311" s="296">
        <v>271093960</v>
      </c>
      <c r="AO2311" s="34"/>
      <c r="AP2311" s="34"/>
      <c r="AQ2311" s="34"/>
      <c r="AR2311" s="34"/>
      <c r="AS2311" s="34"/>
      <c r="AT2311" s="44" t="s">
        <v>6737</v>
      </c>
      <c r="AU2311" s="44"/>
      <c r="AV2311" s="751" t="str" cm="1">
        <f t="array" ref="AV23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1" s="34"/>
      <c r="AX2311" s="34"/>
      <c r="AY2311" s="34"/>
      <c r="AZ2311" s="34"/>
      <c r="BA2311" s="34"/>
      <c r="BB2311" s="34"/>
      <c r="BC2311" s="34"/>
      <c r="BD2311" s="44">
        <v>90234</v>
      </c>
      <c r="BE2311" s="34" t="s">
        <v>3087</v>
      </c>
      <c r="BF2311" s="43" t="s">
        <v>1277</v>
      </c>
      <c r="BG2311" s="34" t="s">
        <v>559</v>
      </c>
      <c r="BH2311" s="34" t="s">
        <v>404</v>
      </c>
      <c r="BI2311" s="34" t="s">
        <v>7009</v>
      </c>
      <c r="BJ2311" s="44" t="s">
        <v>3928</v>
      </c>
      <c r="BK2311" s="44" t="s">
        <v>6886</v>
      </c>
    </row>
    <row r="2312" spans="22:63">
      <c r="V2312" s="43">
        <v>274</v>
      </c>
      <c r="W2312" s="34" t="s">
        <v>4219</v>
      </c>
      <c r="X2312" s="44">
        <v>90235</v>
      </c>
      <c r="Y2312" s="34" t="s">
        <v>3155</v>
      </c>
      <c r="Z2312" s="43" t="s">
        <v>1277</v>
      </c>
      <c r="AA2312" s="34" t="s">
        <v>559</v>
      </c>
      <c r="AB2312" s="34" t="s">
        <v>404</v>
      </c>
      <c r="AC2312" s="34" t="s">
        <v>7010</v>
      </c>
      <c r="AD2312" s="44" t="s">
        <v>3928</v>
      </c>
      <c r="AE2312" s="44" t="s">
        <v>6886</v>
      </c>
      <c r="AF2312" s="43">
        <v>274</v>
      </c>
      <c r="AG2312" s="34" t="s">
        <v>4219</v>
      </c>
      <c r="AH2312" s="34" t="s">
        <v>4218</v>
      </c>
      <c r="AI2312" s="43" t="s">
        <v>4102</v>
      </c>
      <c r="AJ2312" s="44" t="s">
        <v>4220</v>
      </c>
      <c r="AK2312" s="295">
        <v>6400455</v>
      </c>
      <c r="AL2312" s="44" t="s">
        <v>566</v>
      </c>
      <c r="AM2312" s="44" t="s">
        <v>4224</v>
      </c>
      <c r="AN2312" s="296">
        <v>271093960</v>
      </c>
      <c r="AO2312" s="34"/>
      <c r="AP2312" s="34"/>
      <c r="AQ2312" s="34"/>
      <c r="AR2312" s="34"/>
      <c r="AS2312" s="34"/>
      <c r="AT2312" s="44" t="s">
        <v>6737</v>
      </c>
      <c r="AU2312" s="44"/>
      <c r="AV2312" s="751" t="str" cm="1">
        <f t="array" ref="AV23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2" s="34"/>
      <c r="AX2312" s="34"/>
      <c r="AY2312" s="34"/>
      <c r="AZ2312" s="34"/>
      <c r="BA2312" s="34"/>
      <c r="BB2312" s="34"/>
      <c r="BC2312" s="34"/>
      <c r="BD2312" s="44">
        <v>90235</v>
      </c>
      <c r="BE2312" s="34" t="s">
        <v>3155</v>
      </c>
      <c r="BF2312" s="43" t="s">
        <v>1277</v>
      </c>
      <c r="BG2312" s="34" t="s">
        <v>559</v>
      </c>
      <c r="BH2312" s="34" t="s">
        <v>404</v>
      </c>
      <c r="BI2312" s="34" t="s">
        <v>7010</v>
      </c>
      <c r="BJ2312" s="44" t="s">
        <v>3928</v>
      </c>
      <c r="BK2312" s="44" t="s">
        <v>6886</v>
      </c>
    </row>
    <row r="2313" spans="22:63">
      <c r="V2313" s="43">
        <v>274</v>
      </c>
      <c r="W2313" s="34" t="s">
        <v>4219</v>
      </c>
      <c r="X2313" s="44">
        <v>90236</v>
      </c>
      <c r="Y2313" s="34" t="s">
        <v>1796</v>
      </c>
      <c r="Z2313" s="43" t="s">
        <v>1277</v>
      </c>
      <c r="AA2313" s="34" t="s">
        <v>559</v>
      </c>
      <c r="AB2313" s="34" t="s">
        <v>404</v>
      </c>
      <c r="AC2313" s="34" t="s">
        <v>7011</v>
      </c>
      <c r="AD2313" s="44" t="s">
        <v>3928</v>
      </c>
      <c r="AE2313" s="44" t="s">
        <v>6886</v>
      </c>
      <c r="AF2313" s="43">
        <v>274</v>
      </c>
      <c r="AG2313" s="34" t="s">
        <v>4219</v>
      </c>
      <c r="AH2313" s="34" t="s">
        <v>4218</v>
      </c>
      <c r="AI2313" s="43" t="s">
        <v>4102</v>
      </c>
      <c r="AJ2313" s="44" t="s">
        <v>4220</v>
      </c>
      <c r="AK2313" s="295">
        <v>6400455</v>
      </c>
      <c r="AL2313" s="44" t="s">
        <v>566</v>
      </c>
      <c r="AM2313" s="44" t="s">
        <v>4224</v>
      </c>
      <c r="AN2313" s="296">
        <v>271093960</v>
      </c>
      <c r="AO2313" s="34"/>
      <c r="AP2313" s="34"/>
      <c r="AQ2313" s="34"/>
      <c r="AR2313" s="34"/>
      <c r="AS2313" s="34"/>
      <c r="AT2313" s="44" t="s">
        <v>6737</v>
      </c>
      <c r="AU2313" s="44"/>
      <c r="AV2313" s="751" t="str" cm="1">
        <f t="array" ref="AV23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3" s="34"/>
      <c r="AX2313" s="34"/>
      <c r="AY2313" s="34"/>
      <c r="AZ2313" s="34"/>
      <c r="BA2313" s="34"/>
      <c r="BB2313" s="34"/>
      <c r="BC2313" s="34"/>
      <c r="BD2313" s="44">
        <v>90236</v>
      </c>
      <c r="BE2313" s="34" t="s">
        <v>1796</v>
      </c>
      <c r="BF2313" s="43" t="s">
        <v>1277</v>
      </c>
      <c r="BG2313" s="34" t="s">
        <v>559</v>
      </c>
      <c r="BH2313" s="34" t="s">
        <v>404</v>
      </c>
      <c r="BI2313" s="34" t="s">
        <v>7011</v>
      </c>
      <c r="BJ2313" s="44" t="s">
        <v>3928</v>
      </c>
      <c r="BK2313" s="44" t="s">
        <v>6886</v>
      </c>
    </row>
    <row r="2314" spans="22:63">
      <c r="V2314" s="43">
        <v>274</v>
      </c>
      <c r="W2314" s="34" t="s">
        <v>4219</v>
      </c>
      <c r="X2314" s="44">
        <v>90227</v>
      </c>
      <c r="Y2314" s="34" t="s">
        <v>2418</v>
      </c>
      <c r="Z2314" s="43" t="s">
        <v>1277</v>
      </c>
      <c r="AA2314" s="34" t="s">
        <v>559</v>
      </c>
      <c r="AB2314" s="34" t="s">
        <v>404</v>
      </c>
      <c r="AC2314" s="34" t="s">
        <v>2418</v>
      </c>
      <c r="AD2314" s="44" t="s">
        <v>3928</v>
      </c>
      <c r="AE2314" s="44" t="s">
        <v>6886</v>
      </c>
      <c r="AF2314" s="43">
        <v>274</v>
      </c>
      <c r="AG2314" s="34" t="s">
        <v>4219</v>
      </c>
      <c r="AH2314" s="34" t="s">
        <v>4218</v>
      </c>
      <c r="AI2314" s="43" t="s">
        <v>4102</v>
      </c>
      <c r="AJ2314" s="44" t="s">
        <v>4220</v>
      </c>
      <c r="AK2314" s="295">
        <v>6400455</v>
      </c>
      <c r="AL2314" s="44" t="s">
        <v>566</v>
      </c>
      <c r="AM2314" s="44" t="s">
        <v>4224</v>
      </c>
      <c r="AN2314" s="296">
        <v>271093960</v>
      </c>
      <c r="AO2314" s="34"/>
      <c r="AP2314" s="34"/>
      <c r="AQ2314" s="34"/>
      <c r="AR2314" s="34"/>
      <c r="AS2314" s="34"/>
      <c r="AT2314" s="44" t="s">
        <v>6737</v>
      </c>
      <c r="AU2314" s="44"/>
      <c r="AV2314" s="751" t="str" cm="1">
        <f t="array" ref="AV23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4" s="34"/>
      <c r="AX2314" s="34"/>
      <c r="AY2314" s="34"/>
      <c r="AZ2314" s="34"/>
      <c r="BA2314" s="34"/>
      <c r="BB2314" s="34"/>
      <c r="BC2314" s="34"/>
      <c r="BD2314" s="44">
        <v>90227</v>
      </c>
      <c r="BE2314" s="34" t="s">
        <v>2418</v>
      </c>
      <c r="BF2314" s="43" t="s">
        <v>1277</v>
      </c>
      <c r="BG2314" s="34" t="s">
        <v>559</v>
      </c>
      <c r="BH2314" s="34" t="s">
        <v>404</v>
      </c>
      <c r="BI2314" s="34" t="s">
        <v>2418</v>
      </c>
      <c r="BJ2314" s="44" t="s">
        <v>3928</v>
      </c>
      <c r="BK2314" s="44" t="s">
        <v>6886</v>
      </c>
    </row>
    <row r="2315" spans="22:63">
      <c r="V2315" s="43">
        <v>274</v>
      </c>
      <c r="W2315" s="34" t="s">
        <v>4219</v>
      </c>
      <c r="X2315" s="44">
        <v>90229</v>
      </c>
      <c r="Y2315" s="34" t="s">
        <v>2557</v>
      </c>
      <c r="Z2315" s="43" t="s">
        <v>1277</v>
      </c>
      <c r="AA2315" s="34" t="s">
        <v>559</v>
      </c>
      <c r="AB2315" s="34" t="s">
        <v>404</v>
      </c>
      <c r="AC2315" s="34" t="s">
        <v>2557</v>
      </c>
      <c r="AD2315" s="44" t="s">
        <v>3928</v>
      </c>
      <c r="AE2315" s="44" t="s">
        <v>6886</v>
      </c>
      <c r="AF2315" s="43">
        <v>274</v>
      </c>
      <c r="AG2315" s="34" t="s">
        <v>4219</v>
      </c>
      <c r="AH2315" s="34" t="s">
        <v>4218</v>
      </c>
      <c r="AI2315" s="43" t="s">
        <v>4102</v>
      </c>
      <c r="AJ2315" s="44" t="s">
        <v>4220</v>
      </c>
      <c r="AK2315" s="295">
        <v>6400455</v>
      </c>
      <c r="AL2315" s="44" t="s">
        <v>566</v>
      </c>
      <c r="AM2315" s="44" t="s">
        <v>4224</v>
      </c>
      <c r="AN2315" s="296">
        <v>271093960</v>
      </c>
      <c r="AO2315" s="34"/>
      <c r="AP2315" s="34"/>
      <c r="AQ2315" s="34"/>
      <c r="AR2315" s="34"/>
      <c r="AS2315" s="34"/>
      <c r="AT2315" s="44" t="s">
        <v>6737</v>
      </c>
      <c r="AU2315" s="44"/>
      <c r="AV2315" s="751" t="str" cm="1">
        <f t="array" ref="AV23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5" s="34"/>
      <c r="AX2315" s="34"/>
      <c r="AY2315" s="34"/>
      <c r="AZ2315" s="34"/>
      <c r="BA2315" s="34"/>
      <c r="BB2315" s="34"/>
      <c r="BC2315" s="34"/>
      <c r="BD2315" s="44">
        <v>90229</v>
      </c>
      <c r="BE2315" s="34" t="s">
        <v>2557</v>
      </c>
      <c r="BF2315" s="43" t="s">
        <v>1277</v>
      </c>
      <c r="BG2315" s="34" t="s">
        <v>559</v>
      </c>
      <c r="BH2315" s="34" t="s">
        <v>404</v>
      </c>
      <c r="BI2315" s="34" t="s">
        <v>2557</v>
      </c>
      <c r="BJ2315" s="44" t="s">
        <v>3928</v>
      </c>
      <c r="BK2315" s="44" t="s">
        <v>6886</v>
      </c>
    </row>
    <row r="2316" spans="22:63">
      <c r="V2316" s="43">
        <v>274</v>
      </c>
      <c r="W2316" s="34" t="s">
        <v>4219</v>
      </c>
      <c r="X2316" s="44">
        <v>90403</v>
      </c>
      <c r="Y2316" s="34" t="s">
        <v>825</v>
      </c>
      <c r="Z2316" s="43" t="s">
        <v>1277</v>
      </c>
      <c r="AA2316" s="34" t="s">
        <v>561</v>
      </c>
      <c r="AB2316" s="34" t="s">
        <v>404</v>
      </c>
      <c r="AC2316" s="34" t="s">
        <v>825</v>
      </c>
      <c r="AD2316" s="44" t="s">
        <v>3928</v>
      </c>
      <c r="AE2316" s="44" t="s">
        <v>6886</v>
      </c>
      <c r="AF2316" s="43">
        <v>274</v>
      </c>
      <c r="AG2316" s="34" t="s">
        <v>4219</v>
      </c>
      <c r="AH2316" s="34" t="s">
        <v>4218</v>
      </c>
      <c r="AI2316" s="43" t="s">
        <v>4102</v>
      </c>
      <c r="AJ2316" s="44" t="s">
        <v>4220</v>
      </c>
      <c r="AK2316" s="295">
        <v>6400455</v>
      </c>
      <c r="AL2316" s="44" t="s">
        <v>566</v>
      </c>
      <c r="AM2316" s="44" t="s">
        <v>4224</v>
      </c>
      <c r="AN2316" s="296">
        <v>271093960</v>
      </c>
      <c r="AO2316" s="34"/>
      <c r="AP2316" s="34"/>
      <c r="AQ2316" s="34"/>
      <c r="AR2316" s="34"/>
      <c r="AS2316" s="34"/>
      <c r="AT2316" s="44" t="s">
        <v>6737</v>
      </c>
      <c r="AU2316" s="44"/>
      <c r="AV2316" s="751" t="str" cm="1">
        <f t="array" ref="AV23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6" s="34"/>
      <c r="AX2316" s="34"/>
      <c r="AY2316" s="34"/>
      <c r="AZ2316" s="34"/>
      <c r="BA2316" s="34"/>
      <c r="BB2316" s="34"/>
      <c r="BC2316" s="34"/>
      <c r="BD2316" s="44">
        <v>90403</v>
      </c>
      <c r="BE2316" s="34" t="s">
        <v>825</v>
      </c>
      <c r="BF2316" s="43" t="s">
        <v>1277</v>
      </c>
      <c r="BG2316" s="34" t="s">
        <v>561</v>
      </c>
      <c r="BH2316" s="34" t="s">
        <v>404</v>
      </c>
      <c r="BI2316" s="34" t="s">
        <v>825</v>
      </c>
      <c r="BJ2316" s="44" t="s">
        <v>3928</v>
      </c>
      <c r="BK2316" s="44" t="s">
        <v>6886</v>
      </c>
    </row>
    <row r="2317" spans="22:63">
      <c r="V2317" s="43">
        <v>274</v>
      </c>
      <c r="W2317" s="34" t="s">
        <v>4219</v>
      </c>
      <c r="X2317" s="44">
        <v>90406</v>
      </c>
      <c r="Y2317" s="34" t="s">
        <v>1091</v>
      </c>
      <c r="Z2317" s="43" t="s">
        <v>1277</v>
      </c>
      <c r="AA2317" s="34" t="s">
        <v>561</v>
      </c>
      <c r="AB2317" s="34" t="s">
        <v>404</v>
      </c>
      <c r="AC2317" s="34" t="s">
        <v>1091</v>
      </c>
      <c r="AD2317" s="44" t="s">
        <v>3928</v>
      </c>
      <c r="AE2317" s="44" t="s">
        <v>6886</v>
      </c>
      <c r="AF2317" s="43">
        <v>274</v>
      </c>
      <c r="AG2317" s="34" t="s">
        <v>4219</v>
      </c>
      <c r="AH2317" s="34" t="s">
        <v>4218</v>
      </c>
      <c r="AI2317" s="43" t="s">
        <v>4102</v>
      </c>
      <c r="AJ2317" s="44" t="s">
        <v>4220</v>
      </c>
      <c r="AK2317" s="295">
        <v>6400455</v>
      </c>
      <c r="AL2317" s="44" t="s">
        <v>566</v>
      </c>
      <c r="AM2317" s="44" t="s">
        <v>4224</v>
      </c>
      <c r="AN2317" s="296">
        <v>271093960</v>
      </c>
      <c r="AO2317" s="34"/>
      <c r="AP2317" s="34"/>
      <c r="AQ2317" s="34"/>
      <c r="AR2317" s="34"/>
      <c r="AS2317" s="34"/>
      <c r="AT2317" s="44" t="s">
        <v>6737</v>
      </c>
      <c r="AU2317" s="44"/>
      <c r="AV2317" s="751" t="str" cm="1">
        <f t="array" ref="AV23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7" s="34"/>
      <c r="AX2317" s="34"/>
      <c r="AY2317" s="34"/>
      <c r="AZ2317" s="34"/>
      <c r="BA2317" s="34"/>
      <c r="BB2317" s="34"/>
      <c r="BC2317" s="34"/>
      <c r="BD2317" s="44">
        <v>90406</v>
      </c>
      <c r="BE2317" s="34" t="s">
        <v>1091</v>
      </c>
      <c r="BF2317" s="43" t="s">
        <v>1277</v>
      </c>
      <c r="BG2317" s="34" t="s">
        <v>561</v>
      </c>
      <c r="BH2317" s="34" t="s">
        <v>404</v>
      </c>
      <c r="BI2317" s="34" t="s">
        <v>1091</v>
      </c>
      <c r="BJ2317" s="44" t="s">
        <v>3928</v>
      </c>
      <c r="BK2317" s="44" t="s">
        <v>6886</v>
      </c>
    </row>
    <row r="2318" spans="22:63">
      <c r="V2318" s="43">
        <v>274</v>
      </c>
      <c r="W2318" s="34" t="s">
        <v>4219</v>
      </c>
      <c r="X2318" s="44">
        <v>90408</v>
      </c>
      <c r="Y2318" s="34" t="s">
        <v>561</v>
      </c>
      <c r="Z2318" s="43" t="s">
        <v>1277</v>
      </c>
      <c r="AA2318" s="34" t="s">
        <v>561</v>
      </c>
      <c r="AB2318" s="34" t="s">
        <v>404</v>
      </c>
      <c r="AC2318" s="34" t="s">
        <v>561</v>
      </c>
      <c r="AD2318" s="44" t="s">
        <v>3928</v>
      </c>
      <c r="AE2318" s="44" t="s">
        <v>6886</v>
      </c>
      <c r="AF2318" s="43">
        <v>274</v>
      </c>
      <c r="AG2318" s="34" t="s">
        <v>4219</v>
      </c>
      <c r="AH2318" s="34" t="s">
        <v>4218</v>
      </c>
      <c r="AI2318" s="43" t="s">
        <v>4102</v>
      </c>
      <c r="AJ2318" s="44" t="s">
        <v>4220</v>
      </c>
      <c r="AK2318" s="295">
        <v>6400455</v>
      </c>
      <c r="AL2318" s="44" t="s">
        <v>566</v>
      </c>
      <c r="AM2318" s="44" t="s">
        <v>4224</v>
      </c>
      <c r="AN2318" s="296">
        <v>271093960</v>
      </c>
      <c r="AO2318" s="34"/>
      <c r="AP2318" s="34"/>
      <c r="AQ2318" s="34"/>
      <c r="AR2318" s="34"/>
      <c r="AS2318" s="34"/>
      <c r="AT2318" s="44" t="s">
        <v>6737</v>
      </c>
      <c r="AU2318" s="44"/>
      <c r="AV2318" s="751" t="str" cm="1">
        <f t="array" ref="AV23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8" s="34"/>
      <c r="AX2318" s="34"/>
      <c r="AY2318" s="34"/>
      <c r="AZ2318" s="34"/>
      <c r="BA2318" s="34"/>
      <c r="BB2318" s="34"/>
      <c r="BC2318" s="34"/>
      <c r="BD2318" s="44">
        <v>90408</v>
      </c>
      <c r="BE2318" s="34" t="s">
        <v>561</v>
      </c>
      <c r="BF2318" s="43" t="s">
        <v>1277</v>
      </c>
      <c r="BG2318" s="34" t="s">
        <v>561</v>
      </c>
      <c r="BH2318" s="34" t="s">
        <v>404</v>
      </c>
      <c r="BI2318" s="34" t="s">
        <v>561</v>
      </c>
      <c r="BJ2318" s="44" t="s">
        <v>3928</v>
      </c>
      <c r="BK2318" s="44" t="s">
        <v>6886</v>
      </c>
    </row>
    <row r="2319" spans="22:63">
      <c r="V2319" s="43">
        <v>274</v>
      </c>
      <c r="W2319" s="34" t="s">
        <v>4219</v>
      </c>
      <c r="X2319" s="44">
        <v>90400</v>
      </c>
      <c r="Y2319" s="34" t="s">
        <v>7012</v>
      </c>
      <c r="Z2319" s="43" t="s">
        <v>1277</v>
      </c>
      <c r="AA2319" s="34" t="s">
        <v>561</v>
      </c>
      <c r="AB2319" s="34" t="s">
        <v>404</v>
      </c>
      <c r="AC2319" s="34" t="s">
        <v>561</v>
      </c>
      <c r="AD2319" s="44" t="s">
        <v>3928</v>
      </c>
      <c r="AE2319" s="44" t="s">
        <v>6886</v>
      </c>
      <c r="AF2319" s="43">
        <v>274</v>
      </c>
      <c r="AG2319" s="34" t="s">
        <v>4219</v>
      </c>
      <c r="AH2319" s="34" t="s">
        <v>4218</v>
      </c>
      <c r="AI2319" s="43" t="s">
        <v>4102</v>
      </c>
      <c r="AJ2319" s="44" t="s">
        <v>4220</v>
      </c>
      <c r="AK2319" s="295">
        <v>6400455</v>
      </c>
      <c r="AL2319" s="44" t="s">
        <v>566</v>
      </c>
      <c r="AM2319" s="44" t="s">
        <v>4224</v>
      </c>
      <c r="AN2319" s="296">
        <v>271093960</v>
      </c>
      <c r="AO2319" s="34"/>
      <c r="AP2319" s="34"/>
      <c r="AQ2319" s="34"/>
      <c r="AR2319" s="34"/>
      <c r="AS2319" s="34"/>
      <c r="AT2319" s="44" t="s">
        <v>6737</v>
      </c>
      <c r="AU2319" s="44"/>
      <c r="AV2319" s="751" t="str" cm="1">
        <f t="array" ref="AV23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19" s="34"/>
      <c r="AX2319" s="34"/>
      <c r="AY2319" s="34"/>
      <c r="AZ2319" s="34"/>
      <c r="BA2319" s="34"/>
      <c r="BB2319" s="34"/>
      <c r="BC2319" s="34"/>
      <c r="BD2319" s="44">
        <v>90400</v>
      </c>
      <c r="BE2319" s="34" t="s">
        <v>7012</v>
      </c>
      <c r="BF2319" s="43" t="s">
        <v>1277</v>
      </c>
      <c r="BG2319" s="34" t="s">
        <v>561</v>
      </c>
      <c r="BH2319" s="34" t="s">
        <v>404</v>
      </c>
      <c r="BI2319" s="34" t="s">
        <v>561</v>
      </c>
      <c r="BJ2319" s="44" t="s">
        <v>3928</v>
      </c>
      <c r="BK2319" s="44" t="s">
        <v>6886</v>
      </c>
    </row>
    <row r="2320" spans="22:63">
      <c r="V2320" s="43">
        <v>274</v>
      </c>
      <c r="W2320" s="34" t="s">
        <v>4219</v>
      </c>
      <c r="X2320" s="44">
        <v>90410</v>
      </c>
      <c r="Y2320" s="34" t="s">
        <v>1535</v>
      </c>
      <c r="Z2320" s="43" t="s">
        <v>1277</v>
      </c>
      <c r="AA2320" s="34" t="s">
        <v>561</v>
      </c>
      <c r="AB2320" s="34" t="s">
        <v>404</v>
      </c>
      <c r="AC2320" s="34" t="s">
        <v>1535</v>
      </c>
      <c r="AD2320" s="44" t="s">
        <v>3928</v>
      </c>
      <c r="AE2320" s="44" t="s">
        <v>6886</v>
      </c>
      <c r="AF2320" s="43">
        <v>274</v>
      </c>
      <c r="AG2320" s="34" t="s">
        <v>4219</v>
      </c>
      <c r="AH2320" s="34" t="s">
        <v>4218</v>
      </c>
      <c r="AI2320" s="43" t="s">
        <v>4102</v>
      </c>
      <c r="AJ2320" s="44" t="s">
        <v>4220</v>
      </c>
      <c r="AK2320" s="295">
        <v>6400455</v>
      </c>
      <c r="AL2320" s="44" t="s">
        <v>566</v>
      </c>
      <c r="AM2320" s="44" t="s">
        <v>4224</v>
      </c>
      <c r="AN2320" s="296">
        <v>271093960</v>
      </c>
      <c r="AO2320" s="34"/>
      <c r="AP2320" s="34"/>
      <c r="AQ2320" s="34"/>
      <c r="AR2320" s="34"/>
      <c r="AS2320" s="34"/>
      <c r="AT2320" s="44" t="s">
        <v>6737</v>
      </c>
      <c r="AU2320" s="44"/>
      <c r="AV2320" s="751" t="str" cm="1">
        <f t="array" ref="AV23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0" s="34"/>
      <c r="AX2320" s="34"/>
      <c r="AY2320" s="34"/>
      <c r="AZ2320" s="34"/>
      <c r="BA2320" s="34"/>
      <c r="BB2320" s="34"/>
      <c r="BC2320" s="34"/>
      <c r="BD2320" s="44">
        <v>90410</v>
      </c>
      <c r="BE2320" s="34" t="s">
        <v>1535</v>
      </c>
      <c r="BF2320" s="43" t="s">
        <v>1277</v>
      </c>
      <c r="BG2320" s="34" t="s">
        <v>561</v>
      </c>
      <c r="BH2320" s="34" t="s">
        <v>404</v>
      </c>
      <c r="BI2320" s="34" t="s">
        <v>1535</v>
      </c>
      <c r="BJ2320" s="44" t="s">
        <v>3928</v>
      </c>
      <c r="BK2320" s="44" t="s">
        <v>6886</v>
      </c>
    </row>
    <row r="2321" spans="22:63">
      <c r="V2321" s="43">
        <v>274</v>
      </c>
      <c r="W2321" s="34" t="s">
        <v>4219</v>
      </c>
      <c r="X2321" s="44">
        <v>90418</v>
      </c>
      <c r="Y2321" s="34" t="s">
        <v>2090</v>
      </c>
      <c r="Z2321" s="43" t="s">
        <v>1277</v>
      </c>
      <c r="AA2321" s="34" t="s">
        <v>561</v>
      </c>
      <c r="AB2321" s="34" t="s">
        <v>404</v>
      </c>
      <c r="AC2321" s="34" t="s">
        <v>7013</v>
      </c>
      <c r="AD2321" s="44" t="s">
        <v>3928</v>
      </c>
      <c r="AE2321" s="44" t="s">
        <v>6886</v>
      </c>
      <c r="AF2321" s="43">
        <v>274</v>
      </c>
      <c r="AG2321" s="34" t="s">
        <v>4219</v>
      </c>
      <c r="AH2321" s="34" t="s">
        <v>4218</v>
      </c>
      <c r="AI2321" s="43" t="s">
        <v>4102</v>
      </c>
      <c r="AJ2321" s="44" t="s">
        <v>4220</v>
      </c>
      <c r="AK2321" s="295">
        <v>6400455</v>
      </c>
      <c r="AL2321" s="44" t="s">
        <v>566</v>
      </c>
      <c r="AM2321" s="44" t="s">
        <v>4224</v>
      </c>
      <c r="AN2321" s="296">
        <v>271093960</v>
      </c>
      <c r="AO2321" s="34"/>
      <c r="AP2321" s="34"/>
      <c r="AQ2321" s="34"/>
      <c r="AR2321" s="34"/>
      <c r="AS2321" s="34"/>
      <c r="AT2321" s="44" t="s">
        <v>6737</v>
      </c>
      <c r="AU2321" s="44"/>
      <c r="AV2321" s="751" t="str" cm="1">
        <f t="array" ref="AV23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1" s="34"/>
      <c r="AX2321" s="34"/>
      <c r="AY2321" s="34"/>
      <c r="AZ2321" s="34"/>
      <c r="BA2321" s="34"/>
      <c r="BB2321" s="34"/>
      <c r="BC2321" s="34"/>
      <c r="BD2321" s="44">
        <v>90418</v>
      </c>
      <c r="BE2321" s="34" t="s">
        <v>2090</v>
      </c>
      <c r="BF2321" s="43" t="s">
        <v>1277</v>
      </c>
      <c r="BG2321" s="34" t="s">
        <v>561</v>
      </c>
      <c r="BH2321" s="34" t="s">
        <v>404</v>
      </c>
      <c r="BI2321" s="34" t="s">
        <v>7013</v>
      </c>
      <c r="BJ2321" s="44" t="s">
        <v>3928</v>
      </c>
      <c r="BK2321" s="44" t="s">
        <v>6886</v>
      </c>
    </row>
    <row r="2322" spans="22:63">
      <c r="V2322" s="43">
        <v>274</v>
      </c>
      <c r="W2322" s="34" t="s">
        <v>4219</v>
      </c>
      <c r="X2322" s="44">
        <v>90419</v>
      </c>
      <c r="Y2322" s="34" t="s">
        <v>1798</v>
      </c>
      <c r="Z2322" s="43" t="s">
        <v>1277</v>
      </c>
      <c r="AA2322" s="34" t="s">
        <v>561</v>
      </c>
      <c r="AB2322" s="34" t="s">
        <v>404</v>
      </c>
      <c r="AC2322" s="34" t="s">
        <v>7014</v>
      </c>
      <c r="AD2322" s="44" t="s">
        <v>3928</v>
      </c>
      <c r="AE2322" s="44" t="s">
        <v>6886</v>
      </c>
      <c r="AF2322" s="43">
        <v>274</v>
      </c>
      <c r="AG2322" s="34" t="s">
        <v>4219</v>
      </c>
      <c r="AH2322" s="34" t="s">
        <v>4218</v>
      </c>
      <c r="AI2322" s="43" t="s">
        <v>4102</v>
      </c>
      <c r="AJ2322" s="44" t="s">
        <v>4220</v>
      </c>
      <c r="AK2322" s="295">
        <v>6400455</v>
      </c>
      <c r="AL2322" s="44" t="s">
        <v>566</v>
      </c>
      <c r="AM2322" s="44" t="s">
        <v>4224</v>
      </c>
      <c r="AN2322" s="296">
        <v>271093960</v>
      </c>
      <c r="AO2322" s="34"/>
      <c r="AP2322" s="34"/>
      <c r="AQ2322" s="34"/>
      <c r="AR2322" s="34"/>
      <c r="AS2322" s="34"/>
      <c r="AT2322" s="44" t="s">
        <v>6737</v>
      </c>
      <c r="AU2322" s="44"/>
      <c r="AV2322" s="751" t="str" cm="1">
        <f t="array" ref="AV23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2" s="34"/>
      <c r="AX2322" s="34"/>
      <c r="AY2322" s="34"/>
      <c r="AZ2322" s="34"/>
      <c r="BA2322" s="34"/>
      <c r="BB2322" s="34"/>
      <c r="BC2322" s="34"/>
      <c r="BD2322" s="44">
        <v>90419</v>
      </c>
      <c r="BE2322" s="34" t="s">
        <v>1798</v>
      </c>
      <c r="BF2322" s="43" t="s">
        <v>1277</v>
      </c>
      <c r="BG2322" s="34" t="s">
        <v>561</v>
      </c>
      <c r="BH2322" s="34" t="s">
        <v>404</v>
      </c>
      <c r="BI2322" s="34" t="s">
        <v>7014</v>
      </c>
      <c r="BJ2322" s="44" t="s">
        <v>3928</v>
      </c>
      <c r="BK2322" s="44" t="s">
        <v>6886</v>
      </c>
    </row>
    <row r="2323" spans="22:63">
      <c r="V2323" s="43">
        <v>274</v>
      </c>
      <c r="W2323" s="34" t="s">
        <v>4219</v>
      </c>
      <c r="X2323" s="44">
        <v>90420</v>
      </c>
      <c r="Y2323" s="34" t="s">
        <v>2007</v>
      </c>
      <c r="Z2323" s="43" t="s">
        <v>1277</v>
      </c>
      <c r="AA2323" s="34" t="s">
        <v>561</v>
      </c>
      <c r="AB2323" s="34" t="s">
        <v>404</v>
      </c>
      <c r="AC2323" s="34" t="s">
        <v>7015</v>
      </c>
      <c r="AD2323" s="44" t="s">
        <v>3928</v>
      </c>
      <c r="AE2323" s="44" t="s">
        <v>6886</v>
      </c>
      <c r="AF2323" s="43">
        <v>274</v>
      </c>
      <c r="AG2323" s="34" t="s">
        <v>4219</v>
      </c>
      <c r="AH2323" s="34" t="s">
        <v>4218</v>
      </c>
      <c r="AI2323" s="43" t="s">
        <v>4102</v>
      </c>
      <c r="AJ2323" s="44" t="s">
        <v>4220</v>
      </c>
      <c r="AK2323" s="295">
        <v>6400455</v>
      </c>
      <c r="AL2323" s="44" t="s">
        <v>566</v>
      </c>
      <c r="AM2323" s="44" t="s">
        <v>4224</v>
      </c>
      <c r="AN2323" s="296">
        <v>271093960</v>
      </c>
      <c r="AO2323" s="34"/>
      <c r="AP2323" s="34"/>
      <c r="AQ2323" s="34"/>
      <c r="AR2323" s="34"/>
      <c r="AS2323" s="34"/>
      <c r="AT2323" s="44" t="s">
        <v>6737</v>
      </c>
      <c r="AU2323" s="44"/>
      <c r="AV2323" s="751" t="str" cm="1">
        <f t="array" ref="AV23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3" s="34"/>
      <c r="AX2323" s="34"/>
      <c r="AY2323" s="34"/>
      <c r="AZ2323" s="34"/>
      <c r="BA2323" s="34"/>
      <c r="BB2323" s="34"/>
      <c r="BC2323" s="34"/>
      <c r="BD2323" s="44">
        <v>90420</v>
      </c>
      <c r="BE2323" s="34" t="s">
        <v>2007</v>
      </c>
      <c r="BF2323" s="43" t="s">
        <v>1277</v>
      </c>
      <c r="BG2323" s="34" t="s">
        <v>561</v>
      </c>
      <c r="BH2323" s="34" t="s">
        <v>404</v>
      </c>
      <c r="BI2323" s="34" t="s">
        <v>7015</v>
      </c>
      <c r="BJ2323" s="44" t="s">
        <v>3928</v>
      </c>
      <c r="BK2323" s="44" t="s">
        <v>6886</v>
      </c>
    </row>
    <row r="2324" spans="22:63">
      <c r="V2324" s="43">
        <v>274</v>
      </c>
      <c r="W2324" s="34" t="s">
        <v>4219</v>
      </c>
      <c r="X2324" s="44">
        <v>90422</v>
      </c>
      <c r="Y2324" s="34" t="s">
        <v>2687</v>
      </c>
      <c r="Z2324" s="43" t="s">
        <v>1277</v>
      </c>
      <c r="AA2324" s="34" t="s">
        <v>561</v>
      </c>
      <c r="AB2324" s="34" t="s">
        <v>404</v>
      </c>
      <c r="AC2324" s="34" t="s">
        <v>7016</v>
      </c>
      <c r="AD2324" s="44" t="s">
        <v>3928</v>
      </c>
      <c r="AE2324" s="44" t="s">
        <v>6886</v>
      </c>
      <c r="AF2324" s="43">
        <v>274</v>
      </c>
      <c r="AG2324" s="34" t="s">
        <v>4219</v>
      </c>
      <c r="AH2324" s="34" t="s">
        <v>4218</v>
      </c>
      <c r="AI2324" s="43" t="s">
        <v>4102</v>
      </c>
      <c r="AJ2324" s="44" t="s">
        <v>4220</v>
      </c>
      <c r="AK2324" s="295">
        <v>6400455</v>
      </c>
      <c r="AL2324" s="44" t="s">
        <v>566</v>
      </c>
      <c r="AM2324" s="44" t="s">
        <v>4224</v>
      </c>
      <c r="AN2324" s="296">
        <v>271093960</v>
      </c>
      <c r="AO2324" s="34"/>
      <c r="AP2324" s="34"/>
      <c r="AQ2324" s="34"/>
      <c r="AR2324" s="34"/>
      <c r="AS2324" s="34"/>
      <c r="AT2324" s="44" t="s">
        <v>6737</v>
      </c>
      <c r="AU2324" s="44"/>
      <c r="AV2324" s="751" t="str" cm="1">
        <f t="array" ref="AV23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4" s="34"/>
      <c r="AX2324" s="34"/>
      <c r="AY2324" s="34"/>
      <c r="AZ2324" s="34"/>
      <c r="BA2324" s="34"/>
      <c r="BB2324" s="34"/>
      <c r="BC2324" s="34"/>
      <c r="BD2324" s="44">
        <v>90422</v>
      </c>
      <c r="BE2324" s="34" t="s">
        <v>2687</v>
      </c>
      <c r="BF2324" s="43" t="s">
        <v>1277</v>
      </c>
      <c r="BG2324" s="34" t="s">
        <v>561</v>
      </c>
      <c r="BH2324" s="34" t="s">
        <v>404</v>
      </c>
      <c r="BI2324" s="34" t="s">
        <v>7016</v>
      </c>
      <c r="BJ2324" s="44" t="s">
        <v>3928</v>
      </c>
      <c r="BK2324" s="44" t="s">
        <v>6886</v>
      </c>
    </row>
    <row r="2325" spans="22:63">
      <c r="V2325" s="43">
        <v>274</v>
      </c>
      <c r="W2325" s="34" t="s">
        <v>4219</v>
      </c>
      <c r="X2325" s="44">
        <v>90421</v>
      </c>
      <c r="Y2325" s="34" t="s">
        <v>2559</v>
      </c>
      <c r="Z2325" s="43" t="s">
        <v>1277</v>
      </c>
      <c r="AA2325" s="34" t="s">
        <v>561</v>
      </c>
      <c r="AB2325" s="34" t="s">
        <v>404</v>
      </c>
      <c r="AC2325" s="34" t="s">
        <v>7017</v>
      </c>
      <c r="AD2325" s="44" t="s">
        <v>3928</v>
      </c>
      <c r="AE2325" s="44" t="s">
        <v>6886</v>
      </c>
      <c r="AF2325" s="43">
        <v>274</v>
      </c>
      <c r="AG2325" s="34" t="s">
        <v>4219</v>
      </c>
      <c r="AH2325" s="34" t="s">
        <v>4218</v>
      </c>
      <c r="AI2325" s="43" t="s">
        <v>4102</v>
      </c>
      <c r="AJ2325" s="44" t="s">
        <v>4220</v>
      </c>
      <c r="AK2325" s="295">
        <v>6400455</v>
      </c>
      <c r="AL2325" s="44" t="s">
        <v>566</v>
      </c>
      <c r="AM2325" s="44" t="s">
        <v>4224</v>
      </c>
      <c r="AN2325" s="296">
        <v>271093960</v>
      </c>
      <c r="AO2325" s="34"/>
      <c r="AP2325" s="34"/>
      <c r="AQ2325" s="34"/>
      <c r="AR2325" s="34"/>
      <c r="AS2325" s="34"/>
      <c r="AT2325" s="44" t="s">
        <v>6737</v>
      </c>
      <c r="AU2325" s="44"/>
      <c r="AV2325" s="751" t="str" cm="1">
        <f t="array" ref="AV23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5" s="34"/>
      <c r="AX2325" s="34"/>
      <c r="AY2325" s="34"/>
      <c r="AZ2325" s="34"/>
      <c r="BA2325" s="34"/>
      <c r="BB2325" s="34"/>
      <c r="BC2325" s="34"/>
      <c r="BD2325" s="44">
        <v>90421</v>
      </c>
      <c r="BE2325" s="34" t="s">
        <v>2559</v>
      </c>
      <c r="BF2325" s="43" t="s">
        <v>1277</v>
      </c>
      <c r="BG2325" s="34" t="s">
        <v>561</v>
      </c>
      <c r="BH2325" s="34" t="s">
        <v>404</v>
      </c>
      <c r="BI2325" s="34" t="s">
        <v>7017</v>
      </c>
      <c r="BJ2325" s="44" t="s">
        <v>3928</v>
      </c>
      <c r="BK2325" s="44" t="s">
        <v>6886</v>
      </c>
    </row>
    <row r="2326" spans="22:63">
      <c r="V2326" s="43">
        <v>274</v>
      </c>
      <c r="W2326" s="34" t="s">
        <v>4219</v>
      </c>
      <c r="X2326" s="44">
        <v>90415</v>
      </c>
      <c r="Y2326" s="34" t="s">
        <v>1898</v>
      </c>
      <c r="Z2326" s="43" t="s">
        <v>1277</v>
      </c>
      <c r="AA2326" s="34" t="s">
        <v>561</v>
      </c>
      <c r="AB2326" s="34" t="s">
        <v>404</v>
      </c>
      <c r="AC2326" s="34" t="s">
        <v>1898</v>
      </c>
      <c r="AD2326" s="44" t="s">
        <v>3928</v>
      </c>
      <c r="AE2326" s="44" t="s">
        <v>6886</v>
      </c>
      <c r="AF2326" s="43">
        <v>274</v>
      </c>
      <c r="AG2326" s="34" t="s">
        <v>4219</v>
      </c>
      <c r="AH2326" s="34" t="s">
        <v>4218</v>
      </c>
      <c r="AI2326" s="43" t="s">
        <v>4102</v>
      </c>
      <c r="AJ2326" s="44" t="s">
        <v>4220</v>
      </c>
      <c r="AK2326" s="295">
        <v>6400455</v>
      </c>
      <c r="AL2326" s="44" t="s">
        <v>566</v>
      </c>
      <c r="AM2326" s="44" t="s">
        <v>4224</v>
      </c>
      <c r="AN2326" s="296">
        <v>271093960</v>
      </c>
      <c r="AO2326" s="34"/>
      <c r="AP2326" s="34"/>
      <c r="AQ2326" s="34"/>
      <c r="AR2326" s="34"/>
      <c r="AS2326" s="34"/>
      <c r="AT2326" s="44" t="s">
        <v>6737</v>
      </c>
      <c r="AU2326" s="44"/>
      <c r="AV2326" s="751" t="str" cm="1">
        <f t="array" ref="AV23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6" s="34"/>
      <c r="AX2326" s="34"/>
      <c r="AY2326" s="34"/>
      <c r="AZ2326" s="34"/>
      <c r="BA2326" s="34"/>
      <c r="BB2326" s="34"/>
      <c r="BC2326" s="34"/>
      <c r="BD2326" s="44">
        <v>90415</v>
      </c>
      <c r="BE2326" s="34" t="s">
        <v>1898</v>
      </c>
      <c r="BF2326" s="43" t="s">
        <v>1277</v>
      </c>
      <c r="BG2326" s="34" t="s">
        <v>561</v>
      </c>
      <c r="BH2326" s="34" t="s">
        <v>404</v>
      </c>
      <c r="BI2326" s="34" t="s">
        <v>1898</v>
      </c>
      <c r="BJ2326" s="44" t="s">
        <v>3928</v>
      </c>
      <c r="BK2326" s="44" t="s">
        <v>6886</v>
      </c>
    </row>
    <row r="2327" spans="22:63">
      <c r="V2327" s="43">
        <v>274</v>
      </c>
      <c r="W2327" s="34" t="s">
        <v>4219</v>
      </c>
      <c r="X2327" s="44">
        <v>90901</v>
      </c>
      <c r="Y2327" s="34" t="s">
        <v>830</v>
      </c>
      <c r="Z2327" s="43" t="s">
        <v>1277</v>
      </c>
      <c r="AA2327" s="34" t="s">
        <v>565</v>
      </c>
      <c r="AB2327" s="34" t="s">
        <v>404</v>
      </c>
      <c r="AC2327" s="34" t="s">
        <v>830</v>
      </c>
      <c r="AD2327" s="44" t="s">
        <v>3928</v>
      </c>
      <c r="AE2327" s="44" t="s">
        <v>6886</v>
      </c>
      <c r="AF2327" s="43">
        <v>274</v>
      </c>
      <c r="AG2327" s="34" t="s">
        <v>4219</v>
      </c>
      <c r="AH2327" s="34" t="s">
        <v>4218</v>
      </c>
      <c r="AI2327" s="43" t="s">
        <v>4102</v>
      </c>
      <c r="AJ2327" s="44" t="s">
        <v>4220</v>
      </c>
      <c r="AK2327" s="295">
        <v>6400455</v>
      </c>
      <c r="AL2327" s="44" t="s">
        <v>566</v>
      </c>
      <c r="AM2327" s="44" t="s">
        <v>4224</v>
      </c>
      <c r="AN2327" s="296">
        <v>271093960</v>
      </c>
      <c r="AO2327" s="34"/>
      <c r="AP2327" s="34"/>
      <c r="AQ2327" s="34"/>
      <c r="AR2327" s="34"/>
      <c r="AS2327" s="34"/>
      <c r="AT2327" s="44" t="s">
        <v>6737</v>
      </c>
      <c r="AU2327" s="44"/>
      <c r="AV2327" s="751" t="str" cm="1">
        <f t="array" ref="AV23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7" s="34"/>
      <c r="AX2327" s="34"/>
      <c r="AY2327" s="34"/>
      <c r="AZ2327" s="34"/>
      <c r="BA2327" s="34"/>
      <c r="BB2327" s="34"/>
      <c r="BC2327" s="34"/>
      <c r="BD2327" s="44">
        <v>90901</v>
      </c>
      <c r="BE2327" s="34" t="s">
        <v>830</v>
      </c>
      <c r="BF2327" s="43" t="s">
        <v>1277</v>
      </c>
      <c r="BG2327" s="34" t="s">
        <v>565</v>
      </c>
      <c r="BH2327" s="34" t="s">
        <v>404</v>
      </c>
      <c r="BI2327" s="34" t="s">
        <v>830</v>
      </c>
      <c r="BJ2327" s="44" t="s">
        <v>3928</v>
      </c>
      <c r="BK2327" s="44" t="s">
        <v>6886</v>
      </c>
    </row>
    <row r="2328" spans="22:63">
      <c r="V2328" s="43">
        <v>274</v>
      </c>
      <c r="W2328" s="34" t="s">
        <v>4219</v>
      </c>
      <c r="X2328" s="44">
        <v>90902</v>
      </c>
      <c r="Y2328" s="34" t="s">
        <v>1096</v>
      </c>
      <c r="Z2328" s="43" t="s">
        <v>1277</v>
      </c>
      <c r="AA2328" s="34" t="s">
        <v>565</v>
      </c>
      <c r="AB2328" s="34" t="s">
        <v>404</v>
      </c>
      <c r="AC2328" s="34" t="s">
        <v>1096</v>
      </c>
      <c r="AD2328" s="44" t="s">
        <v>3928</v>
      </c>
      <c r="AE2328" s="44" t="s">
        <v>6886</v>
      </c>
      <c r="AF2328" s="43">
        <v>274</v>
      </c>
      <c r="AG2328" s="34" t="s">
        <v>4219</v>
      </c>
      <c r="AH2328" s="34" t="s">
        <v>4218</v>
      </c>
      <c r="AI2328" s="43" t="s">
        <v>4102</v>
      </c>
      <c r="AJ2328" s="44" t="s">
        <v>4220</v>
      </c>
      <c r="AK2328" s="295">
        <v>6400455</v>
      </c>
      <c r="AL2328" s="44" t="s">
        <v>566</v>
      </c>
      <c r="AM2328" s="44" t="s">
        <v>4224</v>
      </c>
      <c r="AN2328" s="296">
        <v>271093960</v>
      </c>
      <c r="AO2328" s="34"/>
      <c r="AP2328" s="34"/>
      <c r="AQ2328" s="34"/>
      <c r="AR2328" s="34"/>
      <c r="AS2328" s="34"/>
      <c r="AT2328" s="44" t="s">
        <v>6737</v>
      </c>
      <c r="AU2328" s="44"/>
      <c r="AV2328" s="751" t="str" cm="1">
        <f t="array" ref="AV23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8" s="34"/>
      <c r="AX2328" s="34"/>
      <c r="AY2328" s="34"/>
      <c r="AZ2328" s="34"/>
      <c r="BA2328" s="34"/>
      <c r="BB2328" s="34"/>
      <c r="BC2328" s="34"/>
      <c r="BD2328" s="44">
        <v>90902</v>
      </c>
      <c r="BE2328" s="34" t="s">
        <v>1096</v>
      </c>
      <c r="BF2328" s="43" t="s">
        <v>1277</v>
      </c>
      <c r="BG2328" s="34" t="s">
        <v>565</v>
      </c>
      <c r="BH2328" s="34" t="s">
        <v>404</v>
      </c>
      <c r="BI2328" s="34" t="s">
        <v>1096</v>
      </c>
      <c r="BJ2328" s="44" t="s">
        <v>3928</v>
      </c>
      <c r="BK2328" s="44" t="s">
        <v>6886</v>
      </c>
    </row>
    <row r="2329" spans="22:63">
      <c r="V2329" s="43">
        <v>274</v>
      </c>
      <c r="W2329" s="34" t="s">
        <v>4219</v>
      </c>
      <c r="X2329" s="44">
        <v>90905</v>
      </c>
      <c r="Y2329" s="34" t="s">
        <v>1388</v>
      </c>
      <c r="Z2329" s="43" t="s">
        <v>1277</v>
      </c>
      <c r="AA2329" s="34" t="s">
        <v>565</v>
      </c>
      <c r="AB2329" s="34" t="s">
        <v>404</v>
      </c>
      <c r="AC2329" s="34" t="s">
        <v>1388</v>
      </c>
      <c r="AD2329" s="44" t="s">
        <v>3928</v>
      </c>
      <c r="AE2329" s="44" t="s">
        <v>6886</v>
      </c>
      <c r="AF2329" s="43">
        <v>274</v>
      </c>
      <c r="AG2329" s="34" t="s">
        <v>4219</v>
      </c>
      <c r="AH2329" s="34" t="s">
        <v>4218</v>
      </c>
      <c r="AI2329" s="43" t="s">
        <v>4102</v>
      </c>
      <c r="AJ2329" s="44" t="s">
        <v>4220</v>
      </c>
      <c r="AK2329" s="295">
        <v>6400455</v>
      </c>
      <c r="AL2329" s="44" t="s">
        <v>566</v>
      </c>
      <c r="AM2329" s="44" t="s">
        <v>4224</v>
      </c>
      <c r="AN2329" s="296">
        <v>271093960</v>
      </c>
      <c r="AO2329" s="34"/>
      <c r="AP2329" s="34"/>
      <c r="AQ2329" s="34"/>
      <c r="AR2329" s="34"/>
      <c r="AS2329" s="34"/>
      <c r="AT2329" s="44" t="s">
        <v>6737</v>
      </c>
      <c r="AU2329" s="44"/>
      <c r="AV2329" s="751" t="str" cm="1">
        <f t="array" ref="AV23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29" s="34"/>
      <c r="AX2329" s="34"/>
      <c r="AY2329" s="34"/>
      <c r="AZ2329" s="34"/>
      <c r="BA2329" s="34"/>
      <c r="BB2329" s="34"/>
      <c r="BC2329" s="34"/>
      <c r="BD2329" s="44">
        <v>90905</v>
      </c>
      <c r="BE2329" s="34" t="s">
        <v>1388</v>
      </c>
      <c r="BF2329" s="43" t="s">
        <v>1277</v>
      </c>
      <c r="BG2329" s="34" t="s">
        <v>565</v>
      </c>
      <c r="BH2329" s="34" t="s">
        <v>404</v>
      </c>
      <c r="BI2329" s="34" t="s">
        <v>1388</v>
      </c>
      <c r="BJ2329" s="44" t="s">
        <v>3928</v>
      </c>
      <c r="BK2329" s="44" t="s">
        <v>6886</v>
      </c>
    </row>
    <row r="2330" spans="22:63">
      <c r="V2330" s="43">
        <v>274</v>
      </c>
      <c r="W2330" s="34" t="s">
        <v>4219</v>
      </c>
      <c r="X2330" s="44">
        <v>90907</v>
      </c>
      <c r="Y2330" s="34" t="s">
        <v>1672</v>
      </c>
      <c r="Z2330" s="43" t="s">
        <v>1277</v>
      </c>
      <c r="AA2330" s="34" t="s">
        <v>565</v>
      </c>
      <c r="AB2330" s="34" t="s">
        <v>404</v>
      </c>
      <c r="AC2330" s="34" t="s">
        <v>1672</v>
      </c>
      <c r="AD2330" s="44" t="s">
        <v>3928</v>
      </c>
      <c r="AE2330" s="44" t="s">
        <v>6886</v>
      </c>
      <c r="AF2330" s="43">
        <v>274</v>
      </c>
      <c r="AG2330" s="34" t="s">
        <v>4219</v>
      </c>
      <c r="AH2330" s="34" t="s">
        <v>4218</v>
      </c>
      <c r="AI2330" s="43" t="s">
        <v>4102</v>
      </c>
      <c r="AJ2330" s="44" t="s">
        <v>4220</v>
      </c>
      <c r="AK2330" s="295">
        <v>6400455</v>
      </c>
      <c r="AL2330" s="44" t="s">
        <v>566</v>
      </c>
      <c r="AM2330" s="44" t="s">
        <v>4224</v>
      </c>
      <c r="AN2330" s="296">
        <v>271093960</v>
      </c>
      <c r="AO2330" s="34"/>
      <c r="AP2330" s="34"/>
      <c r="AQ2330" s="34"/>
      <c r="AR2330" s="34"/>
      <c r="AS2330" s="34"/>
      <c r="AT2330" s="44" t="s">
        <v>6737</v>
      </c>
      <c r="AU2330" s="44"/>
      <c r="AV2330" s="751" t="str" cm="1">
        <f t="array" ref="AV23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0" s="34"/>
      <c r="AX2330" s="34"/>
      <c r="AY2330" s="34"/>
      <c r="AZ2330" s="34"/>
      <c r="BA2330" s="34"/>
      <c r="BB2330" s="34"/>
      <c r="BC2330" s="34"/>
      <c r="BD2330" s="44">
        <v>90907</v>
      </c>
      <c r="BE2330" s="34" t="s">
        <v>1672</v>
      </c>
      <c r="BF2330" s="43" t="s">
        <v>1277</v>
      </c>
      <c r="BG2330" s="34" t="s">
        <v>565</v>
      </c>
      <c r="BH2330" s="34" t="s">
        <v>404</v>
      </c>
      <c r="BI2330" s="34" t="s">
        <v>1672</v>
      </c>
      <c r="BJ2330" s="44" t="s">
        <v>3928</v>
      </c>
      <c r="BK2330" s="44" t="s">
        <v>6886</v>
      </c>
    </row>
    <row r="2331" spans="22:63">
      <c r="V2331" s="43">
        <v>274</v>
      </c>
      <c r="W2331" s="34" t="s">
        <v>4219</v>
      </c>
      <c r="X2331" s="44">
        <v>90908</v>
      </c>
      <c r="Y2331" s="34" t="s">
        <v>1900</v>
      </c>
      <c r="Z2331" s="43" t="s">
        <v>1277</v>
      </c>
      <c r="AA2331" s="34" t="s">
        <v>565</v>
      </c>
      <c r="AB2331" s="34" t="s">
        <v>404</v>
      </c>
      <c r="AC2331" s="34" t="s">
        <v>1900</v>
      </c>
      <c r="AD2331" s="44" t="s">
        <v>3928</v>
      </c>
      <c r="AE2331" s="44" t="s">
        <v>6886</v>
      </c>
      <c r="AF2331" s="43">
        <v>274</v>
      </c>
      <c r="AG2331" s="34" t="s">
        <v>4219</v>
      </c>
      <c r="AH2331" s="34" t="s">
        <v>4218</v>
      </c>
      <c r="AI2331" s="43" t="s">
        <v>4102</v>
      </c>
      <c r="AJ2331" s="44" t="s">
        <v>4220</v>
      </c>
      <c r="AK2331" s="295">
        <v>6400455</v>
      </c>
      <c r="AL2331" s="44" t="s">
        <v>566</v>
      </c>
      <c r="AM2331" s="44" t="s">
        <v>4224</v>
      </c>
      <c r="AN2331" s="296">
        <v>271093960</v>
      </c>
      <c r="AO2331" s="34"/>
      <c r="AP2331" s="34"/>
      <c r="AQ2331" s="34"/>
      <c r="AR2331" s="34"/>
      <c r="AS2331" s="34"/>
      <c r="AT2331" s="44" t="s">
        <v>6737</v>
      </c>
      <c r="AU2331" s="44"/>
      <c r="AV2331" s="751" t="str" cm="1">
        <f t="array" ref="AV23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1" s="34"/>
      <c r="AX2331" s="34"/>
      <c r="AY2331" s="34"/>
      <c r="AZ2331" s="34"/>
      <c r="BA2331" s="34"/>
      <c r="BB2331" s="34"/>
      <c r="BC2331" s="34"/>
      <c r="BD2331" s="44">
        <v>90908</v>
      </c>
      <c r="BE2331" s="34" t="s">
        <v>1900</v>
      </c>
      <c r="BF2331" s="43" t="s">
        <v>1277</v>
      </c>
      <c r="BG2331" s="34" t="s">
        <v>565</v>
      </c>
      <c r="BH2331" s="34" t="s">
        <v>404</v>
      </c>
      <c r="BI2331" s="34" t="s">
        <v>1900</v>
      </c>
      <c r="BJ2331" s="44" t="s">
        <v>3928</v>
      </c>
      <c r="BK2331" s="44" t="s">
        <v>6886</v>
      </c>
    </row>
    <row r="2332" spans="22:63">
      <c r="V2332" s="43">
        <v>274</v>
      </c>
      <c r="W2332" s="34" t="s">
        <v>4219</v>
      </c>
      <c r="X2332" s="44">
        <v>90900</v>
      </c>
      <c r="Y2332" s="34" t="s">
        <v>7018</v>
      </c>
      <c r="Z2332" s="43" t="s">
        <v>1277</v>
      </c>
      <c r="AA2332" s="34" t="s">
        <v>565</v>
      </c>
      <c r="AB2332" s="34" t="s">
        <v>404</v>
      </c>
      <c r="AC2332" s="34" t="s">
        <v>7019</v>
      </c>
      <c r="AD2332" s="44" t="s">
        <v>3928</v>
      </c>
      <c r="AE2332" s="44" t="s">
        <v>6886</v>
      </c>
      <c r="AF2332" s="43">
        <v>274</v>
      </c>
      <c r="AG2332" s="34" t="s">
        <v>4219</v>
      </c>
      <c r="AH2332" s="34" t="s">
        <v>4218</v>
      </c>
      <c r="AI2332" s="43" t="s">
        <v>4102</v>
      </c>
      <c r="AJ2332" s="44" t="s">
        <v>4220</v>
      </c>
      <c r="AK2332" s="295">
        <v>6400455</v>
      </c>
      <c r="AL2332" s="44" t="s">
        <v>566</v>
      </c>
      <c r="AM2332" s="44" t="s">
        <v>4224</v>
      </c>
      <c r="AN2332" s="296">
        <v>271093960</v>
      </c>
      <c r="AO2332" s="34"/>
      <c r="AP2332" s="34"/>
      <c r="AQ2332" s="34"/>
      <c r="AR2332" s="34"/>
      <c r="AS2332" s="34"/>
      <c r="AT2332" s="44" t="s">
        <v>6737</v>
      </c>
      <c r="AU2332" s="44"/>
      <c r="AV2332" s="751" t="str" cm="1">
        <f t="array" ref="AV23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2" s="34"/>
      <c r="AX2332" s="34"/>
      <c r="AY2332" s="34"/>
      <c r="AZ2332" s="34"/>
      <c r="BA2332" s="34"/>
      <c r="BB2332" s="34"/>
      <c r="BC2332" s="34"/>
      <c r="BD2332" s="44">
        <v>90900</v>
      </c>
      <c r="BE2332" s="34" t="s">
        <v>7018</v>
      </c>
      <c r="BF2332" s="43" t="s">
        <v>1277</v>
      </c>
      <c r="BG2332" s="34" t="s">
        <v>565</v>
      </c>
      <c r="BH2332" s="34" t="s">
        <v>404</v>
      </c>
      <c r="BI2332" s="34" t="s">
        <v>7019</v>
      </c>
      <c r="BJ2332" s="44" t="s">
        <v>3928</v>
      </c>
      <c r="BK2332" s="44" t="s">
        <v>6886</v>
      </c>
    </row>
    <row r="2333" spans="22:63">
      <c r="V2333" s="43">
        <v>274</v>
      </c>
      <c r="W2333" s="34" t="s">
        <v>4219</v>
      </c>
      <c r="X2333" s="44">
        <v>90912</v>
      </c>
      <c r="Y2333" s="34" t="s">
        <v>2092</v>
      </c>
      <c r="Z2333" s="43" t="s">
        <v>1277</v>
      </c>
      <c r="AA2333" s="34" t="s">
        <v>565</v>
      </c>
      <c r="AB2333" s="34" t="s">
        <v>404</v>
      </c>
      <c r="AC2333" s="34" t="s">
        <v>2092</v>
      </c>
      <c r="AD2333" s="44" t="s">
        <v>3928</v>
      </c>
      <c r="AE2333" s="44" t="s">
        <v>6886</v>
      </c>
      <c r="AF2333" s="43">
        <v>274</v>
      </c>
      <c r="AG2333" s="34" t="s">
        <v>4219</v>
      </c>
      <c r="AH2333" s="34" t="s">
        <v>4218</v>
      </c>
      <c r="AI2333" s="43" t="s">
        <v>4102</v>
      </c>
      <c r="AJ2333" s="44" t="s">
        <v>4220</v>
      </c>
      <c r="AK2333" s="295">
        <v>6400455</v>
      </c>
      <c r="AL2333" s="44" t="s">
        <v>566</v>
      </c>
      <c r="AM2333" s="44" t="s">
        <v>4224</v>
      </c>
      <c r="AN2333" s="296">
        <v>271093960</v>
      </c>
      <c r="AO2333" s="34"/>
      <c r="AP2333" s="34"/>
      <c r="AQ2333" s="34"/>
      <c r="AR2333" s="34"/>
      <c r="AS2333" s="34"/>
      <c r="AT2333" s="44" t="s">
        <v>6737</v>
      </c>
      <c r="AU2333" s="44"/>
      <c r="AV2333" s="751" t="str" cm="1">
        <f t="array" ref="AV23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3" s="34"/>
      <c r="AX2333" s="34"/>
      <c r="AY2333" s="34"/>
      <c r="AZ2333" s="34"/>
      <c r="BA2333" s="34"/>
      <c r="BB2333" s="34"/>
      <c r="BC2333" s="34"/>
      <c r="BD2333" s="44">
        <v>90912</v>
      </c>
      <c r="BE2333" s="34" t="s">
        <v>2092</v>
      </c>
      <c r="BF2333" s="43" t="s">
        <v>1277</v>
      </c>
      <c r="BG2333" s="34" t="s">
        <v>565</v>
      </c>
      <c r="BH2333" s="34" t="s">
        <v>404</v>
      </c>
      <c r="BI2333" s="34" t="s">
        <v>2092</v>
      </c>
      <c r="BJ2333" s="44" t="s">
        <v>3928</v>
      </c>
      <c r="BK2333" s="44" t="s">
        <v>6886</v>
      </c>
    </row>
    <row r="2334" spans="22:63">
      <c r="V2334" s="43">
        <v>274</v>
      </c>
      <c r="W2334" s="34" t="s">
        <v>4219</v>
      </c>
      <c r="X2334" s="44">
        <v>90914</v>
      </c>
      <c r="Y2334" s="34" t="s">
        <v>2270</v>
      </c>
      <c r="Z2334" s="43" t="s">
        <v>1277</v>
      </c>
      <c r="AA2334" s="34" t="s">
        <v>565</v>
      </c>
      <c r="AB2334" s="34" t="s">
        <v>404</v>
      </c>
      <c r="AC2334" s="34" t="s">
        <v>2270</v>
      </c>
      <c r="AD2334" s="44" t="s">
        <v>3928</v>
      </c>
      <c r="AE2334" s="44" t="s">
        <v>6886</v>
      </c>
      <c r="AF2334" s="43">
        <v>274</v>
      </c>
      <c r="AG2334" s="34" t="s">
        <v>4219</v>
      </c>
      <c r="AH2334" s="34" t="s">
        <v>4218</v>
      </c>
      <c r="AI2334" s="43" t="s">
        <v>4102</v>
      </c>
      <c r="AJ2334" s="44" t="s">
        <v>4220</v>
      </c>
      <c r="AK2334" s="295">
        <v>6400455</v>
      </c>
      <c r="AL2334" s="44" t="s">
        <v>566</v>
      </c>
      <c r="AM2334" s="44" t="s">
        <v>4224</v>
      </c>
      <c r="AN2334" s="296">
        <v>271093960</v>
      </c>
      <c r="AO2334" s="34"/>
      <c r="AP2334" s="34"/>
      <c r="AQ2334" s="34"/>
      <c r="AR2334" s="34"/>
      <c r="AS2334" s="34"/>
      <c r="AT2334" s="44" t="s">
        <v>6737</v>
      </c>
      <c r="AU2334" s="44"/>
      <c r="AV2334" s="751" t="str" cm="1">
        <f t="array" ref="AV23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4" s="34"/>
      <c r="AX2334" s="34"/>
      <c r="AY2334" s="34"/>
      <c r="AZ2334" s="34"/>
      <c r="BA2334" s="34"/>
      <c r="BB2334" s="34"/>
      <c r="BC2334" s="34"/>
      <c r="BD2334" s="44">
        <v>90914</v>
      </c>
      <c r="BE2334" s="34" t="s">
        <v>2270</v>
      </c>
      <c r="BF2334" s="43" t="s">
        <v>1277</v>
      </c>
      <c r="BG2334" s="34" t="s">
        <v>565</v>
      </c>
      <c r="BH2334" s="34" t="s">
        <v>404</v>
      </c>
      <c r="BI2334" s="34" t="s">
        <v>2270</v>
      </c>
      <c r="BJ2334" s="44" t="s">
        <v>3928</v>
      </c>
      <c r="BK2334" s="44" t="s">
        <v>6886</v>
      </c>
    </row>
    <row r="2335" spans="22:63">
      <c r="V2335" s="43">
        <v>274</v>
      </c>
      <c r="W2335" s="34" t="s">
        <v>4219</v>
      </c>
      <c r="X2335" s="44">
        <v>90915</v>
      </c>
      <c r="Y2335" s="34" t="s">
        <v>2420</v>
      </c>
      <c r="Z2335" s="43" t="s">
        <v>1277</v>
      </c>
      <c r="AA2335" s="34" t="s">
        <v>565</v>
      </c>
      <c r="AB2335" s="34" t="s">
        <v>404</v>
      </c>
      <c r="AC2335" s="34" t="s">
        <v>2420</v>
      </c>
      <c r="AD2335" s="44" t="s">
        <v>3928</v>
      </c>
      <c r="AE2335" s="44" t="s">
        <v>6886</v>
      </c>
      <c r="AF2335" s="43">
        <v>274</v>
      </c>
      <c r="AG2335" s="34" t="s">
        <v>4219</v>
      </c>
      <c r="AH2335" s="34" t="s">
        <v>4218</v>
      </c>
      <c r="AI2335" s="43" t="s">
        <v>4102</v>
      </c>
      <c r="AJ2335" s="44" t="s">
        <v>4220</v>
      </c>
      <c r="AK2335" s="295">
        <v>6400455</v>
      </c>
      <c r="AL2335" s="44" t="s">
        <v>566</v>
      </c>
      <c r="AM2335" s="44" t="s">
        <v>4224</v>
      </c>
      <c r="AN2335" s="296">
        <v>271093960</v>
      </c>
      <c r="AO2335" s="34"/>
      <c r="AP2335" s="34"/>
      <c r="AQ2335" s="34"/>
      <c r="AR2335" s="34"/>
      <c r="AS2335" s="34"/>
      <c r="AT2335" s="44" t="s">
        <v>6737</v>
      </c>
      <c r="AU2335" s="44"/>
      <c r="AV2335" s="751" t="str" cm="1">
        <f t="array" ref="AV23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5" s="34"/>
      <c r="AX2335" s="34"/>
      <c r="AY2335" s="34"/>
      <c r="AZ2335" s="34"/>
      <c r="BA2335" s="34"/>
      <c r="BB2335" s="34"/>
      <c r="BC2335" s="34"/>
      <c r="BD2335" s="44">
        <v>90915</v>
      </c>
      <c r="BE2335" s="34" t="s">
        <v>2420</v>
      </c>
      <c r="BF2335" s="43" t="s">
        <v>1277</v>
      </c>
      <c r="BG2335" s="34" t="s">
        <v>565</v>
      </c>
      <c r="BH2335" s="34" t="s">
        <v>404</v>
      </c>
      <c r="BI2335" s="34" t="s">
        <v>2420</v>
      </c>
      <c r="BJ2335" s="44" t="s">
        <v>3928</v>
      </c>
      <c r="BK2335" s="44" t="s">
        <v>6886</v>
      </c>
    </row>
    <row r="2336" spans="22:63">
      <c r="V2336" s="43">
        <v>274</v>
      </c>
      <c r="W2336" s="34" t="s">
        <v>4219</v>
      </c>
      <c r="X2336" s="44">
        <v>90917</v>
      </c>
      <c r="Y2336" s="34" t="s">
        <v>2562</v>
      </c>
      <c r="Z2336" s="43" t="s">
        <v>1277</v>
      </c>
      <c r="AA2336" s="34" t="s">
        <v>565</v>
      </c>
      <c r="AB2336" s="34" t="s">
        <v>404</v>
      </c>
      <c r="AC2336" s="34" t="s">
        <v>7019</v>
      </c>
      <c r="AD2336" s="44" t="s">
        <v>3928</v>
      </c>
      <c r="AE2336" s="44" t="s">
        <v>6886</v>
      </c>
      <c r="AF2336" s="43">
        <v>274</v>
      </c>
      <c r="AG2336" s="34" t="s">
        <v>4219</v>
      </c>
      <c r="AH2336" s="34" t="s">
        <v>4218</v>
      </c>
      <c r="AI2336" s="43" t="s">
        <v>4102</v>
      </c>
      <c r="AJ2336" s="44" t="s">
        <v>4220</v>
      </c>
      <c r="AK2336" s="295">
        <v>6400455</v>
      </c>
      <c r="AL2336" s="44" t="s">
        <v>566</v>
      </c>
      <c r="AM2336" s="44" t="s">
        <v>4224</v>
      </c>
      <c r="AN2336" s="296">
        <v>271093960</v>
      </c>
      <c r="AO2336" s="34"/>
      <c r="AP2336" s="34"/>
      <c r="AQ2336" s="34"/>
      <c r="AR2336" s="34"/>
      <c r="AS2336" s="34"/>
      <c r="AT2336" s="44" t="s">
        <v>6737</v>
      </c>
      <c r="AU2336" s="44"/>
      <c r="AV2336" s="751" t="str" cm="1">
        <f t="array" ref="AV23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6" s="34"/>
      <c r="AX2336" s="34"/>
      <c r="AY2336" s="34"/>
      <c r="AZ2336" s="34"/>
      <c r="BA2336" s="34"/>
      <c r="BB2336" s="34"/>
      <c r="BC2336" s="34"/>
      <c r="BD2336" s="44">
        <v>90917</v>
      </c>
      <c r="BE2336" s="34" t="s">
        <v>2562</v>
      </c>
      <c r="BF2336" s="43" t="s">
        <v>1277</v>
      </c>
      <c r="BG2336" s="34" t="s">
        <v>565</v>
      </c>
      <c r="BH2336" s="34" t="s">
        <v>404</v>
      </c>
      <c r="BI2336" s="34" t="s">
        <v>7019</v>
      </c>
      <c r="BJ2336" s="44" t="s">
        <v>3928</v>
      </c>
      <c r="BK2336" s="44" t="s">
        <v>6886</v>
      </c>
    </row>
    <row r="2337" spans="22:63">
      <c r="V2337" s="43">
        <v>274</v>
      </c>
      <c r="W2337" s="34" t="s">
        <v>4219</v>
      </c>
      <c r="X2337" s="44">
        <v>90918</v>
      </c>
      <c r="Y2337" s="34" t="s">
        <v>2690</v>
      </c>
      <c r="Z2337" s="43" t="s">
        <v>1277</v>
      </c>
      <c r="AA2337" s="34" t="s">
        <v>565</v>
      </c>
      <c r="AB2337" s="34" t="s">
        <v>404</v>
      </c>
      <c r="AC2337" s="34" t="s">
        <v>7020</v>
      </c>
      <c r="AD2337" s="44" t="s">
        <v>3928</v>
      </c>
      <c r="AE2337" s="44" t="s">
        <v>6886</v>
      </c>
      <c r="AF2337" s="43">
        <v>274</v>
      </c>
      <c r="AG2337" s="34" t="s">
        <v>4219</v>
      </c>
      <c r="AH2337" s="34" t="s">
        <v>4218</v>
      </c>
      <c r="AI2337" s="43" t="s">
        <v>4102</v>
      </c>
      <c r="AJ2337" s="44" t="s">
        <v>4220</v>
      </c>
      <c r="AK2337" s="295">
        <v>6400455</v>
      </c>
      <c r="AL2337" s="44" t="s">
        <v>566</v>
      </c>
      <c r="AM2337" s="44" t="s">
        <v>4224</v>
      </c>
      <c r="AN2337" s="296">
        <v>271093960</v>
      </c>
      <c r="AO2337" s="34"/>
      <c r="AP2337" s="34"/>
      <c r="AQ2337" s="34"/>
      <c r="AR2337" s="34"/>
      <c r="AS2337" s="34"/>
      <c r="AT2337" s="44" t="s">
        <v>6737</v>
      </c>
      <c r="AU2337" s="44"/>
      <c r="AV2337" s="751" t="str" cm="1">
        <f t="array" ref="AV23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7" s="34"/>
      <c r="AX2337" s="34"/>
      <c r="AY2337" s="34"/>
      <c r="AZ2337" s="34"/>
      <c r="BA2337" s="34"/>
      <c r="BB2337" s="34"/>
      <c r="BC2337" s="34"/>
      <c r="BD2337" s="44">
        <v>90918</v>
      </c>
      <c r="BE2337" s="34" t="s">
        <v>2690</v>
      </c>
      <c r="BF2337" s="43" t="s">
        <v>1277</v>
      </c>
      <c r="BG2337" s="34" t="s">
        <v>565</v>
      </c>
      <c r="BH2337" s="34" t="s">
        <v>404</v>
      </c>
      <c r="BI2337" s="34" t="s">
        <v>7020</v>
      </c>
      <c r="BJ2337" s="44" t="s">
        <v>3928</v>
      </c>
      <c r="BK2337" s="44" t="s">
        <v>6886</v>
      </c>
    </row>
    <row r="2338" spans="22:63">
      <c r="V2338" s="43">
        <v>274</v>
      </c>
      <c r="W2338" s="34" t="s">
        <v>4219</v>
      </c>
      <c r="X2338" s="44">
        <v>90919</v>
      </c>
      <c r="Y2338" s="34" t="s">
        <v>2811</v>
      </c>
      <c r="Z2338" s="43" t="s">
        <v>1277</v>
      </c>
      <c r="AA2338" s="34" t="s">
        <v>565</v>
      </c>
      <c r="AB2338" s="34" t="s">
        <v>404</v>
      </c>
      <c r="AC2338" s="34" t="s">
        <v>7021</v>
      </c>
      <c r="AD2338" s="44" t="s">
        <v>3928</v>
      </c>
      <c r="AE2338" s="44" t="s">
        <v>6886</v>
      </c>
      <c r="AF2338" s="43">
        <v>274</v>
      </c>
      <c r="AG2338" s="34" t="s">
        <v>4219</v>
      </c>
      <c r="AH2338" s="34" t="s">
        <v>4218</v>
      </c>
      <c r="AI2338" s="43" t="s">
        <v>4102</v>
      </c>
      <c r="AJ2338" s="44" t="s">
        <v>4220</v>
      </c>
      <c r="AK2338" s="295">
        <v>6400455</v>
      </c>
      <c r="AL2338" s="44" t="s">
        <v>566</v>
      </c>
      <c r="AM2338" s="44" t="s">
        <v>4224</v>
      </c>
      <c r="AN2338" s="296">
        <v>271093960</v>
      </c>
      <c r="AO2338" s="34"/>
      <c r="AP2338" s="34"/>
      <c r="AQ2338" s="34"/>
      <c r="AR2338" s="34"/>
      <c r="AS2338" s="34"/>
      <c r="AT2338" s="44" t="s">
        <v>6737</v>
      </c>
      <c r="AU2338" s="44"/>
      <c r="AV2338" s="751" t="str" cm="1">
        <f t="array" ref="AV23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8" s="34"/>
      <c r="AX2338" s="34"/>
      <c r="AY2338" s="34"/>
      <c r="AZ2338" s="34"/>
      <c r="BA2338" s="34"/>
      <c r="BB2338" s="34"/>
      <c r="BC2338" s="34"/>
      <c r="BD2338" s="44">
        <v>90919</v>
      </c>
      <c r="BE2338" s="34" t="s">
        <v>2811</v>
      </c>
      <c r="BF2338" s="43" t="s">
        <v>1277</v>
      </c>
      <c r="BG2338" s="34" t="s">
        <v>565</v>
      </c>
      <c r="BH2338" s="34" t="s">
        <v>404</v>
      </c>
      <c r="BI2338" s="34" t="s">
        <v>7021</v>
      </c>
      <c r="BJ2338" s="44" t="s">
        <v>3928</v>
      </c>
      <c r="BK2338" s="44" t="s">
        <v>6886</v>
      </c>
    </row>
    <row r="2339" spans="22:63">
      <c r="V2339" s="43">
        <v>274</v>
      </c>
      <c r="W2339" s="34" t="s">
        <v>4219</v>
      </c>
      <c r="X2339" s="44">
        <v>91028</v>
      </c>
      <c r="Y2339" s="34" t="s">
        <v>1800</v>
      </c>
      <c r="Z2339" s="43" t="s">
        <v>1277</v>
      </c>
      <c r="AA2339" s="34" t="s">
        <v>566</v>
      </c>
      <c r="AB2339" s="34" t="s">
        <v>404</v>
      </c>
      <c r="AC2339" s="34" t="s">
        <v>1800</v>
      </c>
      <c r="AD2339" s="44" t="s">
        <v>3928</v>
      </c>
      <c r="AE2339" s="44" t="s">
        <v>6886</v>
      </c>
      <c r="AF2339" s="43">
        <v>274</v>
      </c>
      <c r="AG2339" s="34" t="s">
        <v>4219</v>
      </c>
      <c r="AH2339" s="34" t="s">
        <v>4218</v>
      </c>
      <c r="AI2339" s="43" t="s">
        <v>4102</v>
      </c>
      <c r="AJ2339" s="44" t="s">
        <v>4220</v>
      </c>
      <c r="AK2339" s="295">
        <v>6400455</v>
      </c>
      <c r="AL2339" s="44" t="s">
        <v>566</v>
      </c>
      <c r="AM2339" s="44" t="s">
        <v>4224</v>
      </c>
      <c r="AN2339" s="296">
        <v>271093960</v>
      </c>
      <c r="AO2339" s="34"/>
      <c r="AP2339" s="34"/>
      <c r="AQ2339" s="34"/>
      <c r="AR2339" s="34"/>
      <c r="AS2339" s="34"/>
      <c r="AT2339" s="44" t="s">
        <v>6737</v>
      </c>
      <c r="AU2339" s="44"/>
      <c r="AV2339" s="751" t="str" cm="1">
        <f t="array" ref="AV23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39" s="34"/>
      <c r="AX2339" s="34"/>
      <c r="AY2339" s="34"/>
      <c r="AZ2339" s="34"/>
      <c r="BA2339" s="34"/>
      <c r="BB2339" s="34"/>
      <c r="BC2339" s="34"/>
      <c r="BD2339" s="44">
        <v>91028</v>
      </c>
      <c r="BE2339" s="34" t="s">
        <v>1800</v>
      </c>
      <c r="BF2339" s="43" t="s">
        <v>1277</v>
      </c>
      <c r="BG2339" s="34" t="s">
        <v>566</v>
      </c>
      <c r="BH2339" s="34" t="s">
        <v>404</v>
      </c>
      <c r="BI2339" s="34" t="s">
        <v>1800</v>
      </c>
      <c r="BJ2339" s="44" t="s">
        <v>3928</v>
      </c>
      <c r="BK2339" s="44" t="s">
        <v>6886</v>
      </c>
    </row>
    <row r="2340" spans="22:63">
      <c r="V2340" s="43">
        <v>274</v>
      </c>
      <c r="W2340" s="34" t="s">
        <v>4219</v>
      </c>
      <c r="X2340" s="44">
        <v>91032</v>
      </c>
      <c r="Y2340" s="34" t="s">
        <v>2347</v>
      </c>
      <c r="Z2340" s="43" t="s">
        <v>1277</v>
      </c>
      <c r="AA2340" s="34" t="s">
        <v>566</v>
      </c>
      <c r="AB2340" s="34" t="s">
        <v>404</v>
      </c>
      <c r="AC2340" s="34" t="s">
        <v>2347</v>
      </c>
      <c r="AD2340" s="44" t="s">
        <v>3928</v>
      </c>
      <c r="AE2340" s="44" t="s">
        <v>6886</v>
      </c>
      <c r="AF2340" s="43">
        <v>274</v>
      </c>
      <c r="AG2340" s="34" t="s">
        <v>4219</v>
      </c>
      <c r="AH2340" s="34" t="s">
        <v>4218</v>
      </c>
      <c r="AI2340" s="43" t="s">
        <v>4102</v>
      </c>
      <c r="AJ2340" s="44" t="s">
        <v>4220</v>
      </c>
      <c r="AK2340" s="295">
        <v>6400455</v>
      </c>
      <c r="AL2340" s="44" t="s">
        <v>566</v>
      </c>
      <c r="AM2340" s="44" t="s">
        <v>4224</v>
      </c>
      <c r="AN2340" s="296">
        <v>271093960</v>
      </c>
      <c r="AO2340" s="34"/>
      <c r="AP2340" s="34"/>
      <c r="AQ2340" s="34"/>
      <c r="AR2340" s="34"/>
      <c r="AS2340" s="34"/>
      <c r="AT2340" s="44" t="s">
        <v>6737</v>
      </c>
      <c r="AU2340" s="44"/>
      <c r="AV2340" s="751" t="str" cm="1">
        <f t="array" ref="AV23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0" s="34"/>
      <c r="AX2340" s="34"/>
      <c r="AY2340" s="34"/>
      <c r="AZ2340" s="34"/>
      <c r="BA2340" s="34"/>
      <c r="BB2340" s="34"/>
      <c r="BC2340" s="34"/>
      <c r="BD2340" s="44">
        <v>91032</v>
      </c>
      <c r="BE2340" s="34" t="s">
        <v>2347</v>
      </c>
      <c r="BF2340" s="43" t="s">
        <v>1277</v>
      </c>
      <c r="BG2340" s="34" t="s">
        <v>566</v>
      </c>
      <c r="BH2340" s="34" t="s">
        <v>404</v>
      </c>
      <c r="BI2340" s="34" t="s">
        <v>2347</v>
      </c>
      <c r="BJ2340" s="44" t="s">
        <v>3928</v>
      </c>
      <c r="BK2340" s="44" t="s">
        <v>6886</v>
      </c>
    </row>
    <row r="2341" spans="22:63">
      <c r="V2341" s="43">
        <v>274</v>
      </c>
      <c r="W2341" s="34" t="s">
        <v>4219</v>
      </c>
      <c r="X2341" s="44">
        <v>91029</v>
      </c>
      <c r="Y2341" s="34" t="s">
        <v>2009</v>
      </c>
      <c r="Z2341" s="43" t="s">
        <v>1277</v>
      </c>
      <c r="AA2341" s="34" t="s">
        <v>566</v>
      </c>
      <c r="AB2341" s="34" t="s">
        <v>404</v>
      </c>
      <c r="AC2341" s="34" t="s">
        <v>2009</v>
      </c>
      <c r="AD2341" s="44" t="s">
        <v>3928</v>
      </c>
      <c r="AE2341" s="44" t="s">
        <v>6886</v>
      </c>
      <c r="AF2341" s="43">
        <v>274</v>
      </c>
      <c r="AG2341" s="34" t="s">
        <v>4219</v>
      </c>
      <c r="AH2341" s="34" t="s">
        <v>4218</v>
      </c>
      <c r="AI2341" s="43" t="s">
        <v>4102</v>
      </c>
      <c r="AJ2341" s="44" t="s">
        <v>4220</v>
      </c>
      <c r="AK2341" s="295">
        <v>6400455</v>
      </c>
      <c r="AL2341" s="44" t="s">
        <v>566</v>
      </c>
      <c r="AM2341" s="44" t="s">
        <v>4224</v>
      </c>
      <c r="AN2341" s="296">
        <v>271093960</v>
      </c>
      <c r="AO2341" s="34"/>
      <c r="AP2341" s="34"/>
      <c r="AQ2341" s="34"/>
      <c r="AR2341" s="34"/>
      <c r="AS2341" s="34"/>
      <c r="AT2341" s="44" t="s">
        <v>6737</v>
      </c>
      <c r="AU2341" s="44"/>
      <c r="AV2341" s="751" t="str" cm="1">
        <f t="array" ref="AV23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1" s="34"/>
      <c r="AX2341" s="34"/>
      <c r="AY2341" s="34"/>
      <c r="AZ2341" s="34"/>
      <c r="BA2341" s="34"/>
      <c r="BB2341" s="34"/>
      <c r="BC2341" s="34"/>
      <c r="BD2341" s="44">
        <v>91029</v>
      </c>
      <c r="BE2341" s="34" t="s">
        <v>2009</v>
      </c>
      <c r="BF2341" s="43" t="s">
        <v>1277</v>
      </c>
      <c r="BG2341" s="34" t="s">
        <v>566</v>
      </c>
      <c r="BH2341" s="34" t="s">
        <v>404</v>
      </c>
      <c r="BI2341" s="34" t="s">
        <v>2009</v>
      </c>
      <c r="BJ2341" s="44" t="s">
        <v>3928</v>
      </c>
      <c r="BK2341" s="44" t="s">
        <v>6886</v>
      </c>
    </row>
    <row r="2342" spans="22:63">
      <c r="V2342" s="43">
        <v>274</v>
      </c>
      <c r="W2342" s="34" t="s">
        <v>4219</v>
      </c>
      <c r="X2342" s="44">
        <v>91009</v>
      </c>
      <c r="Y2342" s="34" t="s">
        <v>831</v>
      </c>
      <c r="Z2342" s="43" t="s">
        <v>1277</v>
      </c>
      <c r="AA2342" s="34" t="s">
        <v>566</v>
      </c>
      <c r="AB2342" s="34" t="s">
        <v>404</v>
      </c>
      <c r="AC2342" s="34" t="s">
        <v>831</v>
      </c>
      <c r="AD2342" s="44" t="s">
        <v>3928</v>
      </c>
      <c r="AE2342" s="44" t="s">
        <v>6886</v>
      </c>
      <c r="AF2342" s="43">
        <v>274</v>
      </c>
      <c r="AG2342" s="34" t="s">
        <v>4219</v>
      </c>
      <c r="AH2342" s="34" t="s">
        <v>4218</v>
      </c>
      <c r="AI2342" s="43" t="s">
        <v>4102</v>
      </c>
      <c r="AJ2342" s="44" t="s">
        <v>4220</v>
      </c>
      <c r="AK2342" s="295">
        <v>6400455</v>
      </c>
      <c r="AL2342" s="44" t="s">
        <v>566</v>
      </c>
      <c r="AM2342" s="44" t="s">
        <v>4224</v>
      </c>
      <c r="AN2342" s="296">
        <v>271093960</v>
      </c>
      <c r="AO2342" s="34"/>
      <c r="AP2342" s="34"/>
      <c r="AQ2342" s="34"/>
      <c r="AR2342" s="34"/>
      <c r="AS2342" s="34"/>
      <c r="AT2342" s="44" t="s">
        <v>6737</v>
      </c>
      <c r="AU2342" s="44"/>
      <c r="AV2342" s="751" t="str" cm="1">
        <f t="array" ref="AV23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2" s="34"/>
      <c r="AX2342" s="34"/>
      <c r="AY2342" s="34"/>
      <c r="AZ2342" s="34"/>
      <c r="BA2342" s="34"/>
      <c r="BB2342" s="34"/>
      <c r="BC2342" s="34"/>
      <c r="BD2342" s="44">
        <v>91009</v>
      </c>
      <c r="BE2342" s="34" t="s">
        <v>831</v>
      </c>
      <c r="BF2342" s="43" t="s">
        <v>1277</v>
      </c>
      <c r="BG2342" s="34" t="s">
        <v>566</v>
      </c>
      <c r="BH2342" s="34" t="s">
        <v>404</v>
      </c>
      <c r="BI2342" s="34" t="s">
        <v>831</v>
      </c>
      <c r="BJ2342" s="44" t="s">
        <v>3928</v>
      </c>
      <c r="BK2342" s="44" t="s">
        <v>6886</v>
      </c>
    </row>
    <row r="2343" spans="22:63">
      <c r="V2343" s="43">
        <v>274</v>
      </c>
      <c r="W2343" s="34" t="s">
        <v>4219</v>
      </c>
      <c r="X2343" s="44">
        <v>91010</v>
      </c>
      <c r="Y2343" s="34" t="s">
        <v>1097</v>
      </c>
      <c r="Z2343" s="43" t="s">
        <v>1277</v>
      </c>
      <c r="AA2343" s="34" t="s">
        <v>566</v>
      </c>
      <c r="AB2343" s="34" t="s">
        <v>404</v>
      </c>
      <c r="AC2343" s="34" t="s">
        <v>1097</v>
      </c>
      <c r="AD2343" s="44" t="s">
        <v>3928</v>
      </c>
      <c r="AE2343" s="44" t="s">
        <v>6886</v>
      </c>
      <c r="AF2343" s="43">
        <v>274</v>
      </c>
      <c r="AG2343" s="34" t="s">
        <v>4219</v>
      </c>
      <c r="AH2343" s="34" t="s">
        <v>4218</v>
      </c>
      <c r="AI2343" s="43" t="s">
        <v>4102</v>
      </c>
      <c r="AJ2343" s="44" t="s">
        <v>4220</v>
      </c>
      <c r="AK2343" s="295">
        <v>6400455</v>
      </c>
      <c r="AL2343" s="44" t="s">
        <v>566</v>
      </c>
      <c r="AM2343" s="44" t="s">
        <v>4224</v>
      </c>
      <c r="AN2343" s="296">
        <v>271093960</v>
      </c>
      <c r="AO2343" s="34"/>
      <c r="AP2343" s="34"/>
      <c r="AQ2343" s="34"/>
      <c r="AR2343" s="34"/>
      <c r="AS2343" s="34"/>
      <c r="AT2343" s="44" t="s">
        <v>6737</v>
      </c>
      <c r="AU2343" s="44"/>
      <c r="AV2343" s="751" t="str" cm="1">
        <f t="array" ref="AV23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3" s="34"/>
      <c r="AX2343" s="34"/>
      <c r="AY2343" s="34"/>
      <c r="AZ2343" s="34"/>
      <c r="BA2343" s="34"/>
      <c r="BB2343" s="34"/>
      <c r="BC2343" s="34"/>
      <c r="BD2343" s="44">
        <v>91010</v>
      </c>
      <c r="BE2343" s="34" t="s">
        <v>1097</v>
      </c>
      <c r="BF2343" s="43" t="s">
        <v>1277</v>
      </c>
      <c r="BG2343" s="34" t="s">
        <v>566</v>
      </c>
      <c r="BH2343" s="34" t="s">
        <v>404</v>
      </c>
      <c r="BI2343" s="34" t="s">
        <v>1097</v>
      </c>
      <c r="BJ2343" s="44" t="s">
        <v>3928</v>
      </c>
      <c r="BK2343" s="44" t="s">
        <v>6886</v>
      </c>
    </row>
    <row r="2344" spans="22:63">
      <c r="V2344" s="43">
        <v>274</v>
      </c>
      <c r="W2344" s="34" t="s">
        <v>4219</v>
      </c>
      <c r="X2344" s="44">
        <v>91012</v>
      </c>
      <c r="Y2344" s="34" t="s">
        <v>1389</v>
      </c>
      <c r="Z2344" s="43" t="s">
        <v>1277</v>
      </c>
      <c r="AA2344" s="34" t="s">
        <v>566</v>
      </c>
      <c r="AB2344" s="34" t="s">
        <v>404</v>
      </c>
      <c r="AC2344" s="34" t="s">
        <v>1389</v>
      </c>
      <c r="AD2344" s="44" t="s">
        <v>3928</v>
      </c>
      <c r="AE2344" s="44" t="s">
        <v>6886</v>
      </c>
      <c r="AF2344" s="43">
        <v>274</v>
      </c>
      <c r="AG2344" s="34" t="s">
        <v>4219</v>
      </c>
      <c r="AH2344" s="34" t="s">
        <v>4218</v>
      </c>
      <c r="AI2344" s="43" t="s">
        <v>4102</v>
      </c>
      <c r="AJ2344" s="44" t="s">
        <v>4220</v>
      </c>
      <c r="AK2344" s="295">
        <v>6400455</v>
      </c>
      <c r="AL2344" s="44" t="s">
        <v>566</v>
      </c>
      <c r="AM2344" s="44" t="s">
        <v>4224</v>
      </c>
      <c r="AN2344" s="296">
        <v>271093960</v>
      </c>
      <c r="AO2344" s="34"/>
      <c r="AP2344" s="34"/>
      <c r="AQ2344" s="34"/>
      <c r="AR2344" s="34"/>
      <c r="AS2344" s="34"/>
      <c r="AT2344" s="44" t="s">
        <v>6737</v>
      </c>
      <c r="AU2344" s="44"/>
      <c r="AV2344" s="751" t="str" cm="1">
        <f t="array" ref="AV23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4" s="34"/>
      <c r="AX2344" s="34"/>
      <c r="AY2344" s="34"/>
      <c r="AZ2344" s="34"/>
      <c r="BA2344" s="34"/>
      <c r="BB2344" s="34"/>
      <c r="BC2344" s="34"/>
      <c r="BD2344" s="44">
        <v>91012</v>
      </c>
      <c r="BE2344" s="34" t="s">
        <v>1389</v>
      </c>
      <c r="BF2344" s="43" t="s">
        <v>1277</v>
      </c>
      <c r="BG2344" s="34" t="s">
        <v>566</v>
      </c>
      <c r="BH2344" s="34" t="s">
        <v>404</v>
      </c>
      <c r="BI2344" s="34" t="s">
        <v>1389</v>
      </c>
      <c r="BJ2344" s="44" t="s">
        <v>3928</v>
      </c>
      <c r="BK2344" s="44" t="s">
        <v>6886</v>
      </c>
    </row>
    <row r="2345" spans="22:63">
      <c r="V2345" s="43">
        <v>274</v>
      </c>
      <c r="W2345" s="34" t="s">
        <v>4219</v>
      </c>
      <c r="X2345" s="44">
        <v>91013</v>
      </c>
      <c r="Y2345" s="34" t="s">
        <v>1673</v>
      </c>
      <c r="Z2345" s="43" t="s">
        <v>1277</v>
      </c>
      <c r="AA2345" s="34" t="s">
        <v>566</v>
      </c>
      <c r="AB2345" s="34" t="s">
        <v>404</v>
      </c>
      <c r="AC2345" s="34" t="s">
        <v>1673</v>
      </c>
      <c r="AD2345" s="44" t="s">
        <v>3928</v>
      </c>
      <c r="AE2345" s="44" t="s">
        <v>6886</v>
      </c>
      <c r="AF2345" s="43">
        <v>274</v>
      </c>
      <c r="AG2345" s="34" t="s">
        <v>4219</v>
      </c>
      <c r="AH2345" s="34" t="s">
        <v>4218</v>
      </c>
      <c r="AI2345" s="43" t="s">
        <v>4102</v>
      </c>
      <c r="AJ2345" s="44" t="s">
        <v>4220</v>
      </c>
      <c r="AK2345" s="295">
        <v>6400455</v>
      </c>
      <c r="AL2345" s="44" t="s">
        <v>566</v>
      </c>
      <c r="AM2345" s="44" t="s">
        <v>4224</v>
      </c>
      <c r="AN2345" s="296">
        <v>271093960</v>
      </c>
      <c r="AO2345" s="34"/>
      <c r="AP2345" s="34"/>
      <c r="AQ2345" s="34"/>
      <c r="AR2345" s="34"/>
      <c r="AS2345" s="34"/>
      <c r="AT2345" s="44" t="s">
        <v>6737</v>
      </c>
      <c r="AU2345" s="44"/>
      <c r="AV2345" s="751" t="str" cm="1">
        <f t="array" ref="AV23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5" s="34"/>
      <c r="AX2345" s="34"/>
      <c r="AY2345" s="34"/>
      <c r="AZ2345" s="34"/>
      <c r="BA2345" s="34"/>
      <c r="BB2345" s="34"/>
      <c r="BC2345" s="34"/>
      <c r="BD2345" s="44">
        <v>91013</v>
      </c>
      <c r="BE2345" s="34" t="s">
        <v>1673</v>
      </c>
      <c r="BF2345" s="43" t="s">
        <v>1277</v>
      </c>
      <c r="BG2345" s="34" t="s">
        <v>566</v>
      </c>
      <c r="BH2345" s="34" t="s">
        <v>404</v>
      </c>
      <c r="BI2345" s="34" t="s">
        <v>1673</v>
      </c>
      <c r="BJ2345" s="44" t="s">
        <v>3928</v>
      </c>
      <c r="BK2345" s="44" t="s">
        <v>6886</v>
      </c>
    </row>
    <row r="2346" spans="22:63">
      <c r="V2346" s="43">
        <v>274</v>
      </c>
      <c r="W2346" s="34" t="s">
        <v>4219</v>
      </c>
      <c r="X2346" s="44">
        <v>91014</v>
      </c>
      <c r="Y2346" s="34" t="s">
        <v>1901</v>
      </c>
      <c r="Z2346" s="43" t="s">
        <v>1277</v>
      </c>
      <c r="AA2346" s="34" t="s">
        <v>566</v>
      </c>
      <c r="AB2346" s="34" t="s">
        <v>404</v>
      </c>
      <c r="AC2346" s="34" t="s">
        <v>1901</v>
      </c>
      <c r="AD2346" s="44" t="s">
        <v>3928</v>
      </c>
      <c r="AE2346" s="44" t="s">
        <v>6886</v>
      </c>
      <c r="AF2346" s="43">
        <v>274</v>
      </c>
      <c r="AG2346" s="34" t="s">
        <v>4219</v>
      </c>
      <c r="AH2346" s="34" t="s">
        <v>4218</v>
      </c>
      <c r="AI2346" s="43" t="s">
        <v>4102</v>
      </c>
      <c r="AJ2346" s="44" t="s">
        <v>4220</v>
      </c>
      <c r="AK2346" s="295">
        <v>6400455</v>
      </c>
      <c r="AL2346" s="44" t="s">
        <v>566</v>
      </c>
      <c r="AM2346" s="44" t="s">
        <v>4224</v>
      </c>
      <c r="AN2346" s="296">
        <v>271093960</v>
      </c>
      <c r="AO2346" s="34"/>
      <c r="AP2346" s="34"/>
      <c r="AQ2346" s="34"/>
      <c r="AR2346" s="34"/>
      <c r="AS2346" s="34"/>
      <c r="AT2346" s="44" t="s">
        <v>6737</v>
      </c>
      <c r="AU2346" s="44"/>
      <c r="AV2346" s="751" t="str" cm="1">
        <f t="array" ref="AV23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6" s="34"/>
      <c r="AX2346" s="34"/>
      <c r="AY2346" s="34"/>
      <c r="AZ2346" s="34"/>
      <c r="BA2346" s="34"/>
      <c r="BB2346" s="34"/>
      <c r="BC2346" s="34"/>
      <c r="BD2346" s="44">
        <v>91014</v>
      </c>
      <c r="BE2346" s="34" t="s">
        <v>1901</v>
      </c>
      <c r="BF2346" s="43" t="s">
        <v>1277</v>
      </c>
      <c r="BG2346" s="34" t="s">
        <v>566</v>
      </c>
      <c r="BH2346" s="34" t="s">
        <v>404</v>
      </c>
      <c r="BI2346" s="34" t="s">
        <v>1901</v>
      </c>
      <c r="BJ2346" s="44" t="s">
        <v>3928</v>
      </c>
      <c r="BK2346" s="44" t="s">
        <v>6886</v>
      </c>
    </row>
    <row r="2347" spans="22:63">
      <c r="V2347" s="43">
        <v>274</v>
      </c>
      <c r="W2347" s="34" t="s">
        <v>4219</v>
      </c>
      <c r="X2347" s="44">
        <v>91015</v>
      </c>
      <c r="Y2347" s="34" t="s">
        <v>1770</v>
      </c>
      <c r="Z2347" s="43" t="s">
        <v>1277</v>
      </c>
      <c r="AA2347" s="34" t="s">
        <v>566</v>
      </c>
      <c r="AB2347" s="34" t="s">
        <v>404</v>
      </c>
      <c r="AC2347" s="34" t="s">
        <v>1770</v>
      </c>
      <c r="AD2347" s="44" t="s">
        <v>3928</v>
      </c>
      <c r="AE2347" s="44" t="s">
        <v>6886</v>
      </c>
      <c r="AF2347" s="43">
        <v>274</v>
      </c>
      <c r="AG2347" s="34" t="s">
        <v>4219</v>
      </c>
      <c r="AH2347" s="34" t="s">
        <v>4218</v>
      </c>
      <c r="AI2347" s="43" t="s">
        <v>4102</v>
      </c>
      <c r="AJ2347" s="44" t="s">
        <v>4220</v>
      </c>
      <c r="AK2347" s="295">
        <v>6400455</v>
      </c>
      <c r="AL2347" s="44" t="s">
        <v>566</v>
      </c>
      <c r="AM2347" s="44" t="s">
        <v>4224</v>
      </c>
      <c r="AN2347" s="296">
        <v>271093960</v>
      </c>
      <c r="AO2347" s="34"/>
      <c r="AP2347" s="34"/>
      <c r="AQ2347" s="34"/>
      <c r="AR2347" s="34"/>
      <c r="AS2347" s="34"/>
      <c r="AT2347" s="44" t="s">
        <v>6737</v>
      </c>
      <c r="AU2347" s="44"/>
      <c r="AV2347" s="751" t="str" cm="1">
        <f t="array" ref="AV23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7" s="34"/>
      <c r="AX2347" s="34"/>
      <c r="AY2347" s="34"/>
      <c r="AZ2347" s="34"/>
      <c r="BA2347" s="34"/>
      <c r="BB2347" s="34"/>
      <c r="BC2347" s="34"/>
      <c r="BD2347" s="44">
        <v>91015</v>
      </c>
      <c r="BE2347" s="34" t="s">
        <v>1770</v>
      </c>
      <c r="BF2347" s="43" t="s">
        <v>1277</v>
      </c>
      <c r="BG2347" s="34" t="s">
        <v>566</v>
      </c>
      <c r="BH2347" s="34" t="s">
        <v>404</v>
      </c>
      <c r="BI2347" s="34" t="s">
        <v>1770</v>
      </c>
      <c r="BJ2347" s="44" t="s">
        <v>3928</v>
      </c>
      <c r="BK2347" s="44" t="s">
        <v>6886</v>
      </c>
    </row>
    <row r="2348" spans="22:63">
      <c r="V2348" s="43">
        <v>274</v>
      </c>
      <c r="W2348" s="34" t="s">
        <v>4219</v>
      </c>
      <c r="X2348" s="44">
        <v>91017</v>
      </c>
      <c r="Y2348" s="34" t="s">
        <v>566</v>
      </c>
      <c r="Z2348" s="43" t="s">
        <v>1277</v>
      </c>
      <c r="AA2348" s="34" t="s">
        <v>566</v>
      </c>
      <c r="AB2348" s="34" t="s">
        <v>404</v>
      </c>
      <c r="AC2348" s="34" t="s">
        <v>566</v>
      </c>
      <c r="AD2348" s="44" t="s">
        <v>3928</v>
      </c>
      <c r="AE2348" s="44" t="s">
        <v>6886</v>
      </c>
      <c r="AF2348" s="43">
        <v>274</v>
      </c>
      <c r="AG2348" s="34" t="s">
        <v>4219</v>
      </c>
      <c r="AH2348" s="34" t="s">
        <v>4218</v>
      </c>
      <c r="AI2348" s="43" t="s">
        <v>4102</v>
      </c>
      <c r="AJ2348" s="44" t="s">
        <v>4220</v>
      </c>
      <c r="AK2348" s="295">
        <v>6400455</v>
      </c>
      <c r="AL2348" s="44" t="s">
        <v>566</v>
      </c>
      <c r="AM2348" s="44" t="s">
        <v>4224</v>
      </c>
      <c r="AN2348" s="296">
        <v>271093960</v>
      </c>
      <c r="AO2348" s="34"/>
      <c r="AP2348" s="34"/>
      <c r="AQ2348" s="34"/>
      <c r="AR2348" s="34"/>
      <c r="AS2348" s="34"/>
      <c r="AT2348" s="44" t="s">
        <v>6737</v>
      </c>
      <c r="AU2348" s="44"/>
      <c r="AV2348" s="751" t="str" cm="1">
        <f t="array" ref="AV23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8" s="34"/>
      <c r="AX2348" s="34"/>
      <c r="AY2348" s="34"/>
      <c r="AZ2348" s="34"/>
      <c r="BA2348" s="34"/>
      <c r="BB2348" s="34"/>
      <c r="BC2348" s="34"/>
      <c r="BD2348" s="44">
        <v>91017</v>
      </c>
      <c r="BE2348" s="34" t="s">
        <v>566</v>
      </c>
      <c r="BF2348" s="43" t="s">
        <v>1277</v>
      </c>
      <c r="BG2348" s="34" t="s">
        <v>566</v>
      </c>
      <c r="BH2348" s="34" t="s">
        <v>404</v>
      </c>
      <c r="BI2348" s="34" t="s">
        <v>566</v>
      </c>
      <c r="BJ2348" s="44" t="s">
        <v>3928</v>
      </c>
      <c r="BK2348" s="44" t="s">
        <v>6886</v>
      </c>
    </row>
    <row r="2349" spans="22:63">
      <c r="V2349" s="43">
        <v>274</v>
      </c>
      <c r="W2349" s="34" t="s">
        <v>4219</v>
      </c>
      <c r="X2349" s="44">
        <v>91000</v>
      </c>
      <c r="Y2349" s="34" t="s">
        <v>7022</v>
      </c>
      <c r="Z2349" s="43" t="s">
        <v>1277</v>
      </c>
      <c r="AA2349" s="34" t="s">
        <v>566</v>
      </c>
      <c r="AB2349" s="34" t="s">
        <v>404</v>
      </c>
      <c r="AC2349" s="34" t="s">
        <v>566</v>
      </c>
      <c r="AD2349" s="44" t="s">
        <v>3928</v>
      </c>
      <c r="AE2349" s="44" t="s">
        <v>6886</v>
      </c>
      <c r="AF2349" s="43">
        <v>274</v>
      </c>
      <c r="AG2349" s="34" t="s">
        <v>4219</v>
      </c>
      <c r="AH2349" s="34" t="s">
        <v>4218</v>
      </c>
      <c r="AI2349" s="43" t="s">
        <v>4102</v>
      </c>
      <c r="AJ2349" s="44" t="s">
        <v>4220</v>
      </c>
      <c r="AK2349" s="295">
        <v>6400455</v>
      </c>
      <c r="AL2349" s="44" t="s">
        <v>566</v>
      </c>
      <c r="AM2349" s="44" t="s">
        <v>4224</v>
      </c>
      <c r="AN2349" s="296">
        <v>271093960</v>
      </c>
      <c r="AO2349" s="34"/>
      <c r="AP2349" s="34"/>
      <c r="AQ2349" s="34"/>
      <c r="AR2349" s="34"/>
      <c r="AS2349" s="34"/>
      <c r="AT2349" s="44" t="s">
        <v>6737</v>
      </c>
      <c r="AU2349" s="44"/>
      <c r="AV2349" s="751" t="str" cm="1">
        <f t="array" ref="AV23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49" s="34"/>
      <c r="AX2349" s="34"/>
      <c r="AY2349" s="34"/>
      <c r="AZ2349" s="34"/>
      <c r="BA2349" s="34"/>
      <c r="BB2349" s="34"/>
      <c r="BC2349" s="34"/>
      <c r="BD2349" s="44">
        <v>91000</v>
      </c>
      <c r="BE2349" s="34" t="s">
        <v>7022</v>
      </c>
      <c r="BF2349" s="43" t="s">
        <v>1277</v>
      </c>
      <c r="BG2349" s="34" t="s">
        <v>566</v>
      </c>
      <c r="BH2349" s="34" t="s">
        <v>404</v>
      </c>
      <c r="BI2349" s="34" t="s">
        <v>566</v>
      </c>
      <c r="BJ2349" s="44" t="s">
        <v>3928</v>
      </c>
      <c r="BK2349" s="44" t="s">
        <v>6886</v>
      </c>
    </row>
    <row r="2350" spans="22:63">
      <c r="V2350" s="43">
        <v>274</v>
      </c>
      <c r="W2350" s="34" t="s">
        <v>4219</v>
      </c>
      <c r="X2350" s="44">
        <v>91018</v>
      </c>
      <c r="Y2350" s="34" t="s">
        <v>2421</v>
      </c>
      <c r="Z2350" s="43" t="s">
        <v>1277</v>
      </c>
      <c r="AA2350" s="34" t="s">
        <v>566</v>
      </c>
      <c r="AB2350" s="34" t="s">
        <v>404</v>
      </c>
      <c r="AC2350" s="34" t="s">
        <v>2421</v>
      </c>
      <c r="AD2350" s="44" t="s">
        <v>3928</v>
      </c>
      <c r="AE2350" s="44" t="s">
        <v>6886</v>
      </c>
      <c r="AF2350" s="43">
        <v>274</v>
      </c>
      <c r="AG2350" s="34" t="s">
        <v>4219</v>
      </c>
      <c r="AH2350" s="34" t="s">
        <v>4218</v>
      </c>
      <c r="AI2350" s="43" t="s">
        <v>4102</v>
      </c>
      <c r="AJ2350" s="44" t="s">
        <v>4220</v>
      </c>
      <c r="AK2350" s="295">
        <v>6400455</v>
      </c>
      <c r="AL2350" s="44" t="s">
        <v>566</v>
      </c>
      <c r="AM2350" s="44" t="s">
        <v>4224</v>
      </c>
      <c r="AN2350" s="296">
        <v>271093960</v>
      </c>
      <c r="AO2350" s="34"/>
      <c r="AP2350" s="34"/>
      <c r="AQ2350" s="34"/>
      <c r="AR2350" s="34"/>
      <c r="AS2350" s="34"/>
      <c r="AT2350" s="44" t="s">
        <v>6737</v>
      </c>
      <c r="AU2350" s="44"/>
      <c r="AV2350" s="751" t="str" cm="1">
        <f t="array" ref="AV23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0" s="34"/>
      <c r="AX2350" s="34"/>
      <c r="AY2350" s="34"/>
      <c r="AZ2350" s="34"/>
      <c r="BA2350" s="34"/>
      <c r="BB2350" s="34"/>
      <c r="BC2350" s="34"/>
      <c r="BD2350" s="44">
        <v>91018</v>
      </c>
      <c r="BE2350" s="34" t="s">
        <v>2421</v>
      </c>
      <c r="BF2350" s="43" t="s">
        <v>1277</v>
      </c>
      <c r="BG2350" s="34" t="s">
        <v>566</v>
      </c>
      <c r="BH2350" s="34" t="s">
        <v>404</v>
      </c>
      <c r="BI2350" s="34" t="s">
        <v>2421</v>
      </c>
      <c r="BJ2350" s="44" t="s">
        <v>3928</v>
      </c>
      <c r="BK2350" s="44" t="s">
        <v>6886</v>
      </c>
    </row>
    <row r="2351" spans="22:63">
      <c r="V2351" s="43">
        <v>274</v>
      </c>
      <c r="W2351" s="34" t="s">
        <v>4219</v>
      </c>
      <c r="X2351" s="44">
        <v>91024</v>
      </c>
      <c r="Y2351" s="34" t="s">
        <v>1538</v>
      </c>
      <c r="Z2351" s="43" t="s">
        <v>1277</v>
      </c>
      <c r="AA2351" s="34" t="s">
        <v>566</v>
      </c>
      <c r="AB2351" s="34" t="s">
        <v>404</v>
      </c>
      <c r="AC2351" s="34" t="s">
        <v>1538</v>
      </c>
      <c r="AD2351" s="44" t="s">
        <v>3928</v>
      </c>
      <c r="AE2351" s="44" t="s">
        <v>6886</v>
      </c>
      <c r="AF2351" s="43">
        <v>274</v>
      </c>
      <c r="AG2351" s="34" t="s">
        <v>4219</v>
      </c>
      <c r="AH2351" s="34" t="s">
        <v>4218</v>
      </c>
      <c r="AI2351" s="43" t="s">
        <v>4102</v>
      </c>
      <c r="AJ2351" s="44" t="s">
        <v>4220</v>
      </c>
      <c r="AK2351" s="295">
        <v>6400455</v>
      </c>
      <c r="AL2351" s="44" t="s">
        <v>566</v>
      </c>
      <c r="AM2351" s="44" t="s">
        <v>4224</v>
      </c>
      <c r="AN2351" s="296">
        <v>271093960</v>
      </c>
      <c r="AO2351" s="34"/>
      <c r="AP2351" s="34"/>
      <c r="AQ2351" s="34"/>
      <c r="AR2351" s="34"/>
      <c r="AS2351" s="34"/>
      <c r="AT2351" s="44" t="s">
        <v>6737</v>
      </c>
      <c r="AU2351" s="44"/>
      <c r="AV2351" s="751" t="str" cm="1">
        <f t="array" ref="AV23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1" s="34"/>
      <c r="AX2351" s="34"/>
      <c r="AY2351" s="34"/>
      <c r="AZ2351" s="34"/>
      <c r="BA2351" s="34"/>
      <c r="BB2351" s="34"/>
      <c r="BC2351" s="34"/>
      <c r="BD2351" s="44">
        <v>91024</v>
      </c>
      <c r="BE2351" s="34" t="s">
        <v>1538</v>
      </c>
      <c r="BF2351" s="43" t="s">
        <v>1277</v>
      </c>
      <c r="BG2351" s="34" t="s">
        <v>566</v>
      </c>
      <c r="BH2351" s="34" t="s">
        <v>404</v>
      </c>
      <c r="BI2351" s="34" t="s">
        <v>1538</v>
      </c>
      <c r="BJ2351" s="44" t="s">
        <v>3928</v>
      </c>
      <c r="BK2351" s="44" t="s">
        <v>6886</v>
      </c>
    </row>
    <row r="2352" spans="22:63">
      <c r="V2352" s="43">
        <v>274</v>
      </c>
      <c r="W2352" s="34" t="s">
        <v>4219</v>
      </c>
      <c r="X2352" s="44">
        <v>91030</v>
      </c>
      <c r="Y2352" s="34" t="s">
        <v>2185</v>
      </c>
      <c r="Z2352" s="43" t="s">
        <v>1277</v>
      </c>
      <c r="AA2352" s="34" t="s">
        <v>566</v>
      </c>
      <c r="AB2352" s="34" t="s">
        <v>404</v>
      </c>
      <c r="AC2352" s="34" t="s">
        <v>2185</v>
      </c>
      <c r="AD2352" s="44" t="s">
        <v>3928</v>
      </c>
      <c r="AE2352" s="44" t="s">
        <v>6886</v>
      </c>
      <c r="AF2352" s="43">
        <v>274</v>
      </c>
      <c r="AG2352" s="34" t="s">
        <v>4219</v>
      </c>
      <c r="AH2352" s="34" t="s">
        <v>4218</v>
      </c>
      <c r="AI2352" s="43" t="s">
        <v>4102</v>
      </c>
      <c r="AJ2352" s="44" t="s">
        <v>4220</v>
      </c>
      <c r="AK2352" s="295">
        <v>6400455</v>
      </c>
      <c r="AL2352" s="44" t="s">
        <v>566</v>
      </c>
      <c r="AM2352" s="44" t="s">
        <v>4224</v>
      </c>
      <c r="AN2352" s="296">
        <v>271093960</v>
      </c>
      <c r="AO2352" s="34"/>
      <c r="AP2352" s="34"/>
      <c r="AQ2352" s="34"/>
      <c r="AR2352" s="34"/>
      <c r="AS2352" s="34"/>
      <c r="AT2352" s="44" t="s">
        <v>6737</v>
      </c>
      <c r="AU2352" s="44"/>
      <c r="AV2352" s="751" t="str" cm="1">
        <f t="array" ref="AV23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2" s="34"/>
      <c r="AX2352" s="34"/>
      <c r="AY2352" s="34"/>
      <c r="AZ2352" s="34"/>
      <c r="BA2352" s="34"/>
      <c r="BB2352" s="34"/>
      <c r="BC2352" s="34"/>
      <c r="BD2352" s="44">
        <v>91030</v>
      </c>
      <c r="BE2352" s="34" t="s">
        <v>2185</v>
      </c>
      <c r="BF2352" s="43" t="s">
        <v>1277</v>
      </c>
      <c r="BG2352" s="34" t="s">
        <v>566</v>
      </c>
      <c r="BH2352" s="34" t="s">
        <v>404</v>
      </c>
      <c r="BI2352" s="34" t="s">
        <v>2185</v>
      </c>
      <c r="BJ2352" s="44" t="s">
        <v>3928</v>
      </c>
      <c r="BK2352" s="44" t="s">
        <v>6886</v>
      </c>
    </row>
    <row r="2353" spans="22:63">
      <c r="V2353" s="43">
        <v>274</v>
      </c>
      <c r="W2353" s="34" t="s">
        <v>4219</v>
      </c>
      <c r="X2353" s="44">
        <v>91035</v>
      </c>
      <c r="Y2353" s="34" t="s">
        <v>3335</v>
      </c>
      <c r="Z2353" s="43" t="s">
        <v>1277</v>
      </c>
      <c r="AA2353" s="34" t="s">
        <v>566</v>
      </c>
      <c r="AB2353" s="34" t="s">
        <v>404</v>
      </c>
      <c r="AC2353" s="34" t="s">
        <v>7023</v>
      </c>
      <c r="AD2353" s="44" t="s">
        <v>3928</v>
      </c>
      <c r="AE2353" s="44" t="s">
        <v>6886</v>
      </c>
      <c r="AF2353" s="43">
        <v>274</v>
      </c>
      <c r="AG2353" s="34" t="s">
        <v>4219</v>
      </c>
      <c r="AH2353" s="34" t="s">
        <v>4218</v>
      </c>
      <c r="AI2353" s="43" t="s">
        <v>4102</v>
      </c>
      <c r="AJ2353" s="44" t="s">
        <v>4220</v>
      </c>
      <c r="AK2353" s="295">
        <v>6400455</v>
      </c>
      <c r="AL2353" s="44" t="s">
        <v>566</v>
      </c>
      <c r="AM2353" s="44" t="s">
        <v>4224</v>
      </c>
      <c r="AN2353" s="296">
        <v>271093960</v>
      </c>
      <c r="AO2353" s="34"/>
      <c r="AP2353" s="34"/>
      <c r="AQ2353" s="34"/>
      <c r="AR2353" s="34"/>
      <c r="AS2353" s="34"/>
      <c r="AT2353" s="44" t="s">
        <v>6737</v>
      </c>
      <c r="AU2353" s="44"/>
      <c r="AV2353" s="751" t="str" cm="1">
        <f t="array" ref="AV23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3" s="34"/>
      <c r="AX2353" s="34"/>
      <c r="AY2353" s="34"/>
      <c r="AZ2353" s="34"/>
      <c r="BA2353" s="34"/>
      <c r="BB2353" s="34"/>
      <c r="BC2353" s="34"/>
      <c r="BD2353" s="44">
        <v>91035</v>
      </c>
      <c r="BE2353" s="34" t="s">
        <v>3335</v>
      </c>
      <c r="BF2353" s="43" t="s">
        <v>1277</v>
      </c>
      <c r="BG2353" s="34" t="s">
        <v>566</v>
      </c>
      <c r="BH2353" s="34" t="s">
        <v>404</v>
      </c>
      <c r="BI2353" s="34" t="s">
        <v>7023</v>
      </c>
      <c r="BJ2353" s="44" t="s">
        <v>3928</v>
      </c>
      <c r="BK2353" s="44" t="s">
        <v>6886</v>
      </c>
    </row>
    <row r="2354" spans="22:63">
      <c r="V2354" s="43">
        <v>274</v>
      </c>
      <c r="W2354" s="34" t="s">
        <v>4219</v>
      </c>
      <c r="X2354" s="44">
        <v>91031</v>
      </c>
      <c r="Y2354" s="34" t="s">
        <v>3091</v>
      </c>
      <c r="Z2354" s="43" t="s">
        <v>1277</v>
      </c>
      <c r="AA2354" s="34" t="s">
        <v>566</v>
      </c>
      <c r="AB2354" s="34" t="s">
        <v>404</v>
      </c>
      <c r="AC2354" s="34" t="s">
        <v>3091</v>
      </c>
      <c r="AD2354" s="44" t="s">
        <v>3928</v>
      </c>
      <c r="AE2354" s="44" t="s">
        <v>6886</v>
      </c>
      <c r="AF2354" s="43">
        <v>274</v>
      </c>
      <c r="AG2354" s="34" t="s">
        <v>4219</v>
      </c>
      <c r="AH2354" s="34" t="s">
        <v>4218</v>
      </c>
      <c r="AI2354" s="43" t="s">
        <v>4102</v>
      </c>
      <c r="AJ2354" s="44" t="s">
        <v>4220</v>
      </c>
      <c r="AK2354" s="295">
        <v>6400455</v>
      </c>
      <c r="AL2354" s="44" t="s">
        <v>566</v>
      </c>
      <c r="AM2354" s="44" t="s">
        <v>4224</v>
      </c>
      <c r="AN2354" s="296">
        <v>271093960</v>
      </c>
      <c r="AO2354" s="34"/>
      <c r="AP2354" s="34"/>
      <c r="AQ2354" s="34"/>
      <c r="AR2354" s="34"/>
      <c r="AS2354" s="34"/>
      <c r="AT2354" s="44" t="s">
        <v>6737</v>
      </c>
      <c r="AU2354" s="44"/>
      <c r="AV2354" s="751" t="str" cm="1">
        <f t="array" ref="AV23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4" s="34"/>
      <c r="AX2354" s="34"/>
      <c r="AY2354" s="34"/>
      <c r="AZ2354" s="34"/>
      <c r="BA2354" s="34"/>
      <c r="BB2354" s="34"/>
      <c r="BC2354" s="34"/>
      <c r="BD2354" s="44">
        <v>91031</v>
      </c>
      <c r="BE2354" s="34" t="s">
        <v>3091</v>
      </c>
      <c r="BF2354" s="43" t="s">
        <v>1277</v>
      </c>
      <c r="BG2354" s="34" t="s">
        <v>566</v>
      </c>
      <c r="BH2354" s="34" t="s">
        <v>404</v>
      </c>
      <c r="BI2354" s="34" t="s">
        <v>3091</v>
      </c>
      <c r="BJ2354" s="44" t="s">
        <v>3928</v>
      </c>
      <c r="BK2354" s="44" t="s">
        <v>6886</v>
      </c>
    </row>
    <row r="2355" spans="22:63">
      <c r="V2355" s="43">
        <v>274</v>
      </c>
      <c r="W2355" s="34" t="s">
        <v>4219</v>
      </c>
      <c r="X2355" s="44">
        <v>91033</v>
      </c>
      <c r="Y2355" s="34" t="s">
        <v>3224</v>
      </c>
      <c r="Z2355" s="43" t="s">
        <v>1277</v>
      </c>
      <c r="AA2355" s="34" t="s">
        <v>566</v>
      </c>
      <c r="AB2355" s="34" t="s">
        <v>404</v>
      </c>
      <c r="AC2355" s="34" t="s">
        <v>3224</v>
      </c>
      <c r="AD2355" s="44" t="s">
        <v>3928</v>
      </c>
      <c r="AE2355" s="44" t="s">
        <v>6886</v>
      </c>
      <c r="AF2355" s="43">
        <v>274</v>
      </c>
      <c r="AG2355" s="34" t="s">
        <v>4219</v>
      </c>
      <c r="AH2355" s="34" t="s">
        <v>4218</v>
      </c>
      <c r="AI2355" s="43" t="s">
        <v>4102</v>
      </c>
      <c r="AJ2355" s="44" t="s">
        <v>4220</v>
      </c>
      <c r="AK2355" s="295">
        <v>6400455</v>
      </c>
      <c r="AL2355" s="44" t="s">
        <v>566</v>
      </c>
      <c r="AM2355" s="44" t="s">
        <v>4224</v>
      </c>
      <c r="AN2355" s="296">
        <v>271093960</v>
      </c>
      <c r="AO2355" s="34"/>
      <c r="AP2355" s="34"/>
      <c r="AQ2355" s="34"/>
      <c r="AR2355" s="34"/>
      <c r="AS2355" s="34"/>
      <c r="AT2355" s="44" t="s">
        <v>6737</v>
      </c>
      <c r="AU2355" s="44"/>
      <c r="AV2355" s="751" t="str" cm="1">
        <f t="array" ref="AV23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5" s="34"/>
      <c r="AX2355" s="34"/>
      <c r="AY2355" s="34"/>
      <c r="AZ2355" s="34"/>
      <c r="BA2355" s="34"/>
      <c r="BB2355" s="34"/>
      <c r="BC2355" s="34"/>
      <c r="BD2355" s="44">
        <v>91033</v>
      </c>
      <c r="BE2355" s="34" t="s">
        <v>3224</v>
      </c>
      <c r="BF2355" s="43" t="s">
        <v>1277</v>
      </c>
      <c r="BG2355" s="34" t="s">
        <v>566</v>
      </c>
      <c r="BH2355" s="34" t="s">
        <v>404</v>
      </c>
      <c r="BI2355" s="34" t="s">
        <v>3224</v>
      </c>
      <c r="BJ2355" s="44" t="s">
        <v>3928</v>
      </c>
      <c r="BK2355" s="44" t="s">
        <v>6886</v>
      </c>
    </row>
    <row r="2356" spans="22:63">
      <c r="V2356" s="43">
        <v>274</v>
      </c>
      <c r="W2356" s="34" t="s">
        <v>4219</v>
      </c>
      <c r="X2356" s="44">
        <v>91034</v>
      </c>
      <c r="Y2356" s="34" t="s">
        <v>3279</v>
      </c>
      <c r="Z2356" s="43" t="s">
        <v>1277</v>
      </c>
      <c r="AA2356" s="34" t="s">
        <v>566</v>
      </c>
      <c r="AB2356" s="34" t="s">
        <v>404</v>
      </c>
      <c r="AC2356" s="34" t="s">
        <v>3279</v>
      </c>
      <c r="AD2356" s="44" t="s">
        <v>3928</v>
      </c>
      <c r="AE2356" s="44" t="s">
        <v>6886</v>
      </c>
      <c r="AF2356" s="43">
        <v>274</v>
      </c>
      <c r="AG2356" s="34" t="s">
        <v>4219</v>
      </c>
      <c r="AH2356" s="34" t="s">
        <v>4218</v>
      </c>
      <c r="AI2356" s="43" t="s">
        <v>4102</v>
      </c>
      <c r="AJ2356" s="44" t="s">
        <v>4220</v>
      </c>
      <c r="AK2356" s="295">
        <v>6400455</v>
      </c>
      <c r="AL2356" s="44" t="s">
        <v>566</v>
      </c>
      <c r="AM2356" s="44" t="s">
        <v>4224</v>
      </c>
      <c r="AN2356" s="296">
        <v>271093960</v>
      </c>
      <c r="AO2356" s="34"/>
      <c r="AP2356" s="34"/>
      <c r="AQ2356" s="34"/>
      <c r="AR2356" s="34"/>
      <c r="AS2356" s="34"/>
      <c r="AT2356" s="44" t="s">
        <v>6737</v>
      </c>
      <c r="AU2356" s="44"/>
      <c r="AV2356" s="751" t="str" cm="1">
        <f t="array" ref="AV23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6" s="34"/>
      <c r="AX2356" s="34"/>
      <c r="AY2356" s="34"/>
      <c r="AZ2356" s="34"/>
      <c r="BA2356" s="34"/>
      <c r="BB2356" s="34"/>
      <c r="BC2356" s="34"/>
      <c r="BD2356" s="44">
        <v>91034</v>
      </c>
      <c r="BE2356" s="34" t="s">
        <v>3279</v>
      </c>
      <c r="BF2356" s="43" t="s">
        <v>1277</v>
      </c>
      <c r="BG2356" s="34" t="s">
        <v>566</v>
      </c>
      <c r="BH2356" s="34" t="s">
        <v>404</v>
      </c>
      <c r="BI2356" s="34" t="s">
        <v>3279</v>
      </c>
      <c r="BJ2356" s="44" t="s">
        <v>3928</v>
      </c>
      <c r="BK2356" s="44" t="s">
        <v>6886</v>
      </c>
    </row>
    <row r="2357" spans="22:63">
      <c r="V2357" s="43">
        <v>274</v>
      </c>
      <c r="W2357" s="34" t="s">
        <v>4219</v>
      </c>
      <c r="X2357" s="44">
        <v>91027</v>
      </c>
      <c r="Y2357" s="34" t="s">
        <v>2691</v>
      </c>
      <c r="Z2357" s="43" t="s">
        <v>1277</v>
      </c>
      <c r="AA2357" s="34" t="s">
        <v>566</v>
      </c>
      <c r="AB2357" s="34" t="s">
        <v>404</v>
      </c>
      <c r="AC2357" s="34" t="s">
        <v>2691</v>
      </c>
      <c r="AD2357" s="44" t="s">
        <v>3928</v>
      </c>
      <c r="AE2357" s="44" t="s">
        <v>6886</v>
      </c>
      <c r="AF2357" s="43">
        <v>274</v>
      </c>
      <c r="AG2357" s="34" t="s">
        <v>4219</v>
      </c>
      <c r="AH2357" s="34" t="s">
        <v>4218</v>
      </c>
      <c r="AI2357" s="43" t="s">
        <v>4102</v>
      </c>
      <c r="AJ2357" s="44" t="s">
        <v>4220</v>
      </c>
      <c r="AK2357" s="295">
        <v>6400455</v>
      </c>
      <c r="AL2357" s="44" t="s">
        <v>566</v>
      </c>
      <c r="AM2357" s="44" t="s">
        <v>4224</v>
      </c>
      <c r="AN2357" s="296">
        <v>271093960</v>
      </c>
      <c r="AO2357" s="34"/>
      <c r="AP2357" s="34"/>
      <c r="AQ2357" s="34"/>
      <c r="AR2357" s="34"/>
      <c r="AS2357" s="34"/>
      <c r="AT2357" s="44" t="s">
        <v>6737</v>
      </c>
      <c r="AU2357" s="44"/>
      <c r="AV2357" s="751" t="str" cm="1">
        <f t="array" ref="AV23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7" s="34"/>
      <c r="AX2357" s="34"/>
      <c r="AY2357" s="34"/>
      <c r="AZ2357" s="34"/>
      <c r="BA2357" s="34"/>
      <c r="BB2357" s="34"/>
      <c r="BC2357" s="34"/>
      <c r="BD2357" s="44">
        <v>91027</v>
      </c>
      <c r="BE2357" s="34" t="s">
        <v>2691</v>
      </c>
      <c r="BF2357" s="43" t="s">
        <v>1277</v>
      </c>
      <c r="BG2357" s="34" t="s">
        <v>566</v>
      </c>
      <c r="BH2357" s="34" t="s">
        <v>404</v>
      </c>
      <c r="BI2357" s="34" t="s">
        <v>2691</v>
      </c>
      <c r="BJ2357" s="44" t="s">
        <v>3928</v>
      </c>
      <c r="BK2357" s="44" t="s">
        <v>6886</v>
      </c>
    </row>
    <row r="2358" spans="22:63">
      <c r="V2358" s="43">
        <v>274</v>
      </c>
      <c r="W2358" s="34" t="s">
        <v>4219</v>
      </c>
      <c r="X2358" s="44">
        <v>91301</v>
      </c>
      <c r="Y2358" s="34" t="s">
        <v>834</v>
      </c>
      <c r="Z2358" s="43" t="s">
        <v>1277</v>
      </c>
      <c r="AA2358" s="34" t="s">
        <v>569</v>
      </c>
      <c r="AB2358" s="34" t="s">
        <v>404</v>
      </c>
      <c r="AC2358" s="34" t="s">
        <v>834</v>
      </c>
      <c r="AD2358" s="44" t="s">
        <v>3928</v>
      </c>
      <c r="AE2358" s="44" t="s">
        <v>6886</v>
      </c>
      <c r="AF2358" s="43">
        <v>274</v>
      </c>
      <c r="AG2358" s="34" t="s">
        <v>4219</v>
      </c>
      <c r="AH2358" s="34" t="s">
        <v>4218</v>
      </c>
      <c r="AI2358" s="43" t="s">
        <v>4102</v>
      </c>
      <c r="AJ2358" s="44" t="s">
        <v>4220</v>
      </c>
      <c r="AK2358" s="295">
        <v>6400455</v>
      </c>
      <c r="AL2358" s="44" t="s">
        <v>566</v>
      </c>
      <c r="AM2358" s="44" t="s">
        <v>4224</v>
      </c>
      <c r="AN2358" s="296">
        <v>271093960</v>
      </c>
      <c r="AO2358" s="34"/>
      <c r="AP2358" s="34"/>
      <c r="AQ2358" s="34"/>
      <c r="AR2358" s="34"/>
      <c r="AS2358" s="34"/>
      <c r="AT2358" s="44" t="s">
        <v>6737</v>
      </c>
      <c r="AU2358" s="44"/>
      <c r="AV2358" s="751" t="str" cm="1">
        <f t="array" ref="AV23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8" s="34"/>
      <c r="AX2358" s="34"/>
      <c r="AY2358" s="34"/>
      <c r="AZ2358" s="34"/>
      <c r="BA2358" s="34"/>
      <c r="BB2358" s="34"/>
      <c r="BC2358" s="34"/>
      <c r="BD2358" s="44">
        <v>91301</v>
      </c>
      <c r="BE2358" s="34" t="s">
        <v>834</v>
      </c>
      <c r="BF2358" s="43" t="s">
        <v>1277</v>
      </c>
      <c r="BG2358" s="34" t="s">
        <v>569</v>
      </c>
      <c r="BH2358" s="34" t="s">
        <v>404</v>
      </c>
      <c r="BI2358" s="34" t="s">
        <v>834</v>
      </c>
      <c r="BJ2358" s="44" t="s">
        <v>3928</v>
      </c>
      <c r="BK2358" s="44" t="s">
        <v>6886</v>
      </c>
    </row>
    <row r="2359" spans="22:63">
      <c r="V2359" s="43">
        <v>274</v>
      </c>
      <c r="W2359" s="34" t="s">
        <v>4219</v>
      </c>
      <c r="X2359" s="44">
        <v>91303</v>
      </c>
      <c r="Y2359" s="34" t="s">
        <v>1099</v>
      </c>
      <c r="Z2359" s="43" t="s">
        <v>1277</v>
      </c>
      <c r="AA2359" s="34" t="s">
        <v>569</v>
      </c>
      <c r="AB2359" s="34" t="s">
        <v>404</v>
      </c>
      <c r="AC2359" s="34" t="s">
        <v>1099</v>
      </c>
      <c r="AD2359" s="44" t="s">
        <v>3928</v>
      </c>
      <c r="AE2359" s="44" t="s">
        <v>6886</v>
      </c>
      <c r="AF2359" s="43">
        <v>274</v>
      </c>
      <c r="AG2359" s="34" t="s">
        <v>4219</v>
      </c>
      <c r="AH2359" s="34" t="s">
        <v>4218</v>
      </c>
      <c r="AI2359" s="43" t="s">
        <v>4102</v>
      </c>
      <c r="AJ2359" s="44" t="s">
        <v>4220</v>
      </c>
      <c r="AK2359" s="295">
        <v>6400455</v>
      </c>
      <c r="AL2359" s="44" t="s">
        <v>566</v>
      </c>
      <c r="AM2359" s="44" t="s">
        <v>4224</v>
      </c>
      <c r="AN2359" s="296">
        <v>271093960</v>
      </c>
      <c r="AO2359" s="34"/>
      <c r="AP2359" s="34"/>
      <c r="AQ2359" s="34"/>
      <c r="AR2359" s="34"/>
      <c r="AS2359" s="34"/>
      <c r="AT2359" s="44" t="s">
        <v>6737</v>
      </c>
      <c r="AU2359" s="44"/>
      <c r="AV2359" s="751" t="str" cm="1">
        <f t="array" ref="AV23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59" s="34"/>
      <c r="AX2359" s="34"/>
      <c r="AY2359" s="34"/>
      <c r="AZ2359" s="34"/>
      <c r="BA2359" s="34"/>
      <c r="BB2359" s="34"/>
      <c r="BC2359" s="34"/>
      <c r="BD2359" s="44">
        <v>91303</v>
      </c>
      <c r="BE2359" s="34" t="s">
        <v>1099</v>
      </c>
      <c r="BF2359" s="43" t="s">
        <v>1277</v>
      </c>
      <c r="BG2359" s="34" t="s">
        <v>569</v>
      </c>
      <c r="BH2359" s="34" t="s">
        <v>404</v>
      </c>
      <c r="BI2359" s="34" t="s">
        <v>1099</v>
      </c>
      <c r="BJ2359" s="44" t="s">
        <v>3928</v>
      </c>
      <c r="BK2359" s="44" t="s">
        <v>6886</v>
      </c>
    </row>
    <row r="2360" spans="22:63">
      <c r="V2360" s="43">
        <v>274</v>
      </c>
      <c r="W2360" s="34" t="s">
        <v>4219</v>
      </c>
      <c r="X2360" s="44">
        <v>91304</v>
      </c>
      <c r="Y2360" s="34" t="s">
        <v>1392</v>
      </c>
      <c r="Z2360" s="43" t="s">
        <v>1277</v>
      </c>
      <c r="AA2360" s="34" t="s">
        <v>569</v>
      </c>
      <c r="AB2360" s="34" t="s">
        <v>404</v>
      </c>
      <c r="AC2360" s="34" t="s">
        <v>1392</v>
      </c>
      <c r="AD2360" s="44" t="s">
        <v>3928</v>
      </c>
      <c r="AE2360" s="44" t="s">
        <v>6886</v>
      </c>
      <c r="AF2360" s="43">
        <v>274</v>
      </c>
      <c r="AG2360" s="34" t="s">
        <v>4219</v>
      </c>
      <c r="AH2360" s="34" t="s">
        <v>4218</v>
      </c>
      <c r="AI2360" s="43" t="s">
        <v>4102</v>
      </c>
      <c r="AJ2360" s="44" t="s">
        <v>4220</v>
      </c>
      <c r="AK2360" s="295">
        <v>6400455</v>
      </c>
      <c r="AL2360" s="44" t="s">
        <v>566</v>
      </c>
      <c r="AM2360" s="44" t="s">
        <v>4224</v>
      </c>
      <c r="AN2360" s="296">
        <v>271093960</v>
      </c>
      <c r="AO2360" s="34"/>
      <c r="AP2360" s="34"/>
      <c r="AQ2360" s="34"/>
      <c r="AR2360" s="34"/>
      <c r="AS2360" s="34"/>
      <c r="AT2360" s="44" t="s">
        <v>6737</v>
      </c>
      <c r="AU2360" s="44"/>
      <c r="AV2360" s="751" t="str" cm="1">
        <f t="array" ref="AV23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0" s="34"/>
      <c r="AX2360" s="34"/>
      <c r="AY2360" s="34"/>
      <c r="AZ2360" s="34"/>
      <c r="BA2360" s="34"/>
      <c r="BB2360" s="34"/>
      <c r="BC2360" s="34"/>
      <c r="BD2360" s="44">
        <v>91304</v>
      </c>
      <c r="BE2360" s="34" t="s">
        <v>1392</v>
      </c>
      <c r="BF2360" s="43" t="s">
        <v>1277</v>
      </c>
      <c r="BG2360" s="34" t="s">
        <v>569</v>
      </c>
      <c r="BH2360" s="34" t="s">
        <v>404</v>
      </c>
      <c r="BI2360" s="34" t="s">
        <v>1392</v>
      </c>
      <c r="BJ2360" s="44" t="s">
        <v>3928</v>
      </c>
      <c r="BK2360" s="44" t="s">
        <v>6886</v>
      </c>
    </row>
    <row r="2361" spans="22:63">
      <c r="V2361" s="43">
        <v>274</v>
      </c>
      <c r="W2361" s="34" t="s">
        <v>4219</v>
      </c>
      <c r="X2361" s="44">
        <v>91305</v>
      </c>
      <c r="Y2361" s="34" t="s">
        <v>1674</v>
      </c>
      <c r="Z2361" s="43" t="s">
        <v>1277</v>
      </c>
      <c r="AA2361" s="34" t="s">
        <v>569</v>
      </c>
      <c r="AB2361" s="34" t="s">
        <v>404</v>
      </c>
      <c r="AC2361" s="34" t="s">
        <v>1674</v>
      </c>
      <c r="AD2361" s="44" t="s">
        <v>3928</v>
      </c>
      <c r="AE2361" s="44" t="s">
        <v>6886</v>
      </c>
      <c r="AF2361" s="43">
        <v>274</v>
      </c>
      <c r="AG2361" s="34" t="s">
        <v>4219</v>
      </c>
      <c r="AH2361" s="34" t="s">
        <v>4218</v>
      </c>
      <c r="AI2361" s="43" t="s">
        <v>4102</v>
      </c>
      <c r="AJ2361" s="44" t="s">
        <v>4220</v>
      </c>
      <c r="AK2361" s="295">
        <v>6400455</v>
      </c>
      <c r="AL2361" s="44" t="s">
        <v>566</v>
      </c>
      <c r="AM2361" s="44" t="s">
        <v>4224</v>
      </c>
      <c r="AN2361" s="296">
        <v>271093960</v>
      </c>
      <c r="AO2361" s="34"/>
      <c r="AP2361" s="34"/>
      <c r="AQ2361" s="34"/>
      <c r="AR2361" s="34"/>
      <c r="AS2361" s="34"/>
      <c r="AT2361" s="44" t="s">
        <v>6737</v>
      </c>
      <c r="AU2361" s="44"/>
      <c r="AV2361" s="751" t="str" cm="1">
        <f t="array" ref="AV23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1" s="34"/>
      <c r="AX2361" s="34"/>
      <c r="AY2361" s="34"/>
      <c r="AZ2361" s="34"/>
      <c r="BA2361" s="34"/>
      <c r="BB2361" s="34"/>
      <c r="BC2361" s="34"/>
      <c r="BD2361" s="44">
        <v>91305</v>
      </c>
      <c r="BE2361" s="34" t="s">
        <v>1674</v>
      </c>
      <c r="BF2361" s="43" t="s">
        <v>1277</v>
      </c>
      <c r="BG2361" s="34" t="s">
        <v>569</v>
      </c>
      <c r="BH2361" s="34" t="s">
        <v>404</v>
      </c>
      <c r="BI2361" s="34" t="s">
        <v>1674</v>
      </c>
      <c r="BJ2361" s="44" t="s">
        <v>3928</v>
      </c>
      <c r="BK2361" s="44" t="s">
        <v>6886</v>
      </c>
    </row>
    <row r="2362" spans="22:63">
      <c r="V2362" s="43">
        <v>274</v>
      </c>
      <c r="W2362" s="34" t="s">
        <v>4219</v>
      </c>
      <c r="X2362" s="44">
        <v>91307</v>
      </c>
      <c r="Y2362" s="34" t="s">
        <v>1588</v>
      </c>
      <c r="Z2362" s="43" t="s">
        <v>1277</v>
      </c>
      <c r="AA2362" s="34" t="s">
        <v>569</v>
      </c>
      <c r="AB2362" s="34" t="s">
        <v>404</v>
      </c>
      <c r="AC2362" s="34" t="s">
        <v>1588</v>
      </c>
      <c r="AD2362" s="44" t="s">
        <v>3928</v>
      </c>
      <c r="AE2362" s="44" t="s">
        <v>6886</v>
      </c>
      <c r="AF2362" s="43">
        <v>274</v>
      </c>
      <c r="AG2362" s="34" t="s">
        <v>4219</v>
      </c>
      <c r="AH2362" s="34" t="s">
        <v>4218</v>
      </c>
      <c r="AI2362" s="43" t="s">
        <v>4102</v>
      </c>
      <c r="AJ2362" s="44" t="s">
        <v>4220</v>
      </c>
      <c r="AK2362" s="295">
        <v>6400455</v>
      </c>
      <c r="AL2362" s="44" t="s">
        <v>566</v>
      </c>
      <c r="AM2362" s="44" t="s">
        <v>4224</v>
      </c>
      <c r="AN2362" s="296">
        <v>271093960</v>
      </c>
      <c r="AO2362" s="34"/>
      <c r="AP2362" s="34"/>
      <c r="AQ2362" s="34"/>
      <c r="AR2362" s="34"/>
      <c r="AS2362" s="34"/>
      <c r="AT2362" s="44" t="s">
        <v>6737</v>
      </c>
      <c r="AU2362" s="44"/>
      <c r="AV2362" s="751" t="str" cm="1">
        <f t="array" ref="AV23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2" s="34"/>
      <c r="AX2362" s="34"/>
      <c r="AY2362" s="34"/>
      <c r="AZ2362" s="34"/>
      <c r="BA2362" s="34"/>
      <c r="BB2362" s="34"/>
      <c r="BC2362" s="34"/>
      <c r="BD2362" s="44">
        <v>91307</v>
      </c>
      <c r="BE2362" s="34" t="s">
        <v>1588</v>
      </c>
      <c r="BF2362" s="43" t="s">
        <v>1277</v>
      </c>
      <c r="BG2362" s="34" t="s">
        <v>569</v>
      </c>
      <c r="BH2362" s="34" t="s">
        <v>404</v>
      </c>
      <c r="BI2362" s="34" t="s">
        <v>1588</v>
      </c>
      <c r="BJ2362" s="44" t="s">
        <v>3928</v>
      </c>
      <c r="BK2362" s="44" t="s">
        <v>6886</v>
      </c>
    </row>
    <row r="2363" spans="22:63">
      <c r="V2363" s="43">
        <v>274</v>
      </c>
      <c r="W2363" s="34" t="s">
        <v>4219</v>
      </c>
      <c r="X2363" s="44">
        <v>91309</v>
      </c>
      <c r="Y2363" s="34" t="s">
        <v>804</v>
      </c>
      <c r="Z2363" s="43" t="s">
        <v>1277</v>
      </c>
      <c r="AA2363" s="34" t="s">
        <v>569</v>
      </c>
      <c r="AB2363" s="34" t="s">
        <v>404</v>
      </c>
      <c r="AC2363" s="34" t="s">
        <v>804</v>
      </c>
      <c r="AD2363" s="44" t="s">
        <v>3928</v>
      </c>
      <c r="AE2363" s="44" t="s">
        <v>6886</v>
      </c>
      <c r="AF2363" s="43">
        <v>274</v>
      </c>
      <c r="AG2363" s="34" t="s">
        <v>4219</v>
      </c>
      <c r="AH2363" s="34" t="s">
        <v>4218</v>
      </c>
      <c r="AI2363" s="43" t="s">
        <v>4102</v>
      </c>
      <c r="AJ2363" s="44" t="s">
        <v>4220</v>
      </c>
      <c r="AK2363" s="295">
        <v>6400455</v>
      </c>
      <c r="AL2363" s="44" t="s">
        <v>566</v>
      </c>
      <c r="AM2363" s="44" t="s">
        <v>4224</v>
      </c>
      <c r="AN2363" s="296">
        <v>271093960</v>
      </c>
      <c r="AO2363" s="34"/>
      <c r="AP2363" s="34"/>
      <c r="AQ2363" s="34"/>
      <c r="AR2363" s="34"/>
      <c r="AS2363" s="34"/>
      <c r="AT2363" s="44" t="s">
        <v>6737</v>
      </c>
      <c r="AU2363" s="44"/>
      <c r="AV2363" s="751" t="str" cm="1">
        <f t="array" ref="AV23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3" s="34"/>
      <c r="AX2363" s="34"/>
      <c r="AY2363" s="34"/>
      <c r="AZ2363" s="34"/>
      <c r="BA2363" s="34"/>
      <c r="BB2363" s="34"/>
      <c r="BC2363" s="34"/>
      <c r="BD2363" s="44">
        <v>91309</v>
      </c>
      <c r="BE2363" s="34" t="s">
        <v>804</v>
      </c>
      <c r="BF2363" s="43" t="s">
        <v>1277</v>
      </c>
      <c r="BG2363" s="34" t="s">
        <v>569</v>
      </c>
      <c r="BH2363" s="34" t="s">
        <v>404</v>
      </c>
      <c r="BI2363" s="34" t="s">
        <v>804</v>
      </c>
      <c r="BJ2363" s="44" t="s">
        <v>3928</v>
      </c>
      <c r="BK2363" s="44" t="s">
        <v>6886</v>
      </c>
    </row>
    <row r="2364" spans="22:63">
      <c r="V2364" s="43">
        <v>274</v>
      </c>
      <c r="W2364" s="34" t="s">
        <v>4219</v>
      </c>
      <c r="X2364" s="44">
        <v>91310</v>
      </c>
      <c r="Y2364" s="34" t="s">
        <v>2188</v>
      </c>
      <c r="Z2364" s="43" t="s">
        <v>1277</v>
      </c>
      <c r="AA2364" s="34" t="s">
        <v>569</v>
      </c>
      <c r="AB2364" s="34" t="s">
        <v>404</v>
      </c>
      <c r="AC2364" s="34" t="s">
        <v>2188</v>
      </c>
      <c r="AD2364" s="44" t="s">
        <v>3928</v>
      </c>
      <c r="AE2364" s="44" t="s">
        <v>6886</v>
      </c>
      <c r="AF2364" s="43">
        <v>274</v>
      </c>
      <c r="AG2364" s="34" t="s">
        <v>4219</v>
      </c>
      <c r="AH2364" s="34" t="s">
        <v>4218</v>
      </c>
      <c r="AI2364" s="43" t="s">
        <v>4102</v>
      </c>
      <c r="AJ2364" s="44" t="s">
        <v>4220</v>
      </c>
      <c r="AK2364" s="295">
        <v>6400455</v>
      </c>
      <c r="AL2364" s="44" t="s">
        <v>566</v>
      </c>
      <c r="AM2364" s="44" t="s">
        <v>4224</v>
      </c>
      <c r="AN2364" s="296">
        <v>271093960</v>
      </c>
      <c r="AO2364" s="34"/>
      <c r="AP2364" s="34"/>
      <c r="AQ2364" s="34"/>
      <c r="AR2364" s="34"/>
      <c r="AS2364" s="34"/>
      <c r="AT2364" s="44" t="s">
        <v>6737</v>
      </c>
      <c r="AU2364" s="44"/>
      <c r="AV2364" s="751" t="str" cm="1">
        <f t="array" ref="AV23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4" s="34"/>
      <c r="AX2364" s="34"/>
      <c r="AY2364" s="34"/>
      <c r="AZ2364" s="34"/>
      <c r="BA2364" s="34"/>
      <c r="BB2364" s="34"/>
      <c r="BC2364" s="34"/>
      <c r="BD2364" s="44">
        <v>91310</v>
      </c>
      <c r="BE2364" s="34" t="s">
        <v>2188</v>
      </c>
      <c r="BF2364" s="43" t="s">
        <v>1277</v>
      </c>
      <c r="BG2364" s="34" t="s">
        <v>569</v>
      </c>
      <c r="BH2364" s="34" t="s">
        <v>404</v>
      </c>
      <c r="BI2364" s="34" t="s">
        <v>2188</v>
      </c>
      <c r="BJ2364" s="44" t="s">
        <v>3928</v>
      </c>
      <c r="BK2364" s="44" t="s">
        <v>6886</v>
      </c>
    </row>
    <row r="2365" spans="22:63">
      <c r="V2365" s="43">
        <v>274</v>
      </c>
      <c r="W2365" s="34" t="s">
        <v>4219</v>
      </c>
      <c r="X2365" s="44">
        <v>91311</v>
      </c>
      <c r="Y2365" s="34" t="s">
        <v>2350</v>
      </c>
      <c r="Z2365" s="43" t="s">
        <v>1277</v>
      </c>
      <c r="AA2365" s="34" t="s">
        <v>569</v>
      </c>
      <c r="AB2365" s="34" t="s">
        <v>404</v>
      </c>
      <c r="AC2365" s="34" t="s">
        <v>2350</v>
      </c>
      <c r="AD2365" s="44" t="s">
        <v>3928</v>
      </c>
      <c r="AE2365" s="44" t="s">
        <v>6886</v>
      </c>
      <c r="AF2365" s="43">
        <v>274</v>
      </c>
      <c r="AG2365" s="34" t="s">
        <v>4219</v>
      </c>
      <c r="AH2365" s="34" t="s">
        <v>4218</v>
      </c>
      <c r="AI2365" s="43" t="s">
        <v>4102</v>
      </c>
      <c r="AJ2365" s="44" t="s">
        <v>4220</v>
      </c>
      <c r="AK2365" s="295">
        <v>6400455</v>
      </c>
      <c r="AL2365" s="44" t="s">
        <v>566</v>
      </c>
      <c r="AM2365" s="44" t="s">
        <v>4224</v>
      </c>
      <c r="AN2365" s="296">
        <v>271093960</v>
      </c>
      <c r="AO2365" s="34"/>
      <c r="AP2365" s="34"/>
      <c r="AQ2365" s="34"/>
      <c r="AR2365" s="34"/>
      <c r="AS2365" s="34"/>
      <c r="AT2365" s="44" t="s">
        <v>6737</v>
      </c>
      <c r="AU2365" s="44"/>
      <c r="AV2365" s="751" t="str" cm="1">
        <f t="array" ref="AV23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5" s="34"/>
      <c r="AX2365" s="34"/>
      <c r="AY2365" s="34"/>
      <c r="AZ2365" s="34"/>
      <c r="BA2365" s="34"/>
      <c r="BB2365" s="34"/>
      <c r="BC2365" s="34"/>
      <c r="BD2365" s="44">
        <v>91311</v>
      </c>
      <c r="BE2365" s="34" t="s">
        <v>2350</v>
      </c>
      <c r="BF2365" s="43" t="s">
        <v>1277</v>
      </c>
      <c r="BG2365" s="34" t="s">
        <v>569</v>
      </c>
      <c r="BH2365" s="34" t="s">
        <v>404</v>
      </c>
      <c r="BI2365" s="34" t="s">
        <v>2350</v>
      </c>
      <c r="BJ2365" s="44" t="s">
        <v>3928</v>
      </c>
      <c r="BK2365" s="44" t="s">
        <v>6886</v>
      </c>
    </row>
    <row r="2366" spans="22:63">
      <c r="V2366" s="43">
        <v>274</v>
      </c>
      <c r="W2366" s="34" t="s">
        <v>4219</v>
      </c>
      <c r="X2366" s="44">
        <v>91312</v>
      </c>
      <c r="Y2366" s="34" t="s">
        <v>2490</v>
      </c>
      <c r="Z2366" s="43" t="s">
        <v>1277</v>
      </c>
      <c r="AA2366" s="34" t="s">
        <v>569</v>
      </c>
      <c r="AB2366" s="34" t="s">
        <v>404</v>
      </c>
      <c r="AC2366" s="34" t="s">
        <v>2490</v>
      </c>
      <c r="AD2366" s="44" t="s">
        <v>3928</v>
      </c>
      <c r="AE2366" s="44" t="s">
        <v>6886</v>
      </c>
      <c r="AF2366" s="43">
        <v>274</v>
      </c>
      <c r="AG2366" s="34" t="s">
        <v>4219</v>
      </c>
      <c r="AH2366" s="34" t="s">
        <v>4218</v>
      </c>
      <c r="AI2366" s="43" t="s">
        <v>4102</v>
      </c>
      <c r="AJ2366" s="44" t="s">
        <v>4220</v>
      </c>
      <c r="AK2366" s="295">
        <v>6400455</v>
      </c>
      <c r="AL2366" s="44" t="s">
        <v>566</v>
      </c>
      <c r="AM2366" s="44" t="s">
        <v>4224</v>
      </c>
      <c r="AN2366" s="296">
        <v>271093960</v>
      </c>
      <c r="AO2366" s="34"/>
      <c r="AP2366" s="34"/>
      <c r="AQ2366" s="34"/>
      <c r="AR2366" s="34"/>
      <c r="AS2366" s="34"/>
      <c r="AT2366" s="44" t="s">
        <v>6737</v>
      </c>
      <c r="AU2366" s="44"/>
      <c r="AV2366" s="751" t="str" cm="1">
        <f t="array" ref="AV23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6" s="34"/>
      <c r="AX2366" s="34"/>
      <c r="AY2366" s="34"/>
      <c r="AZ2366" s="34"/>
      <c r="BA2366" s="34"/>
      <c r="BB2366" s="34"/>
      <c r="BC2366" s="34"/>
      <c r="BD2366" s="44">
        <v>91312</v>
      </c>
      <c r="BE2366" s="34" t="s">
        <v>2490</v>
      </c>
      <c r="BF2366" s="43" t="s">
        <v>1277</v>
      </c>
      <c r="BG2366" s="34" t="s">
        <v>569</v>
      </c>
      <c r="BH2366" s="34" t="s">
        <v>404</v>
      </c>
      <c r="BI2366" s="34" t="s">
        <v>2490</v>
      </c>
      <c r="BJ2366" s="44" t="s">
        <v>3928</v>
      </c>
      <c r="BK2366" s="44" t="s">
        <v>6886</v>
      </c>
    </row>
    <row r="2367" spans="22:63">
      <c r="V2367" s="43">
        <v>274</v>
      </c>
      <c r="W2367" s="34" t="s">
        <v>4219</v>
      </c>
      <c r="X2367" s="44">
        <v>91313</v>
      </c>
      <c r="Y2367" s="34" t="s">
        <v>2619</v>
      </c>
      <c r="Z2367" s="43" t="s">
        <v>1277</v>
      </c>
      <c r="AA2367" s="34" t="s">
        <v>569</v>
      </c>
      <c r="AB2367" s="34" t="s">
        <v>404</v>
      </c>
      <c r="AC2367" s="34" t="s">
        <v>2619</v>
      </c>
      <c r="AD2367" s="44" t="s">
        <v>3928</v>
      </c>
      <c r="AE2367" s="44" t="s">
        <v>6886</v>
      </c>
      <c r="AF2367" s="43">
        <v>274</v>
      </c>
      <c r="AG2367" s="34" t="s">
        <v>4219</v>
      </c>
      <c r="AH2367" s="34" t="s">
        <v>4218</v>
      </c>
      <c r="AI2367" s="43" t="s">
        <v>4102</v>
      </c>
      <c r="AJ2367" s="44" t="s">
        <v>4220</v>
      </c>
      <c r="AK2367" s="295">
        <v>6400455</v>
      </c>
      <c r="AL2367" s="44" t="s">
        <v>566</v>
      </c>
      <c r="AM2367" s="44" t="s">
        <v>4224</v>
      </c>
      <c r="AN2367" s="296">
        <v>271093960</v>
      </c>
      <c r="AO2367" s="34"/>
      <c r="AP2367" s="34"/>
      <c r="AQ2367" s="34"/>
      <c r="AR2367" s="34"/>
      <c r="AS2367" s="34"/>
      <c r="AT2367" s="44" t="s">
        <v>6737</v>
      </c>
      <c r="AU2367" s="44"/>
      <c r="AV2367" s="751" t="str" cm="1">
        <f t="array" ref="AV23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7" s="34"/>
      <c r="AX2367" s="34"/>
      <c r="AY2367" s="34"/>
      <c r="AZ2367" s="34"/>
      <c r="BA2367" s="34"/>
      <c r="BB2367" s="34"/>
      <c r="BC2367" s="34"/>
      <c r="BD2367" s="44">
        <v>91313</v>
      </c>
      <c r="BE2367" s="34" t="s">
        <v>2619</v>
      </c>
      <c r="BF2367" s="43" t="s">
        <v>1277</v>
      </c>
      <c r="BG2367" s="34" t="s">
        <v>569</v>
      </c>
      <c r="BH2367" s="34" t="s">
        <v>404</v>
      </c>
      <c r="BI2367" s="34" t="s">
        <v>2619</v>
      </c>
      <c r="BJ2367" s="44" t="s">
        <v>3928</v>
      </c>
      <c r="BK2367" s="44" t="s">
        <v>6886</v>
      </c>
    </row>
    <row r="2368" spans="22:63">
      <c r="V2368" s="43">
        <v>274</v>
      </c>
      <c r="W2368" s="34" t="s">
        <v>4219</v>
      </c>
      <c r="X2368" s="44">
        <v>91314</v>
      </c>
      <c r="Y2368" s="34" t="s">
        <v>2813</v>
      </c>
      <c r="Z2368" s="43" t="s">
        <v>1277</v>
      </c>
      <c r="AA2368" s="34" t="s">
        <v>569</v>
      </c>
      <c r="AB2368" s="34" t="s">
        <v>404</v>
      </c>
      <c r="AC2368" s="34" t="s">
        <v>2813</v>
      </c>
      <c r="AD2368" s="44" t="s">
        <v>3928</v>
      </c>
      <c r="AE2368" s="44" t="s">
        <v>6886</v>
      </c>
      <c r="AF2368" s="43">
        <v>274</v>
      </c>
      <c r="AG2368" s="34" t="s">
        <v>4219</v>
      </c>
      <c r="AH2368" s="34" t="s">
        <v>4218</v>
      </c>
      <c r="AI2368" s="43" t="s">
        <v>4102</v>
      </c>
      <c r="AJ2368" s="44" t="s">
        <v>4220</v>
      </c>
      <c r="AK2368" s="295">
        <v>6400455</v>
      </c>
      <c r="AL2368" s="44" t="s">
        <v>566</v>
      </c>
      <c r="AM2368" s="44" t="s">
        <v>4224</v>
      </c>
      <c r="AN2368" s="296">
        <v>271093960</v>
      </c>
      <c r="AO2368" s="34"/>
      <c r="AP2368" s="34"/>
      <c r="AQ2368" s="34"/>
      <c r="AR2368" s="34"/>
      <c r="AS2368" s="34"/>
      <c r="AT2368" s="44" t="s">
        <v>6737</v>
      </c>
      <c r="AU2368" s="44"/>
      <c r="AV2368" s="751" t="str" cm="1">
        <f t="array" ref="AV23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8" s="34"/>
      <c r="AX2368" s="34"/>
      <c r="AY2368" s="34"/>
      <c r="AZ2368" s="34"/>
      <c r="BA2368" s="34"/>
      <c r="BB2368" s="34"/>
      <c r="BC2368" s="34"/>
      <c r="BD2368" s="44">
        <v>91314</v>
      </c>
      <c r="BE2368" s="34" t="s">
        <v>2813</v>
      </c>
      <c r="BF2368" s="43" t="s">
        <v>1277</v>
      </c>
      <c r="BG2368" s="34" t="s">
        <v>569</v>
      </c>
      <c r="BH2368" s="34" t="s">
        <v>404</v>
      </c>
      <c r="BI2368" s="34" t="s">
        <v>2813</v>
      </c>
      <c r="BJ2368" s="44" t="s">
        <v>3928</v>
      </c>
      <c r="BK2368" s="44" t="s">
        <v>6886</v>
      </c>
    </row>
    <row r="2369" spans="22:63">
      <c r="V2369" s="43">
        <v>274</v>
      </c>
      <c r="W2369" s="34" t="s">
        <v>4219</v>
      </c>
      <c r="X2369" s="44">
        <v>91315</v>
      </c>
      <c r="Y2369" s="34" t="s">
        <v>2753</v>
      </c>
      <c r="Z2369" s="43" t="s">
        <v>1277</v>
      </c>
      <c r="AA2369" s="34" t="s">
        <v>569</v>
      </c>
      <c r="AB2369" s="34" t="s">
        <v>404</v>
      </c>
      <c r="AC2369" s="34" t="s">
        <v>2753</v>
      </c>
      <c r="AD2369" s="44" t="s">
        <v>3928</v>
      </c>
      <c r="AE2369" s="44" t="s">
        <v>6886</v>
      </c>
      <c r="AF2369" s="43">
        <v>274</v>
      </c>
      <c r="AG2369" s="34" t="s">
        <v>4219</v>
      </c>
      <c r="AH2369" s="34" t="s">
        <v>4218</v>
      </c>
      <c r="AI2369" s="43" t="s">
        <v>4102</v>
      </c>
      <c r="AJ2369" s="44" t="s">
        <v>4220</v>
      </c>
      <c r="AK2369" s="295">
        <v>6400455</v>
      </c>
      <c r="AL2369" s="44" t="s">
        <v>566</v>
      </c>
      <c r="AM2369" s="44" t="s">
        <v>4224</v>
      </c>
      <c r="AN2369" s="296">
        <v>271093960</v>
      </c>
      <c r="AO2369" s="34"/>
      <c r="AP2369" s="34"/>
      <c r="AQ2369" s="34"/>
      <c r="AR2369" s="34"/>
      <c r="AS2369" s="34"/>
      <c r="AT2369" s="44" t="s">
        <v>6737</v>
      </c>
      <c r="AU2369" s="44"/>
      <c r="AV2369" s="751" t="str" cm="1">
        <f t="array" ref="AV23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69" s="34"/>
      <c r="AX2369" s="34"/>
      <c r="AY2369" s="34"/>
      <c r="AZ2369" s="34"/>
      <c r="BA2369" s="34"/>
      <c r="BB2369" s="34"/>
      <c r="BC2369" s="34"/>
      <c r="BD2369" s="44">
        <v>91315</v>
      </c>
      <c r="BE2369" s="34" t="s">
        <v>2753</v>
      </c>
      <c r="BF2369" s="43" t="s">
        <v>1277</v>
      </c>
      <c r="BG2369" s="34" t="s">
        <v>569</v>
      </c>
      <c r="BH2369" s="34" t="s">
        <v>404</v>
      </c>
      <c r="BI2369" s="34" t="s">
        <v>2753</v>
      </c>
      <c r="BJ2369" s="44" t="s">
        <v>3928</v>
      </c>
      <c r="BK2369" s="44" t="s">
        <v>6886</v>
      </c>
    </row>
    <row r="2370" spans="22:63">
      <c r="V2370" s="43">
        <v>274</v>
      </c>
      <c r="W2370" s="34" t="s">
        <v>4219</v>
      </c>
      <c r="X2370" s="44">
        <v>91316</v>
      </c>
      <c r="Y2370" s="34" t="s">
        <v>2863</v>
      </c>
      <c r="Z2370" s="43" t="s">
        <v>1277</v>
      </c>
      <c r="AA2370" s="34" t="s">
        <v>569</v>
      </c>
      <c r="AB2370" s="34" t="s">
        <v>404</v>
      </c>
      <c r="AC2370" s="34" t="s">
        <v>2863</v>
      </c>
      <c r="AD2370" s="44" t="s">
        <v>3928</v>
      </c>
      <c r="AE2370" s="44" t="s">
        <v>6886</v>
      </c>
      <c r="AF2370" s="43">
        <v>274</v>
      </c>
      <c r="AG2370" s="34" t="s">
        <v>4219</v>
      </c>
      <c r="AH2370" s="34" t="s">
        <v>4218</v>
      </c>
      <c r="AI2370" s="43" t="s">
        <v>4102</v>
      </c>
      <c r="AJ2370" s="44" t="s">
        <v>4220</v>
      </c>
      <c r="AK2370" s="295">
        <v>6400455</v>
      </c>
      <c r="AL2370" s="44" t="s">
        <v>566</v>
      </c>
      <c r="AM2370" s="44" t="s">
        <v>4224</v>
      </c>
      <c r="AN2370" s="296">
        <v>271093960</v>
      </c>
      <c r="AO2370" s="34"/>
      <c r="AP2370" s="34"/>
      <c r="AQ2370" s="34"/>
      <c r="AR2370" s="34"/>
      <c r="AS2370" s="34"/>
      <c r="AT2370" s="44" t="s">
        <v>6737</v>
      </c>
      <c r="AU2370" s="44"/>
      <c r="AV2370" s="751" t="str" cm="1">
        <f t="array" ref="AV23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0" s="34"/>
      <c r="AX2370" s="34"/>
      <c r="AY2370" s="34"/>
      <c r="AZ2370" s="34"/>
      <c r="BA2370" s="34"/>
      <c r="BB2370" s="34"/>
      <c r="BC2370" s="34"/>
      <c r="BD2370" s="44">
        <v>91316</v>
      </c>
      <c r="BE2370" s="34" t="s">
        <v>2863</v>
      </c>
      <c r="BF2370" s="43" t="s">
        <v>1277</v>
      </c>
      <c r="BG2370" s="34" t="s">
        <v>569</v>
      </c>
      <c r="BH2370" s="34" t="s">
        <v>404</v>
      </c>
      <c r="BI2370" s="34" t="s">
        <v>2863</v>
      </c>
      <c r="BJ2370" s="44" t="s">
        <v>3928</v>
      </c>
      <c r="BK2370" s="44" t="s">
        <v>6886</v>
      </c>
    </row>
    <row r="2371" spans="22:63">
      <c r="V2371" s="43">
        <v>274</v>
      </c>
      <c r="W2371" s="34" t="s">
        <v>4219</v>
      </c>
      <c r="X2371" s="44">
        <v>91321</v>
      </c>
      <c r="Y2371" s="34" t="s">
        <v>3093</v>
      </c>
      <c r="Z2371" s="43" t="s">
        <v>1277</v>
      </c>
      <c r="AA2371" s="34" t="s">
        <v>569</v>
      </c>
      <c r="AB2371" s="34" t="s">
        <v>404</v>
      </c>
      <c r="AC2371" s="34" t="s">
        <v>3093</v>
      </c>
      <c r="AD2371" s="44" t="s">
        <v>3928</v>
      </c>
      <c r="AE2371" s="44" t="s">
        <v>6886</v>
      </c>
      <c r="AF2371" s="43">
        <v>274</v>
      </c>
      <c r="AG2371" s="34" t="s">
        <v>4219</v>
      </c>
      <c r="AH2371" s="34" t="s">
        <v>4218</v>
      </c>
      <c r="AI2371" s="43" t="s">
        <v>4102</v>
      </c>
      <c r="AJ2371" s="44" t="s">
        <v>4220</v>
      </c>
      <c r="AK2371" s="295">
        <v>6400455</v>
      </c>
      <c r="AL2371" s="44" t="s">
        <v>566</v>
      </c>
      <c r="AM2371" s="44" t="s">
        <v>4224</v>
      </c>
      <c r="AN2371" s="296">
        <v>271093960</v>
      </c>
      <c r="AO2371" s="34"/>
      <c r="AP2371" s="34"/>
      <c r="AQ2371" s="34"/>
      <c r="AR2371" s="34"/>
      <c r="AS2371" s="34"/>
      <c r="AT2371" s="44" t="s">
        <v>6737</v>
      </c>
      <c r="AU2371" s="44"/>
      <c r="AV2371" s="751" t="str" cm="1">
        <f t="array" ref="AV23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1" s="34"/>
      <c r="AX2371" s="34"/>
      <c r="AY2371" s="34"/>
      <c r="AZ2371" s="34"/>
      <c r="BA2371" s="34"/>
      <c r="BB2371" s="34"/>
      <c r="BC2371" s="34"/>
      <c r="BD2371" s="44">
        <v>91321</v>
      </c>
      <c r="BE2371" s="34" t="s">
        <v>3093</v>
      </c>
      <c r="BF2371" s="43" t="s">
        <v>1277</v>
      </c>
      <c r="BG2371" s="34" t="s">
        <v>569</v>
      </c>
      <c r="BH2371" s="34" t="s">
        <v>404</v>
      </c>
      <c r="BI2371" s="34" t="s">
        <v>3093</v>
      </c>
      <c r="BJ2371" s="44" t="s">
        <v>3928</v>
      </c>
      <c r="BK2371" s="44" t="s">
        <v>6886</v>
      </c>
    </row>
    <row r="2372" spans="22:63">
      <c r="V2372" s="43">
        <v>274</v>
      </c>
      <c r="W2372" s="34" t="s">
        <v>4219</v>
      </c>
      <c r="X2372" s="44">
        <v>91300</v>
      </c>
      <c r="Y2372" s="34" t="s">
        <v>7024</v>
      </c>
      <c r="Z2372" s="43" t="s">
        <v>1277</v>
      </c>
      <c r="AA2372" s="34" t="s">
        <v>569</v>
      </c>
      <c r="AB2372" s="34" t="s">
        <v>404</v>
      </c>
      <c r="AC2372" s="34" t="s">
        <v>7025</v>
      </c>
      <c r="AD2372" s="44" t="s">
        <v>3928</v>
      </c>
      <c r="AE2372" s="44" t="s">
        <v>6886</v>
      </c>
      <c r="AF2372" s="43">
        <v>274</v>
      </c>
      <c r="AG2372" s="34" t="s">
        <v>4219</v>
      </c>
      <c r="AH2372" s="34" t="s">
        <v>4218</v>
      </c>
      <c r="AI2372" s="43" t="s">
        <v>4102</v>
      </c>
      <c r="AJ2372" s="44" t="s">
        <v>4220</v>
      </c>
      <c r="AK2372" s="295">
        <v>6400455</v>
      </c>
      <c r="AL2372" s="44" t="s">
        <v>566</v>
      </c>
      <c r="AM2372" s="44" t="s">
        <v>4224</v>
      </c>
      <c r="AN2372" s="296">
        <v>271093960</v>
      </c>
      <c r="AO2372" s="34"/>
      <c r="AP2372" s="34"/>
      <c r="AQ2372" s="34"/>
      <c r="AR2372" s="34"/>
      <c r="AS2372" s="34"/>
      <c r="AT2372" s="44" t="s">
        <v>6737</v>
      </c>
      <c r="AU2372" s="44"/>
      <c r="AV2372" s="751" t="str" cm="1">
        <f t="array" ref="AV23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2" s="34"/>
      <c r="AX2372" s="34"/>
      <c r="AY2372" s="34"/>
      <c r="AZ2372" s="34"/>
      <c r="BA2372" s="34"/>
      <c r="BB2372" s="34"/>
      <c r="BC2372" s="34"/>
      <c r="BD2372" s="44">
        <v>91300</v>
      </c>
      <c r="BE2372" s="34" t="s">
        <v>7024</v>
      </c>
      <c r="BF2372" s="43" t="s">
        <v>1277</v>
      </c>
      <c r="BG2372" s="34" t="s">
        <v>569</v>
      </c>
      <c r="BH2372" s="34" t="s">
        <v>404</v>
      </c>
      <c r="BI2372" s="34" t="s">
        <v>7025</v>
      </c>
      <c r="BJ2372" s="44" t="s">
        <v>3928</v>
      </c>
      <c r="BK2372" s="44" t="s">
        <v>6886</v>
      </c>
    </row>
    <row r="2373" spans="22:63">
      <c r="V2373" s="43">
        <v>274</v>
      </c>
      <c r="W2373" s="34" t="s">
        <v>4219</v>
      </c>
      <c r="X2373" s="44">
        <v>91330</v>
      </c>
      <c r="Y2373" s="34" t="s">
        <v>3048</v>
      </c>
      <c r="Z2373" s="43" t="s">
        <v>1277</v>
      </c>
      <c r="AA2373" s="34" t="s">
        <v>569</v>
      </c>
      <c r="AB2373" s="34" t="s">
        <v>404</v>
      </c>
      <c r="AC2373" s="34" t="s">
        <v>7026</v>
      </c>
      <c r="AD2373" s="44" t="s">
        <v>3928</v>
      </c>
      <c r="AE2373" s="44" t="s">
        <v>6886</v>
      </c>
      <c r="AF2373" s="43">
        <v>274</v>
      </c>
      <c r="AG2373" s="34" t="s">
        <v>4219</v>
      </c>
      <c r="AH2373" s="34" t="s">
        <v>4218</v>
      </c>
      <c r="AI2373" s="43" t="s">
        <v>4102</v>
      </c>
      <c r="AJ2373" s="44" t="s">
        <v>4220</v>
      </c>
      <c r="AK2373" s="295">
        <v>6400455</v>
      </c>
      <c r="AL2373" s="44" t="s">
        <v>566</v>
      </c>
      <c r="AM2373" s="44" t="s">
        <v>4224</v>
      </c>
      <c r="AN2373" s="296">
        <v>271093960</v>
      </c>
      <c r="AO2373" s="34"/>
      <c r="AP2373" s="34"/>
      <c r="AQ2373" s="34"/>
      <c r="AR2373" s="34"/>
      <c r="AS2373" s="34"/>
      <c r="AT2373" s="44" t="s">
        <v>6737</v>
      </c>
      <c r="AU2373" s="44"/>
      <c r="AV2373" s="751" t="str" cm="1">
        <f t="array" ref="AV23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3" s="34"/>
      <c r="AX2373" s="34"/>
      <c r="AY2373" s="34"/>
      <c r="AZ2373" s="34"/>
      <c r="BA2373" s="34"/>
      <c r="BB2373" s="34"/>
      <c r="BC2373" s="34"/>
      <c r="BD2373" s="44">
        <v>91330</v>
      </c>
      <c r="BE2373" s="34" t="s">
        <v>3048</v>
      </c>
      <c r="BF2373" s="43" t="s">
        <v>1277</v>
      </c>
      <c r="BG2373" s="34" t="s">
        <v>569</v>
      </c>
      <c r="BH2373" s="34" t="s">
        <v>404</v>
      </c>
      <c r="BI2373" s="34" t="s">
        <v>7026</v>
      </c>
      <c r="BJ2373" s="44" t="s">
        <v>3928</v>
      </c>
      <c r="BK2373" s="44" t="s">
        <v>6886</v>
      </c>
    </row>
    <row r="2374" spans="22:63">
      <c r="V2374" s="43">
        <v>274</v>
      </c>
      <c r="W2374" s="34" t="s">
        <v>4219</v>
      </c>
      <c r="X2374" s="44">
        <v>91332</v>
      </c>
      <c r="Y2374" s="34" t="s">
        <v>3185</v>
      </c>
      <c r="Z2374" s="43" t="s">
        <v>1277</v>
      </c>
      <c r="AA2374" s="34" t="s">
        <v>569</v>
      </c>
      <c r="AB2374" s="34" t="s">
        <v>404</v>
      </c>
      <c r="AC2374" s="34" t="s">
        <v>7025</v>
      </c>
      <c r="AD2374" s="44" t="s">
        <v>3928</v>
      </c>
      <c r="AE2374" s="44" t="s">
        <v>6886</v>
      </c>
      <c r="AF2374" s="43">
        <v>274</v>
      </c>
      <c r="AG2374" s="34" t="s">
        <v>4219</v>
      </c>
      <c r="AH2374" s="34" t="s">
        <v>4218</v>
      </c>
      <c r="AI2374" s="43" t="s">
        <v>4102</v>
      </c>
      <c r="AJ2374" s="44" t="s">
        <v>4220</v>
      </c>
      <c r="AK2374" s="295">
        <v>6400455</v>
      </c>
      <c r="AL2374" s="44" t="s">
        <v>566</v>
      </c>
      <c r="AM2374" s="44" t="s">
        <v>4224</v>
      </c>
      <c r="AN2374" s="296">
        <v>271093960</v>
      </c>
      <c r="AO2374" s="34"/>
      <c r="AP2374" s="34"/>
      <c r="AQ2374" s="34"/>
      <c r="AR2374" s="34"/>
      <c r="AS2374" s="34"/>
      <c r="AT2374" s="44" t="s">
        <v>6737</v>
      </c>
      <c r="AU2374" s="44"/>
      <c r="AV2374" s="751" t="str" cm="1">
        <f t="array" ref="AV23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4" s="34"/>
      <c r="AX2374" s="34"/>
      <c r="AY2374" s="34"/>
      <c r="AZ2374" s="34"/>
      <c r="BA2374" s="34"/>
      <c r="BB2374" s="34"/>
      <c r="BC2374" s="34"/>
      <c r="BD2374" s="44">
        <v>91332</v>
      </c>
      <c r="BE2374" s="34" t="s">
        <v>3185</v>
      </c>
      <c r="BF2374" s="43" t="s">
        <v>1277</v>
      </c>
      <c r="BG2374" s="34" t="s">
        <v>569</v>
      </c>
      <c r="BH2374" s="34" t="s">
        <v>404</v>
      </c>
      <c r="BI2374" s="34" t="s">
        <v>7025</v>
      </c>
      <c r="BJ2374" s="44" t="s">
        <v>3928</v>
      </c>
      <c r="BK2374" s="44" t="s">
        <v>6886</v>
      </c>
    </row>
    <row r="2375" spans="22:63">
      <c r="V2375" s="43">
        <v>274</v>
      </c>
      <c r="W2375" s="34" t="s">
        <v>4219</v>
      </c>
      <c r="X2375" s="44">
        <v>91333</v>
      </c>
      <c r="Y2375" s="34" t="s">
        <v>3387</v>
      </c>
      <c r="Z2375" s="43" t="s">
        <v>1277</v>
      </c>
      <c r="AA2375" s="34" t="s">
        <v>569</v>
      </c>
      <c r="AB2375" s="34" t="s">
        <v>404</v>
      </c>
      <c r="AC2375" s="34" t="s">
        <v>7027</v>
      </c>
      <c r="AD2375" s="44" t="s">
        <v>3928</v>
      </c>
      <c r="AE2375" s="44" t="s">
        <v>6886</v>
      </c>
      <c r="AF2375" s="43">
        <v>274</v>
      </c>
      <c r="AG2375" s="34" t="s">
        <v>4219</v>
      </c>
      <c r="AH2375" s="34" t="s">
        <v>4218</v>
      </c>
      <c r="AI2375" s="43" t="s">
        <v>4102</v>
      </c>
      <c r="AJ2375" s="44" t="s">
        <v>4220</v>
      </c>
      <c r="AK2375" s="295">
        <v>6400455</v>
      </c>
      <c r="AL2375" s="44" t="s">
        <v>566</v>
      </c>
      <c r="AM2375" s="44" t="s">
        <v>4224</v>
      </c>
      <c r="AN2375" s="296">
        <v>271093960</v>
      </c>
      <c r="AO2375" s="34"/>
      <c r="AP2375" s="34"/>
      <c r="AQ2375" s="34"/>
      <c r="AR2375" s="34"/>
      <c r="AS2375" s="34"/>
      <c r="AT2375" s="44" t="s">
        <v>6737</v>
      </c>
      <c r="AU2375" s="44"/>
      <c r="AV2375" s="751" t="str" cm="1">
        <f t="array" ref="AV23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5" s="34"/>
      <c r="AX2375" s="34"/>
      <c r="AY2375" s="34"/>
      <c r="AZ2375" s="34"/>
      <c r="BA2375" s="34"/>
      <c r="BB2375" s="34"/>
      <c r="BC2375" s="34"/>
      <c r="BD2375" s="44">
        <v>91333</v>
      </c>
      <c r="BE2375" s="34" t="s">
        <v>3387</v>
      </c>
      <c r="BF2375" s="43" t="s">
        <v>1277</v>
      </c>
      <c r="BG2375" s="34" t="s">
        <v>569</v>
      </c>
      <c r="BH2375" s="34" t="s">
        <v>404</v>
      </c>
      <c r="BI2375" s="34" t="s">
        <v>7027</v>
      </c>
      <c r="BJ2375" s="44" t="s">
        <v>3928</v>
      </c>
      <c r="BK2375" s="44" t="s">
        <v>6886</v>
      </c>
    </row>
    <row r="2376" spans="22:63">
      <c r="V2376" s="43">
        <v>274</v>
      </c>
      <c r="W2376" s="34" t="s">
        <v>4219</v>
      </c>
      <c r="X2376" s="44">
        <v>91334</v>
      </c>
      <c r="Y2376" s="34" t="s">
        <v>3249</v>
      </c>
      <c r="Z2376" s="43" t="s">
        <v>1277</v>
      </c>
      <c r="AA2376" s="34" t="s">
        <v>569</v>
      </c>
      <c r="AB2376" s="34" t="s">
        <v>404</v>
      </c>
      <c r="AC2376" s="34" t="s">
        <v>7028</v>
      </c>
      <c r="AD2376" s="44" t="s">
        <v>3928</v>
      </c>
      <c r="AE2376" s="44" t="s">
        <v>6886</v>
      </c>
      <c r="AF2376" s="43">
        <v>274</v>
      </c>
      <c r="AG2376" s="34" t="s">
        <v>4219</v>
      </c>
      <c r="AH2376" s="34" t="s">
        <v>4218</v>
      </c>
      <c r="AI2376" s="43" t="s">
        <v>4102</v>
      </c>
      <c r="AJ2376" s="44" t="s">
        <v>4220</v>
      </c>
      <c r="AK2376" s="295">
        <v>6400455</v>
      </c>
      <c r="AL2376" s="44" t="s">
        <v>566</v>
      </c>
      <c r="AM2376" s="44" t="s">
        <v>4224</v>
      </c>
      <c r="AN2376" s="296">
        <v>271093960</v>
      </c>
      <c r="AO2376" s="34"/>
      <c r="AP2376" s="34"/>
      <c r="AQ2376" s="34"/>
      <c r="AR2376" s="34"/>
      <c r="AS2376" s="34"/>
      <c r="AT2376" s="44" t="s">
        <v>6737</v>
      </c>
      <c r="AU2376" s="44"/>
      <c r="AV2376" s="751" t="str" cm="1">
        <f t="array" ref="AV23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6" s="34"/>
      <c r="AX2376" s="34"/>
      <c r="AY2376" s="34"/>
      <c r="AZ2376" s="34"/>
      <c r="BA2376" s="34"/>
      <c r="BB2376" s="34"/>
      <c r="BC2376" s="34"/>
      <c r="BD2376" s="44">
        <v>91334</v>
      </c>
      <c r="BE2376" s="34" t="s">
        <v>3249</v>
      </c>
      <c r="BF2376" s="43" t="s">
        <v>1277</v>
      </c>
      <c r="BG2376" s="34" t="s">
        <v>569</v>
      </c>
      <c r="BH2376" s="34" t="s">
        <v>404</v>
      </c>
      <c r="BI2376" s="34" t="s">
        <v>7028</v>
      </c>
      <c r="BJ2376" s="44" t="s">
        <v>3928</v>
      </c>
      <c r="BK2376" s="44" t="s">
        <v>6886</v>
      </c>
    </row>
    <row r="2377" spans="22:63">
      <c r="V2377" s="43">
        <v>274</v>
      </c>
      <c r="W2377" s="34" t="s">
        <v>4219</v>
      </c>
      <c r="X2377" s="44">
        <v>91335</v>
      </c>
      <c r="Y2377" s="34" t="s">
        <v>3300</v>
      </c>
      <c r="Z2377" s="43" t="s">
        <v>1277</v>
      </c>
      <c r="AA2377" s="34" t="s">
        <v>569</v>
      </c>
      <c r="AB2377" s="34" t="s">
        <v>404</v>
      </c>
      <c r="AC2377" s="34" t="s">
        <v>7029</v>
      </c>
      <c r="AD2377" s="44" t="s">
        <v>3928</v>
      </c>
      <c r="AE2377" s="44" t="s">
        <v>6886</v>
      </c>
      <c r="AF2377" s="43">
        <v>274</v>
      </c>
      <c r="AG2377" s="34" t="s">
        <v>4219</v>
      </c>
      <c r="AH2377" s="34" t="s">
        <v>4218</v>
      </c>
      <c r="AI2377" s="43" t="s">
        <v>4102</v>
      </c>
      <c r="AJ2377" s="44" t="s">
        <v>4220</v>
      </c>
      <c r="AK2377" s="295">
        <v>6400455</v>
      </c>
      <c r="AL2377" s="44" t="s">
        <v>566</v>
      </c>
      <c r="AM2377" s="44" t="s">
        <v>4224</v>
      </c>
      <c r="AN2377" s="296">
        <v>271093960</v>
      </c>
      <c r="AO2377" s="34"/>
      <c r="AP2377" s="34"/>
      <c r="AQ2377" s="34"/>
      <c r="AR2377" s="34"/>
      <c r="AS2377" s="34"/>
      <c r="AT2377" s="44" t="s">
        <v>6737</v>
      </c>
      <c r="AU2377" s="44"/>
      <c r="AV2377" s="751" t="str" cm="1">
        <f t="array" ref="AV23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7" s="34"/>
      <c r="AX2377" s="34"/>
      <c r="AY2377" s="34"/>
      <c r="AZ2377" s="34"/>
      <c r="BA2377" s="34"/>
      <c r="BB2377" s="34"/>
      <c r="BC2377" s="34"/>
      <c r="BD2377" s="44">
        <v>91335</v>
      </c>
      <c r="BE2377" s="34" t="s">
        <v>3300</v>
      </c>
      <c r="BF2377" s="43" t="s">
        <v>1277</v>
      </c>
      <c r="BG2377" s="34" t="s">
        <v>569</v>
      </c>
      <c r="BH2377" s="34" t="s">
        <v>404</v>
      </c>
      <c r="BI2377" s="34" t="s">
        <v>7029</v>
      </c>
      <c r="BJ2377" s="44" t="s">
        <v>3928</v>
      </c>
      <c r="BK2377" s="44" t="s">
        <v>6886</v>
      </c>
    </row>
    <row r="2378" spans="22:63">
      <c r="V2378" s="43">
        <v>274</v>
      </c>
      <c r="W2378" s="34" t="s">
        <v>4219</v>
      </c>
      <c r="X2378" s="44">
        <v>91331</v>
      </c>
      <c r="Y2378" s="34" t="s">
        <v>3124</v>
      </c>
      <c r="Z2378" s="43" t="s">
        <v>1277</v>
      </c>
      <c r="AA2378" s="34" t="s">
        <v>569</v>
      </c>
      <c r="AB2378" s="34" t="s">
        <v>404</v>
      </c>
      <c r="AC2378" s="34" t="s">
        <v>7030</v>
      </c>
      <c r="AD2378" s="44" t="s">
        <v>3928</v>
      </c>
      <c r="AE2378" s="44" t="s">
        <v>6886</v>
      </c>
      <c r="AF2378" s="43">
        <v>274</v>
      </c>
      <c r="AG2378" s="34" t="s">
        <v>4219</v>
      </c>
      <c r="AH2378" s="34" t="s">
        <v>4218</v>
      </c>
      <c r="AI2378" s="43" t="s">
        <v>4102</v>
      </c>
      <c r="AJ2378" s="44" t="s">
        <v>4220</v>
      </c>
      <c r="AK2378" s="295">
        <v>6400455</v>
      </c>
      <c r="AL2378" s="44" t="s">
        <v>566</v>
      </c>
      <c r="AM2378" s="44" t="s">
        <v>4224</v>
      </c>
      <c r="AN2378" s="296">
        <v>271093960</v>
      </c>
      <c r="AO2378" s="34"/>
      <c r="AP2378" s="34"/>
      <c r="AQ2378" s="34"/>
      <c r="AR2378" s="34"/>
      <c r="AS2378" s="34"/>
      <c r="AT2378" s="44" t="s">
        <v>6737</v>
      </c>
      <c r="AU2378" s="44"/>
      <c r="AV2378" s="751" t="str" cm="1">
        <f t="array" ref="AV23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8" s="34"/>
      <c r="AX2378" s="34"/>
      <c r="AY2378" s="34"/>
      <c r="AZ2378" s="34"/>
      <c r="BA2378" s="34"/>
      <c r="BB2378" s="34"/>
      <c r="BC2378" s="34"/>
      <c r="BD2378" s="44">
        <v>91331</v>
      </c>
      <c r="BE2378" s="34" t="s">
        <v>3124</v>
      </c>
      <c r="BF2378" s="43" t="s">
        <v>1277</v>
      </c>
      <c r="BG2378" s="34" t="s">
        <v>569</v>
      </c>
      <c r="BH2378" s="34" t="s">
        <v>404</v>
      </c>
      <c r="BI2378" s="34" t="s">
        <v>7030</v>
      </c>
      <c r="BJ2378" s="44" t="s">
        <v>3928</v>
      </c>
      <c r="BK2378" s="44" t="s">
        <v>6886</v>
      </c>
    </row>
    <row r="2379" spans="22:63">
      <c r="V2379" s="43">
        <v>274</v>
      </c>
      <c r="W2379" s="34" t="s">
        <v>4219</v>
      </c>
      <c r="X2379" s="44">
        <v>91325</v>
      </c>
      <c r="Y2379" s="34" t="s">
        <v>2960</v>
      </c>
      <c r="Z2379" s="43" t="s">
        <v>1277</v>
      </c>
      <c r="AA2379" s="34" t="s">
        <v>569</v>
      </c>
      <c r="AB2379" s="34" t="s">
        <v>404</v>
      </c>
      <c r="AC2379" s="34" t="s">
        <v>2960</v>
      </c>
      <c r="AD2379" s="44" t="s">
        <v>3928</v>
      </c>
      <c r="AE2379" s="44" t="s">
        <v>6886</v>
      </c>
      <c r="AF2379" s="43">
        <v>274</v>
      </c>
      <c r="AG2379" s="34" t="s">
        <v>4219</v>
      </c>
      <c r="AH2379" s="34" t="s">
        <v>4218</v>
      </c>
      <c r="AI2379" s="43" t="s">
        <v>4102</v>
      </c>
      <c r="AJ2379" s="44" t="s">
        <v>4220</v>
      </c>
      <c r="AK2379" s="295">
        <v>6400455</v>
      </c>
      <c r="AL2379" s="44" t="s">
        <v>566</v>
      </c>
      <c r="AM2379" s="44" t="s">
        <v>4224</v>
      </c>
      <c r="AN2379" s="296">
        <v>271093960</v>
      </c>
      <c r="AO2379" s="34"/>
      <c r="AP2379" s="34"/>
      <c r="AQ2379" s="34"/>
      <c r="AR2379" s="34"/>
      <c r="AS2379" s="34"/>
      <c r="AT2379" s="44" t="s">
        <v>7031</v>
      </c>
      <c r="AU2379" s="44"/>
      <c r="AV2379" s="751" t="str" cm="1">
        <f t="array" ref="AV23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379" s="34"/>
      <c r="AX2379" s="34"/>
      <c r="AY2379" s="34"/>
      <c r="AZ2379" s="34"/>
      <c r="BA2379" s="34"/>
      <c r="BB2379" s="34"/>
      <c r="BC2379" s="34"/>
      <c r="BD2379" s="44">
        <v>91325</v>
      </c>
      <c r="BE2379" s="34" t="s">
        <v>2960</v>
      </c>
      <c r="BF2379" s="43" t="s">
        <v>1277</v>
      </c>
      <c r="BG2379" s="34" t="s">
        <v>569</v>
      </c>
      <c r="BH2379" s="34" t="s">
        <v>404</v>
      </c>
      <c r="BI2379" s="34" t="s">
        <v>2960</v>
      </c>
      <c r="BJ2379" s="44" t="s">
        <v>3928</v>
      </c>
      <c r="BK2379" s="44" t="s">
        <v>6886</v>
      </c>
    </row>
    <row r="2380" spans="22:63">
      <c r="V2380" s="43">
        <v>323</v>
      </c>
      <c r="W2380" s="34" t="s">
        <v>4299</v>
      </c>
      <c r="X2380" s="44">
        <v>100500</v>
      </c>
      <c r="Y2380" s="34" t="s">
        <v>7032</v>
      </c>
      <c r="Z2380" s="43" t="s">
        <v>426</v>
      </c>
      <c r="AA2380" s="34" t="s">
        <v>574</v>
      </c>
      <c r="AB2380" s="34" t="s">
        <v>405</v>
      </c>
      <c r="AC2380" s="34" t="s">
        <v>7033</v>
      </c>
      <c r="AD2380" s="44" t="s">
        <v>3928</v>
      </c>
      <c r="AE2380" s="44" t="s">
        <v>3304</v>
      </c>
      <c r="AF2380" s="43">
        <v>323</v>
      </c>
      <c r="AG2380" s="34" t="s">
        <v>4299</v>
      </c>
      <c r="AH2380" s="34" t="s">
        <v>4298</v>
      </c>
      <c r="AI2380" s="43" t="s">
        <v>4300</v>
      </c>
      <c r="AJ2380" s="44" t="s">
        <v>4301</v>
      </c>
      <c r="AK2380" s="295">
        <v>2500212</v>
      </c>
      <c r="AL2380" s="44" t="s">
        <v>575</v>
      </c>
      <c r="AM2380" s="44" t="s">
        <v>4305</v>
      </c>
      <c r="AN2380" s="296">
        <v>262095100</v>
      </c>
      <c r="AO2380" s="34"/>
      <c r="AP2380" s="34"/>
      <c r="AQ2380" s="34"/>
      <c r="AR2380" s="34"/>
      <c r="AS2380" s="34"/>
      <c r="AT2380" s="44" t="s">
        <v>7031</v>
      </c>
      <c r="AU2380" s="44"/>
      <c r="AV2380" s="751" t="str" cm="1">
        <f t="array" ref="AV23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0" s="34"/>
      <c r="AX2380" s="34"/>
      <c r="AY2380" s="34"/>
      <c r="AZ2380" s="34"/>
      <c r="BA2380" s="34"/>
      <c r="BB2380" s="34"/>
      <c r="BC2380" s="34"/>
      <c r="BD2380" s="44">
        <v>100500</v>
      </c>
      <c r="BE2380" s="34" t="s">
        <v>7032</v>
      </c>
      <c r="BF2380" s="43" t="s">
        <v>426</v>
      </c>
      <c r="BG2380" s="34" t="s">
        <v>574</v>
      </c>
      <c r="BH2380" s="34" t="s">
        <v>405</v>
      </c>
      <c r="BI2380" s="34" t="s">
        <v>7033</v>
      </c>
      <c r="BJ2380" s="44" t="s">
        <v>3928</v>
      </c>
      <c r="BK2380" s="44" t="s">
        <v>3304</v>
      </c>
    </row>
    <row r="2381" spans="22:63">
      <c r="V2381" s="43">
        <v>323</v>
      </c>
      <c r="W2381" s="34" t="s">
        <v>4299</v>
      </c>
      <c r="X2381" s="44">
        <v>100502</v>
      </c>
      <c r="Y2381" s="34" t="s">
        <v>839</v>
      </c>
      <c r="Z2381" s="43" t="s">
        <v>426</v>
      </c>
      <c r="AA2381" s="34" t="s">
        <v>574</v>
      </c>
      <c r="AB2381" s="34" t="s">
        <v>405</v>
      </c>
      <c r="AC2381" s="34" t="s">
        <v>839</v>
      </c>
      <c r="AD2381" s="44" t="s">
        <v>3928</v>
      </c>
      <c r="AE2381" s="44" t="s">
        <v>3304</v>
      </c>
      <c r="AF2381" s="43">
        <v>323</v>
      </c>
      <c r="AG2381" s="34" t="s">
        <v>4299</v>
      </c>
      <c r="AH2381" s="34" t="s">
        <v>4298</v>
      </c>
      <c r="AI2381" s="43" t="s">
        <v>4300</v>
      </c>
      <c r="AJ2381" s="44" t="s">
        <v>4301</v>
      </c>
      <c r="AK2381" s="295">
        <v>2500212</v>
      </c>
      <c r="AL2381" s="44" t="s">
        <v>575</v>
      </c>
      <c r="AM2381" s="44" t="s">
        <v>4305</v>
      </c>
      <c r="AN2381" s="296">
        <v>262095100</v>
      </c>
      <c r="AO2381" s="34"/>
      <c r="AP2381" s="34"/>
      <c r="AQ2381" s="34"/>
      <c r="AR2381" s="34"/>
      <c r="AS2381" s="34"/>
      <c r="AT2381" s="44" t="s">
        <v>7031</v>
      </c>
      <c r="AU2381" s="44"/>
      <c r="AV2381" s="751" t="str" cm="1">
        <f t="array" ref="AV23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1" s="34"/>
      <c r="AX2381" s="34"/>
      <c r="AY2381" s="34"/>
      <c r="AZ2381" s="34"/>
      <c r="BA2381" s="34"/>
      <c r="BB2381" s="34"/>
      <c r="BC2381" s="34"/>
      <c r="BD2381" s="44">
        <v>100502</v>
      </c>
      <c r="BE2381" s="34" t="s">
        <v>839</v>
      </c>
      <c r="BF2381" s="43" t="s">
        <v>426</v>
      </c>
      <c r="BG2381" s="34" t="s">
        <v>574</v>
      </c>
      <c r="BH2381" s="34" t="s">
        <v>405</v>
      </c>
      <c r="BI2381" s="34" t="s">
        <v>839</v>
      </c>
      <c r="BJ2381" s="44" t="s">
        <v>3928</v>
      </c>
      <c r="BK2381" s="44" t="s">
        <v>3304</v>
      </c>
    </row>
    <row r="2382" spans="22:63">
      <c r="V2382" s="43">
        <v>323</v>
      </c>
      <c r="W2382" s="34" t="s">
        <v>4299</v>
      </c>
      <c r="X2382" s="44">
        <v>100505</v>
      </c>
      <c r="Y2382" s="34" t="s">
        <v>1397</v>
      </c>
      <c r="Z2382" s="43" t="s">
        <v>426</v>
      </c>
      <c r="AA2382" s="34" t="s">
        <v>574</v>
      </c>
      <c r="AB2382" s="34" t="s">
        <v>405</v>
      </c>
      <c r="AC2382" s="34" t="s">
        <v>1397</v>
      </c>
      <c r="AD2382" s="44" t="s">
        <v>3928</v>
      </c>
      <c r="AE2382" s="44" t="s">
        <v>3304</v>
      </c>
      <c r="AF2382" s="43">
        <v>323</v>
      </c>
      <c r="AG2382" s="34" t="s">
        <v>4299</v>
      </c>
      <c r="AH2382" s="34" t="s">
        <v>4298</v>
      </c>
      <c r="AI2382" s="43" t="s">
        <v>4300</v>
      </c>
      <c r="AJ2382" s="44" t="s">
        <v>4301</v>
      </c>
      <c r="AK2382" s="295">
        <v>2500212</v>
      </c>
      <c r="AL2382" s="44" t="s">
        <v>575</v>
      </c>
      <c r="AM2382" s="44" t="s">
        <v>4305</v>
      </c>
      <c r="AN2382" s="296">
        <v>262095100</v>
      </c>
      <c r="AO2382" s="34"/>
      <c r="AP2382" s="34"/>
      <c r="AQ2382" s="34"/>
      <c r="AR2382" s="34"/>
      <c r="AS2382" s="34"/>
      <c r="AT2382" s="44" t="s">
        <v>7031</v>
      </c>
      <c r="AU2382" s="44"/>
      <c r="AV2382" s="751" t="str" cm="1">
        <f t="array" ref="AV23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2" s="34"/>
      <c r="AX2382" s="34"/>
      <c r="AY2382" s="34"/>
      <c r="AZ2382" s="34"/>
      <c r="BA2382" s="34"/>
      <c r="BB2382" s="34"/>
      <c r="BC2382" s="34"/>
      <c r="BD2382" s="44">
        <v>100505</v>
      </c>
      <c r="BE2382" s="34" t="s">
        <v>1397</v>
      </c>
      <c r="BF2382" s="43" t="s">
        <v>426</v>
      </c>
      <c r="BG2382" s="34" t="s">
        <v>574</v>
      </c>
      <c r="BH2382" s="34" t="s">
        <v>405</v>
      </c>
      <c r="BI2382" s="34" t="s">
        <v>1397</v>
      </c>
      <c r="BJ2382" s="44" t="s">
        <v>3928</v>
      </c>
      <c r="BK2382" s="44" t="s">
        <v>3304</v>
      </c>
    </row>
    <row r="2383" spans="22:63">
      <c r="V2383" s="43">
        <v>323</v>
      </c>
      <c r="W2383" s="34" t="s">
        <v>4299</v>
      </c>
      <c r="X2383" s="44">
        <v>100503</v>
      </c>
      <c r="Y2383" s="34" t="s">
        <v>1105</v>
      </c>
      <c r="Z2383" s="43" t="s">
        <v>426</v>
      </c>
      <c r="AA2383" s="34" t="s">
        <v>574</v>
      </c>
      <c r="AB2383" s="34" t="s">
        <v>405</v>
      </c>
      <c r="AC2383" s="34" t="s">
        <v>1105</v>
      </c>
      <c r="AD2383" s="44" t="s">
        <v>3928</v>
      </c>
      <c r="AE2383" s="44" t="s">
        <v>3304</v>
      </c>
      <c r="AF2383" s="43">
        <v>323</v>
      </c>
      <c r="AG2383" s="34" t="s">
        <v>4299</v>
      </c>
      <c r="AH2383" s="34" t="s">
        <v>4298</v>
      </c>
      <c r="AI2383" s="43" t="s">
        <v>4300</v>
      </c>
      <c r="AJ2383" s="44" t="s">
        <v>4301</v>
      </c>
      <c r="AK2383" s="295">
        <v>2500212</v>
      </c>
      <c r="AL2383" s="44" t="s">
        <v>575</v>
      </c>
      <c r="AM2383" s="44" t="s">
        <v>4305</v>
      </c>
      <c r="AN2383" s="296">
        <v>262095100</v>
      </c>
      <c r="AO2383" s="34"/>
      <c r="AP2383" s="34"/>
      <c r="AQ2383" s="34"/>
      <c r="AR2383" s="34"/>
      <c r="AS2383" s="34"/>
      <c r="AT2383" s="44" t="s">
        <v>7031</v>
      </c>
      <c r="AU2383" s="44"/>
      <c r="AV2383" s="751" t="str" cm="1">
        <f t="array" ref="AV23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3" s="34"/>
      <c r="AX2383" s="34"/>
      <c r="AY2383" s="34"/>
      <c r="AZ2383" s="34"/>
      <c r="BA2383" s="34"/>
      <c r="BB2383" s="34"/>
      <c r="BC2383" s="34"/>
      <c r="BD2383" s="44">
        <v>100503</v>
      </c>
      <c r="BE2383" s="34" t="s">
        <v>1105</v>
      </c>
      <c r="BF2383" s="43" t="s">
        <v>426</v>
      </c>
      <c r="BG2383" s="34" t="s">
        <v>574</v>
      </c>
      <c r="BH2383" s="34" t="s">
        <v>405</v>
      </c>
      <c r="BI2383" s="34" t="s">
        <v>1105</v>
      </c>
      <c r="BJ2383" s="44" t="s">
        <v>3928</v>
      </c>
      <c r="BK2383" s="44" t="s">
        <v>3304</v>
      </c>
    </row>
    <row r="2384" spans="22:63">
      <c r="V2384" s="43">
        <v>323</v>
      </c>
      <c r="W2384" s="34" t="s">
        <v>4299</v>
      </c>
      <c r="X2384" s="44">
        <v>100506</v>
      </c>
      <c r="Y2384" s="34" t="s">
        <v>1679</v>
      </c>
      <c r="Z2384" s="43" t="s">
        <v>426</v>
      </c>
      <c r="AA2384" s="34" t="s">
        <v>574</v>
      </c>
      <c r="AB2384" s="34" t="s">
        <v>405</v>
      </c>
      <c r="AC2384" s="34" t="s">
        <v>7033</v>
      </c>
      <c r="AD2384" s="44" t="s">
        <v>3928</v>
      </c>
      <c r="AE2384" s="44" t="s">
        <v>3304</v>
      </c>
      <c r="AF2384" s="43">
        <v>323</v>
      </c>
      <c r="AG2384" s="34" t="s">
        <v>4299</v>
      </c>
      <c r="AH2384" s="34" t="s">
        <v>4298</v>
      </c>
      <c r="AI2384" s="43" t="s">
        <v>4300</v>
      </c>
      <c r="AJ2384" s="44" t="s">
        <v>4301</v>
      </c>
      <c r="AK2384" s="295">
        <v>2500212</v>
      </c>
      <c r="AL2384" s="44" t="s">
        <v>575</v>
      </c>
      <c r="AM2384" s="44" t="s">
        <v>4305</v>
      </c>
      <c r="AN2384" s="296">
        <v>262095100</v>
      </c>
      <c r="AO2384" s="34"/>
      <c r="AP2384" s="34"/>
      <c r="AQ2384" s="34"/>
      <c r="AR2384" s="34"/>
      <c r="AS2384" s="34"/>
      <c r="AT2384" s="44" t="s">
        <v>7031</v>
      </c>
      <c r="AU2384" s="44"/>
      <c r="AV2384" s="751" t="str" cm="1">
        <f t="array" ref="AV23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4" s="34"/>
      <c r="AX2384" s="34"/>
      <c r="AY2384" s="34"/>
      <c r="AZ2384" s="34"/>
      <c r="BA2384" s="34"/>
      <c r="BB2384" s="34"/>
      <c r="BC2384" s="34"/>
      <c r="BD2384" s="44">
        <v>100506</v>
      </c>
      <c r="BE2384" s="34" t="s">
        <v>1679</v>
      </c>
      <c r="BF2384" s="43" t="s">
        <v>426</v>
      </c>
      <c r="BG2384" s="34" t="s">
        <v>574</v>
      </c>
      <c r="BH2384" s="34" t="s">
        <v>405</v>
      </c>
      <c r="BI2384" s="34" t="s">
        <v>7033</v>
      </c>
      <c r="BJ2384" s="44" t="s">
        <v>3928</v>
      </c>
      <c r="BK2384" s="44" t="s">
        <v>3304</v>
      </c>
    </row>
    <row r="2385" spans="22:63">
      <c r="V2385" s="43">
        <v>323</v>
      </c>
      <c r="W2385" s="34" t="s">
        <v>4299</v>
      </c>
      <c r="X2385" s="44">
        <v>110401</v>
      </c>
      <c r="Y2385" s="34" t="s">
        <v>853</v>
      </c>
      <c r="Z2385" s="43" t="s">
        <v>426</v>
      </c>
      <c r="AA2385" s="34" t="s">
        <v>587</v>
      </c>
      <c r="AB2385" s="34" t="s">
        <v>406</v>
      </c>
      <c r="AC2385" s="34" t="s">
        <v>853</v>
      </c>
      <c r="AD2385" s="44" t="s">
        <v>3928</v>
      </c>
      <c r="AE2385" s="44" t="s">
        <v>3304</v>
      </c>
      <c r="AF2385" s="43">
        <v>323</v>
      </c>
      <c r="AG2385" s="34" t="s">
        <v>4299</v>
      </c>
      <c r="AH2385" s="34" t="s">
        <v>4298</v>
      </c>
      <c r="AI2385" s="43" t="s">
        <v>4300</v>
      </c>
      <c r="AJ2385" s="44" t="s">
        <v>4301</v>
      </c>
      <c r="AK2385" s="295">
        <v>2500212</v>
      </c>
      <c r="AL2385" s="44" t="s">
        <v>575</v>
      </c>
      <c r="AM2385" s="44" t="s">
        <v>4305</v>
      </c>
      <c r="AN2385" s="296">
        <v>262095100</v>
      </c>
      <c r="AO2385" s="34"/>
      <c r="AP2385" s="34"/>
      <c r="AQ2385" s="34"/>
      <c r="AR2385" s="34"/>
      <c r="AS2385" s="34"/>
      <c r="AT2385" s="44" t="s">
        <v>7031</v>
      </c>
      <c r="AU2385" s="44"/>
      <c r="AV2385" s="751" t="str" cm="1">
        <f t="array" ref="AV23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5" s="34"/>
      <c r="AX2385" s="34"/>
      <c r="AY2385" s="34"/>
      <c r="AZ2385" s="34"/>
      <c r="BA2385" s="34"/>
      <c r="BB2385" s="34"/>
      <c r="BC2385" s="34"/>
      <c r="BD2385" s="44">
        <v>110401</v>
      </c>
      <c r="BE2385" s="34" t="s">
        <v>853</v>
      </c>
      <c r="BF2385" s="43" t="s">
        <v>426</v>
      </c>
      <c r="BG2385" s="34" t="s">
        <v>587</v>
      </c>
      <c r="BH2385" s="34" t="s">
        <v>406</v>
      </c>
      <c r="BI2385" s="34" t="s">
        <v>853</v>
      </c>
      <c r="BJ2385" s="44" t="s">
        <v>3928</v>
      </c>
      <c r="BK2385" s="44" t="s">
        <v>3304</v>
      </c>
    </row>
    <row r="2386" spans="22:63">
      <c r="V2386" s="43">
        <v>323</v>
      </c>
      <c r="W2386" s="34" t="s">
        <v>4299</v>
      </c>
      <c r="X2386" s="44">
        <v>110400</v>
      </c>
      <c r="Y2386" s="34" t="s">
        <v>7034</v>
      </c>
      <c r="Z2386" s="43" t="s">
        <v>426</v>
      </c>
      <c r="AA2386" s="34" t="s">
        <v>587</v>
      </c>
      <c r="AB2386" s="34" t="s">
        <v>406</v>
      </c>
      <c r="AC2386" s="34" t="s">
        <v>7035</v>
      </c>
      <c r="AD2386" s="44" t="s">
        <v>3928</v>
      </c>
      <c r="AE2386" s="44" t="s">
        <v>3304</v>
      </c>
      <c r="AF2386" s="43">
        <v>323</v>
      </c>
      <c r="AG2386" s="34" t="s">
        <v>4299</v>
      </c>
      <c r="AH2386" s="34" t="s">
        <v>4298</v>
      </c>
      <c r="AI2386" s="43" t="s">
        <v>4300</v>
      </c>
      <c r="AJ2386" s="44" t="s">
        <v>4301</v>
      </c>
      <c r="AK2386" s="295">
        <v>2500212</v>
      </c>
      <c r="AL2386" s="44" t="s">
        <v>575</v>
      </c>
      <c r="AM2386" s="44" t="s">
        <v>4305</v>
      </c>
      <c r="AN2386" s="296">
        <v>262095100</v>
      </c>
      <c r="AO2386" s="34"/>
      <c r="AP2386" s="34"/>
      <c r="AQ2386" s="34"/>
      <c r="AR2386" s="34"/>
      <c r="AS2386" s="34"/>
      <c r="AT2386" s="44" t="s">
        <v>7031</v>
      </c>
      <c r="AU2386" s="44"/>
      <c r="AV2386" s="751" t="str" cm="1">
        <f t="array" ref="AV23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6" s="34"/>
      <c r="AX2386" s="34"/>
      <c r="AY2386" s="34"/>
      <c r="AZ2386" s="34"/>
      <c r="BA2386" s="34"/>
      <c r="BB2386" s="34"/>
      <c r="BC2386" s="34"/>
      <c r="BD2386" s="44">
        <v>110400</v>
      </c>
      <c r="BE2386" s="34" t="s">
        <v>7034</v>
      </c>
      <c r="BF2386" s="43" t="s">
        <v>426</v>
      </c>
      <c r="BG2386" s="34" t="s">
        <v>587</v>
      </c>
      <c r="BH2386" s="34" t="s">
        <v>406</v>
      </c>
      <c r="BI2386" s="34" t="s">
        <v>7035</v>
      </c>
      <c r="BJ2386" s="44" t="s">
        <v>3928</v>
      </c>
      <c r="BK2386" s="44" t="s">
        <v>3304</v>
      </c>
    </row>
    <row r="2387" spans="22:63">
      <c r="V2387" s="43">
        <v>323</v>
      </c>
      <c r="W2387" s="34" t="s">
        <v>4299</v>
      </c>
      <c r="X2387" s="44">
        <v>110407</v>
      </c>
      <c r="Y2387" s="34" t="s">
        <v>1116</v>
      </c>
      <c r="Z2387" s="43" t="s">
        <v>426</v>
      </c>
      <c r="AA2387" s="34" t="s">
        <v>587</v>
      </c>
      <c r="AB2387" s="34" t="s">
        <v>406</v>
      </c>
      <c r="AC2387" s="34" t="s">
        <v>1116</v>
      </c>
      <c r="AD2387" s="44" t="s">
        <v>3928</v>
      </c>
      <c r="AE2387" s="44" t="s">
        <v>3304</v>
      </c>
      <c r="AF2387" s="43">
        <v>323</v>
      </c>
      <c r="AG2387" s="34" t="s">
        <v>4299</v>
      </c>
      <c r="AH2387" s="34" t="s">
        <v>4298</v>
      </c>
      <c r="AI2387" s="43" t="s">
        <v>4300</v>
      </c>
      <c r="AJ2387" s="44" t="s">
        <v>4301</v>
      </c>
      <c r="AK2387" s="295">
        <v>2500212</v>
      </c>
      <c r="AL2387" s="44" t="s">
        <v>575</v>
      </c>
      <c r="AM2387" s="44" t="s">
        <v>4305</v>
      </c>
      <c r="AN2387" s="296">
        <v>262095100</v>
      </c>
      <c r="AO2387" s="34"/>
      <c r="AP2387" s="34"/>
      <c r="AQ2387" s="34"/>
      <c r="AR2387" s="34"/>
      <c r="AS2387" s="34"/>
      <c r="AT2387" s="44" t="s">
        <v>7031</v>
      </c>
      <c r="AU2387" s="44"/>
      <c r="AV2387" s="751" t="str" cm="1">
        <f t="array" ref="AV23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7" s="34"/>
      <c r="AX2387" s="34"/>
      <c r="AY2387" s="34"/>
      <c r="AZ2387" s="34"/>
      <c r="BA2387" s="34"/>
      <c r="BB2387" s="34"/>
      <c r="BC2387" s="34"/>
      <c r="BD2387" s="44">
        <v>110407</v>
      </c>
      <c r="BE2387" s="34" t="s">
        <v>1116</v>
      </c>
      <c r="BF2387" s="43" t="s">
        <v>426</v>
      </c>
      <c r="BG2387" s="34" t="s">
        <v>587</v>
      </c>
      <c r="BH2387" s="34" t="s">
        <v>406</v>
      </c>
      <c r="BI2387" s="34" t="s">
        <v>1116</v>
      </c>
      <c r="BJ2387" s="44" t="s">
        <v>3928</v>
      </c>
      <c r="BK2387" s="44" t="s">
        <v>3304</v>
      </c>
    </row>
    <row r="2388" spans="22:63">
      <c r="V2388" s="43">
        <v>323</v>
      </c>
      <c r="W2388" s="34" t="s">
        <v>4299</v>
      </c>
      <c r="X2388" s="44">
        <v>110412</v>
      </c>
      <c r="Y2388" s="34" t="s">
        <v>2102</v>
      </c>
      <c r="Z2388" s="43" t="s">
        <v>426</v>
      </c>
      <c r="AA2388" s="34" t="s">
        <v>587</v>
      </c>
      <c r="AB2388" s="34" t="s">
        <v>406</v>
      </c>
      <c r="AC2388" s="34" t="s">
        <v>7036</v>
      </c>
      <c r="AD2388" s="44" t="s">
        <v>3928</v>
      </c>
      <c r="AE2388" s="44" t="s">
        <v>3304</v>
      </c>
      <c r="AF2388" s="43">
        <v>323</v>
      </c>
      <c r="AG2388" s="34" t="s">
        <v>4299</v>
      </c>
      <c r="AH2388" s="34" t="s">
        <v>4298</v>
      </c>
      <c r="AI2388" s="43" t="s">
        <v>4300</v>
      </c>
      <c r="AJ2388" s="44" t="s">
        <v>4301</v>
      </c>
      <c r="AK2388" s="295">
        <v>2500212</v>
      </c>
      <c r="AL2388" s="44" t="s">
        <v>575</v>
      </c>
      <c r="AM2388" s="44" t="s">
        <v>4305</v>
      </c>
      <c r="AN2388" s="296">
        <v>262095100</v>
      </c>
      <c r="AO2388" s="34"/>
      <c r="AP2388" s="34"/>
      <c r="AQ2388" s="34"/>
      <c r="AR2388" s="34"/>
      <c r="AS2388" s="34"/>
      <c r="AT2388" s="44" t="s">
        <v>7031</v>
      </c>
      <c r="AU2388" s="44"/>
      <c r="AV2388" s="751" t="str" cm="1">
        <f t="array" ref="AV23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8" s="34"/>
      <c r="AX2388" s="34"/>
      <c r="AY2388" s="34"/>
      <c r="AZ2388" s="34"/>
      <c r="BA2388" s="34"/>
      <c r="BB2388" s="34"/>
      <c r="BC2388" s="34"/>
      <c r="BD2388" s="44">
        <v>110412</v>
      </c>
      <c r="BE2388" s="34" t="s">
        <v>2102</v>
      </c>
      <c r="BF2388" s="43" t="s">
        <v>426</v>
      </c>
      <c r="BG2388" s="34" t="s">
        <v>587</v>
      </c>
      <c r="BH2388" s="34" t="s">
        <v>406</v>
      </c>
      <c r="BI2388" s="34" t="s">
        <v>7036</v>
      </c>
      <c r="BJ2388" s="44" t="s">
        <v>3928</v>
      </c>
      <c r="BK2388" s="44" t="s">
        <v>3304</v>
      </c>
    </row>
    <row r="2389" spans="22:63">
      <c r="V2389" s="43">
        <v>323</v>
      </c>
      <c r="W2389" s="34" t="s">
        <v>4299</v>
      </c>
      <c r="X2389" s="44">
        <v>110413</v>
      </c>
      <c r="Y2389" s="34" t="s">
        <v>2280</v>
      </c>
      <c r="Z2389" s="43" t="s">
        <v>426</v>
      </c>
      <c r="AA2389" s="34" t="s">
        <v>587</v>
      </c>
      <c r="AB2389" s="34" t="s">
        <v>406</v>
      </c>
      <c r="AC2389" s="34" t="s">
        <v>7037</v>
      </c>
      <c r="AD2389" s="44" t="s">
        <v>3928</v>
      </c>
      <c r="AE2389" s="44" t="s">
        <v>3304</v>
      </c>
      <c r="AF2389" s="43">
        <v>323</v>
      </c>
      <c r="AG2389" s="34" t="s">
        <v>4299</v>
      </c>
      <c r="AH2389" s="34" t="s">
        <v>4298</v>
      </c>
      <c r="AI2389" s="43" t="s">
        <v>4300</v>
      </c>
      <c r="AJ2389" s="44" t="s">
        <v>4301</v>
      </c>
      <c r="AK2389" s="295">
        <v>2500212</v>
      </c>
      <c r="AL2389" s="44" t="s">
        <v>575</v>
      </c>
      <c r="AM2389" s="44" t="s">
        <v>4305</v>
      </c>
      <c r="AN2389" s="296">
        <v>262095100</v>
      </c>
      <c r="AO2389" s="34"/>
      <c r="AP2389" s="34"/>
      <c r="AQ2389" s="34"/>
      <c r="AR2389" s="34"/>
      <c r="AS2389" s="34"/>
      <c r="AT2389" s="44" t="s">
        <v>7031</v>
      </c>
      <c r="AU2389" s="44"/>
      <c r="AV2389" s="751" t="str" cm="1">
        <f t="array" ref="AV23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89" s="34"/>
      <c r="AX2389" s="34"/>
      <c r="AY2389" s="34"/>
      <c r="AZ2389" s="34"/>
      <c r="BA2389" s="34"/>
      <c r="BB2389" s="34"/>
      <c r="BC2389" s="34"/>
      <c r="BD2389" s="44">
        <v>110413</v>
      </c>
      <c r="BE2389" s="34" t="s">
        <v>2280</v>
      </c>
      <c r="BF2389" s="43" t="s">
        <v>426</v>
      </c>
      <c r="BG2389" s="34" t="s">
        <v>587</v>
      </c>
      <c r="BH2389" s="34" t="s">
        <v>406</v>
      </c>
      <c r="BI2389" s="34" t="s">
        <v>7037</v>
      </c>
      <c r="BJ2389" s="44" t="s">
        <v>3928</v>
      </c>
      <c r="BK2389" s="44" t="s">
        <v>3304</v>
      </c>
    </row>
    <row r="2390" spans="22:63">
      <c r="V2390" s="43">
        <v>323</v>
      </c>
      <c r="W2390" s="34" t="s">
        <v>4299</v>
      </c>
      <c r="X2390" s="44">
        <v>110411</v>
      </c>
      <c r="Y2390" s="34" t="s">
        <v>1914</v>
      </c>
      <c r="Z2390" s="43" t="s">
        <v>426</v>
      </c>
      <c r="AA2390" s="34" t="s">
        <v>587</v>
      </c>
      <c r="AB2390" s="34" t="s">
        <v>406</v>
      </c>
      <c r="AC2390" s="34" t="s">
        <v>7035</v>
      </c>
      <c r="AD2390" s="44" t="s">
        <v>3928</v>
      </c>
      <c r="AE2390" s="44" t="s">
        <v>3304</v>
      </c>
      <c r="AF2390" s="43">
        <v>323</v>
      </c>
      <c r="AG2390" s="34" t="s">
        <v>4299</v>
      </c>
      <c r="AH2390" s="34" t="s">
        <v>4298</v>
      </c>
      <c r="AI2390" s="43" t="s">
        <v>4300</v>
      </c>
      <c r="AJ2390" s="44" t="s">
        <v>4301</v>
      </c>
      <c r="AK2390" s="295">
        <v>2500212</v>
      </c>
      <c r="AL2390" s="44" t="s">
        <v>575</v>
      </c>
      <c r="AM2390" s="44" t="s">
        <v>4305</v>
      </c>
      <c r="AN2390" s="296">
        <v>262095100</v>
      </c>
      <c r="AO2390" s="34"/>
      <c r="AP2390" s="34"/>
      <c r="AQ2390" s="34"/>
      <c r="AR2390" s="34"/>
      <c r="AS2390" s="34"/>
      <c r="AT2390" s="44" t="s">
        <v>7031</v>
      </c>
      <c r="AU2390" s="44"/>
      <c r="AV2390" s="751" t="str" cm="1">
        <f t="array" ref="AV23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0" s="34"/>
      <c r="AX2390" s="34"/>
      <c r="AY2390" s="34"/>
      <c r="AZ2390" s="34"/>
      <c r="BA2390" s="34"/>
      <c r="BB2390" s="34"/>
      <c r="BC2390" s="34"/>
      <c r="BD2390" s="44">
        <v>110411</v>
      </c>
      <c r="BE2390" s="34" t="s">
        <v>1914</v>
      </c>
      <c r="BF2390" s="43" t="s">
        <v>426</v>
      </c>
      <c r="BG2390" s="34" t="s">
        <v>587</v>
      </c>
      <c r="BH2390" s="34" t="s">
        <v>406</v>
      </c>
      <c r="BI2390" s="34" t="s">
        <v>7035</v>
      </c>
      <c r="BJ2390" s="44" t="s">
        <v>3928</v>
      </c>
      <c r="BK2390" s="44" t="s">
        <v>3304</v>
      </c>
    </row>
    <row r="2391" spans="22:63">
      <c r="V2391" s="43">
        <v>323</v>
      </c>
      <c r="W2391" s="34" t="s">
        <v>4299</v>
      </c>
      <c r="X2391" s="44">
        <v>110409</v>
      </c>
      <c r="Y2391" s="34" t="s">
        <v>1410</v>
      </c>
      <c r="Z2391" s="43" t="s">
        <v>426</v>
      </c>
      <c r="AA2391" s="34" t="s">
        <v>587</v>
      </c>
      <c r="AB2391" s="34" t="s">
        <v>406</v>
      </c>
      <c r="AC2391" s="34" t="s">
        <v>1410</v>
      </c>
      <c r="AD2391" s="44" t="s">
        <v>3928</v>
      </c>
      <c r="AE2391" s="44" t="s">
        <v>3304</v>
      </c>
      <c r="AF2391" s="43">
        <v>323</v>
      </c>
      <c r="AG2391" s="34" t="s">
        <v>4299</v>
      </c>
      <c r="AH2391" s="34" t="s">
        <v>4298</v>
      </c>
      <c r="AI2391" s="43" t="s">
        <v>4300</v>
      </c>
      <c r="AJ2391" s="44" t="s">
        <v>4301</v>
      </c>
      <c r="AK2391" s="295">
        <v>2500212</v>
      </c>
      <c r="AL2391" s="44" t="s">
        <v>575</v>
      </c>
      <c r="AM2391" s="44" t="s">
        <v>4305</v>
      </c>
      <c r="AN2391" s="296">
        <v>262095100</v>
      </c>
      <c r="AO2391" s="34"/>
      <c r="AP2391" s="34"/>
      <c r="AQ2391" s="34"/>
      <c r="AR2391" s="34"/>
      <c r="AS2391" s="34"/>
      <c r="AT2391" s="44" t="s">
        <v>7031</v>
      </c>
      <c r="AU2391" s="44"/>
      <c r="AV2391" s="751" t="str" cm="1">
        <f t="array" ref="AV23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1" s="34"/>
      <c r="AX2391" s="34"/>
      <c r="AY2391" s="34"/>
      <c r="AZ2391" s="34"/>
      <c r="BA2391" s="34"/>
      <c r="BB2391" s="34"/>
      <c r="BC2391" s="34"/>
      <c r="BD2391" s="44">
        <v>110409</v>
      </c>
      <c r="BE2391" s="34" t="s">
        <v>1410</v>
      </c>
      <c r="BF2391" s="43" t="s">
        <v>426</v>
      </c>
      <c r="BG2391" s="34" t="s">
        <v>587</v>
      </c>
      <c r="BH2391" s="34" t="s">
        <v>406</v>
      </c>
      <c r="BI2391" s="34" t="s">
        <v>1410</v>
      </c>
      <c r="BJ2391" s="44" t="s">
        <v>3928</v>
      </c>
      <c r="BK2391" s="44" t="s">
        <v>3304</v>
      </c>
    </row>
    <row r="2392" spans="22:63">
      <c r="V2392" s="43">
        <v>323</v>
      </c>
      <c r="W2392" s="34" t="s">
        <v>4299</v>
      </c>
      <c r="X2392" s="44">
        <v>110410</v>
      </c>
      <c r="Y2392" s="34" t="s">
        <v>1688</v>
      </c>
      <c r="Z2392" s="43" t="s">
        <v>426</v>
      </c>
      <c r="AA2392" s="34" t="s">
        <v>587</v>
      </c>
      <c r="AB2392" s="34" t="s">
        <v>406</v>
      </c>
      <c r="AC2392" s="34" t="s">
        <v>1688</v>
      </c>
      <c r="AD2392" s="44" t="s">
        <v>3928</v>
      </c>
      <c r="AE2392" s="44" t="s">
        <v>3304</v>
      </c>
      <c r="AF2392" s="43">
        <v>323</v>
      </c>
      <c r="AG2392" s="34" t="s">
        <v>4299</v>
      </c>
      <c r="AH2392" s="34" t="s">
        <v>4298</v>
      </c>
      <c r="AI2392" s="43" t="s">
        <v>4300</v>
      </c>
      <c r="AJ2392" s="44" t="s">
        <v>4301</v>
      </c>
      <c r="AK2392" s="295">
        <v>2500212</v>
      </c>
      <c r="AL2392" s="44" t="s">
        <v>575</v>
      </c>
      <c r="AM2392" s="44" t="s">
        <v>4305</v>
      </c>
      <c r="AN2392" s="296">
        <v>262095100</v>
      </c>
      <c r="AO2392" s="34"/>
      <c r="AP2392" s="34"/>
      <c r="AQ2392" s="34"/>
      <c r="AR2392" s="34"/>
      <c r="AS2392" s="34"/>
      <c r="AT2392" s="44" t="s">
        <v>7031</v>
      </c>
      <c r="AU2392" s="44"/>
      <c r="AV2392" s="751" t="str" cm="1">
        <f t="array" ref="AV23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2" s="34"/>
      <c r="AX2392" s="34"/>
      <c r="AY2392" s="34"/>
      <c r="AZ2392" s="34"/>
      <c r="BA2392" s="34"/>
      <c r="BB2392" s="34"/>
      <c r="BC2392" s="34"/>
      <c r="BD2392" s="44">
        <v>110410</v>
      </c>
      <c r="BE2392" s="34" t="s">
        <v>1688</v>
      </c>
      <c r="BF2392" s="43" t="s">
        <v>426</v>
      </c>
      <c r="BG2392" s="34" t="s">
        <v>587</v>
      </c>
      <c r="BH2392" s="34" t="s">
        <v>406</v>
      </c>
      <c r="BI2392" s="34" t="s">
        <v>1688</v>
      </c>
      <c r="BJ2392" s="44" t="s">
        <v>3928</v>
      </c>
      <c r="BK2392" s="44" t="s">
        <v>3304</v>
      </c>
    </row>
    <row r="2393" spans="22:63">
      <c r="V2393" s="43">
        <v>323</v>
      </c>
      <c r="W2393" s="34" t="s">
        <v>4299</v>
      </c>
      <c r="X2393" s="44">
        <v>100601</v>
      </c>
      <c r="Y2393" s="34" t="s">
        <v>840</v>
      </c>
      <c r="Z2393" s="43" t="s">
        <v>426</v>
      </c>
      <c r="AA2393" s="34" t="s">
        <v>575</v>
      </c>
      <c r="AB2393" s="34" t="s">
        <v>405</v>
      </c>
      <c r="AC2393" s="34" t="s">
        <v>840</v>
      </c>
      <c r="AD2393" s="44" t="s">
        <v>3928</v>
      </c>
      <c r="AE2393" s="44" t="s">
        <v>3304</v>
      </c>
      <c r="AF2393" s="43">
        <v>323</v>
      </c>
      <c r="AG2393" s="34" t="s">
        <v>4299</v>
      </c>
      <c r="AH2393" s="34" t="s">
        <v>4298</v>
      </c>
      <c r="AI2393" s="43" t="s">
        <v>4300</v>
      </c>
      <c r="AJ2393" s="44" t="s">
        <v>4301</v>
      </c>
      <c r="AK2393" s="295">
        <v>2500212</v>
      </c>
      <c r="AL2393" s="44" t="s">
        <v>575</v>
      </c>
      <c r="AM2393" s="44" t="s">
        <v>4305</v>
      </c>
      <c r="AN2393" s="296">
        <v>262095100</v>
      </c>
      <c r="AO2393" s="34"/>
      <c r="AP2393" s="34"/>
      <c r="AQ2393" s="34"/>
      <c r="AR2393" s="34"/>
      <c r="AS2393" s="34"/>
      <c r="AT2393" s="44" t="s">
        <v>7031</v>
      </c>
      <c r="AU2393" s="44"/>
      <c r="AV2393" s="751" t="str" cm="1">
        <f t="array" ref="AV23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3" s="34"/>
      <c r="AX2393" s="34"/>
      <c r="AY2393" s="34"/>
      <c r="AZ2393" s="34"/>
      <c r="BA2393" s="34"/>
      <c r="BB2393" s="34"/>
      <c r="BC2393" s="34"/>
      <c r="BD2393" s="44">
        <v>100601</v>
      </c>
      <c r="BE2393" s="34" t="s">
        <v>840</v>
      </c>
      <c r="BF2393" s="43" t="s">
        <v>426</v>
      </c>
      <c r="BG2393" s="34" t="s">
        <v>575</v>
      </c>
      <c r="BH2393" s="34" t="s">
        <v>405</v>
      </c>
      <c r="BI2393" s="34" t="s">
        <v>840</v>
      </c>
      <c r="BJ2393" s="44" t="s">
        <v>3928</v>
      </c>
      <c r="BK2393" s="44" t="s">
        <v>3304</v>
      </c>
    </row>
    <row r="2394" spans="22:63">
      <c r="V2394" s="43">
        <v>323</v>
      </c>
      <c r="W2394" s="34" t="s">
        <v>4299</v>
      </c>
      <c r="X2394" s="44">
        <v>100602</v>
      </c>
      <c r="Y2394" s="34" t="s">
        <v>1106</v>
      </c>
      <c r="Z2394" s="43" t="s">
        <v>426</v>
      </c>
      <c r="AA2394" s="34" t="s">
        <v>575</v>
      </c>
      <c r="AB2394" s="34" t="s">
        <v>405</v>
      </c>
      <c r="AC2394" s="34" t="s">
        <v>1106</v>
      </c>
      <c r="AD2394" s="44" t="s">
        <v>3928</v>
      </c>
      <c r="AE2394" s="44" t="s">
        <v>3304</v>
      </c>
      <c r="AF2394" s="43">
        <v>323</v>
      </c>
      <c r="AG2394" s="34" t="s">
        <v>4299</v>
      </c>
      <c r="AH2394" s="34" t="s">
        <v>4298</v>
      </c>
      <c r="AI2394" s="43" t="s">
        <v>4300</v>
      </c>
      <c r="AJ2394" s="44" t="s">
        <v>4301</v>
      </c>
      <c r="AK2394" s="295">
        <v>2500212</v>
      </c>
      <c r="AL2394" s="44" t="s">
        <v>575</v>
      </c>
      <c r="AM2394" s="44" t="s">
        <v>4305</v>
      </c>
      <c r="AN2394" s="296">
        <v>262095100</v>
      </c>
      <c r="AO2394" s="34"/>
      <c r="AP2394" s="34"/>
      <c r="AQ2394" s="34"/>
      <c r="AR2394" s="34"/>
      <c r="AS2394" s="34"/>
      <c r="AT2394" s="44" t="s">
        <v>7031</v>
      </c>
      <c r="AU2394" s="44"/>
      <c r="AV2394" s="751" t="str" cm="1">
        <f t="array" ref="AV23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4" s="34"/>
      <c r="AX2394" s="34"/>
      <c r="AY2394" s="34"/>
      <c r="AZ2394" s="34"/>
      <c r="BA2394" s="34"/>
      <c r="BB2394" s="34"/>
      <c r="BC2394" s="34"/>
      <c r="BD2394" s="44">
        <v>100602</v>
      </c>
      <c r="BE2394" s="34" t="s">
        <v>1106</v>
      </c>
      <c r="BF2394" s="43" t="s">
        <v>426</v>
      </c>
      <c r="BG2394" s="34" t="s">
        <v>575</v>
      </c>
      <c r="BH2394" s="34" t="s">
        <v>405</v>
      </c>
      <c r="BI2394" s="34" t="s">
        <v>1106</v>
      </c>
      <c r="BJ2394" s="44" t="s">
        <v>3928</v>
      </c>
      <c r="BK2394" s="44" t="s">
        <v>3304</v>
      </c>
    </row>
    <row r="2395" spans="22:63">
      <c r="V2395" s="43">
        <v>323</v>
      </c>
      <c r="W2395" s="34" t="s">
        <v>4299</v>
      </c>
      <c r="X2395" s="44">
        <v>100600</v>
      </c>
      <c r="Y2395" s="34" t="s">
        <v>7038</v>
      </c>
      <c r="Z2395" s="43" t="s">
        <v>426</v>
      </c>
      <c r="AA2395" s="34" t="s">
        <v>575</v>
      </c>
      <c r="AB2395" s="34" t="s">
        <v>405</v>
      </c>
      <c r="AC2395" s="34" t="s">
        <v>7039</v>
      </c>
      <c r="AD2395" s="44" t="s">
        <v>3928</v>
      </c>
      <c r="AE2395" s="44" t="s">
        <v>3304</v>
      </c>
      <c r="AF2395" s="43">
        <v>323</v>
      </c>
      <c r="AG2395" s="34" t="s">
        <v>4299</v>
      </c>
      <c r="AH2395" s="34" t="s">
        <v>4298</v>
      </c>
      <c r="AI2395" s="43" t="s">
        <v>4300</v>
      </c>
      <c r="AJ2395" s="44" t="s">
        <v>4301</v>
      </c>
      <c r="AK2395" s="295">
        <v>2500212</v>
      </c>
      <c r="AL2395" s="44" t="s">
        <v>575</v>
      </c>
      <c r="AM2395" s="44" t="s">
        <v>4305</v>
      </c>
      <c r="AN2395" s="296">
        <v>262095100</v>
      </c>
      <c r="AO2395" s="34"/>
      <c r="AP2395" s="34"/>
      <c r="AQ2395" s="34"/>
      <c r="AR2395" s="34"/>
      <c r="AS2395" s="34"/>
      <c r="AT2395" s="44" t="s">
        <v>7031</v>
      </c>
      <c r="AU2395" s="44"/>
      <c r="AV2395" s="751" t="str" cm="1">
        <f t="array" ref="AV23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5" s="34"/>
      <c r="AX2395" s="34"/>
      <c r="AY2395" s="34"/>
      <c r="AZ2395" s="34"/>
      <c r="BA2395" s="34"/>
      <c r="BB2395" s="34"/>
      <c r="BC2395" s="34"/>
      <c r="BD2395" s="44">
        <v>100600</v>
      </c>
      <c r="BE2395" s="34" t="s">
        <v>7038</v>
      </c>
      <c r="BF2395" s="43" t="s">
        <v>426</v>
      </c>
      <c r="BG2395" s="34" t="s">
        <v>575</v>
      </c>
      <c r="BH2395" s="34" t="s">
        <v>405</v>
      </c>
      <c r="BI2395" s="34" t="s">
        <v>7039</v>
      </c>
      <c r="BJ2395" s="44" t="s">
        <v>3928</v>
      </c>
      <c r="BK2395" s="44" t="s">
        <v>3304</v>
      </c>
    </row>
    <row r="2396" spans="22:63">
      <c r="V2396" s="43">
        <v>323</v>
      </c>
      <c r="W2396" s="34" t="s">
        <v>4299</v>
      </c>
      <c r="X2396" s="44">
        <v>100604</v>
      </c>
      <c r="Y2396" s="34" t="s">
        <v>1398</v>
      </c>
      <c r="Z2396" s="43" t="s">
        <v>426</v>
      </c>
      <c r="AA2396" s="34" t="s">
        <v>575</v>
      </c>
      <c r="AB2396" s="34" t="s">
        <v>405</v>
      </c>
      <c r="AC2396" s="34" t="s">
        <v>1398</v>
      </c>
      <c r="AD2396" s="44" t="s">
        <v>3928</v>
      </c>
      <c r="AE2396" s="44" t="s">
        <v>3304</v>
      </c>
      <c r="AF2396" s="43">
        <v>323</v>
      </c>
      <c r="AG2396" s="34" t="s">
        <v>4299</v>
      </c>
      <c r="AH2396" s="34" t="s">
        <v>4298</v>
      </c>
      <c r="AI2396" s="43" t="s">
        <v>4300</v>
      </c>
      <c r="AJ2396" s="44" t="s">
        <v>4301</v>
      </c>
      <c r="AK2396" s="295">
        <v>2500212</v>
      </c>
      <c r="AL2396" s="44" t="s">
        <v>575</v>
      </c>
      <c r="AM2396" s="44" t="s">
        <v>4305</v>
      </c>
      <c r="AN2396" s="296">
        <v>262095100</v>
      </c>
      <c r="AO2396" s="34"/>
      <c r="AP2396" s="34"/>
      <c r="AQ2396" s="34"/>
      <c r="AR2396" s="34"/>
      <c r="AS2396" s="34"/>
      <c r="AT2396" s="44" t="s">
        <v>7031</v>
      </c>
      <c r="AU2396" s="44"/>
      <c r="AV2396" s="751" t="str" cm="1">
        <f t="array" ref="AV23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6" s="34"/>
      <c r="AX2396" s="34"/>
      <c r="AY2396" s="34"/>
      <c r="AZ2396" s="34"/>
      <c r="BA2396" s="34"/>
      <c r="BB2396" s="34"/>
      <c r="BC2396" s="34"/>
      <c r="BD2396" s="44">
        <v>100604</v>
      </c>
      <c r="BE2396" s="34" t="s">
        <v>1398</v>
      </c>
      <c r="BF2396" s="43" t="s">
        <v>426</v>
      </c>
      <c r="BG2396" s="34" t="s">
        <v>575</v>
      </c>
      <c r="BH2396" s="34" t="s">
        <v>405</v>
      </c>
      <c r="BI2396" s="34" t="s">
        <v>1398</v>
      </c>
      <c r="BJ2396" s="44" t="s">
        <v>3928</v>
      </c>
      <c r="BK2396" s="44" t="s">
        <v>3304</v>
      </c>
    </row>
    <row r="2397" spans="22:63">
      <c r="V2397" s="43">
        <v>323</v>
      </c>
      <c r="W2397" s="34" t="s">
        <v>4299</v>
      </c>
      <c r="X2397" s="44">
        <v>100606</v>
      </c>
      <c r="Y2397" s="34" t="s">
        <v>1680</v>
      </c>
      <c r="Z2397" s="43" t="s">
        <v>426</v>
      </c>
      <c r="AA2397" s="34" t="s">
        <v>575</v>
      </c>
      <c r="AB2397" s="34" t="s">
        <v>405</v>
      </c>
      <c r="AC2397" s="34" t="s">
        <v>1680</v>
      </c>
      <c r="AD2397" s="44" t="s">
        <v>3928</v>
      </c>
      <c r="AE2397" s="44" t="s">
        <v>3304</v>
      </c>
      <c r="AF2397" s="43">
        <v>323</v>
      </c>
      <c r="AG2397" s="34" t="s">
        <v>4299</v>
      </c>
      <c r="AH2397" s="34" t="s">
        <v>4298</v>
      </c>
      <c r="AI2397" s="43" t="s">
        <v>4300</v>
      </c>
      <c r="AJ2397" s="44" t="s">
        <v>4301</v>
      </c>
      <c r="AK2397" s="295">
        <v>2500212</v>
      </c>
      <c r="AL2397" s="44" t="s">
        <v>575</v>
      </c>
      <c r="AM2397" s="44" t="s">
        <v>4305</v>
      </c>
      <c r="AN2397" s="296">
        <v>262095100</v>
      </c>
      <c r="AO2397" s="34"/>
      <c r="AP2397" s="34"/>
      <c r="AQ2397" s="34"/>
      <c r="AR2397" s="34"/>
      <c r="AS2397" s="34"/>
      <c r="AT2397" s="44" t="s">
        <v>7031</v>
      </c>
      <c r="AU2397" s="44"/>
      <c r="AV2397" s="751" t="str" cm="1">
        <f t="array" ref="AV23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7" s="34"/>
      <c r="AX2397" s="34"/>
      <c r="AY2397" s="34"/>
      <c r="AZ2397" s="34"/>
      <c r="BA2397" s="34"/>
      <c r="BB2397" s="34"/>
      <c r="BC2397" s="34"/>
      <c r="BD2397" s="44">
        <v>100606</v>
      </c>
      <c r="BE2397" s="34" t="s">
        <v>1680</v>
      </c>
      <c r="BF2397" s="43" t="s">
        <v>426</v>
      </c>
      <c r="BG2397" s="34" t="s">
        <v>575</v>
      </c>
      <c r="BH2397" s="34" t="s">
        <v>405</v>
      </c>
      <c r="BI2397" s="34" t="s">
        <v>1680</v>
      </c>
      <c r="BJ2397" s="44" t="s">
        <v>3928</v>
      </c>
      <c r="BK2397" s="44" t="s">
        <v>3304</v>
      </c>
    </row>
    <row r="2398" spans="22:63">
      <c r="V2398" s="43">
        <v>323</v>
      </c>
      <c r="W2398" s="34" t="s">
        <v>4299</v>
      </c>
      <c r="X2398" s="44">
        <v>100607</v>
      </c>
      <c r="Y2398" s="34" t="s">
        <v>1907</v>
      </c>
      <c r="Z2398" s="43" t="s">
        <v>426</v>
      </c>
      <c r="AA2398" s="34" t="s">
        <v>575</v>
      </c>
      <c r="AB2398" s="34" t="s">
        <v>405</v>
      </c>
      <c r="AC2398" s="34" t="s">
        <v>1907</v>
      </c>
      <c r="AD2398" s="44" t="s">
        <v>3928</v>
      </c>
      <c r="AE2398" s="44" t="s">
        <v>3304</v>
      </c>
      <c r="AF2398" s="43">
        <v>323</v>
      </c>
      <c r="AG2398" s="34" t="s">
        <v>4299</v>
      </c>
      <c r="AH2398" s="34" t="s">
        <v>4298</v>
      </c>
      <c r="AI2398" s="43" t="s">
        <v>4300</v>
      </c>
      <c r="AJ2398" s="44" t="s">
        <v>4301</v>
      </c>
      <c r="AK2398" s="295">
        <v>2500212</v>
      </c>
      <c r="AL2398" s="44" t="s">
        <v>575</v>
      </c>
      <c r="AM2398" s="44" t="s">
        <v>4305</v>
      </c>
      <c r="AN2398" s="296">
        <v>262095100</v>
      </c>
      <c r="AO2398" s="34"/>
      <c r="AP2398" s="34"/>
      <c r="AQ2398" s="34"/>
      <c r="AR2398" s="34"/>
      <c r="AS2398" s="34"/>
      <c r="AT2398" s="44" t="s">
        <v>7031</v>
      </c>
      <c r="AU2398" s="44"/>
      <c r="AV2398" s="751" t="str" cm="1">
        <f t="array" ref="AV23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8" s="34"/>
      <c r="AX2398" s="34"/>
      <c r="AY2398" s="34"/>
      <c r="AZ2398" s="34"/>
      <c r="BA2398" s="34"/>
      <c r="BB2398" s="34"/>
      <c r="BC2398" s="34"/>
      <c r="BD2398" s="44">
        <v>100607</v>
      </c>
      <c r="BE2398" s="34" t="s">
        <v>1907</v>
      </c>
      <c r="BF2398" s="43" t="s">
        <v>426</v>
      </c>
      <c r="BG2398" s="34" t="s">
        <v>575</v>
      </c>
      <c r="BH2398" s="34" t="s">
        <v>405</v>
      </c>
      <c r="BI2398" s="34" t="s">
        <v>1907</v>
      </c>
      <c r="BJ2398" s="44" t="s">
        <v>3928</v>
      </c>
      <c r="BK2398" s="44" t="s">
        <v>3304</v>
      </c>
    </row>
    <row r="2399" spans="22:63">
      <c r="V2399" s="43">
        <v>323</v>
      </c>
      <c r="W2399" s="34" t="s">
        <v>4299</v>
      </c>
      <c r="X2399" s="44">
        <v>100608</v>
      </c>
      <c r="Y2399" s="34" t="s">
        <v>2095</v>
      </c>
      <c r="Z2399" s="43" t="s">
        <v>426</v>
      </c>
      <c r="AA2399" s="34" t="s">
        <v>575</v>
      </c>
      <c r="AB2399" s="34" t="s">
        <v>405</v>
      </c>
      <c r="AC2399" s="34" t="s">
        <v>2095</v>
      </c>
      <c r="AD2399" s="44" t="s">
        <v>3928</v>
      </c>
      <c r="AE2399" s="44" t="s">
        <v>3304</v>
      </c>
      <c r="AF2399" s="43">
        <v>323</v>
      </c>
      <c r="AG2399" s="34" t="s">
        <v>4299</v>
      </c>
      <c r="AH2399" s="34" t="s">
        <v>4298</v>
      </c>
      <c r="AI2399" s="43" t="s">
        <v>4300</v>
      </c>
      <c r="AJ2399" s="44" t="s">
        <v>4301</v>
      </c>
      <c r="AK2399" s="295">
        <v>2500212</v>
      </c>
      <c r="AL2399" s="44" t="s">
        <v>575</v>
      </c>
      <c r="AM2399" s="44" t="s">
        <v>4305</v>
      </c>
      <c r="AN2399" s="296">
        <v>262095100</v>
      </c>
      <c r="AO2399" s="34"/>
      <c r="AP2399" s="34"/>
      <c r="AQ2399" s="34"/>
      <c r="AR2399" s="34"/>
      <c r="AS2399" s="34"/>
      <c r="AT2399" s="44" t="s">
        <v>7031</v>
      </c>
      <c r="AU2399" s="44"/>
      <c r="AV2399" s="751" t="str" cm="1">
        <f t="array" ref="AV23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399" s="34"/>
      <c r="AX2399" s="34"/>
      <c r="AY2399" s="34"/>
      <c r="AZ2399" s="34"/>
      <c r="BA2399" s="34"/>
      <c r="BB2399" s="34"/>
      <c r="BC2399" s="34"/>
      <c r="BD2399" s="44">
        <v>100608</v>
      </c>
      <c r="BE2399" s="34" t="s">
        <v>2095</v>
      </c>
      <c r="BF2399" s="43" t="s">
        <v>426</v>
      </c>
      <c r="BG2399" s="34" t="s">
        <v>575</v>
      </c>
      <c r="BH2399" s="34" t="s">
        <v>405</v>
      </c>
      <c r="BI2399" s="34" t="s">
        <v>2095</v>
      </c>
      <c r="BJ2399" s="44" t="s">
        <v>3928</v>
      </c>
      <c r="BK2399" s="44" t="s">
        <v>3304</v>
      </c>
    </row>
    <row r="2400" spans="22:63">
      <c r="V2400" s="43">
        <v>323</v>
      </c>
      <c r="W2400" s="34" t="s">
        <v>4299</v>
      </c>
      <c r="X2400" s="44">
        <v>100609</v>
      </c>
      <c r="Y2400" s="34" t="s">
        <v>2274</v>
      </c>
      <c r="Z2400" s="43" t="s">
        <v>426</v>
      </c>
      <c r="AA2400" s="34" t="s">
        <v>575</v>
      </c>
      <c r="AB2400" s="34" t="s">
        <v>405</v>
      </c>
      <c r="AC2400" s="34" t="s">
        <v>2274</v>
      </c>
      <c r="AD2400" s="44" t="s">
        <v>3928</v>
      </c>
      <c r="AE2400" s="44" t="s">
        <v>3304</v>
      </c>
      <c r="AF2400" s="43">
        <v>323</v>
      </c>
      <c r="AG2400" s="34" t="s">
        <v>4299</v>
      </c>
      <c r="AH2400" s="34" t="s">
        <v>4298</v>
      </c>
      <c r="AI2400" s="43" t="s">
        <v>4300</v>
      </c>
      <c r="AJ2400" s="44" t="s">
        <v>4301</v>
      </c>
      <c r="AK2400" s="295">
        <v>2500212</v>
      </c>
      <c r="AL2400" s="44" t="s">
        <v>575</v>
      </c>
      <c r="AM2400" s="44" t="s">
        <v>4305</v>
      </c>
      <c r="AN2400" s="296">
        <v>262095100</v>
      </c>
      <c r="AO2400" s="34"/>
      <c r="AP2400" s="34"/>
      <c r="AQ2400" s="34"/>
      <c r="AR2400" s="34"/>
      <c r="AS2400" s="34"/>
      <c r="AT2400" s="44" t="s">
        <v>7031</v>
      </c>
      <c r="AU2400" s="44"/>
      <c r="AV2400" s="751" t="str" cm="1">
        <f t="array" ref="AV24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0" s="34"/>
      <c r="AX2400" s="34"/>
      <c r="AY2400" s="34"/>
      <c r="AZ2400" s="34"/>
      <c r="BA2400" s="34"/>
      <c r="BB2400" s="34"/>
      <c r="BC2400" s="34"/>
      <c r="BD2400" s="44">
        <v>100609</v>
      </c>
      <c r="BE2400" s="34" t="s">
        <v>2274</v>
      </c>
      <c r="BF2400" s="43" t="s">
        <v>426</v>
      </c>
      <c r="BG2400" s="34" t="s">
        <v>575</v>
      </c>
      <c r="BH2400" s="34" t="s">
        <v>405</v>
      </c>
      <c r="BI2400" s="34" t="s">
        <v>2274</v>
      </c>
      <c r="BJ2400" s="44" t="s">
        <v>3928</v>
      </c>
      <c r="BK2400" s="44" t="s">
        <v>3304</v>
      </c>
    </row>
    <row r="2401" spans="22:63">
      <c r="V2401" s="43">
        <v>323</v>
      </c>
      <c r="W2401" s="34" t="s">
        <v>4299</v>
      </c>
      <c r="X2401" s="44">
        <v>100611</v>
      </c>
      <c r="Y2401" s="34" t="s">
        <v>2424</v>
      </c>
      <c r="Z2401" s="43" t="s">
        <v>426</v>
      </c>
      <c r="AA2401" s="34" t="s">
        <v>575</v>
      </c>
      <c r="AB2401" s="34" t="s">
        <v>405</v>
      </c>
      <c r="AC2401" s="34" t="s">
        <v>2424</v>
      </c>
      <c r="AD2401" s="44" t="s">
        <v>3928</v>
      </c>
      <c r="AE2401" s="44" t="s">
        <v>3304</v>
      </c>
      <c r="AF2401" s="43">
        <v>323</v>
      </c>
      <c r="AG2401" s="34" t="s">
        <v>4299</v>
      </c>
      <c r="AH2401" s="34" t="s">
        <v>4298</v>
      </c>
      <c r="AI2401" s="43" t="s">
        <v>4300</v>
      </c>
      <c r="AJ2401" s="44" t="s">
        <v>4301</v>
      </c>
      <c r="AK2401" s="295">
        <v>2500212</v>
      </c>
      <c r="AL2401" s="44" t="s">
        <v>575</v>
      </c>
      <c r="AM2401" s="44" t="s">
        <v>4305</v>
      </c>
      <c r="AN2401" s="296">
        <v>262095100</v>
      </c>
      <c r="AO2401" s="34"/>
      <c r="AP2401" s="34"/>
      <c r="AQ2401" s="34"/>
      <c r="AR2401" s="34"/>
      <c r="AS2401" s="34"/>
      <c r="AT2401" s="44" t="s">
        <v>7031</v>
      </c>
      <c r="AU2401" s="44"/>
      <c r="AV2401" s="751" t="str" cm="1">
        <f t="array" ref="AV24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1" s="34"/>
      <c r="AX2401" s="34"/>
      <c r="AY2401" s="34"/>
      <c r="AZ2401" s="34"/>
      <c r="BA2401" s="34"/>
      <c r="BB2401" s="34"/>
      <c r="BC2401" s="34"/>
      <c r="BD2401" s="44">
        <v>100611</v>
      </c>
      <c r="BE2401" s="34" t="s">
        <v>2424</v>
      </c>
      <c r="BF2401" s="43" t="s">
        <v>426</v>
      </c>
      <c r="BG2401" s="34" t="s">
        <v>575</v>
      </c>
      <c r="BH2401" s="34" t="s">
        <v>405</v>
      </c>
      <c r="BI2401" s="34" t="s">
        <v>2424</v>
      </c>
      <c r="BJ2401" s="44" t="s">
        <v>3928</v>
      </c>
      <c r="BK2401" s="44" t="s">
        <v>3304</v>
      </c>
    </row>
    <row r="2402" spans="22:63">
      <c r="V2402" s="43">
        <v>323</v>
      </c>
      <c r="W2402" s="34" t="s">
        <v>4299</v>
      </c>
      <c r="X2402" s="44">
        <v>100618</v>
      </c>
      <c r="Y2402" s="34" t="s">
        <v>2815</v>
      </c>
      <c r="Z2402" s="43" t="s">
        <v>426</v>
      </c>
      <c r="AA2402" s="34" t="s">
        <v>575</v>
      </c>
      <c r="AB2402" s="34" t="s">
        <v>405</v>
      </c>
      <c r="AC2402" s="34" t="s">
        <v>7040</v>
      </c>
      <c r="AD2402" s="44" t="s">
        <v>3928</v>
      </c>
      <c r="AE2402" s="44" t="s">
        <v>3304</v>
      </c>
      <c r="AF2402" s="43">
        <v>323</v>
      </c>
      <c r="AG2402" s="34" t="s">
        <v>4299</v>
      </c>
      <c r="AH2402" s="34" t="s">
        <v>4298</v>
      </c>
      <c r="AI2402" s="43" t="s">
        <v>4300</v>
      </c>
      <c r="AJ2402" s="44" t="s">
        <v>4301</v>
      </c>
      <c r="AK2402" s="295">
        <v>2500212</v>
      </c>
      <c r="AL2402" s="44" t="s">
        <v>575</v>
      </c>
      <c r="AM2402" s="44" t="s">
        <v>4305</v>
      </c>
      <c r="AN2402" s="296">
        <v>262095100</v>
      </c>
      <c r="AO2402" s="34"/>
      <c r="AP2402" s="34"/>
      <c r="AQ2402" s="34"/>
      <c r="AR2402" s="34"/>
      <c r="AS2402" s="34"/>
      <c r="AT2402" s="44" t="s">
        <v>7031</v>
      </c>
      <c r="AU2402" s="44"/>
      <c r="AV2402" s="751" t="str" cm="1">
        <f t="array" ref="AV24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2" s="34"/>
      <c r="AX2402" s="34"/>
      <c r="AY2402" s="34"/>
      <c r="AZ2402" s="34"/>
      <c r="BA2402" s="34"/>
      <c r="BB2402" s="34"/>
      <c r="BC2402" s="34"/>
      <c r="BD2402" s="44">
        <v>100618</v>
      </c>
      <c r="BE2402" s="34" t="s">
        <v>2815</v>
      </c>
      <c r="BF2402" s="43" t="s">
        <v>426</v>
      </c>
      <c r="BG2402" s="34" t="s">
        <v>575</v>
      </c>
      <c r="BH2402" s="34" t="s">
        <v>405</v>
      </c>
      <c r="BI2402" s="34" t="s">
        <v>7040</v>
      </c>
      <c r="BJ2402" s="44" t="s">
        <v>3928</v>
      </c>
      <c r="BK2402" s="44" t="s">
        <v>3304</v>
      </c>
    </row>
    <row r="2403" spans="22:63">
      <c r="V2403" s="43">
        <v>323</v>
      </c>
      <c r="W2403" s="34" t="s">
        <v>4299</v>
      </c>
      <c r="X2403" s="44">
        <v>100617</v>
      </c>
      <c r="Y2403" s="34" t="s">
        <v>2695</v>
      </c>
      <c r="Z2403" s="43" t="s">
        <v>426</v>
      </c>
      <c r="AA2403" s="34" t="s">
        <v>575</v>
      </c>
      <c r="AB2403" s="34" t="s">
        <v>405</v>
      </c>
      <c r="AC2403" s="34" t="s">
        <v>7039</v>
      </c>
      <c r="AD2403" s="44" t="s">
        <v>3928</v>
      </c>
      <c r="AE2403" s="44" t="s">
        <v>3304</v>
      </c>
      <c r="AF2403" s="43">
        <v>323</v>
      </c>
      <c r="AG2403" s="34" t="s">
        <v>4299</v>
      </c>
      <c r="AH2403" s="34" t="s">
        <v>4298</v>
      </c>
      <c r="AI2403" s="43" t="s">
        <v>4300</v>
      </c>
      <c r="AJ2403" s="44" t="s">
        <v>4301</v>
      </c>
      <c r="AK2403" s="295">
        <v>2500212</v>
      </c>
      <c r="AL2403" s="44" t="s">
        <v>575</v>
      </c>
      <c r="AM2403" s="44" t="s">
        <v>4305</v>
      </c>
      <c r="AN2403" s="296">
        <v>262095100</v>
      </c>
      <c r="AO2403" s="34"/>
      <c r="AP2403" s="34"/>
      <c r="AQ2403" s="34"/>
      <c r="AR2403" s="34"/>
      <c r="AS2403" s="34"/>
      <c r="AT2403" s="44" t="s">
        <v>7031</v>
      </c>
      <c r="AU2403" s="44"/>
      <c r="AV2403" s="751" t="str" cm="1">
        <f t="array" ref="AV24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3" s="34"/>
      <c r="AX2403" s="34"/>
      <c r="AY2403" s="34"/>
      <c r="AZ2403" s="34"/>
      <c r="BA2403" s="34"/>
      <c r="BB2403" s="34"/>
      <c r="BC2403" s="34"/>
      <c r="BD2403" s="44">
        <v>100617</v>
      </c>
      <c r="BE2403" s="34" t="s">
        <v>2695</v>
      </c>
      <c r="BF2403" s="43" t="s">
        <v>426</v>
      </c>
      <c r="BG2403" s="34" t="s">
        <v>575</v>
      </c>
      <c r="BH2403" s="34" t="s">
        <v>405</v>
      </c>
      <c r="BI2403" s="34" t="s">
        <v>7039</v>
      </c>
      <c r="BJ2403" s="44" t="s">
        <v>3928</v>
      </c>
      <c r="BK2403" s="44" t="s">
        <v>3304</v>
      </c>
    </row>
    <row r="2404" spans="22:63">
      <c r="V2404" s="43">
        <v>323</v>
      </c>
      <c r="W2404" s="34" t="s">
        <v>4299</v>
      </c>
      <c r="X2404" s="44">
        <v>100619</v>
      </c>
      <c r="Y2404" s="34" t="s">
        <v>2920</v>
      </c>
      <c r="Z2404" s="43" t="s">
        <v>426</v>
      </c>
      <c r="AA2404" s="34" t="s">
        <v>575</v>
      </c>
      <c r="AB2404" s="34" t="s">
        <v>405</v>
      </c>
      <c r="AC2404" s="34" t="s">
        <v>7041</v>
      </c>
      <c r="AD2404" s="44" t="s">
        <v>3928</v>
      </c>
      <c r="AE2404" s="44" t="s">
        <v>3304</v>
      </c>
      <c r="AF2404" s="43">
        <v>323</v>
      </c>
      <c r="AG2404" s="34" t="s">
        <v>4299</v>
      </c>
      <c r="AH2404" s="34" t="s">
        <v>4298</v>
      </c>
      <c r="AI2404" s="43" t="s">
        <v>4300</v>
      </c>
      <c r="AJ2404" s="44" t="s">
        <v>4301</v>
      </c>
      <c r="AK2404" s="295">
        <v>2500212</v>
      </c>
      <c r="AL2404" s="44" t="s">
        <v>575</v>
      </c>
      <c r="AM2404" s="44" t="s">
        <v>4305</v>
      </c>
      <c r="AN2404" s="296">
        <v>262095100</v>
      </c>
      <c r="AO2404" s="34"/>
      <c r="AP2404" s="34"/>
      <c r="AQ2404" s="34"/>
      <c r="AR2404" s="34"/>
      <c r="AS2404" s="34"/>
      <c r="AT2404" s="44" t="s">
        <v>7031</v>
      </c>
      <c r="AU2404" s="44"/>
      <c r="AV2404" s="751" t="str" cm="1">
        <f t="array" ref="AV24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4" s="34"/>
      <c r="AX2404" s="34"/>
      <c r="AY2404" s="34"/>
      <c r="AZ2404" s="34"/>
      <c r="BA2404" s="34"/>
      <c r="BB2404" s="34"/>
      <c r="BC2404" s="34"/>
      <c r="BD2404" s="44">
        <v>100619</v>
      </c>
      <c r="BE2404" s="34" t="s">
        <v>2920</v>
      </c>
      <c r="BF2404" s="43" t="s">
        <v>426</v>
      </c>
      <c r="BG2404" s="34" t="s">
        <v>575</v>
      </c>
      <c r="BH2404" s="34" t="s">
        <v>405</v>
      </c>
      <c r="BI2404" s="34" t="s">
        <v>7041</v>
      </c>
      <c r="BJ2404" s="44" t="s">
        <v>3928</v>
      </c>
      <c r="BK2404" s="44" t="s">
        <v>3304</v>
      </c>
    </row>
    <row r="2405" spans="22:63">
      <c r="V2405" s="43">
        <v>323</v>
      </c>
      <c r="W2405" s="34" t="s">
        <v>4299</v>
      </c>
      <c r="X2405" s="44">
        <v>100615</v>
      </c>
      <c r="Y2405" s="34" t="s">
        <v>2564</v>
      </c>
      <c r="Z2405" s="43" t="s">
        <v>426</v>
      </c>
      <c r="AA2405" s="34" t="s">
        <v>575</v>
      </c>
      <c r="AB2405" s="34" t="s">
        <v>405</v>
      </c>
      <c r="AC2405" s="34" t="s">
        <v>2564</v>
      </c>
      <c r="AD2405" s="44" t="s">
        <v>3928</v>
      </c>
      <c r="AE2405" s="44" t="s">
        <v>3304</v>
      </c>
      <c r="AF2405" s="43">
        <v>323</v>
      </c>
      <c r="AG2405" s="34" t="s">
        <v>4299</v>
      </c>
      <c r="AH2405" s="34" t="s">
        <v>4298</v>
      </c>
      <c r="AI2405" s="43" t="s">
        <v>4300</v>
      </c>
      <c r="AJ2405" s="44" t="s">
        <v>4301</v>
      </c>
      <c r="AK2405" s="295">
        <v>2500212</v>
      </c>
      <c r="AL2405" s="44" t="s">
        <v>575</v>
      </c>
      <c r="AM2405" s="44" t="s">
        <v>4305</v>
      </c>
      <c r="AN2405" s="296">
        <v>262095100</v>
      </c>
      <c r="AO2405" s="34"/>
      <c r="AP2405" s="34"/>
      <c r="AQ2405" s="34"/>
      <c r="AR2405" s="34"/>
      <c r="AS2405" s="34"/>
      <c r="AT2405" s="44" t="s">
        <v>7031</v>
      </c>
      <c r="AU2405" s="44"/>
      <c r="AV2405" s="751" t="str" cm="1">
        <f t="array" ref="AV24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5" s="34"/>
      <c r="AX2405" s="34"/>
      <c r="AY2405" s="34"/>
      <c r="AZ2405" s="34"/>
      <c r="BA2405" s="34"/>
      <c r="BB2405" s="34"/>
      <c r="BC2405" s="34"/>
      <c r="BD2405" s="44">
        <v>100615</v>
      </c>
      <c r="BE2405" s="34" t="s">
        <v>2564</v>
      </c>
      <c r="BF2405" s="43" t="s">
        <v>426</v>
      </c>
      <c r="BG2405" s="34" t="s">
        <v>575</v>
      </c>
      <c r="BH2405" s="34" t="s">
        <v>405</v>
      </c>
      <c r="BI2405" s="34" t="s">
        <v>2564</v>
      </c>
      <c r="BJ2405" s="44" t="s">
        <v>3928</v>
      </c>
      <c r="BK2405" s="44" t="s">
        <v>3304</v>
      </c>
    </row>
    <row r="2406" spans="22:63">
      <c r="V2406" s="43">
        <v>323</v>
      </c>
      <c r="W2406" s="34" t="s">
        <v>4299</v>
      </c>
      <c r="X2406" s="44">
        <v>101201</v>
      </c>
      <c r="Y2406" s="34" t="s">
        <v>845</v>
      </c>
      <c r="Z2406" s="43" t="s">
        <v>426</v>
      </c>
      <c r="AA2406" s="34" t="s">
        <v>580</v>
      </c>
      <c r="AB2406" s="34" t="s">
        <v>405</v>
      </c>
      <c r="AC2406" s="34" t="s">
        <v>845</v>
      </c>
      <c r="AD2406" s="44" t="s">
        <v>3928</v>
      </c>
      <c r="AE2406" s="44" t="s">
        <v>3304</v>
      </c>
      <c r="AF2406" s="43">
        <v>323</v>
      </c>
      <c r="AG2406" s="34" t="s">
        <v>4299</v>
      </c>
      <c r="AH2406" s="34" t="s">
        <v>4298</v>
      </c>
      <c r="AI2406" s="43" t="s">
        <v>4300</v>
      </c>
      <c r="AJ2406" s="44" t="s">
        <v>4301</v>
      </c>
      <c r="AK2406" s="295">
        <v>2500212</v>
      </c>
      <c r="AL2406" s="44" t="s">
        <v>575</v>
      </c>
      <c r="AM2406" s="44" t="s">
        <v>4305</v>
      </c>
      <c r="AN2406" s="296">
        <v>262095100</v>
      </c>
      <c r="AO2406" s="34"/>
      <c r="AP2406" s="34"/>
      <c r="AQ2406" s="34"/>
      <c r="AR2406" s="34"/>
      <c r="AS2406" s="34"/>
      <c r="AT2406" s="44" t="s">
        <v>7031</v>
      </c>
      <c r="AU2406" s="44"/>
      <c r="AV2406" s="751" t="str" cm="1">
        <f t="array" ref="AV24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6" s="34"/>
      <c r="AX2406" s="34"/>
      <c r="AY2406" s="34"/>
      <c r="AZ2406" s="34"/>
      <c r="BA2406" s="34"/>
      <c r="BB2406" s="34"/>
      <c r="BC2406" s="34"/>
      <c r="BD2406" s="44">
        <v>101201</v>
      </c>
      <c r="BE2406" s="34" t="s">
        <v>845</v>
      </c>
      <c r="BF2406" s="43" t="s">
        <v>426</v>
      </c>
      <c r="BG2406" s="34" t="s">
        <v>580</v>
      </c>
      <c r="BH2406" s="34" t="s">
        <v>405</v>
      </c>
      <c r="BI2406" s="34" t="s">
        <v>845</v>
      </c>
      <c r="BJ2406" s="44" t="s">
        <v>3928</v>
      </c>
      <c r="BK2406" s="44" t="s">
        <v>3304</v>
      </c>
    </row>
    <row r="2407" spans="22:63">
      <c r="V2407" s="43">
        <v>323</v>
      </c>
      <c r="W2407" s="34" t="s">
        <v>4299</v>
      </c>
      <c r="X2407" s="44">
        <v>101202</v>
      </c>
      <c r="Y2407" s="34" t="s">
        <v>1110</v>
      </c>
      <c r="Z2407" s="43" t="s">
        <v>426</v>
      </c>
      <c r="AA2407" s="34" t="s">
        <v>580</v>
      </c>
      <c r="AB2407" s="34" t="s">
        <v>405</v>
      </c>
      <c r="AC2407" s="34" t="s">
        <v>1110</v>
      </c>
      <c r="AD2407" s="44" t="s">
        <v>3928</v>
      </c>
      <c r="AE2407" s="44" t="s">
        <v>3304</v>
      </c>
      <c r="AF2407" s="43">
        <v>323</v>
      </c>
      <c r="AG2407" s="34" t="s">
        <v>4299</v>
      </c>
      <c r="AH2407" s="34" t="s">
        <v>4298</v>
      </c>
      <c r="AI2407" s="43" t="s">
        <v>4300</v>
      </c>
      <c r="AJ2407" s="44" t="s">
        <v>4301</v>
      </c>
      <c r="AK2407" s="295">
        <v>2500212</v>
      </c>
      <c r="AL2407" s="44" t="s">
        <v>575</v>
      </c>
      <c r="AM2407" s="44" t="s">
        <v>4305</v>
      </c>
      <c r="AN2407" s="296">
        <v>262095100</v>
      </c>
      <c r="AO2407" s="34"/>
      <c r="AP2407" s="34"/>
      <c r="AQ2407" s="34"/>
      <c r="AR2407" s="34"/>
      <c r="AS2407" s="34"/>
      <c r="AT2407" s="44" t="s">
        <v>7031</v>
      </c>
      <c r="AU2407" s="44"/>
      <c r="AV2407" s="751" t="str" cm="1">
        <f t="array" ref="AV24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7" s="34"/>
      <c r="AX2407" s="34"/>
      <c r="AY2407" s="34"/>
      <c r="AZ2407" s="34"/>
      <c r="BA2407" s="34"/>
      <c r="BB2407" s="34"/>
      <c r="BC2407" s="34"/>
      <c r="BD2407" s="44">
        <v>101202</v>
      </c>
      <c r="BE2407" s="34" t="s">
        <v>1110</v>
      </c>
      <c r="BF2407" s="43" t="s">
        <v>426</v>
      </c>
      <c r="BG2407" s="34" t="s">
        <v>580</v>
      </c>
      <c r="BH2407" s="34" t="s">
        <v>405</v>
      </c>
      <c r="BI2407" s="34" t="s">
        <v>1110</v>
      </c>
      <c r="BJ2407" s="44" t="s">
        <v>3928</v>
      </c>
      <c r="BK2407" s="44" t="s">
        <v>3304</v>
      </c>
    </row>
    <row r="2408" spans="22:63">
      <c r="V2408" s="43">
        <v>323</v>
      </c>
      <c r="W2408" s="34" t="s">
        <v>4299</v>
      </c>
      <c r="X2408" s="44">
        <v>101208</v>
      </c>
      <c r="Y2408" s="34" t="s">
        <v>1909</v>
      </c>
      <c r="Z2408" s="43" t="s">
        <v>426</v>
      </c>
      <c r="AA2408" s="34" t="s">
        <v>580</v>
      </c>
      <c r="AB2408" s="34" t="s">
        <v>405</v>
      </c>
      <c r="AC2408" s="34" t="s">
        <v>1909</v>
      </c>
      <c r="AD2408" s="44" t="s">
        <v>3928</v>
      </c>
      <c r="AE2408" s="44" t="s">
        <v>3304</v>
      </c>
      <c r="AF2408" s="43">
        <v>323</v>
      </c>
      <c r="AG2408" s="34" t="s">
        <v>4299</v>
      </c>
      <c r="AH2408" s="34" t="s">
        <v>4298</v>
      </c>
      <c r="AI2408" s="43" t="s">
        <v>4300</v>
      </c>
      <c r="AJ2408" s="44" t="s">
        <v>4301</v>
      </c>
      <c r="AK2408" s="295">
        <v>2500212</v>
      </c>
      <c r="AL2408" s="44" t="s">
        <v>575</v>
      </c>
      <c r="AM2408" s="44" t="s">
        <v>4305</v>
      </c>
      <c r="AN2408" s="296">
        <v>262095100</v>
      </c>
      <c r="AO2408" s="34"/>
      <c r="AP2408" s="34"/>
      <c r="AQ2408" s="34"/>
      <c r="AR2408" s="34"/>
      <c r="AS2408" s="34"/>
      <c r="AT2408" s="44" t="s">
        <v>7031</v>
      </c>
      <c r="AU2408" s="44"/>
      <c r="AV2408" s="751" t="str" cm="1">
        <f t="array" ref="AV24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8" s="34"/>
      <c r="AX2408" s="34"/>
      <c r="AY2408" s="34"/>
      <c r="AZ2408" s="34"/>
      <c r="BA2408" s="34"/>
      <c r="BB2408" s="34"/>
      <c r="BC2408" s="34"/>
      <c r="BD2408" s="44">
        <v>101208</v>
      </c>
      <c r="BE2408" s="34" t="s">
        <v>1909</v>
      </c>
      <c r="BF2408" s="43" t="s">
        <v>426</v>
      </c>
      <c r="BG2408" s="34" t="s">
        <v>580</v>
      </c>
      <c r="BH2408" s="34" t="s">
        <v>405</v>
      </c>
      <c r="BI2408" s="34" t="s">
        <v>1909</v>
      </c>
      <c r="BJ2408" s="44" t="s">
        <v>3928</v>
      </c>
      <c r="BK2408" s="44" t="s">
        <v>3304</v>
      </c>
    </row>
    <row r="2409" spans="22:63">
      <c r="V2409" s="43">
        <v>323</v>
      </c>
      <c r="W2409" s="34" t="s">
        <v>4299</v>
      </c>
      <c r="X2409" s="44">
        <v>101200</v>
      </c>
      <c r="Y2409" s="34" t="s">
        <v>7042</v>
      </c>
      <c r="Z2409" s="43" t="s">
        <v>426</v>
      </c>
      <c r="AA2409" s="34" t="s">
        <v>580</v>
      </c>
      <c r="AB2409" s="34" t="s">
        <v>405</v>
      </c>
      <c r="AC2409" s="34" t="s">
        <v>2276</v>
      </c>
      <c r="AD2409" s="44" t="s">
        <v>3928</v>
      </c>
      <c r="AE2409" s="44" t="s">
        <v>3304</v>
      </c>
      <c r="AF2409" s="43">
        <v>323</v>
      </c>
      <c r="AG2409" s="34" t="s">
        <v>4299</v>
      </c>
      <c r="AH2409" s="34" t="s">
        <v>4298</v>
      </c>
      <c r="AI2409" s="43" t="s">
        <v>4300</v>
      </c>
      <c r="AJ2409" s="44" t="s">
        <v>4301</v>
      </c>
      <c r="AK2409" s="295">
        <v>2500212</v>
      </c>
      <c r="AL2409" s="44" t="s">
        <v>575</v>
      </c>
      <c r="AM2409" s="44" t="s">
        <v>4305</v>
      </c>
      <c r="AN2409" s="296">
        <v>262095100</v>
      </c>
      <c r="AO2409" s="34"/>
      <c r="AP2409" s="34"/>
      <c r="AQ2409" s="34"/>
      <c r="AR2409" s="34"/>
      <c r="AS2409" s="34"/>
      <c r="AT2409" s="44" t="s">
        <v>7031</v>
      </c>
      <c r="AU2409" s="44"/>
      <c r="AV2409" s="751" t="str" cm="1">
        <f t="array" ref="AV24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09" s="34"/>
      <c r="AX2409" s="34"/>
      <c r="AY2409" s="34"/>
      <c r="AZ2409" s="34"/>
      <c r="BA2409" s="34"/>
      <c r="BB2409" s="34"/>
      <c r="BC2409" s="34"/>
      <c r="BD2409" s="44">
        <v>101200</v>
      </c>
      <c r="BE2409" s="34" t="s">
        <v>7042</v>
      </c>
      <c r="BF2409" s="43" t="s">
        <v>426</v>
      </c>
      <c r="BG2409" s="34" t="s">
        <v>580</v>
      </c>
      <c r="BH2409" s="34" t="s">
        <v>405</v>
      </c>
      <c r="BI2409" s="34" t="s">
        <v>2276</v>
      </c>
      <c r="BJ2409" s="44" t="s">
        <v>3928</v>
      </c>
      <c r="BK2409" s="44" t="s">
        <v>3304</v>
      </c>
    </row>
    <row r="2410" spans="22:63">
      <c r="V2410" s="43">
        <v>323</v>
      </c>
      <c r="W2410" s="34" t="s">
        <v>4299</v>
      </c>
      <c r="X2410" s="44">
        <v>101203</v>
      </c>
      <c r="Y2410" s="34" t="s">
        <v>1402</v>
      </c>
      <c r="Z2410" s="43" t="s">
        <v>426</v>
      </c>
      <c r="AA2410" s="34" t="s">
        <v>580</v>
      </c>
      <c r="AB2410" s="34" t="s">
        <v>405</v>
      </c>
      <c r="AC2410" s="34" t="s">
        <v>1402</v>
      </c>
      <c r="AD2410" s="44" t="s">
        <v>3928</v>
      </c>
      <c r="AE2410" s="44" t="s">
        <v>3304</v>
      </c>
      <c r="AF2410" s="43">
        <v>323</v>
      </c>
      <c r="AG2410" s="34" t="s">
        <v>4299</v>
      </c>
      <c r="AH2410" s="34" t="s">
        <v>4298</v>
      </c>
      <c r="AI2410" s="43" t="s">
        <v>4300</v>
      </c>
      <c r="AJ2410" s="44" t="s">
        <v>4301</v>
      </c>
      <c r="AK2410" s="295">
        <v>2500212</v>
      </c>
      <c r="AL2410" s="44" t="s">
        <v>575</v>
      </c>
      <c r="AM2410" s="44" t="s">
        <v>4305</v>
      </c>
      <c r="AN2410" s="296">
        <v>262095100</v>
      </c>
      <c r="AO2410" s="34"/>
      <c r="AP2410" s="34"/>
      <c r="AQ2410" s="34"/>
      <c r="AR2410" s="34"/>
      <c r="AS2410" s="34"/>
      <c r="AT2410" s="44" t="s">
        <v>7031</v>
      </c>
      <c r="AU2410" s="44"/>
      <c r="AV2410" s="751" t="str" cm="1">
        <f t="array" ref="AV24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0" s="34"/>
      <c r="AX2410" s="34"/>
      <c r="AY2410" s="34"/>
      <c r="AZ2410" s="34"/>
      <c r="BA2410" s="34"/>
      <c r="BB2410" s="34"/>
      <c r="BC2410" s="34"/>
      <c r="BD2410" s="44">
        <v>101203</v>
      </c>
      <c r="BE2410" s="34" t="s">
        <v>1402</v>
      </c>
      <c r="BF2410" s="43" t="s">
        <v>426</v>
      </c>
      <c r="BG2410" s="34" t="s">
        <v>580</v>
      </c>
      <c r="BH2410" s="34" t="s">
        <v>405</v>
      </c>
      <c r="BI2410" s="34" t="s">
        <v>1402</v>
      </c>
      <c r="BJ2410" s="44" t="s">
        <v>3928</v>
      </c>
      <c r="BK2410" s="44" t="s">
        <v>3304</v>
      </c>
    </row>
    <row r="2411" spans="22:63">
      <c r="V2411" s="43">
        <v>323</v>
      </c>
      <c r="W2411" s="34" t="s">
        <v>4299</v>
      </c>
      <c r="X2411" s="44">
        <v>101210</v>
      </c>
      <c r="Y2411" s="34" t="s">
        <v>2276</v>
      </c>
      <c r="Z2411" s="43" t="s">
        <v>426</v>
      </c>
      <c r="AA2411" s="34" t="s">
        <v>580</v>
      </c>
      <c r="AB2411" s="34" t="s">
        <v>405</v>
      </c>
      <c r="AC2411" s="34" t="s">
        <v>2276</v>
      </c>
      <c r="AD2411" s="44" t="s">
        <v>3928</v>
      </c>
      <c r="AE2411" s="44" t="s">
        <v>3304</v>
      </c>
      <c r="AF2411" s="43">
        <v>323</v>
      </c>
      <c r="AG2411" s="34" t="s">
        <v>4299</v>
      </c>
      <c r="AH2411" s="34" t="s">
        <v>4298</v>
      </c>
      <c r="AI2411" s="43" t="s">
        <v>4300</v>
      </c>
      <c r="AJ2411" s="44" t="s">
        <v>4301</v>
      </c>
      <c r="AK2411" s="295">
        <v>2500212</v>
      </c>
      <c r="AL2411" s="44" t="s">
        <v>575</v>
      </c>
      <c r="AM2411" s="44" t="s">
        <v>4305</v>
      </c>
      <c r="AN2411" s="296">
        <v>262095100</v>
      </c>
      <c r="AO2411" s="34"/>
      <c r="AP2411" s="34"/>
      <c r="AQ2411" s="34"/>
      <c r="AR2411" s="34"/>
      <c r="AS2411" s="34"/>
      <c r="AT2411" s="44" t="s">
        <v>7031</v>
      </c>
      <c r="AU2411" s="44"/>
      <c r="AV2411" s="751" t="str" cm="1">
        <f t="array" ref="AV24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1" s="34"/>
      <c r="AX2411" s="34"/>
      <c r="AY2411" s="34"/>
      <c r="AZ2411" s="34"/>
      <c r="BA2411" s="34"/>
      <c r="BB2411" s="34"/>
      <c r="BC2411" s="34"/>
      <c r="BD2411" s="44">
        <v>101210</v>
      </c>
      <c r="BE2411" s="34" t="s">
        <v>2276</v>
      </c>
      <c r="BF2411" s="43" t="s">
        <v>426</v>
      </c>
      <c r="BG2411" s="34" t="s">
        <v>580</v>
      </c>
      <c r="BH2411" s="34" t="s">
        <v>405</v>
      </c>
      <c r="BI2411" s="34" t="s">
        <v>2276</v>
      </c>
      <c r="BJ2411" s="44" t="s">
        <v>3928</v>
      </c>
      <c r="BK2411" s="44" t="s">
        <v>3304</v>
      </c>
    </row>
    <row r="2412" spans="22:63">
      <c r="V2412" s="43">
        <v>323</v>
      </c>
      <c r="W2412" s="34" t="s">
        <v>4299</v>
      </c>
      <c r="X2412" s="44">
        <v>101209</v>
      </c>
      <c r="Y2412" s="34" t="s">
        <v>2097</v>
      </c>
      <c r="Z2412" s="43" t="s">
        <v>426</v>
      </c>
      <c r="AA2412" s="34" t="s">
        <v>580</v>
      </c>
      <c r="AB2412" s="34" t="s">
        <v>405</v>
      </c>
      <c r="AC2412" s="34" t="s">
        <v>2097</v>
      </c>
      <c r="AD2412" s="44" t="s">
        <v>3928</v>
      </c>
      <c r="AE2412" s="44" t="s">
        <v>3304</v>
      </c>
      <c r="AF2412" s="43">
        <v>323</v>
      </c>
      <c r="AG2412" s="34" t="s">
        <v>4299</v>
      </c>
      <c r="AH2412" s="34" t="s">
        <v>4298</v>
      </c>
      <c r="AI2412" s="43" t="s">
        <v>4300</v>
      </c>
      <c r="AJ2412" s="44" t="s">
        <v>4301</v>
      </c>
      <c r="AK2412" s="295">
        <v>2500212</v>
      </c>
      <c r="AL2412" s="44" t="s">
        <v>575</v>
      </c>
      <c r="AM2412" s="44" t="s">
        <v>4305</v>
      </c>
      <c r="AN2412" s="296">
        <v>262095100</v>
      </c>
      <c r="AO2412" s="34"/>
      <c r="AP2412" s="34"/>
      <c r="AQ2412" s="34"/>
      <c r="AR2412" s="34"/>
      <c r="AS2412" s="34"/>
      <c r="AT2412" s="44" t="s">
        <v>7031</v>
      </c>
      <c r="AU2412" s="44"/>
      <c r="AV2412" s="751" t="str" cm="1">
        <f t="array" ref="AV24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2" s="34"/>
      <c r="AX2412" s="34"/>
      <c r="AY2412" s="34"/>
      <c r="AZ2412" s="34"/>
      <c r="BA2412" s="34"/>
      <c r="BB2412" s="34"/>
      <c r="BC2412" s="34"/>
      <c r="BD2412" s="44">
        <v>101209</v>
      </c>
      <c r="BE2412" s="34" t="s">
        <v>2097</v>
      </c>
      <c r="BF2412" s="43" t="s">
        <v>426</v>
      </c>
      <c r="BG2412" s="34" t="s">
        <v>580</v>
      </c>
      <c r="BH2412" s="34" t="s">
        <v>405</v>
      </c>
      <c r="BI2412" s="34" t="s">
        <v>2097</v>
      </c>
      <c r="BJ2412" s="44" t="s">
        <v>3928</v>
      </c>
      <c r="BK2412" s="44" t="s">
        <v>3304</v>
      </c>
    </row>
    <row r="2413" spans="22:63">
      <c r="V2413" s="43">
        <v>323</v>
      </c>
      <c r="W2413" s="34" t="s">
        <v>4299</v>
      </c>
      <c r="X2413" s="44">
        <v>101207</v>
      </c>
      <c r="Y2413" s="34" t="s">
        <v>1683</v>
      </c>
      <c r="Z2413" s="43" t="s">
        <v>426</v>
      </c>
      <c r="AA2413" s="34" t="s">
        <v>580</v>
      </c>
      <c r="AB2413" s="34" t="s">
        <v>405</v>
      </c>
      <c r="AC2413" s="34" t="s">
        <v>1683</v>
      </c>
      <c r="AD2413" s="44" t="s">
        <v>3928</v>
      </c>
      <c r="AE2413" s="44" t="s">
        <v>3304</v>
      </c>
      <c r="AF2413" s="43">
        <v>323</v>
      </c>
      <c r="AG2413" s="34" t="s">
        <v>4299</v>
      </c>
      <c r="AH2413" s="34" t="s">
        <v>4298</v>
      </c>
      <c r="AI2413" s="43" t="s">
        <v>4300</v>
      </c>
      <c r="AJ2413" s="44" t="s">
        <v>4301</v>
      </c>
      <c r="AK2413" s="295">
        <v>2500212</v>
      </c>
      <c r="AL2413" s="44" t="s">
        <v>575</v>
      </c>
      <c r="AM2413" s="44" t="s">
        <v>4305</v>
      </c>
      <c r="AN2413" s="296">
        <v>262095100</v>
      </c>
      <c r="AO2413" s="34"/>
      <c r="AP2413" s="34"/>
      <c r="AQ2413" s="34"/>
      <c r="AR2413" s="34"/>
      <c r="AS2413" s="34"/>
      <c r="AT2413" s="44" t="s">
        <v>7031</v>
      </c>
      <c r="AU2413" s="44"/>
      <c r="AV2413" s="751" t="str" cm="1">
        <f t="array" ref="AV24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3" s="34"/>
      <c r="AX2413" s="34"/>
      <c r="AY2413" s="34"/>
      <c r="AZ2413" s="34"/>
      <c r="BA2413" s="34"/>
      <c r="BB2413" s="34"/>
      <c r="BC2413" s="34"/>
      <c r="BD2413" s="44">
        <v>101207</v>
      </c>
      <c r="BE2413" s="34" t="s">
        <v>1683</v>
      </c>
      <c r="BF2413" s="43" t="s">
        <v>426</v>
      </c>
      <c r="BG2413" s="34" t="s">
        <v>580</v>
      </c>
      <c r="BH2413" s="34" t="s">
        <v>405</v>
      </c>
      <c r="BI2413" s="34" t="s">
        <v>1683</v>
      </c>
      <c r="BJ2413" s="44" t="s">
        <v>3928</v>
      </c>
      <c r="BK2413" s="44" t="s">
        <v>3304</v>
      </c>
    </row>
    <row r="2414" spans="22:63">
      <c r="V2414" s="43">
        <v>323</v>
      </c>
      <c r="W2414" s="34" t="s">
        <v>4299</v>
      </c>
      <c r="X2414" s="44">
        <v>101402</v>
      </c>
      <c r="Y2414" s="34" t="s">
        <v>847</v>
      </c>
      <c r="Z2414" s="43" t="s">
        <v>426</v>
      </c>
      <c r="AA2414" s="34" t="s">
        <v>582</v>
      </c>
      <c r="AB2414" s="34" t="s">
        <v>405</v>
      </c>
      <c r="AC2414" s="34" t="s">
        <v>847</v>
      </c>
      <c r="AD2414" s="44" t="s">
        <v>3928</v>
      </c>
      <c r="AE2414" s="44" t="s">
        <v>3304</v>
      </c>
      <c r="AF2414" s="43">
        <v>323</v>
      </c>
      <c r="AG2414" s="34" t="s">
        <v>4299</v>
      </c>
      <c r="AH2414" s="34" t="s">
        <v>4298</v>
      </c>
      <c r="AI2414" s="43" t="s">
        <v>4300</v>
      </c>
      <c r="AJ2414" s="44" t="s">
        <v>4301</v>
      </c>
      <c r="AK2414" s="295">
        <v>2500212</v>
      </c>
      <c r="AL2414" s="44" t="s">
        <v>575</v>
      </c>
      <c r="AM2414" s="44" t="s">
        <v>4305</v>
      </c>
      <c r="AN2414" s="296">
        <v>262095100</v>
      </c>
      <c r="AO2414" s="34"/>
      <c r="AP2414" s="34"/>
      <c r="AQ2414" s="34"/>
      <c r="AR2414" s="34"/>
      <c r="AS2414" s="34"/>
      <c r="AT2414" s="44" t="s">
        <v>7031</v>
      </c>
      <c r="AU2414" s="44"/>
      <c r="AV2414" s="751" t="str" cm="1">
        <f t="array" ref="AV24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4" s="34"/>
      <c r="AX2414" s="34"/>
      <c r="AY2414" s="34"/>
      <c r="AZ2414" s="34"/>
      <c r="BA2414" s="34"/>
      <c r="BB2414" s="34"/>
      <c r="BC2414" s="34"/>
      <c r="BD2414" s="44">
        <v>101402</v>
      </c>
      <c r="BE2414" s="34" t="s">
        <v>847</v>
      </c>
      <c r="BF2414" s="43" t="s">
        <v>426</v>
      </c>
      <c r="BG2414" s="34" t="s">
        <v>582</v>
      </c>
      <c r="BH2414" s="34" t="s">
        <v>405</v>
      </c>
      <c r="BI2414" s="34" t="s">
        <v>847</v>
      </c>
      <c r="BJ2414" s="44" t="s">
        <v>3928</v>
      </c>
      <c r="BK2414" s="44" t="s">
        <v>3304</v>
      </c>
    </row>
    <row r="2415" spans="22:63">
      <c r="V2415" s="43">
        <v>323</v>
      </c>
      <c r="W2415" s="34" t="s">
        <v>4299</v>
      </c>
      <c r="X2415" s="44">
        <v>101406</v>
      </c>
      <c r="Y2415" s="34" t="s">
        <v>1404</v>
      </c>
      <c r="Z2415" s="43" t="s">
        <v>426</v>
      </c>
      <c r="AA2415" s="34" t="s">
        <v>582</v>
      </c>
      <c r="AB2415" s="34" t="s">
        <v>405</v>
      </c>
      <c r="AC2415" s="34" t="s">
        <v>1404</v>
      </c>
      <c r="AD2415" s="44" t="s">
        <v>3928</v>
      </c>
      <c r="AE2415" s="44" t="s">
        <v>3304</v>
      </c>
      <c r="AF2415" s="43">
        <v>323</v>
      </c>
      <c r="AG2415" s="34" t="s">
        <v>4299</v>
      </c>
      <c r="AH2415" s="34" t="s">
        <v>4298</v>
      </c>
      <c r="AI2415" s="43" t="s">
        <v>4300</v>
      </c>
      <c r="AJ2415" s="44" t="s">
        <v>4301</v>
      </c>
      <c r="AK2415" s="295">
        <v>2500212</v>
      </c>
      <c r="AL2415" s="44" t="s">
        <v>575</v>
      </c>
      <c r="AM2415" s="44" t="s">
        <v>4305</v>
      </c>
      <c r="AN2415" s="296">
        <v>262095100</v>
      </c>
      <c r="AO2415" s="34"/>
      <c r="AP2415" s="34"/>
      <c r="AQ2415" s="34"/>
      <c r="AR2415" s="34"/>
      <c r="AS2415" s="34"/>
      <c r="AT2415" s="44" t="s">
        <v>7031</v>
      </c>
      <c r="AU2415" s="44"/>
      <c r="AV2415" s="751" t="str" cm="1">
        <f t="array" ref="AV24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5" s="34"/>
      <c r="AX2415" s="34"/>
      <c r="AY2415" s="34"/>
      <c r="AZ2415" s="34"/>
      <c r="BA2415" s="34"/>
      <c r="BB2415" s="34"/>
      <c r="BC2415" s="34"/>
      <c r="BD2415" s="44">
        <v>101406</v>
      </c>
      <c r="BE2415" s="34" t="s">
        <v>1404</v>
      </c>
      <c r="BF2415" s="43" t="s">
        <v>426</v>
      </c>
      <c r="BG2415" s="34" t="s">
        <v>582</v>
      </c>
      <c r="BH2415" s="34" t="s">
        <v>405</v>
      </c>
      <c r="BI2415" s="34" t="s">
        <v>1404</v>
      </c>
      <c r="BJ2415" s="44" t="s">
        <v>3928</v>
      </c>
      <c r="BK2415" s="44" t="s">
        <v>3304</v>
      </c>
    </row>
    <row r="2416" spans="22:63">
      <c r="V2416" s="43">
        <v>323</v>
      </c>
      <c r="W2416" s="34" t="s">
        <v>4299</v>
      </c>
      <c r="X2416" s="44">
        <v>101407</v>
      </c>
      <c r="Y2416" s="34" t="s">
        <v>582</v>
      </c>
      <c r="Z2416" s="43" t="s">
        <v>426</v>
      </c>
      <c r="AA2416" s="34" t="s">
        <v>582</v>
      </c>
      <c r="AB2416" s="34" t="s">
        <v>405</v>
      </c>
      <c r="AC2416" s="34" t="s">
        <v>582</v>
      </c>
      <c r="AD2416" s="44" t="s">
        <v>3928</v>
      </c>
      <c r="AE2416" s="44" t="s">
        <v>3304</v>
      </c>
      <c r="AF2416" s="43">
        <v>323</v>
      </c>
      <c r="AG2416" s="34" t="s">
        <v>4299</v>
      </c>
      <c r="AH2416" s="34" t="s">
        <v>4298</v>
      </c>
      <c r="AI2416" s="43" t="s">
        <v>4300</v>
      </c>
      <c r="AJ2416" s="44" t="s">
        <v>4301</v>
      </c>
      <c r="AK2416" s="295">
        <v>2500212</v>
      </c>
      <c r="AL2416" s="44" t="s">
        <v>575</v>
      </c>
      <c r="AM2416" s="44" t="s">
        <v>4305</v>
      </c>
      <c r="AN2416" s="296">
        <v>262095100</v>
      </c>
      <c r="AO2416" s="34"/>
      <c r="AP2416" s="34"/>
      <c r="AQ2416" s="34"/>
      <c r="AR2416" s="34"/>
      <c r="AS2416" s="34"/>
      <c r="AT2416" s="44" t="s">
        <v>7031</v>
      </c>
      <c r="AU2416" s="44"/>
      <c r="AV2416" s="751" t="str" cm="1">
        <f t="array" ref="AV24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6" s="34"/>
      <c r="AX2416" s="34"/>
      <c r="AY2416" s="34"/>
      <c r="AZ2416" s="34"/>
      <c r="BA2416" s="34"/>
      <c r="BB2416" s="34"/>
      <c r="BC2416" s="34"/>
      <c r="BD2416" s="44">
        <v>101407</v>
      </c>
      <c r="BE2416" s="34" t="s">
        <v>582</v>
      </c>
      <c r="BF2416" s="43" t="s">
        <v>426</v>
      </c>
      <c r="BG2416" s="34" t="s">
        <v>582</v>
      </c>
      <c r="BH2416" s="34" t="s">
        <v>405</v>
      </c>
      <c r="BI2416" s="34" t="s">
        <v>582</v>
      </c>
      <c r="BJ2416" s="44" t="s">
        <v>3928</v>
      </c>
      <c r="BK2416" s="44" t="s">
        <v>3304</v>
      </c>
    </row>
    <row r="2417" spans="22:63">
      <c r="V2417" s="43">
        <v>323</v>
      </c>
      <c r="W2417" s="34" t="s">
        <v>4299</v>
      </c>
      <c r="X2417" s="44">
        <v>101400</v>
      </c>
      <c r="Y2417" s="34" t="s">
        <v>7043</v>
      </c>
      <c r="Z2417" s="43" t="s">
        <v>426</v>
      </c>
      <c r="AA2417" s="34" t="s">
        <v>582</v>
      </c>
      <c r="AB2417" s="34" t="s">
        <v>405</v>
      </c>
      <c r="AC2417" s="34" t="s">
        <v>582</v>
      </c>
      <c r="AD2417" s="44" t="s">
        <v>3928</v>
      </c>
      <c r="AE2417" s="44" t="s">
        <v>3304</v>
      </c>
      <c r="AF2417" s="43">
        <v>323</v>
      </c>
      <c r="AG2417" s="34" t="s">
        <v>4299</v>
      </c>
      <c r="AH2417" s="34" t="s">
        <v>4298</v>
      </c>
      <c r="AI2417" s="43" t="s">
        <v>4300</v>
      </c>
      <c r="AJ2417" s="44" t="s">
        <v>4301</v>
      </c>
      <c r="AK2417" s="295">
        <v>2500212</v>
      </c>
      <c r="AL2417" s="44" t="s">
        <v>575</v>
      </c>
      <c r="AM2417" s="44" t="s">
        <v>4305</v>
      </c>
      <c r="AN2417" s="296">
        <v>262095100</v>
      </c>
      <c r="AO2417" s="34"/>
      <c r="AP2417" s="34"/>
      <c r="AQ2417" s="34"/>
      <c r="AR2417" s="34"/>
      <c r="AS2417" s="34"/>
      <c r="AT2417" s="44" t="s">
        <v>7031</v>
      </c>
      <c r="AU2417" s="44"/>
      <c r="AV2417" s="751" t="str" cm="1">
        <f t="array" ref="AV24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7" s="34"/>
      <c r="AX2417" s="34"/>
      <c r="AY2417" s="34"/>
      <c r="AZ2417" s="34"/>
      <c r="BA2417" s="34"/>
      <c r="BB2417" s="34"/>
      <c r="BC2417" s="34"/>
      <c r="BD2417" s="44">
        <v>101400</v>
      </c>
      <c r="BE2417" s="34" t="s">
        <v>7043</v>
      </c>
      <c r="BF2417" s="43" t="s">
        <v>426</v>
      </c>
      <c r="BG2417" s="34" t="s">
        <v>582</v>
      </c>
      <c r="BH2417" s="34" t="s">
        <v>405</v>
      </c>
      <c r="BI2417" s="34" t="s">
        <v>582</v>
      </c>
      <c r="BJ2417" s="44" t="s">
        <v>3928</v>
      </c>
      <c r="BK2417" s="44" t="s">
        <v>3304</v>
      </c>
    </row>
    <row r="2418" spans="22:63">
      <c r="V2418" s="43">
        <v>323</v>
      </c>
      <c r="W2418" s="34" t="s">
        <v>4299</v>
      </c>
      <c r="X2418" s="44">
        <v>101405</v>
      </c>
      <c r="Y2418" s="34" t="s">
        <v>1111</v>
      </c>
      <c r="Z2418" s="43" t="s">
        <v>426</v>
      </c>
      <c r="AA2418" s="34" t="s">
        <v>582</v>
      </c>
      <c r="AB2418" s="34" t="s">
        <v>405</v>
      </c>
      <c r="AC2418" s="34" t="s">
        <v>1111</v>
      </c>
      <c r="AD2418" s="44" t="s">
        <v>3928</v>
      </c>
      <c r="AE2418" s="44" t="s">
        <v>3304</v>
      </c>
      <c r="AF2418" s="43">
        <v>323</v>
      </c>
      <c r="AG2418" s="34" t="s">
        <v>4299</v>
      </c>
      <c r="AH2418" s="34" t="s">
        <v>4298</v>
      </c>
      <c r="AI2418" s="43" t="s">
        <v>4300</v>
      </c>
      <c r="AJ2418" s="44" t="s">
        <v>4301</v>
      </c>
      <c r="AK2418" s="295">
        <v>2500212</v>
      </c>
      <c r="AL2418" s="44" t="s">
        <v>575</v>
      </c>
      <c r="AM2418" s="44" t="s">
        <v>4305</v>
      </c>
      <c r="AN2418" s="296">
        <v>262095100</v>
      </c>
      <c r="AO2418" s="34"/>
      <c r="AP2418" s="34"/>
      <c r="AQ2418" s="34"/>
      <c r="AR2418" s="34"/>
      <c r="AS2418" s="34"/>
      <c r="AT2418" s="44" t="s">
        <v>6737</v>
      </c>
      <c r="AU2418" s="44"/>
      <c r="AV2418" s="751" t="str" cm="1">
        <f t="array" ref="AV24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18" s="34"/>
      <c r="AX2418" s="34"/>
      <c r="AY2418" s="34"/>
      <c r="AZ2418" s="34"/>
      <c r="BA2418" s="34"/>
      <c r="BB2418" s="34"/>
      <c r="BC2418" s="34"/>
      <c r="BD2418" s="44">
        <v>101405</v>
      </c>
      <c r="BE2418" s="34" t="s">
        <v>1111</v>
      </c>
      <c r="BF2418" s="43" t="s">
        <v>426</v>
      </c>
      <c r="BG2418" s="34" t="s">
        <v>582</v>
      </c>
      <c r="BH2418" s="34" t="s">
        <v>405</v>
      </c>
      <c r="BI2418" s="34" t="s">
        <v>1111</v>
      </c>
      <c r="BJ2418" s="44" t="s">
        <v>3928</v>
      </c>
      <c r="BK2418" s="44" t="s">
        <v>3304</v>
      </c>
    </row>
    <row r="2419" spans="22:63">
      <c r="V2419" s="43">
        <v>330</v>
      </c>
      <c r="W2419" s="34" t="s">
        <v>4205</v>
      </c>
      <c r="X2419" s="44">
        <v>50901</v>
      </c>
      <c r="Y2419" s="34" t="s">
        <v>780</v>
      </c>
      <c r="Z2419" s="43" t="s">
        <v>1277</v>
      </c>
      <c r="AA2419" s="34" t="s">
        <v>515</v>
      </c>
      <c r="AB2419" s="34" t="s">
        <v>400</v>
      </c>
      <c r="AC2419" s="34" t="s">
        <v>780</v>
      </c>
      <c r="AD2419" s="44" t="s">
        <v>3928</v>
      </c>
      <c r="AE2419" s="44" t="s">
        <v>7044</v>
      </c>
      <c r="AF2419" s="43">
        <v>273</v>
      </c>
      <c r="AG2419" s="34" t="s">
        <v>4205</v>
      </c>
      <c r="AH2419" s="34" t="s">
        <v>4204</v>
      </c>
      <c r="AI2419" s="43" t="s">
        <v>4119</v>
      </c>
      <c r="AJ2419" s="44" t="s">
        <v>4206</v>
      </c>
      <c r="AK2419" s="295">
        <v>6100773</v>
      </c>
      <c r="AL2419" s="44" t="s">
        <v>515</v>
      </c>
      <c r="AM2419" s="44" t="s">
        <v>4210</v>
      </c>
      <c r="AN2419" s="296">
        <v>274095800</v>
      </c>
      <c r="AO2419" s="34"/>
      <c r="AP2419" s="34"/>
      <c r="AQ2419" s="34"/>
      <c r="AR2419" s="34"/>
      <c r="AS2419" s="34"/>
      <c r="AT2419" s="44" t="s">
        <v>6737</v>
      </c>
      <c r="AU2419" s="44"/>
      <c r="AV2419" s="751" t="str" cm="1">
        <f t="array" ref="AV24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19" s="34"/>
      <c r="AX2419" s="34"/>
      <c r="AY2419" s="34"/>
      <c r="AZ2419" s="34"/>
      <c r="BA2419" s="34"/>
      <c r="BB2419" s="34"/>
      <c r="BC2419" s="34"/>
      <c r="BD2419" s="44">
        <v>50901</v>
      </c>
      <c r="BE2419" s="34" t="s">
        <v>780</v>
      </c>
      <c r="BF2419" s="43" t="s">
        <v>1277</v>
      </c>
      <c r="BG2419" s="34" t="s">
        <v>515</v>
      </c>
      <c r="BH2419" s="34" t="s">
        <v>400</v>
      </c>
      <c r="BI2419" s="34" t="s">
        <v>780</v>
      </c>
      <c r="BJ2419" s="44" t="s">
        <v>3928</v>
      </c>
      <c r="BK2419" s="44" t="s">
        <v>7044</v>
      </c>
    </row>
    <row r="2420" spans="22:63">
      <c r="V2420" s="43">
        <v>330</v>
      </c>
      <c r="W2420" s="34" t="s">
        <v>4205</v>
      </c>
      <c r="X2420" s="44">
        <v>50902</v>
      </c>
      <c r="Y2420" s="34" t="s">
        <v>839</v>
      </c>
      <c r="Z2420" s="43" t="s">
        <v>1277</v>
      </c>
      <c r="AA2420" s="34" t="s">
        <v>515</v>
      </c>
      <c r="AB2420" s="34" t="s">
        <v>400</v>
      </c>
      <c r="AC2420" s="34" t="s">
        <v>839</v>
      </c>
      <c r="AD2420" s="44" t="s">
        <v>3928</v>
      </c>
      <c r="AE2420" s="44" t="s">
        <v>7044</v>
      </c>
      <c r="AF2420" s="43">
        <v>273</v>
      </c>
      <c r="AG2420" s="34" t="s">
        <v>4205</v>
      </c>
      <c r="AH2420" s="34" t="s">
        <v>4204</v>
      </c>
      <c r="AI2420" s="43" t="s">
        <v>4119</v>
      </c>
      <c r="AJ2420" s="44" t="s">
        <v>4206</v>
      </c>
      <c r="AK2420" s="295">
        <v>6100773</v>
      </c>
      <c r="AL2420" s="44" t="s">
        <v>515</v>
      </c>
      <c r="AM2420" s="44" t="s">
        <v>4210</v>
      </c>
      <c r="AN2420" s="296">
        <v>274095800</v>
      </c>
      <c r="AO2420" s="34"/>
      <c r="AP2420" s="34"/>
      <c r="AQ2420" s="34"/>
      <c r="AR2420" s="34"/>
      <c r="AS2420" s="34"/>
      <c r="AT2420" s="44" t="s">
        <v>6737</v>
      </c>
      <c r="AU2420" s="44"/>
      <c r="AV2420" s="751" t="str" cm="1">
        <f t="array" ref="AV24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0" s="34"/>
      <c r="AX2420" s="34"/>
      <c r="AY2420" s="34"/>
      <c r="AZ2420" s="34"/>
      <c r="BA2420" s="34"/>
      <c r="BB2420" s="34"/>
      <c r="BC2420" s="34"/>
      <c r="BD2420" s="44">
        <v>50902</v>
      </c>
      <c r="BE2420" s="34" t="s">
        <v>839</v>
      </c>
      <c r="BF2420" s="43" t="s">
        <v>1277</v>
      </c>
      <c r="BG2420" s="34" t="s">
        <v>515</v>
      </c>
      <c r="BH2420" s="34" t="s">
        <v>400</v>
      </c>
      <c r="BI2420" s="34" t="s">
        <v>839</v>
      </c>
      <c r="BJ2420" s="44" t="s">
        <v>3928</v>
      </c>
      <c r="BK2420" s="44" t="s">
        <v>7044</v>
      </c>
    </row>
    <row r="2421" spans="22:63">
      <c r="V2421" s="43">
        <v>330</v>
      </c>
      <c r="W2421" s="34" t="s">
        <v>4205</v>
      </c>
      <c r="X2421" s="44">
        <v>50903</v>
      </c>
      <c r="Y2421" s="34" t="s">
        <v>1341</v>
      </c>
      <c r="Z2421" s="43" t="s">
        <v>1277</v>
      </c>
      <c r="AA2421" s="34" t="s">
        <v>515</v>
      </c>
      <c r="AB2421" s="34" t="s">
        <v>400</v>
      </c>
      <c r="AC2421" s="34" t="s">
        <v>1341</v>
      </c>
      <c r="AD2421" s="44" t="s">
        <v>3928</v>
      </c>
      <c r="AE2421" s="44" t="s">
        <v>7044</v>
      </c>
      <c r="AF2421" s="43">
        <v>273</v>
      </c>
      <c r="AG2421" s="34" t="s">
        <v>4205</v>
      </c>
      <c r="AH2421" s="34" t="s">
        <v>4204</v>
      </c>
      <c r="AI2421" s="43" t="s">
        <v>4119</v>
      </c>
      <c r="AJ2421" s="44" t="s">
        <v>4206</v>
      </c>
      <c r="AK2421" s="295">
        <v>6100773</v>
      </c>
      <c r="AL2421" s="44" t="s">
        <v>515</v>
      </c>
      <c r="AM2421" s="44" t="s">
        <v>4210</v>
      </c>
      <c r="AN2421" s="296">
        <v>274095800</v>
      </c>
      <c r="AO2421" s="34"/>
      <c r="AP2421" s="34"/>
      <c r="AQ2421" s="34"/>
      <c r="AR2421" s="34"/>
      <c r="AS2421" s="34"/>
      <c r="AT2421" s="44" t="s">
        <v>6737</v>
      </c>
      <c r="AU2421" s="44"/>
      <c r="AV2421" s="751" t="str" cm="1">
        <f t="array" ref="AV24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1" s="34"/>
      <c r="AX2421" s="34"/>
      <c r="AY2421" s="34"/>
      <c r="AZ2421" s="34"/>
      <c r="BA2421" s="34"/>
      <c r="BB2421" s="34"/>
      <c r="BC2421" s="34"/>
      <c r="BD2421" s="44">
        <v>50903</v>
      </c>
      <c r="BE2421" s="34" t="s">
        <v>1341</v>
      </c>
      <c r="BF2421" s="43" t="s">
        <v>1277</v>
      </c>
      <c r="BG2421" s="34" t="s">
        <v>515</v>
      </c>
      <c r="BH2421" s="34" t="s">
        <v>400</v>
      </c>
      <c r="BI2421" s="34" t="s">
        <v>1341</v>
      </c>
      <c r="BJ2421" s="44" t="s">
        <v>3928</v>
      </c>
      <c r="BK2421" s="44" t="s">
        <v>7044</v>
      </c>
    </row>
    <row r="2422" spans="22:63">
      <c r="V2422" s="43">
        <v>330</v>
      </c>
      <c r="W2422" s="34" t="s">
        <v>4205</v>
      </c>
      <c r="X2422" s="44">
        <v>50911</v>
      </c>
      <c r="Y2422" s="34" t="s">
        <v>1632</v>
      </c>
      <c r="Z2422" s="43" t="s">
        <v>1277</v>
      </c>
      <c r="AA2422" s="34" t="s">
        <v>515</v>
      </c>
      <c r="AB2422" s="34" t="s">
        <v>400</v>
      </c>
      <c r="AC2422" s="34" t="s">
        <v>1632</v>
      </c>
      <c r="AD2422" s="44" t="s">
        <v>3928</v>
      </c>
      <c r="AE2422" s="44" t="s">
        <v>7044</v>
      </c>
      <c r="AF2422" s="43">
        <v>273</v>
      </c>
      <c r="AG2422" s="34" t="s">
        <v>4205</v>
      </c>
      <c r="AH2422" s="34" t="s">
        <v>4204</v>
      </c>
      <c r="AI2422" s="43" t="s">
        <v>4119</v>
      </c>
      <c r="AJ2422" s="44" t="s">
        <v>4206</v>
      </c>
      <c r="AK2422" s="295">
        <v>6100773</v>
      </c>
      <c r="AL2422" s="44" t="s">
        <v>515</v>
      </c>
      <c r="AM2422" s="44" t="s">
        <v>4210</v>
      </c>
      <c r="AN2422" s="296">
        <v>274095800</v>
      </c>
      <c r="AO2422" s="34"/>
      <c r="AP2422" s="34"/>
      <c r="AQ2422" s="34"/>
      <c r="AR2422" s="34"/>
      <c r="AS2422" s="34"/>
      <c r="AT2422" s="44" t="s">
        <v>6737</v>
      </c>
      <c r="AU2422" s="44"/>
      <c r="AV2422" s="751" t="str" cm="1">
        <f t="array" ref="AV24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2" s="34"/>
      <c r="AX2422" s="34"/>
      <c r="AY2422" s="34"/>
      <c r="AZ2422" s="34"/>
      <c r="BA2422" s="34"/>
      <c r="BB2422" s="34"/>
      <c r="BC2422" s="34"/>
      <c r="BD2422" s="44">
        <v>50911</v>
      </c>
      <c r="BE2422" s="34" t="s">
        <v>1632</v>
      </c>
      <c r="BF2422" s="43" t="s">
        <v>1277</v>
      </c>
      <c r="BG2422" s="34" t="s">
        <v>515</v>
      </c>
      <c r="BH2422" s="34" t="s">
        <v>400</v>
      </c>
      <c r="BI2422" s="34" t="s">
        <v>1632</v>
      </c>
      <c r="BJ2422" s="44" t="s">
        <v>3928</v>
      </c>
      <c r="BK2422" s="44" t="s">
        <v>7044</v>
      </c>
    </row>
    <row r="2423" spans="22:63">
      <c r="V2423" s="43">
        <v>330</v>
      </c>
      <c r="W2423" s="34" t="s">
        <v>4205</v>
      </c>
      <c r="X2423" s="44">
        <v>50912</v>
      </c>
      <c r="Y2423" s="34" t="s">
        <v>515</v>
      </c>
      <c r="Z2423" s="43" t="s">
        <v>1277</v>
      </c>
      <c r="AA2423" s="34" t="s">
        <v>515</v>
      </c>
      <c r="AB2423" s="34" t="s">
        <v>400</v>
      </c>
      <c r="AC2423" s="34" t="s">
        <v>515</v>
      </c>
      <c r="AD2423" s="44" t="s">
        <v>3928</v>
      </c>
      <c r="AE2423" s="44" t="s">
        <v>7044</v>
      </c>
      <c r="AF2423" s="43">
        <v>273</v>
      </c>
      <c r="AG2423" s="34" t="s">
        <v>4205</v>
      </c>
      <c r="AH2423" s="34" t="s">
        <v>4204</v>
      </c>
      <c r="AI2423" s="43" t="s">
        <v>4119</v>
      </c>
      <c r="AJ2423" s="44" t="s">
        <v>4206</v>
      </c>
      <c r="AK2423" s="295">
        <v>6100773</v>
      </c>
      <c r="AL2423" s="44" t="s">
        <v>515</v>
      </c>
      <c r="AM2423" s="44" t="s">
        <v>4210</v>
      </c>
      <c r="AN2423" s="296">
        <v>274095800</v>
      </c>
      <c r="AO2423" s="34"/>
      <c r="AP2423" s="34"/>
      <c r="AQ2423" s="34"/>
      <c r="AR2423" s="34"/>
      <c r="AS2423" s="34"/>
      <c r="AT2423" s="44" t="s">
        <v>6737</v>
      </c>
      <c r="AU2423" s="44"/>
      <c r="AV2423" s="751" t="str" cm="1">
        <f t="array" ref="AV24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3" s="34"/>
      <c r="AX2423" s="34"/>
      <c r="AY2423" s="34"/>
      <c r="AZ2423" s="34"/>
      <c r="BA2423" s="34"/>
      <c r="BB2423" s="34"/>
      <c r="BC2423" s="34"/>
      <c r="BD2423" s="44">
        <v>50912</v>
      </c>
      <c r="BE2423" s="34" t="s">
        <v>515</v>
      </c>
      <c r="BF2423" s="43" t="s">
        <v>1277</v>
      </c>
      <c r="BG2423" s="34" t="s">
        <v>515</v>
      </c>
      <c r="BH2423" s="34" t="s">
        <v>400</v>
      </c>
      <c r="BI2423" s="34" t="s">
        <v>515</v>
      </c>
      <c r="BJ2423" s="44" t="s">
        <v>3928</v>
      </c>
      <c r="BK2423" s="44" t="s">
        <v>7044</v>
      </c>
    </row>
    <row r="2424" spans="22:63">
      <c r="V2424" s="43">
        <v>330</v>
      </c>
      <c r="W2424" s="34" t="s">
        <v>4205</v>
      </c>
      <c r="X2424" s="44">
        <v>50900</v>
      </c>
      <c r="Y2424" s="34" t="s">
        <v>7045</v>
      </c>
      <c r="Z2424" s="43" t="s">
        <v>1277</v>
      </c>
      <c r="AA2424" s="34" t="s">
        <v>515</v>
      </c>
      <c r="AB2424" s="34" t="s">
        <v>400</v>
      </c>
      <c r="AC2424" s="34" t="s">
        <v>515</v>
      </c>
      <c r="AD2424" s="44" t="s">
        <v>3928</v>
      </c>
      <c r="AE2424" s="44" t="s">
        <v>7044</v>
      </c>
      <c r="AF2424" s="43">
        <v>273</v>
      </c>
      <c r="AG2424" s="34" t="s">
        <v>4205</v>
      </c>
      <c r="AH2424" s="34" t="s">
        <v>4204</v>
      </c>
      <c r="AI2424" s="43" t="s">
        <v>4119</v>
      </c>
      <c r="AJ2424" s="44" t="s">
        <v>4206</v>
      </c>
      <c r="AK2424" s="295">
        <v>6100773</v>
      </c>
      <c r="AL2424" s="44" t="s">
        <v>515</v>
      </c>
      <c r="AM2424" s="44" t="s">
        <v>4210</v>
      </c>
      <c r="AN2424" s="296">
        <v>274095800</v>
      </c>
      <c r="AO2424" s="34"/>
      <c r="AP2424" s="34"/>
      <c r="AQ2424" s="34"/>
      <c r="AR2424" s="34"/>
      <c r="AS2424" s="34"/>
      <c r="AT2424" s="44" t="s">
        <v>6737</v>
      </c>
      <c r="AU2424" s="44"/>
      <c r="AV2424" s="751" t="str" cm="1">
        <f t="array" ref="AV24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4" s="34"/>
      <c r="AX2424" s="34"/>
      <c r="AY2424" s="34"/>
      <c r="AZ2424" s="34"/>
      <c r="BA2424" s="34"/>
      <c r="BB2424" s="34"/>
      <c r="BC2424" s="34"/>
      <c r="BD2424" s="44">
        <v>50900</v>
      </c>
      <c r="BE2424" s="34" t="s">
        <v>7045</v>
      </c>
      <c r="BF2424" s="43" t="s">
        <v>1277</v>
      </c>
      <c r="BG2424" s="34" t="s">
        <v>515</v>
      </c>
      <c r="BH2424" s="34" t="s">
        <v>400</v>
      </c>
      <c r="BI2424" s="34" t="s">
        <v>515</v>
      </c>
      <c r="BJ2424" s="44" t="s">
        <v>3928</v>
      </c>
      <c r="BK2424" s="44" t="s">
        <v>7044</v>
      </c>
    </row>
    <row r="2425" spans="22:63">
      <c r="V2425" s="43">
        <v>330</v>
      </c>
      <c r="W2425" s="34" t="s">
        <v>4205</v>
      </c>
      <c r="X2425" s="44">
        <v>50913</v>
      </c>
      <c r="Y2425" s="34" t="s">
        <v>2073</v>
      </c>
      <c r="Z2425" s="43" t="s">
        <v>1277</v>
      </c>
      <c r="AA2425" s="34" t="s">
        <v>515</v>
      </c>
      <c r="AB2425" s="34" t="s">
        <v>400</v>
      </c>
      <c r="AC2425" s="34" t="s">
        <v>2073</v>
      </c>
      <c r="AD2425" s="44" t="s">
        <v>3928</v>
      </c>
      <c r="AE2425" s="44" t="s">
        <v>7044</v>
      </c>
      <c r="AF2425" s="43">
        <v>273</v>
      </c>
      <c r="AG2425" s="34" t="s">
        <v>4205</v>
      </c>
      <c r="AH2425" s="34" t="s">
        <v>4204</v>
      </c>
      <c r="AI2425" s="43" t="s">
        <v>4119</v>
      </c>
      <c r="AJ2425" s="44" t="s">
        <v>4206</v>
      </c>
      <c r="AK2425" s="295">
        <v>6100773</v>
      </c>
      <c r="AL2425" s="44" t="s">
        <v>515</v>
      </c>
      <c r="AM2425" s="44" t="s">
        <v>4210</v>
      </c>
      <c r="AN2425" s="296">
        <v>274095800</v>
      </c>
      <c r="AO2425" s="34"/>
      <c r="AP2425" s="34"/>
      <c r="AQ2425" s="34"/>
      <c r="AR2425" s="34"/>
      <c r="AS2425" s="34"/>
      <c r="AT2425" s="44" t="s">
        <v>6737</v>
      </c>
      <c r="AU2425" s="44"/>
      <c r="AV2425" s="751" t="str" cm="1">
        <f t="array" ref="AV24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5" s="34"/>
      <c r="AX2425" s="34"/>
      <c r="AY2425" s="34"/>
      <c r="AZ2425" s="34"/>
      <c r="BA2425" s="34"/>
      <c r="BB2425" s="34"/>
      <c r="BC2425" s="34"/>
      <c r="BD2425" s="44">
        <v>50913</v>
      </c>
      <c r="BE2425" s="34" t="s">
        <v>2073</v>
      </c>
      <c r="BF2425" s="43" t="s">
        <v>1277</v>
      </c>
      <c r="BG2425" s="34" t="s">
        <v>515</v>
      </c>
      <c r="BH2425" s="34" t="s">
        <v>400</v>
      </c>
      <c r="BI2425" s="34" t="s">
        <v>2073</v>
      </c>
      <c r="BJ2425" s="44" t="s">
        <v>3928</v>
      </c>
      <c r="BK2425" s="44" t="s">
        <v>7044</v>
      </c>
    </row>
    <row r="2426" spans="22:63">
      <c r="V2426" s="43">
        <v>330</v>
      </c>
      <c r="W2426" s="34" t="s">
        <v>4205</v>
      </c>
      <c r="X2426" s="44">
        <v>50915</v>
      </c>
      <c r="Y2426" s="34" t="s">
        <v>2405</v>
      </c>
      <c r="Z2426" s="43" t="s">
        <v>1277</v>
      </c>
      <c r="AA2426" s="34" t="s">
        <v>515</v>
      </c>
      <c r="AB2426" s="34" t="s">
        <v>400</v>
      </c>
      <c r="AC2426" s="34" t="s">
        <v>7046</v>
      </c>
      <c r="AD2426" s="44" t="s">
        <v>3928</v>
      </c>
      <c r="AE2426" s="44" t="s">
        <v>7044</v>
      </c>
      <c r="AF2426" s="43">
        <v>273</v>
      </c>
      <c r="AG2426" s="34" t="s">
        <v>4205</v>
      </c>
      <c r="AH2426" s="34" t="s">
        <v>4204</v>
      </c>
      <c r="AI2426" s="43" t="s">
        <v>4119</v>
      </c>
      <c r="AJ2426" s="44" t="s">
        <v>4206</v>
      </c>
      <c r="AK2426" s="295">
        <v>6100773</v>
      </c>
      <c r="AL2426" s="44" t="s">
        <v>515</v>
      </c>
      <c r="AM2426" s="44" t="s">
        <v>4210</v>
      </c>
      <c r="AN2426" s="296">
        <v>274095800</v>
      </c>
      <c r="AO2426" s="34"/>
      <c r="AP2426" s="34"/>
      <c r="AQ2426" s="34"/>
      <c r="AR2426" s="34"/>
      <c r="AS2426" s="34"/>
      <c r="AT2426" s="44" t="s">
        <v>6737</v>
      </c>
      <c r="AU2426" s="44"/>
      <c r="AV2426" s="751" t="str" cm="1">
        <f t="array" ref="AV24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6" s="34"/>
      <c r="AX2426" s="34"/>
      <c r="AY2426" s="34"/>
      <c r="AZ2426" s="34"/>
      <c r="BA2426" s="34"/>
      <c r="BB2426" s="34"/>
      <c r="BC2426" s="34"/>
      <c r="BD2426" s="44">
        <v>50915</v>
      </c>
      <c r="BE2426" s="34" t="s">
        <v>2405</v>
      </c>
      <c r="BF2426" s="43" t="s">
        <v>1277</v>
      </c>
      <c r="BG2426" s="34" t="s">
        <v>515</v>
      </c>
      <c r="BH2426" s="34" t="s">
        <v>400</v>
      </c>
      <c r="BI2426" s="34" t="s">
        <v>7046</v>
      </c>
      <c r="BJ2426" s="44" t="s">
        <v>3928</v>
      </c>
      <c r="BK2426" s="44" t="s">
        <v>7044</v>
      </c>
    </row>
    <row r="2427" spans="22:63">
      <c r="V2427" s="43">
        <v>330</v>
      </c>
      <c r="W2427" s="34" t="s">
        <v>4205</v>
      </c>
      <c r="X2427" s="44">
        <v>50916</v>
      </c>
      <c r="Y2427" s="34" t="s">
        <v>2546</v>
      </c>
      <c r="Z2427" s="43" t="s">
        <v>1277</v>
      </c>
      <c r="AA2427" s="34" t="s">
        <v>515</v>
      </c>
      <c r="AB2427" s="34" t="s">
        <v>400</v>
      </c>
      <c r="AC2427" s="34" t="s">
        <v>7047</v>
      </c>
      <c r="AD2427" s="44" t="s">
        <v>3928</v>
      </c>
      <c r="AE2427" s="44" t="s">
        <v>7044</v>
      </c>
      <c r="AF2427" s="43">
        <v>273</v>
      </c>
      <c r="AG2427" s="34" t="s">
        <v>4205</v>
      </c>
      <c r="AH2427" s="34" t="s">
        <v>4204</v>
      </c>
      <c r="AI2427" s="43" t="s">
        <v>4119</v>
      </c>
      <c r="AJ2427" s="44" t="s">
        <v>4206</v>
      </c>
      <c r="AK2427" s="295">
        <v>6100773</v>
      </c>
      <c r="AL2427" s="44" t="s">
        <v>515</v>
      </c>
      <c r="AM2427" s="44" t="s">
        <v>4210</v>
      </c>
      <c r="AN2427" s="296">
        <v>274095800</v>
      </c>
      <c r="AO2427" s="34"/>
      <c r="AP2427" s="34"/>
      <c r="AQ2427" s="34"/>
      <c r="AR2427" s="34"/>
      <c r="AS2427" s="34"/>
      <c r="AT2427" s="44" t="s">
        <v>6737</v>
      </c>
      <c r="AU2427" s="44"/>
      <c r="AV2427" s="751" t="str" cm="1">
        <f t="array" ref="AV24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7" s="34"/>
      <c r="AX2427" s="34"/>
      <c r="AY2427" s="34"/>
      <c r="AZ2427" s="34"/>
      <c r="BA2427" s="34"/>
      <c r="BB2427" s="34"/>
      <c r="BC2427" s="34"/>
      <c r="BD2427" s="44">
        <v>50916</v>
      </c>
      <c r="BE2427" s="34" t="s">
        <v>2546</v>
      </c>
      <c r="BF2427" s="43" t="s">
        <v>1277</v>
      </c>
      <c r="BG2427" s="34" t="s">
        <v>515</v>
      </c>
      <c r="BH2427" s="34" t="s">
        <v>400</v>
      </c>
      <c r="BI2427" s="34" t="s">
        <v>7047</v>
      </c>
      <c r="BJ2427" s="44" t="s">
        <v>3928</v>
      </c>
      <c r="BK2427" s="44" t="s">
        <v>7044</v>
      </c>
    </row>
    <row r="2428" spans="22:63">
      <c r="V2428" s="43">
        <v>330</v>
      </c>
      <c r="W2428" s="34" t="s">
        <v>4205</v>
      </c>
      <c r="X2428" s="44">
        <v>50917</v>
      </c>
      <c r="Y2428" s="34" t="s">
        <v>2675</v>
      </c>
      <c r="Z2428" s="43" t="s">
        <v>1277</v>
      </c>
      <c r="AA2428" s="34" t="s">
        <v>515</v>
      </c>
      <c r="AB2428" s="34" t="s">
        <v>400</v>
      </c>
      <c r="AC2428" s="34" t="s">
        <v>7048</v>
      </c>
      <c r="AD2428" s="44" t="s">
        <v>3928</v>
      </c>
      <c r="AE2428" s="44" t="s">
        <v>7044</v>
      </c>
      <c r="AF2428" s="43">
        <v>273</v>
      </c>
      <c r="AG2428" s="34" t="s">
        <v>4205</v>
      </c>
      <c r="AH2428" s="34" t="s">
        <v>4204</v>
      </c>
      <c r="AI2428" s="43" t="s">
        <v>4119</v>
      </c>
      <c r="AJ2428" s="44" t="s">
        <v>4206</v>
      </c>
      <c r="AK2428" s="295">
        <v>6100773</v>
      </c>
      <c r="AL2428" s="44" t="s">
        <v>515</v>
      </c>
      <c r="AM2428" s="44" t="s">
        <v>4210</v>
      </c>
      <c r="AN2428" s="296">
        <v>274095800</v>
      </c>
      <c r="AO2428" s="34"/>
      <c r="AP2428" s="34"/>
      <c r="AQ2428" s="34"/>
      <c r="AR2428" s="34"/>
      <c r="AS2428" s="34"/>
      <c r="AT2428" s="44" t="s">
        <v>6737</v>
      </c>
      <c r="AU2428" s="44"/>
      <c r="AV2428" s="751" t="str" cm="1">
        <f t="array" ref="AV24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8" s="34"/>
      <c r="AX2428" s="34"/>
      <c r="AY2428" s="34"/>
      <c r="AZ2428" s="34"/>
      <c r="BA2428" s="34"/>
      <c r="BB2428" s="34"/>
      <c r="BC2428" s="34"/>
      <c r="BD2428" s="44">
        <v>50917</v>
      </c>
      <c r="BE2428" s="34" t="s">
        <v>2675</v>
      </c>
      <c r="BF2428" s="43" t="s">
        <v>1277</v>
      </c>
      <c r="BG2428" s="34" t="s">
        <v>515</v>
      </c>
      <c r="BH2428" s="34" t="s">
        <v>400</v>
      </c>
      <c r="BI2428" s="34" t="s">
        <v>7048</v>
      </c>
      <c r="BJ2428" s="44" t="s">
        <v>3928</v>
      </c>
      <c r="BK2428" s="44" t="s">
        <v>7044</v>
      </c>
    </row>
    <row r="2429" spans="22:63">
      <c r="V2429" s="43">
        <v>330</v>
      </c>
      <c r="W2429" s="34" t="s">
        <v>4205</v>
      </c>
      <c r="X2429" s="44">
        <v>50914</v>
      </c>
      <c r="Y2429" s="34" t="s">
        <v>2251</v>
      </c>
      <c r="Z2429" s="43" t="s">
        <v>1277</v>
      </c>
      <c r="AA2429" s="34" t="s">
        <v>515</v>
      </c>
      <c r="AB2429" s="34" t="s">
        <v>400</v>
      </c>
      <c r="AC2429" s="34" t="s">
        <v>2251</v>
      </c>
      <c r="AD2429" s="44" t="s">
        <v>3928</v>
      </c>
      <c r="AE2429" s="44" t="s">
        <v>7044</v>
      </c>
      <c r="AF2429" s="43">
        <v>273</v>
      </c>
      <c r="AG2429" s="34" t="s">
        <v>4205</v>
      </c>
      <c r="AH2429" s="34" t="s">
        <v>4204</v>
      </c>
      <c r="AI2429" s="43" t="s">
        <v>4119</v>
      </c>
      <c r="AJ2429" s="44" t="s">
        <v>4206</v>
      </c>
      <c r="AK2429" s="295">
        <v>6100773</v>
      </c>
      <c r="AL2429" s="44" t="s">
        <v>515</v>
      </c>
      <c r="AM2429" s="44" t="s">
        <v>4210</v>
      </c>
      <c r="AN2429" s="296">
        <v>274095800</v>
      </c>
      <c r="AO2429" s="34"/>
      <c r="AP2429" s="34"/>
      <c r="AQ2429" s="34"/>
      <c r="AR2429" s="34"/>
      <c r="AS2429" s="34"/>
      <c r="AT2429" s="44" t="s">
        <v>6737</v>
      </c>
      <c r="AU2429" s="44"/>
      <c r="AV2429" s="751" t="str" cm="1">
        <f t="array" ref="AV24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29" s="34"/>
      <c r="AX2429" s="34"/>
      <c r="AY2429" s="34"/>
      <c r="AZ2429" s="34"/>
      <c r="BA2429" s="34"/>
      <c r="BB2429" s="34"/>
      <c r="BC2429" s="34"/>
      <c r="BD2429" s="44">
        <v>50914</v>
      </c>
      <c r="BE2429" s="34" t="s">
        <v>2251</v>
      </c>
      <c r="BF2429" s="43" t="s">
        <v>1277</v>
      </c>
      <c r="BG2429" s="34" t="s">
        <v>515</v>
      </c>
      <c r="BH2429" s="34" t="s">
        <v>400</v>
      </c>
      <c r="BI2429" s="34" t="s">
        <v>2251</v>
      </c>
      <c r="BJ2429" s="44" t="s">
        <v>3928</v>
      </c>
      <c r="BK2429" s="44" t="s">
        <v>7044</v>
      </c>
    </row>
    <row r="2430" spans="22:63">
      <c r="V2430" s="43">
        <v>330</v>
      </c>
      <c r="W2430" s="34" t="s">
        <v>4205</v>
      </c>
      <c r="X2430" s="44">
        <v>51001</v>
      </c>
      <c r="Y2430" s="34" t="s">
        <v>781</v>
      </c>
      <c r="Z2430" s="43" t="s">
        <v>1277</v>
      </c>
      <c r="AA2430" s="34" t="s">
        <v>516</v>
      </c>
      <c r="AB2430" s="34" t="s">
        <v>400</v>
      </c>
      <c r="AC2430" s="34" t="s">
        <v>781</v>
      </c>
      <c r="AD2430" s="44" t="s">
        <v>3928</v>
      </c>
      <c r="AE2430" s="44" t="s">
        <v>7044</v>
      </c>
      <c r="AF2430" s="43">
        <v>273</v>
      </c>
      <c r="AG2430" s="34" t="s">
        <v>4205</v>
      </c>
      <c r="AH2430" s="34" t="s">
        <v>4204</v>
      </c>
      <c r="AI2430" s="43" t="s">
        <v>4119</v>
      </c>
      <c r="AJ2430" s="44" t="s">
        <v>4206</v>
      </c>
      <c r="AK2430" s="295">
        <v>6100773</v>
      </c>
      <c r="AL2430" s="44" t="s">
        <v>515</v>
      </c>
      <c r="AM2430" s="44" t="s">
        <v>4210</v>
      </c>
      <c r="AN2430" s="296">
        <v>274095800</v>
      </c>
      <c r="AO2430" s="34"/>
      <c r="AP2430" s="34"/>
      <c r="AQ2430" s="34"/>
      <c r="AR2430" s="34"/>
      <c r="AS2430" s="34"/>
      <c r="AT2430" s="44" t="s">
        <v>6737</v>
      </c>
      <c r="AU2430" s="44"/>
      <c r="AV2430" s="751" t="str" cm="1">
        <f t="array" ref="AV24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30" s="34"/>
      <c r="AX2430" s="34"/>
      <c r="AY2430" s="34"/>
      <c r="AZ2430" s="34"/>
      <c r="BA2430" s="34"/>
      <c r="BB2430" s="34"/>
      <c r="BC2430" s="34"/>
      <c r="BD2430" s="44">
        <v>51001</v>
      </c>
      <c r="BE2430" s="34" t="s">
        <v>781</v>
      </c>
      <c r="BF2430" s="43" t="s">
        <v>1277</v>
      </c>
      <c r="BG2430" s="34" t="s">
        <v>516</v>
      </c>
      <c r="BH2430" s="34" t="s">
        <v>400</v>
      </c>
      <c r="BI2430" s="34" t="s">
        <v>781</v>
      </c>
      <c r="BJ2430" s="44" t="s">
        <v>3928</v>
      </c>
      <c r="BK2430" s="44" t="s">
        <v>7044</v>
      </c>
    </row>
    <row r="2431" spans="22:63">
      <c r="V2431" s="43">
        <v>330</v>
      </c>
      <c r="W2431" s="34" t="s">
        <v>4205</v>
      </c>
      <c r="X2431" s="44">
        <v>51002</v>
      </c>
      <c r="Y2431" s="34" t="s">
        <v>1048</v>
      </c>
      <c r="Z2431" s="43" t="s">
        <v>1277</v>
      </c>
      <c r="AA2431" s="34" t="s">
        <v>516</v>
      </c>
      <c r="AB2431" s="34" t="s">
        <v>400</v>
      </c>
      <c r="AC2431" s="34" t="s">
        <v>1048</v>
      </c>
      <c r="AD2431" s="44" t="s">
        <v>3928</v>
      </c>
      <c r="AE2431" s="44" t="s">
        <v>7044</v>
      </c>
      <c r="AF2431" s="43">
        <v>273</v>
      </c>
      <c r="AG2431" s="34" t="s">
        <v>4205</v>
      </c>
      <c r="AH2431" s="34" t="s">
        <v>4204</v>
      </c>
      <c r="AI2431" s="43" t="s">
        <v>4119</v>
      </c>
      <c r="AJ2431" s="44" t="s">
        <v>4206</v>
      </c>
      <c r="AK2431" s="295">
        <v>6100773</v>
      </c>
      <c r="AL2431" s="44" t="s">
        <v>515</v>
      </c>
      <c r="AM2431" s="44" t="s">
        <v>4210</v>
      </c>
      <c r="AN2431" s="296">
        <v>274095800</v>
      </c>
      <c r="AO2431" s="34"/>
      <c r="AP2431" s="34"/>
      <c r="AQ2431" s="34"/>
      <c r="AR2431" s="34"/>
      <c r="AS2431" s="34"/>
      <c r="AT2431" s="44" t="s">
        <v>6737</v>
      </c>
      <c r="AU2431" s="44"/>
      <c r="AV2431" s="751" t="str" cm="1">
        <f t="array" ref="AV24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31" s="34"/>
      <c r="AX2431" s="34"/>
      <c r="AY2431" s="34"/>
      <c r="AZ2431" s="34"/>
      <c r="BA2431" s="34"/>
      <c r="BB2431" s="34"/>
      <c r="BC2431" s="34"/>
      <c r="BD2431" s="44">
        <v>51002</v>
      </c>
      <c r="BE2431" s="34" t="s">
        <v>1048</v>
      </c>
      <c r="BF2431" s="43" t="s">
        <v>1277</v>
      </c>
      <c r="BG2431" s="34" t="s">
        <v>516</v>
      </c>
      <c r="BH2431" s="34" t="s">
        <v>400</v>
      </c>
      <c r="BI2431" s="34" t="s">
        <v>1048</v>
      </c>
      <c r="BJ2431" s="44" t="s">
        <v>3928</v>
      </c>
      <c r="BK2431" s="44" t="s">
        <v>7044</v>
      </c>
    </row>
    <row r="2432" spans="22:63">
      <c r="V2432" s="43">
        <v>330</v>
      </c>
      <c r="W2432" s="34" t="s">
        <v>4205</v>
      </c>
      <c r="X2432" s="44">
        <v>51003</v>
      </c>
      <c r="Y2432" s="34" t="s">
        <v>516</v>
      </c>
      <c r="Z2432" s="43" t="s">
        <v>1277</v>
      </c>
      <c r="AA2432" s="34" t="s">
        <v>516</v>
      </c>
      <c r="AB2432" s="34" t="s">
        <v>400</v>
      </c>
      <c r="AC2432" s="34" t="s">
        <v>516</v>
      </c>
      <c r="AD2432" s="44" t="s">
        <v>3928</v>
      </c>
      <c r="AE2432" s="44" t="s">
        <v>7044</v>
      </c>
      <c r="AF2432" s="43">
        <v>273</v>
      </c>
      <c r="AG2432" s="34" t="s">
        <v>4205</v>
      </c>
      <c r="AH2432" s="34" t="s">
        <v>4204</v>
      </c>
      <c r="AI2432" s="43" t="s">
        <v>4119</v>
      </c>
      <c r="AJ2432" s="44" t="s">
        <v>4206</v>
      </c>
      <c r="AK2432" s="295">
        <v>6100773</v>
      </c>
      <c r="AL2432" s="44" t="s">
        <v>515</v>
      </c>
      <c r="AM2432" s="44" t="s">
        <v>4210</v>
      </c>
      <c r="AN2432" s="296">
        <v>274095800</v>
      </c>
      <c r="AO2432" s="34"/>
      <c r="AP2432" s="34"/>
      <c r="AQ2432" s="34"/>
      <c r="AR2432" s="34"/>
      <c r="AS2432" s="34"/>
      <c r="AT2432" s="44" t="s">
        <v>6737</v>
      </c>
      <c r="AU2432" s="44"/>
      <c r="AV2432" s="751" t="str" cm="1">
        <f t="array" ref="AV24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32" s="34"/>
      <c r="AX2432" s="34"/>
      <c r="AY2432" s="34"/>
      <c r="AZ2432" s="34"/>
      <c r="BA2432" s="34"/>
      <c r="BB2432" s="34"/>
      <c r="BC2432" s="34"/>
      <c r="BD2432" s="44">
        <v>51003</v>
      </c>
      <c r="BE2432" s="34" t="s">
        <v>516</v>
      </c>
      <c r="BF2432" s="43" t="s">
        <v>1277</v>
      </c>
      <c r="BG2432" s="34" t="s">
        <v>516</v>
      </c>
      <c r="BH2432" s="34" t="s">
        <v>400</v>
      </c>
      <c r="BI2432" s="34" t="s">
        <v>516</v>
      </c>
      <c r="BJ2432" s="44" t="s">
        <v>3928</v>
      </c>
      <c r="BK2432" s="44" t="s">
        <v>7044</v>
      </c>
    </row>
    <row r="2433" spans="22:63">
      <c r="V2433" s="43">
        <v>330</v>
      </c>
      <c r="W2433" s="34" t="s">
        <v>4205</v>
      </c>
      <c r="X2433" s="44">
        <v>51000</v>
      </c>
      <c r="Y2433" s="34" t="s">
        <v>7049</v>
      </c>
      <c r="Z2433" s="43" t="s">
        <v>1277</v>
      </c>
      <c r="AA2433" s="34" t="s">
        <v>516</v>
      </c>
      <c r="AB2433" s="34" t="s">
        <v>400</v>
      </c>
      <c r="AC2433" s="34" t="s">
        <v>516</v>
      </c>
      <c r="AD2433" s="44" t="s">
        <v>3928</v>
      </c>
      <c r="AE2433" s="44" t="s">
        <v>7044</v>
      </c>
      <c r="AF2433" s="43">
        <v>273</v>
      </c>
      <c r="AG2433" s="34" t="s">
        <v>4205</v>
      </c>
      <c r="AH2433" s="34" t="s">
        <v>4204</v>
      </c>
      <c r="AI2433" s="43" t="s">
        <v>4119</v>
      </c>
      <c r="AJ2433" s="44" t="s">
        <v>4206</v>
      </c>
      <c r="AK2433" s="295">
        <v>6100773</v>
      </c>
      <c r="AL2433" s="44" t="s">
        <v>515</v>
      </c>
      <c r="AM2433" s="44" t="s">
        <v>4210</v>
      </c>
      <c r="AN2433" s="296">
        <v>274095800</v>
      </c>
      <c r="AO2433" s="34"/>
      <c r="AP2433" s="34"/>
      <c r="AQ2433" s="34"/>
      <c r="AR2433" s="34"/>
      <c r="AS2433" s="34"/>
      <c r="AT2433" s="44" t="s">
        <v>7031</v>
      </c>
      <c r="AU2433" s="44"/>
      <c r="AV2433" s="751" t="str" cm="1">
        <f t="array" ref="AV24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DC</v>
      </c>
      <c r="AW2433" s="34"/>
      <c r="AX2433" s="34"/>
      <c r="AY2433" s="34"/>
      <c r="AZ2433" s="34"/>
      <c r="BA2433" s="34"/>
      <c r="BB2433" s="34"/>
      <c r="BC2433" s="34"/>
      <c r="BD2433" s="44">
        <v>51000</v>
      </c>
      <c r="BE2433" s="34" t="s">
        <v>7049</v>
      </c>
      <c r="BF2433" s="43" t="s">
        <v>1277</v>
      </c>
      <c r="BG2433" s="34" t="s">
        <v>516</v>
      </c>
      <c r="BH2433" s="34" t="s">
        <v>400</v>
      </c>
      <c r="BI2433" s="34" t="s">
        <v>516</v>
      </c>
      <c r="BJ2433" s="44" t="s">
        <v>3928</v>
      </c>
      <c r="BK2433" s="44" t="s">
        <v>7044</v>
      </c>
    </row>
    <row r="2434" spans="22:63">
      <c r="V2434" s="43">
        <v>331</v>
      </c>
      <c r="W2434" s="34" t="s">
        <v>4314</v>
      </c>
      <c r="X2434" s="44">
        <v>140100</v>
      </c>
      <c r="Y2434" s="34" t="s">
        <v>7050</v>
      </c>
      <c r="Z2434" s="43" t="s">
        <v>1277</v>
      </c>
      <c r="AA2434" s="34" t="s">
        <v>452</v>
      </c>
      <c r="AB2434" s="34" t="s">
        <v>409</v>
      </c>
      <c r="AC2434" s="34" t="s">
        <v>7051</v>
      </c>
      <c r="AD2434" s="44" t="s">
        <v>3928</v>
      </c>
      <c r="AE2434" s="44" t="s">
        <v>7044</v>
      </c>
      <c r="AF2434" s="43">
        <v>331</v>
      </c>
      <c r="AG2434" s="34" t="s">
        <v>4314</v>
      </c>
      <c r="AH2434" s="34" t="s">
        <v>4313</v>
      </c>
      <c r="AI2434" s="43" t="s">
        <v>4315</v>
      </c>
      <c r="AJ2434" s="44" t="s">
        <v>4316</v>
      </c>
      <c r="AK2434" s="295">
        <v>2200086</v>
      </c>
      <c r="AL2434" s="44" t="s">
        <v>452</v>
      </c>
      <c r="AM2434" s="44" t="s">
        <v>4320</v>
      </c>
      <c r="AN2434" s="296">
        <v>241095900</v>
      </c>
      <c r="AO2434" s="34"/>
      <c r="AP2434" s="34"/>
      <c r="AQ2434" s="34"/>
      <c r="AR2434" s="34"/>
      <c r="AS2434" s="34"/>
      <c r="AT2434" s="44" t="s">
        <v>7031</v>
      </c>
      <c r="AU2434" s="44"/>
      <c r="AV2434" s="751" t="str" cm="1">
        <f t="array" ref="AV24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34" s="34"/>
      <c r="AX2434" s="34"/>
      <c r="AY2434" s="34"/>
      <c r="AZ2434" s="34"/>
      <c r="BA2434" s="34"/>
      <c r="BB2434" s="34"/>
      <c r="BC2434" s="34"/>
      <c r="BD2434" s="44">
        <v>140100</v>
      </c>
      <c r="BE2434" s="34" t="s">
        <v>7050</v>
      </c>
      <c r="BF2434" s="43" t="s">
        <v>1277</v>
      </c>
      <c r="BG2434" s="34" t="s">
        <v>452</v>
      </c>
      <c r="BH2434" s="34" t="s">
        <v>409</v>
      </c>
      <c r="BI2434" s="34" t="s">
        <v>7051</v>
      </c>
      <c r="BJ2434" s="44" t="s">
        <v>3928</v>
      </c>
      <c r="BK2434" s="44" t="s">
        <v>7044</v>
      </c>
    </row>
    <row r="2435" spans="22:63">
      <c r="V2435" s="43">
        <v>331</v>
      </c>
      <c r="W2435" s="34" t="s">
        <v>4314</v>
      </c>
      <c r="X2435" s="44">
        <v>140104</v>
      </c>
      <c r="Y2435" s="34" t="s">
        <v>895</v>
      </c>
      <c r="Z2435" s="43" t="s">
        <v>1277</v>
      </c>
      <c r="AA2435" s="34" t="s">
        <v>452</v>
      </c>
      <c r="AB2435" s="34" t="s">
        <v>409</v>
      </c>
      <c r="AC2435" s="34" t="s">
        <v>895</v>
      </c>
      <c r="AD2435" s="44" t="s">
        <v>3928</v>
      </c>
      <c r="AE2435" s="44" t="s">
        <v>7044</v>
      </c>
      <c r="AF2435" s="43">
        <v>331</v>
      </c>
      <c r="AG2435" s="34" t="s">
        <v>4314</v>
      </c>
      <c r="AH2435" s="34" t="s">
        <v>4313</v>
      </c>
      <c r="AI2435" s="43" t="s">
        <v>4315</v>
      </c>
      <c r="AJ2435" s="44" t="s">
        <v>4316</v>
      </c>
      <c r="AK2435" s="295">
        <v>2200086</v>
      </c>
      <c r="AL2435" s="44" t="s">
        <v>452</v>
      </c>
      <c r="AM2435" s="44" t="s">
        <v>4320</v>
      </c>
      <c r="AN2435" s="296">
        <v>241095900</v>
      </c>
      <c r="AO2435" s="34"/>
      <c r="AP2435" s="34"/>
      <c r="AQ2435" s="34"/>
      <c r="AR2435" s="34"/>
      <c r="AS2435" s="34"/>
      <c r="AT2435" s="44" t="s">
        <v>7031</v>
      </c>
      <c r="AU2435" s="44"/>
      <c r="AV2435" s="751" t="str" cm="1">
        <f t="array" ref="AV24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35" s="34"/>
      <c r="AX2435" s="34"/>
      <c r="AY2435" s="34"/>
      <c r="AZ2435" s="34"/>
      <c r="BA2435" s="34"/>
      <c r="BB2435" s="34"/>
      <c r="BC2435" s="34"/>
      <c r="BD2435" s="44">
        <v>140104</v>
      </c>
      <c r="BE2435" s="34" t="s">
        <v>895</v>
      </c>
      <c r="BF2435" s="43" t="s">
        <v>1277</v>
      </c>
      <c r="BG2435" s="34" t="s">
        <v>452</v>
      </c>
      <c r="BH2435" s="34" t="s">
        <v>409</v>
      </c>
      <c r="BI2435" s="34" t="s">
        <v>895</v>
      </c>
      <c r="BJ2435" s="44" t="s">
        <v>3928</v>
      </c>
      <c r="BK2435" s="44" t="s">
        <v>7044</v>
      </c>
    </row>
    <row r="2436" spans="22:63">
      <c r="V2436" s="43">
        <v>331</v>
      </c>
      <c r="W2436" s="34" t="s">
        <v>4314</v>
      </c>
      <c r="X2436" s="44">
        <v>140119</v>
      </c>
      <c r="Y2436" s="34" t="s">
        <v>839</v>
      </c>
      <c r="Z2436" s="43" t="s">
        <v>1277</v>
      </c>
      <c r="AA2436" s="34" t="s">
        <v>452</v>
      </c>
      <c r="AB2436" s="34" t="s">
        <v>409</v>
      </c>
      <c r="AC2436" s="34" t="s">
        <v>839</v>
      </c>
      <c r="AD2436" s="44" t="s">
        <v>3928</v>
      </c>
      <c r="AE2436" s="44" t="s">
        <v>7044</v>
      </c>
      <c r="AF2436" s="43">
        <v>331</v>
      </c>
      <c r="AG2436" s="34" t="s">
        <v>4314</v>
      </c>
      <c r="AH2436" s="34" t="s">
        <v>4313</v>
      </c>
      <c r="AI2436" s="43" t="s">
        <v>4315</v>
      </c>
      <c r="AJ2436" s="44" t="s">
        <v>4316</v>
      </c>
      <c r="AK2436" s="295">
        <v>2200086</v>
      </c>
      <c r="AL2436" s="44" t="s">
        <v>452</v>
      </c>
      <c r="AM2436" s="44" t="s">
        <v>4320</v>
      </c>
      <c r="AN2436" s="296">
        <v>241095900</v>
      </c>
      <c r="AO2436" s="34"/>
      <c r="AP2436" s="34"/>
      <c r="AQ2436" s="34"/>
      <c r="AR2436" s="34"/>
      <c r="AS2436" s="34"/>
      <c r="AT2436" s="44" t="s">
        <v>7031</v>
      </c>
      <c r="AU2436" s="44"/>
      <c r="AV2436" s="751" t="str" cm="1">
        <f t="array" ref="AV24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36" s="34"/>
      <c r="AX2436" s="34"/>
      <c r="AY2436" s="34"/>
      <c r="AZ2436" s="34"/>
      <c r="BA2436" s="34"/>
      <c r="BB2436" s="34"/>
      <c r="BC2436" s="34"/>
      <c r="BD2436" s="44">
        <v>140119</v>
      </c>
      <c r="BE2436" s="34" t="s">
        <v>839</v>
      </c>
      <c r="BF2436" s="43" t="s">
        <v>1277</v>
      </c>
      <c r="BG2436" s="34" t="s">
        <v>452</v>
      </c>
      <c r="BH2436" s="34" t="s">
        <v>409</v>
      </c>
      <c r="BI2436" s="34" t="s">
        <v>839</v>
      </c>
      <c r="BJ2436" s="44" t="s">
        <v>3928</v>
      </c>
      <c r="BK2436" s="44" t="s">
        <v>7044</v>
      </c>
    </row>
    <row r="2437" spans="22:63">
      <c r="V2437" s="43">
        <v>331</v>
      </c>
      <c r="W2437" s="34" t="s">
        <v>4314</v>
      </c>
      <c r="X2437" s="44">
        <v>140118</v>
      </c>
      <c r="Y2437" s="34" t="s">
        <v>1491</v>
      </c>
      <c r="Z2437" s="43" t="s">
        <v>1277</v>
      </c>
      <c r="AA2437" s="34" t="s">
        <v>452</v>
      </c>
      <c r="AB2437" s="34" t="s">
        <v>409</v>
      </c>
      <c r="AC2437" s="34" t="s">
        <v>1491</v>
      </c>
      <c r="AD2437" s="44" t="s">
        <v>3928</v>
      </c>
      <c r="AE2437" s="44" t="s">
        <v>7044</v>
      </c>
      <c r="AF2437" s="43">
        <v>331</v>
      </c>
      <c r="AG2437" s="34" t="s">
        <v>4314</v>
      </c>
      <c r="AH2437" s="34" t="s">
        <v>4313</v>
      </c>
      <c r="AI2437" s="43" t="s">
        <v>4315</v>
      </c>
      <c r="AJ2437" s="44" t="s">
        <v>4316</v>
      </c>
      <c r="AK2437" s="295">
        <v>2200086</v>
      </c>
      <c r="AL2437" s="44" t="s">
        <v>452</v>
      </c>
      <c r="AM2437" s="44" t="s">
        <v>4320</v>
      </c>
      <c r="AN2437" s="296">
        <v>241095900</v>
      </c>
      <c r="AO2437" s="34"/>
      <c r="AP2437" s="34"/>
      <c r="AQ2437" s="34"/>
      <c r="AR2437" s="34"/>
      <c r="AS2437" s="34"/>
      <c r="AT2437" s="44" t="s">
        <v>7031</v>
      </c>
      <c r="AU2437" s="44"/>
      <c r="AV2437" s="751" t="str" cm="1">
        <f t="array" ref="AV24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37" s="34"/>
      <c r="AX2437" s="34"/>
      <c r="AY2437" s="34"/>
      <c r="AZ2437" s="34"/>
      <c r="BA2437" s="34"/>
      <c r="BB2437" s="34"/>
      <c r="BC2437" s="34"/>
      <c r="BD2437" s="44">
        <v>140118</v>
      </c>
      <c r="BE2437" s="34" t="s">
        <v>1491</v>
      </c>
      <c r="BF2437" s="43" t="s">
        <v>1277</v>
      </c>
      <c r="BG2437" s="34" t="s">
        <v>452</v>
      </c>
      <c r="BH2437" s="34" t="s">
        <v>409</v>
      </c>
      <c r="BI2437" s="34" t="s">
        <v>1491</v>
      </c>
      <c r="BJ2437" s="44" t="s">
        <v>3928</v>
      </c>
      <c r="BK2437" s="44" t="s">
        <v>7044</v>
      </c>
    </row>
    <row r="2438" spans="22:63">
      <c r="V2438" s="43">
        <v>331</v>
      </c>
      <c r="W2438" s="34" t="s">
        <v>4314</v>
      </c>
      <c r="X2438" s="44">
        <v>140105</v>
      </c>
      <c r="Y2438" s="34" t="s">
        <v>1157</v>
      </c>
      <c r="Z2438" s="43" t="s">
        <v>1277</v>
      </c>
      <c r="AA2438" s="34" t="s">
        <v>452</v>
      </c>
      <c r="AB2438" s="34" t="s">
        <v>409</v>
      </c>
      <c r="AC2438" s="34" t="s">
        <v>1157</v>
      </c>
      <c r="AD2438" s="44" t="s">
        <v>3928</v>
      </c>
      <c r="AE2438" s="44" t="s">
        <v>7044</v>
      </c>
      <c r="AF2438" s="43">
        <v>331</v>
      </c>
      <c r="AG2438" s="34" t="s">
        <v>4314</v>
      </c>
      <c r="AH2438" s="34" t="s">
        <v>4313</v>
      </c>
      <c r="AI2438" s="43" t="s">
        <v>4315</v>
      </c>
      <c r="AJ2438" s="44" t="s">
        <v>4316</v>
      </c>
      <c r="AK2438" s="295">
        <v>2200086</v>
      </c>
      <c r="AL2438" s="44" t="s">
        <v>452</v>
      </c>
      <c r="AM2438" s="44" t="s">
        <v>4320</v>
      </c>
      <c r="AN2438" s="296">
        <v>241095900</v>
      </c>
      <c r="AO2438" s="34"/>
      <c r="AP2438" s="34"/>
      <c r="AQ2438" s="34"/>
      <c r="AR2438" s="34"/>
      <c r="AS2438" s="34"/>
      <c r="AT2438" s="44" t="s">
        <v>7031</v>
      </c>
      <c r="AU2438" s="44"/>
      <c r="AV2438" s="751" t="str" cm="1">
        <f t="array" ref="AV24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38" s="34"/>
      <c r="AX2438" s="34"/>
      <c r="AY2438" s="34"/>
      <c r="AZ2438" s="34"/>
      <c r="BA2438" s="34"/>
      <c r="BB2438" s="34"/>
      <c r="BC2438" s="34"/>
      <c r="BD2438" s="44">
        <v>140105</v>
      </c>
      <c r="BE2438" s="34" t="s">
        <v>1157</v>
      </c>
      <c r="BF2438" s="43" t="s">
        <v>1277</v>
      </c>
      <c r="BG2438" s="34" t="s">
        <v>452</v>
      </c>
      <c r="BH2438" s="34" t="s">
        <v>409</v>
      </c>
      <c r="BI2438" s="34" t="s">
        <v>1157</v>
      </c>
      <c r="BJ2438" s="44" t="s">
        <v>3928</v>
      </c>
      <c r="BK2438" s="44" t="s">
        <v>7044</v>
      </c>
    </row>
    <row r="2439" spans="22:63">
      <c r="V2439" s="43">
        <v>331</v>
      </c>
      <c r="W2439" s="34" t="s">
        <v>4314</v>
      </c>
      <c r="X2439" s="44">
        <v>140106</v>
      </c>
      <c r="Y2439" s="34" t="s">
        <v>1449</v>
      </c>
      <c r="Z2439" s="43" t="s">
        <v>1277</v>
      </c>
      <c r="AA2439" s="34" t="s">
        <v>452</v>
      </c>
      <c r="AB2439" s="34" t="s">
        <v>409</v>
      </c>
      <c r="AC2439" s="34" t="s">
        <v>1449</v>
      </c>
      <c r="AD2439" s="44" t="s">
        <v>3928</v>
      </c>
      <c r="AE2439" s="44" t="s">
        <v>7044</v>
      </c>
      <c r="AF2439" s="43">
        <v>331</v>
      </c>
      <c r="AG2439" s="34" t="s">
        <v>4314</v>
      </c>
      <c r="AH2439" s="34" t="s">
        <v>4313</v>
      </c>
      <c r="AI2439" s="43" t="s">
        <v>4315</v>
      </c>
      <c r="AJ2439" s="44" t="s">
        <v>4316</v>
      </c>
      <c r="AK2439" s="295">
        <v>2200086</v>
      </c>
      <c r="AL2439" s="44" t="s">
        <v>452</v>
      </c>
      <c r="AM2439" s="44" t="s">
        <v>4320</v>
      </c>
      <c r="AN2439" s="296">
        <v>241095900</v>
      </c>
      <c r="AO2439" s="34"/>
      <c r="AP2439" s="34"/>
      <c r="AQ2439" s="34"/>
      <c r="AR2439" s="34"/>
      <c r="AS2439" s="34"/>
      <c r="AT2439" s="44" t="s">
        <v>7031</v>
      </c>
      <c r="AU2439" s="44"/>
      <c r="AV2439" s="751" t="str" cm="1">
        <f t="array" ref="AV24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39" s="34"/>
      <c r="AX2439" s="34"/>
      <c r="AY2439" s="34"/>
      <c r="AZ2439" s="34"/>
      <c r="BA2439" s="34"/>
      <c r="BB2439" s="34"/>
      <c r="BC2439" s="34"/>
      <c r="BD2439" s="44">
        <v>140106</v>
      </c>
      <c r="BE2439" s="34" t="s">
        <v>1449</v>
      </c>
      <c r="BF2439" s="43" t="s">
        <v>1277</v>
      </c>
      <c r="BG2439" s="34" t="s">
        <v>452</v>
      </c>
      <c r="BH2439" s="34" t="s">
        <v>409</v>
      </c>
      <c r="BI2439" s="34" t="s">
        <v>1449</v>
      </c>
      <c r="BJ2439" s="44" t="s">
        <v>3928</v>
      </c>
      <c r="BK2439" s="44" t="s">
        <v>7044</v>
      </c>
    </row>
    <row r="2440" spans="22:63">
      <c r="V2440" s="43">
        <v>331</v>
      </c>
      <c r="W2440" s="34" t="s">
        <v>4314</v>
      </c>
      <c r="X2440" s="44">
        <v>140107</v>
      </c>
      <c r="Y2440" s="34" t="s">
        <v>1725</v>
      </c>
      <c r="Z2440" s="43" t="s">
        <v>1277</v>
      </c>
      <c r="AA2440" s="34" t="s">
        <v>452</v>
      </c>
      <c r="AB2440" s="34" t="s">
        <v>409</v>
      </c>
      <c r="AC2440" s="34" t="s">
        <v>1725</v>
      </c>
      <c r="AD2440" s="44" t="s">
        <v>3928</v>
      </c>
      <c r="AE2440" s="44" t="s">
        <v>7044</v>
      </c>
      <c r="AF2440" s="43">
        <v>331</v>
      </c>
      <c r="AG2440" s="34" t="s">
        <v>4314</v>
      </c>
      <c r="AH2440" s="34" t="s">
        <v>4313</v>
      </c>
      <c r="AI2440" s="43" t="s">
        <v>4315</v>
      </c>
      <c r="AJ2440" s="44" t="s">
        <v>4316</v>
      </c>
      <c r="AK2440" s="295">
        <v>2200086</v>
      </c>
      <c r="AL2440" s="44" t="s">
        <v>452</v>
      </c>
      <c r="AM2440" s="44" t="s">
        <v>4320</v>
      </c>
      <c r="AN2440" s="296">
        <v>241095900</v>
      </c>
      <c r="AO2440" s="34"/>
      <c r="AP2440" s="34"/>
      <c r="AQ2440" s="34"/>
      <c r="AR2440" s="34"/>
      <c r="AS2440" s="34"/>
      <c r="AT2440" s="44" t="s">
        <v>7031</v>
      </c>
      <c r="AU2440" s="44"/>
      <c r="AV2440" s="751" t="str" cm="1">
        <f t="array" ref="AV24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0" s="34"/>
      <c r="AX2440" s="34"/>
      <c r="AY2440" s="34"/>
      <c r="AZ2440" s="34"/>
      <c r="BA2440" s="34"/>
      <c r="BB2440" s="34"/>
      <c r="BC2440" s="34"/>
      <c r="BD2440" s="44">
        <v>140107</v>
      </c>
      <c r="BE2440" s="34" t="s">
        <v>1725</v>
      </c>
      <c r="BF2440" s="43" t="s">
        <v>1277</v>
      </c>
      <c r="BG2440" s="34" t="s">
        <v>452</v>
      </c>
      <c r="BH2440" s="34" t="s">
        <v>409</v>
      </c>
      <c r="BI2440" s="34" t="s">
        <v>1725</v>
      </c>
      <c r="BJ2440" s="44" t="s">
        <v>3928</v>
      </c>
      <c r="BK2440" s="44" t="s">
        <v>7044</v>
      </c>
    </row>
    <row r="2441" spans="22:63">
      <c r="V2441" s="43">
        <v>331</v>
      </c>
      <c r="W2441" s="34" t="s">
        <v>4314</v>
      </c>
      <c r="X2441" s="44">
        <v>140108</v>
      </c>
      <c r="Y2441" s="34" t="s">
        <v>1362</v>
      </c>
      <c r="Z2441" s="43" t="s">
        <v>1277</v>
      </c>
      <c r="AA2441" s="34" t="s">
        <v>452</v>
      </c>
      <c r="AB2441" s="34" t="s">
        <v>409</v>
      </c>
      <c r="AC2441" s="34" t="s">
        <v>1362</v>
      </c>
      <c r="AD2441" s="44" t="s">
        <v>3928</v>
      </c>
      <c r="AE2441" s="44" t="s">
        <v>7044</v>
      </c>
      <c r="AF2441" s="43">
        <v>331</v>
      </c>
      <c r="AG2441" s="34" t="s">
        <v>4314</v>
      </c>
      <c r="AH2441" s="34" t="s">
        <v>4313</v>
      </c>
      <c r="AI2441" s="43" t="s">
        <v>4315</v>
      </c>
      <c r="AJ2441" s="44" t="s">
        <v>4316</v>
      </c>
      <c r="AK2441" s="295">
        <v>2200086</v>
      </c>
      <c r="AL2441" s="44" t="s">
        <v>452</v>
      </c>
      <c r="AM2441" s="44" t="s">
        <v>4320</v>
      </c>
      <c r="AN2441" s="296">
        <v>241095900</v>
      </c>
      <c r="AO2441" s="34"/>
      <c r="AP2441" s="34"/>
      <c r="AQ2441" s="34"/>
      <c r="AR2441" s="34"/>
      <c r="AS2441" s="34"/>
      <c r="AT2441" s="44" t="s">
        <v>7031</v>
      </c>
      <c r="AU2441" s="44"/>
      <c r="AV2441" s="751" t="str" cm="1">
        <f t="array" ref="AV24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1" s="34"/>
      <c r="AX2441" s="34"/>
      <c r="AY2441" s="34"/>
      <c r="AZ2441" s="34"/>
      <c r="BA2441" s="34"/>
      <c r="BB2441" s="34"/>
      <c r="BC2441" s="34"/>
      <c r="BD2441" s="44">
        <v>140108</v>
      </c>
      <c r="BE2441" s="34" t="s">
        <v>1362</v>
      </c>
      <c r="BF2441" s="43" t="s">
        <v>1277</v>
      </c>
      <c r="BG2441" s="34" t="s">
        <v>452</v>
      </c>
      <c r="BH2441" s="34" t="s">
        <v>409</v>
      </c>
      <c r="BI2441" s="34" t="s">
        <v>1362</v>
      </c>
      <c r="BJ2441" s="44" t="s">
        <v>3928</v>
      </c>
      <c r="BK2441" s="44" t="s">
        <v>7044</v>
      </c>
    </row>
    <row r="2442" spans="22:63">
      <c r="V2442" s="43">
        <v>331</v>
      </c>
      <c r="W2442" s="34" t="s">
        <v>4314</v>
      </c>
      <c r="X2442" s="44">
        <v>140115</v>
      </c>
      <c r="Y2442" s="34" t="s">
        <v>2126</v>
      </c>
      <c r="Z2442" s="43" t="s">
        <v>1277</v>
      </c>
      <c r="AA2442" s="34" t="s">
        <v>452</v>
      </c>
      <c r="AB2442" s="34" t="s">
        <v>409</v>
      </c>
      <c r="AC2442" s="34" t="s">
        <v>2126</v>
      </c>
      <c r="AD2442" s="44" t="s">
        <v>3928</v>
      </c>
      <c r="AE2442" s="44" t="s">
        <v>7044</v>
      </c>
      <c r="AF2442" s="43">
        <v>331</v>
      </c>
      <c r="AG2442" s="34" t="s">
        <v>4314</v>
      </c>
      <c r="AH2442" s="34" t="s">
        <v>4313</v>
      </c>
      <c r="AI2442" s="43" t="s">
        <v>4315</v>
      </c>
      <c r="AJ2442" s="44" t="s">
        <v>4316</v>
      </c>
      <c r="AK2442" s="295">
        <v>2200086</v>
      </c>
      <c r="AL2442" s="44" t="s">
        <v>452</v>
      </c>
      <c r="AM2442" s="44" t="s">
        <v>4320</v>
      </c>
      <c r="AN2442" s="296">
        <v>241095900</v>
      </c>
      <c r="AO2442" s="34"/>
      <c r="AP2442" s="34"/>
      <c r="AQ2442" s="34"/>
      <c r="AR2442" s="34"/>
      <c r="AS2442" s="34"/>
      <c r="AT2442" s="44" t="s">
        <v>7031</v>
      </c>
      <c r="AU2442" s="44"/>
      <c r="AV2442" s="751" t="str" cm="1">
        <f t="array" ref="AV24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2" s="34"/>
      <c r="AX2442" s="34"/>
      <c r="AY2442" s="34"/>
      <c r="AZ2442" s="34"/>
      <c r="BA2442" s="34"/>
      <c r="BB2442" s="34"/>
      <c r="BC2442" s="34"/>
      <c r="BD2442" s="44">
        <v>140115</v>
      </c>
      <c r="BE2442" s="34" t="s">
        <v>2126</v>
      </c>
      <c r="BF2442" s="43" t="s">
        <v>1277</v>
      </c>
      <c r="BG2442" s="34" t="s">
        <v>452</v>
      </c>
      <c r="BH2442" s="34" t="s">
        <v>409</v>
      </c>
      <c r="BI2442" s="34" t="s">
        <v>2126</v>
      </c>
      <c r="BJ2442" s="44" t="s">
        <v>3928</v>
      </c>
      <c r="BK2442" s="44" t="s">
        <v>7044</v>
      </c>
    </row>
    <row r="2443" spans="22:63">
      <c r="V2443" s="43">
        <v>331</v>
      </c>
      <c r="W2443" s="34" t="s">
        <v>4314</v>
      </c>
      <c r="X2443" s="44">
        <v>140120</v>
      </c>
      <c r="Y2443" s="34" t="s">
        <v>2584</v>
      </c>
      <c r="Z2443" s="43" t="s">
        <v>1277</v>
      </c>
      <c r="AA2443" s="34" t="s">
        <v>452</v>
      </c>
      <c r="AB2443" s="34" t="s">
        <v>409</v>
      </c>
      <c r="AC2443" s="34" t="s">
        <v>7051</v>
      </c>
      <c r="AD2443" s="44" t="s">
        <v>3928</v>
      </c>
      <c r="AE2443" s="44" t="s">
        <v>7044</v>
      </c>
      <c r="AF2443" s="43">
        <v>331</v>
      </c>
      <c r="AG2443" s="34" t="s">
        <v>4314</v>
      </c>
      <c r="AH2443" s="34" t="s">
        <v>4313</v>
      </c>
      <c r="AI2443" s="43" t="s">
        <v>4315</v>
      </c>
      <c r="AJ2443" s="44" t="s">
        <v>4316</v>
      </c>
      <c r="AK2443" s="295">
        <v>2200086</v>
      </c>
      <c r="AL2443" s="44" t="s">
        <v>452</v>
      </c>
      <c r="AM2443" s="44" t="s">
        <v>4320</v>
      </c>
      <c r="AN2443" s="296">
        <v>241095900</v>
      </c>
      <c r="AO2443" s="34"/>
      <c r="AP2443" s="34"/>
      <c r="AQ2443" s="34"/>
      <c r="AR2443" s="34"/>
      <c r="AS2443" s="34"/>
      <c r="AT2443" s="44" t="s">
        <v>7031</v>
      </c>
      <c r="AU2443" s="44"/>
      <c r="AV2443" s="751" t="str" cm="1">
        <f t="array" ref="AV24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3" s="34"/>
      <c r="AX2443" s="34"/>
      <c r="AY2443" s="34"/>
      <c r="AZ2443" s="34"/>
      <c r="BA2443" s="34"/>
      <c r="BB2443" s="34"/>
      <c r="BC2443" s="34"/>
      <c r="BD2443" s="44">
        <v>140120</v>
      </c>
      <c r="BE2443" s="34" t="s">
        <v>2584</v>
      </c>
      <c r="BF2443" s="43" t="s">
        <v>1277</v>
      </c>
      <c r="BG2443" s="34" t="s">
        <v>452</v>
      </c>
      <c r="BH2443" s="34" t="s">
        <v>409</v>
      </c>
      <c r="BI2443" s="34" t="s">
        <v>7051</v>
      </c>
      <c r="BJ2443" s="44" t="s">
        <v>3928</v>
      </c>
      <c r="BK2443" s="44" t="s">
        <v>7044</v>
      </c>
    </row>
    <row r="2444" spans="22:63">
      <c r="V2444" s="43">
        <v>331</v>
      </c>
      <c r="W2444" s="34" t="s">
        <v>4314</v>
      </c>
      <c r="X2444" s="44">
        <v>140121</v>
      </c>
      <c r="Y2444" s="34" t="s">
        <v>2716</v>
      </c>
      <c r="Z2444" s="43" t="s">
        <v>1277</v>
      </c>
      <c r="AA2444" s="34" t="s">
        <v>452</v>
      </c>
      <c r="AB2444" s="34" t="s">
        <v>409</v>
      </c>
      <c r="AC2444" s="34" t="s">
        <v>7052</v>
      </c>
      <c r="AD2444" s="44" t="s">
        <v>3928</v>
      </c>
      <c r="AE2444" s="44" t="s">
        <v>7044</v>
      </c>
      <c r="AF2444" s="43">
        <v>331</v>
      </c>
      <c r="AG2444" s="34" t="s">
        <v>4314</v>
      </c>
      <c r="AH2444" s="34" t="s">
        <v>4313</v>
      </c>
      <c r="AI2444" s="43" t="s">
        <v>4315</v>
      </c>
      <c r="AJ2444" s="44" t="s">
        <v>4316</v>
      </c>
      <c r="AK2444" s="295">
        <v>2200086</v>
      </c>
      <c r="AL2444" s="44" t="s">
        <v>452</v>
      </c>
      <c r="AM2444" s="44" t="s">
        <v>4320</v>
      </c>
      <c r="AN2444" s="296">
        <v>241095900</v>
      </c>
      <c r="AO2444" s="34"/>
      <c r="AP2444" s="34"/>
      <c r="AQ2444" s="34"/>
      <c r="AR2444" s="34"/>
      <c r="AS2444" s="34"/>
      <c r="AT2444" s="44" t="s">
        <v>7031</v>
      </c>
      <c r="AU2444" s="44"/>
      <c r="AV2444" s="751" t="str" cm="1">
        <f t="array" ref="AV24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4" s="34"/>
      <c r="AX2444" s="34"/>
      <c r="AY2444" s="34"/>
      <c r="AZ2444" s="34"/>
      <c r="BA2444" s="34"/>
      <c r="BB2444" s="34"/>
      <c r="BC2444" s="34"/>
      <c r="BD2444" s="44">
        <v>140121</v>
      </c>
      <c r="BE2444" s="34" t="s">
        <v>2716</v>
      </c>
      <c r="BF2444" s="43" t="s">
        <v>1277</v>
      </c>
      <c r="BG2444" s="34" t="s">
        <v>452</v>
      </c>
      <c r="BH2444" s="34" t="s">
        <v>409</v>
      </c>
      <c r="BI2444" s="34" t="s">
        <v>7052</v>
      </c>
      <c r="BJ2444" s="44" t="s">
        <v>3928</v>
      </c>
      <c r="BK2444" s="44" t="s">
        <v>7044</v>
      </c>
    </row>
    <row r="2445" spans="22:63">
      <c r="V2445" s="43">
        <v>331</v>
      </c>
      <c r="W2445" s="34" t="s">
        <v>4314</v>
      </c>
      <c r="X2445" s="44">
        <v>140122</v>
      </c>
      <c r="Y2445" s="34" t="s">
        <v>2832</v>
      </c>
      <c r="Z2445" s="43" t="s">
        <v>1277</v>
      </c>
      <c r="AA2445" s="34" t="s">
        <v>452</v>
      </c>
      <c r="AB2445" s="34" t="s">
        <v>409</v>
      </c>
      <c r="AC2445" s="34" t="s">
        <v>7053</v>
      </c>
      <c r="AD2445" s="44" t="s">
        <v>3928</v>
      </c>
      <c r="AE2445" s="44" t="s">
        <v>7044</v>
      </c>
      <c r="AF2445" s="43">
        <v>331</v>
      </c>
      <c r="AG2445" s="34" t="s">
        <v>4314</v>
      </c>
      <c r="AH2445" s="34" t="s">
        <v>4313</v>
      </c>
      <c r="AI2445" s="43" t="s">
        <v>4315</v>
      </c>
      <c r="AJ2445" s="44" t="s">
        <v>4316</v>
      </c>
      <c r="AK2445" s="295">
        <v>2200086</v>
      </c>
      <c r="AL2445" s="44" t="s">
        <v>452</v>
      </c>
      <c r="AM2445" s="44" t="s">
        <v>4320</v>
      </c>
      <c r="AN2445" s="296">
        <v>241095900</v>
      </c>
      <c r="AO2445" s="34"/>
      <c r="AP2445" s="34"/>
      <c r="AQ2445" s="34"/>
      <c r="AR2445" s="34"/>
      <c r="AS2445" s="34"/>
      <c r="AT2445" s="44" t="s">
        <v>7031</v>
      </c>
      <c r="AU2445" s="44"/>
      <c r="AV2445" s="751" t="str" cm="1">
        <f t="array" ref="AV24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5" s="34"/>
      <c r="AX2445" s="34"/>
      <c r="AY2445" s="34"/>
      <c r="AZ2445" s="34"/>
      <c r="BA2445" s="34"/>
      <c r="BB2445" s="34"/>
      <c r="BC2445" s="34"/>
      <c r="BD2445" s="44">
        <v>140122</v>
      </c>
      <c r="BE2445" s="34" t="s">
        <v>2832</v>
      </c>
      <c r="BF2445" s="43" t="s">
        <v>1277</v>
      </c>
      <c r="BG2445" s="34" t="s">
        <v>452</v>
      </c>
      <c r="BH2445" s="34" t="s">
        <v>409</v>
      </c>
      <c r="BI2445" s="34" t="s">
        <v>7053</v>
      </c>
      <c r="BJ2445" s="44" t="s">
        <v>3928</v>
      </c>
      <c r="BK2445" s="44" t="s">
        <v>7044</v>
      </c>
    </row>
    <row r="2446" spans="22:63">
      <c r="V2446" s="43">
        <v>331</v>
      </c>
      <c r="W2446" s="34" t="s">
        <v>4314</v>
      </c>
      <c r="X2446" s="44">
        <v>140123</v>
      </c>
      <c r="Y2446" s="34" t="s">
        <v>2932</v>
      </c>
      <c r="Z2446" s="43" t="s">
        <v>1277</v>
      </c>
      <c r="AA2446" s="34" t="s">
        <v>452</v>
      </c>
      <c r="AB2446" s="34" t="s">
        <v>409</v>
      </c>
      <c r="AC2446" s="34" t="s">
        <v>7054</v>
      </c>
      <c r="AD2446" s="44" t="s">
        <v>3928</v>
      </c>
      <c r="AE2446" s="44" t="s">
        <v>7044</v>
      </c>
      <c r="AF2446" s="43">
        <v>331</v>
      </c>
      <c r="AG2446" s="34" t="s">
        <v>4314</v>
      </c>
      <c r="AH2446" s="34" t="s">
        <v>4313</v>
      </c>
      <c r="AI2446" s="43" t="s">
        <v>4315</v>
      </c>
      <c r="AJ2446" s="44" t="s">
        <v>4316</v>
      </c>
      <c r="AK2446" s="295">
        <v>2200086</v>
      </c>
      <c r="AL2446" s="44" t="s">
        <v>452</v>
      </c>
      <c r="AM2446" s="44" t="s">
        <v>4320</v>
      </c>
      <c r="AN2446" s="296">
        <v>241095900</v>
      </c>
      <c r="AO2446" s="34"/>
      <c r="AP2446" s="34"/>
      <c r="AQ2446" s="34"/>
      <c r="AR2446" s="34"/>
      <c r="AS2446" s="34"/>
      <c r="AT2446" s="44" t="s">
        <v>7031</v>
      </c>
      <c r="AU2446" s="44"/>
      <c r="AV2446" s="751" t="str" cm="1">
        <f t="array" ref="AV24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6" s="34"/>
      <c r="AX2446" s="34"/>
      <c r="AY2446" s="34"/>
      <c r="AZ2446" s="34"/>
      <c r="BA2446" s="34"/>
      <c r="BB2446" s="34"/>
      <c r="BC2446" s="34"/>
      <c r="BD2446" s="44">
        <v>140123</v>
      </c>
      <c r="BE2446" s="34" t="s">
        <v>2932</v>
      </c>
      <c r="BF2446" s="43" t="s">
        <v>1277</v>
      </c>
      <c r="BG2446" s="34" t="s">
        <v>452</v>
      </c>
      <c r="BH2446" s="34" t="s">
        <v>409</v>
      </c>
      <c r="BI2446" s="34" t="s">
        <v>7054</v>
      </c>
      <c r="BJ2446" s="44" t="s">
        <v>3928</v>
      </c>
      <c r="BK2446" s="44" t="s">
        <v>7044</v>
      </c>
    </row>
    <row r="2447" spans="22:63">
      <c r="V2447" s="43">
        <v>331</v>
      </c>
      <c r="W2447" s="34" t="s">
        <v>4314</v>
      </c>
      <c r="X2447" s="44">
        <v>140124</v>
      </c>
      <c r="Y2447" s="34" t="s">
        <v>3028</v>
      </c>
      <c r="Z2447" s="43" t="s">
        <v>1277</v>
      </c>
      <c r="AA2447" s="34" t="s">
        <v>452</v>
      </c>
      <c r="AB2447" s="34" t="s">
        <v>409</v>
      </c>
      <c r="AC2447" s="34" t="s">
        <v>7055</v>
      </c>
      <c r="AD2447" s="44" t="s">
        <v>3928</v>
      </c>
      <c r="AE2447" s="44" t="s">
        <v>7044</v>
      </c>
      <c r="AF2447" s="43">
        <v>331</v>
      </c>
      <c r="AG2447" s="34" t="s">
        <v>4314</v>
      </c>
      <c r="AH2447" s="34" t="s">
        <v>4313</v>
      </c>
      <c r="AI2447" s="43" t="s">
        <v>4315</v>
      </c>
      <c r="AJ2447" s="44" t="s">
        <v>4316</v>
      </c>
      <c r="AK2447" s="295">
        <v>2200086</v>
      </c>
      <c r="AL2447" s="44" t="s">
        <v>452</v>
      </c>
      <c r="AM2447" s="44" t="s">
        <v>4320</v>
      </c>
      <c r="AN2447" s="296">
        <v>241095900</v>
      </c>
      <c r="AO2447" s="34"/>
      <c r="AP2447" s="34"/>
      <c r="AQ2447" s="34"/>
      <c r="AR2447" s="34"/>
      <c r="AS2447" s="34"/>
      <c r="AT2447" s="44" t="s">
        <v>7031</v>
      </c>
      <c r="AU2447" s="44"/>
      <c r="AV2447" s="751" t="str" cm="1">
        <f t="array" ref="AV24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7" s="34"/>
      <c r="AX2447" s="34"/>
      <c r="AY2447" s="34"/>
      <c r="AZ2447" s="34"/>
      <c r="BA2447" s="34"/>
      <c r="BB2447" s="34"/>
      <c r="BC2447" s="34"/>
      <c r="BD2447" s="44">
        <v>140124</v>
      </c>
      <c r="BE2447" s="34" t="s">
        <v>3028</v>
      </c>
      <c r="BF2447" s="43" t="s">
        <v>1277</v>
      </c>
      <c r="BG2447" s="34" t="s">
        <v>452</v>
      </c>
      <c r="BH2447" s="34" t="s">
        <v>409</v>
      </c>
      <c r="BI2447" s="34" t="s">
        <v>7055</v>
      </c>
      <c r="BJ2447" s="44" t="s">
        <v>3928</v>
      </c>
      <c r="BK2447" s="44" t="s">
        <v>7044</v>
      </c>
    </row>
    <row r="2448" spans="22:63">
      <c r="V2448" s="43">
        <v>331</v>
      </c>
      <c r="W2448" s="34" t="s">
        <v>4314</v>
      </c>
      <c r="X2448" s="44">
        <v>140801</v>
      </c>
      <c r="Y2448" s="34" t="s">
        <v>634</v>
      </c>
      <c r="Z2448" s="43" t="s">
        <v>1277</v>
      </c>
      <c r="AA2448" s="34" t="s">
        <v>634</v>
      </c>
      <c r="AB2448" s="34" t="s">
        <v>409</v>
      </c>
      <c r="AC2448" s="34" t="s">
        <v>634</v>
      </c>
      <c r="AD2448" s="44" t="s">
        <v>3928</v>
      </c>
      <c r="AE2448" s="44" t="s">
        <v>7044</v>
      </c>
      <c r="AF2448" s="43">
        <v>331</v>
      </c>
      <c r="AG2448" s="34" t="s">
        <v>4314</v>
      </c>
      <c r="AH2448" s="34" t="s">
        <v>4313</v>
      </c>
      <c r="AI2448" s="43" t="s">
        <v>4315</v>
      </c>
      <c r="AJ2448" s="44" t="s">
        <v>4316</v>
      </c>
      <c r="AK2448" s="295">
        <v>2200086</v>
      </c>
      <c r="AL2448" s="44" t="s">
        <v>452</v>
      </c>
      <c r="AM2448" s="44" t="s">
        <v>4320</v>
      </c>
      <c r="AN2448" s="296">
        <v>241095900</v>
      </c>
      <c r="AO2448" s="34"/>
      <c r="AP2448" s="34"/>
      <c r="AQ2448" s="34"/>
      <c r="AR2448" s="34"/>
      <c r="AS2448" s="34"/>
      <c r="AT2448" s="44" t="s">
        <v>7031</v>
      </c>
      <c r="AU2448" s="44"/>
      <c r="AV2448" s="751" t="str" cm="1">
        <f t="array" ref="AV24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8" s="34"/>
      <c r="AX2448" s="34"/>
      <c r="AY2448" s="34"/>
      <c r="AZ2448" s="34"/>
      <c r="BA2448" s="34"/>
      <c r="BB2448" s="34"/>
      <c r="BC2448" s="34"/>
      <c r="BD2448" s="44">
        <v>140801</v>
      </c>
      <c r="BE2448" s="34" t="s">
        <v>634</v>
      </c>
      <c r="BF2448" s="43" t="s">
        <v>1277</v>
      </c>
      <c r="BG2448" s="34" t="s">
        <v>634</v>
      </c>
      <c r="BH2448" s="34" t="s">
        <v>409</v>
      </c>
      <c r="BI2448" s="34" t="s">
        <v>634</v>
      </c>
      <c r="BJ2448" s="44" t="s">
        <v>3928</v>
      </c>
      <c r="BK2448" s="44" t="s">
        <v>7044</v>
      </c>
    </row>
    <row r="2449" spans="22:63">
      <c r="V2449" s="43">
        <v>331</v>
      </c>
      <c r="W2449" s="34" t="s">
        <v>4314</v>
      </c>
      <c r="X2449" s="44">
        <v>140800</v>
      </c>
      <c r="Y2449" s="34" t="s">
        <v>7056</v>
      </c>
      <c r="Z2449" s="43" t="s">
        <v>1277</v>
      </c>
      <c r="AA2449" s="34" t="s">
        <v>634</v>
      </c>
      <c r="AB2449" s="34" t="s">
        <v>409</v>
      </c>
      <c r="AC2449" s="34" t="s">
        <v>634</v>
      </c>
      <c r="AD2449" s="44" t="s">
        <v>3928</v>
      </c>
      <c r="AE2449" s="44" t="s">
        <v>7044</v>
      </c>
      <c r="AF2449" s="43">
        <v>331</v>
      </c>
      <c r="AG2449" s="34" t="s">
        <v>4314</v>
      </c>
      <c r="AH2449" s="34" t="s">
        <v>4313</v>
      </c>
      <c r="AI2449" s="43" t="s">
        <v>4315</v>
      </c>
      <c r="AJ2449" s="44" t="s">
        <v>4316</v>
      </c>
      <c r="AK2449" s="295">
        <v>2200086</v>
      </c>
      <c r="AL2449" s="44" t="s">
        <v>452</v>
      </c>
      <c r="AM2449" s="44" t="s">
        <v>4320</v>
      </c>
      <c r="AN2449" s="296">
        <v>241095900</v>
      </c>
      <c r="AO2449" s="34"/>
      <c r="AP2449" s="34"/>
      <c r="AQ2449" s="34"/>
      <c r="AR2449" s="34"/>
      <c r="AS2449" s="34"/>
      <c r="AT2449" s="44" t="s">
        <v>7031</v>
      </c>
      <c r="AU2449" s="44"/>
      <c r="AV2449" s="751" t="str" cm="1">
        <f t="array" ref="AV24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49" s="34"/>
      <c r="AX2449" s="34"/>
      <c r="AY2449" s="34"/>
      <c r="AZ2449" s="34"/>
      <c r="BA2449" s="34"/>
      <c r="BB2449" s="34"/>
      <c r="BC2449" s="34"/>
      <c r="BD2449" s="44">
        <v>140800</v>
      </c>
      <c r="BE2449" s="34" t="s">
        <v>7056</v>
      </c>
      <c r="BF2449" s="43" t="s">
        <v>1277</v>
      </c>
      <c r="BG2449" s="34" t="s">
        <v>634</v>
      </c>
      <c r="BH2449" s="34" t="s">
        <v>409</v>
      </c>
      <c r="BI2449" s="34" t="s">
        <v>634</v>
      </c>
      <c r="BJ2449" s="44" t="s">
        <v>3928</v>
      </c>
      <c r="BK2449" s="44" t="s">
        <v>7044</v>
      </c>
    </row>
    <row r="2450" spans="22:63">
      <c r="V2450" s="43">
        <v>331</v>
      </c>
      <c r="W2450" s="34" t="s">
        <v>4314</v>
      </c>
      <c r="X2450" s="44">
        <v>140802</v>
      </c>
      <c r="Y2450" s="34" t="s">
        <v>1163</v>
      </c>
      <c r="Z2450" s="43" t="s">
        <v>1277</v>
      </c>
      <c r="AA2450" s="34" t="s">
        <v>634</v>
      </c>
      <c r="AB2450" s="34" t="s">
        <v>409</v>
      </c>
      <c r="AC2450" s="34" t="s">
        <v>1163</v>
      </c>
      <c r="AD2450" s="44" t="s">
        <v>3928</v>
      </c>
      <c r="AE2450" s="44" t="s">
        <v>7044</v>
      </c>
      <c r="AF2450" s="43">
        <v>331</v>
      </c>
      <c r="AG2450" s="34" t="s">
        <v>4314</v>
      </c>
      <c r="AH2450" s="34" t="s">
        <v>4313</v>
      </c>
      <c r="AI2450" s="43" t="s">
        <v>4315</v>
      </c>
      <c r="AJ2450" s="44" t="s">
        <v>4316</v>
      </c>
      <c r="AK2450" s="295">
        <v>2200086</v>
      </c>
      <c r="AL2450" s="44" t="s">
        <v>452</v>
      </c>
      <c r="AM2450" s="44" t="s">
        <v>4320</v>
      </c>
      <c r="AN2450" s="296">
        <v>241095900</v>
      </c>
      <c r="AO2450" s="34"/>
      <c r="AP2450" s="34"/>
      <c r="AQ2450" s="34"/>
      <c r="AR2450" s="34"/>
      <c r="AS2450" s="34"/>
      <c r="AT2450" s="44" t="s">
        <v>7031</v>
      </c>
      <c r="AU2450" s="44"/>
      <c r="AV2450" s="751" t="str" cm="1">
        <f t="array" ref="AV24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0" s="34"/>
      <c r="AX2450" s="34"/>
      <c r="AY2450" s="34"/>
      <c r="AZ2450" s="34"/>
      <c r="BA2450" s="34"/>
      <c r="BB2450" s="34"/>
      <c r="BC2450" s="34"/>
      <c r="BD2450" s="44">
        <v>140802</v>
      </c>
      <c r="BE2450" s="34" t="s">
        <v>1163</v>
      </c>
      <c r="BF2450" s="43" t="s">
        <v>1277</v>
      </c>
      <c r="BG2450" s="34" t="s">
        <v>634</v>
      </c>
      <c r="BH2450" s="34" t="s">
        <v>409</v>
      </c>
      <c r="BI2450" s="34" t="s">
        <v>1163</v>
      </c>
      <c r="BJ2450" s="44" t="s">
        <v>3928</v>
      </c>
      <c r="BK2450" s="44" t="s">
        <v>7044</v>
      </c>
    </row>
    <row r="2451" spans="22:63">
      <c r="V2451" s="43">
        <v>331</v>
      </c>
      <c r="W2451" s="34" t="s">
        <v>4314</v>
      </c>
      <c r="X2451" s="44">
        <v>140803</v>
      </c>
      <c r="Y2451" s="34" t="s">
        <v>1455</v>
      </c>
      <c r="Z2451" s="43" t="s">
        <v>1277</v>
      </c>
      <c r="AA2451" s="34" t="s">
        <v>634</v>
      </c>
      <c r="AB2451" s="34" t="s">
        <v>409</v>
      </c>
      <c r="AC2451" s="34" t="s">
        <v>1455</v>
      </c>
      <c r="AD2451" s="44" t="s">
        <v>3928</v>
      </c>
      <c r="AE2451" s="44" t="s">
        <v>7044</v>
      </c>
      <c r="AF2451" s="43">
        <v>331</v>
      </c>
      <c r="AG2451" s="34" t="s">
        <v>4314</v>
      </c>
      <c r="AH2451" s="34" t="s">
        <v>4313</v>
      </c>
      <c r="AI2451" s="43" t="s">
        <v>4315</v>
      </c>
      <c r="AJ2451" s="44" t="s">
        <v>4316</v>
      </c>
      <c r="AK2451" s="295">
        <v>2200086</v>
      </c>
      <c r="AL2451" s="44" t="s">
        <v>452</v>
      </c>
      <c r="AM2451" s="44" t="s">
        <v>4320</v>
      </c>
      <c r="AN2451" s="296">
        <v>241095900</v>
      </c>
      <c r="AO2451" s="34"/>
      <c r="AP2451" s="34"/>
      <c r="AQ2451" s="34"/>
      <c r="AR2451" s="34"/>
      <c r="AS2451" s="34"/>
      <c r="AT2451" s="44" t="s">
        <v>7031</v>
      </c>
      <c r="AU2451" s="44"/>
      <c r="AV2451" s="751" t="str" cm="1">
        <f t="array" ref="AV24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1" s="34"/>
      <c r="AX2451" s="34"/>
      <c r="AY2451" s="34"/>
      <c r="AZ2451" s="34"/>
      <c r="BA2451" s="34"/>
      <c r="BB2451" s="34"/>
      <c r="BC2451" s="34"/>
      <c r="BD2451" s="44">
        <v>140803</v>
      </c>
      <c r="BE2451" s="34" t="s">
        <v>1455</v>
      </c>
      <c r="BF2451" s="43" t="s">
        <v>1277</v>
      </c>
      <c r="BG2451" s="34" t="s">
        <v>634</v>
      </c>
      <c r="BH2451" s="34" t="s">
        <v>409</v>
      </c>
      <c r="BI2451" s="34" t="s">
        <v>1455</v>
      </c>
      <c r="BJ2451" s="44" t="s">
        <v>3928</v>
      </c>
      <c r="BK2451" s="44" t="s">
        <v>7044</v>
      </c>
    </row>
    <row r="2452" spans="22:63">
      <c r="V2452" s="43">
        <v>331</v>
      </c>
      <c r="W2452" s="34" t="s">
        <v>4314</v>
      </c>
      <c r="X2452" s="44">
        <v>141302</v>
      </c>
      <c r="Y2452" s="34" t="s">
        <v>902</v>
      </c>
      <c r="Z2452" s="43" t="s">
        <v>1277</v>
      </c>
      <c r="AA2452" s="34" t="s">
        <v>639</v>
      </c>
      <c r="AB2452" s="34" t="s">
        <v>409</v>
      </c>
      <c r="AC2452" s="34" t="s">
        <v>902</v>
      </c>
      <c r="AD2452" s="44" t="s">
        <v>3928</v>
      </c>
      <c r="AE2452" s="44" t="s">
        <v>7044</v>
      </c>
      <c r="AF2452" s="43">
        <v>331</v>
      </c>
      <c r="AG2452" s="34" t="s">
        <v>4314</v>
      </c>
      <c r="AH2452" s="34" t="s">
        <v>4313</v>
      </c>
      <c r="AI2452" s="43" t="s">
        <v>4315</v>
      </c>
      <c r="AJ2452" s="44" t="s">
        <v>4316</v>
      </c>
      <c r="AK2452" s="295">
        <v>2200086</v>
      </c>
      <c r="AL2452" s="44" t="s">
        <v>452</v>
      </c>
      <c r="AM2452" s="44" t="s">
        <v>4320</v>
      </c>
      <c r="AN2452" s="296">
        <v>241095900</v>
      </c>
      <c r="AO2452" s="34"/>
      <c r="AP2452" s="34"/>
      <c r="AQ2452" s="34"/>
      <c r="AR2452" s="34"/>
      <c r="AS2452" s="34"/>
      <c r="AT2452" s="44" t="s">
        <v>7031</v>
      </c>
      <c r="AU2452" s="44"/>
      <c r="AV2452" s="751" t="str" cm="1">
        <f t="array" ref="AV24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2" s="34"/>
      <c r="AX2452" s="34"/>
      <c r="AY2452" s="34"/>
      <c r="AZ2452" s="34"/>
      <c r="BA2452" s="34"/>
      <c r="BB2452" s="34"/>
      <c r="BC2452" s="34"/>
      <c r="BD2452" s="44">
        <v>141302</v>
      </c>
      <c r="BE2452" s="34" t="s">
        <v>902</v>
      </c>
      <c r="BF2452" s="43" t="s">
        <v>1277</v>
      </c>
      <c r="BG2452" s="34" t="s">
        <v>639</v>
      </c>
      <c r="BH2452" s="34" t="s">
        <v>409</v>
      </c>
      <c r="BI2452" s="34" t="s">
        <v>902</v>
      </c>
      <c r="BJ2452" s="44" t="s">
        <v>3928</v>
      </c>
      <c r="BK2452" s="44" t="s">
        <v>7044</v>
      </c>
    </row>
    <row r="2453" spans="22:63">
      <c r="V2453" s="43">
        <v>331</v>
      </c>
      <c r="W2453" s="34" t="s">
        <v>4314</v>
      </c>
      <c r="X2453" s="44">
        <v>141303</v>
      </c>
      <c r="Y2453" s="34" t="s">
        <v>1167</v>
      </c>
      <c r="Z2453" s="43" t="s">
        <v>1277</v>
      </c>
      <c r="AA2453" s="34" t="s">
        <v>639</v>
      </c>
      <c r="AB2453" s="34" t="s">
        <v>409</v>
      </c>
      <c r="AC2453" s="34" t="s">
        <v>1167</v>
      </c>
      <c r="AD2453" s="44" t="s">
        <v>3928</v>
      </c>
      <c r="AE2453" s="44" t="s">
        <v>7044</v>
      </c>
      <c r="AF2453" s="43">
        <v>331</v>
      </c>
      <c r="AG2453" s="34" t="s">
        <v>4314</v>
      </c>
      <c r="AH2453" s="34" t="s">
        <v>4313</v>
      </c>
      <c r="AI2453" s="43" t="s">
        <v>4315</v>
      </c>
      <c r="AJ2453" s="44" t="s">
        <v>4316</v>
      </c>
      <c r="AK2453" s="295">
        <v>2200086</v>
      </c>
      <c r="AL2453" s="44" t="s">
        <v>452</v>
      </c>
      <c r="AM2453" s="44" t="s">
        <v>4320</v>
      </c>
      <c r="AN2453" s="296">
        <v>241095900</v>
      </c>
      <c r="AO2453" s="34"/>
      <c r="AP2453" s="34"/>
      <c r="AQ2453" s="34"/>
      <c r="AR2453" s="34"/>
      <c r="AS2453" s="34"/>
      <c r="AT2453" s="44" t="s">
        <v>7031</v>
      </c>
      <c r="AU2453" s="44"/>
      <c r="AV2453" s="751" t="str" cm="1">
        <f t="array" ref="AV24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3" s="34"/>
      <c r="AX2453" s="34"/>
      <c r="AY2453" s="34"/>
      <c r="AZ2453" s="34"/>
      <c r="BA2453" s="34"/>
      <c r="BB2453" s="34"/>
      <c r="BC2453" s="34"/>
      <c r="BD2453" s="44">
        <v>141303</v>
      </c>
      <c r="BE2453" s="34" t="s">
        <v>1167</v>
      </c>
      <c r="BF2453" s="43" t="s">
        <v>1277</v>
      </c>
      <c r="BG2453" s="34" t="s">
        <v>639</v>
      </c>
      <c r="BH2453" s="34" t="s">
        <v>409</v>
      </c>
      <c r="BI2453" s="34" t="s">
        <v>1167</v>
      </c>
      <c r="BJ2453" s="44" t="s">
        <v>3928</v>
      </c>
      <c r="BK2453" s="44" t="s">
        <v>7044</v>
      </c>
    </row>
    <row r="2454" spans="22:63">
      <c r="V2454" s="43">
        <v>331</v>
      </c>
      <c r="W2454" s="34" t="s">
        <v>4314</v>
      </c>
      <c r="X2454" s="44">
        <v>141304</v>
      </c>
      <c r="Y2454" s="34" t="s">
        <v>1458</v>
      </c>
      <c r="Z2454" s="43" t="s">
        <v>1277</v>
      </c>
      <c r="AA2454" s="34" t="s">
        <v>639</v>
      </c>
      <c r="AB2454" s="34" t="s">
        <v>409</v>
      </c>
      <c r="AC2454" s="34" t="s">
        <v>1458</v>
      </c>
      <c r="AD2454" s="44" t="s">
        <v>3928</v>
      </c>
      <c r="AE2454" s="44" t="s">
        <v>7044</v>
      </c>
      <c r="AF2454" s="43">
        <v>331</v>
      </c>
      <c r="AG2454" s="34" t="s">
        <v>4314</v>
      </c>
      <c r="AH2454" s="34" t="s">
        <v>4313</v>
      </c>
      <c r="AI2454" s="43" t="s">
        <v>4315</v>
      </c>
      <c r="AJ2454" s="44" t="s">
        <v>4316</v>
      </c>
      <c r="AK2454" s="295">
        <v>2200086</v>
      </c>
      <c r="AL2454" s="44" t="s">
        <v>452</v>
      </c>
      <c r="AM2454" s="44" t="s">
        <v>4320</v>
      </c>
      <c r="AN2454" s="296">
        <v>241095900</v>
      </c>
      <c r="AO2454" s="34"/>
      <c r="AP2454" s="34"/>
      <c r="AQ2454" s="34"/>
      <c r="AR2454" s="34"/>
      <c r="AS2454" s="34"/>
      <c r="AT2454" s="44" t="s">
        <v>7031</v>
      </c>
      <c r="AU2454" s="44"/>
      <c r="AV2454" s="751" t="str" cm="1">
        <f t="array" ref="AV24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4" s="34"/>
      <c r="AX2454" s="34"/>
      <c r="AY2454" s="34"/>
      <c r="AZ2454" s="34"/>
      <c r="BA2454" s="34"/>
      <c r="BB2454" s="34"/>
      <c r="BC2454" s="34"/>
      <c r="BD2454" s="44">
        <v>141304</v>
      </c>
      <c r="BE2454" s="34" t="s">
        <v>1458</v>
      </c>
      <c r="BF2454" s="43" t="s">
        <v>1277</v>
      </c>
      <c r="BG2454" s="34" t="s">
        <v>639</v>
      </c>
      <c r="BH2454" s="34" t="s">
        <v>409</v>
      </c>
      <c r="BI2454" s="34" t="s">
        <v>1458</v>
      </c>
      <c r="BJ2454" s="44" t="s">
        <v>3928</v>
      </c>
      <c r="BK2454" s="44" t="s">
        <v>7044</v>
      </c>
    </row>
    <row r="2455" spans="22:63">
      <c r="V2455" s="43">
        <v>331</v>
      </c>
      <c r="W2455" s="34" t="s">
        <v>4314</v>
      </c>
      <c r="X2455" s="44">
        <v>141305</v>
      </c>
      <c r="Y2455" s="34" t="s">
        <v>1732</v>
      </c>
      <c r="Z2455" s="43" t="s">
        <v>1277</v>
      </c>
      <c r="AA2455" s="34" t="s">
        <v>639</v>
      </c>
      <c r="AB2455" s="34" t="s">
        <v>409</v>
      </c>
      <c r="AC2455" s="34" t="s">
        <v>1732</v>
      </c>
      <c r="AD2455" s="44" t="s">
        <v>3928</v>
      </c>
      <c r="AE2455" s="44" t="s">
        <v>7044</v>
      </c>
      <c r="AF2455" s="43">
        <v>331</v>
      </c>
      <c r="AG2455" s="34" t="s">
        <v>4314</v>
      </c>
      <c r="AH2455" s="34" t="s">
        <v>4313</v>
      </c>
      <c r="AI2455" s="43" t="s">
        <v>4315</v>
      </c>
      <c r="AJ2455" s="44" t="s">
        <v>4316</v>
      </c>
      <c r="AK2455" s="295">
        <v>2200086</v>
      </c>
      <c r="AL2455" s="44" t="s">
        <v>452</v>
      </c>
      <c r="AM2455" s="44" t="s">
        <v>4320</v>
      </c>
      <c r="AN2455" s="296">
        <v>241095900</v>
      </c>
      <c r="AO2455" s="34"/>
      <c r="AP2455" s="34"/>
      <c r="AQ2455" s="34"/>
      <c r="AR2455" s="34"/>
      <c r="AS2455" s="34"/>
      <c r="AT2455" s="44" t="s">
        <v>7031</v>
      </c>
      <c r="AU2455" s="44"/>
      <c r="AV2455" s="751" t="str" cm="1">
        <f t="array" ref="AV24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5" s="34"/>
      <c r="AX2455" s="34"/>
      <c r="AY2455" s="34"/>
      <c r="AZ2455" s="34"/>
      <c r="BA2455" s="34"/>
      <c r="BB2455" s="34"/>
      <c r="BC2455" s="34"/>
      <c r="BD2455" s="44">
        <v>141305</v>
      </c>
      <c r="BE2455" s="34" t="s">
        <v>1732</v>
      </c>
      <c r="BF2455" s="43" t="s">
        <v>1277</v>
      </c>
      <c r="BG2455" s="34" t="s">
        <v>639</v>
      </c>
      <c r="BH2455" s="34" t="s">
        <v>409</v>
      </c>
      <c r="BI2455" s="34" t="s">
        <v>1732</v>
      </c>
      <c r="BJ2455" s="44" t="s">
        <v>3928</v>
      </c>
      <c r="BK2455" s="44" t="s">
        <v>7044</v>
      </c>
    </row>
    <row r="2456" spans="22:63">
      <c r="V2456" s="43">
        <v>331</v>
      </c>
      <c r="W2456" s="34" t="s">
        <v>4314</v>
      </c>
      <c r="X2456" s="44">
        <v>141300</v>
      </c>
      <c r="Y2456" s="34" t="s">
        <v>7057</v>
      </c>
      <c r="Z2456" s="43" t="s">
        <v>1277</v>
      </c>
      <c r="AA2456" s="34" t="s">
        <v>639</v>
      </c>
      <c r="AB2456" s="34" t="s">
        <v>409</v>
      </c>
      <c r="AC2456" s="34" t="s">
        <v>7058</v>
      </c>
      <c r="AD2456" s="44" t="s">
        <v>3928</v>
      </c>
      <c r="AE2456" s="44" t="s">
        <v>7044</v>
      </c>
      <c r="AF2456" s="43">
        <v>331</v>
      </c>
      <c r="AG2456" s="34" t="s">
        <v>4314</v>
      </c>
      <c r="AH2456" s="34" t="s">
        <v>4313</v>
      </c>
      <c r="AI2456" s="43" t="s">
        <v>4315</v>
      </c>
      <c r="AJ2456" s="44" t="s">
        <v>4316</v>
      </c>
      <c r="AK2456" s="295">
        <v>2200086</v>
      </c>
      <c r="AL2456" s="44" t="s">
        <v>452</v>
      </c>
      <c r="AM2456" s="44" t="s">
        <v>4320</v>
      </c>
      <c r="AN2456" s="296">
        <v>241095900</v>
      </c>
      <c r="AO2456" s="34"/>
      <c r="AP2456" s="34"/>
      <c r="AQ2456" s="34"/>
      <c r="AR2456" s="34"/>
      <c r="AS2456" s="34"/>
      <c r="AT2456" s="44" t="s">
        <v>7031</v>
      </c>
      <c r="AU2456" s="44"/>
      <c r="AV2456" s="751" t="str" cm="1">
        <f t="array" ref="AV24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6" s="34"/>
      <c r="AX2456" s="34"/>
      <c r="AY2456" s="34"/>
      <c r="AZ2456" s="34"/>
      <c r="BA2456" s="34"/>
      <c r="BB2456" s="34"/>
      <c r="BC2456" s="34"/>
      <c r="BD2456" s="44">
        <v>141300</v>
      </c>
      <c r="BE2456" s="34" t="s">
        <v>7057</v>
      </c>
      <c r="BF2456" s="43" t="s">
        <v>1277</v>
      </c>
      <c r="BG2456" s="34" t="s">
        <v>639</v>
      </c>
      <c r="BH2456" s="34" t="s">
        <v>409</v>
      </c>
      <c r="BI2456" s="34" t="s">
        <v>7058</v>
      </c>
      <c r="BJ2456" s="44" t="s">
        <v>3928</v>
      </c>
      <c r="BK2456" s="44" t="s">
        <v>7044</v>
      </c>
    </row>
    <row r="2457" spans="22:63">
      <c r="V2457" s="43">
        <v>331</v>
      </c>
      <c r="W2457" s="34" t="s">
        <v>4314</v>
      </c>
      <c r="X2457" s="44">
        <v>141307</v>
      </c>
      <c r="Y2457" s="34" t="s">
        <v>1949</v>
      </c>
      <c r="Z2457" s="43" t="s">
        <v>1277</v>
      </c>
      <c r="AA2457" s="34" t="s">
        <v>639</v>
      </c>
      <c r="AB2457" s="34" t="s">
        <v>409</v>
      </c>
      <c r="AC2457" s="34" t="s">
        <v>1949</v>
      </c>
      <c r="AD2457" s="44" t="s">
        <v>3928</v>
      </c>
      <c r="AE2457" s="44" t="s">
        <v>7044</v>
      </c>
      <c r="AF2457" s="43">
        <v>331</v>
      </c>
      <c r="AG2457" s="34" t="s">
        <v>4314</v>
      </c>
      <c r="AH2457" s="34" t="s">
        <v>4313</v>
      </c>
      <c r="AI2457" s="43" t="s">
        <v>4315</v>
      </c>
      <c r="AJ2457" s="44" t="s">
        <v>4316</v>
      </c>
      <c r="AK2457" s="295">
        <v>2200086</v>
      </c>
      <c r="AL2457" s="44" t="s">
        <v>452</v>
      </c>
      <c r="AM2457" s="44" t="s">
        <v>4320</v>
      </c>
      <c r="AN2457" s="296">
        <v>241095900</v>
      </c>
      <c r="AO2457" s="34"/>
      <c r="AP2457" s="34"/>
      <c r="AQ2457" s="34"/>
      <c r="AR2457" s="34"/>
      <c r="AS2457" s="34"/>
      <c r="AT2457" s="44" t="s">
        <v>7031</v>
      </c>
      <c r="AU2457" s="44"/>
      <c r="AV2457" s="751" t="str" cm="1">
        <f t="array" ref="AV24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7" s="34"/>
      <c r="AX2457" s="34"/>
      <c r="AY2457" s="34"/>
      <c r="AZ2457" s="34"/>
      <c r="BA2457" s="34"/>
      <c r="BB2457" s="34"/>
      <c r="BC2457" s="34"/>
      <c r="BD2457" s="44">
        <v>141307</v>
      </c>
      <c r="BE2457" s="34" t="s">
        <v>1949</v>
      </c>
      <c r="BF2457" s="43" t="s">
        <v>1277</v>
      </c>
      <c r="BG2457" s="34" t="s">
        <v>639</v>
      </c>
      <c r="BH2457" s="34" t="s">
        <v>409</v>
      </c>
      <c r="BI2457" s="34" t="s">
        <v>1949</v>
      </c>
      <c r="BJ2457" s="44" t="s">
        <v>3928</v>
      </c>
      <c r="BK2457" s="44" t="s">
        <v>7044</v>
      </c>
    </row>
    <row r="2458" spans="22:63">
      <c r="V2458" s="43">
        <v>331</v>
      </c>
      <c r="W2458" s="34" t="s">
        <v>4314</v>
      </c>
      <c r="X2458" s="44">
        <v>141309</v>
      </c>
      <c r="Y2458" s="34" t="s">
        <v>2131</v>
      </c>
      <c r="Z2458" s="43" t="s">
        <v>1277</v>
      </c>
      <c r="AA2458" s="34" t="s">
        <v>639</v>
      </c>
      <c r="AB2458" s="34" t="s">
        <v>409</v>
      </c>
      <c r="AC2458" s="34" t="s">
        <v>7058</v>
      </c>
      <c r="AD2458" s="44" t="s">
        <v>3928</v>
      </c>
      <c r="AE2458" s="44" t="s">
        <v>7044</v>
      </c>
      <c r="AF2458" s="43">
        <v>331</v>
      </c>
      <c r="AG2458" s="34" t="s">
        <v>4314</v>
      </c>
      <c r="AH2458" s="34" t="s">
        <v>4313</v>
      </c>
      <c r="AI2458" s="43" t="s">
        <v>4315</v>
      </c>
      <c r="AJ2458" s="44" t="s">
        <v>4316</v>
      </c>
      <c r="AK2458" s="295">
        <v>2200086</v>
      </c>
      <c r="AL2458" s="44" t="s">
        <v>452</v>
      </c>
      <c r="AM2458" s="44" t="s">
        <v>4320</v>
      </c>
      <c r="AN2458" s="296">
        <v>241095900</v>
      </c>
      <c r="AO2458" s="34"/>
      <c r="AP2458" s="34"/>
      <c r="AQ2458" s="34"/>
      <c r="AR2458" s="34"/>
      <c r="AS2458" s="34"/>
      <c r="AT2458" s="44" t="s">
        <v>7031</v>
      </c>
      <c r="AU2458" s="44"/>
      <c r="AV2458" s="751" t="str" cm="1">
        <f t="array" ref="AV24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8" s="34"/>
      <c r="AX2458" s="34"/>
      <c r="AY2458" s="34"/>
      <c r="AZ2458" s="34"/>
      <c r="BA2458" s="34"/>
      <c r="BB2458" s="34"/>
      <c r="BC2458" s="34"/>
      <c r="BD2458" s="44">
        <v>141309</v>
      </c>
      <c r="BE2458" s="34" t="s">
        <v>2131</v>
      </c>
      <c r="BF2458" s="43" t="s">
        <v>1277</v>
      </c>
      <c r="BG2458" s="34" t="s">
        <v>639</v>
      </c>
      <c r="BH2458" s="34" t="s">
        <v>409</v>
      </c>
      <c r="BI2458" s="34" t="s">
        <v>7058</v>
      </c>
      <c r="BJ2458" s="44" t="s">
        <v>3928</v>
      </c>
      <c r="BK2458" s="44" t="s">
        <v>7044</v>
      </c>
    </row>
    <row r="2459" spans="22:63">
      <c r="V2459" s="43">
        <v>331</v>
      </c>
      <c r="W2459" s="34" t="s">
        <v>4314</v>
      </c>
      <c r="X2459" s="44">
        <v>141701</v>
      </c>
      <c r="Y2459" s="34" t="s">
        <v>906</v>
      </c>
      <c r="Z2459" s="43" t="s">
        <v>1277</v>
      </c>
      <c r="AA2459" s="34" t="s">
        <v>642</v>
      </c>
      <c r="AB2459" s="34" t="s">
        <v>409</v>
      </c>
      <c r="AC2459" s="34" t="s">
        <v>906</v>
      </c>
      <c r="AD2459" s="44" t="s">
        <v>3928</v>
      </c>
      <c r="AE2459" s="44" t="s">
        <v>7044</v>
      </c>
      <c r="AF2459" s="43">
        <v>331</v>
      </c>
      <c r="AG2459" s="34" t="s">
        <v>4314</v>
      </c>
      <c r="AH2459" s="34" t="s">
        <v>4313</v>
      </c>
      <c r="AI2459" s="43" t="s">
        <v>4315</v>
      </c>
      <c r="AJ2459" s="44" t="s">
        <v>4316</v>
      </c>
      <c r="AK2459" s="295">
        <v>2200086</v>
      </c>
      <c r="AL2459" s="44" t="s">
        <v>452</v>
      </c>
      <c r="AM2459" s="44" t="s">
        <v>4320</v>
      </c>
      <c r="AN2459" s="296">
        <v>241095900</v>
      </c>
      <c r="AO2459" s="34"/>
      <c r="AP2459" s="34"/>
      <c r="AQ2459" s="34"/>
      <c r="AR2459" s="34"/>
      <c r="AS2459" s="34"/>
      <c r="AT2459" s="44" t="s">
        <v>7031</v>
      </c>
      <c r="AU2459" s="44"/>
      <c r="AV2459" s="751" t="str" cm="1">
        <f t="array" ref="AV24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59" s="34"/>
      <c r="AX2459" s="34"/>
      <c r="AY2459" s="34"/>
      <c r="AZ2459" s="34"/>
      <c r="BA2459" s="34"/>
      <c r="BB2459" s="34"/>
      <c r="BC2459" s="34"/>
      <c r="BD2459" s="44">
        <v>141701</v>
      </c>
      <c r="BE2459" s="34" t="s">
        <v>906</v>
      </c>
      <c r="BF2459" s="43" t="s">
        <v>1277</v>
      </c>
      <c r="BG2459" s="34" t="s">
        <v>642</v>
      </c>
      <c r="BH2459" s="34" t="s">
        <v>409</v>
      </c>
      <c r="BI2459" s="34" t="s">
        <v>906</v>
      </c>
      <c r="BJ2459" s="44" t="s">
        <v>3928</v>
      </c>
      <c r="BK2459" s="44" t="s">
        <v>7044</v>
      </c>
    </row>
    <row r="2460" spans="22:63">
      <c r="V2460" s="43">
        <v>331</v>
      </c>
      <c r="W2460" s="34" t="s">
        <v>4314</v>
      </c>
      <c r="X2460" s="44">
        <v>141702</v>
      </c>
      <c r="Y2460" s="34" t="s">
        <v>1171</v>
      </c>
      <c r="Z2460" s="43" t="s">
        <v>1277</v>
      </c>
      <c r="AA2460" s="34" t="s">
        <v>642</v>
      </c>
      <c r="AB2460" s="34" t="s">
        <v>409</v>
      </c>
      <c r="AC2460" s="34" t="s">
        <v>1171</v>
      </c>
      <c r="AD2460" s="44" t="s">
        <v>3928</v>
      </c>
      <c r="AE2460" s="44" t="s">
        <v>7044</v>
      </c>
      <c r="AF2460" s="43">
        <v>331</v>
      </c>
      <c r="AG2460" s="34" t="s">
        <v>4314</v>
      </c>
      <c r="AH2460" s="34" t="s">
        <v>4313</v>
      </c>
      <c r="AI2460" s="43" t="s">
        <v>4315</v>
      </c>
      <c r="AJ2460" s="44" t="s">
        <v>4316</v>
      </c>
      <c r="AK2460" s="295">
        <v>2200086</v>
      </c>
      <c r="AL2460" s="44" t="s">
        <v>452</v>
      </c>
      <c r="AM2460" s="44" t="s">
        <v>4320</v>
      </c>
      <c r="AN2460" s="296">
        <v>241095900</v>
      </c>
      <c r="AO2460" s="34"/>
      <c r="AP2460" s="34"/>
      <c r="AQ2460" s="34"/>
      <c r="AR2460" s="34"/>
      <c r="AS2460" s="34"/>
      <c r="AT2460" s="44" t="s">
        <v>7031</v>
      </c>
      <c r="AU2460" s="44"/>
      <c r="AV2460" s="751" t="str" cm="1">
        <f t="array" ref="AV24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0" s="34"/>
      <c r="AX2460" s="34"/>
      <c r="AY2460" s="34"/>
      <c r="AZ2460" s="34"/>
      <c r="BA2460" s="34"/>
      <c r="BB2460" s="34"/>
      <c r="BC2460" s="34"/>
      <c r="BD2460" s="44">
        <v>141702</v>
      </c>
      <c r="BE2460" s="34" t="s">
        <v>1171</v>
      </c>
      <c r="BF2460" s="43" t="s">
        <v>1277</v>
      </c>
      <c r="BG2460" s="34" t="s">
        <v>642</v>
      </c>
      <c r="BH2460" s="34" t="s">
        <v>409</v>
      </c>
      <c r="BI2460" s="34" t="s">
        <v>1171</v>
      </c>
      <c r="BJ2460" s="44" t="s">
        <v>3928</v>
      </c>
      <c r="BK2460" s="44" t="s">
        <v>7044</v>
      </c>
    </row>
    <row r="2461" spans="22:63">
      <c r="V2461" s="43">
        <v>331</v>
      </c>
      <c r="W2461" s="34" t="s">
        <v>4314</v>
      </c>
      <c r="X2461" s="44">
        <v>141703</v>
      </c>
      <c r="Y2461" s="34" t="s">
        <v>642</v>
      </c>
      <c r="Z2461" s="43" t="s">
        <v>1277</v>
      </c>
      <c r="AA2461" s="34" t="s">
        <v>642</v>
      </c>
      <c r="AB2461" s="34" t="s">
        <v>409</v>
      </c>
      <c r="AC2461" s="34" t="s">
        <v>642</v>
      </c>
      <c r="AD2461" s="44" t="s">
        <v>3928</v>
      </c>
      <c r="AE2461" s="44" t="s">
        <v>7044</v>
      </c>
      <c r="AF2461" s="43">
        <v>331</v>
      </c>
      <c r="AG2461" s="34" t="s">
        <v>4314</v>
      </c>
      <c r="AH2461" s="34" t="s">
        <v>4313</v>
      </c>
      <c r="AI2461" s="43" t="s">
        <v>4315</v>
      </c>
      <c r="AJ2461" s="44" t="s">
        <v>4316</v>
      </c>
      <c r="AK2461" s="295">
        <v>2200086</v>
      </c>
      <c r="AL2461" s="44" t="s">
        <v>452</v>
      </c>
      <c r="AM2461" s="44" t="s">
        <v>4320</v>
      </c>
      <c r="AN2461" s="296">
        <v>241095900</v>
      </c>
      <c r="AO2461" s="34"/>
      <c r="AP2461" s="34"/>
      <c r="AQ2461" s="34"/>
      <c r="AR2461" s="34"/>
      <c r="AS2461" s="34"/>
      <c r="AT2461" s="44" t="s">
        <v>7031</v>
      </c>
      <c r="AU2461" s="44"/>
      <c r="AV2461" s="751" t="str" cm="1">
        <f t="array" ref="AV24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1" s="34"/>
      <c r="AX2461" s="34"/>
      <c r="AY2461" s="34"/>
      <c r="AZ2461" s="34"/>
      <c r="BA2461" s="34"/>
      <c r="BB2461" s="34"/>
      <c r="BC2461" s="34"/>
      <c r="BD2461" s="44">
        <v>141703</v>
      </c>
      <c r="BE2461" s="34" t="s">
        <v>642</v>
      </c>
      <c r="BF2461" s="43" t="s">
        <v>1277</v>
      </c>
      <c r="BG2461" s="34" t="s">
        <v>642</v>
      </c>
      <c r="BH2461" s="34" t="s">
        <v>409</v>
      </c>
      <c r="BI2461" s="34" t="s">
        <v>642</v>
      </c>
      <c r="BJ2461" s="44" t="s">
        <v>3928</v>
      </c>
      <c r="BK2461" s="44" t="s">
        <v>7044</v>
      </c>
    </row>
    <row r="2462" spans="22:63">
      <c r="V2462" s="43">
        <v>331</v>
      </c>
      <c r="W2462" s="34" t="s">
        <v>4314</v>
      </c>
      <c r="X2462" s="44">
        <v>141700</v>
      </c>
      <c r="Y2462" s="34" t="s">
        <v>7059</v>
      </c>
      <c r="Z2462" s="43" t="s">
        <v>1277</v>
      </c>
      <c r="AA2462" s="34" t="s">
        <v>642</v>
      </c>
      <c r="AB2462" s="34" t="s">
        <v>409</v>
      </c>
      <c r="AC2462" s="34" t="s">
        <v>642</v>
      </c>
      <c r="AD2462" s="44" t="s">
        <v>3928</v>
      </c>
      <c r="AE2462" s="44" t="s">
        <v>7044</v>
      </c>
      <c r="AF2462" s="43">
        <v>331</v>
      </c>
      <c r="AG2462" s="34" t="s">
        <v>4314</v>
      </c>
      <c r="AH2462" s="34" t="s">
        <v>4313</v>
      </c>
      <c r="AI2462" s="43" t="s">
        <v>4315</v>
      </c>
      <c r="AJ2462" s="44" t="s">
        <v>4316</v>
      </c>
      <c r="AK2462" s="295">
        <v>2200086</v>
      </c>
      <c r="AL2462" s="44" t="s">
        <v>452</v>
      </c>
      <c r="AM2462" s="44" t="s">
        <v>4320</v>
      </c>
      <c r="AN2462" s="296">
        <v>241095900</v>
      </c>
      <c r="AO2462" s="34"/>
      <c r="AP2462" s="34"/>
      <c r="AQ2462" s="34"/>
      <c r="AR2462" s="34"/>
      <c r="AS2462" s="34"/>
      <c r="AT2462" s="44" t="s">
        <v>7031</v>
      </c>
      <c r="AU2462" s="44"/>
      <c r="AV2462" s="751" t="str" cm="1">
        <f t="array" ref="AV24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2" s="34"/>
      <c r="AX2462" s="34"/>
      <c r="AY2462" s="34"/>
      <c r="AZ2462" s="34"/>
      <c r="BA2462" s="34"/>
      <c r="BB2462" s="34"/>
      <c r="BC2462" s="34"/>
      <c r="BD2462" s="44">
        <v>141700</v>
      </c>
      <c r="BE2462" s="34" t="s">
        <v>7059</v>
      </c>
      <c r="BF2462" s="43" t="s">
        <v>1277</v>
      </c>
      <c r="BG2462" s="34" t="s">
        <v>642</v>
      </c>
      <c r="BH2462" s="34" t="s">
        <v>409</v>
      </c>
      <c r="BI2462" s="34" t="s">
        <v>642</v>
      </c>
      <c r="BJ2462" s="44" t="s">
        <v>3928</v>
      </c>
      <c r="BK2462" s="44" t="s">
        <v>7044</v>
      </c>
    </row>
    <row r="2463" spans="22:63">
      <c r="V2463" s="43">
        <v>331</v>
      </c>
      <c r="W2463" s="34" t="s">
        <v>4314</v>
      </c>
      <c r="X2463" s="44">
        <v>141704</v>
      </c>
      <c r="Y2463" s="34" t="s">
        <v>1735</v>
      </c>
      <c r="Z2463" s="43" t="s">
        <v>1277</v>
      </c>
      <c r="AA2463" s="34" t="s">
        <v>642</v>
      </c>
      <c r="AB2463" s="34" t="s">
        <v>409</v>
      </c>
      <c r="AC2463" s="34" t="s">
        <v>1735</v>
      </c>
      <c r="AD2463" s="44" t="s">
        <v>3928</v>
      </c>
      <c r="AE2463" s="44" t="s">
        <v>7044</v>
      </c>
      <c r="AF2463" s="43">
        <v>331</v>
      </c>
      <c r="AG2463" s="34" t="s">
        <v>4314</v>
      </c>
      <c r="AH2463" s="34" t="s">
        <v>4313</v>
      </c>
      <c r="AI2463" s="43" t="s">
        <v>4315</v>
      </c>
      <c r="AJ2463" s="44" t="s">
        <v>4316</v>
      </c>
      <c r="AK2463" s="295">
        <v>2200086</v>
      </c>
      <c r="AL2463" s="44" t="s">
        <v>452</v>
      </c>
      <c r="AM2463" s="44" t="s">
        <v>4320</v>
      </c>
      <c r="AN2463" s="296">
        <v>241095900</v>
      </c>
      <c r="AO2463" s="34"/>
      <c r="AP2463" s="34"/>
      <c r="AQ2463" s="34"/>
      <c r="AR2463" s="34"/>
      <c r="AS2463" s="34"/>
      <c r="AT2463" s="44" t="s">
        <v>7031</v>
      </c>
      <c r="AU2463" s="44"/>
      <c r="AV2463" s="751" t="str" cm="1">
        <f t="array" ref="AV24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3" s="34"/>
      <c r="AX2463" s="34"/>
      <c r="AY2463" s="34"/>
      <c r="AZ2463" s="34"/>
      <c r="BA2463" s="34"/>
      <c r="BB2463" s="34"/>
      <c r="BC2463" s="34"/>
      <c r="BD2463" s="44">
        <v>141704</v>
      </c>
      <c r="BE2463" s="34" t="s">
        <v>1735</v>
      </c>
      <c r="BF2463" s="43" t="s">
        <v>1277</v>
      </c>
      <c r="BG2463" s="34" t="s">
        <v>642</v>
      </c>
      <c r="BH2463" s="34" t="s">
        <v>409</v>
      </c>
      <c r="BI2463" s="34" t="s">
        <v>1735</v>
      </c>
      <c r="BJ2463" s="44" t="s">
        <v>3928</v>
      </c>
      <c r="BK2463" s="44" t="s">
        <v>7044</v>
      </c>
    </row>
    <row r="2464" spans="22:63">
      <c r="V2464" s="43">
        <v>332</v>
      </c>
      <c r="W2464" s="34" t="s">
        <v>4328</v>
      </c>
      <c r="X2464" s="44">
        <v>140301</v>
      </c>
      <c r="Y2464" s="34" t="s">
        <v>629</v>
      </c>
      <c r="Z2464" s="43" t="s">
        <v>426</v>
      </c>
      <c r="AA2464" s="34" t="s">
        <v>629</v>
      </c>
      <c r="AB2464" s="34" t="s">
        <v>409</v>
      </c>
      <c r="AC2464" s="34" t="s">
        <v>629</v>
      </c>
      <c r="AD2464" s="44" t="s">
        <v>4708</v>
      </c>
      <c r="AE2464" s="44" t="s">
        <v>7060</v>
      </c>
      <c r="AF2464" s="43">
        <v>332</v>
      </c>
      <c r="AG2464" s="34" t="s">
        <v>4328</v>
      </c>
      <c r="AH2464" s="34" t="s">
        <v>4327</v>
      </c>
      <c r="AI2464" s="43" t="s">
        <v>4329</v>
      </c>
      <c r="AJ2464" s="44" t="s">
        <v>4330</v>
      </c>
      <c r="AK2464" s="295">
        <v>2000182</v>
      </c>
      <c r="AL2464" s="44" t="s">
        <v>409</v>
      </c>
      <c r="AM2464" s="44" t="s">
        <v>4334</v>
      </c>
      <c r="AN2464" s="296">
        <v>243152870</v>
      </c>
      <c r="AO2464" s="34"/>
      <c r="AP2464" s="34"/>
      <c r="AQ2464" s="34"/>
      <c r="AR2464" s="34"/>
      <c r="AS2464" s="34"/>
      <c r="AT2464" s="44" t="s">
        <v>7031</v>
      </c>
      <c r="AU2464" s="44"/>
      <c r="AV2464" s="751" t="str" cm="1">
        <f t="array" ref="AV24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4" s="34"/>
      <c r="AX2464" s="34"/>
      <c r="AY2464" s="34"/>
      <c r="AZ2464" s="34"/>
      <c r="BA2464" s="34"/>
      <c r="BB2464" s="34"/>
      <c r="BC2464" s="34"/>
      <c r="BD2464" s="44">
        <v>140301</v>
      </c>
      <c r="BE2464" s="34" t="s">
        <v>629</v>
      </c>
      <c r="BF2464" s="43" t="s">
        <v>426</v>
      </c>
      <c r="BG2464" s="34" t="s">
        <v>629</v>
      </c>
      <c r="BH2464" s="34" t="s">
        <v>409</v>
      </c>
      <c r="BI2464" s="34" t="s">
        <v>629</v>
      </c>
      <c r="BJ2464" s="44" t="s">
        <v>4708</v>
      </c>
      <c r="BK2464" s="44" t="s">
        <v>7060</v>
      </c>
    </row>
    <row r="2465" spans="22:63">
      <c r="V2465" s="43">
        <v>332</v>
      </c>
      <c r="W2465" s="34" t="s">
        <v>4328</v>
      </c>
      <c r="X2465" s="44">
        <v>140300</v>
      </c>
      <c r="Y2465" s="34" t="s">
        <v>7061</v>
      </c>
      <c r="Z2465" s="43" t="s">
        <v>426</v>
      </c>
      <c r="AA2465" s="34" t="s">
        <v>629</v>
      </c>
      <c r="AB2465" s="34" t="s">
        <v>409</v>
      </c>
      <c r="AC2465" s="34" t="s">
        <v>629</v>
      </c>
      <c r="AD2465" s="44" t="s">
        <v>4708</v>
      </c>
      <c r="AE2465" s="44" t="s">
        <v>7060</v>
      </c>
      <c r="AF2465" s="43">
        <v>332</v>
      </c>
      <c r="AG2465" s="34" t="s">
        <v>4328</v>
      </c>
      <c r="AH2465" s="34" t="s">
        <v>4327</v>
      </c>
      <c r="AI2465" s="43" t="s">
        <v>4329</v>
      </c>
      <c r="AJ2465" s="44" t="s">
        <v>4330</v>
      </c>
      <c r="AK2465" s="295">
        <v>2000182</v>
      </c>
      <c r="AL2465" s="44" t="s">
        <v>409</v>
      </c>
      <c r="AM2465" s="44" t="s">
        <v>4334</v>
      </c>
      <c r="AN2465" s="296">
        <v>243152870</v>
      </c>
      <c r="AO2465" s="34"/>
      <c r="AP2465" s="34"/>
      <c r="AQ2465" s="34"/>
      <c r="AR2465" s="34"/>
      <c r="AS2465" s="34"/>
      <c r="AT2465" s="44" t="s">
        <v>7031</v>
      </c>
      <c r="AU2465" s="44"/>
      <c r="AV2465" s="751" t="str" cm="1">
        <f t="array" ref="AV24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5" s="34"/>
      <c r="AX2465" s="34"/>
      <c r="AY2465" s="34"/>
      <c r="AZ2465" s="34"/>
      <c r="BA2465" s="34"/>
      <c r="BB2465" s="34"/>
      <c r="BC2465" s="34"/>
      <c r="BD2465" s="44">
        <v>140300</v>
      </c>
      <c r="BE2465" s="34" t="s">
        <v>7061</v>
      </c>
      <c r="BF2465" s="43" t="s">
        <v>426</v>
      </c>
      <c r="BG2465" s="34" t="s">
        <v>629</v>
      </c>
      <c r="BH2465" s="34" t="s">
        <v>409</v>
      </c>
      <c r="BI2465" s="34" t="s">
        <v>629</v>
      </c>
      <c r="BJ2465" s="44" t="s">
        <v>4708</v>
      </c>
      <c r="BK2465" s="44" t="s">
        <v>7060</v>
      </c>
    </row>
    <row r="2466" spans="22:63">
      <c r="V2466" s="43">
        <v>332</v>
      </c>
      <c r="W2466" s="34" t="s">
        <v>4328</v>
      </c>
      <c r="X2466" s="44">
        <v>140302</v>
      </c>
      <c r="Y2466" s="34" t="s">
        <v>1159</v>
      </c>
      <c r="Z2466" s="43" t="s">
        <v>426</v>
      </c>
      <c r="AA2466" s="34" t="s">
        <v>629</v>
      </c>
      <c r="AB2466" s="34" t="s">
        <v>409</v>
      </c>
      <c r="AC2466" s="34" t="s">
        <v>1159</v>
      </c>
      <c r="AD2466" s="44" t="s">
        <v>4708</v>
      </c>
      <c r="AE2466" s="44" t="s">
        <v>7060</v>
      </c>
      <c r="AF2466" s="43">
        <v>332</v>
      </c>
      <c r="AG2466" s="34" t="s">
        <v>4328</v>
      </c>
      <c r="AH2466" s="34" t="s">
        <v>4327</v>
      </c>
      <c r="AI2466" s="43" t="s">
        <v>4329</v>
      </c>
      <c r="AJ2466" s="44" t="s">
        <v>4330</v>
      </c>
      <c r="AK2466" s="295">
        <v>2000182</v>
      </c>
      <c r="AL2466" s="44" t="s">
        <v>409</v>
      </c>
      <c r="AM2466" s="44" t="s">
        <v>4334</v>
      </c>
      <c r="AN2466" s="296">
        <v>243152870</v>
      </c>
      <c r="AO2466" s="34"/>
      <c r="AP2466" s="34"/>
      <c r="AQ2466" s="34"/>
      <c r="AR2466" s="34"/>
      <c r="AS2466" s="34"/>
      <c r="AT2466" s="44" t="s">
        <v>7031</v>
      </c>
      <c r="AU2466" s="44"/>
      <c r="AV2466" s="751" t="str" cm="1">
        <f t="array" ref="AV24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6" s="34"/>
      <c r="AX2466" s="34"/>
      <c r="AY2466" s="34"/>
      <c r="AZ2466" s="34"/>
      <c r="BA2466" s="34"/>
      <c r="BB2466" s="34"/>
      <c r="BC2466" s="34"/>
      <c r="BD2466" s="44">
        <v>140302</v>
      </c>
      <c r="BE2466" s="34" t="s">
        <v>1159</v>
      </c>
      <c r="BF2466" s="43" t="s">
        <v>426</v>
      </c>
      <c r="BG2466" s="34" t="s">
        <v>629</v>
      </c>
      <c r="BH2466" s="34" t="s">
        <v>409</v>
      </c>
      <c r="BI2466" s="34" t="s">
        <v>1159</v>
      </c>
      <c r="BJ2466" s="44" t="s">
        <v>4708</v>
      </c>
      <c r="BK2466" s="44" t="s">
        <v>7060</v>
      </c>
    </row>
    <row r="2467" spans="22:63">
      <c r="V2467" s="43">
        <v>332</v>
      </c>
      <c r="W2467" s="34" t="s">
        <v>4328</v>
      </c>
      <c r="X2467" s="44">
        <v>140303</v>
      </c>
      <c r="Y2467" s="34" t="s">
        <v>1451</v>
      </c>
      <c r="Z2467" s="43" t="s">
        <v>426</v>
      </c>
      <c r="AA2467" s="34" t="s">
        <v>629</v>
      </c>
      <c r="AB2467" s="34" t="s">
        <v>409</v>
      </c>
      <c r="AC2467" s="34" t="s">
        <v>1451</v>
      </c>
      <c r="AD2467" s="44" t="s">
        <v>4708</v>
      </c>
      <c r="AE2467" s="44" t="s">
        <v>7060</v>
      </c>
      <c r="AF2467" s="43">
        <v>332</v>
      </c>
      <c r="AG2467" s="34" t="s">
        <v>4328</v>
      </c>
      <c r="AH2467" s="34" t="s">
        <v>4327</v>
      </c>
      <c r="AI2467" s="43" t="s">
        <v>4329</v>
      </c>
      <c r="AJ2467" s="44" t="s">
        <v>4330</v>
      </c>
      <c r="AK2467" s="295">
        <v>2000182</v>
      </c>
      <c r="AL2467" s="44" t="s">
        <v>409</v>
      </c>
      <c r="AM2467" s="44" t="s">
        <v>4334</v>
      </c>
      <c r="AN2467" s="296">
        <v>243152870</v>
      </c>
      <c r="AO2467" s="34"/>
      <c r="AP2467" s="34"/>
      <c r="AQ2467" s="34"/>
      <c r="AR2467" s="34"/>
      <c r="AS2467" s="34"/>
      <c r="AT2467" s="44" t="s">
        <v>7031</v>
      </c>
      <c r="AU2467" s="44"/>
      <c r="AV2467" s="751" t="str" cm="1">
        <f t="array" ref="AV24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7" s="34"/>
      <c r="AX2467" s="34"/>
      <c r="AY2467" s="34"/>
      <c r="AZ2467" s="34"/>
      <c r="BA2467" s="34"/>
      <c r="BB2467" s="34"/>
      <c r="BC2467" s="34"/>
      <c r="BD2467" s="44">
        <v>140303</v>
      </c>
      <c r="BE2467" s="34" t="s">
        <v>1451</v>
      </c>
      <c r="BF2467" s="43" t="s">
        <v>426</v>
      </c>
      <c r="BG2467" s="34" t="s">
        <v>629</v>
      </c>
      <c r="BH2467" s="34" t="s">
        <v>409</v>
      </c>
      <c r="BI2467" s="34" t="s">
        <v>1451</v>
      </c>
      <c r="BJ2467" s="44" t="s">
        <v>4708</v>
      </c>
      <c r="BK2467" s="44" t="s">
        <v>7060</v>
      </c>
    </row>
    <row r="2468" spans="22:63">
      <c r="V2468" s="43">
        <v>332</v>
      </c>
      <c r="W2468" s="34" t="s">
        <v>4328</v>
      </c>
      <c r="X2468" s="44">
        <v>140304</v>
      </c>
      <c r="Y2468" s="34" t="s">
        <v>1727</v>
      </c>
      <c r="Z2468" s="43" t="s">
        <v>426</v>
      </c>
      <c r="AA2468" s="34" t="s">
        <v>629</v>
      </c>
      <c r="AB2468" s="34" t="s">
        <v>409</v>
      </c>
      <c r="AC2468" s="34" t="s">
        <v>1727</v>
      </c>
      <c r="AD2468" s="44" t="s">
        <v>4708</v>
      </c>
      <c r="AE2468" s="44" t="s">
        <v>7060</v>
      </c>
      <c r="AF2468" s="43">
        <v>332</v>
      </c>
      <c r="AG2468" s="34" t="s">
        <v>4328</v>
      </c>
      <c r="AH2468" s="34" t="s">
        <v>4327</v>
      </c>
      <c r="AI2468" s="43" t="s">
        <v>4329</v>
      </c>
      <c r="AJ2468" s="44" t="s">
        <v>4330</v>
      </c>
      <c r="AK2468" s="295">
        <v>2000182</v>
      </c>
      <c r="AL2468" s="44" t="s">
        <v>409</v>
      </c>
      <c r="AM2468" s="44" t="s">
        <v>4334</v>
      </c>
      <c r="AN2468" s="296">
        <v>243152870</v>
      </c>
      <c r="AO2468" s="34"/>
      <c r="AP2468" s="34"/>
      <c r="AQ2468" s="34"/>
      <c r="AR2468" s="34"/>
      <c r="AS2468" s="34"/>
      <c r="AT2468" s="44" t="s">
        <v>7031</v>
      </c>
      <c r="AU2468" s="44"/>
      <c r="AV2468" s="751" t="str" cm="1">
        <f t="array" ref="AV24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8" s="34"/>
      <c r="AX2468" s="34"/>
      <c r="AY2468" s="34"/>
      <c r="AZ2468" s="34"/>
      <c r="BA2468" s="34"/>
      <c r="BB2468" s="34"/>
      <c r="BC2468" s="34"/>
      <c r="BD2468" s="44">
        <v>140304</v>
      </c>
      <c r="BE2468" s="34" t="s">
        <v>1727</v>
      </c>
      <c r="BF2468" s="43" t="s">
        <v>426</v>
      </c>
      <c r="BG2468" s="34" t="s">
        <v>629</v>
      </c>
      <c r="BH2468" s="34" t="s">
        <v>409</v>
      </c>
      <c r="BI2468" s="34" t="s">
        <v>1727</v>
      </c>
      <c r="BJ2468" s="44" t="s">
        <v>4708</v>
      </c>
      <c r="BK2468" s="44" t="s">
        <v>7060</v>
      </c>
    </row>
    <row r="2469" spans="22:63">
      <c r="V2469" s="43">
        <v>332</v>
      </c>
      <c r="W2469" s="34" t="s">
        <v>4328</v>
      </c>
      <c r="X2469" s="44">
        <v>140401</v>
      </c>
      <c r="Y2469" s="34" t="s">
        <v>630</v>
      </c>
      <c r="Z2469" s="43" t="s">
        <v>426</v>
      </c>
      <c r="AA2469" s="34" t="s">
        <v>630</v>
      </c>
      <c r="AB2469" s="34" t="s">
        <v>409</v>
      </c>
      <c r="AC2469" s="34" t="s">
        <v>630</v>
      </c>
      <c r="AD2469" s="44" t="s">
        <v>4708</v>
      </c>
      <c r="AE2469" s="44" t="s">
        <v>7060</v>
      </c>
      <c r="AF2469" s="43">
        <v>332</v>
      </c>
      <c r="AG2469" s="34" t="s">
        <v>4328</v>
      </c>
      <c r="AH2469" s="34" t="s">
        <v>4327</v>
      </c>
      <c r="AI2469" s="43" t="s">
        <v>4329</v>
      </c>
      <c r="AJ2469" s="44" t="s">
        <v>4330</v>
      </c>
      <c r="AK2469" s="295">
        <v>2000182</v>
      </c>
      <c r="AL2469" s="44" t="s">
        <v>409</v>
      </c>
      <c r="AM2469" s="44" t="s">
        <v>4334</v>
      </c>
      <c r="AN2469" s="296">
        <v>243152870</v>
      </c>
      <c r="AO2469" s="34"/>
      <c r="AP2469" s="34"/>
      <c r="AQ2469" s="34"/>
      <c r="AR2469" s="34"/>
      <c r="AS2469" s="34"/>
      <c r="AT2469" s="44" t="s">
        <v>7031</v>
      </c>
      <c r="AU2469" s="44"/>
      <c r="AV2469" s="751" t="str" cm="1">
        <f t="array" ref="AV24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69" s="34"/>
      <c r="AX2469" s="34"/>
      <c r="AY2469" s="34"/>
      <c r="AZ2469" s="34"/>
      <c r="BA2469" s="34"/>
      <c r="BB2469" s="34"/>
      <c r="BC2469" s="34"/>
      <c r="BD2469" s="44">
        <v>140401</v>
      </c>
      <c r="BE2469" s="34" t="s">
        <v>630</v>
      </c>
      <c r="BF2469" s="43" t="s">
        <v>426</v>
      </c>
      <c r="BG2469" s="34" t="s">
        <v>630</v>
      </c>
      <c r="BH2469" s="34" t="s">
        <v>409</v>
      </c>
      <c r="BI2469" s="34" t="s">
        <v>630</v>
      </c>
      <c r="BJ2469" s="44" t="s">
        <v>4708</v>
      </c>
      <c r="BK2469" s="44" t="s">
        <v>7060</v>
      </c>
    </row>
    <row r="2470" spans="22:63">
      <c r="V2470" s="43">
        <v>332</v>
      </c>
      <c r="W2470" s="34" t="s">
        <v>4328</v>
      </c>
      <c r="X2470" s="44">
        <v>140400</v>
      </c>
      <c r="Y2470" s="34" t="s">
        <v>7062</v>
      </c>
      <c r="Z2470" s="43" t="s">
        <v>426</v>
      </c>
      <c r="AA2470" s="34" t="s">
        <v>630</v>
      </c>
      <c r="AB2470" s="34" t="s">
        <v>409</v>
      </c>
      <c r="AC2470" s="34" t="s">
        <v>630</v>
      </c>
      <c r="AD2470" s="44" t="s">
        <v>4708</v>
      </c>
      <c r="AE2470" s="44" t="s">
        <v>7060</v>
      </c>
      <c r="AF2470" s="43">
        <v>332</v>
      </c>
      <c r="AG2470" s="34" t="s">
        <v>4328</v>
      </c>
      <c r="AH2470" s="34" t="s">
        <v>4327</v>
      </c>
      <c r="AI2470" s="43" t="s">
        <v>4329</v>
      </c>
      <c r="AJ2470" s="44" t="s">
        <v>4330</v>
      </c>
      <c r="AK2470" s="295">
        <v>2000182</v>
      </c>
      <c r="AL2470" s="44" t="s">
        <v>409</v>
      </c>
      <c r="AM2470" s="44" t="s">
        <v>4334</v>
      </c>
      <c r="AN2470" s="296">
        <v>243152870</v>
      </c>
      <c r="AO2470" s="34"/>
      <c r="AP2470" s="34"/>
      <c r="AQ2470" s="34"/>
      <c r="AR2470" s="34"/>
      <c r="AS2470" s="34"/>
      <c r="AT2470" s="44" t="s">
        <v>7031</v>
      </c>
      <c r="AU2470" s="44"/>
      <c r="AV2470" s="751" t="str" cm="1">
        <f t="array" ref="AV24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0" s="34"/>
      <c r="AX2470" s="34"/>
      <c r="AY2470" s="34"/>
      <c r="AZ2470" s="34"/>
      <c r="BA2470" s="34"/>
      <c r="BB2470" s="34"/>
      <c r="BC2470" s="34"/>
      <c r="BD2470" s="44">
        <v>140400</v>
      </c>
      <c r="BE2470" s="34" t="s">
        <v>7062</v>
      </c>
      <c r="BF2470" s="43" t="s">
        <v>426</v>
      </c>
      <c r="BG2470" s="34" t="s">
        <v>630</v>
      </c>
      <c r="BH2470" s="34" t="s">
        <v>409</v>
      </c>
      <c r="BI2470" s="34" t="s">
        <v>630</v>
      </c>
      <c r="BJ2470" s="44" t="s">
        <v>4708</v>
      </c>
      <c r="BK2470" s="44" t="s">
        <v>7060</v>
      </c>
    </row>
    <row r="2471" spans="22:63">
      <c r="V2471" s="43">
        <v>332</v>
      </c>
      <c r="W2471" s="34" t="s">
        <v>4328</v>
      </c>
      <c r="X2471" s="44">
        <v>110301</v>
      </c>
      <c r="Y2471" s="34" t="s">
        <v>852</v>
      </c>
      <c r="Z2471" s="43" t="s">
        <v>426</v>
      </c>
      <c r="AA2471" s="34" t="s">
        <v>586</v>
      </c>
      <c r="AB2471" s="34" t="s">
        <v>406</v>
      </c>
      <c r="AC2471" s="34" t="s">
        <v>852</v>
      </c>
      <c r="AD2471" s="44" t="s">
        <v>4708</v>
      </c>
      <c r="AE2471" s="44" t="s">
        <v>7060</v>
      </c>
      <c r="AF2471" s="43">
        <v>332</v>
      </c>
      <c r="AG2471" s="34" t="s">
        <v>4328</v>
      </c>
      <c r="AH2471" s="34" t="s">
        <v>4327</v>
      </c>
      <c r="AI2471" s="43" t="s">
        <v>4329</v>
      </c>
      <c r="AJ2471" s="44" t="s">
        <v>4330</v>
      </c>
      <c r="AK2471" s="295">
        <v>2000182</v>
      </c>
      <c r="AL2471" s="44" t="s">
        <v>409</v>
      </c>
      <c r="AM2471" s="44" t="s">
        <v>4334</v>
      </c>
      <c r="AN2471" s="296">
        <v>243152870</v>
      </c>
      <c r="AO2471" s="34"/>
      <c r="AP2471" s="34"/>
      <c r="AQ2471" s="34"/>
      <c r="AR2471" s="34"/>
      <c r="AS2471" s="34"/>
      <c r="AT2471" s="44" t="s">
        <v>7031</v>
      </c>
      <c r="AU2471" s="44"/>
      <c r="AV2471" s="751" t="str" cm="1">
        <f t="array" ref="AV24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1" s="34"/>
      <c r="AX2471" s="34"/>
      <c r="AY2471" s="34"/>
      <c r="AZ2471" s="34"/>
      <c r="BA2471" s="34"/>
      <c r="BB2471" s="34"/>
      <c r="BC2471" s="34"/>
      <c r="BD2471" s="44">
        <v>110301</v>
      </c>
      <c r="BE2471" s="34" t="s">
        <v>852</v>
      </c>
      <c r="BF2471" s="43" t="s">
        <v>426</v>
      </c>
      <c r="BG2471" s="34" t="s">
        <v>586</v>
      </c>
      <c r="BH2471" s="34" t="s">
        <v>406</v>
      </c>
      <c r="BI2471" s="34" t="s">
        <v>852</v>
      </c>
      <c r="BJ2471" s="44" t="s">
        <v>4708</v>
      </c>
      <c r="BK2471" s="44" t="s">
        <v>7060</v>
      </c>
    </row>
    <row r="2472" spans="22:63">
      <c r="V2472" s="43">
        <v>332</v>
      </c>
      <c r="W2472" s="34" t="s">
        <v>4328</v>
      </c>
      <c r="X2472" s="44">
        <v>110302</v>
      </c>
      <c r="Y2472" s="34" t="s">
        <v>1115</v>
      </c>
      <c r="Z2472" s="43" t="s">
        <v>426</v>
      </c>
      <c r="AA2472" s="34" t="s">
        <v>586</v>
      </c>
      <c r="AB2472" s="34" t="s">
        <v>406</v>
      </c>
      <c r="AC2472" s="34" t="s">
        <v>1115</v>
      </c>
      <c r="AD2472" s="44" t="s">
        <v>4708</v>
      </c>
      <c r="AE2472" s="44" t="s">
        <v>7060</v>
      </c>
      <c r="AF2472" s="43">
        <v>332</v>
      </c>
      <c r="AG2472" s="34" t="s">
        <v>4328</v>
      </c>
      <c r="AH2472" s="34" t="s">
        <v>4327</v>
      </c>
      <c r="AI2472" s="43" t="s">
        <v>4329</v>
      </c>
      <c r="AJ2472" s="44" t="s">
        <v>4330</v>
      </c>
      <c r="AK2472" s="295">
        <v>2000182</v>
      </c>
      <c r="AL2472" s="44" t="s">
        <v>409</v>
      </c>
      <c r="AM2472" s="44" t="s">
        <v>4334</v>
      </c>
      <c r="AN2472" s="296">
        <v>243152870</v>
      </c>
      <c r="AO2472" s="34"/>
      <c r="AP2472" s="34"/>
      <c r="AQ2472" s="34"/>
      <c r="AR2472" s="34"/>
      <c r="AS2472" s="34"/>
      <c r="AT2472" s="44" t="s">
        <v>7031</v>
      </c>
      <c r="AU2472" s="44"/>
      <c r="AV2472" s="751" t="str" cm="1">
        <f t="array" ref="AV24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2" s="34"/>
      <c r="AX2472" s="34"/>
      <c r="AY2472" s="34"/>
      <c r="AZ2472" s="34"/>
      <c r="BA2472" s="34"/>
      <c r="BB2472" s="34"/>
      <c r="BC2472" s="34"/>
      <c r="BD2472" s="44">
        <v>110302</v>
      </c>
      <c r="BE2472" s="34" t="s">
        <v>1115</v>
      </c>
      <c r="BF2472" s="43" t="s">
        <v>426</v>
      </c>
      <c r="BG2472" s="34" t="s">
        <v>586</v>
      </c>
      <c r="BH2472" s="34" t="s">
        <v>406</v>
      </c>
      <c r="BI2472" s="34" t="s">
        <v>1115</v>
      </c>
      <c r="BJ2472" s="44" t="s">
        <v>4708</v>
      </c>
      <c r="BK2472" s="44" t="s">
        <v>7060</v>
      </c>
    </row>
    <row r="2473" spans="22:63">
      <c r="V2473" s="43">
        <v>332</v>
      </c>
      <c r="W2473" s="34" t="s">
        <v>4328</v>
      </c>
      <c r="X2473" s="44">
        <v>110303</v>
      </c>
      <c r="Y2473" s="34" t="s">
        <v>1409</v>
      </c>
      <c r="Z2473" s="43" t="s">
        <v>426</v>
      </c>
      <c r="AA2473" s="34" t="s">
        <v>586</v>
      </c>
      <c r="AB2473" s="34" t="s">
        <v>406</v>
      </c>
      <c r="AC2473" s="34" t="s">
        <v>1409</v>
      </c>
      <c r="AD2473" s="44" t="s">
        <v>4708</v>
      </c>
      <c r="AE2473" s="44" t="s">
        <v>7060</v>
      </c>
      <c r="AF2473" s="43">
        <v>332</v>
      </c>
      <c r="AG2473" s="34" t="s">
        <v>4328</v>
      </c>
      <c r="AH2473" s="34" t="s">
        <v>4327</v>
      </c>
      <c r="AI2473" s="43" t="s">
        <v>4329</v>
      </c>
      <c r="AJ2473" s="44" t="s">
        <v>4330</v>
      </c>
      <c r="AK2473" s="295">
        <v>2000182</v>
      </c>
      <c r="AL2473" s="44" t="s">
        <v>409</v>
      </c>
      <c r="AM2473" s="44" t="s">
        <v>4334</v>
      </c>
      <c r="AN2473" s="296">
        <v>243152870</v>
      </c>
      <c r="AO2473" s="34"/>
      <c r="AP2473" s="34"/>
      <c r="AQ2473" s="34"/>
      <c r="AR2473" s="34"/>
      <c r="AS2473" s="34"/>
      <c r="AT2473" s="44" t="s">
        <v>7031</v>
      </c>
      <c r="AU2473" s="44"/>
      <c r="AV2473" s="751" t="str" cm="1">
        <f t="array" ref="AV24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3" s="34"/>
      <c r="AX2473" s="34"/>
      <c r="AY2473" s="34"/>
      <c r="AZ2473" s="34"/>
      <c r="BA2473" s="34"/>
      <c r="BB2473" s="34"/>
      <c r="BC2473" s="34"/>
      <c r="BD2473" s="44">
        <v>110303</v>
      </c>
      <c r="BE2473" s="34" t="s">
        <v>1409</v>
      </c>
      <c r="BF2473" s="43" t="s">
        <v>426</v>
      </c>
      <c r="BG2473" s="34" t="s">
        <v>586</v>
      </c>
      <c r="BH2473" s="34" t="s">
        <v>406</v>
      </c>
      <c r="BI2473" s="34" t="s">
        <v>1409</v>
      </c>
      <c r="BJ2473" s="44" t="s">
        <v>4708</v>
      </c>
      <c r="BK2473" s="44" t="s">
        <v>7060</v>
      </c>
    </row>
    <row r="2474" spans="22:63">
      <c r="V2474" s="43">
        <v>332</v>
      </c>
      <c r="W2474" s="34" t="s">
        <v>4328</v>
      </c>
      <c r="X2474" s="44">
        <v>110304</v>
      </c>
      <c r="Y2474" s="34" t="s">
        <v>586</v>
      </c>
      <c r="Z2474" s="43" t="s">
        <v>426</v>
      </c>
      <c r="AA2474" s="34" t="s">
        <v>586</v>
      </c>
      <c r="AB2474" s="34" t="s">
        <v>406</v>
      </c>
      <c r="AC2474" s="34" t="s">
        <v>586</v>
      </c>
      <c r="AD2474" s="44" t="s">
        <v>4708</v>
      </c>
      <c r="AE2474" s="44" t="s">
        <v>7060</v>
      </c>
      <c r="AF2474" s="43">
        <v>332</v>
      </c>
      <c r="AG2474" s="34" t="s">
        <v>4328</v>
      </c>
      <c r="AH2474" s="34" t="s">
        <v>4327</v>
      </c>
      <c r="AI2474" s="43" t="s">
        <v>4329</v>
      </c>
      <c r="AJ2474" s="44" t="s">
        <v>4330</v>
      </c>
      <c r="AK2474" s="295">
        <v>2000182</v>
      </c>
      <c r="AL2474" s="44" t="s">
        <v>409</v>
      </c>
      <c r="AM2474" s="44" t="s">
        <v>4334</v>
      </c>
      <c r="AN2474" s="296">
        <v>243152870</v>
      </c>
      <c r="AO2474" s="34"/>
      <c r="AP2474" s="34"/>
      <c r="AQ2474" s="34"/>
      <c r="AR2474" s="34"/>
      <c r="AS2474" s="34"/>
      <c r="AT2474" s="44" t="s">
        <v>7031</v>
      </c>
      <c r="AU2474" s="44"/>
      <c r="AV2474" s="751" t="str" cm="1">
        <f t="array" ref="AV24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4" s="34"/>
      <c r="AX2474" s="34"/>
      <c r="AY2474" s="34"/>
      <c r="AZ2474" s="34"/>
      <c r="BA2474" s="34"/>
      <c r="BB2474" s="34"/>
      <c r="BC2474" s="34"/>
      <c r="BD2474" s="44">
        <v>110304</v>
      </c>
      <c r="BE2474" s="34" t="s">
        <v>586</v>
      </c>
      <c r="BF2474" s="43" t="s">
        <v>426</v>
      </c>
      <c r="BG2474" s="34" t="s">
        <v>586</v>
      </c>
      <c r="BH2474" s="34" t="s">
        <v>406</v>
      </c>
      <c r="BI2474" s="34" t="s">
        <v>586</v>
      </c>
      <c r="BJ2474" s="44" t="s">
        <v>4708</v>
      </c>
      <c r="BK2474" s="44" t="s">
        <v>7060</v>
      </c>
    </row>
    <row r="2475" spans="22:63">
      <c r="V2475" s="43">
        <v>332</v>
      </c>
      <c r="W2475" s="34" t="s">
        <v>4328</v>
      </c>
      <c r="X2475" s="44">
        <v>110300</v>
      </c>
      <c r="Y2475" s="34" t="s">
        <v>7063</v>
      </c>
      <c r="Z2475" s="43" t="s">
        <v>426</v>
      </c>
      <c r="AA2475" s="34" t="s">
        <v>586</v>
      </c>
      <c r="AB2475" s="34" t="s">
        <v>406</v>
      </c>
      <c r="AC2475" s="34" t="s">
        <v>586</v>
      </c>
      <c r="AD2475" s="44" t="s">
        <v>4708</v>
      </c>
      <c r="AE2475" s="44" t="s">
        <v>7060</v>
      </c>
      <c r="AF2475" s="43">
        <v>332</v>
      </c>
      <c r="AG2475" s="34" t="s">
        <v>4328</v>
      </c>
      <c r="AH2475" s="34" t="s">
        <v>4327</v>
      </c>
      <c r="AI2475" s="43" t="s">
        <v>4329</v>
      </c>
      <c r="AJ2475" s="44" t="s">
        <v>4330</v>
      </c>
      <c r="AK2475" s="295">
        <v>2000182</v>
      </c>
      <c r="AL2475" s="44" t="s">
        <v>409</v>
      </c>
      <c r="AM2475" s="44" t="s">
        <v>4334</v>
      </c>
      <c r="AN2475" s="296">
        <v>243152870</v>
      </c>
      <c r="AO2475" s="34"/>
      <c r="AP2475" s="34"/>
      <c r="AQ2475" s="34"/>
      <c r="AR2475" s="34"/>
      <c r="AS2475" s="34"/>
      <c r="AT2475" s="44" t="s">
        <v>7031</v>
      </c>
      <c r="AU2475" s="44"/>
      <c r="AV2475" s="751" t="str" cm="1">
        <f t="array" ref="AV24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5" s="34"/>
      <c r="AX2475" s="34"/>
      <c r="AY2475" s="34"/>
      <c r="AZ2475" s="34"/>
      <c r="BA2475" s="34"/>
      <c r="BB2475" s="34"/>
      <c r="BC2475" s="34"/>
      <c r="BD2475" s="44">
        <v>110300</v>
      </c>
      <c r="BE2475" s="34" t="s">
        <v>7063</v>
      </c>
      <c r="BF2475" s="43" t="s">
        <v>426</v>
      </c>
      <c r="BG2475" s="34" t="s">
        <v>586</v>
      </c>
      <c r="BH2475" s="34" t="s">
        <v>406</v>
      </c>
      <c r="BI2475" s="34" t="s">
        <v>586</v>
      </c>
      <c r="BJ2475" s="44" t="s">
        <v>4708</v>
      </c>
      <c r="BK2475" s="44" t="s">
        <v>7060</v>
      </c>
    </row>
    <row r="2476" spans="22:63">
      <c r="V2476" s="43">
        <v>332</v>
      </c>
      <c r="W2476" s="34" t="s">
        <v>4328</v>
      </c>
      <c r="X2476" s="44">
        <v>110310</v>
      </c>
      <c r="Y2476" s="34" t="s">
        <v>2279</v>
      </c>
      <c r="Z2476" s="43" t="s">
        <v>426</v>
      </c>
      <c r="AA2476" s="34" t="s">
        <v>586</v>
      </c>
      <c r="AB2476" s="34" t="s">
        <v>406</v>
      </c>
      <c r="AC2476" s="34" t="s">
        <v>7064</v>
      </c>
      <c r="AD2476" s="44" t="s">
        <v>4708</v>
      </c>
      <c r="AE2476" s="44" t="s">
        <v>7060</v>
      </c>
      <c r="AF2476" s="43">
        <v>332</v>
      </c>
      <c r="AG2476" s="34" t="s">
        <v>4328</v>
      </c>
      <c r="AH2476" s="34" t="s">
        <v>4327</v>
      </c>
      <c r="AI2476" s="43" t="s">
        <v>4329</v>
      </c>
      <c r="AJ2476" s="44" t="s">
        <v>4330</v>
      </c>
      <c r="AK2476" s="295">
        <v>2000182</v>
      </c>
      <c r="AL2476" s="44" t="s">
        <v>409</v>
      </c>
      <c r="AM2476" s="44" t="s">
        <v>4334</v>
      </c>
      <c r="AN2476" s="296">
        <v>243152870</v>
      </c>
      <c r="AO2476" s="34"/>
      <c r="AP2476" s="34"/>
      <c r="AQ2476" s="34"/>
      <c r="AR2476" s="34"/>
      <c r="AS2476" s="34"/>
      <c r="AT2476" s="44" t="s">
        <v>7031</v>
      </c>
      <c r="AU2476" s="44"/>
      <c r="AV2476" s="751" t="str" cm="1">
        <f t="array" ref="AV24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6" s="34"/>
      <c r="AX2476" s="34"/>
      <c r="AY2476" s="34"/>
      <c r="AZ2476" s="34"/>
      <c r="BA2476" s="34"/>
      <c r="BB2476" s="34"/>
      <c r="BC2476" s="34"/>
      <c r="BD2476" s="44">
        <v>110310</v>
      </c>
      <c r="BE2476" s="34" t="s">
        <v>2279</v>
      </c>
      <c r="BF2476" s="43" t="s">
        <v>426</v>
      </c>
      <c r="BG2476" s="34" t="s">
        <v>586</v>
      </c>
      <c r="BH2476" s="34" t="s">
        <v>406</v>
      </c>
      <c r="BI2476" s="34" t="s">
        <v>7064</v>
      </c>
      <c r="BJ2476" s="44" t="s">
        <v>4708</v>
      </c>
      <c r="BK2476" s="44" t="s">
        <v>7060</v>
      </c>
    </row>
    <row r="2477" spans="22:63">
      <c r="V2477" s="43">
        <v>332</v>
      </c>
      <c r="W2477" s="34" t="s">
        <v>4328</v>
      </c>
      <c r="X2477" s="44">
        <v>110306</v>
      </c>
      <c r="Y2477" s="34" t="s">
        <v>1913</v>
      </c>
      <c r="Z2477" s="43" t="s">
        <v>426</v>
      </c>
      <c r="AA2477" s="34" t="s">
        <v>586</v>
      </c>
      <c r="AB2477" s="34" t="s">
        <v>406</v>
      </c>
      <c r="AC2477" s="34" t="s">
        <v>1913</v>
      </c>
      <c r="AD2477" s="44" t="s">
        <v>4708</v>
      </c>
      <c r="AE2477" s="44" t="s">
        <v>7060</v>
      </c>
      <c r="AF2477" s="43">
        <v>332</v>
      </c>
      <c r="AG2477" s="34" t="s">
        <v>4328</v>
      </c>
      <c r="AH2477" s="34" t="s">
        <v>4327</v>
      </c>
      <c r="AI2477" s="43" t="s">
        <v>4329</v>
      </c>
      <c r="AJ2477" s="44" t="s">
        <v>4330</v>
      </c>
      <c r="AK2477" s="295">
        <v>2000182</v>
      </c>
      <c r="AL2477" s="44" t="s">
        <v>409</v>
      </c>
      <c r="AM2477" s="44" t="s">
        <v>4334</v>
      </c>
      <c r="AN2477" s="296">
        <v>243152870</v>
      </c>
      <c r="AO2477" s="34"/>
      <c r="AP2477" s="34"/>
      <c r="AQ2477" s="34"/>
      <c r="AR2477" s="34"/>
      <c r="AS2477" s="34"/>
      <c r="AT2477" s="44" t="s">
        <v>7031</v>
      </c>
      <c r="AU2477" s="44"/>
      <c r="AV2477" s="751" t="str" cm="1">
        <f t="array" ref="AV24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7" s="34"/>
      <c r="AX2477" s="34"/>
      <c r="AY2477" s="34"/>
      <c r="AZ2477" s="34"/>
      <c r="BA2477" s="34"/>
      <c r="BB2477" s="34"/>
      <c r="BC2477" s="34"/>
      <c r="BD2477" s="44">
        <v>110306</v>
      </c>
      <c r="BE2477" s="34" t="s">
        <v>1913</v>
      </c>
      <c r="BF2477" s="43" t="s">
        <v>426</v>
      </c>
      <c r="BG2477" s="34" t="s">
        <v>586</v>
      </c>
      <c r="BH2477" s="34" t="s">
        <v>406</v>
      </c>
      <c r="BI2477" s="34" t="s">
        <v>1913</v>
      </c>
      <c r="BJ2477" s="44" t="s">
        <v>4708</v>
      </c>
      <c r="BK2477" s="44" t="s">
        <v>7060</v>
      </c>
    </row>
    <row r="2478" spans="22:63">
      <c r="V2478" s="43">
        <v>332</v>
      </c>
      <c r="W2478" s="34" t="s">
        <v>4328</v>
      </c>
      <c r="X2478" s="44">
        <v>110307</v>
      </c>
      <c r="Y2478" s="34" t="s">
        <v>2101</v>
      </c>
      <c r="Z2478" s="43" t="s">
        <v>426</v>
      </c>
      <c r="AA2478" s="34" t="s">
        <v>586</v>
      </c>
      <c r="AB2478" s="34" t="s">
        <v>406</v>
      </c>
      <c r="AC2478" s="34" t="s">
        <v>2101</v>
      </c>
      <c r="AD2478" s="44" t="s">
        <v>4708</v>
      </c>
      <c r="AE2478" s="44" t="s">
        <v>7060</v>
      </c>
      <c r="AF2478" s="43">
        <v>332</v>
      </c>
      <c r="AG2478" s="34" t="s">
        <v>4328</v>
      </c>
      <c r="AH2478" s="34" t="s">
        <v>4327</v>
      </c>
      <c r="AI2478" s="43" t="s">
        <v>4329</v>
      </c>
      <c r="AJ2478" s="44" t="s">
        <v>4330</v>
      </c>
      <c r="AK2478" s="295">
        <v>2000182</v>
      </c>
      <c r="AL2478" s="44" t="s">
        <v>409</v>
      </c>
      <c r="AM2478" s="44" t="s">
        <v>4334</v>
      </c>
      <c r="AN2478" s="296">
        <v>243152870</v>
      </c>
      <c r="AO2478" s="34"/>
      <c r="AP2478" s="34"/>
      <c r="AQ2478" s="34"/>
      <c r="AR2478" s="34"/>
      <c r="AS2478" s="34"/>
      <c r="AT2478" s="44" t="s">
        <v>7031</v>
      </c>
      <c r="AU2478" s="44"/>
      <c r="AV2478" s="751" t="str" cm="1">
        <f t="array" ref="AV24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8" s="34"/>
      <c r="AX2478" s="34"/>
      <c r="AY2478" s="34"/>
      <c r="AZ2478" s="34"/>
      <c r="BA2478" s="34"/>
      <c r="BB2478" s="34"/>
      <c r="BC2478" s="34"/>
      <c r="BD2478" s="44">
        <v>110307</v>
      </c>
      <c r="BE2478" s="34" t="s">
        <v>2101</v>
      </c>
      <c r="BF2478" s="43" t="s">
        <v>426</v>
      </c>
      <c r="BG2478" s="34" t="s">
        <v>586</v>
      </c>
      <c r="BH2478" s="34" t="s">
        <v>406</v>
      </c>
      <c r="BI2478" s="34" t="s">
        <v>2101</v>
      </c>
      <c r="BJ2478" s="44" t="s">
        <v>4708</v>
      </c>
      <c r="BK2478" s="44" t="s">
        <v>7060</v>
      </c>
    </row>
    <row r="2479" spans="22:63">
      <c r="V2479" s="43">
        <v>332</v>
      </c>
      <c r="W2479" s="34" t="s">
        <v>4328</v>
      </c>
      <c r="X2479" s="44">
        <v>140600</v>
      </c>
      <c r="Y2479" s="34" t="s">
        <v>7065</v>
      </c>
      <c r="Z2479" s="43" t="s">
        <v>426</v>
      </c>
      <c r="AA2479" s="34" t="s">
        <v>632</v>
      </c>
      <c r="AB2479" s="34" t="s">
        <v>409</v>
      </c>
      <c r="AC2479" s="34" t="s">
        <v>7066</v>
      </c>
      <c r="AD2479" s="44" t="s">
        <v>4708</v>
      </c>
      <c r="AE2479" s="44" t="s">
        <v>7060</v>
      </c>
      <c r="AF2479" s="43">
        <v>332</v>
      </c>
      <c r="AG2479" s="34" t="s">
        <v>4328</v>
      </c>
      <c r="AH2479" s="34" t="s">
        <v>4327</v>
      </c>
      <c r="AI2479" s="43" t="s">
        <v>4329</v>
      </c>
      <c r="AJ2479" s="44" t="s">
        <v>4330</v>
      </c>
      <c r="AK2479" s="295">
        <v>2000182</v>
      </c>
      <c r="AL2479" s="44" t="s">
        <v>409</v>
      </c>
      <c r="AM2479" s="44" t="s">
        <v>4334</v>
      </c>
      <c r="AN2479" s="296">
        <v>243152870</v>
      </c>
      <c r="AO2479" s="34"/>
      <c r="AP2479" s="34"/>
      <c r="AQ2479" s="34"/>
      <c r="AR2479" s="34"/>
      <c r="AS2479" s="34"/>
      <c r="AT2479" s="44" t="s">
        <v>7031</v>
      </c>
      <c r="AU2479" s="44"/>
      <c r="AV2479" s="751" t="str" cm="1">
        <f t="array" ref="AV24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79" s="34"/>
      <c r="AX2479" s="34"/>
      <c r="AY2479" s="34"/>
      <c r="AZ2479" s="34"/>
      <c r="BA2479" s="34"/>
      <c r="BB2479" s="34"/>
      <c r="BC2479" s="34"/>
      <c r="BD2479" s="44">
        <v>140600</v>
      </c>
      <c r="BE2479" s="34" t="s">
        <v>7065</v>
      </c>
      <c r="BF2479" s="43" t="s">
        <v>426</v>
      </c>
      <c r="BG2479" s="34" t="s">
        <v>632</v>
      </c>
      <c r="BH2479" s="34" t="s">
        <v>409</v>
      </c>
      <c r="BI2479" s="34" t="s">
        <v>7066</v>
      </c>
      <c r="BJ2479" s="44" t="s">
        <v>4708</v>
      </c>
      <c r="BK2479" s="44" t="s">
        <v>7060</v>
      </c>
    </row>
    <row r="2480" spans="22:63">
      <c r="V2480" s="43">
        <v>332</v>
      </c>
      <c r="W2480" s="34" t="s">
        <v>4328</v>
      </c>
      <c r="X2480" s="44">
        <v>140604</v>
      </c>
      <c r="Y2480" s="34" t="s">
        <v>897</v>
      </c>
      <c r="Z2480" s="43" t="s">
        <v>426</v>
      </c>
      <c r="AA2480" s="34" t="s">
        <v>632</v>
      </c>
      <c r="AB2480" s="34" t="s">
        <v>409</v>
      </c>
      <c r="AC2480" s="34" t="s">
        <v>897</v>
      </c>
      <c r="AD2480" s="44" t="s">
        <v>4708</v>
      </c>
      <c r="AE2480" s="44" t="s">
        <v>7060</v>
      </c>
      <c r="AF2480" s="43">
        <v>332</v>
      </c>
      <c r="AG2480" s="34" t="s">
        <v>4328</v>
      </c>
      <c r="AH2480" s="34" t="s">
        <v>4327</v>
      </c>
      <c r="AI2480" s="43" t="s">
        <v>4329</v>
      </c>
      <c r="AJ2480" s="44" t="s">
        <v>4330</v>
      </c>
      <c r="AK2480" s="295">
        <v>2000182</v>
      </c>
      <c r="AL2480" s="44" t="s">
        <v>409</v>
      </c>
      <c r="AM2480" s="44" t="s">
        <v>4334</v>
      </c>
      <c r="AN2480" s="296">
        <v>243152870</v>
      </c>
      <c r="AO2480" s="34"/>
      <c r="AP2480" s="34"/>
      <c r="AQ2480" s="34"/>
      <c r="AR2480" s="34"/>
      <c r="AS2480" s="34"/>
      <c r="AT2480" s="44" t="s">
        <v>7031</v>
      </c>
      <c r="AU2480" s="44"/>
      <c r="AV2480" s="751" t="str" cm="1">
        <f t="array" ref="AV24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0" s="34"/>
      <c r="AX2480" s="34"/>
      <c r="AY2480" s="34"/>
      <c r="AZ2480" s="34"/>
      <c r="BA2480" s="34"/>
      <c r="BB2480" s="34"/>
      <c r="BC2480" s="34"/>
      <c r="BD2480" s="44">
        <v>140604</v>
      </c>
      <c r="BE2480" s="34" t="s">
        <v>897</v>
      </c>
      <c r="BF2480" s="43" t="s">
        <v>426</v>
      </c>
      <c r="BG2480" s="34" t="s">
        <v>632</v>
      </c>
      <c r="BH2480" s="34" t="s">
        <v>409</v>
      </c>
      <c r="BI2480" s="34" t="s">
        <v>897</v>
      </c>
      <c r="BJ2480" s="44" t="s">
        <v>4708</v>
      </c>
      <c r="BK2480" s="44" t="s">
        <v>7060</v>
      </c>
    </row>
    <row r="2481" spans="22:63">
      <c r="V2481" s="43">
        <v>332</v>
      </c>
      <c r="W2481" s="34" t="s">
        <v>4328</v>
      </c>
      <c r="X2481" s="44">
        <v>140610</v>
      </c>
      <c r="Y2481" s="34" t="s">
        <v>2128</v>
      </c>
      <c r="Z2481" s="43" t="s">
        <v>426</v>
      </c>
      <c r="AA2481" s="34" t="s">
        <v>632</v>
      </c>
      <c r="AB2481" s="34" t="s">
        <v>409</v>
      </c>
      <c r="AC2481" s="34" t="s">
        <v>7067</v>
      </c>
      <c r="AD2481" s="44" t="s">
        <v>4708</v>
      </c>
      <c r="AE2481" s="44" t="s">
        <v>7060</v>
      </c>
      <c r="AF2481" s="43">
        <v>332</v>
      </c>
      <c r="AG2481" s="34" t="s">
        <v>4328</v>
      </c>
      <c r="AH2481" s="34" t="s">
        <v>4327</v>
      </c>
      <c r="AI2481" s="43" t="s">
        <v>4329</v>
      </c>
      <c r="AJ2481" s="44" t="s">
        <v>4330</v>
      </c>
      <c r="AK2481" s="295">
        <v>2000182</v>
      </c>
      <c r="AL2481" s="44" t="s">
        <v>409</v>
      </c>
      <c r="AM2481" s="44" t="s">
        <v>4334</v>
      </c>
      <c r="AN2481" s="296">
        <v>243152870</v>
      </c>
      <c r="AO2481" s="34"/>
      <c r="AP2481" s="34"/>
      <c r="AQ2481" s="34"/>
      <c r="AR2481" s="34"/>
      <c r="AS2481" s="34"/>
      <c r="AT2481" s="44" t="s">
        <v>7031</v>
      </c>
      <c r="AU2481" s="44"/>
      <c r="AV2481" s="751" t="str" cm="1">
        <f t="array" ref="AV24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1" s="34"/>
      <c r="AX2481" s="34"/>
      <c r="AY2481" s="34"/>
      <c r="AZ2481" s="34"/>
      <c r="BA2481" s="34"/>
      <c r="BB2481" s="34"/>
      <c r="BC2481" s="34"/>
      <c r="BD2481" s="44">
        <v>140610</v>
      </c>
      <c r="BE2481" s="34" t="s">
        <v>2128</v>
      </c>
      <c r="BF2481" s="43" t="s">
        <v>426</v>
      </c>
      <c r="BG2481" s="34" t="s">
        <v>632</v>
      </c>
      <c r="BH2481" s="34" t="s">
        <v>409</v>
      </c>
      <c r="BI2481" s="34" t="s">
        <v>7067</v>
      </c>
      <c r="BJ2481" s="44" t="s">
        <v>4708</v>
      </c>
      <c r="BK2481" s="44" t="s">
        <v>7060</v>
      </c>
    </row>
    <row r="2482" spans="22:63">
      <c r="V2482" s="43">
        <v>332</v>
      </c>
      <c r="W2482" s="34" t="s">
        <v>4328</v>
      </c>
      <c r="X2482" s="44">
        <v>140609</v>
      </c>
      <c r="Y2482" s="34" t="s">
        <v>1945</v>
      </c>
      <c r="Z2482" s="43" t="s">
        <v>426</v>
      </c>
      <c r="AA2482" s="34" t="s">
        <v>632</v>
      </c>
      <c r="AB2482" s="34" t="s">
        <v>409</v>
      </c>
      <c r="AC2482" s="34" t="s">
        <v>7066</v>
      </c>
      <c r="AD2482" s="44" t="s">
        <v>4708</v>
      </c>
      <c r="AE2482" s="44" t="s">
        <v>7060</v>
      </c>
      <c r="AF2482" s="43">
        <v>332</v>
      </c>
      <c r="AG2482" s="34" t="s">
        <v>4328</v>
      </c>
      <c r="AH2482" s="34" t="s">
        <v>4327</v>
      </c>
      <c r="AI2482" s="43" t="s">
        <v>4329</v>
      </c>
      <c r="AJ2482" s="44" t="s">
        <v>4330</v>
      </c>
      <c r="AK2482" s="295">
        <v>2000182</v>
      </c>
      <c r="AL2482" s="44" t="s">
        <v>409</v>
      </c>
      <c r="AM2482" s="44" t="s">
        <v>4334</v>
      </c>
      <c r="AN2482" s="296">
        <v>243152870</v>
      </c>
      <c r="AO2482" s="34"/>
      <c r="AP2482" s="34"/>
      <c r="AQ2482" s="34"/>
      <c r="AR2482" s="34"/>
      <c r="AS2482" s="34"/>
      <c r="AT2482" s="44" t="s">
        <v>7031</v>
      </c>
      <c r="AU2482" s="44"/>
      <c r="AV2482" s="751" t="str" cm="1">
        <f t="array" ref="AV24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2" s="34"/>
      <c r="AX2482" s="34"/>
      <c r="AY2482" s="34"/>
      <c r="AZ2482" s="34"/>
      <c r="BA2482" s="34"/>
      <c r="BB2482" s="34"/>
      <c r="BC2482" s="34"/>
      <c r="BD2482" s="44">
        <v>140609</v>
      </c>
      <c r="BE2482" s="34" t="s">
        <v>1945</v>
      </c>
      <c r="BF2482" s="43" t="s">
        <v>426</v>
      </c>
      <c r="BG2482" s="34" t="s">
        <v>632</v>
      </c>
      <c r="BH2482" s="34" t="s">
        <v>409</v>
      </c>
      <c r="BI2482" s="34" t="s">
        <v>7066</v>
      </c>
      <c r="BJ2482" s="44" t="s">
        <v>4708</v>
      </c>
      <c r="BK2482" s="44" t="s">
        <v>7060</v>
      </c>
    </row>
    <row r="2483" spans="22:63">
      <c r="V2483" s="43">
        <v>332</v>
      </c>
      <c r="W2483" s="34" t="s">
        <v>4328</v>
      </c>
      <c r="X2483" s="44">
        <v>140605</v>
      </c>
      <c r="Y2483" s="34" t="s">
        <v>1161</v>
      </c>
      <c r="Z2483" s="43" t="s">
        <v>426</v>
      </c>
      <c r="AA2483" s="34" t="s">
        <v>632</v>
      </c>
      <c r="AB2483" s="34" t="s">
        <v>409</v>
      </c>
      <c r="AC2483" s="34" t="s">
        <v>1161</v>
      </c>
      <c r="AD2483" s="44" t="s">
        <v>4708</v>
      </c>
      <c r="AE2483" s="44" t="s">
        <v>7060</v>
      </c>
      <c r="AF2483" s="43">
        <v>332</v>
      </c>
      <c r="AG2483" s="34" t="s">
        <v>4328</v>
      </c>
      <c r="AH2483" s="34" t="s">
        <v>4327</v>
      </c>
      <c r="AI2483" s="43" t="s">
        <v>4329</v>
      </c>
      <c r="AJ2483" s="44" t="s">
        <v>4330</v>
      </c>
      <c r="AK2483" s="295">
        <v>2000182</v>
      </c>
      <c r="AL2483" s="44" t="s">
        <v>409</v>
      </c>
      <c r="AM2483" s="44" t="s">
        <v>4334</v>
      </c>
      <c r="AN2483" s="296">
        <v>243152870</v>
      </c>
      <c r="AO2483" s="34"/>
      <c r="AP2483" s="34"/>
      <c r="AQ2483" s="34"/>
      <c r="AR2483" s="34"/>
      <c r="AS2483" s="34"/>
      <c r="AT2483" s="44" t="s">
        <v>7031</v>
      </c>
      <c r="AU2483" s="44"/>
      <c r="AV2483" s="751" t="str" cm="1">
        <f t="array" ref="AV24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3" s="34"/>
      <c r="AX2483" s="34"/>
      <c r="AY2483" s="34"/>
      <c r="AZ2483" s="34"/>
      <c r="BA2483" s="34"/>
      <c r="BB2483" s="34"/>
      <c r="BC2483" s="34"/>
      <c r="BD2483" s="44">
        <v>140605</v>
      </c>
      <c r="BE2483" s="34" t="s">
        <v>1161</v>
      </c>
      <c r="BF2483" s="43" t="s">
        <v>426</v>
      </c>
      <c r="BG2483" s="34" t="s">
        <v>632</v>
      </c>
      <c r="BH2483" s="34" t="s">
        <v>409</v>
      </c>
      <c r="BI2483" s="34" t="s">
        <v>1161</v>
      </c>
      <c r="BJ2483" s="44" t="s">
        <v>4708</v>
      </c>
      <c r="BK2483" s="44" t="s">
        <v>7060</v>
      </c>
    </row>
    <row r="2484" spans="22:63">
      <c r="V2484" s="43">
        <v>332</v>
      </c>
      <c r="W2484" s="34" t="s">
        <v>4328</v>
      </c>
      <c r="X2484" s="44">
        <v>140608</v>
      </c>
      <c r="Y2484" s="34" t="s">
        <v>1729</v>
      </c>
      <c r="Z2484" s="43" t="s">
        <v>426</v>
      </c>
      <c r="AA2484" s="34" t="s">
        <v>632</v>
      </c>
      <c r="AB2484" s="34" t="s">
        <v>409</v>
      </c>
      <c r="AC2484" s="34" t="s">
        <v>1729</v>
      </c>
      <c r="AD2484" s="44" t="s">
        <v>4708</v>
      </c>
      <c r="AE2484" s="44" t="s">
        <v>7060</v>
      </c>
      <c r="AF2484" s="43">
        <v>332</v>
      </c>
      <c r="AG2484" s="34" t="s">
        <v>4328</v>
      </c>
      <c r="AH2484" s="34" t="s">
        <v>4327</v>
      </c>
      <c r="AI2484" s="43" t="s">
        <v>4329</v>
      </c>
      <c r="AJ2484" s="44" t="s">
        <v>4330</v>
      </c>
      <c r="AK2484" s="295">
        <v>2000182</v>
      </c>
      <c r="AL2484" s="44" t="s">
        <v>409</v>
      </c>
      <c r="AM2484" s="44" t="s">
        <v>4334</v>
      </c>
      <c r="AN2484" s="296">
        <v>243152870</v>
      </c>
      <c r="AO2484" s="34"/>
      <c r="AP2484" s="34"/>
      <c r="AQ2484" s="34"/>
      <c r="AR2484" s="34"/>
      <c r="AS2484" s="34"/>
      <c r="AT2484" s="44" t="s">
        <v>7031</v>
      </c>
      <c r="AU2484" s="44"/>
      <c r="AV2484" s="751" t="str" cm="1">
        <f t="array" ref="AV24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4" s="34"/>
      <c r="AX2484" s="34"/>
      <c r="AY2484" s="34"/>
      <c r="AZ2484" s="34"/>
      <c r="BA2484" s="34"/>
      <c r="BB2484" s="34"/>
      <c r="BC2484" s="34"/>
      <c r="BD2484" s="44">
        <v>140608</v>
      </c>
      <c r="BE2484" s="34" t="s">
        <v>1729</v>
      </c>
      <c r="BF2484" s="43" t="s">
        <v>426</v>
      </c>
      <c r="BG2484" s="34" t="s">
        <v>632</v>
      </c>
      <c r="BH2484" s="34" t="s">
        <v>409</v>
      </c>
      <c r="BI2484" s="34" t="s">
        <v>1729</v>
      </c>
      <c r="BJ2484" s="44" t="s">
        <v>4708</v>
      </c>
      <c r="BK2484" s="44" t="s">
        <v>7060</v>
      </c>
    </row>
    <row r="2485" spans="22:63">
      <c r="V2485" s="43">
        <v>332</v>
      </c>
      <c r="W2485" s="34" t="s">
        <v>4328</v>
      </c>
      <c r="X2485" s="44">
        <v>140607</v>
      </c>
      <c r="Y2485" s="34" t="s">
        <v>1453</v>
      </c>
      <c r="Z2485" s="43" t="s">
        <v>426</v>
      </c>
      <c r="AA2485" s="34" t="s">
        <v>632</v>
      </c>
      <c r="AB2485" s="34" t="s">
        <v>409</v>
      </c>
      <c r="AC2485" s="34" t="s">
        <v>1453</v>
      </c>
      <c r="AD2485" s="44" t="s">
        <v>4708</v>
      </c>
      <c r="AE2485" s="44" t="s">
        <v>7060</v>
      </c>
      <c r="AF2485" s="43">
        <v>332</v>
      </c>
      <c r="AG2485" s="34" t="s">
        <v>4328</v>
      </c>
      <c r="AH2485" s="34" t="s">
        <v>4327</v>
      </c>
      <c r="AI2485" s="43" t="s">
        <v>4329</v>
      </c>
      <c r="AJ2485" s="44" t="s">
        <v>4330</v>
      </c>
      <c r="AK2485" s="295">
        <v>2000182</v>
      </c>
      <c r="AL2485" s="44" t="s">
        <v>409</v>
      </c>
      <c r="AM2485" s="44" t="s">
        <v>4334</v>
      </c>
      <c r="AN2485" s="296">
        <v>243152870</v>
      </c>
      <c r="AO2485" s="34"/>
      <c r="AP2485" s="34"/>
      <c r="AQ2485" s="34"/>
      <c r="AR2485" s="34"/>
      <c r="AS2485" s="34"/>
      <c r="AT2485" s="44" t="s">
        <v>7031</v>
      </c>
      <c r="AU2485" s="44"/>
      <c r="AV2485" s="751" t="str" cm="1">
        <f t="array" ref="AV24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5" s="34"/>
      <c r="AX2485" s="34"/>
      <c r="AY2485" s="34"/>
      <c r="AZ2485" s="34"/>
      <c r="BA2485" s="34"/>
      <c r="BB2485" s="34"/>
      <c r="BC2485" s="34"/>
      <c r="BD2485" s="44">
        <v>140607</v>
      </c>
      <c r="BE2485" s="34" t="s">
        <v>1453</v>
      </c>
      <c r="BF2485" s="43" t="s">
        <v>426</v>
      </c>
      <c r="BG2485" s="34" t="s">
        <v>632</v>
      </c>
      <c r="BH2485" s="34" t="s">
        <v>409</v>
      </c>
      <c r="BI2485" s="34" t="s">
        <v>1453</v>
      </c>
      <c r="BJ2485" s="44" t="s">
        <v>4708</v>
      </c>
      <c r="BK2485" s="44" t="s">
        <v>7060</v>
      </c>
    </row>
    <row r="2486" spans="22:63">
      <c r="V2486" s="43">
        <v>332</v>
      </c>
      <c r="W2486" s="34" t="s">
        <v>4328</v>
      </c>
      <c r="X2486" s="44">
        <v>140707</v>
      </c>
      <c r="Y2486" s="34" t="s">
        <v>1454</v>
      </c>
      <c r="Z2486" s="43" t="s">
        <v>1277</v>
      </c>
      <c r="AA2486" s="34" t="s">
        <v>633</v>
      </c>
      <c r="AB2486" s="34" t="s">
        <v>409</v>
      </c>
      <c r="AC2486" s="34" t="s">
        <v>1454</v>
      </c>
      <c r="AD2486" s="44" t="s">
        <v>4708</v>
      </c>
      <c r="AE2486" s="44" t="s">
        <v>7060</v>
      </c>
      <c r="AF2486" s="43">
        <v>332</v>
      </c>
      <c r="AG2486" s="34" t="s">
        <v>4328</v>
      </c>
      <c r="AH2486" s="34" t="s">
        <v>4327</v>
      </c>
      <c r="AI2486" s="43" t="s">
        <v>4329</v>
      </c>
      <c r="AJ2486" s="44" t="s">
        <v>4330</v>
      </c>
      <c r="AK2486" s="295">
        <v>2000182</v>
      </c>
      <c r="AL2486" s="44" t="s">
        <v>409</v>
      </c>
      <c r="AM2486" s="44" t="s">
        <v>4334</v>
      </c>
      <c r="AN2486" s="296">
        <v>243152870</v>
      </c>
      <c r="AO2486" s="34"/>
      <c r="AP2486" s="34"/>
      <c r="AQ2486" s="34"/>
      <c r="AR2486" s="34"/>
      <c r="AS2486" s="34"/>
      <c r="AT2486" s="44" t="s">
        <v>7031</v>
      </c>
      <c r="AU2486" s="44"/>
      <c r="AV2486" s="751" t="str" cm="1">
        <f t="array" ref="AV24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6" s="34"/>
      <c r="AX2486" s="34"/>
      <c r="AY2486" s="34"/>
      <c r="AZ2486" s="34"/>
      <c r="BA2486" s="34"/>
      <c r="BB2486" s="34"/>
      <c r="BC2486" s="34"/>
      <c r="BD2486" s="44">
        <v>140707</v>
      </c>
      <c r="BE2486" s="34" t="s">
        <v>1454</v>
      </c>
      <c r="BF2486" s="43" t="s">
        <v>1277</v>
      </c>
      <c r="BG2486" s="34" t="s">
        <v>633</v>
      </c>
      <c r="BH2486" s="34" t="s">
        <v>409</v>
      </c>
      <c r="BI2486" s="34" t="s">
        <v>1454</v>
      </c>
      <c r="BJ2486" s="44" t="s">
        <v>4708</v>
      </c>
      <c r="BK2486" s="44" t="s">
        <v>7060</v>
      </c>
    </row>
    <row r="2487" spans="22:63">
      <c r="V2487" s="43">
        <v>332</v>
      </c>
      <c r="W2487" s="34" t="s">
        <v>4328</v>
      </c>
      <c r="X2487" s="44">
        <v>140700</v>
      </c>
      <c r="Y2487" s="34" t="s">
        <v>7068</v>
      </c>
      <c r="Z2487" s="43" t="s">
        <v>1277</v>
      </c>
      <c r="AA2487" s="34" t="s">
        <v>633</v>
      </c>
      <c r="AB2487" s="34" t="s">
        <v>409</v>
      </c>
      <c r="AC2487" s="34" t="s">
        <v>7069</v>
      </c>
      <c r="AD2487" s="44" t="s">
        <v>4708</v>
      </c>
      <c r="AE2487" s="44" t="s">
        <v>7060</v>
      </c>
      <c r="AF2487" s="43">
        <v>332</v>
      </c>
      <c r="AG2487" s="34" t="s">
        <v>4328</v>
      </c>
      <c r="AH2487" s="34" t="s">
        <v>4327</v>
      </c>
      <c r="AI2487" s="43" t="s">
        <v>4329</v>
      </c>
      <c r="AJ2487" s="44" t="s">
        <v>4330</v>
      </c>
      <c r="AK2487" s="295">
        <v>2000182</v>
      </c>
      <c r="AL2487" s="44" t="s">
        <v>409</v>
      </c>
      <c r="AM2487" s="44" t="s">
        <v>4334</v>
      </c>
      <c r="AN2487" s="296">
        <v>243152870</v>
      </c>
      <c r="AO2487" s="34"/>
      <c r="AP2487" s="34"/>
      <c r="AQ2487" s="34"/>
      <c r="AR2487" s="34"/>
      <c r="AS2487" s="34"/>
      <c r="AT2487" s="44" t="s">
        <v>7031</v>
      </c>
      <c r="AU2487" s="44"/>
      <c r="AV2487" s="751" t="str" cm="1">
        <f t="array" ref="AV24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7" s="34"/>
      <c r="AX2487" s="34"/>
      <c r="AY2487" s="34"/>
      <c r="AZ2487" s="34"/>
      <c r="BA2487" s="34"/>
      <c r="BB2487" s="34"/>
      <c r="BC2487" s="34"/>
      <c r="BD2487" s="44">
        <v>140700</v>
      </c>
      <c r="BE2487" s="34" t="s">
        <v>7068</v>
      </c>
      <c r="BF2487" s="43" t="s">
        <v>1277</v>
      </c>
      <c r="BG2487" s="34" t="s">
        <v>633</v>
      </c>
      <c r="BH2487" s="34" t="s">
        <v>409</v>
      </c>
      <c r="BI2487" s="34" t="s">
        <v>7069</v>
      </c>
      <c r="BJ2487" s="44" t="s">
        <v>4708</v>
      </c>
      <c r="BK2487" s="44" t="s">
        <v>7060</v>
      </c>
    </row>
    <row r="2488" spans="22:63">
      <c r="V2488" s="43">
        <v>332</v>
      </c>
      <c r="W2488" s="34" t="s">
        <v>4328</v>
      </c>
      <c r="X2488" s="44">
        <v>140708</v>
      </c>
      <c r="Y2488" s="34" t="s">
        <v>1730</v>
      </c>
      <c r="Z2488" s="43" t="s">
        <v>1277</v>
      </c>
      <c r="AA2488" s="34" t="s">
        <v>633</v>
      </c>
      <c r="AB2488" s="34" t="s">
        <v>409</v>
      </c>
      <c r="AC2488" s="34" t="s">
        <v>7069</v>
      </c>
      <c r="AD2488" s="44" t="s">
        <v>4708</v>
      </c>
      <c r="AE2488" s="44" t="s">
        <v>7060</v>
      </c>
      <c r="AF2488" s="43">
        <v>332</v>
      </c>
      <c r="AG2488" s="34" t="s">
        <v>4328</v>
      </c>
      <c r="AH2488" s="34" t="s">
        <v>4327</v>
      </c>
      <c r="AI2488" s="43" t="s">
        <v>4329</v>
      </c>
      <c r="AJ2488" s="44" t="s">
        <v>4330</v>
      </c>
      <c r="AK2488" s="295">
        <v>2000182</v>
      </c>
      <c r="AL2488" s="44" t="s">
        <v>409</v>
      </c>
      <c r="AM2488" s="44" t="s">
        <v>4334</v>
      </c>
      <c r="AN2488" s="296">
        <v>243152870</v>
      </c>
      <c r="AO2488" s="34"/>
      <c r="AP2488" s="34"/>
      <c r="AQ2488" s="34"/>
      <c r="AR2488" s="34"/>
      <c r="AS2488" s="34"/>
      <c r="AT2488" s="44" t="s">
        <v>7031</v>
      </c>
      <c r="AU2488" s="44"/>
      <c r="AV2488" s="751" t="str" cm="1">
        <f t="array" ref="AV24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8" s="34"/>
      <c r="AX2488" s="34"/>
      <c r="AY2488" s="34"/>
      <c r="AZ2488" s="34"/>
      <c r="BA2488" s="34"/>
      <c r="BB2488" s="34"/>
      <c r="BC2488" s="34"/>
      <c r="BD2488" s="44">
        <v>140708</v>
      </c>
      <c r="BE2488" s="34" t="s">
        <v>1730</v>
      </c>
      <c r="BF2488" s="43" t="s">
        <v>1277</v>
      </c>
      <c r="BG2488" s="34" t="s">
        <v>633</v>
      </c>
      <c r="BH2488" s="34" t="s">
        <v>409</v>
      </c>
      <c r="BI2488" s="34" t="s">
        <v>7069</v>
      </c>
      <c r="BJ2488" s="44" t="s">
        <v>4708</v>
      </c>
      <c r="BK2488" s="44" t="s">
        <v>7060</v>
      </c>
    </row>
    <row r="2489" spans="22:63">
      <c r="V2489" s="43">
        <v>332</v>
      </c>
      <c r="W2489" s="34" t="s">
        <v>4328</v>
      </c>
      <c r="X2489" s="44">
        <v>140709</v>
      </c>
      <c r="Y2489" s="34" t="s">
        <v>1946</v>
      </c>
      <c r="Z2489" s="43" t="s">
        <v>1277</v>
      </c>
      <c r="AA2489" s="34" t="s">
        <v>633</v>
      </c>
      <c r="AB2489" s="34" t="s">
        <v>409</v>
      </c>
      <c r="AC2489" s="34" t="s">
        <v>7070</v>
      </c>
      <c r="AD2489" s="44" t="s">
        <v>4708</v>
      </c>
      <c r="AE2489" s="44" t="s">
        <v>7060</v>
      </c>
      <c r="AF2489" s="43">
        <v>332</v>
      </c>
      <c r="AG2489" s="34" t="s">
        <v>4328</v>
      </c>
      <c r="AH2489" s="34" t="s">
        <v>4327</v>
      </c>
      <c r="AI2489" s="43" t="s">
        <v>4329</v>
      </c>
      <c r="AJ2489" s="44" t="s">
        <v>4330</v>
      </c>
      <c r="AK2489" s="295">
        <v>2000182</v>
      </c>
      <c r="AL2489" s="44" t="s">
        <v>409</v>
      </c>
      <c r="AM2489" s="44" t="s">
        <v>4334</v>
      </c>
      <c r="AN2489" s="296">
        <v>243152870</v>
      </c>
      <c r="AO2489" s="34"/>
      <c r="AP2489" s="34"/>
      <c r="AQ2489" s="34"/>
      <c r="AR2489" s="34"/>
      <c r="AS2489" s="34"/>
      <c r="AT2489" s="44" t="s">
        <v>7031</v>
      </c>
      <c r="AU2489" s="44"/>
      <c r="AV2489" s="751" t="str" cm="1">
        <f t="array" ref="AV24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89" s="34"/>
      <c r="AX2489" s="34"/>
      <c r="AY2489" s="34"/>
      <c r="AZ2489" s="34"/>
      <c r="BA2489" s="34"/>
      <c r="BB2489" s="34"/>
      <c r="BC2489" s="34"/>
      <c r="BD2489" s="44">
        <v>140709</v>
      </c>
      <c r="BE2489" s="34" t="s">
        <v>1946</v>
      </c>
      <c r="BF2489" s="43" t="s">
        <v>1277</v>
      </c>
      <c r="BG2489" s="34" t="s">
        <v>633</v>
      </c>
      <c r="BH2489" s="34" t="s">
        <v>409</v>
      </c>
      <c r="BI2489" s="34" t="s">
        <v>7070</v>
      </c>
      <c r="BJ2489" s="44" t="s">
        <v>4708</v>
      </c>
      <c r="BK2489" s="44" t="s">
        <v>7060</v>
      </c>
    </row>
    <row r="2490" spans="22:63">
      <c r="V2490" s="43">
        <v>332</v>
      </c>
      <c r="W2490" s="34" t="s">
        <v>4328</v>
      </c>
      <c r="X2490" s="44">
        <v>140704</v>
      </c>
      <c r="Y2490" s="34" t="s">
        <v>898</v>
      </c>
      <c r="Z2490" s="43" t="s">
        <v>1277</v>
      </c>
      <c r="AA2490" s="34" t="s">
        <v>633</v>
      </c>
      <c r="AB2490" s="34" t="s">
        <v>409</v>
      </c>
      <c r="AC2490" s="34" t="s">
        <v>898</v>
      </c>
      <c r="AD2490" s="44" t="s">
        <v>4708</v>
      </c>
      <c r="AE2490" s="44" t="s">
        <v>7060</v>
      </c>
      <c r="AF2490" s="43">
        <v>332</v>
      </c>
      <c r="AG2490" s="34" t="s">
        <v>4328</v>
      </c>
      <c r="AH2490" s="34" t="s">
        <v>4327</v>
      </c>
      <c r="AI2490" s="43" t="s">
        <v>4329</v>
      </c>
      <c r="AJ2490" s="44" t="s">
        <v>4330</v>
      </c>
      <c r="AK2490" s="295">
        <v>2000182</v>
      </c>
      <c r="AL2490" s="44" t="s">
        <v>409</v>
      </c>
      <c r="AM2490" s="44" t="s">
        <v>4334</v>
      </c>
      <c r="AN2490" s="296">
        <v>243152870</v>
      </c>
      <c r="AO2490" s="34"/>
      <c r="AP2490" s="34"/>
      <c r="AQ2490" s="34"/>
      <c r="AR2490" s="34"/>
      <c r="AS2490" s="34"/>
      <c r="AT2490" s="44" t="s">
        <v>7031</v>
      </c>
      <c r="AU2490" s="44"/>
      <c r="AV2490" s="751" t="str" cm="1">
        <f t="array" ref="AV24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0" s="34"/>
      <c r="AX2490" s="34"/>
      <c r="AY2490" s="34"/>
      <c r="AZ2490" s="34"/>
      <c r="BA2490" s="34"/>
      <c r="BB2490" s="34"/>
      <c r="BC2490" s="34"/>
      <c r="BD2490" s="44">
        <v>140704</v>
      </c>
      <c r="BE2490" s="34" t="s">
        <v>898</v>
      </c>
      <c r="BF2490" s="43" t="s">
        <v>1277</v>
      </c>
      <c r="BG2490" s="34" t="s">
        <v>633</v>
      </c>
      <c r="BH2490" s="34" t="s">
        <v>409</v>
      </c>
      <c r="BI2490" s="34" t="s">
        <v>898</v>
      </c>
      <c r="BJ2490" s="44" t="s">
        <v>4708</v>
      </c>
      <c r="BK2490" s="44" t="s">
        <v>7060</v>
      </c>
    </row>
    <row r="2491" spans="22:63">
      <c r="V2491" s="43">
        <v>332</v>
      </c>
      <c r="W2491" s="34" t="s">
        <v>4328</v>
      </c>
      <c r="X2491" s="44">
        <v>140705</v>
      </c>
      <c r="Y2491" s="34" t="s">
        <v>1162</v>
      </c>
      <c r="Z2491" s="43" t="s">
        <v>1277</v>
      </c>
      <c r="AA2491" s="34" t="s">
        <v>633</v>
      </c>
      <c r="AB2491" s="34" t="s">
        <v>409</v>
      </c>
      <c r="AC2491" s="34" t="s">
        <v>1162</v>
      </c>
      <c r="AD2491" s="44" t="s">
        <v>4708</v>
      </c>
      <c r="AE2491" s="44" t="s">
        <v>7060</v>
      </c>
      <c r="AF2491" s="43">
        <v>332</v>
      </c>
      <c r="AG2491" s="34" t="s">
        <v>4328</v>
      </c>
      <c r="AH2491" s="34" t="s">
        <v>4327</v>
      </c>
      <c r="AI2491" s="43" t="s">
        <v>4329</v>
      </c>
      <c r="AJ2491" s="44" t="s">
        <v>4330</v>
      </c>
      <c r="AK2491" s="295">
        <v>2000182</v>
      </c>
      <c r="AL2491" s="44" t="s">
        <v>409</v>
      </c>
      <c r="AM2491" s="44" t="s">
        <v>4334</v>
      </c>
      <c r="AN2491" s="296">
        <v>243152870</v>
      </c>
      <c r="AO2491" s="34"/>
      <c r="AP2491" s="34"/>
      <c r="AQ2491" s="34"/>
      <c r="AR2491" s="34"/>
      <c r="AS2491" s="34"/>
      <c r="AT2491" s="44" t="s">
        <v>7031</v>
      </c>
      <c r="AU2491" s="44"/>
      <c r="AV2491" s="751" t="str" cm="1">
        <f t="array" ref="AV24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1" s="34"/>
      <c r="AX2491" s="34"/>
      <c r="AY2491" s="34"/>
      <c r="AZ2491" s="34"/>
      <c r="BA2491" s="34"/>
      <c r="BB2491" s="34"/>
      <c r="BC2491" s="34"/>
      <c r="BD2491" s="44">
        <v>140705</v>
      </c>
      <c r="BE2491" s="34" t="s">
        <v>1162</v>
      </c>
      <c r="BF2491" s="43" t="s">
        <v>1277</v>
      </c>
      <c r="BG2491" s="34" t="s">
        <v>633</v>
      </c>
      <c r="BH2491" s="34" t="s">
        <v>409</v>
      </c>
      <c r="BI2491" s="34" t="s">
        <v>1162</v>
      </c>
      <c r="BJ2491" s="44" t="s">
        <v>4708</v>
      </c>
      <c r="BK2491" s="44" t="s">
        <v>7060</v>
      </c>
    </row>
    <row r="2492" spans="22:63">
      <c r="V2492" s="43">
        <v>332</v>
      </c>
      <c r="W2492" s="34" t="s">
        <v>4328</v>
      </c>
      <c r="X2492" s="44">
        <v>141201</v>
      </c>
      <c r="Y2492" s="34" t="s">
        <v>901</v>
      </c>
      <c r="Z2492" s="43" t="s">
        <v>426</v>
      </c>
      <c r="AA2492" s="34" t="s">
        <v>638</v>
      </c>
      <c r="AB2492" s="34" t="s">
        <v>409</v>
      </c>
      <c r="AC2492" s="34" t="s">
        <v>901</v>
      </c>
      <c r="AD2492" s="44" t="s">
        <v>4708</v>
      </c>
      <c r="AE2492" s="44" t="s">
        <v>7060</v>
      </c>
      <c r="AF2492" s="43">
        <v>332</v>
      </c>
      <c r="AG2492" s="34" t="s">
        <v>4328</v>
      </c>
      <c r="AH2492" s="34" t="s">
        <v>4327</v>
      </c>
      <c r="AI2492" s="43" t="s">
        <v>4329</v>
      </c>
      <c r="AJ2492" s="44" t="s">
        <v>4330</v>
      </c>
      <c r="AK2492" s="295">
        <v>2000182</v>
      </c>
      <c r="AL2492" s="44" t="s">
        <v>409</v>
      </c>
      <c r="AM2492" s="44" t="s">
        <v>4334</v>
      </c>
      <c r="AN2492" s="296">
        <v>243152870</v>
      </c>
      <c r="AO2492" s="34"/>
      <c r="AP2492" s="34"/>
      <c r="AQ2492" s="34"/>
      <c r="AR2492" s="34"/>
      <c r="AS2492" s="34"/>
      <c r="AT2492" s="44" t="s">
        <v>7031</v>
      </c>
      <c r="AU2492" s="44"/>
      <c r="AV2492" s="751" t="str" cm="1">
        <f t="array" ref="AV24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2" s="34"/>
      <c r="AX2492" s="34"/>
      <c r="AY2492" s="34"/>
      <c r="AZ2492" s="34"/>
      <c r="BA2492" s="34"/>
      <c r="BB2492" s="34"/>
      <c r="BC2492" s="34"/>
      <c r="BD2492" s="44">
        <v>141201</v>
      </c>
      <c r="BE2492" s="34" t="s">
        <v>901</v>
      </c>
      <c r="BF2492" s="43" t="s">
        <v>426</v>
      </c>
      <c r="BG2492" s="34" t="s">
        <v>638</v>
      </c>
      <c r="BH2492" s="34" t="s">
        <v>409</v>
      </c>
      <c r="BI2492" s="34" t="s">
        <v>901</v>
      </c>
      <c r="BJ2492" s="44" t="s">
        <v>4708</v>
      </c>
      <c r="BK2492" s="44" t="s">
        <v>7060</v>
      </c>
    </row>
    <row r="2493" spans="22:63">
      <c r="V2493" s="43">
        <v>332</v>
      </c>
      <c r="W2493" s="34" t="s">
        <v>4328</v>
      </c>
      <c r="X2493" s="44">
        <v>141202</v>
      </c>
      <c r="Y2493" s="34" t="s">
        <v>638</v>
      </c>
      <c r="Z2493" s="43" t="s">
        <v>426</v>
      </c>
      <c r="AA2493" s="34" t="s">
        <v>638</v>
      </c>
      <c r="AB2493" s="34" t="s">
        <v>409</v>
      </c>
      <c r="AC2493" s="34" t="s">
        <v>638</v>
      </c>
      <c r="AD2493" s="44" t="s">
        <v>4708</v>
      </c>
      <c r="AE2493" s="44" t="s">
        <v>7060</v>
      </c>
      <c r="AF2493" s="43">
        <v>332</v>
      </c>
      <c r="AG2493" s="34" t="s">
        <v>4328</v>
      </c>
      <c r="AH2493" s="34" t="s">
        <v>4327</v>
      </c>
      <c r="AI2493" s="43" t="s">
        <v>4329</v>
      </c>
      <c r="AJ2493" s="44" t="s">
        <v>4330</v>
      </c>
      <c r="AK2493" s="295">
        <v>2000182</v>
      </c>
      <c r="AL2493" s="44" t="s">
        <v>409</v>
      </c>
      <c r="AM2493" s="44" t="s">
        <v>4334</v>
      </c>
      <c r="AN2493" s="296">
        <v>243152870</v>
      </c>
      <c r="AO2493" s="34"/>
      <c r="AP2493" s="34"/>
      <c r="AQ2493" s="34"/>
      <c r="AR2493" s="34"/>
      <c r="AS2493" s="34"/>
      <c r="AT2493" s="44" t="s">
        <v>7031</v>
      </c>
      <c r="AU2493" s="44"/>
      <c r="AV2493" s="751" t="str" cm="1">
        <f t="array" ref="AV24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3" s="34"/>
      <c r="AX2493" s="34"/>
      <c r="AY2493" s="34"/>
      <c r="AZ2493" s="34"/>
      <c r="BA2493" s="34"/>
      <c r="BB2493" s="34"/>
      <c r="BC2493" s="34"/>
      <c r="BD2493" s="44">
        <v>141202</v>
      </c>
      <c r="BE2493" s="34" t="s">
        <v>638</v>
      </c>
      <c r="BF2493" s="43" t="s">
        <v>426</v>
      </c>
      <c r="BG2493" s="34" t="s">
        <v>638</v>
      </c>
      <c r="BH2493" s="34" t="s">
        <v>409</v>
      </c>
      <c r="BI2493" s="34" t="s">
        <v>638</v>
      </c>
      <c r="BJ2493" s="44" t="s">
        <v>4708</v>
      </c>
      <c r="BK2493" s="44" t="s">
        <v>7060</v>
      </c>
    </row>
    <row r="2494" spans="22:63">
      <c r="V2494" s="43">
        <v>332</v>
      </c>
      <c r="W2494" s="34" t="s">
        <v>4328</v>
      </c>
      <c r="X2494" s="44">
        <v>141200</v>
      </c>
      <c r="Y2494" s="34" t="s">
        <v>7071</v>
      </c>
      <c r="Z2494" s="43" t="s">
        <v>426</v>
      </c>
      <c r="AA2494" s="34" t="s">
        <v>638</v>
      </c>
      <c r="AB2494" s="34" t="s">
        <v>409</v>
      </c>
      <c r="AC2494" s="34" t="s">
        <v>638</v>
      </c>
      <c r="AD2494" s="44" t="s">
        <v>4708</v>
      </c>
      <c r="AE2494" s="44" t="s">
        <v>7060</v>
      </c>
      <c r="AF2494" s="43">
        <v>332</v>
      </c>
      <c r="AG2494" s="34" t="s">
        <v>4328</v>
      </c>
      <c r="AH2494" s="34" t="s">
        <v>4327</v>
      </c>
      <c r="AI2494" s="43" t="s">
        <v>4329</v>
      </c>
      <c r="AJ2494" s="44" t="s">
        <v>4330</v>
      </c>
      <c r="AK2494" s="295">
        <v>2000182</v>
      </c>
      <c r="AL2494" s="44" t="s">
        <v>409</v>
      </c>
      <c r="AM2494" s="44" t="s">
        <v>4334</v>
      </c>
      <c r="AN2494" s="296">
        <v>243152870</v>
      </c>
      <c r="AO2494" s="34"/>
      <c r="AP2494" s="34"/>
      <c r="AQ2494" s="34"/>
      <c r="AR2494" s="34"/>
      <c r="AS2494" s="34"/>
      <c r="AT2494" s="44" t="s">
        <v>7031</v>
      </c>
      <c r="AU2494" s="44"/>
      <c r="AV2494" s="751" t="str" cm="1">
        <f t="array" ref="AV24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4" s="34"/>
      <c r="AX2494" s="34"/>
      <c r="AY2494" s="34"/>
      <c r="AZ2494" s="34"/>
      <c r="BA2494" s="34"/>
      <c r="BB2494" s="34"/>
      <c r="BC2494" s="34"/>
      <c r="BD2494" s="44">
        <v>141200</v>
      </c>
      <c r="BE2494" s="34" t="s">
        <v>7071</v>
      </c>
      <c r="BF2494" s="43" t="s">
        <v>426</v>
      </c>
      <c r="BG2494" s="34" t="s">
        <v>638</v>
      </c>
      <c r="BH2494" s="34" t="s">
        <v>409</v>
      </c>
      <c r="BI2494" s="34" t="s">
        <v>638</v>
      </c>
      <c r="BJ2494" s="44" t="s">
        <v>4708</v>
      </c>
      <c r="BK2494" s="44" t="s">
        <v>7060</v>
      </c>
    </row>
    <row r="2495" spans="22:63">
      <c r="V2495" s="43">
        <v>332</v>
      </c>
      <c r="W2495" s="34" t="s">
        <v>4328</v>
      </c>
      <c r="X2495" s="44">
        <v>141203</v>
      </c>
      <c r="Y2495" s="34" t="s">
        <v>1457</v>
      </c>
      <c r="Z2495" s="43" t="s">
        <v>426</v>
      </c>
      <c r="AA2495" s="34" t="s">
        <v>638</v>
      </c>
      <c r="AB2495" s="34" t="s">
        <v>409</v>
      </c>
      <c r="AC2495" s="34" t="s">
        <v>1457</v>
      </c>
      <c r="AD2495" s="44" t="s">
        <v>4708</v>
      </c>
      <c r="AE2495" s="44" t="s">
        <v>7060</v>
      </c>
      <c r="AF2495" s="43">
        <v>332</v>
      </c>
      <c r="AG2495" s="34" t="s">
        <v>4328</v>
      </c>
      <c r="AH2495" s="34" t="s">
        <v>4327</v>
      </c>
      <c r="AI2495" s="43" t="s">
        <v>4329</v>
      </c>
      <c r="AJ2495" s="44" t="s">
        <v>4330</v>
      </c>
      <c r="AK2495" s="295">
        <v>2000182</v>
      </c>
      <c r="AL2495" s="44" t="s">
        <v>409</v>
      </c>
      <c r="AM2495" s="44" t="s">
        <v>4334</v>
      </c>
      <c r="AN2495" s="296">
        <v>243152870</v>
      </c>
      <c r="AO2495" s="34"/>
      <c r="AP2495" s="34"/>
      <c r="AQ2495" s="34"/>
      <c r="AR2495" s="34"/>
      <c r="AS2495" s="34"/>
      <c r="AT2495" s="44" t="s">
        <v>7031</v>
      </c>
      <c r="AU2495" s="44"/>
      <c r="AV2495" s="751" t="str" cm="1">
        <f t="array" ref="AV24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5" s="34"/>
      <c r="AX2495" s="34"/>
      <c r="AY2495" s="34"/>
      <c r="AZ2495" s="34"/>
      <c r="BA2495" s="34"/>
      <c r="BB2495" s="34"/>
      <c r="BC2495" s="34"/>
      <c r="BD2495" s="44">
        <v>141203</v>
      </c>
      <c r="BE2495" s="34" t="s">
        <v>1457</v>
      </c>
      <c r="BF2495" s="43" t="s">
        <v>426</v>
      </c>
      <c r="BG2495" s="34" t="s">
        <v>638</v>
      </c>
      <c r="BH2495" s="34" t="s">
        <v>409</v>
      </c>
      <c r="BI2495" s="34" t="s">
        <v>1457</v>
      </c>
      <c r="BJ2495" s="44" t="s">
        <v>4708</v>
      </c>
      <c r="BK2495" s="44" t="s">
        <v>7060</v>
      </c>
    </row>
    <row r="2496" spans="22:63">
      <c r="V2496" s="43">
        <v>332</v>
      </c>
      <c r="W2496" s="34" t="s">
        <v>4328</v>
      </c>
      <c r="X2496" s="44">
        <v>141401</v>
      </c>
      <c r="Y2496" s="34" t="s">
        <v>903</v>
      </c>
      <c r="Z2496" s="43" t="s">
        <v>426</v>
      </c>
      <c r="AA2496" s="34" t="s">
        <v>640</v>
      </c>
      <c r="AB2496" s="34" t="s">
        <v>409</v>
      </c>
      <c r="AC2496" s="34" t="s">
        <v>903</v>
      </c>
      <c r="AD2496" s="44" t="s">
        <v>4708</v>
      </c>
      <c r="AE2496" s="44" t="s">
        <v>7060</v>
      </c>
      <c r="AF2496" s="43">
        <v>332</v>
      </c>
      <c r="AG2496" s="34" t="s">
        <v>4328</v>
      </c>
      <c r="AH2496" s="34" t="s">
        <v>4327</v>
      </c>
      <c r="AI2496" s="43" t="s">
        <v>4329</v>
      </c>
      <c r="AJ2496" s="44" t="s">
        <v>4330</v>
      </c>
      <c r="AK2496" s="295">
        <v>2000182</v>
      </c>
      <c r="AL2496" s="44" t="s">
        <v>409</v>
      </c>
      <c r="AM2496" s="44" t="s">
        <v>4334</v>
      </c>
      <c r="AN2496" s="296">
        <v>243152870</v>
      </c>
      <c r="AO2496" s="34"/>
      <c r="AP2496" s="34"/>
      <c r="AQ2496" s="34"/>
      <c r="AR2496" s="34"/>
      <c r="AS2496" s="34"/>
      <c r="AT2496" s="44" t="s">
        <v>7031</v>
      </c>
      <c r="AU2496" s="44"/>
      <c r="AV2496" s="751" t="str" cm="1">
        <f t="array" ref="AV24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6" s="34"/>
      <c r="AX2496" s="34"/>
      <c r="AY2496" s="34"/>
      <c r="AZ2496" s="34"/>
      <c r="BA2496" s="34"/>
      <c r="BB2496" s="34"/>
      <c r="BC2496" s="34"/>
      <c r="BD2496" s="44">
        <v>141401</v>
      </c>
      <c r="BE2496" s="34" t="s">
        <v>903</v>
      </c>
      <c r="BF2496" s="43" t="s">
        <v>426</v>
      </c>
      <c r="BG2496" s="34" t="s">
        <v>640</v>
      </c>
      <c r="BH2496" s="34" t="s">
        <v>409</v>
      </c>
      <c r="BI2496" s="34" t="s">
        <v>903</v>
      </c>
      <c r="BJ2496" s="44" t="s">
        <v>4708</v>
      </c>
      <c r="BK2496" s="44" t="s">
        <v>7060</v>
      </c>
    </row>
    <row r="2497" spans="22:63">
      <c r="V2497" s="43">
        <v>332</v>
      </c>
      <c r="W2497" s="34" t="s">
        <v>4328</v>
      </c>
      <c r="X2497" s="44">
        <v>141402</v>
      </c>
      <c r="Y2497" s="34" t="s">
        <v>1168</v>
      </c>
      <c r="Z2497" s="43" t="s">
        <v>426</v>
      </c>
      <c r="AA2497" s="34" t="s">
        <v>640</v>
      </c>
      <c r="AB2497" s="34" t="s">
        <v>409</v>
      </c>
      <c r="AC2497" s="34" t="s">
        <v>1168</v>
      </c>
      <c r="AD2497" s="44" t="s">
        <v>4708</v>
      </c>
      <c r="AE2497" s="44" t="s">
        <v>7060</v>
      </c>
      <c r="AF2497" s="43">
        <v>332</v>
      </c>
      <c r="AG2497" s="34" t="s">
        <v>4328</v>
      </c>
      <c r="AH2497" s="34" t="s">
        <v>4327</v>
      </c>
      <c r="AI2497" s="43" t="s">
        <v>4329</v>
      </c>
      <c r="AJ2497" s="44" t="s">
        <v>4330</v>
      </c>
      <c r="AK2497" s="295">
        <v>2000182</v>
      </c>
      <c r="AL2497" s="44" t="s">
        <v>409</v>
      </c>
      <c r="AM2497" s="44" t="s">
        <v>4334</v>
      </c>
      <c r="AN2497" s="296">
        <v>243152870</v>
      </c>
      <c r="AO2497" s="34"/>
      <c r="AP2497" s="34"/>
      <c r="AQ2497" s="34"/>
      <c r="AR2497" s="34"/>
      <c r="AS2497" s="34"/>
      <c r="AT2497" s="44" t="s">
        <v>7031</v>
      </c>
      <c r="AU2497" s="44"/>
      <c r="AV2497" s="751" t="str" cm="1">
        <f t="array" ref="AV24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7" s="34"/>
      <c r="AX2497" s="34"/>
      <c r="AY2497" s="34"/>
      <c r="AZ2497" s="34"/>
      <c r="BA2497" s="34"/>
      <c r="BB2497" s="34"/>
      <c r="BC2497" s="34"/>
      <c r="BD2497" s="44">
        <v>141402</v>
      </c>
      <c r="BE2497" s="34" t="s">
        <v>1168</v>
      </c>
      <c r="BF2497" s="43" t="s">
        <v>426</v>
      </c>
      <c r="BG2497" s="34" t="s">
        <v>640</v>
      </c>
      <c r="BH2497" s="34" t="s">
        <v>409</v>
      </c>
      <c r="BI2497" s="34" t="s">
        <v>1168</v>
      </c>
      <c r="BJ2497" s="44" t="s">
        <v>4708</v>
      </c>
      <c r="BK2497" s="44" t="s">
        <v>7060</v>
      </c>
    </row>
    <row r="2498" spans="22:63">
      <c r="V2498" s="43">
        <v>332</v>
      </c>
      <c r="W2498" s="34" t="s">
        <v>4328</v>
      </c>
      <c r="X2498" s="44">
        <v>141410</v>
      </c>
      <c r="Y2498" s="34" t="s">
        <v>907</v>
      </c>
      <c r="Z2498" s="43" t="s">
        <v>426</v>
      </c>
      <c r="AA2498" s="34" t="s">
        <v>640</v>
      </c>
      <c r="AB2498" s="34" t="s">
        <v>409</v>
      </c>
      <c r="AC2498" s="34" t="s">
        <v>907</v>
      </c>
      <c r="AD2498" s="44" t="s">
        <v>4708</v>
      </c>
      <c r="AE2498" s="44" t="s">
        <v>7060</v>
      </c>
      <c r="AF2498" s="43">
        <v>332</v>
      </c>
      <c r="AG2498" s="34" t="s">
        <v>4328</v>
      </c>
      <c r="AH2498" s="34" t="s">
        <v>4327</v>
      </c>
      <c r="AI2498" s="43" t="s">
        <v>4329</v>
      </c>
      <c r="AJ2498" s="44" t="s">
        <v>4330</v>
      </c>
      <c r="AK2498" s="295">
        <v>2000182</v>
      </c>
      <c r="AL2498" s="44" t="s">
        <v>409</v>
      </c>
      <c r="AM2498" s="44" t="s">
        <v>4334</v>
      </c>
      <c r="AN2498" s="296">
        <v>243152870</v>
      </c>
      <c r="AO2498" s="34"/>
      <c r="AP2498" s="34"/>
      <c r="AQ2498" s="34"/>
      <c r="AR2498" s="34"/>
      <c r="AS2498" s="34"/>
      <c r="AT2498" s="44" t="s">
        <v>7031</v>
      </c>
      <c r="AU2498" s="44"/>
      <c r="AV2498" s="751" t="str" cm="1">
        <f t="array" ref="AV24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8" s="34"/>
      <c r="AX2498" s="34"/>
      <c r="AY2498" s="34"/>
      <c r="AZ2498" s="34"/>
      <c r="BA2498" s="34"/>
      <c r="BB2498" s="34"/>
      <c r="BC2498" s="34"/>
      <c r="BD2498" s="44">
        <v>141410</v>
      </c>
      <c r="BE2498" s="34" t="s">
        <v>907</v>
      </c>
      <c r="BF2498" s="43" t="s">
        <v>426</v>
      </c>
      <c r="BG2498" s="34" t="s">
        <v>640</v>
      </c>
      <c r="BH2498" s="34" t="s">
        <v>409</v>
      </c>
      <c r="BI2498" s="34" t="s">
        <v>907</v>
      </c>
      <c r="BJ2498" s="44" t="s">
        <v>4708</v>
      </c>
      <c r="BK2498" s="44" t="s">
        <v>7060</v>
      </c>
    </row>
    <row r="2499" spans="22:63">
      <c r="V2499" s="43">
        <v>332</v>
      </c>
      <c r="W2499" s="34" t="s">
        <v>4328</v>
      </c>
      <c r="X2499" s="44">
        <v>141405</v>
      </c>
      <c r="Y2499" s="34" t="s">
        <v>1459</v>
      </c>
      <c r="Z2499" s="43" t="s">
        <v>426</v>
      </c>
      <c r="AA2499" s="34" t="s">
        <v>640</v>
      </c>
      <c r="AB2499" s="34" t="s">
        <v>409</v>
      </c>
      <c r="AC2499" s="34" t="s">
        <v>1459</v>
      </c>
      <c r="AD2499" s="44" t="s">
        <v>4708</v>
      </c>
      <c r="AE2499" s="44" t="s">
        <v>7060</v>
      </c>
      <c r="AF2499" s="43">
        <v>332</v>
      </c>
      <c r="AG2499" s="34" t="s">
        <v>4328</v>
      </c>
      <c r="AH2499" s="34" t="s">
        <v>4327</v>
      </c>
      <c r="AI2499" s="43" t="s">
        <v>4329</v>
      </c>
      <c r="AJ2499" s="44" t="s">
        <v>4330</v>
      </c>
      <c r="AK2499" s="295">
        <v>2000182</v>
      </c>
      <c r="AL2499" s="44" t="s">
        <v>409</v>
      </c>
      <c r="AM2499" s="44" t="s">
        <v>4334</v>
      </c>
      <c r="AN2499" s="296">
        <v>243152870</v>
      </c>
      <c r="AO2499" s="34"/>
      <c r="AP2499" s="34"/>
      <c r="AQ2499" s="34"/>
      <c r="AR2499" s="34"/>
      <c r="AS2499" s="34"/>
      <c r="AT2499" s="44" t="s">
        <v>7031</v>
      </c>
      <c r="AU2499" s="44"/>
      <c r="AV2499" s="751" t="str" cm="1">
        <f t="array" ref="AV24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499" s="34"/>
      <c r="AX2499" s="34"/>
      <c r="AY2499" s="34"/>
      <c r="AZ2499" s="34"/>
      <c r="BA2499" s="34"/>
      <c r="BB2499" s="34"/>
      <c r="BC2499" s="34"/>
      <c r="BD2499" s="44">
        <v>141405</v>
      </c>
      <c r="BE2499" s="34" t="s">
        <v>1459</v>
      </c>
      <c r="BF2499" s="43" t="s">
        <v>426</v>
      </c>
      <c r="BG2499" s="34" t="s">
        <v>640</v>
      </c>
      <c r="BH2499" s="34" t="s">
        <v>409</v>
      </c>
      <c r="BI2499" s="34" t="s">
        <v>1459</v>
      </c>
      <c r="BJ2499" s="44" t="s">
        <v>4708</v>
      </c>
      <c r="BK2499" s="44" t="s">
        <v>7060</v>
      </c>
    </row>
    <row r="2500" spans="22:63">
      <c r="V2500" s="43">
        <v>332</v>
      </c>
      <c r="W2500" s="34" t="s">
        <v>4328</v>
      </c>
      <c r="X2500" s="44">
        <v>141408</v>
      </c>
      <c r="Y2500" s="34" t="s">
        <v>640</v>
      </c>
      <c r="Z2500" s="43" t="s">
        <v>426</v>
      </c>
      <c r="AA2500" s="34" t="s">
        <v>640</v>
      </c>
      <c r="AB2500" s="34" t="s">
        <v>409</v>
      </c>
      <c r="AC2500" s="34" t="s">
        <v>640</v>
      </c>
      <c r="AD2500" s="44" t="s">
        <v>4708</v>
      </c>
      <c r="AE2500" s="44" t="s">
        <v>7060</v>
      </c>
      <c r="AF2500" s="43">
        <v>332</v>
      </c>
      <c r="AG2500" s="34" t="s">
        <v>4328</v>
      </c>
      <c r="AH2500" s="34" t="s">
        <v>4327</v>
      </c>
      <c r="AI2500" s="43" t="s">
        <v>4329</v>
      </c>
      <c r="AJ2500" s="44" t="s">
        <v>4330</v>
      </c>
      <c r="AK2500" s="295">
        <v>2000182</v>
      </c>
      <c r="AL2500" s="44" t="s">
        <v>409</v>
      </c>
      <c r="AM2500" s="44" t="s">
        <v>4334</v>
      </c>
      <c r="AN2500" s="296">
        <v>243152870</v>
      </c>
      <c r="AO2500" s="34"/>
      <c r="AP2500" s="34"/>
      <c r="AQ2500" s="34"/>
      <c r="AR2500" s="34"/>
      <c r="AS2500" s="34"/>
      <c r="AT2500" s="44" t="s">
        <v>7031</v>
      </c>
      <c r="AU2500" s="44"/>
      <c r="AV2500" s="751" t="str" cm="1">
        <f t="array" ref="AV25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0" s="34"/>
      <c r="AX2500" s="34"/>
      <c r="AY2500" s="34"/>
      <c r="AZ2500" s="34"/>
      <c r="BA2500" s="34"/>
      <c r="BB2500" s="34"/>
      <c r="BC2500" s="34"/>
      <c r="BD2500" s="44">
        <v>141408</v>
      </c>
      <c r="BE2500" s="34" t="s">
        <v>640</v>
      </c>
      <c r="BF2500" s="43" t="s">
        <v>426</v>
      </c>
      <c r="BG2500" s="34" t="s">
        <v>640</v>
      </c>
      <c r="BH2500" s="34" t="s">
        <v>409</v>
      </c>
      <c r="BI2500" s="34" t="s">
        <v>640</v>
      </c>
      <c r="BJ2500" s="44" t="s">
        <v>4708</v>
      </c>
      <c r="BK2500" s="44" t="s">
        <v>7060</v>
      </c>
    </row>
    <row r="2501" spans="22:63">
      <c r="V2501" s="43">
        <v>332</v>
      </c>
      <c r="W2501" s="34" t="s">
        <v>4328</v>
      </c>
      <c r="X2501" s="44">
        <v>141400</v>
      </c>
      <c r="Y2501" s="34" t="s">
        <v>7072</v>
      </c>
      <c r="Z2501" s="43" t="s">
        <v>426</v>
      </c>
      <c r="AA2501" s="34" t="s">
        <v>640</v>
      </c>
      <c r="AB2501" s="34" t="s">
        <v>409</v>
      </c>
      <c r="AC2501" s="34" t="s">
        <v>640</v>
      </c>
      <c r="AD2501" s="44" t="s">
        <v>4708</v>
      </c>
      <c r="AE2501" s="44" t="s">
        <v>7060</v>
      </c>
      <c r="AF2501" s="43">
        <v>332</v>
      </c>
      <c r="AG2501" s="34" t="s">
        <v>4328</v>
      </c>
      <c r="AH2501" s="34" t="s">
        <v>4327</v>
      </c>
      <c r="AI2501" s="43" t="s">
        <v>4329</v>
      </c>
      <c r="AJ2501" s="44" t="s">
        <v>4330</v>
      </c>
      <c r="AK2501" s="295">
        <v>2000182</v>
      </c>
      <c r="AL2501" s="44" t="s">
        <v>409</v>
      </c>
      <c r="AM2501" s="44" t="s">
        <v>4334</v>
      </c>
      <c r="AN2501" s="296">
        <v>243152870</v>
      </c>
      <c r="AO2501" s="34"/>
      <c r="AP2501" s="34"/>
      <c r="AQ2501" s="34"/>
      <c r="AR2501" s="34"/>
      <c r="AS2501" s="34"/>
      <c r="AT2501" s="44" t="s">
        <v>7031</v>
      </c>
      <c r="AU2501" s="44"/>
      <c r="AV2501" s="751" t="str" cm="1">
        <f t="array" ref="AV25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1" s="34"/>
      <c r="AX2501" s="34"/>
      <c r="AY2501" s="34"/>
      <c r="AZ2501" s="34"/>
      <c r="BA2501" s="34"/>
      <c r="BB2501" s="34"/>
      <c r="BC2501" s="34"/>
      <c r="BD2501" s="44">
        <v>141400</v>
      </c>
      <c r="BE2501" s="34" t="s">
        <v>7072</v>
      </c>
      <c r="BF2501" s="43" t="s">
        <v>426</v>
      </c>
      <c r="BG2501" s="34" t="s">
        <v>640</v>
      </c>
      <c r="BH2501" s="34" t="s">
        <v>409</v>
      </c>
      <c r="BI2501" s="34" t="s">
        <v>640</v>
      </c>
      <c r="BJ2501" s="44" t="s">
        <v>4708</v>
      </c>
      <c r="BK2501" s="44" t="s">
        <v>7060</v>
      </c>
    </row>
    <row r="2502" spans="22:63">
      <c r="V2502" s="43">
        <v>332</v>
      </c>
      <c r="W2502" s="34" t="s">
        <v>4328</v>
      </c>
      <c r="X2502" s="44">
        <v>141411</v>
      </c>
      <c r="Y2502" s="34" t="s">
        <v>2132</v>
      </c>
      <c r="Z2502" s="43" t="s">
        <v>426</v>
      </c>
      <c r="AA2502" s="34" t="s">
        <v>640</v>
      </c>
      <c r="AB2502" s="34" t="s">
        <v>409</v>
      </c>
      <c r="AC2502" s="34" t="s">
        <v>2132</v>
      </c>
      <c r="AD2502" s="44" t="s">
        <v>4708</v>
      </c>
      <c r="AE2502" s="44" t="s">
        <v>7060</v>
      </c>
      <c r="AF2502" s="43">
        <v>332</v>
      </c>
      <c r="AG2502" s="34" t="s">
        <v>4328</v>
      </c>
      <c r="AH2502" s="34" t="s">
        <v>4327</v>
      </c>
      <c r="AI2502" s="43" t="s">
        <v>4329</v>
      </c>
      <c r="AJ2502" s="44" t="s">
        <v>4330</v>
      </c>
      <c r="AK2502" s="295">
        <v>2000182</v>
      </c>
      <c r="AL2502" s="44" t="s">
        <v>409</v>
      </c>
      <c r="AM2502" s="44" t="s">
        <v>4334</v>
      </c>
      <c r="AN2502" s="296">
        <v>243152870</v>
      </c>
      <c r="AO2502" s="34"/>
      <c r="AP2502" s="34"/>
      <c r="AQ2502" s="34"/>
      <c r="AR2502" s="34"/>
      <c r="AS2502" s="34"/>
      <c r="AT2502" s="44" t="s">
        <v>7031</v>
      </c>
      <c r="AU2502" s="44"/>
      <c r="AV2502" s="751" t="str" cm="1">
        <f t="array" ref="AV25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2" s="34"/>
      <c r="AX2502" s="34"/>
      <c r="AY2502" s="34"/>
      <c r="AZ2502" s="34"/>
      <c r="BA2502" s="34"/>
      <c r="BB2502" s="34"/>
      <c r="BC2502" s="34"/>
      <c r="BD2502" s="44">
        <v>141411</v>
      </c>
      <c r="BE2502" s="34" t="s">
        <v>2132</v>
      </c>
      <c r="BF2502" s="43" t="s">
        <v>426</v>
      </c>
      <c r="BG2502" s="34" t="s">
        <v>640</v>
      </c>
      <c r="BH2502" s="34" t="s">
        <v>409</v>
      </c>
      <c r="BI2502" s="34" t="s">
        <v>2132</v>
      </c>
      <c r="BJ2502" s="44" t="s">
        <v>4708</v>
      </c>
      <c r="BK2502" s="44" t="s">
        <v>7060</v>
      </c>
    </row>
    <row r="2503" spans="22:63">
      <c r="V2503" s="43">
        <v>332</v>
      </c>
      <c r="W2503" s="34" t="s">
        <v>4328</v>
      </c>
      <c r="X2503" s="44">
        <v>141415</v>
      </c>
      <c r="Y2503" s="34" t="s">
        <v>2298</v>
      </c>
      <c r="Z2503" s="43" t="s">
        <v>426</v>
      </c>
      <c r="AA2503" s="34" t="s">
        <v>640</v>
      </c>
      <c r="AB2503" s="34" t="s">
        <v>409</v>
      </c>
      <c r="AC2503" s="34" t="s">
        <v>7073</v>
      </c>
      <c r="AD2503" s="44" t="s">
        <v>4708</v>
      </c>
      <c r="AE2503" s="44" t="s">
        <v>7060</v>
      </c>
      <c r="AF2503" s="43">
        <v>332</v>
      </c>
      <c r="AG2503" s="34" t="s">
        <v>4328</v>
      </c>
      <c r="AH2503" s="34" t="s">
        <v>4327</v>
      </c>
      <c r="AI2503" s="43" t="s">
        <v>4329</v>
      </c>
      <c r="AJ2503" s="44" t="s">
        <v>4330</v>
      </c>
      <c r="AK2503" s="295">
        <v>2000182</v>
      </c>
      <c r="AL2503" s="44" t="s">
        <v>409</v>
      </c>
      <c r="AM2503" s="44" t="s">
        <v>4334</v>
      </c>
      <c r="AN2503" s="296">
        <v>243152870</v>
      </c>
      <c r="AO2503" s="34"/>
      <c r="AP2503" s="34"/>
      <c r="AQ2503" s="34"/>
      <c r="AR2503" s="34"/>
      <c r="AS2503" s="34"/>
      <c r="AT2503" s="44" t="s">
        <v>7031</v>
      </c>
      <c r="AU2503" s="44"/>
      <c r="AV2503" s="751" t="str" cm="1">
        <f t="array" ref="AV25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3" s="34"/>
      <c r="AX2503" s="34"/>
      <c r="AY2503" s="34"/>
      <c r="AZ2503" s="34"/>
      <c r="BA2503" s="34"/>
      <c r="BB2503" s="34"/>
      <c r="BC2503" s="34"/>
      <c r="BD2503" s="44">
        <v>141415</v>
      </c>
      <c r="BE2503" s="34" t="s">
        <v>2298</v>
      </c>
      <c r="BF2503" s="43" t="s">
        <v>426</v>
      </c>
      <c r="BG2503" s="34" t="s">
        <v>640</v>
      </c>
      <c r="BH2503" s="34" t="s">
        <v>409</v>
      </c>
      <c r="BI2503" s="34" t="s">
        <v>7073</v>
      </c>
      <c r="BJ2503" s="44" t="s">
        <v>4708</v>
      </c>
      <c r="BK2503" s="44" t="s">
        <v>7060</v>
      </c>
    </row>
    <row r="2504" spans="22:63">
      <c r="V2504" s="43">
        <v>332</v>
      </c>
      <c r="W2504" s="34" t="s">
        <v>4328</v>
      </c>
      <c r="X2504" s="44">
        <v>141416</v>
      </c>
      <c r="Y2504" s="34" t="s">
        <v>2446</v>
      </c>
      <c r="Z2504" s="43" t="s">
        <v>426</v>
      </c>
      <c r="AA2504" s="34" t="s">
        <v>640</v>
      </c>
      <c r="AB2504" s="34" t="s">
        <v>409</v>
      </c>
      <c r="AC2504" s="34" t="s">
        <v>7074</v>
      </c>
      <c r="AD2504" s="44" t="s">
        <v>4708</v>
      </c>
      <c r="AE2504" s="44" t="s">
        <v>7060</v>
      </c>
      <c r="AF2504" s="43">
        <v>332</v>
      </c>
      <c r="AG2504" s="34" t="s">
        <v>4328</v>
      </c>
      <c r="AH2504" s="34" t="s">
        <v>4327</v>
      </c>
      <c r="AI2504" s="43" t="s">
        <v>4329</v>
      </c>
      <c r="AJ2504" s="44" t="s">
        <v>4330</v>
      </c>
      <c r="AK2504" s="295">
        <v>2000182</v>
      </c>
      <c r="AL2504" s="44" t="s">
        <v>409</v>
      </c>
      <c r="AM2504" s="44" t="s">
        <v>4334</v>
      </c>
      <c r="AN2504" s="296">
        <v>243152870</v>
      </c>
      <c r="AO2504" s="34"/>
      <c r="AP2504" s="34"/>
      <c r="AQ2504" s="34"/>
      <c r="AR2504" s="34"/>
      <c r="AS2504" s="34"/>
      <c r="AT2504" s="44" t="s">
        <v>7031</v>
      </c>
      <c r="AU2504" s="44"/>
      <c r="AV2504" s="751" t="str" cm="1">
        <f t="array" ref="AV25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4" s="34"/>
      <c r="AX2504" s="34"/>
      <c r="AY2504" s="34"/>
      <c r="AZ2504" s="34"/>
      <c r="BA2504" s="34"/>
      <c r="BB2504" s="34"/>
      <c r="BC2504" s="34"/>
      <c r="BD2504" s="44">
        <v>141416</v>
      </c>
      <c r="BE2504" s="34" t="s">
        <v>2446</v>
      </c>
      <c r="BF2504" s="43" t="s">
        <v>426</v>
      </c>
      <c r="BG2504" s="34" t="s">
        <v>640</v>
      </c>
      <c r="BH2504" s="34" t="s">
        <v>409</v>
      </c>
      <c r="BI2504" s="34" t="s">
        <v>7074</v>
      </c>
      <c r="BJ2504" s="44" t="s">
        <v>4708</v>
      </c>
      <c r="BK2504" s="44" t="s">
        <v>7060</v>
      </c>
    </row>
    <row r="2505" spans="22:63">
      <c r="V2505" s="43">
        <v>332</v>
      </c>
      <c r="W2505" s="34" t="s">
        <v>4328</v>
      </c>
      <c r="X2505" s="44">
        <v>141417</v>
      </c>
      <c r="Y2505" s="34" t="s">
        <v>2585</v>
      </c>
      <c r="Z2505" s="43" t="s">
        <v>426</v>
      </c>
      <c r="AA2505" s="34" t="s">
        <v>640</v>
      </c>
      <c r="AB2505" s="34" t="s">
        <v>409</v>
      </c>
      <c r="AC2505" s="34" t="s">
        <v>7075</v>
      </c>
      <c r="AD2505" s="44" t="s">
        <v>4708</v>
      </c>
      <c r="AE2505" s="44" t="s">
        <v>7060</v>
      </c>
      <c r="AF2505" s="43">
        <v>332</v>
      </c>
      <c r="AG2505" s="34" t="s">
        <v>4328</v>
      </c>
      <c r="AH2505" s="34" t="s">
        <v>4327</v>
      </c>
      <c r="AI2505" s="43" t="s">
        <v>4329</v>
      </c>
      <c r="AJ2505" s="44" t="s">
        <v>4330</v>
      </c>
      <c r="AK2505" s="295">
        <v>2000182</v>
      </c>
      <c r="AL2505" s="44" t="s">
        <v>409</v>
      </c>
      <c r="AM2505" s="44" t="s">
        <v>4334</v>
      </c>
      <c r="AN2505" s="296">
        <v>243152870</v>
      </c>
      <c r="AO2505" s="34"/>
      <c r="AP2505" s="34"/>
      <c r="AQ2505" s="34"/>
      <c r="AR2505" s="34"/>
      <c r="AS2505" s="34"/>
      <c r="AT2505" s="44" t="s">
        <v>7031</v>
      </c>
      <c r="AU2505" s="44"/>
      <c r="AV2505" s="751" t="str" cm="1">
        <f t="array" ref="AV25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5" s="34"/>
      <c r="AX2505" s="34"/>
      <c r="AY2505" s="34"/>
      <c r="AZ2505" s="34"/>
      <c r="BA2505" s="34"/>
      <c r="BB2505" s="34"/>
      <c r="BC2505" s="34"/>
      <c r="BD2505" s="44">
        <v>141417</v>
      </c>
      <c r="BE2505" s="34" t="s">
        <v>2585</v>
      </c>
      <c r="BF2505" s="43" t="s">
        <v>426</v>
      </c>
      <c r="BG2505" s="34" t="s">
        <v>640</v>
      </c>
      <c r="BH2505" s="34" t="s">
        <v>409</v>
      </c>
      <c r="BI2505" s="34" t="s">
        <v>7075</v>
      </c>
      <c r="BJ2505" s="44" t="s">
        <v>4708</v>
      </c>
      <c r="BK2505" s="44" t="s">
        <v>7060</v>
      </c>
    </row>
    <row r="2506" spans="22:63">
      <c r="V2506" s="43">
        <v>332</v>
      </c>
      <c r="W2506" s="34" t="s">
        <v>4328</v>
      </c>
      <c r="X2506" s="44">
        <v>141418</v>
      </c>
      <c r="Y2506" s="34" t="s">
        <v>2717</v>
      </c>
      <c r="Z2506" s="43" t="s">
        <v>426</v>
      </c>
      <c r="AA2506" s="34" t="s">
        <v>640</v>
      </c>
      <c r="AB2506" s="34" t="s">
        <v>409</v>
      </c>
      <c r="AC2506" s="34" t="s">
        <v>7076</v>
      </c>
      <c r="AD2506" s="44" t="s">
        <v>4708</v>
      </c>
      <c r="AE2506" s="44" t="s">
        <v>7060</v>
      </c>
      <c r="AF2506" s="43">
        <v>332</v>
      </c>
      <c r="AG2506" s="34" t="s">
        <v>4328</v>
      </c>
      <c r="AH2506" s="34" t="s">
        <v>4327</v>
      </c>
      <c r="AI2506" s="43" t="s">
        <v>4329</v>
      </c>
      <c r="AJ2506" s="44" t="s">
        <v>4330</v>
      </c>
      <c r="AK2506" s="295">
        <v>2000182</v>
      </c>
      <c r="AL2506" s="44" t="s">
        <v>409</v>
      </c>
      <c r="AM2506" s="44" t="s">
        <v>4334</v>
      </c>
      <c r="AN2506" s="296">
        <v>243152870</v>
      </c>
      <c r="AO2506" s="34"/>
      <c r="AP2506" s="34"/>
      <c r="AQ2506" s="34"/>
      <c r="AR2506" s="34"/>
      <c r="AS2506" s="34"/>
      <c r="AT2506" s="44" t="s">
        <v>7031</v>
      </c>
      <c r="AU2506" s="44"/>
      <c r="AV2506" s="751" t="str" cm="1">
        <f t="array" ref="AV25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6" s="34"/>
      <c r="AX2506" s="34"/>
      <c r="AY2506" s="34"/>
      <c r="AZ2506" s="34"/>
      <c r="BA2506" s="34"/>
      <c r="BB2506" s="34"/>
      <c r="BC2506" s="34"/>
      <c r="BD2506" s="44">
        <v>141418</v>
      </c>
      <c r="BE2506" s="34" t="s">
        <v>2717</v>
      </c>
      <c r="BF2506" s="43" t="s">
        <v>426</v>
      </c>
      <c r="BG2506" s="34" t="s">
        <v>640</v>
      </c>
      <c r="BH2506" s="34" t="s">
        <v>409</v>
      </c>
      <c r="BI2506" s="34" t="s">
        <v>7076</v>
      </c>
      <c r="BJ2506" s="44" t="s">
        <v>4708</v>
      </c>
      <c r="BK2506" s="44" t="s">
        <v>7060</v>
      </c>
    </row>
    <row r="2507" spans="22:63">
      <c r="V2507" s="43">
        <v>332</v>
      </c>
      <c r="W2507" s="34" t="s">
        <v>4328</v>
      </c>
      <c r="X2507" s="44">
        <v>141601</v>
      </c>
      <c r="Y2507" s="34" t="s">
        <v>905</v>
      </c>
      <c r="Z2507" s="43" t="s">
        <v>426</v>
      </c>
      <c r="AA2507" s="34" t="s">
        <v>409</v>
      </c>
      <c r="AB2507" s="34" t="s">
        <v>409</v>
      </c>
      <c r="AC2507" s="34" t="s">
        <v>905</v>
      </c>
      <c r="AD2507" s="44" t="s">
        <v>4708</v>
      </c>
      <c r="AE2507" s="44" t="s">
        <v>7060</v>
      </c>
      <c r="AF2507" s="43">
        <v>332</v>
      </c>
      <c r="AG2507" s="34" t="s">
        <v>4328</v>
      </c>
      <c r="AH2507" s="34" t="s">
        <v>4327</v>
      </c>
      <c r="AI2507" s="43" t="s">
        <v>4329</v>
      </c>
      <c r="AJ2507" s="44" t="s">
        <v>4330</v>
      </c>
      <c r="AK2507" s="295">
        <v>2000182</v>
      </c>
      <c r="AL2507" s="44" t="s">
        <v>409</v>
      </c>
      <c r="AM2507" s="44" t="s">
        <v>4334</v>
      </c>
      <c r="AN2507" s="296">
        <v>243152870</v>
      </c>
      <c r="AO2507" s="34"/>
      <c r="AP2507" s="34"/>
      <c r="AQ2507" s="34"/>
      <c r="AR2507" s="34"/>
      <c r="AS2507" s="34"/>
      <c r="AT2507" s="44" t="s">
        <v>7031</v>
      </c>
      <c r="AU2507" s="44"/>
      <c r="AV2507" s="751" t="str" cm="1">
        <f t="array" ref="AV25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7" s="34"/>
      <c r="AX2507" s="34"/>
      <c r="AY2507" s="34"/>
      <c r="AZ2507" s="34"/>
      <c r="BA2507" s="34"/>
      <c r="BB2507" s="34"/>
      <c r="BC2507" s="34"/>
      <c r="BD2507" s="44">
        <v>141601</v>
      </c>
      <c r="BE2507" s="34" t="s">
        <v>905</v>
      </c>
      <c r="BF2507" s="43" t="s">
        <v>426</v>
      </c>
      <c r="BG2507" s="34" t="s">
        <v>409</v>
      </c>
      <c r="BH2507" s="34" t="s">
        <v>409</v>
      </c>
      <c r="BI2507" s="34" t="s">
        <v>905</v>
      </c>
      <c r="BJ2507" s="44" t="s">
        <v>4708</v>
      </c>
      <c r="BK2507" s="44" t="s">
        <v>7060</v>
      </c>
    </row>
    <row r="2508" spans="22:63">
      <c r="V2508" s="43">
        <v>332</v>
      </c>
      <c r="W2508" s="34" t="s">
        <v>4328</v>
      </c>
      <c r="X2508" s="44">
        <v>141602</v>
      </c>
      <c r="Y2508" s="34" t="s">
        <v>1170</v>
      </c>
      <c r="Z2508" s="43" t="s">
        <v>426</v>
      </c>
      <c r="AA2508" s="34" t="s">
        <v>409</v>
      </c>
      <c r="AB2508" s="34" t="s">
        <v>409</v>
      </c>
      <c r="AC2508" s="34" t="s">
        <v>1170</v>
      </c>
      <c r="AD2508" s="44" t="s">
        <v>4708</v>
      </c>
      <c r="AE2508" s="44" t="s">
        <v>7060</v>
      </c>
      <c r="AF2508" s="43">
        <v>332</v>
      </c>
      <c r="AG2508" s="34" t="s">
        <v>4328</v>
      </c>
      <c r="AH2508" s="34" t="s">
        <v>4327</v>
      </c>
      <c r="AI2508" s="43" t="s">
        <v>4329</v>
      </c>
      <c r="AJ2508" s="44" t="s">
        <v>4330</v>
      </c>
      <c r="AK2508" s="295">
        <v>2000182</v>
      </c>
      <c r="AL2508" s="44" t="s">
        <v>409</v>
      </c>
      <c r="AM2508" s="44" t="s">
        <v>4334</v>
      </c>
      <c r="AN2508" s="296">
        <v>243152870</v>
      </c>
      <c r="AO2508" s="34"/>
      <c r="AP2508" s="34"/>
      <c r="AQ2508" s="34"/>
      <c r="AR2508" s="34"/>
      <c r="AS2508" s="34"/>
      <c r="AT2508" s="44" t="s">
        <v>7031</v>
      </c>
      <c r="AU2508" s="44"/>
      <c r="AV2508" s="751" t="str" cm="1">
        <f t="array" ref="AV25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8" s="34"/>
      <c r="AX2508" s="34"/>
      <c r="AY2508" s="34"/>
      <c r="AZ2508" s="34"/>
      <c r="BA2508" s="34"/>
      <c r="BB2508" s="34"/>
      <c r="BC2508" s="34"/>
      <c r="BD2508" s="44">
        <v>141602</v>
      </c>
      <c r="BE2508" s="34" t="s">
        <v>1170</v>
      </c>
      <c r="BF2508" s="43" t="s">
        <v>426</v>
      </c>
      <c r="BG2508" s="34" t="s">
        <v>409</v>
      </c>
      <c r="BH2508" s="34" t="s">
        <v>409</v>
      </c>
      <c r="BI2508" s="34" t="s">
        <v>1170</v>
      </c>
      <c r="BJ2508" s="44" t="s">
        <v>4708</v>
      </c>
      <c r="BK2508" s="44" t="s">
        <v>7060</v>
      </c>
    </row>
    <row r="2509" spans="22:63">
      <c r="V2509" s="43">
        <v>332</v>
      </c>
      <c r="W2509" s="34" t="s">
        <v>4328</v>
      </c>
      <c r="X2509" s="44">
        <v>141604</v>
      </c>
      <c r="Y2509" s="34" t="s">
        <v>1249</v>
      </c>
      <c r="Z2509" s="43" t="s">
        <v>426</v>
      </c>
      <c r="AA2509" s="34" t="s">
        <v>409</v>
      </c>
      <c r="AB2509" s="34" t="s">
        <v>409</v>
      </c>
      <c r="AC2509" s="34" t="s">
        <v>1249</v>
      </c>
      <c r="AD2509" s="44" t="s">
        <v>4708</v>
      </c>
      <c r="AE2509" s="44" t="s">
        <v>7060</v>
      </c>
      <c r="AF2509" s="43">
        <v>332</v>
      </c>
      <c r="AG2509" s="34" t="s">
        <v>4328</v>
      </c>
      <c r="AH2509" s="34" t="s">
        <v>4327</v>
      </c>
      <c r="AI2509" s="43" t="s">
        <v>4329</v>
      </c>
      <c r="AJ2509" s="44" t="s">
        <v>4330</v>
      </c>
      <c r="AK2509" s="295">
        <v>2000182</v>
      </c>
      <c r="AL2509" s="44" t="s">
        <v>409</v>
      </c>
      <c r="AM2509" s="44" t="s">
        <v>4334</v>
      </c>
      <c r="AN2509" s="296">
        <v>243152870</v>
      </c>
      <c r="AO2509" s="34"/>
      <c r="AP2509" s="34"/>
      <c r="AQ2509" s="34"/>
      <c r="AR2509" s="34"/>
      <c r="AS2509" s="34"/>
      <c r="AT2509" s="44" t="s">
        <v>7031</v>
      </c>
      <c r="AU2509" s="44"/>
      <c r="AV2509" s="751" t="str" cm="1">
        <f t="array" ref="AV25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09" s="34"/>
      <c r="AX2509" s="34"/>
      <c r="AY2509" s="34"/>
      <c r="AZ2509" s="34"/>
      <c r="BA2509" s="34"/>
      <c r="BB2509" s="34"/>
      <c r="BC2509" s="34"/>
      <c r="BD2509" s="44">
        <v>141604</v>
      </c>
      <c r="BE2509" s="34" t="s">
        <v>1249</v>
      </c>
      <c r="BF2509" s="43" t="s">
        <v>426</v>
      </c>
      <c r="BG2509" s="34" t="s">
        <v>409</v>
      </c>
      <c r="BH2509" s="34" t="s">
        <v>409</v>
      </c>
      <c r="BI2509" s="34" t="s">
        <v>1249</v>
      </c>
      <c r="BJ2509" s="44" t="s">
        <v>4708</v>
      </c>
      <c r="BK2509" s="44" t="s">
        <v>7060</v>
      </c>
    </row>
    <row r="2510" spans="22:63">
      <c r="V2510" s="43">
        <v>332</v>
      </c>
      <c r="W2510" s="34" t="s">
        <v>4328</v>
      </c>
      <c r="X2510" s="44">
        <v>141605</v>
      </c>
      <c r="Y2510" s="34" t="s">
        <v>1734</v>
      </c>
      <c r="Z2510" s="43" t="s">
        <v>426</v>
      </c>
      <c r="AA2510" s="34" t="s">
        <v>409</v>
      </c>
      <c r="AB2510" s="34" t="s">
        <v>409</v>
      </c>
      <c r="AC2510" s="34" t="s">
        <v>1734</v>
      </c>
      <c r="AD2510" s="44" t="s">
        <v>4708</v>
      </c>
      <c r="AE2510" s="44" t="s">
        <v>7060</v>
      </c>
      <c r="AF2510" s="43">
        <v>332</v>
      </c>
      <c r="AG2510" s="34" t="s">
        <v>4328</v>
      </c>
      <c r="AH2510" s="34" t="s">
        <v>4327</v>
      </c>
      <c r="AI2510" s="43" t="s">
        <v>4329</v>
      </c>
      <c r="AJ2510" s="44" t="s">
        <v>4330</v>
      </c>
      <c r="AK2510" s="295">
        <v>2000182</v>
      </c>
      <c r="AL2510" s="44" t="s">
        <v>409</v>
      </c>
      <c r="AM2510" s="44" t="s">
        <v>4334</v>
      </c>
      <c r="AN2510" s="296">
        <v>243152870</v>
      </c>
      <c r="AO2510" s="34"/>
      <c r="AP2510" s="34"/>
      <c r="AQ2510" s="34"/>
      <c r="AR2510" s="34"/>
      <c r="AS2510" s="34"/>
      <c r="AT2510" s="44" t="s">
        <v>7031</v>
      </c>
      <c r="AU2510" s="44"/>
      <c r="AV2510" s="751" t="str" cm="1">
        <f t="array" ref="AV25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0" s="34"/>
      <c r="AX2510" s="34"/>
      <c r="AY2510" s="34"/>
      <c r="AZ2510" s="34"/>
      <c r="BA2510" s="34"/>
      <c r="BB2510" s="34"/>
      <c r="BC2510" s="34"/>
      <c r="BD2510" s="44">
        <v>141605</v>
      </c>
      <c r="BE2510" s="34" t="s">
        <v>1734</v>
      </c>
      <c r="BF2510" s="43" t="s">
        <v>426</v>
      </c>
      <c r="BG2510" s="34" t="s">
        <v>409</v>
      </c>
      <c r="BH2510" s="34" t="s">
        <v>409</v>
      </c>
      <c r="BI2510" s="34" t="s">
        <v>1734</v>
      </c>
      <c r="BJ2510" s="44" t="s">
        <v>4708</v>
      </c>
      <c r="BK2510" s="44" t="s">
        <v>7060</v>
      </c>
    </row>
    <row r="2511" spans="22:63">
      <c r="V2511" s="43">
        <v>332</v>
      </c>
      <c r="W2511" s="34" t="s">
        <v>4328</v>
      </c>
      <c r="X2511" s="44">
        <v>141606</v>
      </c>
      <c r="Y2511" s="34" t="s">
        <v>837</v>
      </c>
      <c r="Z2511" s="43" t="s">
        <v>426</v>
      </c>
      <c r="AA2511" s="34" t="s">
        <v>409</v>
      </c>
      <c r="AB2511" s="34" t="s">
        <v>409</v>
      </c>
      <c r="AC2511" s="34" t="s">
        <v>837</v>
      </c>
      <c r="AD2511" s="44" t="s">
        <v>4708</v>
      </c>
      <c r="AE2511" s="44" t="s">
        <v>7060</v>
      </c>
      <c r="AF2511" s="43">
        <v>332</v>
      </c>
      <c r="AG2511" s="34" t="s">
        <v>4328</v>
      </c>
      <c r="AH2511" s="34" t="s">
        <v>4327</v>
      </c>
      <c r="AI2511" s="43" t="s">
        <v>4329</v>
      </c>
      <c r="AJ2511" s="44" t="s">
        <v>4330</v>
      </c>
      <c r="AK2511" s="295">
        <v>2000182</v>
      </c>
      <c r="AL2511" s="44" t="s">
        <v>409</v>
      </c>
      <c r="AM2511" s="44" t="s">
        <v>4334</v>
      </c>
      <c r="AN2511" s="296">
        <v>243152870</v>
      </c>
      <c r="AO2511" s="34"/>
      <c r="AP2511" s="34"/>
      <c r="AQ2511" s="34"/>
      <c r="AR2511" s="34"/>
      <c r="AS2511" s="34"/>
      <c r="AT2511" s="44" t="s">
        <v>7031</v>
      </c>
      <c r="AU2511" s="44"/>
      <c r="AV2511" s="751" t="str" cm="1">
        <f t="array" ref="AV25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1" s="34"/>
      <c r="AX2511" s="34"/>
      <c r="AY2511" s="34"/>
      <c r="AZ2511" s="34"/>
      <c r="BA2511" s="34"/>
      <c r="BB2511" s="34"/>
      <c r="BC2511" s="34"/>
      <c r="BD2511" s="44">
        <v>141606</v>
      </c>
      <c r="BE2511" s="34" t="s">
        <v>837</v>
      </c>
      <c r="BF2511" s="43" t="s">
        <v>426</v>
      </c>
      <c r="BG2511" s="34" t="s">
        <v>409</v>
      </c>
      <c r="BH2511" s="34" t="s">
        <v>409</v>
      </c>
      <c r="BI2511" s="34" t="s">
        <v>837</v>
      </c>
      <c r="BJ2511" s="44" t="s">
        <v>4708</v>
      </c>
      <c r="BK2511" s="44" t="s">
        <v>7060</v>
      </c>
    </row>
    <row r="2512" spans="22:63">
      <c r="V2512" s="43">
        <v>332</v>
      </c>
      <c r="W2512" s="34" t="s">
        <v>4328</v>
      </c>
      <c r="X2512" s="44">
        <v>141607</v>
      </c>
      <c r="Y2512" s="34" t="s">
        <v>2133</v>
      </c>
      <c r="Z2512" s="43" t="s">
        <v>426</v>
      </c>
      <c r="AA2512" s="34" t="s">
        <v>409</v>
      </c>
      <c r="AB2512" s="34" t="s">
        <v>409</v>
      </c>
      <c r="AC2512" s="34" t="s">
        <v>2133</v>
      </c>
      <c r="AD2512" s="44" t="s">
        <v>4708</v>
      </c>
      <c r="AE2512" s="44" t="s">
        <v>7060</v>
      </c>
      <c r="AF2512" s="43">
        <v>332</v>
      </c>
      <c r="AG2512" s="34" t="s">
        <v>4328</v>
      </c>
      <c r="AH2512" s="34" t="s">
        <v>4327</v>
      </c>
      <c r="AI2512" s="43" t="s">
        <v>4329</v>
      </c>
      <c r="AJ2512" s="44" t="s">
        <v>4330</v>
      </c>
      <c r="AK2512" s="295">
        <v>2000182</v>
      </c>
      <c r="AL2512" s="44" t="s">
        <v>409</v>
      </c>
      <c r="AM2512" s="44" t="s">
        <v>4334</v>
      </c>
      <c r="AN2512" s="296">
        <v>243152870</v>
      </c>
      <c r="AO2512" s="34"/>
      <c r="AP2512" s="34"/>
      <c r="AQ2512" s="34"/>
      <c r="AR2512" s="34"/>
      <c r="AS2512" s="34"/>
      <c r="AT2512" s="44" t="s">
        <v>7031</v>
      </c>
      <c r="AU2512" s="44"/>
      <c r="AV2512" s="751" t="str" cm="1">
        <f t="array" ref="AV25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2" s="34"/>
      <c r="AX2512" s="34"/>
      <c r="AY2512" s="34"/>
      <c r="AZ2512" s="34"/>
      <c r="BA2512" s="34"/>
      <c r="BB2512" s="34"/>
      <c r="BC2512" s="34"/>
      <c r="BD2512" s="44">
        <v>141607</v>
      </c>
      <c r="BE2512" s="34" t="s">
        <v>2133</v>
      </c>
      <c r="BF2512" s="43" t="s">
        <v>426</v>
      </c>
      <c r="BG2512" s="34" t="s">
        <v>409</v>
      </c>
      <c r="BH2512" s="34" t="s">
        <v>409</v>
      </c>
      <c r="BI2512" s="34" t="s">
        <v>2133</v>
      </c>
      <c r="BJ2512" s="44" t="s">
        <v>4708</v>
      </c>
      <c r="BK2512" s="44" t="s">
        <v>7060</v>
      </c>
    </row>
    <row r="2513" spans="22:63">
      <c r="V2513" s="43">
        <v>332</v>
      </c>
      <c r="W2513" s="34" t="s">
        <v>4328</v>
      </c>
      <c r="X2513" s="44">
        <v>141608</v>
      </c>
      <c r="Y2513" s="34" t="s">
        <v>2299</v>
      </c>
      <c r="Z2513" s="43" t="s">
        <v>426</v>
      </c>
      <c r="AA2513" s="34" t="s">
        <v>409</v>
      </c>
      <c r="AB2513" s="34" t="s">
        <v>409</v>
      </c>
      <c r="AC2513" s="34" t="s">
        <v>2299</v>
      </c>
      <c r="AD2513" s="44" t="s">
        <v>4708</v>
      </c>
      <c r="AE2513" s="44" t="s">
        <v>7060</v>
      </c>
      <c r="AF2513" s="43">
        <v>332</v>
      </c>
      <c r="AG2513" s="34" t="s">
        <v>4328</v>
      </c>
      <c r="AH2513" s="34" t="s">
        <v>4327</v>
      </c>
      <c r="AI2513" s="43" t="s">
        <v>4329</v>
      </c>
      <c r="AJ2513" s="44" t="s">
        <v>4330</v>
      </c>
      <c r="AK2513" s="295">
        <v>2000182</v>
      </c>
      <c r="AL2513" s="44" t="s">
        <v>409</v>
      </c>
      <c r="AM2513" s="44" t="s">
        <v>4334</v>
      </c>
      <c r="AN2513" s="296">
        <v>243152870</v>
      </c>
      <c r="AO2513" s="34"/>
      <c r="AP2513" s="34"/>
      <c r="AQ2513" s="34"/>
      <c r="AR2513" s="34"/>
      <c r="AS2513" s="34"/>
      <c r="AT2513" s="44" t="s">
        <v>7031</v>
      </c>
      <c r="AU2513" s="44"/>
      <c r="AV2513" s="751" t="str" cm="1">
        <f t="array" ref="AV25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3" s="34"/>
      <c r="AX2513" s="34"/>
      <c r="AY2513" s="34"/>
      <c r="AZ2513" s="34"/>
      <c r="BA2513" s="34"/>
      <c r="BB2513" s="34"/>
      <c r="BC2513" s="34"/>
      <c r="BD2513" s="44">
        <v>141608</v>
      </c>
      <c r="BE2513" s="34" t="s">
        <v>2299</v>
      </c>
      <c r="BF2513" s="43" t="s">
        <v>426</v>
      </c>
      <c r="BG2513" s="34" t="s">
        <v>409</v>
      </c>
      <c r="BH2513" s="34" t="s">
        <v>409</v>
      </c>
      <c r="BI2513" s="34" t="s">
        <v>2299</v>
      </c>
      <c r="BJ2513" s="44" t="s">
        <v>4708</v>
      </c>
      <c r="BK2513" s="44" t="s">
        <v>7060</v>
      </c>
    </row>
    <row r="2514" spans="22:63">
      <c r="V2514" s="43">
        <v>332</v>
      </c>
      <c r="W2514" s="34" t="s">
        <v>4328</v>
      </c>
      <c r="X2514" s="44">
        <v>141628</v>
      </c>
      <c r="Y2514" s="34" t="s">
        <v>2933</v>
      </c>
      <c r="Z2514" s="43" t="s">
        <v>426</v>
      </c>
      <c r="AA2514" s="34" t="s">
        <v>409</v>
      </c>
      <c r="AB2514" s="34" t="s">
        <v>409</v>
      </c>
      <c r="AC2514" s="34" t="s">
        <v>2933</v>
      </c>
      <c r="AD2514" s="44" t="s">
        <v>4708</v>
      </c>
      <c r="AE2514" s="44" t="s">
        <v>7060</v>
      </c>
      <c r="AF2514" s="43">
        <v>332</v>
      </c>
      <c r="AG2514" s="34" t="s">
        <v>4328</v>
      </c>
      <c r="AH2514" s="34" t="s">
        <v>4327</v>
      </c>
      <c r="AI2514" s="43" t="s">
        <v>4329</v>
      </c>
      <c r="AJ2514" s="44" t="s">
        <v>4330</v>
      </c>
      <c r="AK2514" s="295">
        <v>2000182</v>
      </c>
      <c r="AL2514" s="44" t="s">
        <v>409</v>
      </c>
      <c r="AM2514" s="44" t="s">
        <v>4334</v>
      </c>
      <c r="AN2514" s="296">
        <v>243152870</v>
      </c>
      <c r="AO2514" s="34"/>
      <c r="AP2514" s="34"/>
      <c r="AQ2514" s="34"/>
      <c r="AR2514" s="34"/>
      <c r="AS2514" s="34"/>
      <c r="AT2514" s="44" t="s">
        <v>7031</v>
      </c>
      <c r="AU2514" s="44"/>
      <c r="AV2514" s="751" t="str" cm="1">
        <f t="array" ref="AV25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4" s="34"/>
      <c r="AX2514" s="34"/>
      <c r="AY2514" s="34"/>
      <c r="AZ2514" s="34"/>
      <c r="BA2514" s="34"/>
      <c r="BB2514" s="34"/>
      <c r="BC2514" s="34"/>
      <c r="BD2514" s="44">
        <v>141628</v>
      </c>
      <c r="BE2514" s="34" t="s">
        <v>2933</v>
      </c>
      <c r="BF2514" s="43" t="s">
        <v>426</v>
      </c>
      <c r="BG2514" s="34" t="s">
        <v>409</v>
      </c>
      <c r="BH2514" s="34" t="s">
        <v>409</v>
      </c>
      <c r="BI2514" s="34" t="s">
        <v>2933</v>
      </c>
      <c r="BJ2514" s="44" t="s">
        <v>4708</v>
      </c>
      <c r="BK2514" s="44" t="s">
        <v>7060</v>
      </c>
    </row>
    <row r="2515" spans="22:63">
      <c r="V2515" s="43">
        <v>332</v>
      </c>
      <c r="W2515" s="34" t="s">
        <v>4328</v>
      </c>
      <c r="X2515" s="44">
        <v>141613</v>
      </c>
      <c r="Y2515" s="34" t="s">
        <v>2447</v>
      </c>
      <c r="Z2515" s="43" t="s">
        <v>426</v>
      </c>
      <c r="AA2515" s="34" t="s">
        <v>409</v>
      </c>
      <c r="AB2515" s="34" t="s">
        <v>409</v>
      </c>
      <c r="AC2515" s="34" t="s">
        <v>2447</v>
      </c>
      <c r="AD2515" s="44" t="s">
        <v>4708</v>
      </c>
      <c r="AE2515" s="44" t="s">
        <v>7060</v>
      </c>
      <c r="AF2515" s="43">
        <v>332</v>
      </c>
      <c r="AG2515" s="34" t="s">
        <v>4328</v>
      </c>
      <c r="AH2515" s="34" t="s">
        <v>4327</v>
      </c>
      <c r="AI2515" s="43" t="s">
        <v>4329</v>
      </c>
      <c r="AJ2515" s="44" t="s">
        <v>4330</v>
      </c>
      <c r="AK2515" s="295">
        <v>2000182</v>
      </c>
      <c r="AL2515" s="44" t="s">
        <v>409</v>
      </c>
      <c r="AM2515" s="44" t="s">
        <v>4334</v>
      </c>
      <c r="AN2515" s="296">
        <v>243152870</v>
      </c>
      <c r="AO2515" s="34"/>
      <c r="AP2515" s="34"/>
      <c r="AQ2515" s="34"/>
      <c r="AR2515" s="34"/>
      <c r="AS2515" s="34"/>
      <c r="AT2515" s="44" t="s">
        <v>7031</v>
      </c>
      <c r="AU2515" s="44"/>
      <c r="AV2515" s="751" t="str" cm="1">
        <f t="array" ref="AV25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5" s="34"/>
      <c r="AX2515" s="34"/>
      <c r="AY2515" s="34"/>
      <c r="AZ2515" s="34"/>
      <c r="BA2515" s="34"/>
      <c r="BB2515" s="34"/>
      <c r="BC2515" s="34"/>
      <c r="BD2515" s="44">
        <v>141613</v>
      </c>
      <c r="BE2515" s="34" t="s">
        <v>2447</v>
      </c>
      <c r="BF2515" s="43" t="s">
        <v>426</v>
      </c>
      <c r="BG2515" s="34" t="s">
        <v>409</v>
      </c>
      <c r="BH2515" s="34" t="s">
        <v>409</v>
      </c>
      <c r="BI2515" s="34" t="s">
        <v>2447</v>
      </c>
      <c r="BJ2515" s="44" t="s">
        <v>4708</v>
      </c>
      <c r="BK2515" s="44" t="s">
        <v>7060</v>
      </c>
    </row>
    <row r="2516" spans="22:63">
      <c r="V2516" s="43">
        <v>332</v>
      </c>
      <c r="W2516" s="34" t="s">
        <v>4328</v>
      </c>
      <c r="X2516" s="44">
        <v>141614</v>
      </c>
      <c r="Y2516" s="34" t="s">
        <v>2586</v>
      </c>
      <c r="Z2516" s="43" t="s">
        <v>426</v>
      </c>
      <c r="AA2516" s="34" t="s">
        <v>409</v>
      </c>
      <c r="AB2516" s="34" t="s">
        <v>409</v>
      </c>
      <c r="AC2516" s="34" t="s">
        <v>2586</v>
      </c>
      <c r="AD2516" s="44" t="s">
        <v>4708</v>
      </c>
      <c r="AE2516" s="44" t="s">
        <v>7060</v>
      </c>
      <c r="AF2516" s="43">
        <v>332</v>
      </c>
      <c r="AG2516" s="34" t="s">
        <v>4328</v>
      </c>
      <c r="AH2516" s="34" t="s">
        <v>4327</v>
      </c>
      <c r="AI2516" s="43" t="s">
        <v>4329</v>
      </c>
      <c r="AJ2516" s="44" t="s">
        <v>4330</v>
      </c>
      <c r="AK2516" s="295">
        <v>2000182</v>
      </c>
      <c r="AL2516" s="44" t="s">
        <v>409</v>
      </c>
      <c r="AM2516" s="44" t="s">
        <v>4334</v>
      </c>
      <c r="AN2516" s="296">
        <v>243152870</v>
      </c>
      <c r="AO2516" s="34"/>
      <c r="AP2516" s="34"/>
      <c r="AQ2516" s="34"/>
      <c r="AR2516" s="34"/>
      <c r="AS2516" s="34"/>
      <c r="AT2516" s="44" t="s">
        <v>7031</v>
      </c>
      <c r="AU2516" s="44"/>
      <c r="AV2516" s="751" t="str" cm="1">
        <f t="array" ref="AV25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6" s="34"/>
      <c r="AX2516" s="34"/>
      <c r="AY2516" s="34"/>
      <c r="AZ2516" s="34"/>
      <c r="BA2516" s="34"/>
      <c r="BB2516" s="34"/>
      <c r="BC2516" s="34"/>
      <c r="BD2516" s="44">
        <v>141614</v>
      </c>
      <c r="BE2516" s="34" t="s">
        <v>2586</v>
      </c>
      <c r="BF2516" s="43" t="s">
        <v>426</v>
      </c>
      <c r="BG2516" s="34" t="s">
        <v>409</v>
      </c>
      <c r="BH2516" s="34" t="s">
        <v>409</v>
      </c>
      <c r="BI2516" s="34" t="s">
        <v>2586</v>
      </c>
      <c r="BJ2516" s="44" t="s">
        <v>4708</v>
      </c>
      <c r="BK2516" s="44" t="s">
        <v>7060</v>
      </c>
    </row>
    <row r="2517" spans="22:63">
      <c r="V2517" s="43">
        <v>332</v>
      </c>
      <c r="W2517" s="34" t="s">
        <v>4328</v>
      </c>
      <c r="X2517" s="44">
        <v>141616</v>
      </c>
      <c r="Y2517" s="34" t="s">
        <v>2718</v>
      </c>
      <c r="Z2517" s="43" t="s">
        <v>426</v>
      </c>
      <c r="AA2517" s="34" t="s">
        <v>409</v>
      </c>
      <c r="AB2517" s="34" t="s">
        <v>409</v>
      </c>
      <c r="AC2517" s="34" t="s">
        <v>2718</v>
      </c>
      <c r="AD2517" s="44" t="s">
        <v>4708</v>
      </c>
      <c r="AE2517" s="44" t="s">
        <v>7060</v>
      </c>
      <c r="AF2517" s="43">
        <v>332</v>
      </c>
      <c r="AG2517" s="34" t="s">
        <v>4328</v>
      </c>
      <c r="AH2517" s="34" t="s">
        <v>4327</v>
      </c>
      <c r="AI2517" s="43" t="s">
        <v>4329</v>
      </c>
      <c r="AJ2517" s="44" t="s">
        <v>4330</v>
      </c>
      <c r="AK2517" s="295">
        <v>2000182</v>
      </c>
      <c r="AL2517" s="44" t="s">
        <v>409</v>
      </c>
      <c r="AM2517" s="44" t="s">
        <v>4334</v>
      </c>
      <c r="AN2517" s="296">
        <v>243152870</v>
      </c>
      <c r="AO2517" s="34"/>
      <c r="AP2517" s="34"/>
      <c r="AQ2517" s="34"/>
      <c r="AR2517" s="34"/>
      <c r="AS2517" s="34"/>
      <c r="AT2517" s="44" t="s">
        <v>7031</v>
      </c>
      <c r="AU2517" s="44"/>
      <c r="AV2517" s="751" t="str" cm="1">
        <f t="array" ref="AV25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7" s="34"/>
      <c r="AX2517" s="34"/>
      <c r="AY2517" s="34"/>
      <c r="AZ2517" s="34"/>
      <c r="BA2517" s="34"/>
      <c r="BB2517" s="34"/>
      <c r="BC2517" s="34"/>
      <c r="BD2517" s="44">
        <v>141616</v>
      </c>
      <c r="BE2517" s="34" t="s">
        <v>2718</v>
      </c>
      <c r="BF2517" s="43" t="s">
        <v>426</v>
      </c>
      <c r="BG2517" s="34" t="s">
        <v>409</v>
      </c>
      <c r="BH2517" s="34" t="s">
        <v>409</v>
      </c>
      <c r="BI2517" s="34" t="s">
        <v>2718</v>
      </c>
      <c r="BJ2517" s="44" t="s">
        <v>4708</v>
      </c>
      <c r="BK2517" s="44" t="s">
        <v>7060</v>
      </c>
    </row>
    <row r="2518" spans="22:63">
      <c r="V2518" s="43">
        <v>332</v>
      </c>
      <c r="W2518" s="34" t="s">
        <v>4328</v>
      </c>
      <c r="X2518" s="44">
        <v>141600</v>
      </c>
      <c r="Y2518" s="34" t="s">
        <v>7077</v>
      </c>
      <c r="Z2518" s="43" t="s">
        <v>426</v>
      </c>
      <c r="AA2518" s="34" t="s">
        <v>409</v>
      </c>
      <c r="AB2518" s="34" t="s">
        <v>409</v>
      </c>
      <c r="AC2518" s="34" t="s">
        <v>7078</v>
      </c>
      <c r="AD2518" s="44" t="s">
        <v>4708</v>
      </c>
      <c r="AE2518" s="44" t="s">
        <v>7060</v>
      </c>
      <c r="AF2518" s="43">
        <v>332</v>
      </c>
      <c r="AG2518" s="34" t="s">
        <v>4328</v>
      </c>
      <c r="AH2518" s="34" t="s">
        <v>4327</v>
      </c>
      <c r="AI2518" s="43" t="s">
        <v>4329</v>
      </c>
      <c r="AJ2518" s="44" t="s">
        <v>4330</v>
      </c>
      <c r="AK2518" s="295">
        <v>2000182</v>
      </c>
      <c r="AL2518" s="44" t="s">
        <v>409</v>
      </c>
      <c r="AM2518" s="44" t="s">
        <v>4334</v>
      </c>
      <c r="AN2518" s="296">
        <v>243152870</v>
      </c>
      <c r="AO2518" s="34"/>
      <c r="AP2518" s="34"/>
      <c r="AQ2518" s="34"/>
      <c r="AR2518" s="34"/>
      <c r="AS2518" s="34"/>
      <c r="AT2518" s="44" t="s">
        <v>7031</v>
      </c>
      <c r="AU2518" s="44"/>
      <c r="AV2518" s="751" t="str" cm="1">
        <f t="array" ref="AV25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8" s="34"/>
      <c r="AX2518" s="34"/>
      <c r="AY2518" s="34"/>
      <c r="AZ2518" s="34"/>
      <c r="BA2518" s="34"/>
      <c r="BB2518" s="34"/>
      <c r="BC2518" s="34"/>
      <c r="BD2518" s="44">
        <v>141600</v>
      </c>
      <c r="BE2518" s="34" t="s">
        <v>7077</v>
      </c>
      <c r="BF2518" s="43" t="s">
        <v>426</v>
      </c>
      <c r="BG2518" s="34" t="s">
        <v>409</v>
      </c>
      <c r="BH2518" s="34" t="s">
        <v>409</v>
      </c>
      <c r="BI2518" s="34" t="s">
        <v>7078</v>
      </c>
      <c r="BJ2518" s="44" t="s">
        <v>4708</v>
      </c>
      <c r="BK2518" s="44" t="s">
        <v>7060</v>
      </c>
    </row>
    <row r="2519" spans="22:63">
      <c r="V2519" s="43">
        <v>332</v>
      </c>
      <c r="W2519" s="34" t="s">
        <v>4328</v>
      </c>
      <c r="X2519" s="44">
        <v>141629</v>
      </c>
      <c r="Y2519" s="34" t="s">
        <v>3029</v>
      </c>
      <c r="Z2519" s="43" t="s">
        <v>426</v>
      </c>
      <c r="AA2519" s="34" t="s">
        <v>409</v>
      </c>
      <c r="AB2519" s="34" t="s">
        <v>409</v>
      </c>
      <c r="AC2519" s="34" t="s">
        <v>7079</v>
      </c>
      <c r="AD2519" s="44" t="s">
        <v>4708</v>
      </c>
      <c r="AE2519" s="44" t="s">
        <v>7060</v>
      </c>
      <c r="AF2519" s="43">
        <v>332</v>
      </c>
      <c r="AG2519" s="34" t="s">
        <v>4328</v>
      </c>
      <c r="AH2519" s="34" t="s">
        <v>4327</v>
      </c>
      <c r="AI2519" s="43" t="s">
        <v>4329</v>
      </c>
      <c r="AJ2519" s="44" t="s">
        <v>4330</v>
      </c>
      <c r="AK2519" s="295">
        <v>2000182</v>
      </c>
      <c r="AL2519" s="44" t="s">
        <v>409</v>
      </c>
      <c r="AM2519" s="44" t="s">
        <v>4334</v>
      </c>
      <c r="AN2519" s="296">
        <v>243152870</v>
      </c>
      <c r="AO2519" s="34"/>
      <c r="AP2519" s="34"/>
      <c r="AQ2519" s="34"/>
      <c r="AR2519" s="34"/>
      <c r="AS2519" s="34"/>
      <c r="AT2519" s="44" t="s">
        <v>7031</v>
      </c>
      <c r="AU2519" s="44"/>
      <c r="AV2519" s="751" t="str" cm="1">
        <f t="array" ref="AV25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19" s="34"/>
      <c r="AX2519" s="34"/>
      <c r="AY2519" s="34"/>
      <c r="AZ2519" s="34"/>
      <c r="BA2519" s="34"/>
      <c r="BB2519" s="34"/>
      <c r="BC2519" s="34"/>
      <c r="BD2519" s="44">
        <v>141629</v>
      </c>
      <c r="BE2519" s="34" t="s">
        <v>3029</v>
      </c>
      <c r="BF2519" s="43" t="s">
        <v>426</v>
      </c>
      <c r="BG2519" s="34" t="s">
        <v>409</v>
      </c>
      <c r="BH2519" s="34" t="s">
        <v>409</v>
      </c>
      <c r="BI2519" s="34" t="s">
        <v>7079</v>
      </c>
      <c r="BJ2519" s="44" t="s">
        <v>4708</v>
      </c>
      <c r="BK2519" s="44" t="s">
        <v>7060</v>
      </c>
    </row>
    <row r="2520" spans="22:63">
      <c r="V2520" s="43">
        <v>332</v>
      </c>
      <c r="W2520" s="34" t="s">
        <v>4328</v>
      </c>
      <c r="X2520" s="44">
        <v>141630</v>
      </c>
      <c r="Y2520" s="34" t="s">
        <v>3105</v>
      </c>
      <c r="Z2520" s="43" t="s">
        <v>426</v>
      </c>
      <c r="AA2520" s="34" t="s">
        <v>409</v>
      </c>
      <c r="AB2520" s="34" t="s">
        <v>409</v>
      </c>
      <c r="AC2520" s="34" t="s">
        <v>7080</v>
      </c>
      <c r="AD2520" s="44" t="s">
        <v>4708</v>
      </c>
      <c r="AE2520" s="44" t="s">
        <v>7060</v>
      </c>
      <c r="AF2520" s="43">
        <v>332</v>
      </c>
      <c r="AG2520" s="34" t="s">
        <v>4328</v>
      </c>
      <c r="AH2520" s="34" t="s">
        <v>4327</v>
      </c>
      <c r="AI2520" s="43" t="s">
        <v>4329</v>
      </c>
      <c r="AJ2520" s="44" t="s">
        <v>4330</v>
      </c>
      <c r="AK2520" s="295">
        <v>2000182</v>
      </c>
      <c r="AL2520" s="44" t="s">
        <v>409</v>
      </c>
      <c r="AM2520" s="44" t="s">
        <v>4334</v>
      </c>
      <c r="AN2520" s="296">
        <v>243152870</v>
      </c>
      <c r="AO2520" s="34"/>
      <c r="AP2520" s="34"/>
      <c r="AQ2520" s="34"/>
      <c r="AR2520" s="34"/>
      <c r="AS2520" s="34"/>
      <c r="AT2520" s="44" t="s">
        <v>7031</v>
      </c>
      <c r="AU2520" s="44"/>
      <c r="AV2520" s="751" t="str" cm="1">
        <f t="array" ref="AV25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0" s="34"/>
      <c r="AX2520" s="34"/>
      <c r="AY2520" s="34"/>
      <c r="AZ2520" s="34"/>
      <c r="BA2520" s="34"/>
      <c r="BB2520" s="34"/>
      <c r="BC2520" s="34"/>
      <c r="BD2520" s="44">
        <v>141630</v>
      </c>
      <c r="BE2520" s="34" t="s">
        <v>3105</v>
      </c>
      <c r="BF2520" s="43" t="s">
        <v>426</v>
      </c>
      <c r="BG2520" s="34" t="s">
        <v>409</v>
      </c>
      <c r="BH2520" s="34" t="s">
        <v>409</v>
      </c>
      <c r="BI2520" s="34" t="s">
        <v>7080</v>
      </c>
      <c r="BJ2520" s="44" t="s">
        <v>4708</v>
      </c>
      <c r="BK2520" s="44" t="s">
        <v>7060</v>
      </c>
    </row>
    <row r="2521" spans="22:63">
      <c r="V2521" s="43">
        <v>332</v>
      </c>
      <c r="W2521" s="34" t="s">
        <v>4328</v>
      </c>
      <c r="X2521" s="44">
        <v>141631</v>
      </c>
      <c r="Y2521" s="34" t="s">
        <v>3169</v>
      </c>
      <c r="Z2521" s="43" t="s">
        <v>1277</v>
      </c>
      <c r="AA2521" s="34" t="s">
        <v>409</v>
      </c>
      <c r="AB2521" s="34" t="s">
        <v>409</v>
      </c>
      <c r="AC2521" s="34" t="s">
        <v>7081</v>
      </c>
      <c r="AD2521" s="44" t="s">
        <v>4708</v>
      </c>
      <c r="AE2521" s="44" t="s">
        <v>7060</v>
      </c>
      <c r="AF2521" s="43">
        <v>332</v>
      </c>
      <c r="AG2521" s="34" t="s">
        <v>4328</v>
      </c>
      <c r="AH2521" s="34" t="s">
        <v>4327</v>
      </c>
      <c r="AI2521" s="43" t="s">
        <v>4329</v>
      </c>
      <c r="AJ2521" s="44" t="s">
        <v>4330</v>
      </c>
      <c r="AK2521" s="295">
        <v>2000182</v>
      </c>
      <c r="AL2521" s="44" t="s">
        <v>409</v>
      </c>
      <c r="AM2521" s="44" t="s">
        <v>4334</v>
      </c>
      <c r="AN2521" s="296">
        <v>243152870</v>
      </c>
      <c r="AO2521" s="34"/>
      <c r="AP2521" s="34"/>
      <c r="AQ2521" s="34"/>
      <c r="AR2521" s="34"/>
      <c r="AS2521" s="34"/>
      <c r="AT2521" s="44" t="s">
        <v>7031</v>
      </c>
      <c r="AU2521" s="44"/>
      <c r="AV2521" s="751" t="str" cm="1">
        <f t="array" ref="AV25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1" s="34"/>
      <c r="AX2521" s="34"/>
      <c r="AY2521" s="34"/>
      <c r="AZ2521" s="34"/>
      <c r="BA2521" s="34"/>
      <c r="BB2521" s="34"/>
      <c r="BC2521" s="34"/>
      <c r="BD2521" s="44">
        <v>141631</v>
      </c>
      <c r="BE2521" s="34" t="s">
        <v>3169</v>
      </c>
      <c r="BF2521" s="43" t="s">
        <v>1277</v>
      </c>
      <c r="BG2521" s="34" t="s">
        <v>409</v>
      </c>
      <c r="BH2521" s="34" t="s">
        <v>409</v>
      </c>
      <c r="BI2521" s="34" t="s">
        <v>7081</v>
      </c>
      <c r="BJ2521" s="44" t="s">
        <v>4708</v>
      </c>
      <c r="BK2521" s="44" t="s">
        <v>7060</v>
      </c>
    </row>
    <row r="2522" spans="22:63">
      <c r="V2522" s="43">
        <v>332</v>
      </c>
      <c r="W2522" s="34" t="s">
        <v>4328</v>
      </c>
      <c r="X2522" s="44">
        <v>141632</v>
      </c>
      <c r="Y2522" s="34" t="s">
        <v>3233</v>
      </c>
      <c r="Z2522" s="43" t="s">
        <v>426</v>
      </c>
      <c r="AA2522" s="34" t="s">
        <v>409</v>
      </c>
      <c r="AB2522" s="34" t="s">
        <v>409</v>
      </c>
      <c r="AC2522" s="34" t="s">
        <v>7082</v>
      </c>
      <c r="AD2522" s="44" t="s">
        <v>4708</v>
      </c>
      <c r="AE2522" s="44" t="s">
        <v>7060</v>
      </c>
      <c r="AF2522" s="43">
        <v>332</v>
      </c>
      <c r="AG2522" s="34" t="s">
        <v>4328</v>
      </c>
      <c r="AH2522" s="34" t="s">
        <v>4327</v>
      </c>
      <c r="AI2522" s="43" t="s">
        <v>4329</v>
      </c>
      <c r="AJ2522" s="44" t="s">
        <v>4330</v>
      </c>
      <c r="AK2522" s="295">
        <v>2000182</v>
      </c>
      <c r="AL2522" s="44" t="s">
        <v>409</v>
      </c>
      <c r="AM2522" s="44" t="s">
        <v>4334</v>
      </c>
      <c r="AN2522" s="296">
        <v>243152870</v>
      </c>
      <c r="AO2522" s="34"/>
      <c r="AP2522" s="34"/>
      <c r="AQ2522" s="34"/>
      <c r="AR2522" s="34"/>
      <c r="AS2522" s="34"/>
      <c r="AT2522" s="44" t="s">
        <v>7031</v>
      </c>
      <c r="AU2522" s="44"/>
      <c r="AV2522" s="751" t="str" cm="1">
        <f t="array" ref="AV25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2" s="34"/>
      <c r="AX2522" s="34"/>
      <c r="AY2522" s="34"/>
      <c r="AZ2522" s="34"/>
      <c r="BA2522" s="34"/>
      <c r="BB2522" s="34"/>
      <c r="BC2522" s="34"/>
      <c r="BD2522" s="44">
        <v>141632</v>
      </c>
      <c r="BE2522" s="34" t="s">
        <v>3233</v>
      </c>
      <c r="BF2522" s="43" t="s">
        <v>426</v>
      </c>
      <c r="BG2522" s="34" t="s">
        <v>409</v>
      </c>
      <c r="BH2522" s="34" t="s">
        <v>409</v>
      </c>
      <c r="BI2522" s="34" t="s">
        <v>7082</v>
      </c>
      <c r="BJ2522" s="44" t="s">
        <v>4708</v>
      </c>
      <c r="BK2522" s="44" t="s">
        <v>7060</v>
      </c>
    </row>
    <row r="2523" spans="22:63">
      <c r="V2523" s="43">
        <v>332</v>
      </c>
      <c r="W2523" s="34" t="s">
        <v>4328</v>
      </c>
      <c r="X2523" s="44">
        <v>141633</v>
      </c>
      <c r="Y2523" s="34" t="s">
        <v>3288</v>
      </c>
      <c r="Z2523" s="43" t="s">
        <v>426</v>
      </c>
      <c r="AA2523" s="34" t="s">
        <v>409</v>
      </c>
      <c r="AB2523" s="34" t="s">
        <v>409</v>
      </c>
      <c r="AC2523" s="34" t="s">
        <v>7078</v>
      </c>
      <c r="AD2523" s="44" t="s">
        <v>4708</v>
      </c>
      <c r="AE2523" s="44" t="s">
        <v>7060</v>
      </c>
      <c r="AF2523" s="43">
        <v>332</v>
      </c>
      <c r="AG2523" s="34" t="s">
        <v>4328</v>
      </c>
      <c r="AH2523" s="34" t="s">
        <v>4327</v>
      </c>
      <c r="AI2523" s="43" t="s">
        <v>4329</v>
      </c>
      <c r="AJ2523" s="44" t="s">
        <v>4330</v>
      </c>
      <c r="AK2523" s="295">
        <v>2000182</v>
      </c>
      <c r="AL2523" s="44" t="s">
        <v>409</v>
      </c>
      <c r="AM2523" s="44" t="s">
        <v>4334</v>
      </c>
      <c r="AN2523" s="296">
        <v>243152870</v>
      </c>
      <c r="AO2523" s="34"/>
      <c r="AP2523" s="34"/>
      <c r="AQ2523" s="34"/>
      <c r="AR2523" s="34"/>
      <c r="AS2523" s="34"/>
      <c r="AT2523" s="44" t="s">
        <v>7031</v>
      </c>
      <c r="AU2523" s="44"/>
      <c r="AV2523" s="751" t="str" cm="1">
        <f t="array" ref="AV25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3" s="34"/>
      <c r="AX2523" s="34"/>
      <c r="AY2523" s="34"/>
      <c r="AZ2523" s="34"/>
      <c r="BA2523" s="34"/>
      <c r="BB2523" s="34"/>
      <c r="BC2523" s="34"/>
      <c r="BD2523" s="44">
        <v>141633</v>
      </c>
      <c r="BE2523" s="34" t="s">
        <v>3288</v>
      </c>
      <c r="BF2523" s="43" t="s">
        <v>426</v>
      </c>
      <c r="BG2523" s="34" t="s">
        <v>409</v>
      </c>
      <c r="BH2523" s="34" t="s">
        <v>409</v>
      </c>
      <c r="BI2523" s="34" t="s">
        <v>7078</v>
      </c>
      <c r="BJ2523" s="44" t="s">
        <v>4708</v>
      </c>
      <c r="BK2523" s="44" t="s">
        <v>7060</v>
      </c>
    </row>
    <row r="2524" spans="22:63">
      <c r="V2524" s="43">
        <v>332</v>
      </c>
      <c r="W2524" s="34" t="s">
        <v>4328</v>
      </c>
      <c r="X2524" s="44">
        <v>141634</v>
      </c>
      <c r="Y2524" s="34" t="s">
        <v>3342</v>
      </c>
      <c r="Z2524" s="43" t="s">
        <v>426</v>
      </c>
      <c r="AA2524" s="34" t="s">
        <v>409</v>
      </c>
      <c r="AB2524" s="34" t="s">
        <v>409</v>
      </c>
      <c r="AC2524" s="34" t="s">
        <v>7083</v>
      </c>
      <c r="AD2524" s="44" t="s">
        <v>4708</v>
      </c>
      <c r="AE2524" s="44" t="s">
        <v>7060</v>
      </c>
      <c r="AF2524" s="43">
        <v>332</v>
      </c>
      <c r="AG2524" s="34" t="s">
        <v>4328</v>
      </c>
      <c r="AH2524" s="34" t="s">
        <v>4327</v>
      </c>
      <c r="AI2524" s="43" t="s">
        <v>4329</v>
      </c>
      <c r="AJ2524" s="44" t="s">
        <v>4330</v>
      </c>
      <c r="AK2524" s="295">
        <v>2000182</v>
      </c>
      <c r="AL2524" s="44" t="s">
        <v>409</v>
      </c>
      <c r="AM2524" s="44" t="s">
        <v>4334</v>
      </c>
      <c r="AN2524" s="296">
        <v>243152870</v>
      </c>
      <c r="AO2524" s="34"/>
      <c r="AP2524" s="34"/>
      <c r="AQ2524" s="34"/>
      <c r="AR2524" s="34"/>
      <c r="AS2524" s="34"/>
      <c r="AT2524" s="44" t="s">
        <v>7031</v>
      </c>
      <c r="AU2524" s="44"/>
      <c r="AV2524" s="751" t="str" cm="1">
        <f t="array" ref="AV25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4" s="34"/>
      <c r="AX2524" s="34"/>
      <c r="AY2524" s="34"/>
      <c r="AZ2524" s="34"/>
      <c r="BA2524" s="34"/>
      <c r="BB2524" s="34"/>
      <c r="BC2524" s="34"/>
      <c r="BD2524" s="44">
        <v>141634</v>
      </c>
      <c r="BE2524" s="34" t="s">
        <v>3342</v>
      </c>
      <c r="BF2524" s="43" t="s">
        <v>426</v>
      </c>
      <c r="BG2524" s="34" t="s">
        <v>409</v>
      </c>
      <c r="BH2524" s="34" t="s">
        <v>409</v>
      </c>
      <c r="BI2524" s="34" t="s">
        <v>7083</v>
      </c>
      <c r="BJ2524" s="44" t="s">
        <v>4708</v>
      </c>
      <c r="BK2524" s="44" t="s">
        <v>7060</v>
      </c>
    </row>
    <row r="2525" spans="22:63">
      <c r="V2525" s="43">
        <v>332</v>
      </c>
      <c r="W2525" s="34" t="s">
        <v>4328</v>
      </c>
      <c r="X2525" s="44">
        <v>141625</v>
      </c>
      <c r="Y2525" s="34" t="s">
        <v>2833</v>
      </c>
      <c r="Z2525" s="43" t="s">
        <v>426</v>
      </c>
      <c r="AA2525" s="34" t="s">
        <v>409</v>
      </c>
      <c r="AB2525" s="34" t="s">
        <v>409</v>
      </c>
      <c r="AC2525" s="34" t="s">
        <v>2833</v>
      </c>
      <c r="AD2525" s="44" t="s">
        <v>4708</v>
      </c>
      <c r="AE2525" s="44" t="s">
        <v>7060</v>
      </c>
      <c r="AF2525" s="43">
        <v>332</v>
      </c>
      <c r="AG2525" s="34" t="s">
        <v>4328</v>
      </c>
      <c r="AH2525" s="34" t="s">
        <v>4327</v>
      </c>
      <c r="AI2525" s="43" t="s">
        <v>4329</v>
      </c>
      <c r="AJ2525" s="44" t="s">
        <v>4330</v>
      </c>
      <c r="AK2525" s="295">
        <v>2000182</v>
      </c>
      <c r="AL2525" s="44" t="s">
        <v>409</v>
      </c>
      <c r="AM2525" s="44" t="s">
        <v>4334</v>
      </c>
      <c r="AN2525" s="296">
        <v>243152870</v>
      </c>
      <c r="AO2525" s="34"/>
      <c r="AP2525" s="34"/>
      <c r="AQ2525" s="34"/>
      <c r="AR2525" s="34"/>
      <c r="AS2525" s="34"/>
      <c r="AT2525" s="44" t="s">
        <v>7031</v>
      </c>
      <c r="AU2525" s="44"/>
      <c r="AV2525" s="751" t="str" cm="1">
        <f t="array" ref="AV25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5" s="34"/>
      <c r="AX2525" s="34"/>
      <c r="AY2525" s="34"/>
      <c r="AZ2525" s="34"/>
      <c r="BA2525" s="34"/>
      <c r="BB2525" s="34"/>
      <c r="BC2525" s="34"/>
      <c r="BD2525" s="44">
        <v>141625</v>
      </c>
      <c r="BE2525" s="34" t="s">
        <v>2833</v>
      </c>
      <c r="BF2525" s="43" t="s">
        <v>426</v>
      </c>
      <c r="BG2525" s="34" t="s">
        <v>409</v>
      </c>
      <c r="BH2525" s="34" t="s">
        <v>409</v>
      </c>
      <c r="BI2525" s="34" t="s">
        <v>2833</v>
      </c>
      <c r="BJ2525" s="44" t="s">
        <v>4708</v>
      </c>
      <c r="BK2525" s="44" t="s">
        <v>7060</v>
      </c>
    </row>
    <row r="2526" spans="22:63">
      <c r="V2526" s="43">
        <v>333</v>
      </c>
      <c r="W2526" s="34" t="s">
        <v>4341</v>
      </c>
      <c r="X2526" s="44">
        <v>141101</v>
      </c>
      <c r="Y2526" s="34" t="s">
        <v>832</v>
      </c>
      <c r="Z2526" s="43" t="s">
        <v>1277</v>
      </c>
      <c r="AA2526" s="34" t="s">
        <v>637</v>
      </c>
      <c r="AB2526" s="34" t="s">
        <v>409</v>
      </c>
      <c r="AC2526" s="34" t="s">
        <v>832</v>
      </c>
      <c r="AD2526" s="44" t="s">
        <v>3928</v>
      </c>
      <c r="AE2526" s="44" t="s">
        <v>7044</v>
      </c>
      <c r="AF2526" s="43">
        <v>333</v>
      </c>
      <c r="AG2526" s="34" t="s">
        <v>4341</v>
      </c>
      <c r="AH2526" s="34" t="s">
        <v>4340</v>
      </c>
      <c r="AI2526" s="43" t="s">
        <v>4315</v>
      </c>
      <c r="AJ2526" s="44" t="s">
        <v>4342</v>
      </c>
      <c r="AK2526" s="295">
        <v>2300473</v>
      </c>
      <c r="AL2526" s="44" t="s">
        <v>643</v>
      </c>
      <c r="AM2526" s="44" t="s">
        <v>4346</v>
      </c>
      <c r="AN2526" s="296">
        <v>249146850</v>
      </c>
      <c r="AO2526" s="34"/>
      <c r="AP2526" s="34"/>
      <c r="AQ2526" s="34"/>
      <c r="AR2526" s="34"/>
      <c r="AS2526" s="34"/>
      <c r="AT2526" s="44" t="s">
        <v>7031</v>
      </c>
      <c r="AU2526" s="44"/>
      <c r="AV2526" s="751" t="str" cm="1">
        <f t="array" ref="AV25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6" s="34"/>
      <c r="AX2526" s="34"/>
      <c r="AY2526" s="34"/>
      <c r="AZ2526" s="34"/>
      <c r="BA2526" s="34"/>
      <c r="BB2526" s="34"/>
      <c r="BC2526" s="34"/>
      <c r="BD2526" s="44">
        <v>141101</v>
      </c>
      <c r="BE2526" s="34" t="s">
        <v>832</v>
      </c>
      <c r="BF2526" s="43" t="s">
        <v>1277</v>
      </c>
      <c r="BG2526" s="34" t="s">
        <v>637</v>
      </c>
      <c r="BH2526" s="34" t="s">
        <v>409</v>
      </c>
      <c r="BI2526" s="34" t="s">
        <v>832</v>
      </c>
      <c r="BJ2526" s="44" t="s">
        <v>3928</v>
      </c>
      <c r="BK2526" s="44" t="s">
        <v>7044</v>
      </c>
    </row>
    <row r="2527" spans="22:63">
      <c r="V2527" s="43">
        <v>333</v>
      </c>
      <c r="W2527" s="34" t="s">
        <v>4341</v>
      </c>
      <c r="X2527" s="44">
        <v>141103</v>
      </c>
      <c r="Y2527" s="34" t="s">
        <v>1166</v>
      </c>
      <c r="Z2527" s="43" t="s">
        <v>1277</v>
      </c>
      <c r="AA2527" s="34" t="s">
        <v>637</v>
      </c>
      <c r="AB2527" s="34" t="s">
        <v>409</v>
      </c>
      <c r="AC2527" s="34" t="s">
        <v>1166</v>
      </c>
      <c r="AD2527" s="44" t="s">
        <v>3928</v>
      </c>
      <c r="AE2527" s="44" t="s">
        <v>7044</v>
      </c>
      <c r="AF2527" s="43">
        <v>333</v>
      </c>
      <c r="AG2527" s="34" t="s">
        <v>4341</v>
      </c>
      <c r="AH2527" s="34" t="s">
        <v>4340</v>
      </c>
      <c r="AI2527" s="43" t="s">
        <v>4315</v>
      </c>
      <c r="AJ2527" s="44" t="s">
        <v>4342</v>
      </c>
      <c r="AK2527" s="295">
        <v>2300473</v>
      </c>
      <c r="AL2527" s="44" t="s">
        <v>643</v>
      </c>
      <c r="AM2527" s="44" t="s">
        <v>4346</v>
      </c>
      <c r="AN2527" s="296">
        <v>249146850</v>
      </c>
      <c r="AO2527" s="34"/>
      <c r="AP2527" s="34"/>
      <c r="AQ2527" s="34"/>
      <c r="AR2527" s="34"/>
      <c r="AS2527" s="34"/>
      <c r="AT2527" s="44" t="s">
        <v>7031</v>
      </c>
      <c r="AU2527" s="44"/>
      <c r="AV2527" s="751" t="str" cm="1">
        <f t="array" ref="AV25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7" s="34"/>
      <c r="AX2527" s="34"/>
      <c r="AY2527" s="34"/>
      <c r="AZ2527" s="34"/>
      <c r="BA2527" s="34"/>
      <c r="BB2527" s="34"/>
      <c r="BC2527" s="34"/>
      <c r="BD2527" s="44">
        <v>141103</v>
      </c>
      <c r="BE2527" s="34" t="s">
        <v>1166</v>
      </c>
      <c r="BF2527" s="43" t="s">
        <v>1277</v>
      </c>
      <c r="BG2527" s="34" t="s">
        <v>637</v>
      </c>
      <c r="BH2527" s="34" t="s">
        <v>409</v>
      </c>
      <c r="BI2527" s="34" t="s">
        <v>1166</v>
      </c>
      <c r="BJ2527" s="44" t="s">
        <v>3928</v>
      </c>
      <c r="BK2527" s="44" t="s">
        <v>7044</v>
      </c>
    </row>
    <row r="2528" spans="22:63">
      <c r="V2528" s="43">
        <v>333</v>
      </c>
      <c r="W2528" s="34" t="s">
        <v>4341</v>
      </c>
      <c r="X2528" s="44">
        <v>141104</v>
      </c>
      <c r="Y2528" s="34" t="s">
        <v>1456</v>
      </c>
      <c r="Z2528" s="43" t="s">
        <v>1277</v>
      </c>
      <c r="AA2528" s="34" t="s">
        <v>637</v>
      </c>
      <c r="AB2528" s="34" t="s">
        <v>409</v>
      </c>
      <c r="AC2528" s="34" t="s">
        <v>1456</v>
      </c>
      <c r="AD2528" s="44" t="s">
        <v>3928</v>
      </c>
      <c r="AE2528" s="44" t="s">
        <v>7044</v>
      </c>
      <c r="AF2528" s="43">
        <v>333</v>
      </c>
      <c r="AG2528" s="34" t="s">
        <v>4341</v>
      </c>
      <c r="AH2528" s="34" t="s">
        <v>4340</v>
      </c>
      <c r="AI2528" s="43" t="s">
        <v>4315</v>
      </c>
      <c r="AJ2528" s="44" t="s">
        <v>4342</v>
      </c>
      <c r="AK2528" s="295">
        <v>2300473</v>
      </c>
      <c r="AL2528" s="44" t="s">
        <v>643</v>
      </c>
      <c r="AM2528" s="44" t="s">
        <v>4346</v>
      </c>
      <c r="AN2528" s="296">
        <v>249146850</v>
      </c>
      <c r="AO2528" s="34"/>
      <c r="AP2528" s="34"/>
      <c r="AQ2528" s="34"/>
      <c r="AR2528" s="34"/>
      <c r="AS2528" s="34"/>
      <c r="AT2528" s="44" t="s">
        <v>7031</v>
      </c>
      <c r="AU2528" s="44"/>
      <c r="AV2528" s="751" t="str" cm="1">
        <f t="array" ref="AV25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8" s="34"/>
      <c r="AX2528" s="34"/>
      <c r="AY2528" s="34"/>
      <c r="AZ2528" s="34"/>
      <c r="BA2528" s="34"/>
      <c r="BB2528" s="34"/>
      <c r="BC2528" s="34"/>
      <c r="BD2528" s="44">
        <v>141104</v>
      </c>
      <c r="BE2528" s="34" t="s">
        <v>1456</v>
      </c>
      <c r="BF2528" s="43" t="s">
        <v>1277</v>
      </c>
      <c r="BG2528" s="34" t="s">
        <v>637</v>
      </c>
      <c r="BH2528" s="34" t="s">
        <v>409</v>
      </c>
      <c r="BI2528" s="34" t="s">
        <v>1456</v>
      </c>
      <c r="BJ2528" s="44" t="s">
        <v>3928</v>
      </c>
      <c r="BK2528" s="44" t="s">
        <v>7044</v>
      </c>
    </row>
    <row r="2529" spans="22:63">
      <c r="V2529" s="43">
        <v>333</v>
      </c>
      <c r="W2529" s="34" t="s">
        <v>4341</v>
      </c>
      <c r="X2529" s="44">
        <v>141106</v>
      </c>
      <c r="Y2529" s="34" t="s">
        <v>637</v>
      </c>
      <c r="Z2529" s="43" t="s">
        <v>1277</v>
      </c>
      <c r="AA2529" s="34" t="s">
        <v>637</v>
      </c>
      <c r="AB2529" s="34" t="s">
        <v>409</v>
      </c>
      <c r="AC2529" s="34" t="s">
        <v>637</v>
      </c>
      <c r="AD2529" s="44" t="s">
        <v>3928</v>
      </c>
      <c r="AE2529" s="44" t="s">
        <v>7044</v>
      </c>
      <c r="AF2529" s="43">
        <v>333</v>
      </c>
      <c r="AG2529" s="34" t="s">
        <v>4341</v>
      </c>
      <c r="AH2529" s="34" t="s">
        <v>4340</v>
      </c>
      <c r="AI2529" s="43" t="s">
        <v>4315</v>
      </c>
      <c r="AJ2529" s="44" t="s">
        <v>4342</v>
      </c>
      <c r="AK2529" s="295">
        <v>2300473</v>
      </c>
      <c r="AL2529" s="44" t="s">
        <v>643</v>
      </c>
      <c r="AM2529" s="44" t="s">
        <v>4346</v>
      </c>
      <c r="AN2529" s="296">
        <v>249146850</v>
      </c>
      <c r="AO2529" s="34"/>
      <c r="AP2529" s="34"/>
      <c r="AQ2529" s="34"/>
      <c r="AR2529" s="34"/>
      <c r="AS2529" s="34"/>
      <c r="AT2529" s="44" t="s">
        <v>7031</v>
      </c>
      <c r="AU2529" s="44"/>
      <c r="AV2529" s="751" t="str" cm="1">
        <f t="array" ref="AV25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29" s="34"/>
      <c r="AX2529" s="34"/>
      <c r="AY2529" s="34"/>
      <c r="AZ2529" s="34"/>
      <c r="BA2529" s="34"/>
      <c r="BB2529" s="34"/>
      <c r="BC2529" s="34"/>
      <c r="BD2529" s="44">
        <v>141106</v>
      </c>
      <c r="BE2529" s="34" t="s">
        <v>637</v>
      </c>
      <c r="BF2529" s="43" t="s">
        <v>1277</v>
      </c>
      <c r="BG2529" s="34" t="s">
        <v>637</v>
      </c>
      <c r="BH2529" s="34" t="s">
        <v>409</v>
      </c>
      <c r="BI2529" s="34" t="s">
        <v>637</v>
      </c>
      <c r="BJ2529" s="44" t="s">
        <v>3928</v>
      </c>
      <c r="BK2529" s="44" t="s">
        <v>7044</v>
      </c>
    </row>
    <row r="2530" spans="22:63">
      <c r="V2530" s="43">
        <v>333</v>
      </c>
      <c r="W2530" s="34" t="s">
        <v>4341</v>
      </c>
      <c r="X2530" s="44">
        <v>141100</v>
      </c>
      <c r="Y2530" s="34" t="s">
        <v>7084</v>
      </c>
      <c r="Z2530" s="43" t="s">
        <v>1277</v>
      </c>
      <c r="AA2530" s="34" t="s">
        <v>637</v>
      </c>
      <c r="AB2530" s="34" t="s">
        <v>409</v>
      </c>
      <c r="AC2530" s="34" t="s">
        <v>637</v>
      </c>
      <c r="AD2530" s="44" t="s">
        <v>3928</v>
      </c>
      <c r="AE2530" s="44" t="s">
        <v>7044</v>
      </c>
      <c r="AF2530" s="43">
        <v>333</v>
      </c>
      <c r="AG2530" s="34" t="s">
        <v>4341</v>
      </c>
      <c r="AH2530" s="34" t="s">
        <v>4340</v>
      </c>
      <c r="AI2530" s="43" t="s">
        <v>4315</v>
      </c>
      <c r="AJ2530" s="44" t="s">
        <v>4342</v>
      </c>
      <c r="AK2530" s="295">
        <v>2300473</v>
      </c>
      <c r="AL2530" s="44" t="s">
        <v>643</v>
      </c>
      <c r="AM2530" s="44" t="s">
        <v>4346</v>
      </c>
      <c r="AN2530" s="296">
        <v>249146850</v>
      </c>
      <c r="AO2530" s="34"/>
      <c r="AP2530" s="34"/>
      <c r="AQ2530" s="34"/>
      <c r="AR2530" s="34"/>
      <c r="AS2530" s="34"/>
      <c r="AT2530" s="44" t="s">
        <v>7031</v>
      </c>
      <c r="AU2530" s="44"/>
      <c r="AV2530" s="751" t="str" cm="1">
        <f t="array" ref="AV25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0" s="34"/>
      <c r="AX2530" s="34"/>
      <c r="AY2530" s="34"/>
      <c r="AZ2530" s="34"/>
      <c r="BA2530" s="34"/>
      <c r="BB2530" s="34"/>
      <c r="BC2530" s="34"/>
      <c r="BD2530" s="44">
        <v>141100</v>
      </c>
      <c r="BE2530" s="34" t="s">
        <v>7084</v>
      </c>
      <c r="BF2530" s="43" t="s">
        <v>1277</v>
      </c>
      <c r="BG2530" s="34" t="s">
        <v>637</v>
      </c>
      <c r="BH2530" s="34" t="s">
        <v>409</v>
      </c>
      <c r="BI2530" s="34" t="s">
        <v>637</v>
      </c>
      <c r="BJ2530" s="44" t="s">
        <v>3928</v>
      </c>
      <c r="BK2530" s="44" t="s">
        <v>7044</v>
      </c>
    </row>
    <row r="2531" spans="22:63">
      <c r="V2531" s="43">
        <v>333</v>
      </c>
      <c r="W2531" s="34" t="s">
        <v>4341</v>
      </c>
      <c r="X2531" s="44">
        <v>141107</v>
      </c>
      <c r="Y2531" s="34" t="s">
        <v>1948</v>
      </c>
      <c r="Z2531" s="43" t="s">
        <v>1277</v>
      </c>
      <c r="AA2531" s="34" t="s">
        <v>637</v>
      </c>
      <c r="AB2531" s="34" t="s">
        <v>409</v>
      </c>
      <c r="AC2531" s="34" t="s">
        <v>1948</v>
      </c>
      <c r="AD2531" s="44" t="s">
        <v>3928</v>
      </c>
      <c r="AE2531" s="44" t="s">
        <v>7044</v>
      </c>
      <c r="AF2531" s="43">
        <v>333</v>
      </c>
      <c r="AG2531" s="34" t="s">
        <v>4341</v>
      </c>
      <c r="AH2531" s="34" t="s">
        <v>4340</v>
      </c>
      <c r="AI2531" s="43" t="s">
        <v>4315</v>
      </c>
      <c r="AJ2531" s="44" t="s">
        <v>4342</v>
      </c>
      <c r="AK2531" s="295">
        <v>2300473</v>
      </c>
      <c r="AL2531" s="44" t="s">
        <v>643</v>
      </c>
      <c r="AM2531" s="44" t="s">
        <v>4346</v>
      </c>
      <c r="AN2531" s="296">
        <v>249146850</v>
      </c>
      <c r="AO2531" s="34"/>
      <c r="AP2531" s="34"/>
      <c r="AQ2531" s="34"/>
      <c r="AR2531" s="34"/>
      <c r="AS2531" s="34"/>
      <c r="AT2531" s="44" t="s">
        <v>7031</v>
      </c>
      <c r="AU2531" s="44"/>
      <c r="AV2531" s="751" t="str" cm="1">
        <f t="array" ref="AV25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1" s="34"/>
      <c r="AX2531" s="34"/>
      <c r="AY2531" s="34"/>
      <c r="AZ2531" s="34"/>
      <c r="BA2531" s="34"/>
      <c r="BB2531" s="34"/>
      <c r="BC2531" s="34"/>
      <c r="BD2531" s="44">
        <v>141107</v>
      </c>
      <c r="BE2531" s="34" t="s">
        <v>1948</v>
      </c>
      <c r="BF2531" s="43" t="s">
        <v>1277</v>
      </c>
      <c r="BG2531" s="34" t="s">
        <v>637</v>
      </c>
      <c r="BH2531" s="34" t="s">
        <v>409</v>
      </c>
      <c r="BI2531" s="34" t="s">
        <v>1948</v>
      </c>
      <c r="BJ2531" s="44" t="s">
        <v>3928</v>
      </c>
      <c r="BK2531" s="44" t="s">
        <v>7044</v>
      </c>
    </row>
    <row r="2532" spans="22:63">
      <c r="V2532" s="43">
        <v>333</v>
      </c>
      <c r="W2532" s="34" t="s">
        <v>4341</v>
      </c>
      <c r="X2532" s="44">
        <v>141110</v>
      </c>
      <c r="Y2532" s="34" t="s">
        <v>2130</v>
      </c>
      <c r="Z2532" s="43" t="s">
        <v>1277</v>
      </c>
      <c r="AA2532" s="34" t="s">
        <v>637</v>
      </c>
      <c r="AB2532" s="34" t="s">
        <v>409</v>
      </c>
      <c r="AC2532" s="34" t="s">
        <v>2130</v>
      </c>
      <c r="AD2532" s="44" t="s">
        <v>3928</v>
      </c>
      <c r="AE2532" s="44" t="s">
        <v>7044</v>
      </c>
      <c r="AF2532" s="43">
        <v>333</v>
      </c>
      <c r="AG2532" s="34" t="s">
        <v>4341</v>
      </c>
      <c r="AH2532" s="34" t="s">
        <v>4340</v>
      </c>
      <c r="AI2532" s="43" t="s">
        <v>4315</v>
      </c>
      <c r="AJ2532" s="44" t="s">
        <v>4342</v>
      </c>
      <c r="AK2532" s="295">
        <v>2300473</v>
      </c>
      <c r="AL2532" s="44" t="s">
        <v>643</v>
      </c>
      <c r="AM2532" s="44" t="s">
        <v>4346</v>
      </c>
      <c r="AN2532" s="296">
        <v>249146850</v>
      </c>
      <c r="AO2532" s="34"/>
      <c r="AP2532" s="34"/>
      <c r="AQ2532" s="34"/>
      <c r="AR2532" s="34"/>
      <c r="AS2532" s="34"/>
      <c r="AT2532" s="44" t="s">
        <v>7031</v>
      </c>
      <c r="AU2532" s="44"/>
      <c r="AV2532" s="751" t="str" cm="1">
        <f t="array" ref="AV25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2" s="34"/>
      <c r="AX2532" s="34"/>
      <c r="AY2532" s="34"/>
      <c r="AZ2532" s="34"/>
      <c r="BA2532" s="34"/>
      <c r="BB2532" s="34"/>
      <c r="BC2532" s="34"/>
      <c r="BD2532" s="44">
        <v>141110</v>
      </c>
      <c r="BE2532" s="34" t="s">
        <v>2130</v>
      </c>
      <c r="BF2532" s="43" t="s">
        <v>1277</v>
      </c>
      <c r="BG2532" s="34" t="s">
        <v>637</v>
      </c>
      <c r="BH2532" s="34" t="s">
        <v>409</v>
      </c>
      <c r="BI2532" s="34" t="s">
        <v>2130</v>
      </c>
      <c r="BJ2532" s="44" t="s">
        <v>3928</v>
      </c>
      <c r="BK2532" s="44" t="s">
        <v>7044</v>
      </c>
    </row>
    <row r="2533" spans="22:63">
      <c r="V2533" s="43">
        <v>333</v>
      </c>
      <c r="W2533" s="34" t="s">
        <v>4341</v>
      </c>
      <c r="X2533" s="44">
        <v>141111</v>
      </c>
      <c r="Y2533" s="34" t="s">
        <v>2297</v>
      </c>
      <c r="Z2533" s="43" t="s">
        <v>1277</v>
      </c>
      <c r="AA2533" s="34" t="s">
        <v>637</v>
      </c>
      <c r="AB2533" s="34" t="s">
        <v>409</v>
      </c>
      <c r="AC2533" s="34" t="s">
        <v>7085</v>
      </c>
      <c r="AD2533" s="44" t="s">
        <v>3928</v>
      </c>
      <c r="AE2533" s="44" t="s">
        <v>7044</v>
      </c>
      <c r="AF2533" s="43">
        <v>333</v>
      </c>
      <c r="AG2533" s="34" t="s">
        <v>4341</v>
      </c>
      <c r="AH2533" s="34" t="s">
        <v>4340</v>
      </c>
      <c r="AI2533" s="43" t="s">
        <v>4315</v>
      </c>
      <c r="AJ2533" s="44" t="s">
        <v>4342</v>
      </c>
      <c r="AK2533" s="295">
        <v>2300473</v>
      </c>
      <c r="AL2533" s="44" t="s">
        <v>643</v>
      </c>
      <c r="AM2533" s="44" t="s">
        <v>4346</v>
      </c>
      <c r="AN2533" s="296">
        <v>249146850</v>
      </c>
      <c r="AO2533" s="34"/>
      <c r="AP2533" s="34"/>
      <c r="AQ2533" s="34"/>
      <c r="AR2533" s="34"/>
      <c r="AS2533" s="34"/>
      <c r="AT2533" s="44" t="s">
        <v>7031</v>
      </c>
      <c r="AU2533" s="44"/>
      <c r="AV2533" s="751" t="str" cm="1">
        <f t="array" ref="AV25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3" s="34"/>
      <c r="AX2533" s="34"/>
      <c r="AY2533" s="34"/>
      <c r="AZ2533" s="34"/>
      <c r="BA2533" s="34"/>
      <c r="BB2533" s="34"/>
      <c r="BC2533" s="34"/>
      <c r="BD2533" s="44">
        <v>141111</v>
      </c>
      <c r="BE2533" s="34" t="s">
        <v>2297</v>
      </c>
      <c r="BF2533" s="43" t="s">
        <v>1277</v>
      </c>
      <c r="BG2533" s="34" t="s">
        <v>637</v>
      </c>
      <c r="BH2533" s="34" t="s">
        <v>409</v>
      </c>
      <c r="BI2533" s="34" t="s">
        <v>7085</v>
      </c>
      <c r="BJ2533" s="44" t="s">
        <v>3928</v>
      </c>
      <c r="BK2533" s="44" t="s">
        <v>7044</v>
      </c>
    </row>
    <row r="2534" spans="22:63">
      <c r="V2534" s="43">
        <v>333</v>
      </c>
      <c r="W2534" s="34" t="s">
        <v>4341</v>
      </c>
      <c r="X2534" s="44">
        <v>142101</v>
      </c>
      <c r="Y2534" s="34" t="s">
        <v>910</v>
      </c>
      <c r="Z2534" s="43" t="s">
        <v>426</v>
      </c>
      <c r="AA2534" s="34" t="s">
        <v>646</v>
      </c>
      <c r="AB2534" s="34" t="s">
        <v>409</v>
      </c>
      <c r="AC2534" s="34" t="s">
        <v>910</v>
      </c>
      <c r="AD2534" s="44" t="s">
        <v>3928</v>
      </c>
      <c r="AE2534" s="44" t="s">
        <v>7044</v>
      </c>
      <c r="AF2534" s="43">
        <v>333</v>
      </c>
      <c r="AG2534" s="34" t="s">
        <v>4341</v>
      </c>
      <c r="AH2534" s="34" t="s">
        <v>4340</v>
      </c>
      <c r="AI2534" s="43" t="s">
        <v>4315</v>
      </c>
      <c r="AJ2534" s="44" t="s">
        <v>4342</v>
      </c>
      <c r="AK2534" s="295">
        <v>2300473</v>
      </c>
      <c r="AL2534" s="44" t="s">
        <v>643</v>
      </c>
      <c r="AM2534" s="44" t="s">
        <v>4346</v>
      </c>
      <c r="AN2534" s="296">
        <v>249146850</v>
      </c>
      <c r="AO2534" s="34"/>
      <c r="AP2534" s="34"/>
      <c r="AQ2534" s="34"/>
      <c r="AR2534" s="34"/>
      <c r="AS2534" s="34"/>
      <c r="AT2534" s="44" t="s">
        <v>7031</v>
      </c>
      <c r="AU2534" s="44"/>
      <c r="AV2534" s="751" t="str" cm="1">
        <f t="array" ref="AV25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4" s="34"/>
      <c r="AX2534" s="34"/>
      <c r="AY2534" s="34"/>
      <c r="AZ2534" s="34"/>
      <c r="BA2534" s="34"/>
      <c r="BB2534" s="34"/>
      <c r="BC2534" s="34"/>
      <c r="BD2534" s="44">
        <v>142101</v>
      </c>
      <c r="BE2534" s="34" t="s">
        <v>910</v>
      </c>
      <c r="BF2534" s="43" t="s">
        <v>426</v>
      </c>
      <c r="BG2534" s="34" t="s">
        <v>646</v>
      </c>
      <c r="BH2534" s="34" t="s">
        <v>409</v>
      </c>
      <c r="BI2534" s="34" t="s">
        <v>910</v>
      </c>
      <c r="BJ2534" s="44" t="s">
        <v>3928</v>
      </c>
      <c r="BK2534" s="44" t="s">
        <v>7044</v>
      </c>
    </row>
    <row r="2535" spans="22:63">
      <c r="V2535" s="43">
        <v>333</v>
      </c>
      <c r="W2535" s="34" t="s">
        <v>4341</v>
      </c>
      <c r="X2535" s="44">
        <v>142102</v>
      </c>
      <c r="Y2535" s="34" t="s">
        <v>1174</v>
      </c>
      <c r="Z2535" s="43" t="s">
        <v>426</v>
      </c>
      <c r="AA2535" s="34" t="s">
        <v>646</v>
      </c>
      <c r="AB2535" s="34" t="s">
        <v>409</v>
      </c>
      <c r="AC2535" s="34" t="s">
        <v>1174</v>
      </c>
      <c r="AD2535" s="44" t="s">
        <v>3928</v>
      </c>
      <c r="AE2535" s="44" t="s">
        <v>7044</v>
      </c>
      <c r="AF2535" s="43">
        <v>333</v>
      </c>
      <c r="AG2535" s="34" t="s">
        <v>4341</v>
      </c>
      <c r="AH2535" s="34" t="s">
        <v>4340</v>
      </c>
      <c r="AI2535" s="43" t="s">
        <v>4315</v>
      </c>
      <c r="AJ2535" s="44" t="s">
        <v>4342</v>
      </c>
      <c r="AK2535" s="295">
        <v>2300473</v>
      </c>
      <c r="AL2535" s="44" t="s">
        <v>643</v>
      </c>
      <c r="AM2535" s="44" t="s">
        <v>4346</v>
      </c>
      <c r="AN2535" s="296">
        <v>249146850</v>
      </c>
      <c r="AO2535" s="34"/>
      <c r="AP2535" s="34"/>
      <c r="AQ2535" s="34"/>
      <c r="AR2535" s="34"/>
      <c r="AS2535" s="34"/>
      <c r="AT2535" s="44" t="s">
        <v>7031</v>
      </c>
      <c r="AU2535" s="44"/>
      <c r="AV2535" s="751" t="str" cm="1">
        <f t="array" ref="AV25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5" s="34"/>
      <c r="AX2535" s="34"/>
      <c r="AY2535" s="34"/>
      <c r="AZ2535" s="34"/>
      <c r="BA2535" s="34"/>
      <c r="BB2535" s="34"/>
      <c r="BC2535" s="34"/>
      <c r="BD2535" s="44">
        <v>142102</v>
      </c>
      <c r="BE2535" s="34" t="s">
        <v>1174</v>
      </c>
      <c r="BF2535" s="43" t="s">
        <v>426</v>
      </c>
      <c r="BG2535" s="34" t="s">
        <v>646</v>
      </c>
      <c r="BH2535" s="34" t="s">
        <v>409</v>
      </c>
      <c r="BI2535" s="34" t="s">
        <v>1174</v>
      </c>
      <c r="BJ2535" s="44" t="s">
        <v>3928</v>
      </c>
      <c r="BK2535" s="44" t="s">
        <v>7044</v>
      </c>
    </row>
    <row r="2536" spans="22:63">
      <c r="V2536" s="43">
        <v>333</v>
      </c>
      <c r="W2536" s="34" t="s">
        <v>4341</v>
      </c>
      <c r="X2536" s="44">
        <v>142104</v>
      </c>
      <c r="Y2536" s="34" t="s">
        <v>1464</v>
      </c>
      <c r="Z2536" s="43" t="s">
        <v>426</v>
      </c>
      <c r="AA2536" s="34" t="s">
        <v>646</v>
      </c>
      <c r="AB2536" s="34" t="s">
        <v>409</v>
      </c>
      <c r="AC2536" s="34" t="s">
        <v>1464</v>
      </c>
      <c r="AD2536" s="44" t="s">
        <v>3928</v>
      </c>
      <c r="AE2536" s="44" t="s">
        <v>7044</v>
      </c>
      <c r="AF2536" s="43">
        <v>333</v>
      </c>
      <c r="AG2536" s="34" t="s">
        <v>4341</v>
      </c>
      <c r="AH2536" s="34" t="s">
        <v>4340</v>
      </c>
      <c r="AI2536" s="43" t="s">
        <v>4315</v>
      </c>
      <c r="AJ2536" s="44" t="s">
        <v>4342</v>
      </c>
      <c r="AK2536" s="295">
        <v>2300473</v>
      </c>
      <c r="AL2536" s="44" t="s">
        <v>643</v>
      </c>
      <c r="AM2536" s="44" t="s">
        <v>4346</v>
      </c>
      <c r="AN2536" s="296">
        <v>249146850</v>
      </c>
      <c r="AO2536" s="34"/>
      <c r="AP2536" s="34"/>
      <c r="AQ2536" s="34"/>
      <c r="AR2536" s="34"/>
      <c r="AS2536" s="34"/>
      <c r="AT2536" s="44" t="s">
        <v>7031</v>
      </c>
      <c r="AU2536" s="44"/>
      <c r="AV2536" s="751" t="str" cm="1">
        <f t="array" ref="AV25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6" s="34"/>
      <c r="AX2536" s="34"/>
      <c r="AY2536" s="34"/>
      <c r="AZ2536" s="34"/>
      <c r="BA2536" s="34"/>
      <c r="BB2536" s="34"/>
      <c r="BC2536" s="34"/>
      <c r="BD2536" s="44">
        <v>142104</v>
      </c>
      <c r="BE2536" s="34" t="s">
        <v>1464</v>
      </c>
      <c r="BF2536" s="43" t="s">
        <v>426</v>
      </c>
      <c r="BG2536" s="34" t="s">
        <v>646</v>
      </c>
      <c r="BH2536" s="34" t="s">
        <v>409</v>
      </c>
      <c r="BI2536" s="34" t="s">
        <v>1464</v>
      </c>
      <c r="BJ2536" s="44" t="s">
        <v>3928</v>
      </c>
      <c r="BK2536" s="44" t="s">
        <v>7044</v>
      </c>
    </row>
    <row r="2537" spans="22:63">
      <c r="V2537" s="43">
        <v>333</v>
      </c>
      <c r="W2537" s="34" t="s">
        <v>4341</v>
      </c>
      <c r="X2537" s="44">
        <v>142105</v>
      </c>
      <c r="Y2537" s="34" t="s">
        <v>1737</v>
      </c>
      <c r="Z2537" s="43" t="s">
        <v>1277</v>
      </c>
      <c r="AA2537" s="34" t="s">
        <v>646</v>
      </c>
      <c r="AB2537" s="34" t="s">
        <v>409</v>
      </c>
      <c r="AC2537" s="34" t="s">
        <v>1737</v>
      </c>
      <c r="AD2537" s="44" t="s">
        <v>3928</v>
      </c>
      <c r="AE2537" s="44" t="s">
        <v>7044</v>
      </c>
      <c r="AF2537" s="43">
        <v>333</v>
      </c>
      <c r="AG2537" s="34" t="s">
        <v>4341</v>
      </c>
      <c r="AH2537" s="34" t="s">
        <v>4340</v>
      </c>
      <c r="AI2537" s="43" t="s">
        <v>4315</v>
      </c>
      <c r="AJ2537" s="44" t="s">
        <v>4342</v>
      </c>
      <c r="AK2537" s="295">
        <v>2300473</v>
      </c>
      <c r="AL2537" s="44" t="s">
        <v>643</v>
      </c>
      <c r="AM2537" s="44" t="s">
        <v>4346</v>
      </c>
      <c r="AN2537" s="296">
        <v>249146850</v>
      </c>
      <c r="AO2537" s="34"/>
      <c r="AP2537" s="34"/>
      <c r="AQ2537" s="34"/>
      <c r="AR2537" s="34"/>
      <c r="AS2537" s="34"/>
      <c r="AT2537" s="44" t="s">
        <v>7031</v>
      </c>
      <c r="AU2537" s="44"/>
      <c r="AV2537" s="751" t="str" cm="1">
        <f t="array" ref="AV25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7" s="34"/>
      <c r="AX2537" s="34"/>
      <c r="AY2537" s="34"/>
      <c r="AZ2537" s="34"/>
      <c r="BA2537" s="34"/>
      <c r="BB2537" s="34"/>
      <c r="BC2537" s="34"/>
      <c r="BD2537" s="44">
        <v>142105</v>
      </c>
      <c r="BE2537" s="34" t="s">
        <v>1737</v>
      </c>
      <c r="BF2537" s="43" t="s">
        <v>1277</v>
      </c>
      <c r="BG2537" s="34" t="s">
        <v>646</v>
      </c>
      <c r="BH2537" s="34" t="s">
        <v>409</v>
      </c>
      <c r="BI2537" s="34" t="s">
        <v>1737</v>
      </c>
      <c r="BJ2537" s="44" t="s">
        <v>3928</v>
      </c>
      <c r="BK2537" s="44" t="s">
        <v>7044</v>
      </c>
    </row>
    <row r="2538" spans="22:63">
      <c r="V2538" s="43">
        <v>333</v>
      </c>
      <c r="W2538" s="34" t="s">
        <v>4341</v>
      </c>
      <c r="X2538" s="44">
        <v>142106</v>
      </c>
      <c r="Y2538" s="34" t="s">
        <v>1952</v>
      </c>
      <c r="Z2538" s="43" t="s">
        <v>426</v>
      </c>
      <c r="AA2538" s="34" t="s">
        <v>646</v>
      </c>
      <c r="AB2538" s="34" t="s">
        <v>409</v>
      </c>
      <c r="AC2538" s="34" t="s">
        <v>1952</v>
      </c>
      <c r="AD2538" s="44" t="s">
        <v>3928</v>
      </c>
      <c r="AE2538" s="44" t="s">
        <v>7044</v>
      </c>
      <c r="AF2538" s="43">
        <v>333</v>
      </c>
      <c r="AG2538" s="34" t="s">
        <v>4341</v>
      </c>
      <c r="AH2538" s="34" t="s">
        <v>4340</v>
      </c>
      <c r="AI2538" s="43" t="s">
        <v>4315</v>
      </c>
      <c r="AJ2538" s="44" t="s">
        <v>4342</v>
      </c>
      <c r="AK2538" s="295">
        <v>2300473</v>
      </c>
      <c r="AL2538" s="44" t="s">
        <v>643</v>
      </c>
      <c r="AM2538" s="44" t="s">
        <v>4346</v>
      </c>
      <c r="AN2538" s="296">
        <v>249146850</v>
      </c>
      <c r="AO2538" s="34"/>
      <c r="AP2538" s="34"/>
      <c r="AQ2538" s="34"/>
      <c r="AR2538" s="34"/>
      <c r="AS2538" s="34"/>
      <c r="AT2538" s="44" t="s">
        <v>7031</v>
      </c>
      <c r="AU2538" s="44"/>
      <c r="AV2538" s="751" t="str" cm="1">
        <f t="array" ref="AV25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8" s="34"/>
      <c r="AX2538" s="34"/>
      <c r="AY2538" s="34"/>
      <c r="AZ2538" s="34"/>
      <c r="BA2538" s="34"/>
      <c r="BB2538" s="34"/>
      <c r="BC2538" s="34"/>
      <c r="BD2538" s="44">
        <v>142106</v>
      </c>
      <c r="BE2538" s="34" t="s">
        <v>1952</v>
      </c>
      <c r="BF2538" s="43" t="s">
        <v>426</v>
      </c>
      <c r="BG2538" s="34" t="s">
        <v>646</v>
      </c>
      <c r="BH2538" s="34" t="s">
        <v>409</v>
      </c>
      <c r="BI2538" s="34" t="s">
        <v>1952</v>
      </c>
      <c r="BJ2538" s="44" t="s">
        <v>3928</v>
      </c>
      <c r="BK2538" s="44" t="s">
        <v>7044</v>
      </c>
    </row>
    <row r="2539" spans="22:63">
      <c r="V2539" s="43">
        <v>333</v>
      </c>
      <c r="W2539" s="34" t="s">
        <v>4341</v>
      </c>
      <c r="X2539" s="44">
        <v>142115</v>
      </c>
      <c r="Y2539" s="34" t="s">
        <v>2589</v>
      </c>
      <c r="Z2539" s="43" t="s">
        <v>426</v>
      </c>
      <c r="AA2539" s="34" t="s">
        <v>646</v>
      </c>
      <c r="AB2539" s="34" t="s">
        <v>409</v>
      </c>
      <c r="AC2539" s="34" t="s">
        <v>2589</v>
      </c>
      <c r="AD2539" s="44" t="s">
        <v>3928</v>
      </c>
      <c r="AE2539" s="44" t="s">
        <v>7044</v>
      </c>
      <c r="AF2539" s="43">
        <v>333</v>
      </c>
      <c r="AG2539" s="34" t="s">
        <v>4341</v>
      </c>
      <c r="AH2539" s="34" t="s">
        <v>4340</v>
      </c>
      <c r="AI2539" s="43" t="s">
        <v>4315</v>
      </c>
      <c r="AJ2539" s="44" t="s">
        <v>4342</v>
      </c>
      <c r="AK2539" s="295">
        <v>2300473</v>
      </c>
      <c r="AL2539" s="44" t="s">
        <v>643</v>
      </c>
      <c r="AM2539" s="44" t="s">
        <v>4346</v>
      </c>
      <c r="AN2539" s="296">
        <v>249146850</v>
      </c>
      <c r="AO2539" s="34"/>
      <c r="AP2539" s="34"/>
      <c r="AQ2539" s="34"/>
      <c r="AR2539" s="34"/>
      <c r="AS2539" s="34"/>
      <c r="AT2539" s="44" t="s">
        <v>7031</v>
      </c>
      <c r="AU2539" s="44"/>
      <c r="AV2539" s="751" t="str" cm="1">
        <f t="array" ref="AV25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39" s="34"/>
      <c r="AX2539" s="34"/>
      <c r="AY2539" s="34"/>
      <c r="AZ2539" s="34"/>
      <c r="BA2539" s="34"/>
      <c r="BB2539" s="34"/>
      <c r="BC2539" s="34"/>
      <c r="BD2539" s="44">
        <v>142115</v>
      </c>
      <c r="BE2539" s="34" t="s">
        <v>2589</v>
      </c>
      <c r="BF2539" s="43" t="s">
        <v>426</v>
      </c>
      <c r="BG2539" s="34" t="s">
        <v>646</v>
      </c>
      <c r="BH2539" s="34" t="s">
        <v>409</v>
      </c>
      <c r="BI2539" s="34" t="s">
        <v>2589</v>
      </c>
      <c r="BJ2539" s="44" t="s">
        <v>3928</v>
      </c>
      <c r="BK2539" s="44" t="s">
        <v>7044</v>
      </c>
    </row>
    <row r="2540" spans="22:63">
      <c r="V2540" s="43">
        <v>333</v>
      </c>
      <c r="W2540" s="34" t="s">
        <v>4341</v>
      </c>
      <c r="X2540" s="44">
        <v>142111</v>
      </c>
      <c r="Y2540" s="34" t="s">
        <v>2136</v>
      </c>
      <c r="Z2540" s="43" t="s">
        <v>426</v>
      </c>
      <c r="AA2540" s="34" t="s">
        <v>646</v>
      </c>
      <c r="AB2540" s="34" t="s">
        <v>409</v>
      </c>
      <c r="AC2540" s="34" t="s">
        <v>2136</v>
      </c>
      <c r="AD2540" s="44" t="s">
        <v>3928</v>
      </c>
      <c r="AE2540" s="44" t="s">
        <v>7044</v>
      </c>
      <c r="AF2540" s="43">
        <v>333</v>
      </c>
      <c r="AG2540" s="34" t="s">
        <v>4341</v>
      </c>
      <c r="AH2540" s="34" t="s">
        <v>4340</v>
      </c>
      <c r="AI2540" s="43" t="s">
        <v>4315</v>
      </c>
      <c r="AJ2540" s="44" t="s">
        <v>4342</v>
      </c>
      <c r="AK2540" s="295">
        <v>2300473</v>
      </c>
      <c r="AL2540" s="44" t="s">
        <v>643</v>
      </c>
      <c r="AM2540" s="44" t="s">
        <v>4346</v>
      </c>
      <c r="AN2540" s="296">
        <v>249146850</v>
      </c>
      <c r="AO2540" s="34"/>
      <c r="AP2540" s="34"/>
      <c r="AQ2540" s="34"/>
      <c r="AR2540" s="34"/>
      <c r="AS2540" s="34"/>
      <c r="AT2540" s="44" t="s">
        <v>7031</v>
      </c>
      <c r="AU2540" s="44"/>
      <c r="AV2540" s="751" t="str" cm="1">
        <f t="array" ref="AV25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0" s="34"/>
      <c r="AX2540" s="34"/>
      <c r="AY2540" s="34"/>
      <c r="AZ2540" s="34"/>
      <c r="BA2540" s="34"/>
      <c r="BB2540" s="34"/>
      <c r="BC2540" s="34"/>
      <c r="BD2540" s="44">
        <v>142111</v>
      </c>
      <c r="BE2540" s="34" t="s">
        <v>2136</v>
      </c>
      <c r="BF2540" s="43" t="s">
        <v>426</v>
      </c>
      <c r="BG2540" s="34" t="s">
        <v>646</v>
      </c>
      <c r="BH2540" s="34" t="s">
        <v>409</v>
      </c>
      <c r="BI2540" s="34" t="s">
        <v>2136</v>
      </c>
      <c r="BJ2540" s="44" t="s">
        <v>3928</v>
      </c>
      <c r="BK2540" s="44" t="s">
        <v>7044</v>
      </c>
    </row>
    <row r="2541" spans="22:63">
      <c r="V2541" s="43">
        <v>333</v>
      </c>
      <c r="W2541" s="34" t="s">
        <v>4341</v>
      </c>
      <c r="X2541" s="44">
        <v>142100</v>
      </c>
      <c r="Y2541" s="34" t="s">
        <v>7086</v>
      </c>
      <c r="Z2541" s="43" t="s">
        <v>426</v>
      </c>
      <c r="AA2541" s="34" t="s">
        <v>646</v>
      </c>
      <c r="AB2541" s="34" t="s">
        <v>409</v>
      </c>
      <c r="AC2541" s="34" t="s">
        <v>7087</v>
      </c>
      <c r="AD2541" s="44" t="s">
        <v>3928</v>
      </c>
      <c r="AE2541" s="44" t="s">
        <v>7044</v>
      </c>
      <c r="AF2541" s="43">
        <v>333</v>
      </c>
      <c r="AG2541" s="34" t="s">
        <v>4341</v>
      </c>
      <c r="AH2541" s="34" t="s">
        <v>4340</v>
      </c>
      <c r="AI2541" s="43" t="s">
        <v>4315</v>
      </c>
      <c r="AJ2541" s="44" t="s">
        <v>4342</v>
      </c>
      <c r="AK2541" s="295">
        <v>2300473</v>
      </c>
      <c r="AL2541" s="44" t="s">
        <v>643</v>
      </c>
      <c r="AM2541" s="44" t="s">
        <v>4346</v>
      </c>
      <c r="AN2541" s="296">
        <v>249146850</v>
      </c>
      <c r="AO2541" s="34"/>
      <c r="AP2541" s="34"/>
      <c r="AQ2541" s="34"/>
      <c r="AR2541" s="34"/>
      <c r="AS2541" s="34"/>
      <c r="AT2541" s="44" t="s">
        <v>7031</v>
      </c>
      <c r="AU2541" s="44"/>
      <c r="AV2541" s="751" t="str" cm="1">
        <f t="array" ref="AV25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1" s="34"/>
      <c r="AX2541" s="34"/>
      <c r="AY2541" s="34"/>
      <c r="AZ2541" s="34"/>
      <c r="BA2541" s="34"/>
      <c r="BB2541" s="34"/>
      <c r="BC2541" s="34"/>
      <c r="BD2541" s="44">
        <v>142100</v>
      </c>
      <c r="BE2541" s="34" t="s">
        <v>7086</v>
      </c>
      <c r="BF2541" s="43" t="s">
        <v>426</v>
      </c>
      <c r="BG2541" s="34" t="s">
        <v>646</v>
      </c>
      <c r="BH2541" s="34" t="s">
        <v>409</v>
      </c>
      <c r="BI2541" s="34" t="s">
        <v>7087</v>
      </c>
      <c r="BJ2541" s="44" t="s">
        <v>3928</v>
      </c>
      <c r="BK2541" s="44" t="s">
        <v>7044</v>
      </c>
    </row>
    <row r="2542" spans="22:63">
      <c r="V2542" s="43">
        <v>333</v>
      </c>
      <c r="W2542" s="34" t="s">
        <v>4341</v>
      </c>
      <c r="X2542" s="44">
        <v>142113</v>
      </c>
      <c r="Y2542" s="34" t="s">
        <v>2302</v>
      </c>
      <c r="Z2542" s="43" t="s">
        <v>426</v>
      </c>
      <c r="AA2542" s="34" t="s">
        <v>646</v>
      </c>
      <c r="AB2542" s="34" t="s">
        <v>409</v>
      </c>
      <c r="AC2542" s="34" t="s">
        <v>2302</v>
      </c>
      <c r="AD2542" s="44" t="s">
        <v>3928</v>
      </c>
      <c r="AE2542" s="44" t="s">
        <v>7044</v>
      </c>
      <c r="AF2542" s="43">
        <v>333</v>
      </c>
      <c r="AG2542" s="34" t="s">
        <v>4341</v>
      </c>
      <c r="AH2542" s="34" t="s">
        <v>4340</v>
      </c>
      <c r="AI2542" s="43" t="s">
        <v>4315</v>
      </c>
      <c r="AJ2542" s="44" t="s">
        <v>4342</v>
      </c>
      <c r="AK2542" s="295">
        <v>2300473</v>
      </c>
      <c r="AL2542" s="44" t="s">
        <v>643</v>
      </c>
      <c r="AM2542" s="44" t="s">
        <v>4346</v>
      </c>
      <c r="AN2542" s="296">
        <v>249146850</v>
      </c>
      <c r="AO2542" s="34"/>
      <c r="AP2542" s="34"/>
      <c r="AQ2542" s="34"/>
      <c r="AR2542" s="34"/>
      <c r="AS2542" s="34"/>
      <c r="AT2542" s="44" t="s">
        <v>7031</v>
      </c>
      <c r="AU2542" s="44"/>
      <c r="AV2542" s="751" t="str" cm="1">
        <f t="array" ref="AV25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2" s="34"/>
      <c r="AX2542" s="34"/>
      <c r="AY2542" s="34"/>
      <c r="AZ2542" s="34"/>
      <c r="BA2542" s="34"/>
      <c r="BB2542" s="34"/>
      <c r="BC2542" s="34"/>
      <c r="BD2542" s="44">
        <v>142113</v>
      </c>
      <c r="BE2542" s="34" t="s">
        <v>2302</v>
      </c>
      <c r="BF2542" s="43" t="s">
        <v>426</v>
      </c>
      <c r="BG2542" s="34" t="s">
        <v>646</v>
      </c>
      <c r="BH2542" s="34" t="s">
        <v>409</v>
      </c>
      <c r="BI2542" s="34" t="s">
        <v>2302</v>
      </c>
      <c r="BJ2542" s="44" t="s">
        <v>3928</v>
      </c>
      <c r="BK2542" s="44" t="s">
        <v>7044</v>
      </c>
    </row>
    <row r="2543" spans="22:63">
      <c r="V2543" s="43">
        <v>333</v>
      </c>
      <c r="W2543" s="34" t="s">
        <v>4341</v>
      </c>
      <c r="X2543" s="44">
        <v>142120</v>
      </c>
      <c r="Y2543" s="34" t="s">
        <v>2835</v>
      </c>
      <c r="Z2543" s="43" t="s">
        <v>426</v>
      </c>
      <c r="AA2543" s="34" t="s">
        <v>646</v>
      </c>
      <c r="AB2543" s="34" t="s">
        <v>409</v>
      </c>
      <c r="AC2543" s="34" t="s">
        <v>7088</v>
      </c>
      <c r="AD2543" s="44" t="s">
        <v>3928</v>
      </c>
      <c r="AE2543" s="44" t="s">
        <v>7044</v>
      </c>
      <c r="AF2543" s="43">
        <v>333</v>
      </c>
      <c r="AG2543" s="34" t="s">
        <v>4341</v>
      </c>
      <c r="AH2543" s="34" t="s">
        <v>4340</v>
      </c>
      <c r="AI2543" s="43" t="s">
        <v>4315</v>
      </c>
      <c r="AJ2543" s="44" t="s">
        <v>4342</v>
      </c>
      <c r="AK2543" s="295">
        <v>2300473</v>
      </c>
      <c r="AL2543" s="44" t="s">
        <v>643</v>
      </c>
      <c r="AM2543" s="44" t="s">
        <v>4346</v>
      </c>
      <c r="AN2543" s="296">
        <v>249146850</v>
      </c>
      <c r="AO2543" s="34"/>
      <c r="AP2543" s="34"/>
      <c r="AQ2543" s="34"/>
      <c r="AR2543" s="34"/>
      <c r="AS2543" s="34"/>
      <c r="AT2543" s="44" t="s">
        <v>7031</v>
      </c>
      <c r="AU2543" s="44"/>
      <c r="AV2543" s="751" t="str" cm="1">
        <f t="array" ref="AV25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3" s="34"/>
      <c r="AX2543" s="34"/>
      <c r="AY2543" s="34"/>
      <c r="AZ2543" s="34"/>
      <c r="BA2543" s="34"/>
      <c r="BB2543" s="34"/>
      <c r="BC2543" s="34"/>
      <c r="BD2543" s="44">
        <v>142120</v>
      </c>
      <c r="BE2543" s="34" t="s">
        <v>2835</v>
      </c>
      <c r="BF2543" s="43" t="s">
        <v>426</v>
      </c>
      <c r="BG2543" s="34" t="s">
        <v>646</v>
      </c>
      <c r="BH2543" s="34" t="s">
        <v>409</v>
      </c>
      <c r="BI2543" s="34" t="s">
        <v>7088</v>
      </c>
      <c r="BJ2543" s="44" t="s">
        <v>3928</v>
      </c>
      <c r="BK2543" s="44" t="s">
        <v>7044</v>
      </c>
    </row>
    <row r="2544" spans="22:63">
      <c r="V2544" s="43">
        <v>333</v>
      </c>
      <c r="W2544" s="34" t="s">
        <v>4341</v>
      </c>
      <c r="X2544" s="44">
        <v>142121</v>
      </c>
      <c r="Y2544" s="34" t="s">
        <v>2934</v>
      </c>
      <c r="Z2544" s="43" t="s">
        <v>1277</v>
      </c>
      <c r="AA2544" s="34" t="s">
        <v>646</v>
      </c>
      <c r="AB2544" s="34" t="s">
        <v>409</v>
      </c>
      <c r="AC2544" s="34" t="s">
        <v>7089</v>
      </c>
      <c r="AD2544" s="44" t="s">
        <v>3928</v>
      </c>
      <c r="AE2544" s="44" t="s">
        <v>7044</v>
      </c>
      <c r="AF2544" s="43">
        <v>333</v>
      </c>
      <c r="AG2544" s="34" t="s">
        <v>4341</v>
      </c>
      <c r="AH2544" s="34" t="s">
        <v>4340</v>
      </c>
      <c r="AI2544" s="43" t="s">
        <v>4315</v>
      </c>
      <c r="AJ2544" s="44" t="s">
        <v>4342</v>
      </c>
      <c r="AK2544" s="295">
        <v>2300473</v>
      </c>
      <c r="AL2544" s="44" t="s">
        <v>643</v>
      </c>
      <c r="AM2544" s="44" t="s">
        <v>4346</v>
      </c>
      <c r="AN2544" s="296">
        <v>249146850</v>
      </c>
      <c r="AO2544" s="34"/>
      <c r="AP2544" s="34"/>
      <c r="AQ2544" s="34"/>
      <c r="AR2544" s="34"/>
      <c r="AS2544" s="34"/>
      <c r="AT2544" s="44" t="s">
        <v>7031</v>
      </c>
      <c r="AU2544" s="44"/>
      <c r="AV2544" s="751" t="str" cm="1">
        <f t="array" ref="AV25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4" s="34"/>
      <c r="AX2544" s="34"/>
      <c r="AY2544" s="34"/>
      <c r="AZ2544" s="34"/>
      <c r="BA2544" s="34"/>
      <c r="BB2544" s="34"/>
      <c r="BC2544" s="34"/>
      <c r="BD2544" s="44">
        <v>142121</v>
      </c>
      <c r="BE2544" s="34" t="s">
        <v>2934</v>
      </c>
      <c r="BF2544" s="43" t="s">
        <v>1277</v>
      </c>
      <c r="BG2544" s="34" t="s">
        <v>646</v>
      </c>
      <c r="BH2544" s="34" t="s">
        <v>409</v>
      </c>
      <c r="BI2544" s="34" t="s">
        <v>7089</v>
      </c>
      <c r="BJ2544" s="44" t="s">
        <v>3928</v>
      </c>
      <c r="BK2544" s="44" t="s">
        <v>7044</v>
      </c>
    </row>
    <row r="2545" spans="22:63">
      <c r="V2545" s="43">
        <v>333</v>
      </c>
      <c r="W2545" s="34" t="s">
        <v>4341</v>
      </c>
      <c r="X2545" s="44">
        <v>142122</v>
      </c>
      <c r="Y2545" s="34" t="s">
        <v>3030</v>
      </c>
      <c r="Z2545" s="43" t="s">
        <v>1277</v>
      </c>
      <c r="AA2545" s="34" t="s">
        <v>646</v>
      </c>
      <c r="AB2545" s="34" t="s">
        <v>409</v>
      </c>
      <c r="AC2545" s="34" t="s">
        <v>7090</v>
      </c>
      <c r="AD2545" s="44" t="s">
        <v>3928</v>
      </c>
      <c r="AE2545" s="44" t="s">
        <v>7044</v>
      </c>
      <c r="AF2545" s="43">
        <v>333</v>
      </c>
      <c r="AG2545" s="34" t="s">
        <v>4341</v>
      </c>
      <c r="AH2545" s="34" t="s">
        <v>4340</v>
      </c>
      <c r="AI2545" s="43" t="s">
        <v>4315</v>
      </c>
      <c r="AJ2545" s="44" t="s">
        <v>4342</v>
      </c>
      <c r="AK2545" s="295">
        <v>2300473</v>
      </c>
      <c r="AL2545" s="44" t="s">
        <v>643</v>
      </c>
      <c r="AM2545" s="44" t="s">
        <v>4346</v>
      </c>
      <c r="AN2545" s="296">
        <v>249146850</v>
      </c>
      <c r="AO2545" s="34"/>
      <c r="AP2545" s="34"/>
      <c r="AQ2545" s="34"/>
      <c r="AR2545" s="34"/>
      <c r="AS2545" s="34"/>
      <c r="AT2545" s="44" t="s">
        <v>7031</v>
      </c>
      <c r="AU2545" s="44"/>
      <c r="AV2545" s="751" t="str" cm="1">
        <f t="array" ref="AV25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5" s="34"/>
      <c r="AX2545" s="34"/>
      <c r="AY2545" s="34"/>
      <c r="AZ2545" s="34"/>
      <c r="BA2545" s="34"/>
      <c r="BB2545" s="34"/>
      <c r="BC2545" s="34"/>
      <c r="BD2545" s="44">
        <v>142122</v>
      </c>
      <c r="BE2545" s="34" t="s">
        <v>3030</v>
      </c>
      <c r="BF2545" s="43" t="s">
        <v>1277</v>
      </c>
      <c r="BG2545" s="34" t="s">
        <v>646</v>
      </c>
      <c r="BH2545" s="34" t="s">
        <v>409</v>
      </c>
      <c r="BI2545" s="34" t="s">
        <v>7090</v>
      </c>
      <c r="BJ2545" s="44" t="s">
        <v>3928</v>
      </c>
      <c r="BK2545" s="44" t="s">
        <v>7044</v>
      </c>
    </row>
    <row r="2546" spans="22:63">
      <c r="V2546" s="43">
        <v>333</v>
      </c>
      <c r="W2546" s="34" t="s">
        <v>4341</v>
      </c>
      <c r="X2546" s="44">
        <v>142119</v>
      </c>
      <c r="Y2546" s="34" t="s">
        <v>2721</v>
      </c>
      <c r="Z2546" s="43" t="s">
        <v>1277</v>
      </c>
      <c r="AA2546" s="34" t="s">
        <v>646</v>
      </c>
      <c r="AB2546" s="34" t="s">
        <v>409</v>
      </c>
      <c r="AC2546" s="34" t="s">
        <v>7087</v>
      </c>
      <c r="AD2546" s="44" t="s">
        <v>3928</v>
      </c>
      <c r="AE2546" s="44" t="s">
        <v>7044</v>
      </c>
      <c r="AF2546" s="43">
        <v>333</v>
      </c>
      <c r="AG2546" s="34" t="s">
        <v>4341</v>
      </c>
      <c r="AH2546" s="34" t="s">
        <v>4340</v>
      </c>
      <c r="AI2546" s="43" t="s">
        <v>4315</v>
      </c>
      <c r="AJ2546" s="44" t="s">
        <v>4342</v>
      </c>
      <c r="AK2546" s="295">
        <v>2300473</v>
      </c>
      <c r="AL2546" s="44" t="s">
        <v>643</v>
      </c>
      <c r="AM2546" s="44" t="s">
        <v>4346</v>
      </c>
      <c r="AN2546" s="296">
        <v>249146850</v>
      </c>
      <c r="AO2546" s="34"/>
      <c r="AP2546" s="34"/>
      <c r="AQ2546" s="34"/>
      <c r="AR2546" s="34"/>
      <c r="AS2546" s="34"/>
      <c r="AT2546" s="44" t="s">
        <v>7031</v>
      </c>
      <c r="AU2546" s="44"/>
      <c r="AV2546" s="751" t="str" cm="1">
        <f t="array" ref="AV25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6" s="34"/>
      <c r="AX2546" s="34"/>
      <c r="AY2546" s="34"/>
      <c r="AZ2546" s="34"/>
      <c r="BA2546" s="34"/>
      <c r="BB2546" s="34"/>
      <c r="BC2546" s="34"/>
      <c r="BD2546" s="44">
        <v>142119</v>
      </c>
      <c r="BE2546" s="34" t="s">
        <v>2721</v>
      </c>
      <c r="BF2546" s="43" t="s">
        <v>1277</v>
      </c>
      <c r="BG2546" s="34" t="s">
        <v>646</v>
      </c>
      <c r="BH2546" s="34" t="s">
        <v>409</v>
      </c>
      <c r="BI2546" s="34" t="s">
        <v>7087</v>
      </c>
      <c r="BJ2546" s="44" t="s">
        <v>3928</v>
      </c>
      <c r="BK2546" s="44" t="s">
        <v>7044</v>
      </c>
    </row>
    <row r="2547" spans="22:63">
      <c r="V2547" s="43">
        <v>333</v>
      </c>
      <c r="W2547" s="34" t="s">
        <v>4341</v>
      </c>
      <c r="X2547" s="44">
        <v>142114</v>
      </c>
      <c r="Y2547" s="34" t="s">
        <v>2450</v>
      </c>
      <c r="Z2547" s="43" t="s">
        <v>426</v>
      </c>
      <c r="AA2547" s="34" t="s">
        <v>646</v>
      </c>
      <c r="AB2547" s="34" t="s">
        <v>409</v>
      </c>
      <c r="AC2547" s="34" t="s">
        <v>2450</v>
      </c>
      <c r="AD2547" s="44" t="s">
        <v>3928</v>
      </c>
      <c r="AE2547" s="44" t="s">
        <v>7044</v>
      </c>
      <c r="AF2547" s="43">
        <v>333</v>
      </c>
      <c r="AG2547" s="34" t="s">
        <v>4341</v>
      </c>
      <c r="AH2547" s="34" t="s">
        <v>4340</v>
      </c>
      <c r="AI2547" s="43" t="s">
        <v>4315</v>
      </c>
      <c r="AJ2547" s="44" t="s">
        <v>4342</v>
      </c>
      <c r="AK2547" s="295">
        <v>2300473</v>
      </c>
      <c r="AL2547" s="44" t="s">
        <v>643</v>
      </c>
      <c r="AM2547" s="44" t="s">
        <v>4346</v>
      </c>
      <c r="AN2547" s="296">
        <v>249146850</v>
      </c>
      <c r="AO2547" s="34"/>
      <c r="AP2547" s="34"/>
      <c r="AQ2547" s="34"/>
      <c r="AR2547" s="34"/>
      <c r="AS2547" s="34"/>
      <c r="AT2547" s="44" t="s">
        <v>7031</v>
      </c>
      <c r="AU2547" s="44"/>
      <c r="AV2547" s="751" t="str" cm="1">
        <f t="array" ref="AV25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7" s="34"/>
      <c r="AX2547" s="34"/>
      <c r="AY2547" s="34"/>
      <c r="AZ2547" s="34"/>
      <c r="BA2547" s="34"/>
      <c r="BB2547" s="34"/>
      <c r="BC2547" s="34"/>
      <c r="BD2547" s="44">
        <v>142114</v>
      </c>
      <c r="BE2547" s="34" t="s">
        <v>2450</v>
      </c>
      <c r="BF2547" s="43" t="s">
        <v>426</v>
      </c>
      <c r="BG2547" s="34" t="s">
        <v>646</v>
      </c>
      <c r="BH2547" s="34" t="s">
        <v>409</v>
      </c>
      <c r="BI2547" s="34" t="s">
        <v>2450</v>
      </c>
      <c r="BJ2547" s="44" t="s">
        <v>3928</v>
      </c>
      <c r="BK2547" s="44" t="s">
        <v>7044</v>
      </c>
    </row>
    <row r="2548" spans="22:63">
      <c r="V2548" s="43">
        <v>333</v>
      </c>
      <c r="W2548" s="34" t="s">
        <v>4341</v>
      </c>
      <c r="X2548" s="44">
        <v>141802</v>
      </c>
      <c r="Y2548" s="34" t="s">
        <v>907</v>
      </c>
      <c r="Z2548" s="43" t="s">
        <v>426</v>
      </c>
      <c r="AA2548" s="34" t="s">
        <v>643</v>
      </c>
      <c r="AB2548" s="34" t="s">
        <v>409</v>
      </c>
      <c r="AC2548" s="34" t="s">
        <v>907</v>
      </c>
      <c r="AD2548" s="44" t="s">
        <v>3928</v>
      </c>
      <c r="AE2548" s="44" t="s">
        <v>7044</v>
      </c>
      <c r="AF2548" s="43">
        <v>333</v>
      </c>
      <c r="AG2548" s="34" t="s">
        <v>4341</v>
      </c>
      <c r="AH2548" s="34" t="s">
        <v>4340</v>
      </c>
      <c r="AI2548" s="43" t="s">
        <v>4315</v>
      </c>
      <c r="AJ2548" s="44" t="s">
        <v>4342</v>
      </c>
      <c r="AK2548" s="295">
        <v>2300473</v>
      </c>
      <c r="AL2548" s="44" t="s">
        <v>643</v>
      </c>
      <c r="AM2548" s="44" t="s">
        <v>4346</v>
      </c>
      <c r="AN2548" s="296">
        <v>249146850</v>
      </c>
      <c r="AO2548" s="34"/>
      <c r="AP2548" s="34"/>
      <c r="AQ2548" s="34"/>
      <c r="AR2548" s="34"/>
      <c r="AS2548" s="34"/>
      <c r="AT2548" s="44" t="s">
        <v>7031</v>
      </c>
      <c r="AU2548" s="44"/>
      <c r="AV2548" s="751" t="str" cm="1">
        <f t="array" ref="AV25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8" s="34"/>
      <c r="AX2548" s="34"/>
      <c r="AY2548" s="34"/>
      <c r="AZ2548" s="34"/>
      <c r="BA2548" s="34"/>
      <c r="BB2548" s="34"/>
      <c r="BC2548" s="34"/>
      <c r="BD2548" s="44">
        <v>141802</v>
      </c>
      <c r="BE2548" s="34" t="s">
        <v>907</v>
      </c>
      <c r="BF2548" s="43" t="s">
        <v>426</v>
      </c>
      <c r="BG2548" s="34" t="s">
        <v>643</v>
      </c>
      <c r="BH2548" s="34" t="s">
        <v>409</v>
      </c>
      <c r="BI2548" s="34" t="s">
        <v>907</v>
      </c>
      <c r="BJ2548" s="44" t="s">
        <v>3928</v>
      </c>
      <c r="BK2548" s="44" t="s">
        <v>7044</v>
      </c>
    </row>
    <row r="2549" spans="22:63">
      <c r="V2549" s="43">
        <v>333</v>
      </c>
      <c r="W2549" s="34" t="s">
        <v>4341</v>
      </c>
      <c r="X2549" s="44">
        <v>141804</v>
      </c>
      <c r="Y2549" s="34" t="s">
        <v>1172</v>
      </c>
      <c r="Z2549" s="43" t="s">
        <v>426</v>
      </c>
      <c r="AA2549" s="34" t="s">
        <v>643</v>
      </c>
      <c r="AB2549" s="34" t="s">
        <v>409</v>
      </c>
      <c r="AC2549" s="34" t="s">
        <v>1172</v>
      </c>
      <c r="AD2549" s="44" t="s">
        <v>3928</v>
      </c>
      <c r="AE2549" s="44" t="s">
        <v>7044</v>
      </c>
      <c r="AF2549" s="43">
        <v>333</v>
      </c>
      <c r="AG2549" s="34" t="s">
        <v>4341</v>
      </c>
      <c r="AH2549" s="34" t="s">
        <v>4340</v>
      </c>
      <c r="AI2549" s="43" t="s">
        <v>4315</v>
      </c>
      <c r="AJ2549" s="44" t="s">
        <v>4342</v>
      </c>
      <c r="AK2549" s="295">
        <v>2300473</v>
      </c>
      <c r="AL2549" s="44" t="s">
        <v>643</v>
      </c>
      <c r="AM2549" s="44" t="s">
        <v>4346</v>
      </c>
      <c r="AN2549" s="296">
        <v>249146850</v>
      </c>
      <c r="AO2549" s="34"/>
      <c r="AP2549" s="34"/>
      <c r="AQ2549" s="34"/>
      <c r="AR2549" s="34"/>
      <c r="AS2549" s="34"/>
      <c r="AT2549" s="44" t="s">
        <v>7031</v>
      </c>
      <c r="AU2549" s="44"/>
      <c r="AV2549" s="751" t="str" cm="1">
        <f t="array" ref="AV25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49" s="34"/>
      <c r="AX2549" s="34"/>
      <c r="AY2549" s="34"/>
      <c r="AZ2549" s="34"/>
      <c r="BA2549" s="34"/>
      <c r="BB2549" s="34"/>
      <c r="BC2549" s="34"/>
      <c r="BD2549" s="44">
        <v>141804</v>
      </c>
      <c r="BE2549" s="34" t="s">
        <v>1172</v>
      </c>
      <c r="BF2549" s="43" t="s">
        <v>426</v>
      </c>
      <c r="BG2549" s="34" t="s">
        <v>643</v>
      </c>
      <c r="BH2549" s="34" t="s">
        <v>409</v>
      </c>
      <c r="BI2549" s="34" t="s">
        <v>1172</v>
      </c>
      <c r="BJ2549" s="44" t="s">
        <v>3928</v>
      </c>
      <c r="BK2549" s="44" t="s">
        <v>7044</v>
      </c>
    </row>
    <row r="2550" spans="22:63">
      <c r="V2550" s="43">
        <v>333</v>
      </c>
      <c r="W2550" s="34" t="s">
        <v>4341</v>
      </c>
      <c r="X2550" s="44">
        <v>141808</v>
      </c>
      <c r="Y2550" s="34" t="s">
        <v>1461</v>
      </c>
      <c r="Z2550" s="43" t="s">
        <v>1277</v>
      </c>
      <c r="AA2550" s="34" t="s">
        <v>643</v>
      </c>
      <c r="AB2550" s="34" t="s">
        <v>409</v>
      </c>
      <c r="AC2550" s="34" t="s">
        <v>1461</v>
      </c>
      <c r="AD2550" s="44" t="s">
        <v>3928</v>
      </c>
      <c r="AE2550" s="44" t="s">
        <v>7044</v>
      </c>
      <c r="AF2550" s="43">
        <v>333</v>
      </c>
      <c r="AG2550" s="34" t="s">
        <v>4341</v>
      </c>
      <c r="AH2550" s="34" t="s">
        <v>4340</v>
      </c>
      <c r="AI2550" s="43" t="s">
        <v>4315</v>
      </c>
      <c r="AJ2550" s="44" t="s">
        <v>4342</v>
      </c>
      <c r="AK2550" s="295">
        <v>2300473</v>
      </c>
      <c r="AL2550" s="44" t="s">
        <v>643</v>
      </c>
      <c r="AM2550" s="44" t="s">
        <v>4346</v>
      </c>
      <c r="AN2550" s="296">
        <v>249146850</v>
      </c>
      <c r="AO2550" s="34"/>
      <c r="AP2550" s="34"/>
      <c r="AQ2550" s="34"/>
      <c r="AR2550" s="34"/>
      <c r="AS2550" s="34"/>
      <c r="AT2550" s="44" t="s">
        <v>7031</v>
      </c>
      <c r="AU2550" s="44"/>
      <c r="AV2550" s="751" t="str" cm="1">
        <f t="array" ref="AV25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0" s="34"/>
      <c r="AX2550" s="34"/>
      <c r="AY2550" s="34"/>
      <c r="AZ2550" s="34"/>
      <c r="BA2550" s="34"/>
      <c r="BB2550" s="34"/>
      <c r="BC2550" s="34"/>
      <c r="BD2550" s="44">
        <v>141808</v>
      </c>
      <c r="BE2550" s="34" t="s">
        <v>1461</v>
      </c>
      <c r="BF2550" s="43" t="s">
        <v>1277</v>
      </c>
      <c r="BG2550" s="34" t="s">
        <v>643</v>
      </c>
      <c r="BH2550" s="34" t="s">
        <v>409</v>
      </c>
      <c r="BI2550" s="34" t="s">
        <v>1461</v>
      </c>
      <c r="BJ2550" s="44" t="s">
        <v>3928</v>
      </c>
      <c r="BK2550" s="44" t="s">
        <v>7044</v>
      </c>
    </row>
    <row r="2551" spans="22:63">
      <c r="V2551" s="43">
        <v>333</v>
      </c>
      <c r="W2551" s="34" t="s">
        <v>4341</v>
      </c>
      <c r="X2551" s="44">
        <v>141809</v>
      </c>
      <c r="Y2551" s="34" t="s">
        <v>1736</v>
      </c>
      <c r="Z2551" s="43" t="s">
        <v>426</v>
      </c>
      <c r="AA2551" s="34" t="s">
        <v>643</v>
      </c>
      <c r="AB2551" s="34" t="s">
        <v>409</v>
      </c>
      <c r="AC2551" s="34" t="s">
        <v>1736</v>
      </c>
      <c r="AD2551" s="44" t="s">
        <v>3928</v>
      </c>
      <c r="AE2551" s="44" t="s">
        <v>7044</v>
      </c>
      <c r="AF2551" s="43">
        <v>333</v>
      </c>
      <c r="AG2551" s="34" t="s">
        <v>4341</v>
      </c>
      <c r="AH2551" s="34" t="s">
        <v>4340</v>
      </c>
      <c r="AI2551" s="43" t="s">
        <v>4315</v>
      </c>
      <c r="AJ2551" s="44" t="s">
        <v>4342</v>
      </c>
      <c r="AK2551" s="295">
        <v>2300473</v>
      </c>
      <c r="AL2551" s="44" t="s">
        <v>643</v>
      </c>
      <c r="AM2551" s="44" t="s">
        <v>4346</v>
      </c>
      <c r="AN2551" s="296">
        <v>249146850</v>
      </c>
      <c r="AO2551" s="34"/>
      <c r="AP2551" s="34"/>
      <c r="AQ2551" s="34"/>
      <c r="AR2551" s="34"/>
      <c r="AS2551" s="34"/>
      <c r="AT2551" s="44" t="s">
        <v>7031</v>
      </c>
      <c r="AU2551" s="44"/>
      <c r="AV2551" s="751" t="str" cm="1">
        <f t="array" ref="AV25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1" s="34"/>
      <c r="AX2551" s="34"/>
      <c r="AY2551" s="34"/>
      <c r="AZ2551" s="34"/>
      <c r="BA2551" s="34"/>
      <c r="BB2551" s="34"/>
      <c r="BC2551" s="34"/>
      <c r="BD2551" s="44">
        <v>141809</v>
      </c>
      <c r="BE2551" s="34" t="s">
        <v>1736</v>
      </c>
      <c r="BF2551" s="43" t="s">
        <v>426</v>
      </c>
      <c r="BG2551" s="34" t="s">
        <v>643</v>
      </c>
      <c r="BH2551" s="34" t="s">
        <v>409</v>
      </c>
      <c r="BI2551" s="34" t="s">
        <v>1736</v>
      </c>
      <c r="BJ2551" s="44" t="s">
        <v>3928</v>
      </c>
      <c r="BK2551" s="44" t="s">
        <v>7044</v>
      </c>
    </row>
    <row r="2552" spans="22:63">
      <c r="V2552" s="43">
        <v>333</v>
      </c>
      <c r="W2552" s="34" t="s">
        <v>4341</v>
      </c>
      <c r="X2552" s="44">
        <v>141814</v>
      </c>
      <c r="Y2552" s="34" t="s">
        <v>2134</v>
      </c>
      <c r="Z2552" s="43" t="s">
        <v>1277</v>
      </c>
      <c r="AA2552" s="34" t="s">
        <v>643</v>
      </c>
      <c r="AB2552" s="34" t="s">
        <v>409</v>
      </c>
      <c r="AC2552" s="34" t="s">
        <v>2134</v>
      </c>
      <c r="AD2552" s="44" t="s">
        <v>3928</v>
      </c>
      <c r="AE2552" s="44" t="s">
        <v>7044</v>
      </c>
      <c r="AF2552" s="43">
        <v>333</v>
      </c>
      <c r="AG2552" s="34" t="s">
        <v>4341</v>
      </c>
      <c r="AH2552" s="34" t="s">
        <v>4340</v>
      </c>
      <c r="AI2552" s="43" t="s">
        <v>4315</v>
      </c>
      <c r="AJ2552" s="44" t="s">
        <v>4342</v>
      </c>
      <c r="AK2552" s="295">
        <v>2300473</v>
      </c>
      <c r="AL2552" s="44" t="s">
        <v>643</v>
      </c>
      <c r="AM2552" s="44" t="s">
        <v>4346</v>
      </c>
      <c r="AN2552" s="296">
        <v>249146850</v>
      </c>
      <c r="AO2552" s="34"/>
      <c r="AP2552" s="34"/>
      <c r="AQ2552" s="34"/>
      <c r="AR2552" s="34"/>
      <c r="AS2552" s="34"/>
      <c r="AT2552" s="44" t="s">
        <v>7031</v>
      </c>
      <c r="AU2552" s="44"/>
      <c r="AV2552" s="751" t="str" cm="1">
        <f t="array" ref="AV25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2" s="34"/>
      <c r="AX2552" s="34"/>
      <c r="AY2552" s="34"/>
      <c r="AZ2552" s="34"/>
      <c r="BA2552" s="34"/>
      <c r="BB2552" s="34"/>
      <c r="BC2552" s="34"/>
      <c r="BD2552" s="44">
        <v>141814</v>
      </c>
      <c r="BE2552" s="34" t="s">
        <v>2134</v>
      </c>
      <c r="BF2552" s="43" t="s">
        <v>1277</v>
      </c>
      <c r="BG2552" s="34" t="s">
        <v>643</v>
      </c>
      <c r="BH2552" s="34" t="s">
        <v>409</v>
      </c>
      <c r="BI2552" s="34" t="s">
        <v>2134</v>
      </c>
      <c r="BJ2552" s="44" t="s">
        <v>3928</v>
      </c>
      <c r="BK2552" s="44" t="s">
        <v>7044</v>
      </c>
    </row>
    <row r="2553" spans="22:63">
      <c r="V2553" s="43">
        <v>333</v>
      </c>
      <c r="W2553" s="34" t="s">
        <v>4341</v>
      </c>
      <c r="X2553" s="44">
        <v>141813</v>
      </c>
      <c r="Y2553" s="34" t="s">
        <v>1950</v>
      </c>
      <c r="Z2553" s="43" t="s">
        <v>426</v>
      </c>
      <c r="AA2553" s="34" t="s">
        <v>643</v>
      </c>
      <c r="AB2553" s="34" t="s">
        <v>409</v>
      </c>
      <c r="AC2553" s="34" t="s">
        <v>1950</v>
      </c>
      <c r="AD2553" s="44" t="s">
        <v>3928</v>
      </c>
      <c r="AE2553" s="44" t="s">
        <v>7044</v>
      </c>
      <c r="AF2553" s="43">
        <v>333</v>
      </c>
      <c r="AG2553" s="34" t="s">
        <v>4341</v>
      </c>
      <c r="AH2553" s="34" t="s">
        <v>4340</v>
      </c>
      <c r="AI2553" s="43" t="s">
        <v>4315</v>
      </c>
      <c r="AJ2553" s="44" t="s">
        <v>4342</v>
      </c>
      <c r="AK2553" s="295">
        <v>2300473</v>
      </c>
      <c r="AL2553" s="44" t="s">
        <v>643</v>
      </c>
      <c r="AM2553" s="44" t="s">
        <v>4346</v>
      </c>
      <c r="AN2553" s="296">
        <v>249146850</v>
      </c>
      <c r="AO2553" s="34"/>
      <c r="AP2553" s="34"/>
      <c r="AQ2553" s="34"/>
      <c r="AR2553" s="34"/>
      <c r="AS2553" s="34"/>
      <c r="AT2553" s="44" t="s">
        <v>7031</v>
      </c>
      <c r="AU2553" s="44"/>
      <c r="AV2553" s="751" t="str" cm="1">
        <f t="array" ref="AV25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3" s="34"/>
      <c r="AX2553" s="34"/>
      <c r="AY2553" s="34"/>
      <c r="AZ2553" s="34"/>
      <c r="BA2553" s="34"/>
      <c r="BB2553" s="34"/>
      <c r="BC2553" s="34"/>
      <c r="BD2553" s="44">
        <v>141813</v>
      </c>
      <c r="BE2553" s="34" t="s">
        <v>1950</v>
      </c>
      <c r="BF2553" s="43" t="s">
        <v>426</v>
      </c>
      <c r="BG2553" s="34" t="s">
        <v>643</v>
      </c>
      <c r="BH2553" s="34" t="s">
        <v>409</v>
      </c>
      <c r="BI2553" s="34" t="s">
        <v>1950</v>
      </c>
      <c r="BJ2553" s="44" t="s">
        <v>3928</v>
      </c>
      <c r="BK2553" s="44" t="s">
        <v>7044</v>
      </c>
    </row>
    <row r="2554" spans="22:63">
      <c r="V2554" s="43">
        <v>333</v>
      </c>
      <c r="W2554" s="34" t="s">
        <v>4341</v>
      </c>
      <c r="X2554" s="44">
        <v>141800</v>
      </c>
      <c r="Y2554" s="34" t="s">
        <v>7091</v>
      </c>
      <c r="Z2554" s="43" t="s">
        <v>426</v>
      </c>
      <c r="AA2554" s="34" t="s">
        <v>643</v>
      </c>
      <c r="AB2554" s="34" t="s">
        <v>409</v>
      </c>
      <c r="AC2554" s="34" t="s">
        <v>7092</v>
      </c>
      <c r="AD2554" s="44" t="s">
        <v>3928</v>
      </c>
      <c r="AE2554" s="44" t="s">
        <v>7044</v>
      </c>
      <c r="AF2554" s="43">
        <v>333</v>
      </c>
      <c r="AG2554" s="34" t="s">
        <v>4341</v>
      </c>
      <c r="AH2554" s="34" t="s">
        <v>4340</v>
      </c>
      <c r="AI2554" s="43" t="s">
        <v>4315</v>
      </c>
      <c r="AJ2554" s="44" t="s">
        <v>4342</v>
      </c>
      <c r="AK2554" s="295">
        <v>2300473</v>
      </c>
      <c r="AL2554" s="44" t="s">
        <v>643</v>
      </c>
      <c r="AM2554" s="44" t="s">
        <v>4346</v>
      </c>
      <c r="AN2554" s="296">
        <v>249146850</v>
      </c>
      <c r="AO2554" s="34"/>
      <c r="AP2554" s="34"/>
      <c r="AQ2554" s="34"/>
      <c r="AR2554" s="34"/>
      <c r="AS2554" s="34"/>
      <c r="AT2554" s="44" t="s">
        <v>7031</v>
      </c>
      <c r="AU2554" s="44"/>
      <c r="AV2554" s="751" t="str" cm="1">
        <f t="array" ref="AV25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4" s="34"/>
      <c r="AX2554" s="34"/>
      <c r="AY2554" s="34"/>
      <c r="AZ2554" s="34"/>
      <c r="BA2554" s="34"/>
      <c r="BB2554" s="34"/>
      <c r="BC2554" s="34"/>
      <c r="BD2554" s="44">
        <v>141800</v>
      </c>
      <c r="BE2554" s="34" t="s">
        <v>7091</v>
      </c>
      <c r="BF2554" s="43" t="s">
        <v>426</v>
      </c>
      <c r="BG2554" s="34" t="s">
        <v>643</v>
      </c>
      <c r="BH2554" s="34" t="s">
        <v>409</v>
      </c>
      <c r="BI2554" s="34" t="s">
        <v>7092</v>
      </c>
      <c r="BJ2554" s="44" t="s">
        <v>3928</v>
      </c>
      <c r="BK2554" s="44" t="s">
        <v>7044</v>
      </c>
    </row>
    <row r="2555" spans="22:63">
      <c r="V2555" s="43">
        <v>333</v>
      </c>
      <c r="W2555" s="34" t="s">
        <v>4341</v>
      </c>
      <c r="X2555" s="44">
        <v>141817</v>
      </c>
      <c r="Y2555" s="34" t="s">
        <v>2300</v>
      </c>
      <c r="Z2555" s="43" t="s">
        <v>1277</v>
      </c>
      <c r="AA2555" s="34" t="s">
        <v>643</v>
      </c>
      <c r="AB2555" s="34" t="s">
        <v>409</v>
      </c>
      <c r="AC2555" s="34" t="s">
        <v>7093</v>
      </c>
      <c r="AD2555" s="44" t="s">
        <v>3928</v>
      </c>
      <c r="AE2555" s="44" t="s">
        <v>7044</v>
      </c>
      <c r="AF2555" s="43">
        <v>333</v>
      </c>
      <c r="AG2555" s="34" t="s">
        <v>4341</v>
      </c>
      <c r="AH2555" s="34" t="s">
        <v>4340</v>
      </c>
      <c r="AI2555" s="43" t="s">
        <v>4315</v>
      </c>
      <c r="AJ2555" s="44" t="s">
        <v>4342</v>
      </c>
      <c r="AK2555" s="295">
        <v>2300473</v>
      </c>
      <c r="AL2555" s="44" t="s">
        <v>643</v>
      </c>
      <c r="AM2555" s="44" t="s">
        <v>4346</v>
      </c>
      <c r="AN2555" s="296">
        <v>249146850</v>
      </c>
      <c r="AO2555" s="34"/>
      <c r="AP2555" s="34"/>
      <c r="AQ2555" s="34"/>
      <c r="AR2555" s="34"/>
      <c r="AS2555" s="34"/>
      <c r="AT2555" s="44" t="s">
        <v>7031</v>
      </c>
      <c r="AU2555" s="44"/>
      <c r="AV2555" s="751" t="str" cm="1">
        <f t="array" ref="AV25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5" s="34"/>
      <c r="AX2555" s="34"/>
      <c r="AY2555" s="34"/>
      <c r="AZ2555" s="34"/>
      <c r="BA2555" s="34"/>
      <c r="BB2555" s="34"/>
      <c r="BC2555" s="34"/>
      <c r="BD2555" s="44">
        <v>141817</v>
      </c>
      <c r="BE2555" s="34" t="s">
        <v>2300</v>
      </c>
      <c r="BF2555" s="43" t="s">
        <v>1277</v>
      </c>
      <c r="BG2555" s="34" t="s">
        <v>643</v>
      </c>
      <c r="BH2555" s="34" t="s">
        <v>409</v>
      </c>
      <c r="BI2555" s="34" t="s">
        <v>7093</v>
      </c>
      <c r="BJ2555" s="44" t="s">
        <v>3928</v>
      </c>
      <c r="BK2555" s="44" t="s">
        <v>7044</v>
      </c>
    </row>
    <row r="2556" spans="22:63">
      <c r="V2556" s="43">
        <v>333</v>
      </c>
      <c r="W2556" s="34" t="s">
        <v>4341</v>
      </c>
      <c r="X2556" s="44">
        <v>141818</v>
      </c>
      <c r="Y2556" s="34" t="s">
        <v>2448</v>
      </c>
      <c r="Z2556" s="43" t="s">
        <v>1277</v>
      </c>
      <c r="AA2556" s="34" t="s">
        <v>643</v>
      </c>
      <c r="AB2556" s="34" t="s">
        <v>409</v>
      </c>
      <c r="AC2556" s="34" t="s">
        <v>7094</v>
      </c>
      <c r="AD2556" s="44" t="s">
        <v>3928</v>
      </c>
      <c r="AE2556" s="44" t="s">
        <v>7044</v>
      </c>
      <c r="AF2556" s="43">
        <v>333</v>
      </c>
      <c r="AG2556" s="34" t="s">
        <v>4341</v>
      </c>
      <c r="AH2556" s="34" t="s">
        <v>4340</v>
      </c>
      <c r="AI2556" s="43" t="s">
        <v>4315</v>
      </c>
      <c r="AJ2556" s="44" t="s">
        <v>4342</v>
      </c>
      <c r="AK2556" s="295">
        <v>2300473</v>
      </c>
      <c r="AL2556" s="44" t="s">
        <v>643</v>
      </c>
      <c r="AM2556" s="44" t="s">
        <v>4346</v>
      </c>
      <c r="AN2556" s="296">
        <v>249146850</v>
      </c>
      <c r="AO2556" s="34"/>
      <c r="AP2556" s="34"/>
      <c r="AQ2556" s="34"/>
      <c r="AR2556" s="34"/>
      <c r="AS2556" s="34"/>
      <c r="AT2556" s="44" t="s">
        <v>7031</v>
      </c>
      <c r="AU2556" s="44"/>
      <c r="AV2556" s="751" t="str" cm="1">
        <f t="array" ref="AV25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6" s="34"/>
      <c r="AX2556" s="34"/>
      <c r="AY2556" s="34"/>
      <c r="AZ2556" s="34"/>
      <c r="BA2556" s="34"/>
      <c r="BB2556" s="34"/>
      <c r="BC2556" s="34"/>
      <c r="BD2556" s="44">
        <v>141818</v>
      </c>
      <c r="BE2556" s="34" t="s">
        <v>2448</v>
      </c>
      <c r="BF2556" s="43" t="s">
        <v>1277</v>
      </c>
      <c r="BG2556" s="34" t="s">
        <v>643</v>
      </c>
      <c r="BH2556" s="34" t="s">
        <v>409</v>
      </c>
      <c r="BI2556" s="34" t="s">
        <v>7094</v>
      </c>
      <c r="BJ2556" s="44" t="s">
        <v>3928</v>
      </c>
      <c r="BK2556" s="44" t="s">
        <v>7044</v>
      </c>
    </row>
    <row r="2557" spans="22:63">
      <c r="V2557" s="43">
        <v>333</v>
      </c>
      <c r="W2557" s="34" t="s">
        <v>4341</v>
      </c>
      <c r="X2557" s="44">
        <v>141819</v>
      </c>
      <c r="Y2557" s="34" t="s">
        <v>2587</v>
      </c>
      <c r="Z2557" s="43" t="s">
        <v>426</v>
      </c>
      <c r="AA2557" s="34" t="s">
        <v>643</v>
      </c>
      <c r="AB2557" s="34" t="s">
        <v>409</v>
      </c>
      <c r="AC2557" s="34" t="s">
        <v>7095</v>
      </c>
      <c r="AD2557" s="44" t="s">
        <v>3928</v>
      </c>
      <c r="AE2557" s="44" t="s">
        <v>7044</v>
      </c>
      <c r="AF2557" s="43">
        <v>333</v>
      </c>
      <c r="AG2557" s="34" t="s">
        <v>4341</v>
      </c>
      <c r="AH2557" s="34" t="s">
        <v>4340</v>
      </c>
      <c r="AI2557" s="43" t="s">
        <v>4315</v>
      </c>
      <c r="AJ2557" s="44" t="s">
        <v>4342</v>
      </c>
      <c r="AK2557" s="295">
        <v>2300473</v>
      </c>
      <c r="AL2557" s="44" t="s">
        <v>643</v>
      </c>
      <c r="AM2557" s="44" t="s">
        <v>4346</v>
      </c>
      <c r="AN2557" s="296">
        <v>249146850</v>
      </c>
      <c r="AO2557" s="34"/>
      <c r="AP2557" s="34"/>
      <c r="AQ2557" s="34"/>
      <c r="AR2557" s="34"/>
      <c r="AS2557" s="34"/>
      <c r="AT2557" s="44" t="s">
        <v>7031</v>
      </c>
      <c r="AU2557" s="44"/>
      <c r="AV2557" s="751" t="str" cm="1">
        <f t="array" ref="AV25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7" s="34"/>
      <c r="AX2557" s="34"/>
      <c r="AY2557" s="34"/>
      <c r="AZ2557" s="34"/>
      <c r="BA2557" s="34"/>
      <c r="BB2557" s="34"/>
      <c r="BC2557" s="34"/>
      <c r="BD2557" s="44">
        <v>141819</v>
      </c>
      <c r="BE2557" s="34" t="s">
        <v>2587</v>
      </c>
      <c r="BF2557" s="43" t="s">
        <v>426</v>
      </c>
      <c r="BG2557" s="34" t="s">
        <v>643</v>
      </c>
      <c r="BH2557" s="34" t="s">
        <v>409</v>
      </c>
      <c r="BI2557" s="34" t="s">
        <v>7095</v>
      </c>
      <c r="BJ2557" s="44" t="s">
        <v>3928</v>
      </c>
      <c r="BK2557" s="44" t="s">
        <v>7044</v>
      </c>
    </row>
    <row r="2558" spans="22:63">
      <c r="V2558" s="43">
        <v>333</v>
      </c>
      <c r="W2558" s="34" t="s">
        <v>4341</v>
      </c>
      <c r="X2558" s="44">
        <v>141820</v>
      </c>
      <c r="Y2558" s="34" t="s">
        <v>2719</v>
      </c>
      <c r="Z2558" s="43" t="s">
        <v>1277</v>
      </c>
      <c r="AA2558" s="34" t="s">
        <v>643</v>
      </c>
      <c r="AB2558" s="34" t="s">
        <v>409</v>
      </c>
      <c r="AC2558" s="34" t="s">
        <v>7096</v>
      </c>
      <c r="AD2558" s="44" t="s">
        <v>3928</v>
      </c>
      <c r="AE2558" s="44" t="s">
        <v>7044</v>
      </c>
      <c r="AF2558" s="43">
        <v>333</v>
      </c>
      <c r="AG2558" s="34" t="s">
        <v>4341</v>
      </c>
      <c r="AH2558" s="34" t="s">
        <v>4340</v>
      </c>
      <c r="AI2558" s="43" t="s">
        <v>4315</v>
      </c>
      <c r="AJ2558" s="44" t="s">
        <v>4342</v>
      </c>
      <c r="AK2558" s="295">
        <v>2300473</v>
      </c>
      <c r="AL2558" s="44" t="s">
        <v>643</v>
      </c>
      <c r="AM2558" s="44" t="s">
        <v>4346</v>
      </c>
      <c r="AN2558" s="296">
        <v>249146850</v>
      </c>
      <c r="AO2558" s="34"/>
      <c r="AP2558" s="34"/>
      <c r="AQ2558" s="34"/>
      <c r="AR2558" s="34"/>
      <c r="AS2558" s="34"/>
      <c r="AT2558" s="44" t="s">
        <v>7031</v>
      </c>
      <c r="AU2558" s="44"/>
      <c r="AV2558" s="751" t="str" cm="1">
        <f t="array" ref="AV25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8" s="34"/>
      <c r="AX2558" s="34"/>
      <c r="AY2558" s="34"/>
      <c r="AZ2558" s="34"/>
      <c r="BA2558" s="34"/>
      <c r="BB2558" s="34"/>
      <c r="BC2558" s="34"/>
      <c r="BD2558" s="44">
        <v>141820</v>
      </c>
      <c r="BE2558" s="34" t="s">
        <v>2719</v>
      </c>
      <c r="BF2558" s="43" t="s">
        <v>1277</v>
      </c>
      <c r="BG2558" s="34" t="s">
        <v>643</v>
      </c>
      <c r="BH2558" s="34" t="s">
        <v>409</v>
      </c>
      <c r="BI2558" s="34" t="s">
        <v>7096</v>
      </c>
      <c r="BJ2558" s="44" t="s">
        <v>3928</v>
      </c>
      <c r="BK2558" s="44" t="s">
        <v>7044</v>
      </c>
    </row>
    <row r="2559" spans="22:63">
      <c r="V2559" s="43">
        <v>333</v>
      </c>
      <c r="W2559" s="34" t="s">
        <v>4341</v>
      </c>
      <c r="X2559" s="44">
        <v>141821</v>
      </c>
      <c r="Y2559" s="34" t="s">
        <v>2834</v>
      </c>
      <c r="Z2559" s="43" t="s">
        <v>426</v>
      </c>
      <c r="AA2559" s="34" t="s">
        <v>643</v>
      </c>
      <c r="AB2559" s="34" t="s">
        <v>409</v>
      </c>
      <c r="AC2559" s="34" t="s">
        <v>7092</v>
      </c>
      <c r="AD2559" s="44" t="s">
        <v>3928</v>
      </c>
      <c r="AE2559" s="44" t="s">
        <v>7044</v>
      </c>
      <c r="AF2559" s="43">
        <v>333</v>
      </c>
      <c r="AG2559" s="34" t="s">
        <v>4341</v>
      </c>
      <c r="AH2559" s="34" t="s">
        <v>4340</v>
      </c>
      <c r="AI2559" s="43" t="s">
        <v>4315</v>
      </c>
      <c r="AJ2559" s="44" t="s">
        <v>4342</v>
      </c>
      <c r="AK2559" s="295">
        <v>2300473</v>
      </c>
      <c r="AL2559" s="44" t="s">
        <v>643</v>
      </c>
      <c r="AM2559" s="44" t="s">
        <v>4346</v>
      </c>
      <c r="AN2559" s="296">
        <v>249146850</v>
      </c>
      <c r="AO2559" s="34"/>
      <c r="AP2559" s="34"/>
      <c r="AQ2559" s="34"/>
      <c r="AR2559" s="34"/>
      <c r="AS2559" s="34"/>
      <c r="AT2559" s="44" t="s">
        <v>7031</v>
      </c>
      <c r="AU2559" s="44"/>
      <c r="AV2559" s="751" t="str" cm="1">
        <f t="array" ref="AV25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59" s="34"/>
      <c r="AX2559" s="34"/>
      <c r="AY2559" s="34"/>
      <c r="AZ2559" s="34"/>
      <c r="BA2559" s="34"/>
      <c r="BB2559" s="34"/>
      <c r="BC2559" s="34"/>
      <c r="BD2559" s="44">
        <v>141821</v>
      </c>
      <c r="BE2559" s="34" t="s">
        <v>2834</v>
      </c>
      <c r="BF2559" s="43" t="s">
        <v>426</v>
      </c>
      <c r="BG2559" s="34" t="s">
        <v>643</v>
      </c>
      <c r="BH2559" s="34" t="s">
        <v>409</v>
      </c>
      <c r="BI2559" s="34" t="s">
        <v>7092</v>
      </c>
      <c r="BJ2559" s="44" t="s">
        <v>3928</v>
      </c>
      <c r="BK2559" s="44" t="s">
        <v>7044</v>
      </c>
    </row>
    <row r="2560" spans="22:63">
      <c r="V2560" s="43">
        <v>334</v>
      </c>
      <c r="W2560" s="34" t="s">
        <v>4353</v>
      </c>
      <c r="X2560" s="44">
        <v>140200</v>
      </c>
      <c r="Y2560" s="34" t="s">
        <v>7097</v>
      </c>
      <c r="Z2560" s="43" t="s">
        <v>426</v>
      </c>
      <c r="AA2560" s="34" t="s">
        <v>628</v>
      </c>
      <c r="AB2560" s="34" t="s">
        <v>409</v>
      </c>
      <c r="AC2560" s="34" t="s">
        <v>7098</v>
      </c>
      <c r="AD2560" s="44" t="s">
        <v>3928</v>
      </c>
      <c r="AE2560" s="44" t="s">
        <v>7044</v>
      </c>
      <c r="AF2560" s="43">
        <v>334</v>
      </c>
      <c r="AG2560" s="34" t="s">
        <v>4353</v>
      </c>
      <c r="AH2560" s="34" t="s">
        <v>4352</v>
      </c>
      <c r="AI2560" s="43" t="s">
        <v>4315</v>
      </c>
      <c r="AJ2560" s="44" t="s">
        <v>4354</v>
      </c>
      <c r="AK2560" s="295">
        <v>2350774</v>
      </c>
      <c r="AL2560" s="44" t="s">
        <v>644</v>
      </c>
      <c r="AM2560" s="44" t="s">
        <v>4358</v>
      </c>
      <c r="AN2560" s="296">
        <v>249146880</v>
      </c>
      <c r="AO2560" s="34"/>
      <c r="AP2560" s="34"/>
      <c r="AQ2560" s="34"/>
      <c r="AR2560" s="34"/>
      <c r="AS2560" s="34"/>
      <c r="AT2560" s="44" t="s">
        <v>7031</v>
      </c>
      <c r="AU2560" s="44"/>
      <c r="AV2560" s="751" t="str" cm="1">
        <f t="array" ref="AV25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0" s="34"/>
      <c r="AX2560" s="34"/>
      <c r="AY2560" s="34"/>
      <c r="AZ2560" s="34"/>
      <c r="BA2560" s="34"/>
      <c r="BB2560" s="34"/>
      <c r="BC2560" s="34"/>
      <c r="BD2560" s="44">
        <v>140200</v>
      </c>
      <c r="BE2560" s="34" t="s">
        <v>7097</v>
      </c>
      <c r="BF2560" s="43" t="s">
        <v>426</v>
      </c>
      <c r="BG2560" s="34" t="s">
        <v>628</v>
      </c>
      <c r="BH2560" s="34" t="s">
        <v>409</v>
      </c>
      <c r="BI2560" s="34" t="s">
        <v>7098</v>
      </c>
      <c r="BJ2560" s="44" t="s">
        <v>3928</v>
      </c>
      <c r="BK2560" s="44" t="s">
        <v>7044</v>
      </c>
    </row>
    <row r="2561" spans="22:63">
      <c r="V2561" s="43">
        <v>334</v>
      </c>
      <c r="W2561" s="34" t="s">
        <v>4353</v>
      </c>
      <c r="X2561" s="44">
        <v>140202</v>
      </c>
      <c r="Y2561" s="34" t="s">
        <v>896</v>
      </c>
      <c r="Z2561" s="43" t="s">
        <v>426</v>
      </c>
      <c r="AA2561" s="34" t="s">
        <v>628</v>
      </c>
      <c r="AB2561" s="34" t="s">
        <v>409</v>
      </c>
      <c r="AC2561" s="34" t="s">
        <v>896</v>
      </c>
      <c r="AD2561" s="44" t="s">
        <v>3928</v>
      </c>
      <c r="AE2561" s="44" t="s">
        <v>7044</v>
      </c>
      <c r="AF2561" s="43">
        <v>334</v>
      </c>
      <c r="AG2561" s="34" t="s">
        <v>4353</v>
      </c>
      <c r="AH2561" s="34" t="s">
        <v>4352</v>
      </c>
      <c r="AI2561" s="43" t="s">
        <v>4315</v>
      </c>
      <c r="AJ2561" s="44" t="s">
        <v>4354</v>
      </c>
      <c r="AK2561" s="295">
        <v>2350774</v>
      </c>
      <c r="AL2561" s="44" t="s">
        <v>644</v>
      </c>
      <c r="AM2561" s="44" t="s">
        <v>4358</v>
      </c>
      <c r="AN2561" s="296">
        <v>249146880</v>
      </c>
      <c r="AO2561" s="34"/>
      <c r="AP2561" s="34"/>
      <c r="AQ2561" s="34"/>
      <c r="AR2561" s="34"/>
      <c r="AS2561" s="34"/>
      <c r="AT2561" s="44" t="s">
        <v>7031</v>
      </c>
      <c r="AU2561" s="44"/>
      <c r="AV2561" s="751" t="str" cm="1">
        <f t="array" ref="AV25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1" s="34"/>
      <c r="AX2561" s="34"/>
      <c r="AY2561" s="34"/>
      <c r="AZ2561" s="34"/>
      <c r="BA2561" s="34"/>
      <c r="BB2561" s="34"/>
      <c r="BC2561" s="34"/>
      <c r="BD2561" s="44">
        <v>140202</v>
      </c>
      <c r="BE2561" s="34" t="s">
        <v>896</v>
      </c>
      <c r="BF2561" s="43" t="s">
        <v>426</v>
      </c>
      <c r="BG2561" s="34" t="s">
        <v>628</v>
      </c>
      <c r="BH2561" s="34" t="s">
        <v>409</v>
      </c>
      <c r="BI2561" s="34" t="s">
        <v>896</v>
      </c>
      <c r="BJ2561" s="44" t="s">
        <v>3928</v>
      </c>
      <c r="BK2561" s="44" t="s">
        <v>7044</v>
      </c>
    </row>
    <row r="2562" spans="22:63">
      <c r="V2562" s="43">
        <v>334</v>
      </c>
      <c r="W2562" s="34" t="s">
        <v>4353</v>
      </c>
      <c r="X2562" s="44">
        <v>140206</v>
      </c>
      <c r="Y2562" s="34" t="s">
        <v>1158</v>
      </c>
      <c r="Z2562" s="43" t="s">
        <v>426</v>
      </c>
      <c r="AA2562" s="34" t="s">
        <v>628</v>
      </c>
      <c r="AB2562" s="34" t="s">
        <v>409</v>
      </c>
      <c r="AC2562" s="34" t="s">
        <v>1158</v>
      </c>
      <c r="AD2562" s="44" t="s">
        <v>3928</v>
      </c>
      <c r="AE2562" s="44" t="s">
        <v>7044</v>
      </c>
      <c r="AF2562" s="43">
        <v>334</v>
      </c>
      <c r="AG2562" s="34" t="s">
        <v>4353</v>
      </c>
      <c r="AH2562" s="34" t="s">
        <v>4352</v>
      </c>
      <c r="AI2562" s="43" t="s">
        <v>4315</v>
      </c>
      <c r="AJ2562" s="44" t="s">
        <v>4354</v>
      </c>
      <c r="AK2562" s="295">
        <v>2350774</v>
      </c>
      <c r="AL2562" s="44" t="s">
        <v>644</v>
      </c>
      <c r="AM2562" s="44" t="s">
        <v>4358</v>
      </c>
      <c r="AN2562" s="296">
        <v>249146880</v>
      </c>
      <c r="AO2562" s="34"/>
      <c r="AP2562" s="34"/>
      <c r="AQ2562" s="34"/>
      <c r="AR2562" s="34"/>
      <c r="AS2562" s="34"/>
      <c r="AT2562" s="44" t="s">
        <v>7031</v>
      </c>
      <c r="AU2562" s="44"/>
      <c r="AV2562" s="751" t="str" cm="1">
        <f t="array" ref="AV25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2" s="34"/>
      <c r="AX2562" s="34"/>
      <c r="AY2562" s="34"/>
      <c r="AZ2562" s="34"/>
      <c r="BA2562" s="34"/>
      <c r="BB2562" s="34"/>
      <c r="BC2562" s="34"/>
      <c r="BD2562" s="44">
        <v>140206</v>
      </c>
      <c r="BE2562" s="34" t="s">
        <v>1158</v>
      </c>
      <c r="BF2562" s="43" t="s">
        <v>426</v>
      </c>
      <c r="BG2562" s="34" t="s">
        <v>628</v>
      </c>
      <c r="BH2562" s="34" t="s">
        <v>409</v>
      </c>
      <c r="BI2562" s="34" t="s">
        <v>1158</v>
      </c>
      <c r="BJ2562" s="44" t="s">
        <v>3928</v>
      </c>
      <c r="BK2562" s="44" t="s">
        <v>7044</v>
      </c>
    </row>
    <row r="2563" spans="22:63">
      <c r="V2563" s="43">
        <v>334</v>
      </c>
      <c r="W2563" s="34" t="s">
        <v>4353</v>
      </c>
      <c r="X2563" s="44">
        <v>140207</v>
      </c>
      <c r="Y2563" s="34" t="s">
        <v>1450</v>
      </c>
      <c r="Z2563" s="43" t="s">
        <v>426</v>
      </c>
      <c r="AA2563" s="34" t="s">
        <v>628</v>
      </c>
      <c r="AB2563" s="34" t="s">
        <v>409</v>
      </c>
      <c r="AC2563" s="34" t="s">
        <v>1450</v>
      </c>
      <c r="AD2563" s="44" t="s">
        <v>3928</v>
      </c>
      <c r="AE2563" s="44" t="s">
        <v>7044</v>
      </c>
      <c r="AF2563" s="43">
        <v>334</v>
      </c>
      <c r="AG2563" s="34" t="s">
        <v>4353</v>
      </c>
      <c r="AH2563" s="34" t="s">
        <v>4352</v>
      </c>
      <c r="AI2563" s="43" t="s">
        <v>4315</v>
      </c>
      <c r="AJ2563" s="44" t="s">
        <v>4354</v>
      </c>
      <c r="AK2563" s="295">
        <v>2350774</v>
      </c>
      <c r="AL2563" s="44" t="s">
        <v>644</v>
      </c>
      <c r="AM2563" s="44" t="s">
        <v>4358</v>
      </c>
      <c r="AN2563" s="296">
        <v>249146880</v>
      </c>
      <c r="AO2563" s="34"/>
      <c r="AP2563" s="34"/>
      <c r="AQ2563" s="34"/>
      <c r="AR2563" s="34"/>
      <c r="AS2563" s="34"/>
      <c r="AT2563" s="44" t="s">
        <v>7031</v>
      </c>
      <c r="AU2563" s="44"/>
      <c r="AV2563" s="751" t="str" cm="1">
        <f t="array" ref="AV25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3" s="34"/>
      <c r="AX2563" s="34"/>
      <c r="AY2563" s="34"/>
      <c r="AZ2563" s="34"/>
      <c r="BA2563" s="34"/>
      <c r="BB2563" s="34"/>
      <c r="BC2563" s="34"/>
      <c r="BD2563" s="44">
        <v>140207</v>
      </c>
      <c r="BE2563" s="34" t="s">
        <v>1450</v>
      </c>
      <c r="BF2563" s="43" t="s">
        <v>426</v>
      </c>
      <c r="BG2563" s="34" t="s">
        <v>628</v>
      </c>
      <c r="BH2563" s="34" t="s">
        <v>409</v>
      </c>
      <c r="BI2563" s="34" t="s">
        <v>1450</v>
      </c>
      <c r="BJ2563" s="44" t="s">
        <v>3928</v>
      </c>
      <c r="BK2563" s="44" t="s">
        <v>7044</v>
      </c>
    </row>
    <row r="2564" spans="22:63">
      <c r="V2564" s="43">
        <v>334</v>
      </c>
      <c r="W2564" s="34" t="s">
        <v>4353</v>
      </c>
      <c r="X2564" s="44">
        <v>140208</v>
      </c>
      <c r="Y2564" s="34" t="s">
        <v>1726</v>
      </c>
      <c r="Z2564" s="43" t="s">
        <v>426</v>
      </c>
      <c r="AA2564" s="34" t="s">
        <v>628</v>
      </c>
      <c r="AB2564" s="34" t="s">
        <v>409</v>
      </c>
      <c r="AC2564" s="34" t="s">
        <v>1726</v>
      </c>
      <c r="AD2564" s="44" t="s">
        <v>3928</v>
      </c>
      <c r="AE2564" s="44" t="s">
        <v>7044</v>
      </c>
      <c r="AF2564" s="43">
        <v>334</v>
      </c>
      <c r="AG2564" s="34" t="s">
        <v>4353</v>
      </c>
      <c r="AH2564" s="34" t="s">
        <v>4352</v>
      </c>
      <c r="AI2564" s="43" t="s">
        <v>4315</v>
      </c>
      <c r="AJ2564" s="44" t="s">
        <v>4354</v>
      </c>
      <c r="AK2564" s="295">
        <v>2350774</v>
      </c>
      <c r="AL2564" s="44" t="s">
        <v>644</v>
      </c>
      <c r="AM2564" s="44" t="s">
        <v>4358</v>
      </c>
      <c r="AN2564" s="296">
        <v>249146880</v>
      </c>
      <c r="AO2564" s="34"/>
      <c r="AP2564" s="34"/>
      <c r="AQ2564" s="34"/>
      <c r="AR2564" s="34"/>
      <c r="AS2564" s="34"/>
      <c r="AT2564" s="44" t="s">
        <v>7031</v>
      </c>
      <c r="AU2564" s="44"/>
      <c r="AV2564" s="751" t="str" cm="1">
        <f t="array" ref="AV25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4" s="34"/>
      <c r="AX2564" s="34"/>
      <c r="AY2564" s="34"/>
      <c r="AZ2564" s="34"/>
      <c r="BA2564" s="34"/>
      <c r="BB2564" s="34"/>
      <c r="BC2564" s="34"/>
      <c r="BD2564" s="44">
        <v>140208</v>
      </c>
      <c r="BE2564" s="34" t="s">
        <v>1726</v>
      </c>
      <c r="BF2564" s="43" t="s">
        <v>426</v>
      </c>
      <c r="BG2564" s="34" t="s">
        <v>628</v>
      </c>
      <c r="BH2564" s="34" t="s">
        <v>409</v>
      </c>
      <c r="BI2564" s="34" t="s">
        <v>1726</v>
      </c>
      <c r="BJ2564" s="44" t="s">
        <v>3928</v>
      </c>
      <c r="BK2564" s="44" t="s">
        <v>7044</v>
      </c>
    </row>
    <row r="2565" spans="22:63">
      <c r="V2565" s="43">
        <v>334</v>
      </c>
      <c r="W2565" s="34" t="s">
        <v>4353</v>
      </c>
      <c r="X2565" s="44">
        <v>140209</v>
      </c>
      <c r="Y2565" s="34" t="s">
        <v>1944</v>
      </c>
      <c r="Z2565" s="43" t="s">
        <v>426</v>
      </c>
      <c r="AA2565" s="34" t="s">
        <v>628</v>
      </c>
      <c r="AB2565" s="34" t="s">
        <v>409</v>
      </c>
      <c r="AC2565" s="34" t="s">
        <v>1944</v>
      </c>
      <c r="AD2565" s="44" t="s">
        <v>3928</v>
      </c>
      <c r="AE2565" s="44" t="s">
        <v>7044</v>
      </c>
      <c r="AF2565" s="43">
        <v>334</v>
      </c>
      <c r="AG2565" s="34" t="s">
        <v>4353</v>
      </c>
      <c r="AH2565" s="34" t="s">
        <v>4352</v>
      </c>
      <c r="AI2565" s="43" t="s">
        <v>4315</v>
      </c>
      <c r="AJ2565" s="44" t="s">
        <v>4354</v>
      </c>
      <c r="AK2565" s="295">
        <v>2350774</v>
      </c>
      <c r="AL2565" s="44" t="s">
        <v>644</v>
      </c>
      <c r="AM2565" s="44" t="s">
        <v>4358</v>
      </c>
      <c r="AN2565" s="296">
        <v>249146880</v>
      </c>
      <c r="AO2565" s="34"/>
      <c r="AP2565" s="34"/>
      <c r="AQ2565" s="34"/>
      <c r="AR2565" s="34"/>
      <c r="AS2565" s="34"/>
      <c r="AT2565" s="44" t="s">
        <v>7031</v>
      </c>
      <c r="AU2565" s="44"/>
      <c r="AV2565" s="751" t="str" cm="1">
        <f t="array" ref="AV25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5" s="34"/>
      <c r="AX2565" s="34"/>
      <c r="AY2565" s="34"/>
      <c r="AZ2565" s="34"/>
      <c r="BA2565" s="34"/>
      <c r="BB2565" s="34"/>
      <c r="BC2565" s="34"/>
      <c r="BD2565" s="44">
        <v>140209</v>
      </c>
      <c r="BE2565" s="34" t="s">
        <v>1944</v>
      </c>
      <c r="BF2565" s="43" t="s">
        <v>426</v>
      </c>
      <c r="BG2565" s="34" t="s">
        <v>628</v>
      </c>
      <c r="BH2565" s="34" t="s">
        <v>409</v>
      </c>
      <c r="BI2565" s="34" t="s">
        <v>1944</v>
      </c>
      <c r="BJ2565" s="44" t="s">
        <v>3928</v>
      </c>
      <c r="BK2565" s="44" t="s">
        <v>7044</v>
      </c>
    </row>
    <row r="2566" spans="22:63">
      <c r="V2566" s="43">
        <v>334</v>
      </c>
      <c r="W2566" s="34" t="s">
        <v>4353</v>
      </c>
      <c r="X2566" s="44">
        <v>140211</v>
      </c>
      <c r="Y2566" s="34" t="s">
        <v>2127</v>
      </c>
      <c r="Z2566" s="43" t="s">
        <v>426</v>
      </c>
      <c r="AA2566" s="34" t="s">
        <v>628</v>
      </c>
      <c r="AB2566" s="34" t="s">
        <v>409</v>
      </c>
      <c r="AC2566" s="34" t="s">
        <v>7098</v>
      </c>
      <c r="AD2566" s="44" t="s">
        <v>3928</v>
      </c>
      <c r="AE2566" s="44" t="s">
        <v>7044</v>
      </c>
      <c r="AF2566" s="43">
        <v>334</v>
      </c>
      <c r="AG2566" s="34" t="s">
        <v>4353</v>
      </c>
      <c r="AH2566" s="34" t="s">
        <v>4352</v>
      </c>
      <c r="AI2566" s="43" t="s">
        <v>4315</v>
      </c>
      <c r="AJ2566" s="44" t="s">
        <v>4354</v>
      </c>
      <c r="AK2566" s="295">
        <v>2350774</v>
      </c>
      <c r="AL2566" s="44" t="s">
        <v>644</v>
      </c>
      <c r="AM2566" s="44" t="s">
        <v>4358</v>
      </c>
      <c r="AN2566" s="296">
        <v>249146880</v>
      </c>
      <c r="AO2566" s="34"/>
      <c r="AP2566" s="34"/>
      <c r="AQ2566" s="34"/>
      <c r="AR2566" s="34"/>
      <c r="AS2566" s="34"/>
      <c r="AT2566" s="44" t="s">
        <v>7031</v>
      </c>
      <c r="AU2566" s="44"/>
      <c r="AV2566" s="751" t="str" cm="1">
        <f t="array" ref="AV25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6" s="34"/>
      <c r="AX2566" s="34"/>
      <c r="AY2566" s="34"/>
      <c r="AZ2566" s="34"/>
      <c r="BA2566" s="34"/>
      <c r="BB2566" s="34"/>
      <c r="BC2566" s="34"/>
      <c r="BD2566" s="44">
        <v>140211</v>
      </c>
      <c r="BE2566" s="34" t="s">
        <v>2127</v>
      </c>
      <c r="BF2566" s="43" t="s">
        <v>426</v>
      </c>
      <c r="BG2566" s="34" t="s">
        <v>628</v>
      </c>
      <c r="BH2566" s="34" t="s">
        <v>409</v>
      </c>
      <c r="BI2566" s="34" t="s">
        <v>7098</v>
      </c>
      <c r="BJ2566" s="44" t="s">
        <v>3928</v>
      </c>
      <c r="BK2566" s="44" t="s">
        <v>7044</v>
      </c>
    </row>
    <row r="2567" spans="22:63">
      <c r="V2567" s="43">
        <v>334</v>
      </c>
      <c r="W2567" s="34" t="s">
        <v>4353</v>
      </c>
      <c r="X2567" s="44">
        <v>140212</v>
      </c>
      <c r="Y2567" s="34" t="s">
        <v>2296</v>
      </c>
      <c r="Z2567" s="43" t="s">
        <v>426</v>
      </c>
      <c r="AA2567" s="34" t="s">
        <v>628</v>
      </c>
      <c r="AB2567" s="34" t="s">
        <v>409</v>
      </c>
      <c r="AC2567" s="34" t="s">
        <v>7099</v>
      </c>
      <c r="AD2567" s="44" t="s">
        <v>3928</v>
      </c>
      <c r="AE2567" s="44" t="s">
        <v>7044</v>
      </c>
      <c r="AF2567" s="43">
        <v>334</v>
      </c>
      <c r="AG2567" s="34" t="s">
        <v>4353</v>
      </c>
      <c r="AH2567" s="34" t="s">
        <v>4352</v>
      </c>
      <c r="AI2567" s="43" t="s">
        <v>4315</v>
      </c>
      <c r="AJ2567" s="44" t="s">
        <v>4354</v>
      </c>
      <c r="AK2567" s="295">
        <v>2350774</v>
      </c>
      <c r="AL2567" s="44" t="s">
        <v>644</v>
      </c>
      <c r="AM2567" s="44" t="s">
        <v>4358</v>
      </c>
      <c r="AN2567" s="296">
        <v>249146880</v>
      </c>
      <c r="AO2567" s="34"/>
      <c r="AP2567" s="34"/>
      <c r="AQ2567" s="34"/>
      <c r="AR2567" s="34"/>
      <c r="AS2567" s="34"/>
      <c r="AT2567" s="44" t="s">
        <v>7031</v>
      </c>
      <c r="AU2567" s="44"/>
      <c r="AV2567" s="751" t="str" cm="1">
        <f t="array" ref="AV25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7" s="34"/>
      <c r="AX2567" s="34"/>
      <c r="AY2567" s="34"/>
      <c r="AZ2567" s="34"/>
      <c r="BA2567" s="34"/>
      <c r="BB2567" s="34"/>
      <c r="BC2567" s="34"/>
      <c r="BD2567" s="44">
        <v>140212</v>
      </c>
      <c r="BE2567" s="34" t="s">
        <v>2296</v>
      </c>
      <c r="BF2567" s="43" t="s">
        <v>426</v>
      </c>
      <c r="BG2567" s="34" t="s">
        <v>628</v>
      </c>
      <c r="BH2567" s="34" t="s">
        <v>409</v>
      </c>
      <c r="BI2567" s="34" t="s">
        <v>7099</v>
      </c>
      <c r="BJ2567" s="44" t="s">
        <v>3928</v>
      </c>
      <c r="BK2567" s="44" t="s">
        <v>7044</v>
      </c>
    </row>
    <row r="2568" spans="22:63">
      <c r="V2568" s="43">
        <v>334</v>
      </c>
      <c r="W2568" s="34" t="s">
        <v>4353</v>
      </c>
      <c r="X2568" s="44">
        <v>141000</v>
      </c>
      <c r="Y2568" s="34" t="s">
        <v>7100</v>
      </c>
      <c r="Z2568" s="43" t="s">
        <v>426</v>
      </c>
      <c r="AA2568" s="34" t="s">
        <v>636</v>
      </c>
      <c r="AB2568" s="34" t="s">
        <v>409</v>
      </c>
      <c r="AC2568" s="34" t="s">
        <v>900</v>
      </c>
      <c r="AD2568" s="44" t="s">
        <v>3928</v>
      </c>
      <c r="AE2568" s="44" t="s">
        <v>7044</v>
      </c>
      <c r="AF2568" s="43">
        <v>334</v>
      </c>
      <c r="AG2568" s="34" t="s">
        <v>4353</v>
      </c>
      <c r="AH2568" s="34" t="s">
        <v>4352</v>
      </c>
      <c r="AI2568" s="43" t="s">
        <v>4315</v>
      </c>
      <c r="AJ2568" s="44" t="s">
        <v>4354</v>
      </c>
      <c r="AK2568" s="295">
        <v>2350774</v>
      </c>
      <c r="AL2568" s="44" t="s">
        <v>644</v>
      </c>
      <c r="AM2568" s="44" t="s">
        <v>4358</v>
      </c>
      <c r="AN2568" s="296">
        <v>249146880</v>
      </c>
      <c r="AO2568" s="34"/>
      <c r="AP2568" s="34"/>
      <c r="AQ2568" s="34"/>
      <c r="AR2568" s="34"/>
      <c r="AS2568" s="34"/>
      <c r="AT2568" s="44" t="s">
        <v>7031</v>
      </c>
      <c r="AU2568" s="44"/>
      <c r="AV2568" s="751" t="str" cm="1">
        <f t="array" ref="AV25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8" s="34"/>
      <c r="AX2568" s="34"/>
      <c r="AY2568" s="34"/>
      <c r="AZ2568" s="34"/>
      <c r="BA2568" s="34"/>
      <c r="BB2568" s="34"/>
      <c r="BC2568" s="34"/>
      <c r="BD2568" s="44">
        <v>141000</v>
      </c>
      <c r="BE2568" s="34" t="s">
        <v>7100</v>
      </c>
      <c r="BF2568" s="43" t="s">
        <v>426</v>
      </c>
      <c r="BG2568" s="34" t="s">
        <v>636</v>
      </c>
      <c r="BH2568" s="34" t="s">
        <v>409</v>
      </c>
      <c r="BI2568" s="34" t="s">
        <v>900</v>
      </c>
      <c r="BJ2568" s="44" t="s">
        <v>3928</v>
      </c>
      <c r="BK2568" s="44" t="s">
        <v>7044</v>
      </c>
    </row>
    <row r="2569" spans="22:63">
      <c r="V2569" s="43">
        <v>334</v>
      </c>
      <c r="W2569" s="34" t="s">
        <v>4353</v>
      </c>
      <c r="X2569" s="44">
        <v>141002</v>
      </c>
      <c r="Y2569" s="34" t="s">
        <v>1165</v>
      </c>
      <c r="Z2569" s="43" t="s">
        <v>426</v>
      </c>
      <c r="AA2569" s="34" t="s">
        <v>636</v>
      </c>
      <c r="AB2569" s="34" t="s">
        <v>409</v>
      </c>
      <c r="AC2569" s="34" t="s">
        <v>1165</v>
      </c>
      <c r="AD2569" s="44" t="s">
        <v>3928</v>
      </c>
      <c r="AE2569" s="44" t="s">
        <v>7044</v>
      </c>
      <c r="AF2569" s="43">
        <v>334</v>
      </c>
      <c r="AG2569" s="34" t="s">
        <v>4353</v>
      </c>
      <c r="AH2569" s="34" t="s">
        <v>4352</v>
      </c>
      <c r="AI2569" s="43" t="s">
        <v>4315</v>
      </c>
      <c r="AJ2569" s="44" t="s">
        <v>4354</v>
      </c>
      <c r="AK2569" s="295">
        <v>2350774</v>
      </c>
      <c r="AL2569" s="44" t="s">
        <v>644</v>
      </c>
      <c r="AM2569" s="44" t="s">
        <v>4358</v>
      </c>
      <c r="AN2569" s="296">
        <v>249146880</v>
      </c>
      <c r="AO2569" s="34"/>
      <c r="AP2569" s="34"/>
      <c r="AQ2569" s="34"/>
      <c r="AR2569" s="34"/>
      <c r="AS2569" s="34"/>
      <c r="AT2569" s="44" t="s">
        <v>7031</v>
      </c>
      <c r="AU2569" s="44"/>
      <c r="AV2569" s="751" t="str" cm="1">
        <f t="array" ref="AV25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69" s="34"/>
      <c r="AX2569" s="34"/>
      <c r="AY2569" s="34"/>
      <c r="AZ2569" s="34"/>
      <c r="BA2569" s="34"/>
      <c r="BB2569" s="34"/>
      <c r="BC2569" s="34"/>
      <c r="BD2569" s="44">
        <v>141002</v>
      </c>
      <c r="BE2569" s="34" t="s">
        <v>1165</v>
      </c>
      <c r="BF2569" s="43" t="s">
        <v>426</v>
      </c>
      <c r="BG2569" s="34" t="s">
        <v>636</v>
      </c>
      <c r="BH2569" s="34" t="s">
        <v>409</v>
      </c>
      <c r="BI2569" s="34" t="s">
        <v>1165</v>
      </c>
      <c r="BJ2569" s="44" t="s">
        <v>3928</v>
      </c>
      <c r="BK2569" s="44" t="s">
        <v>7044</v>
      </c>
    </row>
    <row r="2570" spans="22:63">
      <c r="V2570" s="43">
        <v>334</v>
      </c>
      <c r="W2570" s="34" t="s">
        <v>4353</v>
      </c>
      <c r="X2570" s="44">
        <v>141001</v>
      </c>
      <c r="Y2570" s="34" t="s">
        <v>900</v>
      </c>
      <c r="Z2570" s="43" t="s">
        <v>426</v>
      </c>
      <c r="AA2570" s="34" t="s">
        <v>636</v>
      </c>
      <c r="AB2570" s="34" t="s">
        <v>409</v>
      </c>
      <c r="AC2570" s="34" t="s">
        <v>900</v>
      </c>
      <c r="AD2570" s="44" t="s">
        <v>3928</v>
      </c>
      <c r="AE2570" s="44" t="s">
        <v>7044</v>
      </c>
      <c r="AF2570" s="43">
        <v>334</v>
      </c>
      <c r="AG2570" s="34" t="s">
        <v>4353</v>
      </c>
      <c r="AH2570" s="34" t="s">
        <v>4352</v>
      </c>
      <c r="AI2570" s="43" t="s">
        <v>4315</v>
      </c>
      <c r="AJ2570" s="44" t="s">
        <v>4354</v>
      </c>
      <c r="AK2570" s="295">
        <v>2350774</v>
      </c>
      <c r="AL2570" s="44" t="s">
        <v>644</v>
      </c>
      <c r="AM2570" s="44" t="s">
        <v>4358</v>
      </c>
      <c r="AN2570" s="296">
        <v>249146880</v>
      </c>
      <c r="AO2570" s="34"/>
      <c r="AP2570" s="34"/>
      <c r="AQ2570" s="34"/>
      <c r="AR2570" s="34"/>
      <c r="AS2570" s="34"/>
      <c r="AT2570" s="44" t="s">
        <v>7031</v>
      </c>
      <c r="AU2570" s="44"/>
      <c r="AV2570" s="751" t="str" cm="1">
        <f t="array" ref="AV25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0" s="34"/>
      <c r="AX2570" s="34"/>
      <c r="AY2570" s="34"/>
      <c r="AZ2570" s="34"/>
      <c r="BA2570" s="34"/>
      <c r="BB2570" s="34"/>
      <c r="BC2570" s="34"/>
      <c r="BD2570" s="44">
        <v>141001</v>
      </c>
      <c r="BE2570" s="34" t="s">
        <v>900</v>
      </c>
      <c r="BF2570" s="43" t="s">
        <v>426</v>
      </c>
      <c r="BG2570" s="34" t="s">
        <v>636</v>
      </c>
      <c r="BH2570" s="34" t="s">
        <v>409</v>
      </c>
      <c r="BI2570" s="34" t="s">
        <v>900</v>
      </c>
      <c r="BJ2570" s="44" t="s">
        <v>3928</v>
      </c>
      <c r="BK2570" s="44" t="s">
        <v>7044</v>
      </c>
    </row>
    <row r="2571" spans="22:63">
      <c r="V2571" s="43">
        <v>334</v>
      </c>
      <c r="W2571" s="34" t="s">
        <v>4353</v>
      </c>
      <c r="X2571" s="44">
        <v>141902</v>
      </c>
      <c r="Y2571" s="34" t="s">
        <v>908</v>
      </c>
      <c r="Z2571" s="43" t="s">
        <v>426</v>
      </c>
      <c r="AA2571" s="34" t="s">
        <v>644</v>
      </c>
      <c r="AB2571" s="34" t="s">
        <v>409</v>
      </c>
      <c r="AC2571" s="34" t="s">
        <v>908</v>
      </c>
      <c r="AD2571" s="44" t="s">
        <v>3928</v>
      </c>
      <c r="AE2571" s="44" t="s">
        <v>7044</v>
      </c>
      <c r="AF2571" s="43">
        <v>334</v>
      </c>
      <c r="AG2571" s="34" t="s">
        <v>4353</v>
      </c>
      <c r="AH2571" s="34" t="s">
        <v>4352</v>
      </c>
      <c r="AI2571" s="43" t="s">
        <v>4315</v>
      </c>
      <c r="AJ2571" s="44" t="s">
        <v>4354</v>
      </c>
      <c r="AK2571" s="295">
        <v>2350774</v>
      </c>
      <c r="AL2571" s="44" t="s">
        <v>644</v>
      </c>
      <c r="AM2571" s="44" t="s">
        <v>4358</v>
      </c>
      <c r="AN2571" s="296">
        <v>249146880</v>
      </c>
      <c r="AO2571" s="34"/>
      <c r="AP2571" s="34"/>
      <c r="AQ2571" s="34"/>
      <c r="AR2571" s="34"/>
      <c r="AS2571" s="34"/>
      <c r="AT2571" s="44" t="s">
        <v>7031</v>
      </c>
      <c r="AU2571" s="44"/>
      <c r="AV2571" s="751" t="str" cm="1">
        <f t="array" ref="AV25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1" s="34"/>
      <c r="AX2571" s="34"/>
      <c r="AY2571" s="34"/>
      <c r="AZ2571" s="34"/>
      <c r="BA2571" s="34"/>
      <c r="BB2571" s="34"/>
      <c r="BC2571" s="34"/>
      <c r="BD2571" s="44">
        <v>141902</v>
      </c>
      <c r="BE2571" s="34" t="s">
        <v>908</v>
      </c>
      <c r="BF2571" s="43" t="s">
        <v>426</v>
      </c>
      <c r="BG2571" s="34" t="s">
        <v>644</v>
      </c>
      <c r="BH2571" s="34" t="s">
        <v>409</v>
      </c>
      <c r="BI2571" s="34" t="s">
        <v>908</v>
      </c>
      <c r="BJ2571" s="44" t="s">
        <v>3928</v>
      </c>
      <c r="BK2571" s="44" t="s">
        <v>7044</v>
      </c>
    </row>
    <row r="2572" spans="22:63">
      <c r="V2572" s="43">
        <v>334</v>
      </c>
      <c r="W2572" s="34" t="s">
        <v>4353</v>
      </c>
      <c r="X2572" s="44">
        <v>141904</v>
      </c>
      <c r="Y2572" s="34" t="s">
        <v>1128</v>
      </c>
      <c r="Z2572" s="43" t="s">
        <v>426</v>
      </c>
      <c r="AA2572" s="34" t="s">
        <v>644</v>
      </c>
      <c r="AB2572" s="34" t="s">
        <v>409</v>
      </c>
      <c r="AC2572" s="34" t="s">
        <v>1128</v>
      </c>
      <c r="AD2572" s="44" t="s">
        <v>3928</v>
      </c>
      <c r="AE2572" s="44" t="s">
        <v>7044</v>
      </c>
      <c r="AF2572" s="43">
        <v>334</v>
      </c>
      <c r="AG2572" s="34" t="s">
        <v>4353</v>
      </c>
      <c r="AH2572" s="34" t="s">
        <v>4352</v>
      </c>
      <c r="AI2572" s="43" t="s">
        <v>4315</v>
      </c>
      <c r="AJ2572" s="44" t="s">
        <v>4354</v>
      </c>
      <c r="AK2572" s="295">
        <v>2350774</v>
      </c>
      <c r="AL2572" s="44" t="s">
        <v>644</v>
      </c>
      <c r="AM2572" s="44" t="s">
        <v>4358</v>
      </c>
      <c r="AN2572" s="296">
        <v>249146880</v>
      </c>
      <c r="AO2572" s="34"/>
      <c r="AP2572" s="34"/>
      <c r="AQ2572" s="34"/>
      <c r="AR2572" s="34"/>
      <c r="AS2572" s="34"/>
      <c r="AT2572" s="44" t="s">
        <v>7031</v>
      </c>
      <c r="AU2572" s="44"/>
      <c r="AV2572" s="751" t="str" cm="1">
        <f t="array" ref="AV25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2" s="34"/>
      <c r="AX2572" s="34"/>
      <c r="AY2572" s="34"/>
      <c r="AZ2572" s="34"/>
      <c r="BA2572" s="34"/>
      <c r="BB2572" s="34"/>
      <c r="BC2572" s="34"/>
      <c r="BD2572" s="44">
        <v>141904</v>
      </c>
      <c r="BE2572" s="34" t="s">
        <v>1128</v>
      </c>
      <c r="BF2572" s="43" t="s">
        <v>426</v>
      </c>
      <c r="BG2572" s="34" t="s">
        <v>644</v>
      </c>
      <c r="BH2572" s="34" t="s">
        <v>409</v>
      </c>
      <c r="BI2572" s="34" t="s">
        <v>1128</v>
      </c>
      <c r="BJ2572" s="44" t="s">
        <v>3928</v>
      </c>
      <c r="BK2572" s="44" t="s">
        <v>7044</v>
      </c>
    </row>
    <row r="2573" spans="22:63">
      <c r="V2573" s="43">
        <v>334</v>
      </c>
      <c r="W2573" s="34" t="s">
        <v>4353</v>
      </c>
      <c r="X2573" s="44">
        <v>141917</v>
      </c>
      <c r="Y2573" s="34" t="s">
        <v>1462</v>
      </c>
      <c r="Z2573" s="43" t="s">
        <v>426</v>
      </c>
      <c r="AA2573" s="34" t="s">
        <v>644</v>
      </c>
      <c r="AB2573" s="34" t="s">
        <v>409</v>
      </c>
      <c r="AC2573" s="34" t="s">
        <v>1462</v>
      </c>
      <c r="AD2573" s="44" t="s">
        <v>3928</v>
      </c>
      <c r="AE2573" s="44" t="s">
        <v>7044</v>
      </c>
      <c r="AF2573" s="43">
        <v>334</v>
      </c>
      <c r="AG2573" s="34" t="s">
        <v>4353</v>
      </c>
      <c r="AH2573" s="34" t="s">
        <v>4352</v>
      </c>
      <c r="AI2573" s="43" t="s">
        <v>4315</v>
      </c>
      <c r="AJ2573" s="44" t="s">
        <v>4354</v>
      </c>
      <c r="AK2573" s="295">
        <v>2350774</v>
      </c>
      <c r="AL2573" s="44" t="s">
        <v>644</v>
      </c>
      <c r="AM2573" s="44" t="s">
        <v>4358</v>
      </c>
      <c r="AN2573" s="296">
        <v>249146880</v>
      </c>
      <c r="AO2573" s="34"/>
      <c r="AP2573" s="34"/>
      <c r="AQ2573" s="34"/>
      <c r="AR2573" s="34"/>
      <c r="AS2573" s="34"/>
      <c r="AT2573" s="44" t="s">
        <v>7031</v>
      </c>
      <c r="AU2573" s="44"/>
      <c r="AV2573" s="751" t="str" cm="1">
        <f t="array" ref="AV25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3" s="34"/>
      <c r="AX2573" s="34"/>
      <c r="AY2573" s="34"/>
      <c r="AZ2573" s="34"/>
      <c r="BA2573" s="34"/>
      <c r="BB2573" s="34"/>
      <c r="BC2573" s="34"/>
      <c r="BD2573" s="44">
        <v>141917</v>
      </c>
      <c r="BE2573" s="34" t="s">
        <v>1462</v>
      </c>
      <c r="BF2573" s="43" t="s">
        <v>426</v>
      </c>
      <c r="BG2573" s="34" t="s">
        <v>644</v>
      </c>
      <c r="BH2573" s="34" t="s">
        <v>409</v>
      </c>
      <c r="BI2573" s="34" t="s">
        <v>1462</v>
      </c>
      <c r="BJ2573" s="44" t="s">
        <v>3928</v>
      </c>
      <c r="BK2573" s="44" t="s">
        <v>7044</v>
      </c>
    </row>
    <row r="2574" spans="22:63">
      <c r="V2574" s="43">
        <v>334</v>
      </c>
      <c r="W2574" s="34" t="s">
        <v>4353</v>
      </c>
      <c r="X2574" s="44">
        <v>141909</v>
      </c>
      <c r="Y2574" s="34" t="s">
        <v>747</v>
      </c>
      <c r="Z2574" s="43" t="s">
        <v>426</v>
      </c>
      <c r="AA2574" s="34" t="s">
        <v>644</v>
      </c>
      <c r="AB2574" s="34" t="s">
        <v>409</v>
      </c>
      <c r="AC2574" s="34" t="s">
        <v>747</v>
      </c>
      <c r="AD2574" s="44" t="s">
        <v>3928</v>
      </c>
      <c r="AE2574" s="44" t="s">
        <v>7044</v>
      </c>
      <c r="AF2574" s="43">
        <v>334</v>
      </c>
      <c r="AG2574" s="34" t="s">
        <v>4353</v>
      </c>
      <c r="AH2574" s="34" t="s">
        <v>4352</v>
      </c>
      <c r="AI2574" s="43" t="s">
        <v>4315</v>
      </c>
      <c r="AJ2574" s="44" t="s">
        <v>4354</v>
      </c>
      <c r="AK2574" s="295">
        <v>2350774</v>
      </c>
      <c r="AL2574" s="44" t="s">
        <v>644</v>
      </c>
      <c r="AM2574" s="44" t="s">
        <v>4358</v>
      </c>
      <c r="AN2574" s="296">
        <v>249146880</v>
      </c>
      <c r="AO2574" s="34"/>
      <c r="AP2574" s="34"/>
      <c r="AQ2574" s="34"/>
      <c r="AR2574" s="34"/>
      <c r="AS2574" s="34"/>
      <c r="AT2574" s="44" t="s">
        <v>7031</v>
      </c>
      <c r="AU2574" s="44"/>
      <c r="AV2574" s="751" t="str" cm="1">
        <f t="array" ref="AV25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4" s="34"/>
      <c r="AX2574" s="34"/>
      <c r="AY2574" s="34"/>
      <c r="AZ2574" s="34"/>
      <c r="BA2574" s="34"/>
      <c r="BB2574" s="34"/>
      <c r="BC2574" s="34"/>
      <c r="BD2574" s="44">
        <v>141909</v>
      </c>
      <c r="BE2574" s="34" t="s">
        <v>747</v>
      </c>
      <c r="BF2574" s="43" t="s">
        <v>426</v>
      </c>
      <c r="BG2574" s="34" t="s">
        <v>644</v>
      </c>
      <c r="BH2574" s="34" t="s">
        <v>409</v>
      </c>
      <c r="BI2574" s="34" t="s">
        <v>747</v>
      </c>
      <c r="BJ2574" s="44" t="s">
        <v>3928</v>
      </c>
      <c r="BK2574" s="44" t="s">
        <v>7044</v>
      </c>
    </row>
    <row r="2575" spans="22:63">
      <c r="V2575" s="43">
        <v>334</v>
      </c>
      <c r="W2575" s="34" t="s">
        <v>4353</v>
      </c>
      <c r="X2575" s="44">
        <v>141910</v>
      </c>
      <c r="Y2575" s="34" t="s">
        <v>1951</v>
      </c>
      <c r="Z2575" s="43" t="s">
        <v>426</v>
      </c>
      <c r="AA2575" s="34" t="s">
        <v>644</v>
      </c>
      <c r="AB2575" s="34" t="s">
        <v>409</v>
      </c>
      <c r="AC2575" s="34" t="s">
        <v>1951</v>
      </c>
      <c r="AD2575" s="44" t="s">
        <v>3928</v>
      </c>
      <c r="AE2575" s="44" t="s">
        <v>7044</v>
      </c>
      <c r="AF2575" s="43">
        <v>334</v>
      </c>
      <c r="AG2575" s="34" t="s">
        <v>4353</v>
      </c>
      <c r="AH2575" s="34" t="s">
        <v>4352</v>
      </c>
      <c r="AI2575" s="43" t="s">
        <v>4315</v>
      </c>
      <c r="AJ2575" s="44" t="s">
        <v>4354</v>
      </c>
      <c r="AK2575" s="295">
        <v>2350774</v>
      </c>
      <c r="AL2575" s="44" t="s">
        <v>644</v>
      </c>
      <c r="AM2575" s="44" t="s">
        <v>4358</v>
      </c>
      <c r="AN2575" s="296">
        <v>249146880</v>
      </c>
      <c r="AO2575" s="34"/>
      <c r="AP2575" s="34"/>
      <c r="AQ2575" s="34"/>
      <c r="AR2575" s="34"/>
      <c r="AS2575" s="34"/>
      <c r="AT2575" s="44" t="s">
        <v>7031</v>
      </c>
      <c r="AU2575" s="44"/>
      <c r="AV2575" s="751" t="str" cm="1">
        <f t="array" ref="AV25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5" s="34"/>
      <c r="AX2575" s="34"/>
      <c r="AY2575" s="34"/>
      <c r="AZ2575" s="34"/>
      <c r="BA2575" s="34"/>
      <c r="BB2575" s="34"/>
      <c r="BC2575" s="34"/>
      <c r="BD2575" s="44">
        <v>141910</v>
      </c>
      <c r="BE2575" s="34" t="s">
        <v>1951</v>
      </c>
      <c r="BF2575" s="43" t="s">
        <v>426</v>
      </c>
      <c r="BG2575" s="34" t="s">
        <v>644</v>
      </c>
      <c r="BH2575" s="34" t="s">
        <v>409</v>
      </c>
      <c r="BI2575" s="34" t="s">
        <v>1951</v>
      </c>
      <c r="BJ2575" s="44" t="s">
        <v>3928</v>
      </c>
      <c r="BK2575" s="44" t="s">
        <v>7044</v>
      </c>
    </row>
    <row r="2576" spans="22:63">
      <c r="V2576" s="43">
        <v>334</v>
      </c>
      <c r="W2576" s="34" t="s">
        <v>4353</v>
      </c>
      <c r="X2576" s="44">
        <v>141900</v>
      </c>
      <c r="Y2576" s="34" t="s">
        <v>7101</v>
      </c>
      <c r="Z2576" s="43" t="s">
        <v>426</v>
      </c>
      <c r="AA2576" s="34" t="s">
        <v>644</v>
      </c>
      <c r="AB2576" s="34" t="s">
        <v>409</v>
      </c>
      <c r="AC2576" s="34" t="s">
        <v>7102</v>
      </c>
      <c r="AD2576" s="44" t="s">
        <v>3928</v>
      </c>
      <c r="AE2576" s="44" t="s">
        <v>7044</v>
      </c>
      <c r="AF2576" s="43">
        <v>334</v>
      </c>
      <c r="AG2576" s="34" t="s">
        <v>4353</v>
      </c>
      <c r="AH2576" s="34" t="s">
        <v>4352</v>
      </c>
      <c r="AI2576" s="43" t="s">
        <v>4315</v>
      </c>
      <c r="AJ2576" s="44" t="s">
        <v>4354</v>
      </c>
      <c r="AK2576" s="295">
        <v>2350774</v>
      </c>
      <c r="AL2576" s="44" t="s">
        <v>644</v>
      </c>
      <c r="AM2576" s="44" t="s">
        <v>4358</v>
      </c>
      <c r="AN2576" s="296">
        <v>249146880</v>
      </c>
      <c r="AO2576" s="34"/>
      <c r="AP2576" s="34"/>
      <c r="AQ2576" s="34"/>
      <c r="AR2576" s="34"/>
      <c r="AS2576" s="34"/>
      <c r="AT2576" s="44" t="s">
        <v>7031</v>
      </c>
      <c r="AU2576" s="44"/>
      <c r="AV2576" s="751" t="str" cm="1">
        <f t="array" ref="AV25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6" s="34"/>
      <c r="AX2576" s="34"/>
      <c r="AY2576" s="34"/>
      <c r="AZ2576" s="34"/>
      <c r="BA2576" s="34"/>
      <c r="BB2576" s="34"/>
      <c r="BC2576" s="34"/>
      <c r="BD2576" s="44">
        <v>141900</v>
      </c>
      <c r="BE2576" s="34" t="s">
        <v>7101</v>
      </c>
      <c r="BF2576" s="43" t="s">
        <v>426</v>
      </c>
      <c r="BG2576" s="34" t="s">
        <v>644</v>
      </c>
      <c r="BH2576" s="34" t="s">
        <v>409</v>
      </c>
      <c r="BI2576" s="34" t="s">
        <v>7102</v>
      </c>
      <c r="BJ2576" s="44" t="s">
        <v>3928</v>
      </c>
      <c r="BK2576" s="44" t="s">
        <v>7044</v>
      </c>
    </row>
    <row r="2577" spans="22:63">
      <c r="V2577" s="43">
        <v>334</v>
      </c>
      <c r="W2577" s="34" t="s">
        <v>4353</v>
      </c>
      <c r="X2577" s="44">
        <v>141918</v>
      </c>
      <c r="Y2577" s="34" t="s">
        <v>2135</v>
      </c>
      <c r="Z2577" s="43" t="s">
        <v>426</v>
      </c>
      <c r="AA2577" s="34" t="s">
        <v>644</v>
      </c>
      <c r="AB2577" s="34" t="s">
        <v>409</v>
      </c>
      <c r="AC2577" s="34" t="s">
        <v>7103</v>
      </c>
      <c r="AD2577" s="44" t="s">
        <v>3928</v>
      </c>
      <c r="AE2577" s="44" t="s">
        <v>7044</v>
      </c>
      <c r="AF2577" s="43">
        <v>334</v>
      </c>
      <c r="AG2577" s="34" t="s">
        <v>4353</v>
      </c>
      <c r="AH2577" s="34" t="s">
        <v>4352</v>
      </c>
      <c r="AI2577" s="43" t="s">
        <v>4315</v>
      </c>
      <c r="AJ2577" s="44" t="s">
        <v>4354</v>
      </c>
      <c r="AK2577" s="295">
        <v>2350774</v>
      </c>
      <c r="AL2577" s="44" t="s">
        <v>644</v>
      </c>
      <c r="AM2577" s="44" t="s">
        <v>4358</v>
      </c>
      <c r="AN2577" s="296">
        <v>249146880</v>
      </c>
      <c r="AO2577" s="34"/>
      <c r="AP2577" s="34"/>
      <c r="AQ2577" s="34"/>
      <c r="AR2577" s="34"/>
      <c r="AS2577" s="34"/>
      <c r="AT2577" s="44" t="s">
        <v>7031</v>
      </c>
      <c r="AU2577" s="44"/>
      <c r="AV2577" s="751" t="str" cm="1">
        <f t="array" ref="AV25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7" s="34"/>
      <c r="AX2577" s="34"/>
      <c r="AY2577" s="34"/>
      <c r="AZ2577" s="34"/>
      <c r="BA2577" s="34"/>
      <c r="BB2577" s="34"/>
      <c r="BC2577" s="34"/>
      <c r="BD2577" s="44">
        <v>141918</v>
      </c>
      <c r="BE2577" s="34" t="s">
        <v>2135</v>
      </c>
      <c r="BF2577" s="43" t="s">
        <v>426</v>
      </c>
      <c r="BG2577" s="34" t="s">
        <v>644</v>
      </c>
      <c r="BH2577" s="34" t="s">
        <v>409</v>
      </c>
      <c r="BI2577" s="34" t="s">
        <v>7103</v>
      </c>
      <c r="BJ2577" s="44" t="s">
        <v>3928</v>
      </c>
      <c r="BK2577" s="44" t="s">
        <v>7044</v>
      </c>
    </row>
    <row r="2578" spans="22:63">
      <c r="V2578" s="43">
        <v>334</v>
      </c>
      <c r="W2578" s="34" t="s">
        <v>4353</v>
      </c>
      <c r="X2578" s="44">
        <v>141919</v>
      </c>
      <c r="Y2578" s="34" t="s">
        <v>2301</v>
      </c>
      <c r="Z2578" s="43" t="s">
        <v>426</v>
      </c>
      <c r="AA2578" s="34" t="s">
        <v>644</v>
      </c>
      <c r="AB2578" s="34" t="s">
        <v>409</v>
      </c>
      <c r="AC2578" s="34" t="s">
        <v>7104</v>
      </c>
      <c r="AD2578" s="44" t="s">
        <v>3928</v>
      </c>
      <c r="AE2578" s="44" t="s">
        <v>7044</v>
      </c>
      <c r="AF2578" s="43">
        <v>334</v>
      </c>
      <c r="AG2578" s="34" t="s">
        <v>4353</v>
      </c>
      <c r="AH2578" s="34" t="s">
        <v>4352</v>
      </c>
      <c r="AI2578" s="43" t="s">
        <v>4315</v>
      </c>
      <c r="AJ2578" s="44" t="s">
        <v>4354</v>
      </c>
      <c r="AK2578" s="295">
        <v>2350774</v>
      </c>
      <c r="AL2578" s="44" t="s">
        <v>644</v>
      </c>
      <c r="AM2578" s="44" t="s">
        <v>4358</v>
      </c>
      <c r="AN2578" s="296">
        <v>249146880</v>
      </c>
      <c r="AO2578" s="34"/>
      <c r="AP2578" s="34"/>
      <c r="AQ2578" s="34"/>
      <c r="AR2578" s="34"/>
      <c r="AS2578" s="34"/>
      <c r="AT2578" s="44" t="s">
        <v>7031</v>
      </c>
      <c r="AU2578" s="44"/>
      <c r="AV2578" s="751" t="str" cm="1">
        <f t="array" ref="AV25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8" s="34"/>
      <c r="AX2578" s="34"/>
      <c r="AY2578" s="34"/>
      <c r="AZ2578" s="34"/>
      <c r="BA2578" s="34"/>
      <c r="BB2578" s="34"/>
      <c r="BC2578" s="34"/>
      <c r="BD2578" s="44">
        <v>141919</v>
      </c>
      <c r="BE2578" s="34" t="s">
        <v>2301</v>
      </c>
      <c r="BF2578" s="43" t="s">
        <v>426</v>
      </c>
      <c r="BG2578" s="34" t="s">
        <v>644</v>
      </c>
      <c r="BH2578" s="34" t="s">
        <v>409</v>
      </c>
      <c r="BI2578" s="34" t="s">
        <v>7104</v>
      </c>
      <c r="BJ2578" s="44" t="s">
        <v>3928</v>
      </c>
      <c r="BK2578" s="44" t="s">
        <v>7044</v>
      </c>
    </row>
    <row r="2579" spans="22:63">
      <c r="V2579" s="43">
        <v>334</v>
      </c>
      <c r="W2579" s="34" t="s">
        <v>4353</v>
      </c>
      <c r="X2579" s="44">
        <v>141920</v>
      </c>
      <c r="Y2579" s="34" t="s">
        <v>7105</v>
      </c>
      <c r="Z2579" s="43" t="s">
        <v>426</v>
      </c>
      <c r="AA2579" s="34" t="s">
        <v>644</v>
      </c>
      <c r="AB2579" s="34" t="s">
        <v>409</v>
      </c>
      <c r="AC2579" s="34" t="s">
        <v>7102</v>
      </c>
      <c r="AD2579" s="44" t="s">
        <v>3928</v>
      </c>
      <c r="AE2579" s="44" t="s">
        <v>7044</v>
      </c>
      <c r="AF2579" s="43">
        <v>334</v>
      </c>
      <c r="AG2579" s="34" t="s">
        <v>4353</v>
      </c>
      <c r="AH2579" s="34" t="s">
        <v>4352</v>
      </c>
      <c r="AI2579" s="43" t="s">
        <v>4315</v>
      </c>
      <c r="AJ2579" s="44" t="s">
        <v>4354</v>
      </c>
      <c r="AK2579" s="295">
        <v>2350774</v>
      </c>
      <c r="AL2579" s="44" t="s">
        <v>644</v>
      </c>
      <c r="AM2579" s="44" t="s">
        <v>4358</v>
      </c>
      <c r="AN2579" s="296">
        <v>249146880</v>
      </c>
      <c r="AO2579" s="34"/>
      <c r="AP2579" s="34"/>
      <c r="AQ2579" s="34"/>
      <c r="AR2579" s="34"/>
      <c r="AS2579" s="34"/>
      <c r="AT2579" s="44" t="s">
        <v>7031</v>
      </c>
      <c r="AU2579" s="44"/>
      <c r="AV2579" s="751" t="str" cm="1">
        <f t="array" ref="AV25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79" s="34"/>
      <c r="AX2579" s="34"/>
      <c r="AY2579" s="34"/>
      <c r="AZ2579" s="34"/>
      <c r="BA2579" s="34"/>
      <c r="BB2579" s="34"/>
      <c r="BC2579" s="34"/>
      <c r="BD2579" s="44">
        <v>141920</v>
      </c>
      <c r="BE2579" s="34" t="s">
        <v>7105</v>
      </c>
      <c r="BF2579" s="43" t="s">
        <v>426</v>
      </c>
      <c r="BG2579" s="34" t="s">
        <v>644</v>
      </c>
      <c r="BH2579" s="34" t="s">
        <v>409</v>
      </c>
      <c r="BI2579" s="34" t="s">
        <v>7102</v>
      </c>
      <c r="BJ2579" s="44" t="s">
        <v>3928</v>
      </c>
      <c r="BK2579" s="44" t="s">
        <v>7044</v>
      </c>
    </row>
    <row r="2580" spans="22:63">
      <c r="V2580" s="43">
        <v>334</v>
      </c>
      <c r="W2580" s="34" t="s">
        <v>4353</v>
      </c>
      <c r="X2580" s="44">
        <v>141921</v>
      </c>
      <c r="Y2580" s="34" t="s">
        <v>7105</v>
      </c>
      <c r="Z2580" s="43" t="s">
        <v>426</v>
      </c>
      <c r="AA2580" s="34" t="s">
        <v>644</v>
      </c>
      <c r="AB2580" s="34" t="s">
        <v>409</v>
      </c>
      <c r="AC2580" s="34" t="s">
        <v>7106</v>
      </c>
      <c r="AD2580" s="44" t="s">
        <v>3928</v>
      </c>
      <c r="AE2580" s="44" t="s">
        <v>7044</v>
      </c>
      <c r="AF2580" s="43">
        <v>334</v>
      </c>
      <c r="AG2580" s="34" t="s">
        <v>4353</v>
      </c>
      <c r="AH2580" s="34" t="s">
        <v>4352</v>
      </c>
      <c r="AI2580" s="43" t="s">
        <v>4315</v>
      </c>
      <c r="AJ2580" s="44" t="s">
        <v>4354</v>
      </c>
      <c r="AK2580" s="295">
        <v>2350774</v>
      </c>
      <c r="AL2580" s="44" t="s">
        <v>644</v>
      </c>
      <c r="AM2580" s="44" t="s">
        <v>4358</v>
      </c>
      <c r="AN2580" s="296">
        <v>249146880</v>
      </c>
      <c r="AO2580" s="34"/>
      <c r="AP2580" s="34"/>
      <c r="AQ2580" s="34"/>
      <c r="AR2580" s="34"/>
      <c r="AS2580" s="34"/>
      <c r="AT2580" s="44" t="s">
        <v>7031</v>
      </c>
      <c r="AU2580" s="44"/>
      <c r="AV2580" s="751" t="str" cm="1">
        <f t="array" ref="AV25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0" s="34"/>
      <c r="AX2580" s="34"/>
      <c r="AY2580" s="34"/>
      <c r="AZ2580" s="34"/>
      <c r="BA2580" s="34"/>
      <c r="BB2580" s="34"/>
      <c r="BC2580" s="34"/>
      <c r="BD2580" s="44">
        <v>141921</v>
      </c>
      <c r="BE2580" s="34" t="s">
        <v>7105</v>
      </c>
      <c r="BF2580" s="43" t="s">
        <v>426</v>
      </c>
      <c r="BG2580" s="34" t="s">
        <v>644</v>
      </c>
      <c r="BH2580" s="34" t="s">
        <v>409</v>
      </c>
      <c r="BI2580" s="34" t="s">
        <v>7106</v>
      </c>
      <c r="BJ2580" s="44" t="s">
        <v>3928</v>
      </c>
      <c r="BK2580" s="44" t="s">
        <v>7044</v>
      </c>
    </row>
    <row r="2581" spans="22:63">
      <c r="V2581" s="43">
        <v>334</v>
      </c>
      <c r="W2581" s="34" t="s">
        <v>4353</v>
      </c>
      <c r="X2581" s="44">
        <v>141916</v>
      </c>
      <c r="Y2581" s="34" t="s">
        <v>2720</v>
      </c>
      <c r="Z2581" s="43" t="s">
        <v>426</v>
      </c>
      <c r="AA2581" s="34" t="s">
        <v>644</v>
      </c>
      <c r="AB2581" s="34" t="s">
        <v>409</v>
      </c>
      <c r="AC2581" s="34" t="s">
        <v>2720</v>
      </c>
      <c r="AD2581" s="44" t="s">
        <v>3928</v>
      </c>
      <c r="AE2581" s="44" t="s">
        <v>7044</v>
      </c>
      <c r="AF2581" s="43">
        <v>334</v>
      </c>
      <c r="AG2581" s="34" t="s">
        <v>4353</v>
      </c>
      <c r="AH2581" s="34" t="s">
        <v>4352</v>
      </c>
      <c r="AI2581" s="43" t="s">
        <v>4315</v>
      </c>
      <c r="AJ2581" s="44" t="s">
        <v>4354</v>
      </c>
      <c r="AK2581" s="295">
        <v>2350774</v>
      </c>
      <c r="AL2581" s="44" t="s">
        <v>644</v>
      </c>
      <c r="AM2581" s="44" t="s">
        <v>4358</v>
      </c>
      <c r="AN2581" s="296">
        <v>249146880</v>
      </c>
      <c r="AO2581" s="34"/>
      <c r="AP2581" s="34"/>
      <c r="AQ2581" s="34"/>
      <c r="AR2581" s="34"/>
      <c r="AS2581" s="34"/>
      <c r="AT2581" s="44" t="s">
        <v>7031</v>
      </c>
      <c r="AU2581" s="44"/>
      <c r="AV2581" s="751" t="str" cm="1">
        <f t="array" ref="AV25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1" s="34"/>
      <c r="AX2581" s="34"/>
      <c r="AY2581" s="34"/>
      <c r="AZ2581" s="34"/>
      <c r="BA2581" s="34"/>
      <c r="BB2581" s="34"/>
      <c r="BC2581" s="34"/>
      <c r="BD2581" s="44">
        <v>141916</v>
      </c>
      <c r="BE2581" s="34" t="s">
        <v>2720</v>
      </c>
      <c r="BF2581" s="43" t="s">
        <v>426</v>
      </c>
      <c r="BG2581" s="34" t="s">
        <v>644</v>
      </c>
      <c r="BH2581" s="34" t="s">
        <v>409</v>
      </c>
      <c r="BI2581" s="34" t="s">
        <v>2720</v>
      </c>
      <c r="BJ2581" s="44" t="s">
        <v>3928</v>
      </c>
      <c r="BK2581" s="44" t="s">
        <v>7044</v>
      </c>
    </row>
    <row r="2582" spans="22:63">
      <c r="V2582" s="43">
        <v>334</v>
      </c>
      <c r="W2582" s="34" t="s">
        <v>4353</v>
      </c>
      <c r="X2582" s="44">
        <v>142001</v>
      </c>
      <c r="Y2582" s="34" t="s">
        <v>909</v>
      </c>
      <c r="Z2582" s="43" t="s">
        <v>1277</v>
      </c>
      <c r="AA2582" s="34" t="s">
        <v>645</v>
      </c>
      <c r="AB2582" s="34" t="s">
        <v>409</v>
      </c>
      <c r="AC2582" s="34" t="s">
        <v>909</v>
      </c>
      <c r="AD2582" s="44" t="s">
        <v>3928</v>
      </c>
      <c r="AE2582" s="44" t="s">
        <v>7044</v>
      </c>
      <c r="AF2582" s="43">
        <v>334</v>
      </c>
      <c r="AG2582" s="34" t="s">
        <v>4353</v>
      </c>
      <c r="AH2582" s="34" t="s">
        <v>4352</v>
      </c>
      <c r="AI2582" s="43" t="s">
        <v>4315</v>
      </c>
      <c r="AJ2582" s="44" t="s">
        <v>4354</v>
      </c>
      <c r="AK2582" s="295">
        <v>2350774</v>
      </c>
      <c r="AL2582" s="44" t="s">
        <v>644</v>
      </c>
      <c r="AM2582" s="44" t="s">
        <v>4358</v>
      </c>
      <c r="AN2582" s="296">
        <v>249146880</v>
      </c>
      <c r="AO2582" s="34"/>
      <c r="AP2582" s="34"/>
      <c r="AQ2582" s="34"/>
      <c r="AR2582" s="34"/>
      <c r="AS2582" s="34"/>
      <c r="AT2582" s="44" t="s">
        <v>7031</v>
      </c>
      <c r="AU2582" s="44"/>
      <c r="AV2582" s="751" t="str" cm="1">
        <f t="array" ref="AV25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2" s="34"/>
      <c r="AX2582" s="34"/>
      <c r="AY2582" s="34"/>
      <c r="AZ2582" s="34"/>
      <c r="BA2582" s="34"/>
      <c r="BB2582" s="34"/>
      <c r="BC2582" s="34"/>
      <c r="BD2582" s="44">
        <v>142001</v>
      </c>
      <c r="BE2582" s="34" t="s">
        <v>909</v>
      </c>
      <c r="BF2582" s="43" t="s">
        <v>1277</v>
      </c>
      <c r="BG2582" s="34" t="s">
        <v>645</v>
      </c>
      <c r="BH2582" s="34" t="s">
        <v>409</v>
      </c>
      <c r="BI2582" s="34" t="s">
        <v>909</v>
      </c>
      <c r="BJ2582" s="44" t="s">
        <v>3928</v>
      </c>
      <c r="BK2582" s="44" t="s">
        <v>7044</v>
      </c>
    </row>
    <row r="2583" spans="22:63">
      <c r="V2583" s="43">
        <v>334</v>
      </c>
      <c r="W2583" s="34" t="s">
        <v>4353</v>
      </c>
      <c r="X2583" s="44">
        <v>142002</v>
      </c>
      <c r="Y2583" s="34" t="s">
        <v>1173</v>
      </c>
      <c r="Z2583" s="43" t="s">
        <v>1277</v>
      </c>
      <c r="AA2583" s="34" t="s">
        <v>645</v>
      </c>
      <c r="AB2583" s="34" t="s">
        <v>409</v>
      </c>
      <c r="AC2583" s="34" t="s">
        <v>1173</v>
      </c>
      <c r="AD2583" s="44" t="s">
        <v>3928</v>
      </c>
      <c r="AE2583" s="44" t="s">
        <v>7044</v>
      </c>
      <c r="AF2583" s="43">
        <v>334</v>
      </c>
      <c r="AG2583" s="34" t="s">
        <v>4353</v>
      </c>
      <c r="AH2583" s="34" t="s">
        <v>4352</v>
      </c>
      <c r="AI2583" s="43" t="s">
        <v>4315</v>
      </c>
      <c r="AJ2583" s="44" t="s">
        <v>4354</v>
      </c>
      <c r="AK2583" s="295">
        <v>2350774</v>
      </c>
      <c r="AL2583" s="44" t="s">
        <v>644</v>
      </c>
      <c r="AM2583" s="44" t="s">
        <v>4358</v>
      </c>
      <c r="AN2583" s="296">
        <v>249146880</v>
      </c>
      <c r="AO2583" s="34"/>
      <c r="AP2583" s="34"/>
      <c r="AQ2583" s="34"/>
      <c r="AR2583" s="34"/>
      <c r="AS2583" s="34"/>
      <c r="AT2583" s="44" t="s">
        <v>7031</v>
      </c>
      <c r="AU2583" s="44"/>
      <c r="AV2583" s="751" t="str" cm="1">
        <f t="array" ref="AV25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3" s="34"/>
      <c r="AX2583" s="34"/>
      <c r="AY2583" s="34"/>
      <c r="AZ2583" s="34"/>
      <c r="BA2583" s="34"/>
      <c r="BB2583" s="34"/>
      <c r="BC2583" s="34"/>
      <c r="BD2583" s="44">
        <v>142002</v>
      </c>
      <c r="BE2583" s="34" t="s">
        <v>1173</v>
      </c>
      <c r="BF2583" s="43" t="s">
        <v>1277</v>
      </c>
      <c r="BG2583" s="34" t="s">
        <v>645</v>
      </c>
      <c r="BH2583" s="34" t="s">
        <v>409</v>
      </c>
      <c r="BI2583" s="34" t="s">
        <v>1173</v>
      </c>
      <c r="BJ2583" s="44" t="s">
        <v>3928</v>
      </c>
      <c r="BK2583" s="44" t="s">
        <v>7044</v>
      </c>
    </row>
    <row r="2584" spans="22:63">
      <c r="V2584" s="43">
        <v>334</v>
      </c>
      <c r="W2584" s="34" t="s">
        <v>4353</v>
      </c>
      <c r="X2584" s="44">
        <v>142003</v>
      </c>
      <c r="Y2584" s="34" t="s">
        <v>1463</v>
      </c>
      <c r="Z2584" s="43" t="s">
        <v>1277</v>
      </c>
      <c r="AA2584" s="34" t="s">
        <v>645</v>
      </c>
      <c r="AB2584" s="34" t="s">
        <v>409</v>
      </c>
      <c r="AC2584" s="34" t="s">
        <v>1463</v>
      </c>
      <c r="AD2584" s="44" t="s">
        <v>3928</v>
      </c>
      <c r="AE2584" s="44" t="s">
        <v>7044</v>
      </c>
      <c r="AF2584" s="43">
        <v>334</v>
      </c>
      <c r="AG2584" s="34" t="s">
        <v>4353</v>
      </c>
      <c r="AH2584" s="34" t="s">
        <v>4352</v>
      </c>
      <c r="AI2584" s="43" t="s">
        <v>4315</v>
      </c>
      <c r="AJ2584" s="44" t="s">
        <v>4354</v>
      </c>
      <c r="AK2584" s="295">
        <v>2350774</v>
      </c>
      <c r="AL2584" s="44" t="s">
        <v>644</v>
      </c>
      <c r="AM2584" s="44" t="s">
        <v>4358</v>
      </c>
      <c r="AN2584" s="296">
        <v>249146880</v>
      </c>
      <c r="AO2584" s="34"/>
      <c r="AP2584" s="34"/>
      <c r="AQ2584" s="34"/>
      <c r="AR2584" s="34"/>
      <c r="AS2584" s="34"/>
      <c r="AT2584" s="44" t="s">
        <v>7031</v>
      </c>
      <c r="AU2584" s="44"/>
      <c r="AV2584" s="751" t="str" cm="1">
        <f t="array" ref="AV25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4" s="34"/>
      <c r="AX2584" s="34"/>
      <c r="AY2584" s="34"/>
      <c r="AZ2584" s="34"/>
      <c r="BA2584" s="34"/>
      <c r="BB2584" s="34"/>
      <c r="BC2584" s="34"/>
      <c r="BD2584" s="44">
        <v>142003</v>
      </c>
      <c r="BE2584" s="34" t="s">
        <v>1463</v>
      </c>
      <c r="BF2584" s="43" t="s">
        <v>1277</v>
      </c>
      <c r="BG2584" s="34" t="s">
        <v>645</v>
      </c>
      <c r="BH2584" s="34" t="s">
        <v>409</v>
      </c>
      <c r="BI2584" s="34" t="s">
        <v>1463</v>
      </c>
      <c r="BJ2584" s="44" t="s">
        <v>3928</v>
      </c>
      <c r="BK2584" s="44" t="s">
        <v>7044</v>
      </c>
    </row>
    <row r="2585" spans="22:63">
      <c r="V2585" s="43">
        <v>334</v>
      </c>
      <c r="W2585" s="34" t="s">
        <v>4353</v>
      </c>
      <c r="X2585" s="44">
        <v>142006</v>
      </c>
      <c r="Y2585" s="34" t="s">
        <v>645</v>
      </c>
      <c r="Z2585" s="43" t="s">
        <v>1277</v>
      </c>
      <c r="AA2585" s="34" t="s">
        <v>645</v>
      </c>
      <c r="AB2585" s="34" t="s">
        <v>409</v>
      </c>
      <c r="AC2585" s="34" t="s">
        <v>645</v>
      </c>
      <c r="AD2585" s="44" t="s">
        <v>3928</v>
      </c>
      <c r="AE2585" s="44" t="s">
        <v>7044</v>
      </c>
      <c r="AF2585" s="43">
        <v>334</v>
      </c>
      <c r="AG2585" s="34" t="s">
        <v>4353</v>
      </c>
      <c r="AH2585" s="34" t="s">
        <v>4352</v>
      </c>
      <c r="AI2585" s="43" t="s">
        <v>4315</v>
      </c>
      <c r="AJ2585" s="44" t="s">
        <v>4354</v>
      </c>
      <c r="AK2585" s="295">
        <v>2350774</v>
      </c>
      <c r="AL2585" s="44" t="s">
        <v>644</v>
      </c>
      <c r="AM2585" s="44" t="s">
        <v>4358</v>
      </c>
      <c r="AN2585" s="296">
        <v>249146880</v>
      </c>
      <c r="AO2585" s="34"/>
      <c r="AP2585" s="34"/>
      <c r="AQ2585" s="34"/>
      <c r="AR2585" s="34"/>
      <c r="AS2585" s="34"/>
      <c r="AT2585" s="44" t="s">
        <v>7031</v>
      </c>
      <c r="AU2585" s="44"/>
      <c r="AV2585" s="751" t="str" cm="1">
        <f t="array" ref="AV25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5" s="34"/>
      <c r="AX2585" s="34"/>
      <c r="AY2585" s="34"/>
      <c r="AZ2585" s="34"/>
      <c r="BA2585" s="34"/>
      <c r="BB2585" s="34"/>
      <c r="BC2585" s="34"/>
      <c r="BD2585" s="44">
        <v>142006</v>
      </c>
      <c r="BE2585" s="34" t="s">
        <v>645</v>
      </c>
      <c r="BF2585" s="43" t="s">
        <v>1277</v>
      </c>
      <c r="BG2585" s="34" t="s">
        <v>645</v>
      </c>
      <c r="BH2585" s="34" t="s">
        <v>409</v>
      </c>
      <c r="BI2585" s="34" t="s">
        <v>645</v>
      </c>
      <c r="BJ2585" s="44" t="s">
        <v>3928</v>
      </c>
      <c r="BK2585" s="44" t="s">
        <v>7044</v>
      </c>
    </row>
    <row r="2586" spans="22:63">
      <c r="V2586" s="43">
        <v>334</v>
      </c>
      <c r="W2586" s="34" t="s">
        <v>4353</v>
      </c>
      <c r="X2586" s="44">
        <v>142000</v>
      </c>
      <c r="Y2586" s="34" t="s">
        <v>7107</v>
      </c>
      <c r="Z2586" s="43" t="s">
        <v>1277</v>
      </c>
      <c r="AA2586" s="34" t="s">
        <v>645</v>
      </c>
      <c r="AB2586" s="34" t="s">
        <v>409</v>
      </c>
      <c r="AC2586" s="34" t="s">
        <v>645</v>
      </c>
      <c r="AD2586" s="44" t="s">
        <v>3928</v>
      </c>
      <c r="AE2586" s="44" t="s">
        <v>7044</v>
      </c>
      <c r="AF2586" s="43">
        <v>334</v>
      </c>
      <c r="AG2586" s="34" t="s">
        <v>4353</v>
      </c>
      <c r="AH2586" s="34" t="s">
        <v>4352</v>
      </c>
      <c r="AI2586" s="43" t="s">
        <v>4315</v>
      </c>
      <c r="AJ2586" s="44" t="s">
        <v>4354</v>
      </c>
      <c r="AK2586" s="295">
        <v>2350774</v>
      </c>
      <c r="AL2586" s="44" t="s">
        <v>644</v>
      </c>
      <c r="AM2586" s="44" t="s">
        <v>4358</v>
      </c>
      <c r="AN2586" s="296">
        <v>249146880</v>
      </c>
      <c r="AO2586" s="34"/>
      <c r="AP2586" s="34"/>
      <c r="AQ2586" s="34"/>
      <c r="AR2586" s="34"/>
      <c r="AS2586" s="34"/>
      <c r="AT2586" s="44" t="s">
        <v>7031</v>
      </c>
      <c r="AU2586" s="44"/>
      <c r="AV2586" s="751" t="str" cm="1">
        <f t="array" ref="AV25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6" s="34"/>
      <c r="AX2586" s="34"/>
      <c r="AY2586" s="34"/>
      <c r="AZ2586" s="34"/>
      <c r="BA2586" s="34"/>
      <c r="BB2586" s="34"/>
      <c r="BC2586" s="34"/>
      <c r="BD2586" s="44">
        <v>142000</v>
      </c>
      <c r="BE2586" s="34" t="s">
        <v>7107</v>
      </c>
      <c r="BF2586" s="43" t="s">
        <v>1277</v>
      </c>
      <c r="BG2586" s="34" t="s">
        <v>645</v>
      </c>
      <c r="BH2586" s="34" t="s">
        <v>409</v>
      </c>
      <c r="BI2586" s="34" t="s">
        <v>645</v>
      </c>
      <c r="BJ2586" s="44" t="s">
        <v>3928</v>
      </c>
      <c r="BK2586" s="44" t="s">
        <v>7044</v>
      </c>
    </row>
    <row r="2587" spans="22:63">
      <c r="V2587" s="43">
        <v>335</v>
      </c>
      <c r="W2587" s="34" t="s">
        <v>4367</v>
      </c>
      <c r="X2587" s="44">
        <v>111513</v>
      </c>
      <c r="Y2587" s="34" t="s">
        <v>1127</v>
      </c>
      <c r="Z2587" s="43" t="s">
        <v>426</v>
      </c>
      <c r="AA2587" s="34" t="s">
        <v>598</v>
      </c>
      <c r="AB2587" s="34" t="s">
        <v>406</v>
      </c>
      <c r="AC2587" s="34" t="s">
        <v>1127</v>
      </c>
      <c r="AD2587" s="44" t="s">
        <v>7108</v>
      </c>
      <c r="AE2587" s="44" t="s">
        <v>7108</v>
      </c>
      <c r="AF2587" s="43">
        <v>335</v>
      </c>
      <c r="AG2587" s="34" t="s">
        <v>4367</v>
      </c>
      <c r="AH2587" s="34" t="s">
        <v>7109</v>
      </c>
      <c r="AI2587" s="43" t="s">
        <v>4368</v>
      </c>
      <c r="AJ2587" s="44" t="s">
        <v>4369</v>
      </c>
      <c r="AK2587" s="295">
        <v>2700253</v>
      </c>
      <c r="AL2587" s="44" t="s">
        <v>598</v>
      </c>
      <c r="AM2587" s="44" t="s">
        <v>4373</v>
      </c>
      <c r="AN2587" s="296">
        <v>215802320</v>
      </c>
      <c r="AO2587" s="34"/>
      <c r="AP2587" s="34"/>
      <c r="AQ2587" s="34"/>
      <c r="AR2587" s="34"/>
      <c r="AS2587" s="34"/>
      <c r="AT2587" s="44" t="s">
        <v>7031</v>
      </c>
      <c r="AU2587" s="44"/>
      <c r="AV2587" s="751" t="str" cm="1">
        <f t="array" ref="AV25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7" s="34"/>
      <c r="AX2587" s="34"/>
      <c r="AY2587" s="34"/>
      <c r="AZ2587" s="34"/>
      <c r="BA2587" s="34"/>
      <c r="BB2587" s="34"/>
      <c r="BC2587" s="34"/>
      <c r="BD2587" s="44">
        <v>111513</v>
      </c>
      <c r="BE2587" s="34" t="s">
        <v>1127</v>
      </c>
      <c r="BF2587" s="43" t="s">
        <v>426</v>
      </c>
      <c r="BG2587" s="34" t="s">
        <v>598</v>
      </c>
      <c r="BH2587" s="34" t="s">
        <v>406</v>
      </c>
      <c r="BI2587" s="34" t="s">
        <v>1127</v>
      </c>
      <c r="BJ2587" s="44" t="s">
        <v>7108</v>
      </c>
      <c r="BK2587" s="44" t="s">
        <v>7108</v>
      </c>
    </row>
    <row r="2588" spans="22:63">
      <c r="V2588" s="43">
        <v>335</v>
      </c>
      <c r="W2588" s="34" t="s">
        <v>4367</v>
      </c>
      <c r="X2588" s="44">
        <v>111512</v>
      </c>
      <c r="Y2588" s="34" t="s">
        <v>865</v>
      </c>
      <c r="Z2588" s="43" t="s">
        <v>426</v>
      </c>
      <c r="AA2588" s="34" t="s">
        <v>598</v>
      </c>
      <c r="AB2588" s="34" t="s">
        <v>406</v>
      </c>
      <c r="AC2588" s="34" t="s">
        <v>865</v>
      </c>
      <c r="AD2588" s="44" t="s">
        <v>7108</v>
      </c>
      <c r="AE2588" s="44" t="s">
        <v>7108</v>
      </c>
      <c r="AF2588" s="43">
        <v>335</v>
      </c>
      <c r="AG2588" s="34" t="s">
        <v>4367</v>
      </c>
      <c r="AH2588" s="34" t="s">
        <v>7109</v>
      </c>
      <c r="AI2588" s="43" t="s">
        <v>4368</v>
      </c>
      <c r="AJ2588" s="44" t="s">
        <v>4369</v>
      </c>
      <c r="AK2588" s="295">
        <v>2700253</v>
      </c>
      <c r="AL2588" s="44" t="s">
        <v>598</v>
      </c>
      <c r="AM2588" s="44" t="s">
        <v>4373</v>
      </c>
      <c r="AN2588" s="296">
        <v>215802320</v>
      </c>
      <c r="AO2588" s="34"/>
      <c r="AP2588" s="34"/>
      <c r="AQ2588" s="34"/>
      <c r="AR2588" s="34"/>
      <c r="AS2588" s="34"/>
      <c r="AT2588" s="44" t="s">
        <v>7031</v>
      </c>
      <c r="AU2588" s="44"/>
      <c r="AV2588" s="751" t="str" cm="1">
        <f t="array" ref="AV25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8" s="34"/>
      <c r="AX2588" s="34"/>
      <c r="AY2588" s="34"/>
      <c r="AZ2588" s="34"/>
      <c r="BA2588" s="34"/>
      <c r="BB2588" s="34"/>
      <c r="BC2588" s="34"/>
      <c r="BD2588" s="44">
        <v>111512</v>
      </c>
      <c r="BE2588" s="34" t="s">
        <v>865</v>
      </c>
      <c r="BF2588" s="43" t="s">
        <v>426</v>
      </c>
      <c r="BG2588" s="34" t="s">
        <v>598</v>
      </c>
      <c r="BH2588" s="34" t="s">
        <v>406</v>
      </c>
      <c r="BI2588" s="34" t="s">
        <v>865</v>
      </c>
      <c r="BJ2588" s="44" t="s">
        <v>7108</v>
      </c>
      <c r="BK2588" s="44" t="s">
        <v>7108</v>
      </c>
    </row>
    <row r="2589" spans="22:63">
      <c r="V2589" s="43">
        <v>335</v>
      </c>
      <c r="W2589" s="34" t="s">
        <v>4367</v>
      </c>
      <c r="X2589" s="44">
        <v>111500</v>
      </c>
      <c r="Y2589" s="34" t="s">
        <v>7110</v>
      </c>
      <c r="Z2589" s="43" t="s">
        <v>426</v>
      </c>
      <c r="AA2589" s="34" t="s">
        <v>598</v>
      </c>
      <c r="AB2589" s="34" t="s">
        <v>406</v>
      </c>
      <c r="AC2589" s="34" t="s">
        <v>1127</v>
      </c>
      <c r="AD2589" s="44" t="s">
        <v>7108</v>
      </c>
      <c r="AE2589" s="44" t="s">
        <v>7108</v>
      </c>
      <c r="AF2589" s="43">
        <v>335</v>
      </c>
      <c r="AG2589" s="34" t="s">
        <v>4367</v>
      </c>
      <c r="AH2589" s="34" t="s">
        <v>7109</v>
      </c>
      <c r="AI2589" s="43" t="s">
        <v>4368</v>
      </c>
      <c r="AJ2589" s="44" t="s">
        <v>4369</v>
      </c>
      <c r="AK2589" s="295">
        <v>2700253</v>
      </c>
      <c r="AL2589" s="44" t="s">
        <v>598</v>
      </c>
      <c r="AM2589" s="44" t="s">
        <v>4373</v>
      </c>
      <c r="AN2589" s="296">
        <v>215802320</v>
      </c>
      <c r="AO2589" s="34"/>
      <c r="AP2589" s="34"/>
      <c r="AQ2589" s="34"/>
      <c r="AR2589" s="34"/>
      <c r="AS2589" s="34"/>
      <c r="AT2589" s="44" t="s">
        <v>7031</v>
      </c>
      <c r="AU2589" s="44"/>
      <c r="AV2589" s="751" t="str" cm="1">
        <f t="array" ref="AV25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89" s="34"/>
      <c r="AX2589" s="34"/>
      <c r="AY2589" s="34"/>
      <c r="AZ2589" s="34"/>
      <c r="BA2589" s="34"/>
      <c r="BB2589" s="34"/>
      <c r="BC2589" s="34"/>
      <c r="BD2589" s="44">
        <v>111500</v>
      </c>
      <c r="BE2589" s="34" t="s">
        <v>7110</v>
      </c>
      <c r="BF2589" s="43" t="s">
        <v>426</v>
      </c>
      <c r="BG2589" s="34" t="s">
        <v>598</v>
      </c>
      <c r="BH2589" s="34" t="s">
        <v>406</v>
      </c>
      <c r="BI2589" s="34" t="s">
        <v>1127</v>
      </c>
      <c r="BJ2589" s="44" t="s">
        <v>7108</v>
      </c>
      <c r="BK2589" s="44" t="s">
        <v>7108</v>
      </c>
    </row>
    <row r="2590" spans="22:63">
      <c r="V2590" s="43">
        <v>335</v>
      </c>
      <c r="W2590" s="34" t="s">
        <v>4367</v>
      </c>
      <c r="X2590" s="44">
        <v>111514</v>
      </c>
      <c r="Y2590" s="34" t="s">
        <v>1421</v>
      </c>
      <c r="Z2590" s="43" t="s">
        <v>426</v>
      </c>
      <c r="AA2590" s="34" t="s">
        <v>598</v>
      </c>
      <c r="AB2590" s="34" t="s">
        <v>406</v>
      </c>
      <c r="AC2590" s="34" t="s">
        <v>1421</v>
      </c>
      <c r="AD2590" s="44" t="s">
        <v>7108</v>
      </c>
      <c r="AE2590" s="44" t="s">
        <v>7108</v>
      </c>
      <c r="AF2590" s="43">
        <v>335</v>
      </c>
      <c r="AG2590" s="34" t="s">
        <v>4367</v>
      </c>
      <c r="AH2590" s="34" t="s">
        <v>7109</v>
      </c>
      <c r="AI2590" s="43" t="s">
        <v>4368</v>
      </c>
      <c r="AJ2590" s="44" t="s">
        <v>4369</v>
      </c>
      <c r="AK2590" s="295">
        <v>2700253</v>
      </c>
      <c r="AL2590" s="44" t="s">
        <v>598</v>
      </c>
      <c r="AM2590" s="44" t="s">
        <v>4373</v>
      </c>
      <c r="AN2590" s="296">
        <v>215802320</v>
      </c>
      <c r="AO2590" s="34"/>
      <c r="AP2590" s="34"/>
      <c r="AQ2590" s="34"/>
      <c r="AR2590" s="34"/>
      <c r="AS2590" s="34"/>
      <c r="AT2590" s="44" t="s">
        <v>7031</v>
      </c>
      <c r="AU2590" s="44"/>
      <c r="AV2590" s="751" t="str" cm="1">
        <f t="array" ref="AV25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0" s="34"/>
      <c r="AX2590" s="34"/>
      <c r="AY2590" s="34"/>
      <c r="AZ2590" s="34"/>
      <c r="BA2590" s="34"/>
      <c r="BB2590" s="34"/>
      <c r="BC2590" s="34"/>
      <c r="BD2590" s="44">
        <v>111514</v>
      </c>
      <c r="BE2590" s="34" t="s">
        <v>1421</v>
      </c>
      <c r="BF2590" s="43" t="s">
        <v>426</v>
      </c>
      <c r="BG2590" s="34" t="s">
        <v>598</v>
      </c>
      <c r="BH2590" s="34" t="s">
        <v>406</v>
      </c>
      <c r="BI2590" s="34" t="s">
        <v>1421</v>
      </c>
      <c r="BJ2590" s="44" t="s">
        <v>7108</v>
      </c>
      <c r="BK2590" s="44" t="s">
        <v>7108</v>
      </c>
    </row>
    <row r="2591" spans="22:63">
      <c r="V2591" s="43">
        <v>335</v>
      </c>
      <c r="W2591" s="34" t="s">
        <v>4367</v>
      </c>
      <c r="X2591" s="44">
        <v>111515</v>
      </c>
      <c r="Y2591" s="34" t="s">
        <v>1697</v>
      </c>
      <c r="Z2591" s="43" t="s">
        <v>426</v>
      </c>
      <c r="AA2591" s="34" t="s">
        <v>598</v>
      </c>
      <c r="AB2591" s="34" t="s">
        <v>406</v>
      </c>
      <c r="AC2591" s="34" t="s">
        <v>1697</v>
      </c>
      <c r="AD2591" s="44" t="s">
        <v>7108</v>
      </c>
      <c r="AE2591" s="44" t="s">
        <v>7108</v>
      </c>
      <c r="AF2591" s="43">
        <v>335</v>
      </c>
      <c r="AG2591" s="34" t="s">
        <v>4367</v>
      </c>
      <c r="AH2591" s="34" t="s">
        <v>7109</v>
      </c>
      <c r="AI2591" s="43" t="s">
        <v>4368</v>
      </c>
      <c r="AJ2591" s="44" t="s">
        <v>4369</v>
      </c>
      <c r="AK2591" s="295">
        <v>2700253</v>
      </c>
      <c r="AL2591" s="44" t="s">
        <v>598</v>
      </c>
      <c r="AM2591" s="44" t="s">
        <v>4373</v>
      </c>
      <c r="AN2591" s="296">
        <v>215802320</v>
      </c>
      <c r="AO2591" s="34"/>
      <c r="AP2591" s="34"/>
      <c r="AQ2591" s="34"/>
      <c r="AR2591" s="34"/>
      <c r="AS2591" s="34"/>
      <c r="AT2591" s="44" t="s">
        <v>7031</v>
      </c>
      <c r="AU2591" s="44"/>
      <c r="AV2591" s="751" t="str" cm="1">
        <f t="array" ref="AV25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1" s="34"/>
      <c r="AX2591" s="34"/>
      <c r="AY2591" s="34"/>
      <c r="AZ2591" s="34"/>
      <c r="BA2591" s="34"/>
      <c r="BB2591" s="34"/>
      <c r="BC2591" s="34"/>
      <c r="BD2591" s="44">
        <v>111515</v>
      </c>
      <c r="BE2591" s="34" t="s">
        <v>1697</v>
      </c>
      <c r="BF2591" s="43" t="s">
        <v>426</v>
      </c>
      <c r="BG2591" s="34" t="s">
        <v>598</v>
      </c>
      <c r="BH2591" s="34" t="s">
        <v>406</v>
      </c>
      <c r="BI2591" s="34" t="s">
        <v>1697</v>
      </c>
      <c r="BJ2591" s="44" t="s">
        <v>7108</v>
      </c>
      <c r="BK2591" s="44" t="s">
        <v>7108</v>
      </c>
    </row>
    <row r="2592" spans="22:63">
      <c r="V2592" s="43">
        <v>335</v>
      </c>
      <c r="W2592" s="34" t="s">
        <v>4367</v>
      </c>
      <c r="X2592" s="44">
        <v>111516</v>
      </c>
      <c r="Y2592" s="34" t="s">
        <v>1923</v>
      </c>
      <c r="Z2592" s="43" t="s">
        <v>426</v>
      </c>
      <c r="AA2592" s="34" t="s">
        <v>598</v>
      </c>
      <c r="AB2592" s="34" t="s">
        <v>406</v>
      </c>
      <c r="AC2592" s="34" t="s">
        <v>1923</v>
      </c>
      <c r="AD2592" s="44" t="s">
        <v>7108</v>
      </c>
      <c r="AE2592" s="44" t="s">
        <v>7108</v>
      </c>
      <c r="AF2592" s="43">
        <v>335</v>
      </c>
      <c r="AG2592" s="34" t="s">
        <v>4367</v>
      </c>
      <c r="AH2592" s="34" t="s">
        <v>7109</v>
      </c>
      <c r="AI2592" s="43" t="s">
        <v>4368</v>
      </c>
      <c r="AJ2592" s="44" t="s">
        <v>4369</v>
      </c>
      <c r="AK2592" s="295">
        <v>2700253</v>
      </c>
      <c r="AL2592" s="44" t="s">
        <v>598</v>
      </c>
      <c r="AM2592" s="44" t="s">
        <v>4373</v>
      </c>
      <c r="AN2592" s="296">
        <v>215802320</v>
      </c>
      <c r="AO2592" s="34"/>
      <c r="AP2592" s="34"/>
      <c r="AQ2592" s="34"/>
      <c r="AR2592" s="34"/>
      <c r="AS2592" s="34"/>
      <c r="AT2592" s="44" t="s">
        <v>7031</v>
      </c>
      <c r="AU2592" s="44"/>
      <c r="AV2592" s="751" t="str" cm="1">
        <f t="array" ref="AV25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2" s="34"/>
      <c r="AX2592" s="34"/>
      <c r="AY2592" s="34"/>
      <c r="AZ2592" s="34"/>
      <c r="BA2592" s="34"/>
      <c r="BB2592" s="34"/>
      <c r="BC2592" s="34"/>
      <c r="BD2592" s="44">
        <v>111516</v>
      </c>
      <c r="BE2592" s="34" t="s">
        <v>1923</v>
      </c>
      <c r="BF2592" s="43" t="s">
        <v>426</v>
      </c>
      <c r="BG2592" s="34" t="s">
        <v>598</v>
      </c>
      <c r="BH2592" s="34" t="s">
        <v>406</v>
      </c>
      <c r="BI2592" s="34" t="s">
        <v>1923</v>
      </c>
      <c r="BJ2592" s="44" t="s">
        <v>7108</v>
      </c>
      <c r="BK2592" s="44" t="s">
        <v>7108</v>
      </c>
    </row>
    <row r="2593" spans="22:63">
      <c r="V2593" s="43">
        <v>335</v>
      </c>
      <c r="W2593" s="34" t="s">
        <v>4367</v>
      </c>
      <c r="X2593" s="44">
        <v>111517</v>
      </c>
      <c r="Y2593" s="34" t="s">
        <v>2109</v>
      </c>
      <c r="Z2593" s="43" t="s">
        <v>426</v>
      </c>
      <c r="AA2593" s="34" t="s">
        <v>598</v>
      </c>
      <c r="AB2593" s="34" t="s">
        <v>406</v>
      </c>
      <c r="AC2593" s="34" t="s">
        <v>2109</v>
      </c>
      <c r="AD2593" s="44" t="s">
        <v>7108</v>
      </c>
      <c r="AE2593" s="44" t="s">
        <v>7108</v>
      </c>
      <c r="AF2593" s="43">
        <v>335</v>
      </c>
      <c r="AG2593" s="34" t="s">
        <v>4367</v>
      </c>
      <c r="AH2593" s="34" t="s">
        <v>7109</v>
      </c>
      <c r="AI2593" s="43" t="s">
        <v>4368</v>
      </c>
      <c r="AJ2593" s="44" t="s">
        <v>4369</v>
      </c>
      <c r="AK2593" s="295">
        <v>2700253</v>
      </c>
      <c r="AL2593" s="44" t="s">
        <v>598</v>
      </c>
      <c r="AM2593" s="44" t="s">
        <v>4373</v>
      </c>
      <c r="AN2593" s="296">
        <v>215802320</v>
      </c>
      <c r="AO2593" s="34"/>
      <c r="AP2593" s="34"/>
      <c r="AQ2593" s="34"/>
      <c r="AR2593" s="34"/>
      <c r="AS2593" s="34"/>
      <c r="AT2593" s="44" t="s">
        <v>7031</v>
      </c>
      <c r="AU2593" s="44"/>
      <c r="AV2593" s="751" t="str" cm="1">
        <f t="array" ref="AV25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3" s="34"/>
      <c r="AX2593" s="34"/>
      <c r="AY2593" s="34"/>
      <c r="AZ2593" s="34"/>
      <c r="BA2593" s="34"/>
      <c r="BB2593" s="34"/>
      <c r="BC2593" s="34"/>
      <c r="BD2593" s="44">
        <v>111517</v>
      </c>
      <c r="BE2593" s="34" t="s">
        <v>2109</v>
      </c>
      <c r="BF2593" s="43" t="s">
        <v>426</v>
      </c>
      <c r="BG2593" s="34" t="s">
        <v>598</v>
      </c>
      <c r="BH2593" s="34" t="s">
        <v>406</v>
      </c>
      <c r="BI2593" s="34" t="s">
        <v>2109</v>
      </c>
      <c r="BJ2593" s="44" t="s">
        <v>7108</v>
      </c>
      <c r="BK2593" s="44" t="s">
        <v>7108</v>
      </c>
    </row>
    <row r="2594" spans="22:63">
      <c r="V2594" s="43">
        <v>336</v>
      </c>
      <c r="W2594" s="34" t="s">
        <v>4382</v>
      </c>
      <c r="X2594" s="44">
        <v>110501</v>
      </c>
      <c r="Y2594" s="34" t="s">
        <v>854</v>
      </c>
      <c r="Z2594" s="43" t="s">
        <v>426</v>
      </c>
      <c r="AA2594" s="34" t="s">
        <v>588</v>
      </c>
      <c r="AB2594" s="34" t="s">
        <v>406</v>
      </c>
      <c r="AC2594" s="34" t="s">
        <v>854</v>
      </c>
      <c r="AD2594" s="44" t="s">
        <v>7108</v>
      </c>
      <c r="AE2594" s="44" t="s">
        <v>7108</v>
      </c>
      <c r="AF2594" s="43">
        <v>336</v>
      </c>
      <c r="AG2594" s="34" t="s">
        <v>4382</v>
      </c>
      <c r="AH2594" s="34" t="s">
        <v>4381</v>
      </c>
      <c r="AI2594" s="43" t="s">
        <v>4383</v>
      </c>
      <c r="AJ2594" s="44" t="s">
        <v>4384</v>
      </c>
      <c r="AK2594" s="295">
        <v>2750508</v>
      </c>
      <c r="AL2594" s="44" t="s">
        <v>588</v>
      </c>
      <c r="AM2594" s="44" t="s">
        <v>4388</v>
      </c>
      <c r="AN2594" s="296">
        <v>215802520</v>
      </c>
      <c r="AO2594" s="34"/>
      <c r="AP2594" s="34"/>
      <c r="AQ2594" s="34"/>
      <c r="AR2594" s="34"/>
      <c r="AS2594" s="34"/>
      <c r="AT2594" s="44" t="s">
        <v>7031</v>
      </c>
      <c r="AU2594" s="44"/>
      <c r="AV2594" s="751" t="str" cm="1">
        <f t="array" ref="AV25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4" s="34"/>
      <c r="AX2594" s="34"/>
      <c r="AY2594" s="34"/>
      <c r="AZ2594" s="34"/>
      <c r="BA2594" s="34"/>
      <c r="BB2594" s="34"/>
      <c r="BC2594" s="34"/>
      <c r="BD2594" s="44">
        <v>110501</v>
      </c>
      <c r="BE2594" s="34" t="s">
        <v>854</v>
      </c>
      <c r="BF2594" s="43" t="s">
        <v>426</v>
      </c>
      <c r="BG2594" s="34" t="s">
        <v>588</v>
      </c>
      <c r="BH2594" s="34" t="s">
        <v>406</v>
      </c>
      <c r="BI2594" s="34" t="s">
        <v>854</v>
      </c>
      <c r="BJ2594" s="44" t="s">
        <v>7108</v>
      </c>
      <c r="BK2594" s="44" t="s">
        <v>7108</v>
      </c>
    </row>
    <row r="2595" spans="22:63">
      <c r="V2595" s="43">
        <v>336</v>
      </c>
      <c r="W2595" s="34" t="s">
        <v>4382</v>
      </c>
      <c r="X2595" s="44">
        <v>110500</v>
      </c>
      <c r="Y2595" s="34" t="s">
        <v>7111</v>
      </c>
      <c r="Z2595" s="43" t="s">
        <v>426</v>
      </c>
      <c r="AA2595" s="34" t="s">
        <v>588</v>
      </c>
      <c r="AB2595" s="34" t="s">
        <v>406</v>
      </c>
      <c r="AC2595" s="34" t="s">
        <v>7112</v>
      </c>
      <c r="AD2595" s="44" t="s">
        <v>7108</v>
      </c>
      <c r="AE2595" s="44" t="s">
        <v>7108</v>
      </c>
      <c r="AF2595" s="43">
        <v>336</v>
      </c>
      <c r="AG2595" s="34" t="s">
        <v>4382</v>
      </c>
      <c r="AH2595" s="34" t="s">
        <v>4381</v>
      </c>
      <c r="AI2595" s="43" t="s">
        <v>4383</v>
      </c>
      <c r="AJ2595" s="44" t="s">
        <v>4384</v>
      </c>
      <c r="AK2595" s="295">
        <v>2750508</v>
      </c>
      <c r="AL2595" s="44" t="s">
        <v>588</v>
      </c>
      <c r="AM2595" s="44" t="s">
        <v>4388</v>
      </c>
      <c r="AN2595" s="296">
        <v>215802520</v>
      </c>
      <c r="AO2595" s="34"/>
      <c r="AP2595" s="34"/>
      <c r="AQ2595" s="34"/>
      <c r="AR2595" s="34"/>
      <c r="AS2595" s="34"/>
      <c r="AT2595" s="44" t="s">
        <v>7031</v>
      </c>
      <c r="AU2595" s="44"/>
      <c r="AV2595" s="751" t="str" cm="1">
        <f t="array" ref="AV25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5" s="34"/>
      <c r="AX2595" s="34"/>
      <c r="AY2595" s="34"/>
      <c r="AZ2595" s="34"/>
      <c r="BA2595" s="34"/>
      <c r="BB2595" s="34"/>
      <c r="BC2595" s="34"/>
      <c r="BD2595" s="44">
        <v>110500</v>
      </c>
      <c r="BE2595" s="34" t="s">
        <v>7111</v>
      </c>
      <c r="BF2595" s="43" t="s">
        <v>426</v>
      </c>
      <c r="BG2595" s="34" t="s">
        <v>588</v>
      </c>
      <c r="BH2595" s="34" t="s">
        <v>406</v>
      </c>
      <c r="BI2595" s="34" t="s">
        <v>7112</v>
      </c>
      <c r="BJ2595" s="44" t="s">
        <v>7108</v>
      </c>
      <c r="BK2595" s="44" t="s">
        <v>7108</v>
      </c>
    </row>
    <row r="2596" spans="22:63">
      <c r="V2596" s="43">
        <v>336</v>
      </c>
      <c r="W2596" s="34" t="s">
        <v>4382</v>
      </c>
      <c r="X2596" s="44">
        <v>110506</v>
      </c>
      <c r="Y2596" s="34" t="s">
        <v>1117</v>
      </c>
      <c r="Z2596" s="43" t="s">
        <v>426</v>
      </c>
      <c r="AA2596" s="34" t="s">
        <v>588</v>
      </c>
      <c r="AB2596" s="34" t="s">
        <v>406</v>
      </c>
      <c r="AC2596" s="34" t="s">
        <v>1117</v>
      </c>
      <c r="AD2596" s="44" t="s">
        <v>7108</v>
      </c>
      <c r="AE2596" s="44" t="s">
        <v>7108</v>
      </c>
      <c r="AF2596" s="43">
        <v>336</v>
      </c>
      <c r="AG2596" s="34" t="s">
        <v>4382</v>
      </c>
      <c r="AH2596" s="34" t="s">
        <v>4381</v>
      </c>
      <c r="AI2596" s="43" t="s">
        <v>4383</v>
      </c>
      <c r="AJ2596" s="44" t="s">
        <v>4384</v>
      </c>
      <c r="AK2596" s="295">
        <v>2750508</v>
      </c>
      <c r="AL2596" s="44" t="s">
        <v>588</v>
      </c>
      <c r="AM2596" s="44" t="s">
        <v>4388</v>
      </c>
      <c r="AN2596" s="296">
        <v>215802520</v>
      </c>
      <c r="AO2596" s="34"/>
      <c r="AP2596" s="34"/>
      <c r="AQ2596" s="34"/>
      <c r="AR2596" s="34"/>
      <c r="AS2596" s="34"/>
      <c r="AT2596" s="44" t="s">
        <v>7031</v>
      </c>
      <c r="AU2596" s="44"/>
      <c r="AV2596" s="751" t="str" cm="1">
        <f t="array" ref="AV25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6" s="34"/>
      <c r="AX2596" s="34"/>
      <c r="AY2596" s="34"/>
      <c r="AZ2596" s="34"/>
      <c r="BA2596" s="34"/>
      <c r="BB2596" s="34"/>
      <c r="BC2596" s="34"/>
      <c r="BD2596" s="44">
        <v>110506</v>
      </c>
      <c r="BE2596" s="34" t="s">
        <v>1117</v>
      </c>
      <c r="BF2596" s="43" t="s">
        <v>426</v>
      </c>
      <c r="BG2596" s="34" t="s">
        <v>588</v>
      </c>
      <c r="BH2596" s="34" t="s">
        <v>406</v>
      </c>
      <c r="BI2596" s="34" t="s">
        <v>1117</v>
      </c>
      <c r="BJ2596" s="44" t="s">
        <v>7108</v>
      </c>
      <c r="BK2596" s="44" t="s">
        <v>7108</v>
      </c>
    </row>
    <row r="2597" spans="22:63">
      <c r="V2597" s="43">
        <v>336</v>
      </c>
      <c r="W2597" s="34" t="s">
        <v>4382</v>
      </c>
      <c r="X2597" s="44">
        <v>110507</v>
      </c>
      <c r="Y2597" s="34" t="s">
        <v>1411</v>
      </c>
      <c r="Z2597" s="43" t="s">
        <v>426</v>
      </c>
      <c r="AA2597" s="34" t="s">
        <v>588</v>
      </c>
      <c r="AB2597" s="34" t="s">
        <v>406</v>
      </c>
      <c r="AC2597" s="34" t="s">
        <v>7113</v>
      </c>
      <c r="AD2597" s="44" t="s">
        <v>7108</v>
      </c>
      <c r="AE2597" s="44" t="s">
        <v>7108</v>
      </c>
      <c r="AF2597" s="43">
        <v>336</v>
      </c>
      <c r="AG2597" s="34" t="s">
        <v>4382</v>
      </c>
      <c r="AH2597" s="34" t="s">
        <v>4381</v>
      </c>
      <c r="AI2597" s="43" t="s">
        <v>4383</v>
      </c>
      <c r="AJ2597" s="44" t="s">
        <v>4384</v>
      </c>
      <c r="AK2597" s="295">
        <v>2750508</v>
      </c>
      <c r="AL2597" s="44" t="s">
        <v>588</v>
      </c>
      <c r="AM2597" s="44" t="s">
        <v>4388</v>
      </c>
      <c r="AN2597" s="296">
        <v>215802520</v>
      </c>
      <c r="AO2597" s="34"/>
      <c r="AP2597" s="34"/>
      <c r="AQ2597" s="34"/>
      <c r="AR2597" s="34"/>
      <c r="AS2597" s="34"/>
      <c r="AT2597" s="44" t="s">
        <v>7031</v>
      </c>
      <c r="AU2597" s="44"/>
      <c r="AV2597" s="751" t="str" cm="1">
        <f t="array" ref="AV25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7" s="34"/>
      <c r="AX2597" s="34"/>
      <c r="AY2597" s="34"/>
      <c r="AZ2597" s="34"/>
      <c r="BA2597" s="34"/>
      <c r="BB2597" s="34"/>
      <c r="BC2597" s="34"/>
      <c r="BD2597" s="44">
        <v>110507</v>
      </c>
      <c r="BE2597" s="34" t="s">
        <v>1411</v>
      </c>
      <c r="BF2597" s="43" t="s">
        <v>426</v>
      </c>
      <c r="BG2597" s="34" t="s">
        <v>588</v>
      </c>
      <c r="BH2597" s="34" t="s">
        <v>406</v>
      </c>
      <c r="BI2597" s="34" t="s">
        <v>7113</v>
      </c>
      <c r="BJ2597" s="44" t="s">
        <v>7108</v>
      </c>
      <c r="BK2597" s="44" t="s">
        <v>7108</v>
      </c>
    </row>
    <row r="2598" spans="22:63">
      <c r="V2598" s="43">
        <v>336</v>
      </c>
      <c r="W2598" s="34" t="s">
        <v>4382</v>
      </c>
      <c r="X2598" s="44">
        <v>110508</v>
      </c>
      <c r="Y2598" s="34" t="s">
        <v>1689</v>
      </c>
      <c r="Z2598" s="43" t="s">
        <v>426</v>
      </c>
      <c r="AA2598" s="34" t="s">
        <v>588</v>
      </c>
      <c r="AB2598" s="34" t="s">
        <v>406</v>
      </c>
      <c r="AC2598" s="34" t="s">
        <v>7112</v>
      </c>
      <c r="AD2598" s="44" t="s">
        <v>7108</v>
      </c>
      <c r="AE2598" s="44" t="s">
        <v>7108</v>
      </c>
      <c r="AF2598" s="43">
        <v>336</v>
      </c>
      <c r="AG2598" s="34" t="s">
        <v>4382</v>
      </c>
      <c r="AH2598" s="34" t="s">
        <v>4381</v>
      </c>
      <c r="AI2598" s="43" t="s">
        <v>4383</v>
      </c>
      <c r="AJ2598" s="44" t="s">
        <v>4384</v>
      </c>
      <c r="AK2598" s="295">
        <v>2750508</v>
      </c>
      <c r="AL2598" s="44" t="s">
        <v>588</v>
      </c>
      <c r="AM2598" s="44" t="s">
        <v>4388</v>
      </c>
      <c r="AN2598" s="296">
        <v>215802520</v>
      </c>
      <c r="AO2598" s="34"/>
      <c r="AP2598" s="34"/>
      <c r="AQ2598" s="34"/>
      <c r="AR2598" s="34"/>
      <c r="AS2598" s="34"/>
      <c r="AT2598" s="44" t="s">
        <v>7031</v>
      </c>
      <c r="AU2598" s="44"/>
      <c r="AV2598" s="751" t="str" cm="1">
        <f t="array" ref="AV25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8" s="34"/>
      <c r="AX2598" s="34"/>
      <c r="AY2598" s="34"/>
      <c r="AZ2598" s="34"/>
      <c r="BA2598" s="34"/>
      <c r="BB2598" s="34"/>
      <c r="BC2598" s="34"/>
      <c r="BD2598" s="44">
        <v>110508</v>
      </c>
      <c r="BE2598" s="34" t="s">
        <v>1689</v>
      </c>
      <c r="BF2598" s="43" t="s">
        <v>426</v>
      </c>
      <c r="BG2598" s="34" t="s">
        <v>588</v>
      </c>
      <c r="BH2598" s="34" t="s">
        <v>406</v>
      </c>
      <c r="BI2598" s="34" t="s">
        <v>7112</v>
      </c>
      <c r="BJ2598" s="44" t="s">
        <v>7108</v>
      </c>
      <c r="BK2598" s="44" t="s">
        <v>7108</v>
      </c>
    </row>
    <row r="2599" spans="22:63">
      <c r="V2599" s="43">
        <v>336</v>
      </c>
      <c r="W2599" s="34" t="s">
        <v>4382</v>
      </c>
      <c r="X2599" s="44">
        <v>111002</v>
      </c>
      <c r="Y2599" s="34" t="s">
        <v>860</v>
      </c>
      <c r="Z2599" s="43" t="s">
        <v>426</v>
      </c>
      <c r="AA2599" s="34" t="s">
        <v>593</v>
      </c>
      <c r="AB2599" s="34" t="s">
        <v>406</v>
      </c>
      <c r="AC2599" s="34" t="s">
        <v>860</v>
      </c>
      <c r="AD2599" s="44" t="s">
        <v>7108</v>
      </c>
      <c r="AE2599" s="44" t="s">
        <v>7108</v>
      </c>
      <c r="AF2599" s="43">
        <v>336</v>
      </c>
      <c r="AG2599" s="34" t="s">
        <v>4382</v>
      </c>
      <c r="AH2599" s="34" t="s">
        <v>4381</v>
      </c>
      <c r="AI2599" s="43" t="s">
        <v>4383</v>
      </c>
      <c r="AJ2599" s="44" t="s">
        <v>4384</v>
      </c>
      <c r="AK2599" s="295">
        <v>2750508</v>
      </c>
      <c r="AL2599" s="44" t="s">
        <v>588</v>
      </c>
      <c r="AM2599" s="44" t="s">
        <v>4388</v>
      </c>
      <c r="AN2599" s="296">
        <v>215802520</v>
      </c>
      <c r="AO2599" s="34"/>
      <c r="AP2599" s="34"/>
      <c r="AQ2599" s="34"/>
      <c r="AR2599" s="34"/>
      <c r="AS2599" s="34"/>
      <c r="AT2599" s="44" t="s">
        <v>7031</v>
      </c>
      <c r="AU2599" s="44"/>
      <c r="AV2599" s="751" t="str" cm="1">
        <f t="array" ref="AV25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599" s="34"/>
      <c r="AX2599" s="34"/>
      <c r="AY2599" s="34"/>
      <c r="AZ2599" s="34"/>
      <c r="BA2599" s="34"/>
      <c r="BB2599" s="34"/>
      <c r="BC2599" s="34"/>
      <c r="BD2599" s="44">
        <v>111002</v>
      </c>
      <c r="BE2599" s="34" t="s">
        <v>860</v>
      </c>
      <c r="BF2599" s="43" t="s">
        <v>426</v>
      </c>
      <c r="BG2599" s="34" t="s">
        <v>593</v>
      </c>
      <c r="BH2599" s="34" t="s">
        <v>406</v>
      </c>
      <c r="BI2599" s="34" t="s">
        <v>860</v>
      </c>
      <c r="BJ2599" s="44" t="s">
        <v>7108</v>
      </c>
      <c r="BK2599" s="44" t="s">
        <v>7108</v>
      </c>
    </row>
    <row r="2600" spans="22:63">
      <c r="V2600" s="43">
        <v>336</v>
      </c>
      <c r="W2600" s="34" t="s">
        <v>4382</v>
      </c>
      <c r="X2600" s="44">
        <v>111000</v>
      </c>
      <c r="Y2600" s="34" t="s">
        <v>7114</v>
      </c>
      <c r="Z2600" s="43" t="s">
        <v>426</v>
      </c>
      <c r="AA2600" s="34" t="s">
        <v>593</v>
      </c>
      <c r="AB2600" s="34" t="s">
        <v>406</v>
      </c>
      <c r="AC2600" s="34" t="s">
        <v>7115</v>
      </c>
      <c r="AD2600" s="44" t="s">
        <v>7108</v>
      </c>
      <c r="AE2600" s="44" t="s">
        <v>7108</v>
      </c>
      <c r="AF2600" s="43">
        <v>336</v>
      </c>
      <c r="AG2600" s="34" t="s">
        <v>4382</v>
      </c>
      <c r="AH2600" s="34" t="s">
        <v>4381</v>
      </c>
      <c r="AI2600" s="43" t="s">
        <v>4383</v>
      </c>
      <c r="AJ2600" s="44" t="s">
        <v>4384</v>
      </c>
      <c r="AK2600" s="295">
        <v>2750508</v>
      </c>
      <c r="AL2600" s="44" t="s">
        <v>588</v>
      </c>
      <c r="AM2600" s="44" t="s">
        <v>4388</v>
      </c>
      <c r="AN2600" s="296">
        <v>215802520</v>
      </c>
      <c r="AO2600" s="34"/>
      <c r="AP2600" s="34"/>
      <c r="AQ2600" s="34"/>
      <c r="AR2600" s="34"/>
      <c r="AS2600" s="34"/>
      <c r="AT2600" s="44" t="s">
        <v>7031</v>
      </c>
      <c r="AU2600" s="44"/>
      <c r="AV2600" s="751" t="str" cm="1">
        <f t="array" ref="AV26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0" s="34"/>
      <c r="AX2600" s="34"/>
      <c r="AY2600" s="34"/>
      <c r="AZ2600" s="34"/>
      <c r="BA2600" s="34"/>
      <c r="BB2600" s="34"/>
      <c r="BC2600" s="34"/>
      <c r="BD2600" s="44">
        <v>111000</v>
      </c>
      <c r="BE2600" s="34" t="s">
        <v>7114</v>
      </c>
      <c r="BF2600" s="43" t="s">
        <v>426</v>
      </c>
      <c r="BG2600" s="34" t="s">
        <v>593</v>
      </c>
      <c r="BH2600" s="34" t="s">
        <v>406</v>
      </c>
      <c r="BI2600" s="34" t="s">
        <v>7115</v>
      </c>
      <c r="BJ2600" s="44" t="s">
        <v>7108</v>
      </c>
      <c r="BK2600" s="44" t="s">
        <v>7108</v>
      </c>
    </row>
    <row r="2601" spans="22:63">
      <c r="V2601" s="43">
        <v>336</v>
      </c>
      <c r="W2601" s="34" t="s">
        <v>4382</v>
      </c>
      <c r="X2601" s="44">
        <v>111009</v>
      </c>
      <c r="Y2601" s="34" t="s">
        <v>1123</v>
      </c>
      <c r="Z2601" s="43" t="s">
        <v>426</v>
      </c>
      <c r="AA2601" s="34" t="s">
        <v>593</v>
      </c>
      <c r="AB2601" s="34" t="s">
        <v>406</v>
      </c>
      <c r="AC2601" s="34" t="s">
        <v>1123</v>
      </c>
      <c r="AD2601" s="44" t="s">
        <v>7108</v>
      </c>
      <c r="AE2601" s="44" t="s">
        <v>7108</v>
      </c>
      <c r="AF2601" s="43">
        <v>336</v>
      </c>
      <c r="AG2601" s="34" t="s">
        <v>4382</v>
      </c>
      <c r="AH2601" s="34" t="s">
        <v>4381</v>
      </c>
      <c r="AI2601" s="43" t="s">
        <v>4383</v>
      </c>
      <c r="AJ2601" s="44" t="s">
        <v>4384</v>
      </c>
      <c r="AK2601" s="295">
        <v>2750508</v>
      </c>
      <c r="AL2601" s="44" t="s">
        <v>588</v>
      </c>
      <c r="AM2601" s="44" t="s">
        <v>4388</v>
      </c>
      <c r="AN2601" s="296">
        <v>215802520</v>
      </c>
      <c r="AO2601" s="34"/>
      <c r="AP2601" s="34"/>
      <c r="AQ2601" s="34"/>
      <c r="AR2601" s="34"/>
      <c r="AS2601" s="34"/>
      <c r="AT2601" s="44" t="s">
        <v>7031</v>
      </c>
      <c r="AU2601" s="44"/>
      <c r="AV2601" s="751" t="str" cm="1">
        <f t="array" ref="AV26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1" s="34"/>
      <c r="AX2601" s="34"/>
      <c r="AY2601" s="34"/>
      <c r="AZ2601" s="34"/>
      <c r="BA2601" s="34"/>
      <c r="BB2601" s="34"/>
      <c r="BC2601" s="34"/>
      <c r="BD2601" s="44">
        <v>111009</v>
      </c>
      <c r="BE2601" s="34" t="s">
        <v>1123</v>
      </c>
      <c r="BF2601" s="43" t="s">
        <v>426</v>
      </c>
      <c r="BG2601" s="34" t="s">
        <v>593</v>
      </c>
      <c r="BH2601" s="34" t="s">
        <v>406</v>
      </c>
      <c r="BI2601" s="34" t="s">
        <v>1123</v>
      </c>
      <c r="BJ2601" s="44" t="s">
        <v>7108</v>
      </c>
      <c r="BK2601" s="44" t="s">
        <v>7108</v>
      </c>
    </row>
    <row r="2602" spans="22:63">
      <c r="V2602" s="43">
        <v>336</v>
      </c>
      <c r="W2602" s="34" t="s">
        <v>4382</v>
      </c>
      <c r="X2602" s="44">
        <v>111012</v>
      </c>
      <c r="Y2602" s="34" t="s">
        <v>1416</v>
      </c>
      <c r="Z2602" s="43" t="s">
        <v>426</v>
      </c>
      <c r="AA2602" s="34" t="s">
        <v>593</v>
      </c>
      <c r="AB2602" s="34" t="s">
        <v>406</v>
      </c>
      <c r="AC2602" s="34" t="s">
        <v>7116</v>
      </c>
      <c r="AD2602" s="44" t="s">
        <v>7108</v>
      </c>
      <c r="AE2602" s="44" t="s">
        <v>7108</v>
      </c>
      <c r="AF2602" s="43">
        <v>336</v>
      </c>
      <c r="AG2602" s="34" t="s">
        <v>4382</v>
      </c>
      <c r="AH2602" s="34" t="s">
        <v>4381</v>
      </c>
      <c r="AI2602" s="43" t="s">
        <v>4383</v>
      </c>
      <c r="AJ2602" s="44" t="s">
        <v>4384</v>
      </c>
      <c r="AK2602" s="295">
        <v>2750508</v>
      </c>
      <c r="AL2602" s="44" t="s">
        <v>588</v>
      </c>
      <c r="AM2602" s="44" t="s">
        <v>4388</v>
      </c>
      <c r="AN2602" s="296">
        <v>215802520</v>
      </c>
      <c r="AO2602" s="34"/>
      <c r="AP2602" s="34"/>
      <c r="AQ2602" s="34"/>
      <c r="AR2602" s="34"/>
      <c r="AS2602" s="34"/>
      <c r="AT2602" s="44" t="s">
        <v>7031</v>
      </c>
      <c r="AU2602" s="44"/>
      <c r="AV2602" s="751" t="str" cm="1">
        <f t="array" ref="AV26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2" s="34"/>
      <c r="AX2602" s="34"/>
      <c r="AY2602" s="34"/>
      <c r="AZ2602" s="34"/>
      <c r="BA2602" s="34"/>
      <c r="BB2602" s="34"/>
      <c r="BC2602" s="34"/>
      <c r="BD2602" s="44">
        <v>111012</v>
      </c>
      <c r="BE2602" s="34" t="s">
        <v>1416</v>
      </c>
      <c r="BF2602" s="43" t="s">
        <v>426</v>
      </c>
      <c r="BG2602" s="34" t="s">
        <v>593</v>
      </c>
      <c r="BH2602" s="34" t="s">
        <v>406</v>
      </c>
      <c r="BI2602" s="34" t="s">
        <v>7116</v>
      </c>
      <c r="BJ2602" s="44" t="s">
        <v>7108</v>
      </c>
      <c r="BK2602" s="44" t="s">
        <v>7108</v>
      </c>
    </row>
    <row r="2603" spans="22:63">
      <c r="V2603" s="43">
        <v>336</v>
      </c>
      <c r="W2603" s="34" t="s">
        <v>4382</v>
      </c>
      <c r="X2603" s="44">
        <v>111013</v>
      </c>
      <c r="Y2603" s="34" t="s">
        <v>1693</v>
      </c>
      <c r="Z2603" s="43" t="s">
        <v>426</v>
      </c>
      <c r="AA2603" s="34" t="s">
        <v>593</v>
      </c>
      <c r="AB2603" s="34" t="s">
        <v>406</v>
      </c>
      <c r="AC2603" s="34" t="s">
        <v>7117</v>
      </c>
      <c r="AD2603" s="44" t="s">
        <v>7108</v>
      </c>
      <c r="AE2603" s="44" t="s">
        <v>7108</v>
      </c>
      <c r="AF2603" s="43">
        <v>336</v>
      </c>
      <c r="AG2603" s="34" t="s">
        <v>4382</v>
      </c>
      <c r="AH2603" s="34" t="s">
        <v>4381</v>
      </c>
      <c r="AI2603" s="43" t="s">
        <v>4383</v>
      </c>
      <c r="AJ2603" s="44" t="s">
        <v>4384</v>
      </c>
      <c r="AK2603" s="295">
        <v>2750508</v>
      </c>
      <c r="AL2603" s="44" t="s">
        <v>588</v>
      </c>
      <c r="AM2603" s="44" t="s">
        <v>4388</v>
      </c>
      <c r="AN2603" s="296">
        <v>215802520</v>
      </c>
      <c r="AO2603" s="34"/>
      <c r="AP2603" s="34"/>
      <c r="AQ2603" s="34"/>
      <c r="AR2603" s="34"/>
      <c r="AS2603" s="34"/>
      <c r="AT2603" s="44" t="s">
        <v>7031</v>
      </c>
      <c r="AU2603" s="44"/>
      <c r="AV2603" s="751" t="str" cm="1">
        <f t="array" ref="AV26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3" s="34"/>
      <c r="AX2603" s="34"/>
      <c r="AY2603" s="34"/>
      <c r="AZ2603" s="34"/>
      <c r="BA2603" s="34"/>
      <c r="BB2603" s="34"/>
      <c r="BC2603" s="34"/>
      <c r="BD2603" s="44">
        <v>111013</v>
      </c>
      <c r="BE2603" s="34" t="s">
        <v>1693</v>
      </c>
      <c r="BF2603" s="43" t="s">
        <v>426</v>
      </c>
      <c r="BG2603" s="34" t="s">
        <v>593</v>
      </c>
      <c r="BH2603" s="34" t="s">
        <v>406</v>
      </c>
      <c r="BI2603" s="34" t="s">
        <v>7117</v>
      </c>
      <c r="BJ2603" s="44" t="s">
        <v>7108</v>
      </c>
      <c r="BK2603" s="44" t="s">
        <v>7108</v>
      </c>
    </row>
    <row r="2604" spans="22:63">
      <c r="V2604" s="43">
        <v>336</v>
      </c>
      <c r="W2604" s="34" t="s">
        <v>4382</v>
      </c>
      <c r="X2604" s="44">
        <v>111014</v>
      </c>
      <c r="Y2604" s="34" t="s">
        <v>1919</v>
      </c>
      <c r="Z2604" s="43" t="s">
        <v>426</v>
      </c>
      <c r="AA2604" s="34" t="s">
        <v>593</v>
      </c>
      <c r="AB2604" s="34" t="s">
        <v>406</v>
      </c>
      <c r="AC2604" s="34" t="s">
        <v>7115</v>
      </c>
      <c r="AD2604" s="44" t="s">
        <v>7108</v>
      </c>
      <c r="AE2604" s="44" t="s">
        <v>7108</v>
      </c>
      <c r="AF2604" s="43">
        <v>336</v>
      </c>
      <c r="AG2604" s="34" t="s">
        <v>4382</v>
      </c>
      <c r="AH2604" s="34" t="s">
        <v>4381</v>
      </c>
      <c r="AI2604" s="43" t="s">
        <v>4383</v>
      </c>
      <c r="AJ2604" s="44" t="s">
        <v>4384</v>
      </c>
      <c r="AK2604" s="295">
        <v>2750508</v>
      </c>
      <c r="AL2604" s="44" t="s">
        <v>588</v>
      </c>
      <c r="AM2604" s="44" t="s">
        <v>4388</v>
      </c>
      <c r="AN2604" s="296">
        <v>215802520</v>
      </c>
      <c r="AO2604" s="34"/>
      <c r="AP2604" s="34"/>
      <c r="AQ2604" s="34"/>
      <c r="AR2604" s="34"/>
      <c r="AS2604" s="34"/>
      <c r="AT2604" s="44" t="s">
        <v>7031</v>
      </c>
      <c r="AU2604" s="44"/>
      <c r="AV2604" s="751" t="str" cm="1">
        <f t="array" ref="AV26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4" s="34"/>
      <c r="AX2604" s="34"/>
      <c r="AY2604" s="34"/>
      <c r="AZ2604" s="34"/>
      <c r="BA2604" s="34"/>
      <c r="BB2604" s="34"/>
      <c r="BC2604" s="34"/>
      <c r="BD2604" s="44">
        <v>111014</v>
      </c>
      <c r="BE2604" s="34" t="s">
        <v>1919</v>
      </c>
      <c r="BF2604" s="43" t="s">
        <v>426</v>
      </c>
      <c r="BG2604" s="34" t="s">
        <v>593</v>
      </c>
      <c r="BH2604" s="34" t="s">
        <v>406</v>
      </c>
      <c r="BI2604" s="34" t="s">
        <v>7115</v>
      </c>
      <c r="BJ2604" s="44" t="s">
        <v>7108</v>
      </c>
      <c r="BK2604" s="44" t="s">
        <v>7108</v>
      </c>
    </row>
    <row r="2605" spans="22:63">
      <c r="V2605" s="43">
        <v>338</v>
      </c>
      <c r="W2605" s="34" t="s">
        <v>4397</v>
      </c>
      <c r="X2605" s="44">
        <v>110601</v>
      </c>
      <c r="Y2605" s="34" t="s">
        <v>855</v>
      </c>
      <c r="Z2605" s="43" t="s">
        <v>426</v>
      </c>
      <c r="AA2605" s="34" t="s">
        <v>406</v>
      </c>
      <c r="AB2605" s="34" t="s">
        <v>406</v>
      </c>
      <c r="AC2605" s="34" t="s">
        <v>855</v>
      </c>
      <c r="AD2605" s="44" t="s">
        <v>7108</v>
      </c>
      <c r="AE2605" s="44" t="s">
        <v>7108</v>
      </c>
      <c r="AF2605" s="43">
        <v>338</v>
      </c>
      <c r="AG2605" s="34" t="s">
        <v>4397</v>
      </c>
      <c r="AH2605" s="34" t="s">
        <v>7118</v>
      </c>
      <c r="AI2605" s="43" t="s">
        <v>4398</v>
      </c>
      <c r="AJ2605" s="44" t="s">
        <v>4399</v>
      </c>
      <c r="AK2605" s="295">
        <v>1050057</v>
      </c>
      <c r="AL2605" s="44" t="s">
        <v>406</v>
      </c>
      <c r="AM2605" s="44" t="s">
        <v>4403</v>
      </c>
      <c r="AN2605" s="296">
        <v>215802100</v>
      </c>
      <c r="AO2605" s="34"/>
      <c r="AP2605" s="34"/>
      <c r="AQ2605" s="34"/>
      <c r="AR2605" s="34"/>
      <c r="AS2605" s="34"/>
      <c r="AT2605" s="44" t="s">
        <v>7031</v>
      </c>
      <c r="AU2605" s="44"/>
      <c r="AV2605" s="751" t="str" cm="1">
        <f t="array" ref="AV26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5" s="34"/>
      <c r="AX2605" s="34"/>
      <c r="AY2605" s="34"/>
      <c r="AZ2605" s="34"/>
      <c r="BA2605" s="34"/>
      <c r="BB2605" s="34"/>
      <c r="BC2605" s="34"/>
      <c r="BD2605" s="44">
        <v>110601</v>
      </c>
      <c r="BE2605" s="34" t="s">
        <v>855</v>
      </c>
      <c r="BF2605" s="43" t="s">
        <v>426</v>
      </c>
      <c r="BG2605" s="34" t="s">
        <v>406</v>
      </c>
      <c r="BH2605" s="34" t="s">
        <v>406</v>
      </c>
      <c r="BI2605" s="34" t="s">
        <v>855</v>
      </c>
      <c r="BJ2605" s="44" t="s">
        <v>7108</v>
      </c>
      <c r="BK2605" s="44" t="s">
        <v>7108</v>
      </c>
    </row>
    <row r="2606" spans="22:63">
      <c r="V2606" s="43">
        <v>338</v>
      </c>
      <c r="W2606" s="34" t="s">
        <v>4397</v>
      </c>
      <c r="X2606" s="44">
        <v>110602</v>
      </c>
      <c r="Y2606" s="34" t="s">
        <v>1118</v>
      </c>
      <c r="Z2606" s="43" t="s">
        <v>426</v>
      </c>
      <c r="AA2606" s="34" t="s">
        <v>406</v>
      </c>
      <c r="AB2606" s="34" t="s">
        <v>406</v>
      </c>
      <c r="AC2606" s="34" t="s">
        <v>1118</v>
      </c>
      <c r="AD2606" s="44" t="s">
        <v>7108</v>
      </c>
      <c r="AE2606" s="44" t="s">
        <v>7108</v>
      </c>
      <c r="AF2606" s="43">
        <v>338</v>
      </c>
      <c r="AG2606" s="34" t="s">
        <v>4397</v>
      </c>
      <c r="AH2606" s="34" t="s">
        <v>7118</v>
      </c>
      <c r="AI2606" s="43" t="s">
        <v>4398</v>
      </c>
      <c r="AJ2606" s="44" t="s">
        <v>4399</v>
      </c>
      <c r="AK2606" s="295">
        <v>1050057</v>
      </c>
      <c r="AL2606" s="44" t="s">
        <v>406</v>
      </c>
      <c r="AM2606" s="44" t="s">
        <v>4403</v>
      </c>
      <c r="AN2606" s="296">
        <v>215802100</v>
      </c>
      <c r="AO2606" s="34"/>
      <c r="AP2606" s="34"/>
      <c r="AQ2606" s="34"/>
      <c r="AR2606" s="34"/>
      <c r="AS2606" s="34"/>
      <c r="AT2606" s="44" t="s">
        <v>7031</v>
      </c>
      <c r="AU2606" s="44"/>
      <c r="AV2606" s="751" t="str" cm="1">
        <f t="array" ref="AV26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6" s="34"/>
      <c r="AX2606" s="34"/>
      <c r="AY2606" s="34"/>
      <c r="AZ2606" s="34"/>
      <c r="BA2606" s="34"/>
      <c r="BB2606" s="34"/>
      <c r="BC2606" s="34"/>
      <c r="BD2606" s="44">
        <v>110602</v>
      </c>
      <c r="BE2606" s="34" t="s">
        <v>1118</v>
      </c>
      <c r="BF2606" s="43" t="s">
        <v>426</v>
      </c>
      <c r="BG2606" s="34" t="s">
        <v>406</v>
      </c>
      <c r="BH2606" s="34" t="s">
        <v>406</v>
      </c>
      <c r="BI2606" s="34" t="s">
        <v>1118</v>
      </c>
      <c r="BJ2606" s="44" t="s">
        <v>7108</v>
      </c>
      <c r="BK2606" s="44" t="s">
        <v>7108</v>
      </c>
    </row>
    <row r="2607" spans="22:63">
      <c r="V2607" s="43">
        <v>338</v>
      </c>
      <c r="W2607" s="34" t="s">
        <v>4397</v>
      </c>
      <c r="X2607" s="44">
        <v>110654</v>
      </c>
      <c r="Y2607" s="34" t="s">
        <v>1182</v>
      </c>
      <c r="Z2607" s="43" t="s">
        <v>426</v>
      </c>
      <c r="AA2607" s="34" t="s">
        <v>406</v>
      </c>
      <c r="AB2607" s="34" t="s">
        <v>406</v>
      </c>
      <c r="AC2607" s="34" t="s">
        <v>1182</v>
      </c>
      <c r="AD2607" s="44" t="s">
        <v>7108</v>
      </c>
      <c r="AE2607" s="44" t="s">
        <v>7108</v>
      </c>
      <c r="AF2607" s="43">
        <v>338</v>
      </c>
      <c r="AG2607" s="34" t="s">
        <v>4397</v>
      </c>
      <c r="AH2607" s="34" t="s">
        <v>7118</v>
      </c>
      <c r="AI2607" s="43" t="s">
        <v>4398</v>
      </c>
      <c r="AJ2607" s="44" t="s">
        <v>4399</v>
      </c>
      <c r="AK2607" s="295">
        <v>1050057</v>
      </c>
      <c r="AL2607" s="44" t="s">
        <v>406</v>
      </c>
      <c r="AM2607" s="44" t="s">
        <v>4403</v>
      </c>
      <c r="AN2607" s="296">
        <v>215802100</v>
      </c>
      <c r="AO2607" s="34"/>
      <c r="AP2607" s="34"/>
      <c r="AQ2607" s="34"/>
      <c r="AR2607" s="34"/>
      <c r="AS2607" s="34"/>
      <c r="AT2607" s="44" t="s">
        <v>7031</v>
      </c>
      <c r="AU2607" s="44"/>
      <c r="AV2607" s="751" t="str" cm="1">
        <f t="array" ref="AV26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7" s="34"/>
      <c r="AX2607" s="34"/>
      <c r="AY2607" s="34"/>
      <c r="AZ2607" s="34"/>
      <c r="BA2607" s="34"/>
      <c r="BB2607" s="34"/>
      <c r="BC2607" s="34"/>
      <c r="BD2607" s="44">
        <v>110654</v>
      </c>
      <c r="BE2607" s="34" t="s">
        <v>1182</v>
      </c>
      <c r="BF2607" s="43" t="s">
        <v>426</v>
      </c>
      <c r="BG2607" s="34" t="s">
        <v>406</v>
      </c>
      <c r="BH2607" s="34" t="s">
        <v>406</v>
      </c>
      <c r="BI2607" s="34" t="s">
        <v>1182</v>
      </c>
      <c r="BJ2607" s="44" t="s">
        <v>7108</v>
      </c>
      <c r="BK2607" s="44" t="s">
        <v>7108</v>
      </c>
    </row>
    <row r="2608" spans="22:63">
      <c r="V2608" s="43">
        <v>338</v>
      </c>
      <c r="W2608" s="34" t="s">
        <v>4397</v>
      </c>
      <c r="X2608" s="44">
        <v>110655</v>
      </c>
      <c r="Y2608" s="34" t="s">
        <v>2923</v>
      </c>
      <c r="Z2608" s="43" t="s">
        <v>426</v>
      </c>
      <c r="AA2608" s="34" t="s">
        <v>406</v>
      </c>
      <c r="AB2608" s="34" t="s">
        <v>406</v>
      </c>
      <c r="AC2608" s="34" t="s">
        <v>2923</v>
      </c>
      <c r="AD2608" s="44" t="s">
        <v>7108</v>
      </c>
      <c r="AE2608" s="44" t="s">
        <v>7108</v>
      </c>
      <c r="AF2608" s="43">
        <v>338</v>
      </c>
      <c r="AG2608" s="34" t="s">
        <v>4397</v>
      </c>
      <c r="AH2608" s="34" t="s">
        <v>7118</v>
      </c>
      <c r="AI2608" s="43" t="s">
        <v>4398</v>
      </c>
      <c r="AJ2608" s="44" t="s">
        <v>4399</v>
      </c>
      <c r="AK2608" s="295">
        <v>1050057</v>
      </c>
      <c r="AL2608" s="44" t="s">
        <v>406</v>
      </c>
      <c r="AM2608" s="44" t="s">
        <v>4403</v>
      </c>
      <c r="AN2608" s="296">
        <v>215802100</v>
      </c>
      <c r="AO2608" s="34"/>
      <c r="AP2608" s="34"/>
      <c r="AQ2608" s="34"/>
      <c r="AR2608" s="34"/>
      <c r="AS2608" s="34"/>
      <c r="AT2608" s="44" t="s">
        <v>7031</v>
      </c>
      <c r="AU2608" s="44"/>
      <c r="AV2608" s="751" t="str" cm="1">
        <f t="array" ref="AV26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8" s="34"/>
      <c r="AX2608" s="34"/>
      <c r="AY2608" s="34"/>
      <c r="AZ2608" s="34"/>
      <c r="BA2608" s="34"/>
      <c r="BB2608" s="34"/>
      <c r="BC2608" s="34"/>
      <c r="BD2608" s="44">
        <v>110655</v>
      </c>
      <c r="BE2608" s="34" t="s">
        <v>2923</v>
      </c>
      <c r="BF2608" s="43" t="s">
        <v>426</v>
      </c>
      <c r="BG2608" s="34" t="s">
        <v>406</v>
      </c>
      <c r="BH2608" s="34" t="s">
        <v>406</v>
      </c>
      <c r="BI2608" s="34" t="s">
        <v>2923</v>
      </c>
      <c r="BJ2608" s="44" t="s">
        <v>7108</v>
      </c>
      <c r="BK2608" s="44" t="s">
        <v>7108</v>
      </c>
    </row>
    <row r="2609" spans="22:63">
      <c r="V2609" s="43">
        <v>338</v>
      </c>
      <c r="W2609" s="34" t="s">
        <v>4397</v>
      </c>
      <c r="X2609" s="44">
        <v>110656</v>
      </c>
      <c r="Y2609" s="34" t="s">
        <v>1494</v>
      </c>
      <c r="Z2609" s="43" t="s">
        <v>426</v>
      </c>
      <c r="AA2609" s="34" t="s">
        <v>406</v>
      </c>
      <c r="AB2609" s="34" t="s">
        <v>406</v>
      </c>
      <c r="AC2609" s="34" t="s">
        <v>1494</v>
      </c>
      <c r="AD2609" s="44" t="s">
        <v>7108</v>
      </c>
      <c r="AE2609" s="44" t="s">
        <v>7108</v>
      </c>
      <c r="AF2609" s="43">
        <v>338</v>
      </c>
      <c r="AG2609" s="34" t="s">
        <v>4397</v>
      </c>
      <c r="AH2609" s="34" t="s">
        <v>7118</v>
      </c>
      <c r="AI2609" s="43" t="s">
        <v>4398</v>
      </c>
      <c r="AJ2609" s="44" t="s">
        <v>4399</v>
      </c>
      <c r="AK2609" s="295">
        <v>1050057</v>
      </c>
      <c r="AL2609" s="44" t="s">
        <v>406</v>
      </c>
      <c r="AM2609" s="44" t="s">
        <v>4403</v>
      </c>
      <c r="AN2609" s="296">
        <v>215802100</v>
      </c>
      <c r="AO2609" s="34"/>
      <c r="AP2609" s="34"/>
      <c r="AQ2609" s="34"/>
      <c r="AR2609" s="34"/>
      <c r="AS2609" s="34"/>
      <c r="AT2609" s="44" t="s">
        <v>7031</v>
      </c>
      <c r="AU2609" s="44"/>
      <c r="AV2609" s="751" t="str" cm="1">
        <f t="array" ref="AV26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09" s="34"/>
      <c r="AX2609" s="34"/>
      <c r="AY2609" s="34"/>
      <c r="AZ2609" s="34"/>
      <c r="BA2609" s="34"/>
      <c r="BB2609" s="34"/>
      <c r="BC2609" s="34"/>
      <c r="BD2609" s="44">
        <v>110656</v>
      </c>
      <c r="BE2609" s="34" t="s">
        <v>1494</v>
      </c>
      <c r="BF2609" s="43" t="s">
        <v>426</v>
      </c>
      <c r="BG2609" s="34" t="s">
        <v>406</v>
      </c>
      <c r="BH2609" s="34" t="s">
        <v>406</v>
      </c>
      <c r="BI2609" s="34" t="s">
        <v>1494</v>
      </c>
      <c r="BJ2609" s="44" t="s">
        <v>7108</v>
      </c>
      <c r="BK2609" s="44" t="s">
        <v>7108</v>
      </c>
    </row>
    <row r="2610" spans="22:63">
      <c r="V2610" s="43">
        <v>338</v>
      </c>
      <c r="W2610" s="34" t="s">
        <v>4397</v>
      </c>
      <c r="X2610" s="44">
        <v>110657</v>
      </c>
      <c r="Y2610" s="34" t="s">
        <v>3095</v>
      </c>
      <c r="Z2610" s="43" t="s">
        <v>426</v>
      </c>
      <c r="AA2610" s="34" t="s">
        <v>406</v>
      </c>
      <c r="AB2610" s="34" t="s">
        <v>406</v>
      </c>
      <c r="AC2610" s="34" t="s">
        <v>3095</v>
      </c>
      <c r="AD2610" s="44" t="s">
        <v>7108</v>
      </c>
      <c r="AE2610" s="44" t="s">
        <v>7108</v>
      </c>
      <c r="AF2610" s="43">
        <v>338</v>
      </c>
      <c r="AG2610" s="34" t="s">
        <v>4397</v>
      </c>
      <c r="AH2610" s="34" t="s">
        <v>7118</v>
      </c>
      <c r="AI2610" s="43" t="s">
        <v>4398</v>
      </c>
      <c r="AJ2610" s="44" t="s">
        <v>4399</v>
      </c>
      <c r="AK2610" s="295">
        <v>1050057</v>
      </c>
      <c r="AL2610" s="44" t="s">
        <v>406</v>
      </c>
      <c r="AM2610" s="44" t="s">
        <v>4403</v>
      </c>
      <c r="AN2610" s="296">
        <v>215802100</v>
      </c>
      <c r="AO2610" s="34"/>
      <c r="AP2610" s="34"/>
      <c r="AQ2610" s="34"/>
      <c r="AR2610" s="34"/>
      <c r="AS2610" s="34"/>
      <c r="AT2610" s="44" t="s">
        <v>7031</v>
      </c>
      <c r="AU2610" s="44"/>
      <c r="AV2610" s="751" t="str" cm="1">
        <f t="array" ref="AV26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0" s="34"/>
      <c r="AX2610" s="34"/>
      <c r="AY2610" s="34"/>
      <c r="AZ2610" s="34"/>
      <c r="BA2610" s="34"/>
      <c r="BB2610" s="34"/>
      <c r="BC2610" s="34"/>
      <c r="BD2610" s="44">
        <v>110657</v>
      </c>
      <c r="BE2610" s="34" t="s">
        <v>3095</v>
      </c>
      <c r="BF2610" s="43" t="s">
        <v>426</v>
      </c>
      <c r="BG2610" s="34" t="s">
        <v>406</v>
      </c>
      <c r="BH2610" s="34" t="s">
        <v>406</v>
      </c>
      <c r="BI2610" s="34" t="s">
        <v>3095</v>
      </c>
      <c r="BJ2610" s="44" t="s">
        <v>7108</v>
      </c>
      <c r="BK2610" s="44" t="s">
        <v>7108</v>
      </c>
    </row>
    <row r="2611" spans="22:63">
      <c r="V2611" s="43">
        <v>338</v>
      </c>
      <c r="W2611" s="34" t="s">
        <v>4397</v>
      </c>
      <c r="X2611" s="44">
        <v>110607</v>
      </c>
      <c r="Y2611" s="34" t="s">
        <v>1412</v>
      </c>
      <c r="Z2611" s="43" t="s">
        <v>426</v>
      </c>
      <c r="AA2611" s="34" t="s">
        <v>406</v>
      </c>
      <c r="AB2611" s="34" t="s">
        <v>406</v>
      </c>
      <c r="AC2611" s="34" t="s">
        <v>1412</v>
      </c>
      <c r="AD2611" s="44" t="s">
        <v>7108</v>
      </c>
      <c r="AE2611" s="44" t="s">
        <v>7108</v>
      </c>
      <c r="AF2611" s="43">
        <v>338</v>
      </c>
      <c r="AG2611" s="34" t="s">
        <v>4397</v>
      </c>
      <c r="AH2611" s="34" t="s">
        <v>7118</v>
      </c>
      <c r="AI2611" s="43" t="s">
        <v>4398</v>
      </c>
      <c r="AJ2611" s="44" t="s">
        <v>4399</v>
      </c>
      <c r="AK2611" s="295">
        <v>1050057</v>
      </c>
      <c r="AL2611" s="44" t="s">
        <v>406</v>
      </c>
      <c r="AM2611" s="44" t="s">
        <v>4403</v>
      </c>
      <c r="AN2611" s="296">
        <v>215802100</v>
      </c>
      <c r="AO2611" s="34"/>
      <c r="AP2611" s="34"/>
      <c r="AQ2611" s="34"/>
      <c r="AR2611" s="34"/>
      <c r="AS2611" s="34"/>
      <c r="AT2611" s="44" t="s">
        <v>7031</v>
      </c>
      <c r="AU2611" s="44"/>
      <c r="AV2611" s="751" t="str" cm="1">
        <f t="array" ref="AV26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1" s="34"/>
      <c r="AX2611" s="34"/>
      <c r="AY2611" s="34"/>
      <c r="AZ2611" s="34"/>
      <c r="BA2611" s="34"/>
      <c r="BB2611" s="34"/>
      <c r="BC2611" s="34"/>
      <c r="BD2611" s="44">
        <v>110607</v>
      </c>
      <c r="BE2611" s="34" t="s">
        <v>1412</v>
      </c>
      <c r="BF2611" s="43" t="s">
        <v>426</v>
      </c>
      <c r="BG2611" s="34" t="s">
        <v>406</v>
      </c>
      <c r="BH2611" s="34" t="s">
        <v>406</v>
      </c>
      <c r="BI2611" s="34" t="s">
        <v>1412</v>
      </c>
      <c r="BJ2611" s="44" t="s">
        <v>7108</v>
      </c>
      <c r="BK2611" s="44" t="s">
        <v>7108</v>
      </c>
    </row>
    <row r="2612" spans="22:63">
      <c r="V2612" s="43">
        <v>338</v>
      </c>
      <c r="W2612" s="34" t="s">
        <v>4397</v>
      </c>
      <c r="X2612" s="44">
        <v>110658</v>
      </c>
      <c r="Y2612" s="34" t="s">
        <v>3161</v>
      </c>
      <c r="Z2612" s="43" t="s">
        <v>426</v>
      </c>
      <c r="AA2612" s="34" t="s">
        <v>406</v>
      </c>
      <c r="AB2612" s="34" t="s">
        <v>406</v>
      </c>
      <c r="AC2612" s="34" t="s">
        <v>3161</v>
      </c>
      <c r="AD2612" s="44" t="s">
        <v>7108</v>
      </c>
      <c r="AE2612" s="44" t="s">
        <v>7108</v>
      </c>
      <c r="AF2612" s="43">
        <v>338</v>
      </c>
      <c r="AG2612" s="34" t="s">
        <v>4397</v>
      </c>
      <c r="AH2612" s="34" t="s">
        <v>7118</v>
      </c>
      <c r="AI2612" s="43" t="s">
        <v>4398</v>
      </c>
      <c r="AJ2612" s="44" t="s">
        <v>4399</v>
      </c>
      <c r="AK2612" s="295">
        <v>1050057</v>
      </c>
      <c r="AL2612" s="44" t="s">
        <v>406</v>
      </c>
      <c r="AM2612" s="44" t="s">
        <v>4403</v>
      </c>
      <c r="AN2612" s="296">
        <v>215802100</v>
      </c>
      <c r="AO2612" s="34"/>
      <c r="AP2612" s="34"/>
      <c r="AQ2612" s="34"/>
      <c r="AR2612" s="34"/>
      <c r="AS2612" s="34"/>
      <c r="AT2612" s="44" t="s">
        <v>7031</v>
      </c>
      <c r="AU2612" s="44"/>
      <c r="AV2612" s="751" t="str" cm="1">
        <f t="array" ref="AV26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2" s="34"/>
      <c r="AX2612" s="34"/>
      <c r="AY2612" s="34"/>
      <c r="AZ2612" s="34"/>
      <c r="BA2612" s="34"/>
      <c r="BB2612" s="34"/>
      <c r="BC2612" s="34"/>
      <c r="BD2612" s="44">
        <v>110658</v>
      </c>
      <c r="BE2612" s="34" t="s">
        <v>3161</v>
      </c>
      <c r="BF2612" s="43" t="s">
        <v>426</v>
      </c>
      <c r="BG2612" s="34" t="s">
        <v>406</v>
      </c>
      <c r="BH2612" s="34" t="s">
        <v>406</v>
      </c>
      <c r="BI2612" s="34" t="s">
        <v>3161</v>
      </c>
      <c r="BJ2612" s="44" t="s">
        <v>7108</v>
      </c>
      <c r="BK2612" s="44" t="s">
        <v>7108</v>
      </c>
    </row>
    <row r="2613" spans="22:63">
      <c r="V2613" s="43">
        <v>338</v>
      </c>
      <c r="W2613" s="34" t="s">
        <v>4397</v>
      </c>
      <c r="X2613" s="44">
        <v>110660</v>
      </c>
      <c r="Y2613" s="34" t="s">
        <v>3283</v>
      </c>
      <c r="Z2613" s="43" t="s">
        <v>426</v>
      </c>
      <c r="AA2613" s="34" t="s">
        <v>406</v>
      </c>
      <c r="AB2613" s="34" t="s">
        <v>406</v>
      </c>
      <c r="AC2613" s="34" t="s">
        <v>3283</v>
      </c>
      <c r="AD2613" s="44" t="s">
        <v>7108</v>
      </c>
      <c r="AE2613" s="44" t="s">
        <v>7108</v>
      </c>
      <c r="AF2613" s="43">
        <v>338</v>
      </c>
      <c r="AG2613" s="34" t="s">
        <v>4397</v>
      </c>
      <c r="AH2613" s="34" t="s">
        <v>7118</v>
      </c>
      <c r="AI2613" s="43" t="s">
        <v>4398</v>
      </c>
      <c r="AJ2613" s="44" t="s">
        <v>4399</v>
      </c>
      <c r="AK2613" s="295">
        <v>1050057</v>
      </c>
      <c r="AL2613" s="44" t="s">
        <v>406</v>
      </c>
      <c r="AM2613" s="44" t="s">
        <v>4403</v>
      </c>
      <c r="AN2613" s="296">
        <v>215802100</v>
      </c>
      <c r="AO2613" s="34"/>
      <c r="AP2613" s="34"/>
      <c r="AQ2613" s="34"/>
      <c r="AR2613" s="34"/>
      <c r="AS2613" s="34"/>
      <c r="AT2613" s="44" t="s">
        <v>7031</v>
      </c>
      <c r="AU2613" s="44"/>
      <c r="AV2613" s="751" t="str" cm="1">
        <f t="array" ref="AV26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3" s="34"/>
      <c r="AX2613" s="34"/>
      <c r="AY2613" s="34"/>
      <c r="AZ2613" s="34"/>
      <c r="BA2613" s="34"/>
      <c r="BB2613" s="34"/>
      <c r="BC2613" s="34"/>
      <c r="BD2613" s="44">
        <v>110660</v>
      </c>
      <c r="BE2613" s="34" t="s">
        <v>3283</v>
      </c>
      <c r="BF2613" s="43" t="s">
        <v>426</v>
      </c>
      <c r="BG2613" s="34" t="s">
        <v>406</v>
      </c>
      <c r="BH2613" s="34" t="s">
        <v>406</v>
      </c>
      <c r="BI2613" s="34" t="s">
        <v>3283</v>
      </c>
      <c r="BJ2613" s="44" t="s">
        <v>7108</v>
      </c>
      <c r="BK2613" s="44" t="s">
        <v>7108</v>
      </c>
    </row>
    <row r="2614" spans="22:63">
      <c r="V2614" s="43">
        <v>338</v>
      </c>
      <c r="W2614" s="34" t="s">
        <v>4397</v>
      </c>
      <c r="X2614" s="44">
        <v>110600</v>
      </c>
      <c r="Y2614" s="34" t="s">
        <v>7119</v>
      </c>
      <c r="Z2614" s="43" t="s">
        <v>426</v>
      </c>
      <c r="AA2614" s="34" t="s">
        <v>406</v>
      </c>
      <c r="AB2614" s="34" t="s">
        <v>406</v>
      </c>
      <c r="AC2614" s="34" t="s">
        <v>3161</v>
      </c>
      <c r="AD2614" s="44" t="s">
        <v>7108</v>
      </c>
      <c r="AE2614" s="44" t="s">
        <v>7108</v>
      </c>
      <c r="AF2614" s="43">
        <v>338</v>
      </c>
      <c r="AG2614" s="34" t="s">
        <v>4397</v>
      </c>
      <c r="AH2614" s="34" t="s">
        <v>7118</v>
      </c>
      <c r="AI2614" s="43" t="s">
        <v>4398</v>
      </c>
      <c r="AJ2614" s="44" t="s">
        <v>4399</v>
      </c>
      <c r="AK2614" s="295">
        <v>1050057</v>
      </c>
      <c r="AL2614" s="44" t="s">
        <v>406</v>
      </c>
      <c r="AM2614" s="44" t="s">
        <v>4403</v>
      </c>
      <c r="AN2614" s="296">
        <v>215802100</v>
      </c>
      <c r="AO2614" s="34"/>
      <c r="AP2614" s="34"/>
      <c r="AQ2614" s="34"/>
      <c r="AR2614" s="34"/>
      <c r="AS2614" s="34"/>
      <c r="AT2614" s="44" t="s">
        <v>7031</v>
      </c>
      <c r="AU2614" s="44"/>
      <c r="AV2614" s="751" t="str" cm="1">
        <f t="array" ref="AV26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4" s="34"/>
      <c r="AX2614" s="34"/>
      <c r="AY2614" s="34"/>
      <c r="AZ2614" s="34"/>
      <c r="BA2614" s="34"/>
      <c r="BB2614" s="34"/>
      <c r="BC2614" s="34"/>
      <c r="BD2614" s="44">
        <v>110600</v>
      </c>
      <c r="BE2614" s="34" t="s">
        <v>7119</v>
      </c>
      <c r="BF2614" s="43" t="s">
        <v>426</v>
      </c>
      <c r="BG2614" s="34" t="s">
        <v>406</v>
      </c>
      <c r="BH2614" s="34" t="s">
        <v>406</v>
      </c>
      <c r="BI2614" s="34" t="s">
        <v>3161</v>
      </c>
      <c r="BJ2614" s="44" t="s">
        <v>7108</v>
      </c>
      <c r="BK2614" s="44" t="s">
        <v>7108</v>
      </c>
    </row>
    <row r="2615" spans="22:63">
      <c r="V2615" s="43">
        <v>338</v>
      </c>
      <c r="W2615" s="34" t="s">
        <v>4397</v>
      </c>
      <c r="X2615" s="44">
        <v>110621</v>
      </c>
      <c r="Y2615" s="34" t="s">
        <v>2429</v>
      </c>
      <c r="Z2615" s="43" t="s">
        <v>426</v>
      </c>
      <c r="AA2615" s="34" t="s">
        <v>406</v>
      </c>
      <c r="AB2615" s="34" t="s">
        <v>406</v>
      </c>
      <c r="AC2615" s="34" t="s">
        <v>2429</v>
      </c>
      <c r="AD2615" s="44" t="s">
        <v>7108</v>
      </c>
      <c r="AE2615" s="44" t="s">
        <v>7108</v>
      </c>
      <c r="AF2615" s="43">
        <v>338</v>
      </c>
      <c r="AG2615" s="34" t="s">
        <v>4397</v>
      </c>
      <c r="AH2615" s="34" t="s">
        <v>7118</v>
      </c>
      <c r="AI2615" s="43" t="s">
        <v>4398</v>
      </c>
      <c r="AJ2615" s="44" t="s">
        <v>4399</v>
      </c>
      <c r="AK2615" s="295">
        <v>1050057</v>
      </c>
      <c r="AL2615" s="44" t="s">
        <v>406</v>
      </c>
      <c r="AM2615" s="44" t="s">
        <v>4403</v>
      </c>
      <c r="AN2615" s="296">
        <v>215802100</v>
      </c>
      <c r="AO2615" s="34"/>
      <c r="AP2615" s="34"/>
      <c r="AQ2615" s="34"/>
      <c r="AR2615" s="34"/>
      <c r="AS2615" s="34"/>
      <c r="AT2615" s="44" t="s">
        <v>7031</v>
      </c>
      <c r="AU2615" s="44"/>
      <c r="AV2615" s="751" t="str" cm="1">
        <f t="array" ref="AV26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5" s="34"/>
      <c r="AX2615" s="34"/>
      <c r="AY2615" s="34"/>
      <c r="AZ2615" s="34"/>
      <c r="BA2615" s="34"/>
      <c r="BB2615" s="34"/>
      <c r="BC2615" s="34"/>
      <c r="BD2615" s="44">
        <v>110621</v>
      </c>
      <c r="BE2615" s="34" t="s">
        <v>2429</v>
      </c>
      <c r="BF2615" s="43" t="s">
        <v>426</v>
      </c>
      <c r="BG2615" s="34" t="s">
        <v>406</v>
      </c>
      <c r="BH2615" s="34" t="s">
        <v>406</v>
      </c>
      <c r="BI2615" s="34" t="s">
        <v>2429</v>
      </c>
      <c r="BJ2615" s="44" t="s">
        <v>7108</v>
      </c>
      <c r="BK2615" s="44" t="s">
        <v>7108</v>
      </c>
    </row>
    <row r="2616" spans="22:63">
      <c r="V2616" s="43">
        <v>338</v>
      </c>
      <c r="W2616" s="34" t="s">
        <v>4397</v>
      </c>
      <c r="X2616" s="44">
        <v>110661</v>
      </c>
      <c r="Y2616" s="34" t="s">
        <v>3338</v>
      </c>
      <c r="Z2616" s="43" t="s">
        <v>426</v>
      </c>
      <c r="AA2616" s="34" t="s">
        <v>406</v>
      </c>
      <c r="AB2616" s="34" t="s">
        <v>406</v>
      </c>
      <c r="AC2616" s="34" t="s">
        <v>3338</v>
      </c>
      <c r="AD2616" s="44" t="s">
        <v>7108</v>
      </c>
      <c r="AE2616" s="44" t="s">
        <v>7108</v>
      </c>
      <c r="AF2616" s="43">
        <v>338</v>
      </c>
      <c r="AG2616" s="34" t="s">
        <v>4397</v>
      </c>
      <c r="AH2616" s="34" t="s">
        <v>7118</v>
      </c>
      <c r="AI2616" s="43" t="s">
        <v>4398</v>
      </c>
      <c r="AJ2616" s="44" t="s">
        <v>4399</v>
      </c>
      <c r="AK2616" s="295">
        <v>1050057</v>
      </c>
      <c r="AL2616" s="44" t="s">
        <v>406</v>
      </c>
      <c r="AM2616" s="44" t="s">
        <v>4403</v>
      </c>
      <c r="AN2616" s="296">
        <v>215802100</v>
      </c>
      <c r="AO2616" s="34"/>
      <c r="AP2616" s="34"/>
      <c r="AQ2616" s="34"/>
      <c r="AR2616" s="34"/>
      <c r="AS2616" s="34"/>
      <c r="AT2616" s="44" t="s">
        <v>7031</v>
      </c>
      <c r="AU2616" s="44"/>
      <c r="AV2616" s="751" t="str" cm="1">
        <f t="array" ref="AV26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6" s="34"/>
      <c r="AX2616" s="34"/>
      <c r="AY2616" s="34"/>
      <c r="AZ2616" s="34"/>
      <c r="BA2616" s="34"/>
      <c r="BB2616" s="34"/>
      <c r="BC2616" s="34"/>
      <c r="BD2616" s="44">
        <v>110661</v>
      </c>
      <c r="BE2616" s="34" t="s">
        <v>3338</v>
      </c>
      <c r="BF2616" s="43" t="s">
        <v>426</v>
      </c>
      <c r="BG2616" s="34" t="s">
        <v>406</v>
      </c>
      <c r="BH2616" s="34" t="s">
        <v>406</v>
      </c>
      <c r="BI2616" s="34" t="s">
        <v>3338</v>
      </c>
      <c r="BJ2616" s="44" t="s">
        <v>7108</v>
      </c>
      <c r="BK2616" s="44" t="s">
        <v>7108</v>
      </c>
    </row>
    <row r="2617" spans="22:63">
      <c r="V2617" s="43">
        <v>338</v>
      </c>
      <c r="W2617" s="34" t="s">
        <v>4397</v>
      </c>
      <c r="X2617" s="44">
        <v>110633</v>
      </c>
      <c r="Y2617" s="34" t="s">
        <v>2569</v>
      </c>
      <c r="Z2617" s="43" t="s">
        <v>426</v>
      </c>
      <c r="AA2617" s="34" t="s">
        <v>406</v>
      </c>
      <c r="AB2617" s="34" t="s">
        <v>406</v>
      </c>
      <c r="AC2617" s="34" t="s">
        <v>2569</v>
      </c>
      <c r="AD2617" s="44" t="s">
        <v>7108</v>
      </c>
      <c r="AE2617" s="44" t="s">
        <v>7108</v>
      </c>
      <c r="AF2617" s="43">
        <v>338</v>
      </c>
      <c r="AG2617" s="34" t="s">
        <v>4397</v>
      </c>
      <c r="AH2617" s="34" t="s">
        <v>7118</v>
      </c>
      <c r="AI2617" s="43" t="s">
        <v>4398</v>
      </c>
      <c r="AJ2617" s="44" t="s">
        <v>4399</v>
      </c>
      <c r="AK2617" s="295">
        <v>1050057</v>
      </c>
      <c r="AL2617" s="44" t="s">
        <v>406</v>
      </c>
      <c r="AM2617" s="44" t="s">
        <v>4403</v>
      </c>
      <c r="AN2617" s="296">
        <v>215802100</v>
      </c>
      <c r="AO2617" s="34"/>
      <c r="AP2617" s="34"/>
      <c r="AQ2617" s="34"/>
      <c r="AR2617" s="34"/>
      <c r="AS2617" s="34"/>
      <c r="AT2617" s="44" t="s">
        <v>7031</v>
      </c>
      <c r="AU2617" s="44"/>
      <c r="AV2617" s="751" t="str" cm="1">
        <f t="array" ref="AV26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7" s="34"/>
      <c r="AX2617" s="34"/>
      <c r="AY2617" s="34"/>
      <c r="AZ2617" s="34"/>
      <c r="BA2617" s="34"/>
      <c r="BB2617" s="34"/>
      <c r="BC2617" s="34"/>
      <c r="BD2617" s="44">
        <v>110633</v>
      </c>
      <c r="BE2617" s="34" t="s">
        <v>2569</v>
      </c>
      <c r="BF2617" s="43" t="s">
        <v>426</v>
      </c>
      <c r="BG2617" s="34" t="s">
        <v>406</v>
      </c>
      <c r="BH2617" s="34" t="s">
        <v>406</v>
      </c>
      <c r="BI2617" s="34" t="s">
        <v>2569</v>
      </c>
      <c r="BJ2617" s="44" t="s">
        <v>7108</v>
      </c>
      <c r="BK2617" s="44" t="s">
        <v>7108</v>
      </c>
    </row>
    <row r="2618" spans="22:63">
      <c r="V2618" s="43">
        <v>338</v>
      </c>
      <c r="W2618" s="34" t="s">
        <v>4397</v>
      </c>
      <c r="X2618" s="44">
        <v>110662</v>
      </c>
      <c r="Y2618" s="34" t="s">
        <v>3388</v>
      </c>
      <c r="Z2618" s="43" t="s">
        <v>426</v>
      </c>
      <c r="AA2618" s="34" t="s">
        <v>406</v>
      </c>
      <c r="AB2618" s="34" t="s">
        <v>406</v>
      </c>
      <c r="AC2618" s="34" t="s">
        <v>3388</v>
      </c>
      <c r="AD2618" s="44" t="s">
        <v>7108</v>
      </c>
      <c r="AE2618" s="44" t="s">
        <v>7108</v>
      </c>
      <c r="AF2618" s="43">
        <v>338</v>
      </c>
      <c r="AG2618" s="34" t="s">
        <v>4397</v>
      </c>
      <c r="AH2618" s="34" t="s">
        <v>7118</v>
      </c>
      <c r="AI2618" s="43" t="s">
        <v>4398</v>
      </c>
      <c r="AJ2618" s="44" t="s">
        <v>4399</v>
      </c>
      <c r="AK2618" s="295">
        <v>1050057</v>
      </c>
      <c r="AL2618" s="44" t="s">
        <v>406</v>
      </c>
      <c r="AM2618" s="44" t="s">
        <v>4403</v>
      </c>
      <c r="AN2618" s="296">
        <v>215802100</v>
      </c>
      <c r="AO2618" s="34"/>
      <c r="AP2618" s="34"/>
      <c r="AQ2618" s="34"/>
      <c r="AR2618" s="34"/>
      <c r="AS2618" s="34"/>
      <c r="AT2618" s="44" t="s">
        <v>7031</v>
      </c>
      <c r="AU2618" s="44"/>
      <c r="AV2618" s="751" t="str" cm="1">
        <f t="array" ref="AV26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8" s="34"/>
      <c r="AX2618" s="34"/>
      <c r="AY2618" s="34"/>
      <c r="AZ2618" s="34"/>
      <c r="BA2618" s="34"/>
      <c r="BB2618" s="34"/>
      <c r="BC2618" s="34"/>
      <c r="BD2618" s="44">
        <v>110662</v>
      </c>
      <c r="BE2618" s="34" t="s">
        <v>3388</v>
      </c>
      <c r="BF2618" s="43" t="s">
        <v>426</v>
      </c>
      <c r="BG2618" s="34" t="s">
        <v>406</v>
      </c>
      <c r="BH2618" s="34" t="s">
        <v>406</v>
      </c>
      <c r="BI2618" s="34" t="s">
        <v>3388</v>
      </c>
      <c r="BJ2618" s="44" t="s">
        <v>7108</v>
      </c>
      <c r="BK2618" s="44" t="s">
        <v>7108</v>
      </c>
    </row>
    <row r="2619" spans="22:63">
      <c r="V2619" s="43">
        <v>338</v>
      </c>
      <c r="W2619" s="34" t="s">
        <v>4397</v>
      </c>
      <c r="X2619" s="44">
        <v>110663</v>
      </c>
      <c r="Y2619" s="34" t="s">
        <v>3438</v>
      </c>
      <c r="Z2619" s="43" t="s">
        <v>426</v>
      </c>
      <c r="AA2619" s="34" t="s">
        <v>406</v>
      </c>
      <c r="AB2619" s="34" t="s">
        <v>406</v>
      </c>
      <c r="AC2619" s="34" t="s">
        <v>3438</v>
      </c>
      <c r="AD2619" s="44" t="s">
        <v>7108</v>
      </c>
      <c r="AE2619" s="44" t="s">
        <v>7108</v>
      </c>
      <c r="AF2619" s="43">
        <v>338</v>
      </c>
      <c r="AG2619" s="34" t="s">
        <v>4397</v>
      </c>
      <c r="AH2619" s="34" t="s">
        <v>7118</v>
      </c>
      <c r="AI2619" s="43" t="s">
        <v>4398</v>
      </c>
      <c r="AJ2619" s="44" t="s">
        <v>4399</v>
      </c>
      <c r="AK2619" s="295">
        <v>1050057</v>
      </c>
      <c r="AL2619" s="44" t="s">
        <v>406</v>
      </c>
      <c r="AM2619" s="44" t="s">
        <v>4403</v>
      </c>
      <c r="AN2619" s="296">
        <v>215802100</v>
      </c>
      <c r="AO2619" s="34"/>
      <c r="AP2619" s="34"/>
      <c r="AQ2619" s="34"/>
      <c r="AR2619" s="34"/>
      <c r="AS2619" s="34"/>
      <c r="AT2619" s="44" t="s">
        <v>7031</v>
      </c>
      <c r="AU2619" s="44"/>
      <c r="AV2619" s="751" t="str" cm="1">
        <f t="array" ref="AV26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19" s="34"/>
      <c r="AX2619" s="34"/>
      <c r="AY2619" s="34"/>
      <c r="AZ2619" s="34"/>
      <c r="BA2619" s="34"/>
      <c r="BB2619" s="34"/>
      <c r="BC2619" s="34"/>
      <c r="BD2619" s="44">
        <v>110663</v>
      </c>
      <c r="BE2619" s="34" t="s">
        <v>3438</v>
      </c>
      <c r="BF2619" s="43" t="s">
        <v>426</v>
      </c>
      <c r="BG2619" s="34" t="s">
        <v>406</v>
      </c>
      <c r="BH2619" s="34" t="s">
        <v>406</v>
      </c>
      <c r="BI2619" s="34" t="s">
        <v>3438</v>
      </c>
      <c r="BJ2619" s="44" t="s">
        <v>7108</v>
      </c>
      <c r="BK2619" s="44" t="s">
        <v>7108</v>
      </c>
    </row>
    <row r="2620" spans="22:63">
      <c r="V2620" s="43">
        <v>338</v>
      </c>
      <c r="W2620" s="34" t="s">
        <v>4397</v>
      </c>
      <c r="X2620" s="44">
        <v>110664</v>
      </c>
      <c r="Y2620" s="34" t="s">
        <v>3487</v>
      </c>
      <c r="Z2620" s="43" t="s">
        <v>426</v>
      </c>
      <c r="AA2620" s="34" t="s">
        <v>406</v>
      </c>
      <c r="AB2620" s="34" t="s">
        <v>406</v>
      </c>
      <c r="AC2620" s="34" t="s">
        <v>3487</v>
      </c>
      <c r="AD2620" s="44" t="s">
        <v>7108</v>
      </c>
      <c r="AE2620" s="44" t="s">
        <v>7108</v>
      </c>
      <c r="AF2620" s="43">
        <v>338</v>
      </c>
      <c r="AG2620" s="34" t="s">
        <v>4397</v>
      </c>
      <c r="AH2620" s="34" t="s">
        <v>7118</v>
      </c>
      <c r="AI2620" s="43" t="s">
        <v>4398</v>
      </c>
      <c r="AJ2620" s="44" t="s">
        <v>4399</v>
      </c>
      <c r="AK2620" s="295">
        <v>1050057</v>
      </c>
      <c r="AL2620" s="44" t="s">
        <v>406</v>
      </c>
      <c r="AM2620" s="44" t="s">
        <v>4403</v>
      </c>
      <c r="AN2620" s="296">
        <v>215802100</v>
      </c>
      <c r="AO2620" s="34"/>
      <c r="AP2620" s="34"/>
      <c r="AQ2620" s="34"/>
      <c r="AR2620" s="34"/>
      <c r="AS2620" s="34"/>
      <c r="AT2620" s="44" t="s">
        <v>7031</v>
      </c>
      <c r="AU2620" s="44"/>
      <c r="AV2620" s="751" t="str" cm="1">
        <f t="array" ref="AV26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0" s="34"/>
      <c r="AX2620" s="34"/>
      <c r="AY2620" s="34"/>
      <c r="AZ2620" s="34"/>
      <c r="BA2620" s="34"/>
      <c r="BB2620" s="34"/>
      <c r="BC2620" s="34"/>
      <c r="BD2620" s="44">
        <v>110664</v>
      </c>
      <c r="BE2620" s="34" t="s">
        <v>3487</v>
      </c>
      <c r="BF2620" s="43" t="s">
        <v>426</v>
      </c>
      <c r="BG2620" s="34" t="s">
        <v>406</v>
      </c>
      <c r="BH2620" s="34" t="s">
        <v>406</v>
      </c>
      <c r="BI2620" s="34" t="s">
        <v>3487</v>
      </c>
      <c r="BJ2620" s="44" t="s">
        <v>7108</v>
      </c>
      <c r="BK2620" s="44" t="s">
        <v>7108</v>
      </c>
    </row>
    <row r="2621" spans="22:63">
      <c r="V2621" s="43">
        <v>338</v>
      </c>
      <c r="W2621" s="34" t="s">
        <v>4397</v>
      </c>
      <c r="X2621" s="44">
        <v>110665</v>
      </c>
      <c r="Y2621" s="34" t="s">
        <v>3397</v>
      </c>
      <c r="Z2621" s="43" t="s">
        <v>426</v>
      </c>
      <c r="AA2621" s="34" t="s">
        <v>406</v>
      </c>
      <c r="AB2621" s="34" t="s">
        <v>406</v>
      </c>
      <c r="AC2621" s="34" t="s">
        <v>3397</v>
      </c>
      <c r="AD2621" s="44" t="s">
        <v>7108</v>
      </c>
      <c r="AE2621" s="44" t="s">
        <v>7108</v>
      </c>
      <c r="AF2621" s="43">
        <v>338</v>
      </c>
      <c r="AG2621" s="34" t="s">
        <v>4397</v>
      </c>
      <c r="AH2621" s="34" t="s">
        <v>7118</v>
      </c>
      <c r="AI2621" s="43" t="s">
        <v>4398</v>
      </c>
      <c r="AJ2621" s="44" t="s">
        <v>4399</v>
      </c>
      <c r="AK2621" s="295">
        <v>1050057</v>
      </c>
      <c r="AL2621" s="44" t="s">
        <v>406</v>
      </c>
      <c r="AM2621" s="44" t="s">
        <v>4403</v>
      </c>
      <c r="AN2621" s="296">
        <v>215802100</v>
      </c>
      <c r="AO2621" s="34"/>
      <c r="AP2621" s="34"/>
      <c r="AQ2621" s="34"/>
      <c r="AR2621" s="34"/>
      <c r="AS2621" s="34"/>
      <c r="AT2621" s="44" t="s">
        <v>7031</v>
      </c>
      <c r="AU2621" s="44"/>
      <c r="AV2621" s="751" t="str" cm="1">
        <f t="array" ref="AV26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1" s="34"/>
      <c r="AX2621" s="34"/>
      <c r="AY2621" s="34"/>
      <c r="AZ2621" s="34"/>
      <c r="BA2621" s="34"/>
      <c r="BB2621" s="34"/>
      <c r="BC2621" s="34"/>
      <c r="BD2621" s="44">
        <v>110665</v>
      </c>
      <c r="BE2621" s="34" t="s">
        <v>3397</v>
      </c>
      <c r="BF2621" s="43" t="s">
        <v>426</v>
      </c>
      <c r="BG2621" s="34" t="s">
        <v>406</v>
      </c>
      <c r="BH2621" s="34" t="s">
        <v>406</v>
      </c>
      <c r="BI2621" s="34" t="s">
        <v>3397</v>
      </c>
      <c r="BJ2621" s="44" t="s">
        <v>7108</v>
      </c>
      <c r="BK2621" s="44" t="s">
        <v>7108</v>
      </c>
    </row>
    <row r="2622" spans="22:63">
      <c r="V2622" s="43">
        <v>338</v>
      </c>
      <c r="W2622" s="34" t="s">
        <v>4397</v>
      </c>
      <c r="X2622" s="44">
        <v>110666</v>
      </c>
      <c r="Y2622" s="34" t="s">
        <v>3572</v>
      </c>
      <c r="Z2622" s="43" t="s">
        <v>426</v>
      </c>
      <c r="AA2622" s="34" t="s">
        <v>406</v>
      </c>
      <c r="AB2622" s="34" t="s">
        <v>406</v>
      </c>
      <c r="AC2622" s="34" t="s">
        <v>3572</v>
      </c>
      <c r="AD2622" s="44" t="s">
        <v>7108</v>
      </c>
      <c r="AE2622" s="44" t="s">
        <v>7108</v>
      </c>
      <c r="AF2622" s="43">
        <v>338</v>
      </c>
      <c r="AG2622" s="34" t="s">
        <v>4397</v>
      </c>
      <c r="AH2622" s="34" t="s">
        <v>7118</v>
      </c>
      <c r="AI2622" s="43" t="s">
        <v>4398</v>
      </c>
      <c r="AJ2622" s="44" t="s">
        <v>4399</v>
      </c>
      <c r="AK2622" s="295">
        <v>1050057</v>
      </c>
      <c r="AL2622" s="44" t="s">
        <v>406</v>
      </c>
      <c r="AM2622" s="44" t="s">
        <v>4403</v>
      </c>
      <c r="AN2622" s="296">
        <v>215802100</v>
      </c>
      <c r="AO2622" s="34"/>
      <c r="AP2622" s="34"/>
      <c r="AQ2622" s="34"/>
      <c r="AR2622" s="34"/>
      <c r="AS2622" s="34"/>
      <c r="AT2622" s="44" t="s">
        <v>7031</v>
      </c>
      <c r="AU2622" s="44"/>
      <c r="AV2622" s="751" t="str" cm="1">
        <f t="array" ref="AV26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2" s="34"/>
      <c r="AX2622" s="34"/>
      <c r="AY2622" s="34"/>
      <c r="AZ2622" s="34"/>
      <c r="BA2622" s="34"/>
      <c r="BB2622" s="34"/>
      <c r="BC2622" s="34"/>
      <c r="BD2622" s="44">
        <v>110666</v>
      </c>
      <c r="BE2622" s="34" t="s">
        <v>3572</v>
      </c>
      <c r="BF2622" s="43" t="s">
        <v>426</v>
      </c>
      <c r="BG2622" s="34" t="s">
        <v>406</v>
      </c>
      <c r="BH2622" s="34" t="s">
        <v>406</v>
      </c>
      <c r="BI2622" s="34" t="s">
        <v>3572</v>
      </c>
      <c r="BJ2622" s="44" t="s">
        <v>7108</v>
      </c>
      <c r="BK2622" s="44" t="s">
        <v>7108</v>
      </c>
    </row>
    <row r="2623" spans="22:63">
      <c r="V2623" s="43">
        <v>338</v>
      </c>
      <c r="W2623" s="34" t="s">
        <v>4397</v>
      </c>
      <c r="X2623" s="44">
        <v>110667</v>
      </c>
      <c r="Y2623" s="34" t="s">
        <v>3578</v>
      </c>
      <c r="Z2623" s="43" t="s">
        <v>426</v>
      </c>
      <c r="AA2623" s="34" t="s">
        <v>406</v>
      </c>
      <c r="AB2623" s="34" t="s">
        <v>406</v>
      </c>
      <c r="AC2623" s="34" t="s">
        <v>3578</v>
      </c>
      <c r="AD2623" s="44" t="s">
        <v>7108</v>
      </c>
      <c r="AE2623" s="44" t="s">
        <v>7108</v>
      </c>
      <c r="AF2623" s="43">
        <v>338</v>
      </c>
      <c r="AG2623" s="34" t="s">
        <v>4397</v>
      </c>
      <c r="AH2623" s="34" t="s">
        <v>7118</v>
      </c>
      <c r="AI2623" s="43" t="s">
        <v>4398</v>
      </c>
      <c r="AJ2623" s="44" t="s">
        <v>4399</v>
      </c>
      <c r="AK2623" s="295">
        <v>1050057</v>
      </c>
      <c r="AL2623" s="44" t="s">
        <v>406</v>
      </c>
      <c r="AM2623" s="44" t="s">
        <v>4403</v>
      </c>
      <c r="AN2623" s="296">
        <v>215802100</v>
      </c>
      <c r="AO2623" s="34"/>
      <c r="AP2623" s="34"/>
      <c r="AQ2623" s="34"/>
      <c r="AR2623" s="34"/>
      <c r="AS2623" s="34"/>
      <c r="AT2623" s="44" t="s">
        <v>7031</v>
      </c>
      <c r="AU2623" s="44"/>
      <c r="AV2623" s="751" t="str" cm="1">
        <f t="array" ref="AV26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3" s="34"/>
      <c r="AX2623" s="34"/>
      <c r="AY2623" s="34"/>
      <c r="AZ2623" s="34"/>
      <c r="BA2623" s="34"/>
      <c r="BB2623" s="34"/>
      <c r="BC2623" s="34"/>
      <c r="BD2623" s="44">
        <v>110667</v>
      </c>
      <c r="BE2623" s="34" t="s">
        <v>3578</v>
      </c>
      <c r="BF2623" s="43" t="s">
        <v>426</v>
      </c>
      <c r="BG2623" s="34" t="s">
        <v>406</v>
      </c>
      <c r="BH2623" s="34" t="s">
        <v>406</v>
      </c>
      <c r="BI2623" s="34" t="s">
        <v>3578</v>
      </c>
      <c r="BJ2623" s="44" t="s">
        <v>7108</v>
      </c>
      <c r="BK2623" s="44" t="s">
        <v>7108</v>
      </c>
    </row>
    <row r="2624" spans="22:63">
      <c r="V2624" s="43">
        <v>339</v>
      </c>
      <c r="W2624" s="34" t="s">
        <v>4412</v>
      </c>
      <c r="X2624" s="44">
        <v>110702</v>
      </c>
      <c r="Y2624" s="34" t="s">
        <v>856</v>
      </c>
      <c r="Z2624" s="43" t="s">
        <v>426</v>
      </c>
      <c r="AA2624" s="34" t="s">
        <v>589</v>
      </c>
      <c r="AB2624" s="34" t="s">
        <v>406</v>
      </c>
      <c r="AC2624" s="34" t="s">
        <v>856</v>
      </c>
      <c r="AD2624" s="44" t="s">
        <v>7108</v>
      </c>
      <c r="AE2624" s="44" t="s">
        <v>7108</v>
      </c>
      <c r="AF2624" s="43">
        <v>339</v>
      </c>
      <c r="AG2624" s="34" t="s">
        <v>4412</v>
      </c>
      <c r="AH2624" s="34" t="s">
        <v>4411</v>
      </c>
      <c r="AI2624" s="43" t="s">
        <v>4413</v>
      </c>
      <c r="AJ2624" s="44" t="s">
        <v>4414</v>
      </c>
      <c r="AK2624" s="295">
        <v>2670437</v>
      </c>
      <c r="AL2624" s="44" t="s">
        <v>589</v>
      </c>
      <c r="AM2624" s="44" t="s">
        <v>4418</v>
      </c>
      <c r="AN2624" s="296">
        <v>215802570</v>
      </c>
      <c r="AO2624" s="34"/>
      <c r="AP2624" s="34"/>
      <c r="AQ2624" s="34"/>
      <c r="AR2624" s="34"/>
      <c r="AS2624" s="34"/>
      <c r="AT2624" s="44" t="s">
        <v>7031</v>
      </c>
      <c r="AU2624" s="44"/>
      <c r="AV2624" s="751" t="str" cm="1">
        <f t="array" ref="AV26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4" s="34"/>
      <c r="AX2624" s="34"/>
      <c r="AY2624" s="34"/>
      <c r="AZ2624" s="34"/>
      <c r="BA2624" s="34"/>
      <c r="BB2624" s="34"/>
      <c r="BC2624" s="34"/>
      <c r="BD2624" s="44">
        <v>110702</v>
      </c>
      <c r="BE2624" s="34" t="s">
        <v>856</v>
      </c>
      <c r="BF2624" s="43" t="s">
        <v>426</v>
      </c>
      <c r="BG2624" s="34" t="s">
        <v>589</v>
      </c>
      <c r="BH2624" s="34" t="s">
        <v>406</v>
      </c>
      <c r="BI2624" s="34" t="s">
        <v>856</v>
      </c>
      <c r="BJ2624" s="44" t="s">
        <v>7108</v>
      </c>
      <c r="BK2624" s="44" t="s">
        <v>7108</v>
      </c>
    </row>
    <row r="2625" spans="22:63">
      <c r="V2625" s="43">
        <v>339</v>
      </c>
      <c r="W2625" s="34" t="s">
        <v>4412</v>
      </c>
      <c r="X2625" s="44">
        <v>110705</v>
      </c>
      <c r="Y2625" s="34" t="s">
        <v>1119</v>
      </c>
      <c r="Z2625" s="43" t="s">
        <v>426</v>
      </c>
      <c r="AA2625" s="34" t="s">
        <v>589</v>
      </c>
      <c r="AB2625" s="34" t="s">
        <v>406</v>
      </c>
      <c r="AC2625" s="34" t="s">
        <v>1119</v>
      </c>
      <c r="AD2625" s="44" t="s">
        <v>7108</v>
      </c>
      <c r="AE2625" s="44" t="s">
        <v>7108</v>
      </c>
      <c r="AF2625" s="43">
        <v>339</v>
      </c>
      <c r="AG2625" s="34" t="s">
        <v>4412</v>
      </c>
      <c r="AH2625" s="34" t="s">
        <v>4411</v>
      </c>
      <c r="AI2625" s="43" t="s">
        <v>4413</v>
      </c>
      <c r="AJ2625" s="44" t="s">
        <v>4414</v>
      </c>
      <c r="AK2625" s="295">
        <v>2670437</v>
      </c>
      <c r="AL2625" s="44" t="s">
        <v>589</v>
      </c>
      <c r="AM2625" s="44" t="s">
        <v>4418</v>
      </c>
      <c r="AN2625" s="296">
        <v>215802570</v>
      </c>
      <c r="AO2625" s="34"/>
      <c r="AP2625" s="34"/>
      <c r="AQ2625" s="34"/>
      <c r="AR2625" s="34"/>
      <c r="AS2625" s="34"/>
      <c r="AT2625" s="44" t="s">
        <v>7031</v>
      </c>
      <c r="AU2625" s="44"/>
      <c r="AV2625" s="751" t="str" cm="1">
        <f t="array" ref="AV26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5" s="34"/>
      <c r="AX2625" s="34"/>
      <c r="AY2625" s="34"/>
      <c r="AZ2625" s="34"/>
      <c r="BA2625" s="34"/>
      <c r="BB2625" s="34"/>
      <c r="BC2625" s="34"/>
      <c r="BD2625" s="44">
        <v>110705</v>
      </c>
      <c r="BE2625" s="34" t="s">
        <v>1119</v>
      </c>
      <c r="BF2625" s="43" t="s">
        <v>426</v>
      </c>
      <c r="BG2625" s="34" t="s">
        <v>589</v>
      </c>
      <c r="BH2625" s="34" t="s">
        <v>406</v>
      </c>
      <c r="BI2625" s="34" t="s">
        <v>1119</v>
      </c>
      <c r="BJ2625" s="44" t="s">
        <v>7108</v>
      </c>
      <c r="BK2625" s="44" t="s">
        <v>7108</v>
      </c>
    </row>
    <row r="2626" spans="22:63">
      <c r="V2626" s="43">
        <v>339</v>
      </c>
      <c r="W2626" s="34" t="s">
        <v>4412</v>
      </c>
      <c r="X2626" s="44">
        <v>110707</v>
      </c>
      <c r="Y2626" s="34" t="s">
        <v>589</v>
      </c>
      <c r="Z2626" s="43" t="s">
        <v>426</v>
      </c>
      <c r="AA2626" s="34" t="s">
        <v>589</v>
      </c>
      <c r="AB2626" s="34" t="s">
        <v>406</v>
      </c>
      <c r="AC2626" s="34" t="s">
        <v>589</v>
      </c>
      <c r="AD2626" s="44" t="s">
        <v>7108</v>
      </c>
      <c r="AE2626" s="44" t="s">
        <v>7108</v>
      </c>
      <c r="AF2626" s="43">
        <v>339</v>
      </c>
      <c r="AG2626" s="34" t="s">
        <v>4412</v>
      </c>
      <c r="AH2626" s="34" t="s">
        <v>4411</v>
      </c>
      <c r="AI2626" s="43" t="s">
        <v>4413</v>
      </c>
      <c r="AJ2626" s="44" t="s">
        <v>4414</v>
      </c>
      <c r="AK2626" s="295">
        <v>2670437</v>
      </c>
      <c r="AL2626" s="44" t="s">
        <v>589</v>
      </c>
      <c r="AM2626" s="44" t="s">
        <v>4418</v>
      </c>
      <c r="AN2626" s="296">
        <v>215802570</v>
      </c>
      <c r="AO2626" s="34"/>
      <c r="AP2626" s="34"/>
      <c r="AQ2626" s="34"/>
      <c r="AR2626" s="34"/>
      <c r="AS2626" s="34"/>
      <c r="AT2626" s="44" t="s">
        <v>7031</v>
      </c>
      <c r="AU2626" s="44"/>
      <c r="AV2626" s="751" t="str" cm="1">
        <f t="array" ref="AV26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6" s="34"/>
      <c r="AX2626" s="34"/>
      <c r="AY2626" s="34"/>
      <c r="AZ2626" s="34"/>
      <c r="BA2626" s="34"/>
      <c r="BB2626" s="34"/>
      <c r="BC2626" s="34"/>
      <c r="BD2626" s="44">
        <v>110707</v>
      </c>
      <c r="BE2626" s="34" t="s">
        <v>589</v>
      </c>
      <c r="BF2626" s="43" t="s">
        <v>426</v>
      </c>
      <c r="BG2626" s="34" t="s">
        <v>589</v>
      </c>
      <c r="BH2626" s="34" t="s">
        <v>406</v>
      </c>
      <c r="BI2626" s="34" t="s">
        <v>589</v>
      </c>
      <c r="BJ2626" s="44" t="s">
        <v>7108</v>
      </c>
      <c r="BK2626" s="44" t="s">
        <v>7108</v>
      </c>
    </row>
    <row r="2627" spans="22:63">
      <c r="V2627" s="43">
        <v>339</v>
      </c>
      <c r="W2627" s="34" t="s">
        <v>4412</v>
      </c>
      <c r="X2627" s="44">
        <v>110700</v>
      </c>
      <c r="Y2627" s="34" t="s">
        <v>7120</v>
      </c>
      <c r="Z2627" s="43" t="s">
        <v>426</v>
      </c>
      <c r="AA2627" s="34" t="s">
        <v>589</v>
      </c>
      <c r="AB2627" s="34" t="s">
        <v>406</v>
      </c>
      <c r="AC2627" s="34" t="s">
        <v>589</v>
      </c>
      <c r="AD2627" s="44" t="s">
        <v>7108</v>
      </c>
      <c r="AE2627" s="44" t="s">
        <v>7108</v>
      </c>
      <c r="AF2627" s="43">
        <v>339</v>
      </c>
      <c r="AG2627" s="34" t="s">
        <v>4412</v>
      </c>
      <c r="AH2627" s="34" t="s">
        <v>4411</v>
      </c>
      <c r="AI2627" s="43" t="s">
        <v>4413</v>
      </c>
      <c r="AJ2627" s="44" t="s">
        <v>4414</v>
      </c>
      <c r="AK2627" s="295">
        <v>2670437</v>
      </c>
      <c r="AL2627" s="44" t="s">
        <v>589</v>
      </c>
      <c r="AM2627" s="44" t="s">
        <v>4418</v>
      </c>
      <c r="AN2627" s="296">
        <v>215802570</v>
      </c>
      <c r="AO2627" s="34"/>
      <c r="AP2627" s="34"/>
      <c r="AQ2627" s="34"/>
      <c r="AR2627" s="34"/>
      <c r="AS2627" s="34"/>
      <c r="AT2627" s="44" t="s">
        <v>7031</v>
      </c>
      <c r="AU2627" s="44"/>
      <c r="AV2627" s="751" t="str" cm="1">
        <f t="array" ref="AV26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7" s="34"/>
      <c r="AX2627" s="34"/>
      <c r="AY2627" s="34"/>
      <c r="AZ2627" s="34"/>
      <c r="BA2627" s="34"/>
      <c r="BB2627" s="34"/>
      <c r="BC2627" s="34"/>
      <c r="BD2627" s="44">
        <v>110700</v>
      </c>
      <c r="BE2627" s="34" t="s">
        <v>7120</v>
      </c>
      <c r="BF2627" s="43" t="s">
        <v>426</v>
      </c>
      <c r="BG2627" s="34" t="s">
        <v>589</v>
      </c>
      <c r="BH2627" s="34" t="s">
        <v>406</v>
      </c>
      <c r="BI2627" s="34" t="s">
        <v>589</v>
      </c>
      <c r="BJ2627" s="44" t="s">
        <v>7108</v>
      </c>
      <c r="BK2627" s="44" t="s">
        <v>7108</v>
      </c>
    </row>
    <row r="2628" spans="22:63">
      <c r="V2628" s="43">
        <v>339</v>
      </c>
      <c r="W2628" s="34" t="s">
        <v>4412</v>
      </c>
      <c r="X2628" s="44">
        <v>110708</v>
      </c>
      <c r="Y2628" s="34" t="s">
        <v>1691</v>
      </c>
      <c r="Z2628" s="43" t="s">
        <v>426</v>
      </c>
      <c r="AA2628" s="34" t="s">
        <v>589</v>
      </c>
      <c r="AB2628" s="34" t="s">
        <v>406</v>
      </c>
      <c r="AC2628" s="34" t="s">
        <v>1691</v>
      </c>
      <c r="AD2628" s="44" t="s">
        <v>7108</v>
      </c>
      <c r="AE2628" s="44" t="s">
        <v>7108</v>
      </c>
      <c r="AF2628" s="43">
        <v>339</v>
      </c>
      <c r="AG2628" s="34" t="s">
        <v>4412</v>
      </c>
      <c r="AH2628" s="34" t="s">
        <v>4411</v>
      </c>
      <c r="AI2628" s="43" t="s">
        <v>4413</v>
      </c>
      <c r="AJ2628" s="44" t="s">
        <v>4414</v>
      </c>
      <c r="AK2628" s="295">
        <v>2670437</v>
      </c>
      <c r="AL2628" s="44" t="s">
        <v>589</v>
      </c>
      <c r="AM2628" s="44" t="s">
        <v>4418</v>
      </c>
      <c r="AN2628" s="296">
        <v>215802570</v>
      </c>
      <c r="AO2628" s="34"/>
      <c r="AP2628" s="34"/>
      <c r="AQ2628" s="34"/>
      <c r="AR2628" s="34"/>
      <c r="AS2628" s="34"/>
      <c r="AT2628" s="44" t="s">
        <v>7031</v>
      </c>
      <c r="AU2628" s="44"/>
      <c r="AV2628" s="751" t="str" cm="1">
        <f t="array" ref="AV26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8" s="34"/>
      <c r="AX2628" s="34"/>
      <c r="AY2628" s="34"/>
      <c r="AZ2628" s="34"/>
      <c r="BA2628" s="34"/>
      <c r="BB2628" s="34"/>
      <c r="BC2628" s="34"/>
      <c r="BD2628" s="44">
        <v>110708</v>
      </c>
      <c r="BE2628" s="34" t="s">
        <v>1691</v>
      </c>
      <c r="BF2628" s="43" t="s">
        <v>426</v>
      </c>
      <c r="BG2628" s="34" t="s">
        <v>589</v>
      </c>
      <c r="BH2628" s="34" t="s">
        <v>406</v>
      </c>
      <c r="BI2628" s="34" t="s">
        <v>1691</v>
      </c>
      <c r="BJ2628" s="44" t="s">
        <v>7108</v>
      </c>
      <c r="BK2628" s="44" t="s">
        <v>7108</v>
      </c>
    </row>
    <row r="2629" spans="22:63">
      <c r="V2629" s="43">
        <v>339</v>
      </c>
      <c r="W2629" s="34" t="s">
        <v>4412</v>
      </c>
      <c r="X2629" s="44">
        <v>110731</v>
      </c>
      <c r="Y2629" s="34" t="s">
        <v>2701</v>
      </c>
      <c r="Z2629" s="43" t="s">
        <v>426</v>
      </c>
      <c r="AA2629" s="34" t="s">
        <v>589</v>
      </c>
      <c r="AB2629" s="34" t="s">
        <v>406</v>
      </c>
      <c r="AC2629" s="34" t="s">
        <v>7121</v>
      </c>
      <c r="AD2629" s="44" t="s">
        <v>7108</v>
      </c>
      <c r="AE2629" s="44" t="s">
        <v>7108</v>
      </c>
      <c r="AF2629" s="43">
        <v>339</v>
      </c>
      <c r="AG2629" s="34" t="s">
        <v>4412</v>
      </c>
      <c r="AH2629" s="34" t="s">
        <v>4411</v>
      </c>
      <c r="AI2629" s="43" t="s">
        <v>4413</v>
      </c>
      <c r="AJ2629" s="44" t="s">
        <v>4414</v>
      </c>
      <c r="AK2629" s="295">
        <v>2670437</v>
      </c>
      <c r="AL2629" s="44" t="s">
        <v>589</v>
      </c>
      <c r="AM2629" s="44" t="s">
        <v>4418</v>
      </c>
      <c r="AN2629" s="296">
        <v>215802570</v>
      </c>
      <c r="AO2629" s="34"/>
      <c r="AP2629" s="34"/>
      <c r="AQ2629" s="34"/>
      <c r="AR2629" s="34"/>
      <c r="AS2629" s="34"/>
      <c r="AT2629" s="44" t="s">
        <v>7031</v>
      </c>
      <c r="AU2629" s="44"/>
      <c r="AV2629" s="751" t="str" cm="1">
        <f t="array" ref="AV26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29" s="34"/>
      <c r="AX2629" s="34"/>
      <c r="AY2629" s="34"/>
      <c r="AZ2629" s="34"/>
      <c r="BA2629" s="34"/>
      <c r="BB2629" s="34"/>
      <c r="BC2629" s="34"/>
      <c r="BD2629" s="44">
        <v>110731</v>
      </c>
      <c r="BE2629" s="34" t="s">
        <v>2701</v>
      </c>
      <c r="BF2629" s="43" t="s">
        <v>426</v>
      </c>
      <c r="BG2629" s="34" t="s">
        <v>589</v>
      </c>
      <c r="BH2629" s="34" t="s">
        <v>406</v>
      </c>
      <c r="BI2629" s="34" t="s">
        <v>7121</v>
      </c>
      <c r="BJ2629" s="44" t="s">
        <v>7108</v>
      </c>
      <c r="BK2629" s="44" t="s">
        <v>7108</v>
      </c>
    </row>
    <row r="2630" spans="22:63">
      <c r="V2630" s="43">
        <v>339</v>
      </c>
      <c r="W2630" s="34" t="s">
        <v>4412</v>
      </c>
      <c r="X2630" s="44">
        <v>110726</v>
      </c>
      <c r="Y2630" s="34" t="s">
        <v>1916</v>
      </c>
      <c r="Z2630" s="43" t="s">
        <v>426</v>
      </c>
      <c r="AA2630" s="34" t="s">
        <v>589</v>
      </c>
      <c r="AB2630" s="34" t="s">
        <v>406</v>
      </c>
      <c r="AC2630" s="34" t="s">
        <v>7122</v>
      </c>
      <c r="AD2630" s="44" t="s">
        <v>7108</v>
      </c>
      <c r="AE2630" s="44" t="s">
        <v>7108</v>
      </c>
      <c r="AF2630" s="43">
        <v>339</v>
      </c>
      <c r="AG2630" s="34" t="s">
        <v>4412</v>
      </c>
      <c r="AH2630" s="34" t="s">
        <v>4411</v>
      </c>
      <c r="AI2630" s="43" t="s">
        <v>4413</v>
      </c>
      <c r="AJ2630" s="44" t="s">
        <v>4414</v>
      </c>
      <c r="AK2630" s="295">
        <v>2670437</v>
      </c>
      <c r="AL2630" s="44" t="s">
        <v>589</v>
      </c>
      <c r="AM2630" s="44" t="s">
        <v>4418</v>
      </c>
      <c r="AN2630" s="296">
        <v>215802570</v>
      </c>
      <c r="AO2630" s="34"/>
      <c r="AP2630" s="34"/>
      <c r="AQ2630" s="34"/>
      <c r="AR2630" s="34"/>
      <c r="AS2630" s="34"/>
      <c r="AT2630" s="44" t="s">
        <v>7031</v>
      </c>
      <c r="AU2630" s="44"/>
      <c r="AV2630" s="751" t="str" cm="1">
        <f t="array" ref="AV26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0" s="34"/>
      <c r="AX2630" s="34"/>
      <c r="AY2630" s="34"/>
      <c r="AZ2630" s="34"/>
      <c r="BA2630" s="34"/>
      <c r="BB2630" s="34"/>
      <c r="BC2630" s="34"/>
      <c r="BD2630" s="44">
        <v>110726</v>
      </c>
      <c r="BE2630" s="34" t="s">
        <v>1916</v>
      </c>
      <c r="BF2630" s="43" t="s">
        <v>426</v>
      </c>
      <c r="BG2630" s="34" t="s">
        <v>589</v>
      </c>
      <c r="BH2630" s="34" t="s">
        <v>406</v>
      </c>
      <c r="BI2630" s="34" t="s">
        <v>7122</v>
      </c>
      <c r="BJ2630" s="44" t="s">
        <v>7108</v>
      </c>
      <c r="BK2630" s="44" t="s">
        <v>7108</v>
      </c>
    </row>
    <row r="2631" spans="22:63">
      <c r="V2631" s="43">
        <v>339</v>
      </c>
      <c r="W2631" s="34" t="s">
        <v>4412</v>
      </c>
      <c r="X2631" s="44">
        <v>110727</v>
      </c>
      <c r="Y2631" s="34" t="s">
        <v>2103</v>
      </c>
      <c r="Z2631" s="43" t="s">
        <v>426</v>
      </c>
      <c r="AA2631" s="34" t="s">
        <v>589</v>
      </c>
      <c r="AB2631" s="34" t="s">
        <v>406</v>
      </c>
      <c r="AC2631" s="34" t="s">
        <v>7123</v>
      </c>
      <c r="AD2631" s="44" t="s">
        <v>7108</v>
      </c>
      <c r="AE2631" s="44" t="s">
        <v>7108</v>
      </c>
      <c r="AF2631" s="43">
        <v>339</v>
      </c>
      <c r="AG2631" s="34" t="s">
        <v>4412</v>
      </c>
      <c r="AH2631" s="34" t="s">
        <v>4411</v>
      </c>
      <c r="AI2631" s="43" t="s">
        <v>4413</v>
      </c>
      <c r="AJ2631" s="44" t="s">
        <v>4414</v>
      </c>
      <c r="AK2631" s="295">
        <v>2670437</v>
      </c>
      <c r="AL2631" s="44" t="s">
        <v>589</v>
      </c>
      <c r="AM2631" s="44" t="s">
        <v>4418</v>
      </c>
      <c r="AN2631" s="296">
        <v>215802570</v>
      </c>
      <c r="AO2631" s="34"/>
      <c r="AP2631" s="34"/>
      <c r="AQ2631" s="34"/>
      <c r="AR2631" s="34"/>
      <c r="AS2631" s="34"/>
      <c r="AT2631" s="44" t="s">
        <v>7031</v>
      </c>
      <c r="AU2631" s="44"/>
      <c r="AV2631" s="751" t="str" cm="1">
        <f t="array" ref="AV26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1" s="34"/>
      <c r="AX2631" s="34"/>
      <c r="AY2631" s="34"/>
      <c r="AZ2631" s="34"/>
      <c r="BA2631" s="34"/>
      <c r="BB2631" s="34"/>
      <c r="BC2631" s="34"/>
      <c r="BD2631" s="44">
        <v>110727</v>
      </c>
      <c r="BE2631" s="34" t="s">
        <v>2103</v>
      </c>
      <c r="BF2631" s="43" t="s">
        <v>426</v>
      </c>
      <c r="BG2631" s="34" t="s">
        <v>589</v>
      </c>
      <c r="BH2631" s="34" t="s">
        <v>406</v>
      </c>
      <c r="BI2631" s="34" t="s">
        <v>7123</v>
      </c>
      <c r="BJ2631" s="44" t="s">
        <v>7108</v>
      </c>
      <c r="BK2631" s="44" t="s">
        <v>7108</v>
      </c>
    </row>
    <row r="2632" spans="22:63">
      <c r="V2632" s="43">
        <v>339</v>
      </c>
      <c r="W2632" s="34" t="s">
        <v>4412</v>
      </c>
      <c r="X2632" s="44">
        <v>110729</v>
      </c>
      <c r="Y2632" s="34" t="s">
        <v>2430</v>
      </c>
      <c r="Z2632" s="43" t="s">
        <v>426</v>
      </c>
      <c r="AA2632" s="34" t="s">
        <v>589</v>
      </c>
      <c r="AB2632" s="34" t="s">
        <v>406</v>
      </c>
      <c r="AC2632" s="34" t="s">
        <v>7124</v>
      </c>
      <c r="AD2632" s="44" t="s">
        <v>7108</v>
      </c>
      <c r="AE2632" s="44" t="s">
        <v>7108</v>
      </c>
      <c r="AF2632" s="43">
        <v>339</v>
      </c>
      <c r="AG2632" s="34" t="s">
        <v>4412</v>
      </c>
      <c r="AH2632" s="34" t="s">
        <v>4411</v>
      </c>
      <c r="AI2632" s="43" t="s">
        <v>4413</v>
      </c>
      <c r="AJ2632" s="44" t="s">
        <v>4414</v>
      </c>
      <c r="AK2632" s="295">
        <v>2670437</v>
      </c>
      <c r="AL2632" s="44" t="s">
        <v>589</v>
      </c>
      <c r="AM2632" s="44" t="s">
        <v>4418</v>
      </c>
      <c r="AN2632" s="296">
        <v>215802570</v>
      </c>
      <c r="AO2632" s="34"/>
      <c r="AP2632" s="34"/>
      <c r="AQ2632" s="34"/>
      <c r="AR2632" s="34"/>
      <c r="AS2632" s="34"/>
      <c r="AT2632" s="44" t="s">
        <v>7031</v>
      </c>
      <c r="AU2632" s="44"/>
      <c r="AV2632" s="751" t="str" cm="1">
        <f t="array" ref="AV26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2" s="34"/>
      <c r="AX2632" s="34"/>
      <c r="AY2632" s="34"/>
      <c r="AZ2632" s="34"/>
      <c r="BA2632" s="34"/>
      <c r="BB2632" s="34"/>
      <c r="BC2632" s="34"/>
      <c r="BD2632" s="44">
        <v>110729</v>
      </c>
      <c r="BE2632" s="34" t="s">
        <v>2430</v>
      </c>
      <c r="BF2632" s="43" t="s">
        <v>426</v>
      </c>
      <c r="BG2632" s="34" t="s">
        <v>589</v>
      </c>
      <c r="BH2632" s="34" t="s">
        <v>406</v>
      </c>
      <c r="BI2632" s="34" t="s">
        <v>7124</v>
      </c>
      <c r="BJ2632" s="44" t="s">
        <v>7108</v>
      </c>
      <c r="BK2632" s="44" t="s">
        <v>7108</v>
      </c>
    </row>
    <row r="2633" spans="22:63">
      <c r="V2633" s="43">
        <v>339</v>
      </c>
      <c r="W2633" s="34" t="s">
        <v>4412</v>
      </c>
      <c r="X2633" s="44">
        <v>110728</v>
      </c>
      <c r="Y2633" s="34" t="s">
        <v>2282</v>
      </c>
      <c r="Z2633" s="43" t="s">
        <v>426</v>
      </c>
      <c r="AA2633" s="34" t="s">
        <v>589</v>
      </c>
      <c r="AB2633" s="34" t="s">
        <v>406</v>
      </c>
      <c r="AC2633" s="34" t="s">
        <v>7125</v>
      </c>
      <c r="AD2633" s="44" t="s">
        <v>7108</v>
      </c>
      <c r="AE2633" s="44" t="s">
        <v>7108</v>
      </c>
      <c r="AF2633" s="43">
        <v>339</v>
      </c>
      <c r="AG2633" s="34" t="s">
        <v>4412</v>
      </c>
      <c r="AH2633" s="34" t="s">
        <v>4411</v>
      </c>
      <c r="AI2633" s="43" t="s">
        <v>4413</v>
      </c>
      <c r="AJ2633" s="44" t="s">
        <v>4414</v>
      </c>
      <c r="AK2633" s="295">
        <v>2670437</v>
      </c>
      <c r="AL2633" s="44" t="s">
        <v>589</v>
      </c>
      <c r="AM2633" s="44" t="s">
        <v>4418</v>
      </c>
      <c r="AN2633" s="296">
        <v>215802570</v>
      </c>
      <c r="AO2633" s="34"/>
      <c r="AP2633" s="34"/>
      <c r="AQ2633" s="34"/>
      <c r="AR2633" s="34"/>
      <c r="AS2633" s="34"/>
      <c r="AT2633" s="44" t="s">
        <v>7031</v>
      </c>
      <c r="AU2633" s="44"/>
      <c r="AV2633" s="751" t="str" cm="1">
        <f t="array" ref="AV26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3" s="34"/>
      <c r="AX2633" s="34"/>
      <c r="AY2633" s="34"/>
      <c r="AZ2633" s="34"/>
      <c r="BA2633" s="34"/>
      <c r="BB2633" s="34"/>
      <c r="BC2633" s="34"/>
      <c r="BD2633" s="44">
        <v>110728</v>
      </c>
      <c r="BE2633" s="34" t="s">
        <v>2282</v>
      </c>
      <c r="BF2633" s="43" t="s">
        <v>426</v>
      </c>
      <c r="BG2633" s="34" t="s">
        <v>589</v>
      </c>
      <c r="BH2633" s="34" t="s">
        <v>406</v>
      </c>
      <c r="BI2633" s="34" t="s">
        <v>7125</v>
      </c>
      <c r="BJ2633" s="44" t="s">
        <v>7108</v>
      </c>
      <c r="BK2633" s="44" t="s">
        <v>7108</v>
      </c>
    </row>
    <row r="2634" spans="22:63">
      <c r="V2634" s="43">
        <v>339</v>
      </c>
      <c r="W2634" s="34" t="s">
        <v>4412</v>
      </c>
      <c r="X2634" s="44">
        <v>110730</v>
      </c>
      <c r="Y2634" s="34" t="s">
        <v>2570</v>
      </c>
      <c r="Z2634" s="43" t="s">
        <v>426</v>
      </c>
      <c r="AA2634" s="34" t="s">
        <v>589</v>
      </c>
      <c r="AB2634" s="34" t="s">
        <v>406</v>
      </c>
      <c r="AC2634" s="34" t="s">
        <v>7126</v>
      </c>
      <c r="AD2634" s="44" t="s">
        <v>7108</v>
      </c>
      <c r="AE2634" s="44" t="s">
        <v>7108</v>
      </c>
      <c r="AF2634" s="43">
        <v>339</v>
      </c>
      <c r="AG2634" s="34" t="s">
        <v>4412</v>
      </c>
      <c r="AH2634" s="34" t="s">
        <v>4411</v>
      </c>
      <c r="AI2634" s="43" t="s">
        <v>4413</v>
      </c>
      <c r="AJ2634" s="44" t="s">
        <v>4414</v>
      </c>
      <c r="AK2634" s="295">
        <v>2670437</v>
      </c>
      <c r="AL2634" s="44" t="s">
        <v>589</v>
      </c>
      <c r="AM2634" s="44" t="s">
        <v>4418</v>
      </c>
      <c r="AN2634" s="296">
        <v>215802570</v>
      </c>
      <c r="AO2634" s="34"/>
      <c r="AP2634" s="34"/>
      <c r="AQ2634" s="34"/>
      <c r="AR2634" s="34"/>
      <c r="AS2634" s="34"/>
      <c r="AT2634" s="44" t="s">
        <v>7031</v>
      </c>
      <c r="AU2634" s="44"/>
      <c r="AV2634" s="751" t="str" cm="1">
        <f t="array" ref="AV26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4" s="34"/>
      <c r="AX2634" s="34"/>
      <c r="AY2634" s="34"/>
      <c r="AZ2634" s="34"/>
      <c r="BA2634" s="34"/>
      <c r="BB2634" s="34"/>
      <c r="BC2634" s="34"/>
      <c r="BD2634" s="44">
        <v>110730</v>
      </c>
      <c r="BE2634" s="34" t="s">
        <v>2570</v>
      </c>
      <c r="BF2634" s="43" t="s">
        <v>426</v>
      </c>
      <c r="BG2634" s="34" t="s">
        <v>589</v>
      </c>
      <c r="BH2634" s="34" t="s">
        <v>406</v>
      </c>
      <c r="BI2634" s="34" t="s">
        <v>7126</v>
      </c>
      <c r="BJ2634" s="44" t="s">
        <v>7108</v>
      </c>
      <c r="BK2634" s="44" t="s">
        <v>7108</v>
      </c>
    </row>
    <row r="2635" spans="22:63">
      <c r="V2635" s="43">
        <v>339</v>
      </c>
      <c r="W2635" s="34" t="s">
        <v>4412</v>
      </c>
      <c r="X2635" s="44">
        <v>110902</v>
      </c>
      <c r="Y2635" s="34" t="s">
        <v>858</v>
      </c>
      <c r="Z2635" s="43" t="s">
        <v>426</v>
      </c>
      <c r="AA2635" s="34" t="s">
        <v>591</v>
      </c>
      <c r="AB2635" s="34" t="s">
        <v>406</v>
      </c>
      <c r="AC2635" s="34" t="s">
        <v>858</v>
      </c>
      <c r="AD2635" s="44" t="s">
        <v>7108</v>
      </c>
      <c r="AE2635" s="44" t="s">
        <v>7108</v>
      </c>
      <c r="AF2635" s="43">
        <v>339</v>
      </c>
      <c r="AG2635" s="34" t="s">
        <v>4412</v>
      </c>
      <c r="AH2635" s="34" t="s">
        <v>4411</v>
      </c>
      <c r="AI2635" s="43" t="s">
        <v>4413</v>
      </c>
      <c r="AJ2635" s="44" t="s">
        <v>4414</v>
      </c>
      <c r="AK2635" s="295">
        <v>2670437</v>
      </c>
      <c r="AL2635" s="44" t="s">
        <v>589</v>
      </c>
      <c r="AM2635" s="44" t="s">
        <v>4418</v>
      </c>
      <c r="AN2635" s="296">
        <v>215802570</v>
      </c>
      <c r="AO2635" s="34"/>
      <c r="AP2635" s="34"/>
      <c r="AQ2635" s="34"/>
      <c r="AR2635" s="34"/>
      <c r="AS2635" s="34"/>
      <c r="AT2635" s="44" t="s">
        <v>7031</v>
      </c>
      <c r="AU2635" s="44"/>
      <c r="AV2635" s="751" t="str" cm="1">
        <f t="array" ref="AV26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5" s="34"/>
      <c r="AX2635" s="34"/>
      <c r="AY2635" s="34"/>
      <c r="AZ2635" s="34"/>
      <c r="BA2635" s="34"/>
      <c r="BB2635" s="34"/>
      <c r="BC2635" s="34"/>
      <c r="BD2635" s="44">
        <v>110902</v>
      </c>
      <c r="BE2635" s="34" t="s">
        <v>858</v>
      </c>
      <c r="BF2635" s="43" t="s">
        <v>426</v>
      </c>
      <c r="BG2635" s="34" t="s">
        <v>591</v>
      </c>
      <c r="BH2635" s="34" t="s">
        <v>406</v>
      </c>
      <c r="BI2635" s="34" t="s">
        <v>858</v>
      </c>
      <c r="BJ2635" s="44" t="s">
        <v>7108</v>
      </c>
      <c r="BK2635" s="44" t="s">
        <v>7108</v>
      </c>
    </row>
    <row r="2636" spans="22:63">
      <c r="V2636" s="43">
        <v>339</v>
      </c>
      <c r="W2636" s="34" t="s">
        <v>4412</v>
      </c>
      <c r="X2636" s="44">
        <v>110904</v>
      </c>
      <c r="Y2636" s="34" t="s">
        <v>1121</v>
      </c>
      <c r="Z2636" s="43" t="s">
        <v>426</v>
      </c>
      <c r="AA2636" s="34" t="s">
        <v>591</v>
      </c>
      <c r="AB2636" s="34" t="s">
        <v>406</v>
      </c>
      <c r="AC2636" s="34" t="s">
        <v>1121</v>
      </c>
      <c r="AD2636" s="44" t="s">
        <v>7108</v>
      </c>
      <c r="AE2636" s="44" t="s">
        <v>7108</v>
      </c>
      <c r="AF2636" s="43">
        <v>339</v>
      </c>
      <c r="AG2636" s="34" t="s">
        <v>4412</v>
      </c>
      <c r="AH2636" s="34" t="s">
        <v>4411</v>
      </c>
      <c r="AI2636" s="43" t="s">
        <v>4413</v>
      </c>
      <c r="AJ2636" s="44" t="s">
        <v>4414</v>
      </c>
      <c r="AK2636" s="295">
        <v>2670437</v>
      </c>
      <c r="AL2636" s="44" t="s">
        <v>589</v>
      </c>
      <c r="AM2636" s="44" t="s">
        <v>4418</v>
      </c>
      <c r="AN2636" s="296">
        <v>215802570</v>
      </c>
      <c r="AO2636" s="34"/>
      <c r="AP2636" s="34"/>
      <c r="AQ2636" s="34"/>
      <c r="AR2636" s="34"/>
      <c r="AS2636" s="34"/>
      <c r="AT2636" s="44" t="s">
        <v>7031</v>
      </c>
      <c r="AU2636" s="44"/>
      <c r="AV2636" s="751" t="str" cm="1">
        <f t="array" ref="AV26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6" s="34"/>
      <c r="AX2636" s="34"/>
      <c r="AY2636" s="34"/>
      <c r="AZ2636" s="34"/>
      <c r="BA2636" s="34"/>
      <c r="BB2636" s="34"/>
      <c r="BC2636" s="34"/>
      <c r="BD2636" s="44">
        <v>110904</v>
      </c>
      <c r="BE2636" s="34" t="s">
        <v>1121</v>
      </c>
      <c r="BF2636" s="43" t="s">
        <v>426</v>
      </c>
      <c r="BG2636" s="34" t="s">
        <v>591</v>
      </c>
      <c r="BH2636" s="34" t="s">
        <v>406</v>
      </c>
      <c r="BI2636" s="34" t="s">
        <v>1121</v>
      </c>
      <c r="BJ2636" s="44" t="s">
        <v>7108</v>
      </c>
      <c r="BK2636" s="44" t="s">
        <v>7108</v>
      </c>
    </row>
    <row r="2637" spans="22:63">
      <c r="V2637" s="43">
        <v>339</v>
      </c>
      <c r="W2637" s="34" t="s">
        <v>4412</v>
      </c>
      <c r="X2637" s="44">
        <v>110906</v>
      </c>
      <c r="Y2637" s="34" t="s">
        <v>1414</v>
      </c>
      <c r="Z2637" s="43" t="s">
        <v>426</v>
      </c>
      <c r="AA2637" s="34" t="s">
        <v>591</v>
      </c>
      <c r="AB2637" s="34" t="s">
        <v>406</v>
      </c>
      <c r="AC2637" s="34" t="s">
        <v>1414</v>
      </c>
      <c r="AD2637" s="44" t="s">
        <v>7108</v>
      </c>
      <c r="AE2637" s="44" t="s">
        <v>7108</v>
      </c>
      <c r="AF2637" s="43">
        <v>339</v>
      </c>
      <c r="AG2637" s="34" t="s">
        <v>4412</v>
      </c>
      <c r="AH2637" s="34" t="s">
        <v>4411</v>
      </c>
      <c r="AI2637" s="43" t="s">
        <v>4413</v>
      </c>
      <c r="AJ2637" s="44" t="s">
        <v>4414</v>
      </c>
      <c r="AK2637" s="295">
        <v>2670437</v>
      </c>
      <c r="AL2637" s="44" t="s">
        <v>589</v>
      </c>
      <c r="AM2637" s="44" t="s">
        <v>4418</v>
      </c>
      <c r="AN2637" s="296">
        <v>215802570</v>
      </c>
      <c r="AO2637" s="34"/>
      <c r="AP2637" s="34"/>
      <c r="AQ2637" s="34"/>
      <c r="AR2637" s="34"/>
      <c r="AS2637" s="34"/>
      <c r="AT2637" s="44" t="s">
        <v>7031</v>
      </c>
      <c r="AU2637" s="44"/>
      <c r="AV2637" s="751" t="str" cm="1">
        <f t="array" ref="AV26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7" s="34"/>
      <c r="AX2637" s="34"/>
      <c r="AY2637" s="34"/>
      <c r="AZ2637" s="34"/>
      <c r="BA2637" s="34"/>
      <c r="BB2637" s="34"/>
      <c r="BC2637" s="34"/>
      <c r="BD2637" s="44">
        <v>110906</v>
      </c>
      <c r="BE2637" s="34" t="s">
        <v>1414</v>
      </c>
      <c r="BF2637" s="43" t="s">
        <v>426</v>
      </c>
      <c r="BG2637" s="34" t="s">
        <v>591</v>
      </c>
      <c r="BH2637" s="34" t="s">
        <v>406</v>
      </c>
      <c r="BI2637" s="34" t="s">
        <v>1414</v>
      </c>
      <c r="BJ2637" s="44" t="s">
        <v>7108</v>
      </c>
      <c r="BK2637" s="44" t="s">
        <v>7108</v>
      </c>
    </row>
    <row r="2638" spans="22:63">
      <c r="V2638" s="43">
        <v>339</v>
      </c>
      <c r="W2638" s="34" t="s">
        <v>4412</v>
      </c>
      <c r="X2638" s="44">
        <v>110909</v>
      </c>
      <c r="Y2638" s="34" t="s">
        <v>591</v>
      </c>
      <c r="Z2638" s="43" t="s">
        <v>426</v>
      </c>
      <c r="AA2638" s="34" t="s">
        <v>591</v>
      </c>
      <c r="AB2638" s="34" t="s">
        <v>406</v>
      </c>
      <c r="AC2638" s="34" t="s">
        <v>591</v>
      </c>
      <c r="AD2638" s="44" t="s">
        <v>7108</v>
      </c>
      <c r="AE2638" s="44" t="s">
        <v>7108</v>
      </c>
      <c r="AF2638" s="43">
        <v>339</v>
      </c>
      <c r="AG2638" s="34" t="s">
        <v>4412</v>
      </c>
      <c r="AH2638" s="34" t="s">
        <v>4411</v>
      </c>
      <c r="AI2638" s="43" t="s">
        <v>4413</v>
      </c>
      <c r="AJ2638" s="44" t="s">
        <v>4414</v>
      </c>
      <c r="AK2638" s="295">
        <v>2670437</v>
      </c>
      <c r="AL2638" s="44" t="s">
        <v>589</v>
      </c>
      <c r="AM2638" s="44" t="s">
        <v>4418</v>
      </c>
      <c r="AN2638" s="296">
        <v>215802570</v>
      </c>
      <c r="AO2638" s="34"/>
      <c r="AP2638" s="34"/>
      <c r="AQ2638" s="34"/>
      <c r="AR2638" s="34"/>
      <c r="AS2638" s="34"/>
      <c r="AT2638" s="44" t="s">
        <v>7031</v>
      </c>
      <c r="AU2638" s="44"/>
      <c r="AV2638" s="751" t="str" cm="1">
        <f t="array" ref="AV26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8" s="34"/>
      <c r="AX2638" s="34"/>
      <c r="AY2638" s="34"/>
      <c r="AZ2638" s="34"/>
      <c r="BA2638" s="34"/>
      <c r="BB2638" s="34"/>
      <c r="BC2638" s="34"/>
      <c r="BD2638" s="44">
        <v>110909</v>
      </c>
      <c r="BE2638" s="34" t="s">
        <v>591</v>
      </c>
      <c r="BF2638" s="43" t="s">
        <v>426</v>
      </c>
      <c r="BG2638" s="34" t="s">
        <v>591</v>
      </c>
      <c r="BH2638" s="34" t="s">
        <v>406</v>
      </c>
      <c r="BI2638" s="34" t="s">
        <v>591</v>
      </c>
      <c r="BJ2638" s="44" t="s">
        <v>7108</v>
      </c>
      <c r="BK2638" s="44" t="s">
        <v>7108</v>
      </c>
    </row>
    <row r="2639" spans="22:63">
      <c r="V2639" s="43">
        <v>339</v>
      </c>
      <c r="W2639" s="34" t="s">
        <v>4412</v>
      </c>
      <c r="X2639" s="44">
        <v>110900</v>
      </c>
      <c r="Y2639" s="34" t="s">
        <v>7127</v>
      </c>
      <c r="Z2639" s="43" t="s">
        <v>426</v>
      </c>
      <c r="AA2639" s="34" t="s">
        <v>591</v>
      </c>
      <c r="AB2639" s="34" t="s">
        <v>406</v>
      </c>
      <c r="AC2639" s="34" t="s">
        <v>591</v>
      </c>
      <c r="AD2639" s="44" t="s">
        <v>7108</v>
      </c>
      <c r="AE2639" s="44" t="s">
        <v>7108</v>
      </c>
      <c r="AF2639" s="43">
        <v>339</v>
      </c>
      <c r="AG2639" s="34" t="s">
        <v>4412</v>
      </c>
      <c r="AH2639" s="34" t="s">
        <v>4411</v>
      </c>
      <c r="AI2639" s="43" t="s">
        <v>4413</v>
      </c>
      <c r="AJ2639" s="44" t="s">
        <v>4414</v>
      </c>
      <c r="AK2639" s="295">
        <v>2670437</v>
      </c>
      <c r="AL2639" s="44" t="s">
        <v>589</v>
      </c>
      <c r="AM2639" s="44" t="s">
        <v>4418</v>
      </c>
      <c r="AN2639" s="296">
        <v>215802570</v>
      </c>
      <c r="AO2639" s="34"/>
      <c r="AP2639" s="34"/>
      <c r="AQ2639" s="34"/>
      <c r="AR2639" s="34"/>
      <c r="AS2639" s="34"/>
      <c r="AT2639" s="44" t="s">
        <v>7031</v>
      </c>
      <c r="AU2639" s="44"/>
      <c r="AV2639" s="751" t="str" cm="1">
        <f t="array" ref="AV26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39" s="34"/>
      <c r="AX2639" s="34"/>
      <c r="AY2639" s="34"/>
      <c r="AZ2639" s="34"/>
      <c r="BA2639" s="34"/>
      <c r="BB2639" s="34"/>
      <c r="BC2639" s="34"/>
      <c r="BD2639" s="44">
        <v>110900</v>
      </c>
      <c r="BE2639" s="34" t="s">
        <v>7127</v>
      </c>
      <c r="BF2639" s="43" t="s">
        <v>426</v>
      </c>
      <c r="BG2639" s="34" t="s">
        <v>591</v>
      </c>
      <c r="BH2639" s="34" t="s">
        <v>406</v>
      </c>
      <c r="BI2639" s="34" t="s">
        <v>591</v>
      </c>
      <c r="BJ2639" s="44" t="s">
        <v>7108</v>
      </c>
      <c r="BK2639" s="44" t="s">
        <v>7108</v>
      </c>
    </row>
    <row r="2640" spans="22:63">
      <c r="V2640" s="43">
        <v>339</v>
      </c>
      <c r="W2640" s="34" t="s">
        <v>4412</v>
      </c>
      <c r="X2640" s="44">
        <v>110911</v>
      </c>
      <c r="Y2640" s="34" t="s">
        <v>1918</v>
      </c>
      <c r="Z2640" s="43" t="s">
        <v>426</v>
      </c>
      <c r="AA2640" s="34" t="s">
        <v>591</v>
      </c>
      <c r="AB2640" s="34" t="s">
        <v>406</v>
      </c>
      <c r="AC2640" s="34" t="s">
        <v>1918</v>
      </c>
      <c r="AD2640" s="44" t="s">
        <v>7108</v>
      </c>
      <c r="AE2640" s="44" t="s">
        <v>7108</v>
      </c>
      <c r="AF2640" s="43">
        <v>339</v>
      </c>
      <c r="AG2640" s="34" t="s">
        <v>4412</v>
      </c>
      <c r="AH2640" s="34" t="s">
        <v>4411</v>
      </c>
      <c r="AI2640" s="43" t="s">
        <v>4413</v>
      </c>
      <c r="AJ2640" s="44" t="s">
        <v>4414</v>
      </c>
      <c r="AK2640" s="295">
        <v>2670437</v>
      </c>
      <c r="AL2640" s="44" t="s">
        <v>589</v>
      </c>
      <c r="AM2640" s="44" t="s">
        <v>4418</v>
      </c>
      <c r="AN2640" s="296">
        <v>215802570</v>
      </c>
      <c r="AO2640" s="34"/>
      <c r="AP2640" s="34"/>
      <c r="AQ2640" s="34"/>
      <c r="AR2640" s="34"/>
      <c r="AS2640" s="34"/>
      <c r="AT2640" s="44" t="s">
        <v>7031</v>
      </c>
      <c r="AU2640" s="44"/>
      <c r="AV2640" s="751" t="str" cm="1">
        <f t="array" ref="AV26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0" s="34"/>
      <c r="AX2640" s="34"/>
      <c r="AY2640" s="34"/>
      <c r="AZ2640" s="34"/>
      <c r="BA2640" s="34"/>
      <c r="BB2640" s="34"/>
      <c r="BC2640" s="34"/>
      <c r="BD2640" s="44">
        <v>110911</v>
      </c>
      <c r="BE2640" s="34" t="s">
        <v>1918</v>
      </c>
      <c r="BF2640" s="43" t="s">
        <v>426</v>
      </c>
      <c r="BG2640" s="34" t="s">
        <v>591</v>
      </c>
      <c r="BH2640" s="34" t="s">
        <v>406</v>
      </c>
      <c r="BI2640" s="34" t="s">
        <v>1918</v>
      </c>
      <c r="BJ2640" s="44" t="s">
        <v>7108</v>
      </c>
      <c r="BK2640" s="44" t="s">
        <v>7108</v>
      </c>
    </row>
    <row r="2641" spans="22:63">
      <c r="V2641" s="43">
        <v>339</v>
      </c>
      <c r="W2641" s="34" t="s">
        <v>4412</v>
      </c>
      <c r="X2641" s="44">
        <v>110913</v>
      </c>
      <c r="Y2641" s="34" t="s">
        <v>2105</v>
      </c>
      <c r="Z2641" s="43" t="s">
        <v>426</v>
      </c>
      <c r="AA2641" s="34" t="s">
        <v>591</v>
      </c>
      <c r="AB2641" s="34" t="s">
        <v>406</v>
      </c>
      <c r="AC2641" s="34" t="s">
        <v>2105</v>
      </c>
      <c r="AD2641" s="44" t="s">
        <v>7108</v>
      </c>
      <c r="AE2641" s="44" t="s">
        <v>7108</v>
      </c>
      <c r="AF2641" s="43">
        <v>339</v>
      </c>
      <c r="AG2641" s="34" t="s">
        <v>4412</v>
      </c>
      <c r="AH2641" s="34" t="s">
        <v>4411</v>
      </c>
      <c r="AI2641" s="43" t="s">
        <v>4413</v>
      </c>
      <c r="AJ2641" s="44" t="s">
        <v>4414</v>
      </c>
      <c r="AK2641" s="295">
        <v>2670437</v>
      </c>
      <c r="AL2641" s="44" t="s">
        <v>589</v>
      </c>
      <c r="AM2641" s="44" t="s">
        <v>4418</v>
      </c>
      <c r="AN2641" s="296">
        <v>215802570</v>
      </c>
      <c r="AO2641" s="34"/>
      <c r="AP2641" s="34"/>
      <c r="AQ2641" s="34"/>
      <c r="AR2641" s="34"/>
      <c r="AS2641" s="34"/>
      <c r="AT2641" s="44" t="s">
        <v>7031</v>
      </c>
      <c r="AU2641" s="44"/>
      <c r="AV2641" s="751" t="str" cm="1">
        <f t="array" ref="AV26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1" s="34"/>
      <c r="AX2641" s="34"/>
      <c r="AY2641" s="34"/>
      <c r="AZ2641" s="34"/>
      <c r="BA2641" s="34"/>
      <c r="BB2641" s="34"/>
      <c r="BC2641" s="34"/>
      <c r="BD2641" s="44">
        <v>110913</v>
      </c>
      <c r="BE2641" s="34" t="s">
        <v>2105</v>
      </c>
      <c r="BF2641" s="43" t="s">
        <v>426</v>
      </c>
      <c r="BG2641" s="34" t="s">
        <v>591</v>
      </c>
      <c r="BH2641" s="34" t="s">
        <v>406</v>
      </c>
      <c r="BI2641" s="34" t="s">
        <v>2105</v>
      </c>
      <c r="BJ2641" s="44" t="s">
        <v>7108</v>
      </c>
      <c r="BK2641" s="44" t="s">
        <v>7108</v>
      </c>
    </row>
    <row r="2642" spans="22:63">
      <c r="V2642" s="43">
        <v>339</v>
      </c>
      <c r="W2642" s="34" t="s">
        <v>4412</v>
      </c>
      <c r="X2642" s="44">
        <v>110918</v>
      </c>
      <c r="Y2642" s="34" t="s">
        <v>2284</v>
      </c>
      <c r="Z2642" s="43" t="s">
        <v>426</v>
      </c>
      <c r="AA2642" s="34" t="s">
        <v>591</v>
      </c>
      <c r="AB2642" s="34" t="s">
        <v>406</v>
      </c>
      <c r="AC2642" s="34" t="s">
        <v>7128</v>
      </c>
      <c r="AD2642" s="44" t="s">
        <v>7108</v>
      </c>
      <c r="AE2642" s="44" t="s">
        <v>7108</v>
      </c>
      <c r="AF2642" s="43">
        <v>339</v>
      </c>
      <c r="AG2642" s="34" t="s">
        <v>4412</v>
      </c>
      <c r="AH2642" s="34" t="s">
        <v>4411</v>
      </c>
      <c r="AI2642" s="43" t="s">
        <v>4413</v>
      </c>
      <c r="AJ2642" s="44" t="s">
        <v>4414</v>
      </c>
      <c r="AK2642" s="295">
        <v>2670437</v>
      </c>
      <c r="AL2642" s="44" t="s">
        <v>589</v>
      </c>
      <c r="AM2642" s="44" t="s">
        <v>4418</v>
      </c>
      <c r="AN2642" s="296">
        <v>215802570</v>
      </c>
      <c r="AO2642" s="34"/>
      <c r="AP2642" s="34"/>
      <c r="AQ2642" s="34"/>
      <c r="AR2642" s="34"/>
      <c r="AS2642" s="34"/>
      <c r="AT2642" s="44" t="s">
        <v>7031</v>
      </c>
      <c r="AU2642" s="44"/>
      <c r="AV2642" s="751" t="str" cm="1">
        <f t="array" ref="AV26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2" s="34"/>
      <c r="AX2642" s="34"/>
      <c r="AY2642" s="34"/>
      <c r="AZ2642" s="34"/>
      <c r="BA2642" s="34"/>
      <c r="BB2642" s="34"/>
      <c r="BC2642" s="34"/>
      <c r="BD2642" s="44">
        <v>110918</v>
      </c>
      <c r="BE2642" s="34" t="s">
        <v>2284</v>
      </c>
      <c r="BF2642" s="43" t="s">
        <v>426</v>
      </c>
      <c r="BG2642" s="34" t="s">
        <v>591</v>
      </c>
      <c r="BH2642" s="34" t="s">
        <v>406</v>
      </c>
      <c r="BI2642" s="34" t="s">
        <v>7128</v>
      </c>
      <c r="BJ2642" s="44" t="s">
        <v>7108</v>
      </c>
      <c r="BK2642" s="44" t="s">
        <v>7108</v>
      </c>
    </row>
    <row r="2643" spans="22:63">
      <c r="V2643" s="43">
        <v>339</v>
      </c>
      <c r="W2643" s="34" t="s">
        <v>4412</v>
      </c>
      <c r="X2643" s="44">
        <v>110920</v>
      </c>
      <c r="Y2643" s="34" t="s">
        <v>2571</v>
      </c>
      <c r="Z2643" s="43" t="s">
        <v>426</v>
      </c>
      <c r="AA2643" s="34" t="s">
        <v>591</v>
      </c>
      <c r="AB2643" s="34" t="s">
        <v>406</v>
      </c>
      <c r="AC2643" s="34" t="s">
        <v>7129</v>
      </c>
      <c r="AD2643" s="44" t="s">
        <v>7108</v>
      </c>
      <c r="AE2643" s="44" t="s">
        <v>7108</v>
      </c>
      <c r="AF2643" s="43">
        <v>339</v>
      </c>
      <c r="AG2643" s="34" t="s">
        <v>4412</v>
      </c>
      <c r="AH2643" s="34" t="s">
        <v>4411</v>
      </c>
      <c r="AI2643" s="43" t="s">
        <v>4413</v>
      </c>
      <c r="AJ2643" s="44" t="s">
        <v>4414</v>
      </c>
      <c r="AK2643" s="295">
        <v>2670437</v>
      </c>
      <c r="AL2643" s="44" t="s">
        <v>589</v>
      </c>
      <c r="AM2643" s="44" t="s">
        <v>4418</v>
      </c>
      <c r="AN2643" s="296">
        <v>215802570</v>
      </c>
      <c r="AO2643" s="34"/>
      <c r="AP2643" s="34"/>
      <c r="AQ2643" s="34"/>
      <c r="AR2643" s="34"/>
      <c r="AS2643" s="34"/>
      <c r="AT2643" s="44" t="s">
        <v>7031</v>
      </c>
      <c r="AU2643" s="44"/>
      <c r="AV2643" s="751" t="str" cm="1">
        <f t="array" ref="AV26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3" s="34"/>
      <c r="AX2643" s="34"/>
      <c r="AY2643" s="34"/>
      <c r="AZ2643" s="34"/>
      <c r="BA2643" s="34"/>
      <c r="BB2643" s="34"/>
      <c r="BC2643" s="34"/>
      <c r="BD2643" s="44">
        <v>110920</v>
      </c>
      <c r="BE2643" s="34" t="s">
        <v>2571</v>
      </c>
      <c r="BF2643" s="43" t="s">
        <v>426</v>
      </c>
      <c r="BG2643" s="34" t="s">
        <v>591</v>
      </c>
      <c r="BH2643" s="34" t="s">
        <v>406</v>
      </c>
      <c r="BI2643" s="34" t="s">
        <v>7129</v>
      </c>
      <c r="BJ2643" s="44" t="s">
        <v>7108</v>
      </c>
      <c r="BK2643" s="44" t="s">
        <v>7108</v>
      </c>
    </row>
    <row r="2644" spans="22:63">
      <c r="V2644" s="43">
        <v>339</v>
      </c>
      <c r="W2644" s="34" t="s">
        <v>4412</v>
      </c>
      <c r="X2644" s="44">
        <v>110921</v>
      </c>
      <c r="Y2644" s="34" t="s">
        <v>2702</v>
      </c>
      <c r="Z2644" s="43" t="s">
        <v>426</v>
      </c>
      <c r="AA2644" s="34" t="s">
        <v>591</v>
      </c>
      <c r="AB2644" s="34" t="s">
        <v>406</v>
      </c>
      <c r="AC2644" s="34" t="s">
        <v>7130</v>
      </c>
      <c r="AD2644" s="44" t="s">
        <v>7108</v>
      </c>
      <c r="AE2644" s="44" t="s">
        <v>7108</v>
      </c>
      <c r="AF2644" s="43">
        <v>339</v>
      </c>
      <c r="AG2644" s="34" t="s">
        <v>4412</v>
      </c>
      <c r="AH2644" s="34" t="s">
        <v>4411</v>
      </c>
      <c r="AI2644" s="43" t="s">
        <v>4413</v>
      </c>
      <c r="AJ2644" s="44" t="s">
        <v>4414</v>
      </c>
      <c r="AK2644" s="295">
        <v>2670437</v>
      </c>
      <c r="AL2644" s="44" t="s">
        <v>589</v>
      </c>
      <c r="AM2644" s="44" t="s">
        <v>4418</v>
      </c>
      <c r="AN2644" s="296">
        <v>215802570</v>
      </c>
      <c r="AO2644" s="34"/>
      <c r="AP2644" s="34"/>
      <c r="AQ2644" s="34"/>
      <c r="AR2644" s="34"/>
      <c r="AS2644" s="34"/>
      <c r="AT2644" s="44" t="s">
        <v>7031</v>
      </c>
      <c r="AU2644" s="44"/>
      <c r="AV2644" s="751" t="str" cm="1">
        <f t="array" ref="AV26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4" s="34"/>
      <c r="AX2644" s="34"/>
      <c r="AY2644" s="34"/>
      <c r="AZ2644" s="34"/>
      <c r="BA2644" s="34"/>
      <c r="BB2644" s="34"/>
      <c r="BC2644" s="34"/>
      <c r="BD2644" s="44">
        <v>110921</v>
      </c>
      <c r="BE2644" s="34" t="s">
        <v>2702</v>
      </c>
      <c r="BF2644" s="43" t="s">
        <v>426</v>
      </c>
      <c r="BG2644" s="34" t="s">
        <v>591</v>
      </c>
      <c r="BH2644" s="34" t="s">
        <v>406</v>
      </c>
      <c r="BI2644" s="34" t="s">
        <v>7130</v>
      </c>
      <c r="BJ2644" s="44" t="s">
        <v>7108</v>
      </c>
      <c r="BK2644" s="44" t="s">
        <v>7108</v>
      </c>
    </row>
    <row r="2645" spans="22:63">
      <c r="V2645" s="43">
        <v>339</v>
      </c>
      <c r="W2645" s="34" t="s">
        <v>4412</v>
      </c>
      <c r="X2645" s="44">
        <v>110919</v>
      </c>
      <c r="Y2645" s="34" t="s">
        <v>2432</v>
      </c>
      <c r="Z2645" s="43" t="s">
        <v>426</v>
      </c>
      <c r="AA2645" s="34" t="s">
        <v>591</v>
      </c>
      <c r="AB2645" s="34" t="s">
        <v>406</v>
      </c>
      <c r="AC2645" s="34" t="s">
        <v>7131</v>
      </c>
      <c r="AD2645" s="44" t="s">
        <v>7108</v>
      </c>
      <c r="AE2645" s="44" t="s">
        <v>7108</v>
      </c>
      <c r="AF2645" s="43">
        <v>339</v>
      </c>
      <c r="AG2645" s="34" t="s">
        <v>4412</v>
      </c>
      <c r="AH2645" s="34" t="s">
        <v>4411</v>
      </c>
      <c r="AI2645" s="43" t="s">
        <v>4413</v>
      </c>
      <c r="AJ2645" s="44" t="s">
        <v>4414</v>
      </c>
      <c r="AK2645" s="295">
        <v>2670437</v>
      </c>
      <c r="AL2645" s="44" t="s">
        <v>589</v>
      </c>
      <c r="AM2645" s="44" t="s">
        <v>4418</v>
      </c>
      <c r="AN2645" s="296">
        <v>215802570</v>
      </c>
      <c r="AO2645" s="34"/>
      <c r="AP2645" s="34"/>
      <c r="AQ2645" s="34"/>
      <c r="AR2645" s="34"/>
      <c r="AS2645" s="34"/>
      <c r="AT2645" s="44" t="s">
        <v>7031</v>
      </c>
      <c r="AU2645" s="44"/>
      <c r="AV2645" s="751" t="str" cm="1">
        <f t="array" ref="AV26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5" s="34"/>
      <c r="AX2645" s="34"/>
      <c r="AY2645" s="34"/>
      <c r="AZ2645" s="34"/>
      <c r="BA2645" s="34"/>
      <c r="BB2645" s="34"/>
      <c r="BC2645" s="34"/>
      <c r="BD2645" s="44">
        <v>110919</v>
      </c>
      <c r="BE2645" s="34" t="s">
        <v>2432</v>
      </c>
      <c r="BF2645" s="43" t="s">
        <v>426</v>
      </c>
      <c r="BG2645" s="34" t="s">
        <v>591</v>
      </c>
      <c r="BH2645" s="34" t="s">
        <v>406</v>
      </c>
      <c r="BI2645" s="34" t="s">
        <v>7131</v>
      </c>
      <c r="BJ2645" s="44" t="s">
        <v>7108</v>
      </c>
      <c r="BK2645" s="44" t="s">
        <v>7108</v>
      </c>
    </row>
    <row r="2646" spans="22:63">
      <c r="V2646" s="43">
        <v>339</v>
      </c>
      <c r="W2646" s="34" t="s">
        <v>4412</v>
      </c>
      <c r="X2646" s="44">
        <v>110922</v>
      </c>
      <c r="Y2646" s="34" t="s">
        <v>2819</v>
      </c>
      <c r="Z2646" s="43" t="s">
        <v>426</v>
      </c>
      <c r="AA2646" s="34" t="s">
        <v>591</v>
      </c>
      <c r="AB2646" s="34" t="s">
        <v>406</v>
      </c>
      <c r="AC2646" s="34" t="s">
        <v>7132</v>
      </c>
      <c r="AD2646" s="44" t="s">
        <v>7108</v>
      </c>
      <c r="AE2646" s="44" t="s">
        <v>7108</v>
      </c>
      <c r="AF2646" s="43">
        <v>339</v>
      </c>
      <c r="AG2646" s="34" t="s">
        <v>4412</v>
      </c>
      <c r="AH2646" s="34" t="s">
        <v>4411</v>
      </c>
      <c r="AI2646" s="43" t="s">
        <v>4413</v>
      </c>
      <c r="AJ2646" s="44" t="s">
        <v>4414</v>
      </c>
      <c r="AK2646" s="295">
        <v>2670437</v>
      </c>
      <c r="AL2646" s="44" t="s">
        <v>589</v>
      </c>
      <c r="AM2646" s="44" t="s">
        <v>4418</v>
      </c>
      <c r="AN2646" s="296">
        <v>215802570</v>
      </c>
      <c r="AO2646" s="34"/>
      <c r="AP2646" s="34"/>
      <c r="AQ2646" s="34"/>
      <c r="AR2646" s="34"/>
      <c r="AS2646" s="34"/>
      <c r="AT2646" s="44" t="s">
        <v>7031</v>
      </c>
      <c r="AU2646" s="44"/>
      <c r="AV2646" s="751" t="str" cm="1">
        <f t="array" ref="AV26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6" s="34"/>
      <c r="AX2646" s="34"/>
      <c r="AY2646" s="34"/>
      <c r="AZ2646" s="34"/>
      <c r="BA2646" s="34"/>
      <c r="BB2646" s="34"/>
      <c r="BC2646" s="34"/>
      <c r="BD2646" s="44">
        <v>110922</v>
      </c>
      <c r="BE2646" s="34" t="s">
        <v>2819</v>
      </c>
      <c r="BF2646" s="43" t="s">
        <v>426</v>
      </c>
      <c r="BG2646" s="34" t="s">
        <v>591</v>
      </c>
      <c r="BH2646" s="34" t="s">
        <v>406</v>
      </c>
      <c r="BI2646" s="34" t="s">
        <v>7132</v>
      </c>
      <c r="BJ2646" s="44" t="s">
        <v>7108</v>
      </c>
      <c r="BK2646" s="44" t="s">
        <v>7108</v>
      </c>
    </row>
    <row r="2647" spans="22:63">
      <c r="V2647" s="43">
        <v>341</v>
      </c>
      <c r="W2647" s="34" t="s">
        <v>4427</v>
      </c>
      <c r="X2647" s="44">
        <v>110100</v>
      </c>
      <c r="Y2647" s="34" t="s">
        <v>7133</v>
      </c>
      <c r="Z2647" s="43" t="s">
        <v>426</v>
      </c>
      <c r="AA2647" s="34" t="s">
        <v>449</v>
      </c>
      <c r="AB2647" s="34" t="s">
        <v>406</v>
      </c>
      <c r="AC2647" s="34" t="s">
        <v>7134</v>
      </c>
      <c r="AD2647" s="44" t="s">
        <v>3928</v>
      </c>
      <c r="AE2647" s="44" t="s">
        <v>3304</v>
      </c>
      <c r="AF2647" s="43">
        <v>341</v>
      </c>
      <c r="AG2647" s="34" t="s">
        <v>4427</v>
      </c>
      <c r="AH2647" s="34" t="s">
        <v>4426</v>
      </c>
      <c r="AI2647" s="43" t="s">
        <v>4428</v>
      </c>
      <c r="AJ2647" s="44" t="s">
        <v>4429</v>
      </c>
      <c r="AK2647" s="295">
        <v>2560362</v>
      </c>
      <c r="AL2647" s="44" t="s">
        <v>596</v>
      </c>
      <c r="AM2647" s="44" t="s">
        <v>4433</v>
      </c>
      <c r="AN2647" s="296">
        <v>261146900</v>
      </c>
      <c r="AO2647" s="34"/>
      <c r="AP2647" s="34"/>
      <c r="AQ2647" s="34"/>
      <c r="AR2647" s="34"/>
      <c r="AS2647" s="34"/>
      <c r="AT2647" s="44" t="s">
        <v>7031</v>
      </c>
      <c r="AU2647" s="44"/>
      <c r="AV2647" s="751" t="str" cm="1">
        <f t="array" ref="AV26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7" s="34"/>
      <c r="AX2647" s="34"/>
      <c r="AY2647" s="34"/>
      <c r="AZ2647" s="34"/>
      <c r="BA2647" s="34"/>
      <c r="BB2647" s="34"/>
      <c r="BC2647" s="34"/>
      <c r="BD2647" s="44">
        <v>110100</v>
      </c>
      <c r="BE2647" s="34" t="s">
        <v>7133</v>
      </c>
      <c r="BF2647" s="43" t="s">
        <v>426</v>
      </c>
      <c r="BG2647" s="34" t="s">
        <v>449</v>
      </c>
      <c r="BH2647" s="34" t="s">
        <v>406</v>
      </c>
      <c r="BI2647" s="34" t="s">
        <v>7134</v>
      </c>
      <c r="BJ2647" s="44" t="s">
        <v>3928</v>
      </c>
      <c r="BK2647" s="44" t="s">
        <v>3304</v>
      </c>
    </row>
    <row r="2648" spans="22:63">
      <c r="V2648" s="43">
        <v>341</v>
      </c>
      <c r="W2648" s="34" t="s">
        <v>4427</v>
      </c>
      <c r="X2648" s="44">
        <v>110106</v>
      </c>
      <c r="Y2648" s="34" t="s">
        <v>850</v>
      </c>
      <c r="Z2648" s="43" t="s">
        <v>426</v>
      </c>
      <c r="AA2648" s="34" t="s">
        <v>449</v>
      </c>
      <c r="AB2648" s="34" t="s">
        <v>406</v>
      </c>
      <c r="AC2648" s="34" t="s">
        <v>850</v>
      </c>
      <c r="AD2648" s="44" t="s">
        <v>3928</v>
      </c>
      <c r="AE2648" s="44" t="s">
        <v>3304</v>
      </c>
      <c r="AF2648" s="43">
        <v>341</v>
      </c>
      <c r="AG2648" s="34" t="s">
        <v>4427</v>
      </c>
      <c r="AH2648" s="34" t="s">
        <v>4426</v>
      </c>
      <c r="AI2648" s="43" t="s">
        <v>4428</v>
      </c>
      <c r="AJ2648" s="44" t="s">
        <v>4429</v>
      </c>
      <c r="AK2648" s="295">
        <v>2560362</v>
      </c>
      <c r="AL2648" s="44" t="s">
        <v>596</v>
      </c>
      <c r="AM2648" s="44" t="s">
        <v>4433</v>
      </c>
      <c r="AN2648" s="296">
        <v>261146900</v>
      </c>
      <c r="AO2648" s="34"/>
      <c r="AP2648" s="34"/>
      <c r="AQ2648" s="34"/>
      <c r="AR2648" s="34"/>
      <c r="AS2648" s="34"/>
      <c r="AT2648" s="44" t="s">
        <v>7031</v>
      </c>
      <c r="AU2648" s="44"/>
      <c r="AV2648" s="751" t="str" cm="1">
        <f t="array" ref="AV26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8" s="34"/>
      <c r="AX2648" s="34"/>
      <c r="AY2648" s="34"/>
      <c r="AZ2648" s="34"/>
      <c r="BA2648" s="34"/>
      <c r="BB2648" s="34"/>
      <c r="BC2648" s="34"/>
      <c r="BD2648" s="44">
        <v>110106</v>
      </c>
      <c r="BE2648" s="34" t="s">
        <v>850</v>
      </c>
      <c r="BF2648" s="43" t="s">
        <v>426</v>
      </c>
      <c r="BG2648" s="34" t="s">
        <v>449</v>
      </c>
      <c r="BH2648" s="34" t="s">
        <v>406</v>
      </c>
      <c r="BI2648" s="34" t="s">
        <v>850</v>
      </c>
      <c r="BJ2648" s="44" t="s">
        <v>3928</v>
      </c>
      <c r="BK2648" s="44" t="s">
        <v>3304</v>
      </c>
    </row>
    <row r="2649" spans="22:63">
      <c r="V2649" s="43">
        <v>341</v>
      </c>
      <c r="W2649" s="34" t="s">
        <v>4427</v>
      </c>
      <c r="X2649" s="44">
        <v>110107</v>
      </c>
      <c r="Y2649" s="34" t="s">
        <v>1114</v>
      </c>
      <c r="Z2649" s="43" t="s">
        <v>426</v>
      </c>
      <c r="AA2649" s="34" t="s">
        <v>449</v>
      </c>
      <c r="AB2649" s="34" t="s">
        <v>406</v>
      </c>
      <c r="AC2649" s="34" t="s">
        <v>1114</v>
      </c>
      <c r="AD2649" s="44" t="s">
        <v>3928</v>
      </c>
      <c r="AE2649" s="44" t="s">
        <v>3304</v>
      </c>
      <c r="AF2649" s="43">
        <v>341</v>
      </c>
      <c r="AG2649" s="34" t="s">
        <v>4427</v>
      </c>
      <c r="AH2649" s="34" t="s">
        <v>4426</v>
      </c>
      <c r="AI2649" s="43" t="s">
        <v>4428</v>
      </c>
      <c r="AJ2649" s="44" t="s">
        <v>4429</v>
      </c>
      <c r="AK2649" s="295">
        <v>2560362</v>
      </c>
      <c r="AL2649" s="44" t="s">
        <v>596</v>
      </c>
      <c r="AM2649" s="44" t="s">
        <v>4433</v>
      </c>
      <c r="AN2649" s="296">
        <v>261146900</v>
      </c>
      <c r="AO2649" s="34"/>
      <c r="AP2649" s="34"/>
      <c r="AQ2649" s="34"/>
      <c r="AR2649" s="34"/>
      <c r="AS2649" s="34"/>
      <c r="AT2649" s="44" t="s">
        <v>7031</v>
      </c>
      <c r="AU2649" s="44"/>
      <c r="AV2649" s="751" t="str" cm="1">
        <f t="array" ref="AV26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49" s="34"/>
      <c r="AX2649" s="34"/>
      <c r="AY2649" s="34"/>
      <c r="AZ2649" s="34"/>
      <c r="BA2649" s="34"/>
      <c r="BB2649" s="34"/>
      <c r="BC2649" s="34"/>
      <c r="BD2649" s="44">
        <v>110107</v>
      </c>
      <c r="BE2649" s="34" t="s">
        <v>1114</v>
      </c>
      <c r="BF2649" s="43" t="s">
        <v>426</v>
      </c>
      <c r="BG2649" s="34" t="s">
        <v>449</v>
      </c>
      <c r="BH2649" s="34" t="s">
        <v>406</v>
      </c>
      <c r="BI2649" s="34" t="s">
        <v>1114</v>
      </c>
      <c r="BJ2649" s="44" t="s">
        <v>3928</v>
      </c>
      <c r="BK2649" s="44" t="s">
        <v>3304</v>
      </c>
    </row>
    <row r="2650" spans="22:63">
      <c r="V2650" s="43">
        <v>341</v>
      </c>
      <c r="W2650" s="34" t="s">
        <v>4427</v>
      </c>
      <c r="X2650" s="44">
        <v>110108</v>
      </c>
      <c r="Y2650" s="34" t="s">
        <v>1407</v>
      </c>
      <c r="Z2650" s="43" t="s">
        <v>426</v>
      </c>
      <c r="AA2650" s="34" t="s">
        <v>449</v>
      </c>
      <c r="AB2650" s="34" t="s">
        <v>406</v>
      </c>
      <c r="AC2650" s="34" t="s">
        <v>1407</v>
      </c>
      <c r="AD2650" s="44" t="s">
        <v>3928</v>
      </c>
      <c r="AE2650" s="44" t="s">
        <v>3304</v>
      </c>
      <c r="AF2650" s="43">
        <v>341</v>
      </c>
      <c r="AG2650" s="34" t="s">
        <v>4427</v>
      </c>
      <c r="AH2650" s="34" t="s">
        <v>4426</v>
      </c>
      <c r="AI2650" s="43" t="s">
        <v>4428</v>
      </c>
      <c r="AJ2650" s="44" t="s">
        <v>4429</v>
      </c>
      <c r="AK2650" s="295">
        <v>2560362</v>
      </c>
      <c r="AL2650" s="44" t="s">
        <v>596</v>
      </c>
      <c r="AM2650" s="44" t="s">
        <v>4433</v>
      </c>
      <c r="AN2650" s="296">
        <v>261146900</v>
      </c>
      <c r="AO2650" s="34"/>
      <c r="AP2650" s="34"/>
      <c r="AQ2650" s="34"/>
      <c r="AR2650" s="34"/>
      <c r="AS2650" s="34"/>
      <c r="AT2650" s="44" t="s">
        <v>7031</v>
      </c>
      <c r="AU2650" s="44"/>
      <c r="AV2650" s="751" t="str" cm="1">
        <f t="array" ref="AV26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0" s="34"/>
      <c r="AX2650" s="34"/>
      <c r="AY2650" s="34"/>
      <c r="AZ2650" s="34"/>
      <c r="BA2650" s="34"/>
      <c r="BB2650" s="34"/>
      <c r="BC2650" s="34"/>
      <c r="BD2650" s="44">
        <v>110108</v>
      </c>
      <c r="BE2650" s="34" t="s">
        <v>1407</v>
      </c>
      <c r="BF2650" s="43" t="s">
        <v>426</v>
      </c>
      <c r="BG2650" s="34" t="s">
        <v>449</v>
      </c>
      <c r="BH2650" s="34" t="s">
        <v>406</v>
      </c>
      <c r="BI2650" s="34" t="s">
        <v>1407</v>
      </c>
      <c r="BJ2650" s="44" t="s">
        <v>3928</v>
      </c>
      <c r="BK2650" s="44" t="s">
        <v>3304</v>
      </c>
    </row>
    <row r="2651" spans="22:63">
      <c r="V2651" s="43">
        <v>341</v>
      </c>
      <c r="W2651" s="34" t="s">
        <v>4427</v>
      </c>
      <c r="X2651" s="44">
        <v>110109</v>
      </c>
      <c r="Y2651" s="34" t="s">
        <v>1686</v>
      </c>
      <c r="Z2651" s="43" t="s">
        <v>426</v>
      </c>
      <c r="AA2651" s="34" t="s">
        <v>449</v>
      </c>
      <c r="AB2651" s="34" t="s">
        <v>406</v>
      </c>
      <c r="AC2651" s="34" t="s">
        <v>1686</v>
      </c>
      <c r="AD2651" s="44" t="s">
        <v>3928</v>
      </c>
      <c r="AE2651" s="44" t="s">
        <v>3304</v>
      </c>
      <c r="AF2651" s="43">
        <v>341</v>
      </c>
      <c r="AG2651" s="34" t="s">
        <v>4427</v>
      </c>
      <c r="AH2651" s="34" t="s">
        <v>4426</v>
      </c>
      <c r="AI2651" s="43" t="s">
        <v>4428</v>
      </c>
      <c r="AJ2651" s="44" t="s">
        <v>4429</v>
      </c>
      <c r="AK2651" s="295">
        <v>2560362</v>
      </c>
      <c r="AL2651" s="44" t="s">
        <v>596</v>
      </c>
      <c r="AM2651" s="44" t="s">
        <v>4433</v>
      </c>
      <c r="AN2651" s="296">
        <v>261146900</v>
      </c>
      <c r="AO2651" s="34"/>
      <c r="AP2651" s="34"/>
      <c r="AQ2651" s="34"/>
      <c r="AR2651" s="34"/>
      <c r="AS2651" s="34"/>
      <c r="AT2651" s="44" t="s">
        <v>7031</v>
      </c>
      <c r="AU2651" s="44"/>
      <c r="AV2651" s="751" t="str" cm="1">
        <f t="array" ref="AV26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1" s="34"/>
      <c r="AX2651" s="34"/>
      <c r="AY2651" s="34"/>
      <c r="AZ2651" s="34"/>
      <c r="BA2651" s="34"/>
      <c r="BB2651" s="34"/>
      <c r="BC2651" s="34"/>
      <c r="BD2651" s="44">
        <v>110109</v>
      </c>
      <c r="BE2651" s="34" t="s">
        <v>1686</v>
      </c>
      <c r="BF2651" s="43" t="s">
        <v>426</v>
      </c>
      <c r="BG2651" s="34" t="s">
        <v>449</v>
      </c>
      <c r="BH2651" s="34" t="s">
        <v>406</v>
      </c>
      <c r="BI2651" s="34" t="s">
        <v>1686</v>
      </c>
      <c r="BJ2651" s="44" t="s">
        <v>3928</v>
      </c>
      <c r="BK2651" s="44" t="s">
        <v>3304</v>
      </c>
    </row>
    <row r="2652" spans="22:63">
      <c r="V2652" s="43">
        <v>341</v>
      </c>
      <c r="W2652" s="34" t="s">
        <v>4427</v>
      </c>
      <c r="X2652" s="44">
        <v>110118</v>
      </c>
      <c r="Y2652" s="34" t="s">
        <v>2428</v>
      </c>
      <c r="Z2652" s="43" t="s">
        <v>426</v>
      </c>
      <c r="AA2652" s="34" t="s">
        <v>449</v>
      </c>
      <c r="AB2652" s="34" t="s">
        <v>406</v>
      </c>
      <c r="AC2652" s="34" t="s">
        <v>7135</v>
      </c>
      <c r="AD2652" s="44" t="s">
        <v>3928</v>
      </c>
      <c r="AE2652" s="44" t="s">
        <v>3304</v>
      </c>
      <c r="AF2652" s="43">
        <v>341</v>
      </c>
      <c r="AG2652" s="34" t="s">
        <v>4427</v>
      </c>
      <c r="AH2652" s="34" t="s">
        <v>4426</v>
      </c>
      <c r="AI2652" s="43" t="s">
        <v>4428</v>
      </c>
      <c r="AJ2652" s="44" t="s">
        <v>4429</v>
      </c>
      <c r="AK2652" s="295">
        <v>2560362</v>
      </c>
      <c r="AL2652" s="44" t="s">
        <v>596</v>
      </c>
      <c r="AM2652" s="44" t="s">
        <v>4433</v>
      </c>
      <c r="AN2652" s="296">
        <v>261146900</v>
      </c>
      <c r="AO2652" s="34"/>
      <c r="AP2652" s="34"/>
      <c r="AQ2652" s="34"/>
      <c r="AR2652" s="34"/>
      <c r="AS2652" s="34"/>
      <c r="AT2652" s="44" t="s">
        <v>7031</v>
      </c>
      <c r="AU2652" s="44"/>
      <c r="AV2652" s="751" t="str" cm="1">
        <f t="array" ref="AV26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2" s="34"/>
      <c r="AX2652" s="34"/>
      <c r="AY2652" s="34"/>
      <c r="AZ2652" s="34"/>
      <c r="BA2652" s="34"/>
      <c r="BB2652" s="34"/>
      <c r="BC2652" s="34"/>
      <c r="BD2652" s="44">
        <v>110118</v>
      </c>
      <c r="BE2652" s="34" t="s">
        <v>2428</v>
      </c>
      <c r="BF2652" s="43" t="s">
        <v>426</v>
      </c>
      <c r="BG2652" s="34" t="s">
        <v>449</v>
      </c>
      <c r="BH2652" s="34" t="s">
        <v>406</v>
      </c>
      <c r="BI2652" s="34" t="s">
        <v>7135</v>
      </c>
      <c r="BJ2652" s="44" t="s">
        <v>3928</v>
      </c>
      <c r="BK2652" s="44" t="s">
        <v>3304</v>
      </c>
    </row>
    <row r="2653" spans="22:63">
      <c r="V2653" s="43">
        <v>341</v>
      </c>
      <c r="W2653" s="34" t="s">
        <v>4427</v>
      </c>
      <c r="X2653" s="44">
        <v>110117</v>
      </c>
      <c r="Y2653" s="34" t="s">
        <v>2278</v>
      </c>
      <c r="Z2653" s="43" t="s">
        <v>426</v>
      </c>
      <c r="AA2653" s="34" t="s">
        <v>449</v>
      </c>
      <c r="AB2653" s="34" t="s">
        <v>406</v>
      </c>
      <c r="AC2653" s="34" t="s">
        <v>7136</v>
      </c>
      <c r="AD2653" s="44" t="s">
        <v>3928</v>
      </c>
      <c r="AE2653" s="44" t="s">
        <v>3304</v>
      </c>
      <c r="AF2653" s="43">
        <v>341</v>
      </c>
      <c r="AG2653" s="34" t="s">
        <v>4427</v>
      </c>
      <c r="AH2653" s="34" t="s">
        <v>4426</v>
      </c>
      <c r="AI2653" s="43" t="s">
        <v>4428</v>
      </c>
      <c r="AJ2653" s="44" t="s">
        <v>4429</v>
      </c>
      <c r="AK2653" s="295">
        <v>2560362</v>
      </c>
      <c r="AL2653" s="44" t="s">
        <v>596</v>
      </c>
      <c r="AM2653" s="44" t="s">
        <v>4433</v>
      </c>
      <c r="AN2653" s="296">
        <v>261146900</v>
      </c>
      <c r="AO2653" s="34"/>
      <c r="AP2653" s="34"/>
      <c r="AQ2653" s="34"/>
      <c r="AR2653" s="34"/>
      <c r="AS2653" s="34"/>
      <c r="AT2653" s="44" t="s">
        <v>7031</v>
      </c>
      <c r="AU2653" s="44"/>
      <c r="AV2653" s="751" t="str" cm="1">
        <f t="array" ref="AV26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3" s="34"/>
      <c r="AX2653" s="34"/>
      <c r="AY2653" s="34"/>
      <c r="AZ2653" s="34"/>
      <c r="BA2653" s="34"/>
      <c r="BB2653" s="34"/>
      <c r="BC2653" s="34"/>
      <c r="BD2653" s="44">
        <v>110117</v>
      </c>
      <c r="BE2653" s="34" t="s">
        <v>2278</v>
      </c>
      <c r="BF2653" s="43" t="s">
        <v>426</v>
      </c>
      <c r="BG2653" s="34" t="s">
        <v>449</v>
      </c>
      <c r="BH2653" s="34" t="s">
        <v>406</v>
      </c>
      <c r="BI2653" s="34" t="s">
        <v>7136</v>
      </c>
      <c r="BJ2653" s="44" t="s">
        <v>3928</v>
      </c>
      <c r="BK2653" s="44" t="s">
        <v>3304</v>
      </c>
    </row>
    <row r="2654" spans="22:63">
      <c r="V2654" s="43">
        <v>341</v>
      </c>
      <c r="W2654" s="34" t="s">
        <v>4427</v>
      </c>
      <c r="X2654" s="44">
        <v>110119</v>
      </c>
      <c r="Y2654" s="34" t="s">
        <v>2568</v>
      </c>
      <c r="Z2654" s="43" t="s">
        <v>426</v>
      </c>
      <c r="AA2654" s="34" t="s">
        <v>449</v>
      </c>
      <c r="AB2654" s="34" t="s">
        <v>406</v>
      </c>
      <c r="AC2654" s="34" t="s">
        <v>7134</v>
      </c>
      <c r="AD2654" s="44" t="s">
        <v>3928</v>
      </c>
      <c r="AE2654" s="44" t="s">
        <v>3304</v>
      </c>
      <c r="AF2654" s="43">
        <v>341</v>
      </c>
      <c r="AG2654" s="34" t="s">
        <v>4427</v>
      </c>
      <c r="AH2654" s="34" t="s">
        <v>4426</v>
      </c>
      <c r="AI2654" s="43" t="s">
        <v>4428</v>
      </c>
      <c r="AJ2654" s="44" t="s">
        <v>4429</v>
      </c>
      <c r="AK2654" s="295">
        <v>2560362</v>
      </c>
      <c r="AL2654" s="44" t="s">
        <v>596</v>
      </c>
      <c r="AM2654" s="44" t="s">
        <v>4433</v>
      </c>
      <c r="AN2654" s="296">
        <v>261146900</v>
      </c>
      <c r="AO2654" s="34"/>
      <c r="AP2654" s="34"/>
      <c r="AQ2654" s="34"/>
      <c r="AR2654" s="34"/>
      <c r="AS2654" s="34"/>
      <c r="AT2654" s="44" t="s">
        <v>7031</v>
      </c>
      <c r="AU2654" s="44"/>
      <c r="AV2654" s="751" t="str" cm="1">
        <f t="array" ref="AV26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4" s="34"/>
      <c r="AX2654" s="34"/>
      <c r="AY2654" s="34"/>
      <c r="AZ2654" s="34"/>
      <c r="BA2654" s="34"/>
      <c r="BB2654" s="34"/>
      <c r="BC2654" s="34"/>
      <c r="BD2654" s="44">
        <v>110119</v>
      </c>
      <c r="BE2654" s="34" t="s">
        <v>2568</v>
      </c>
      <c r="BF2654" s="43" t="s">
        <v>426</v>
      </c>
      <c r="BG2654" s="34" t="s">
        <v>449</v>
      </c>
      <c r="BH2654" s="34" t="s">
        <v>406</v>
      </c>
      <c r="BI2654" s="34" t="s">
        <v>7134</v>
      </c>
      <c r="BJ2654" s="44" t="s">
        <v>3928</v>
      </c>
      <c r="BK2654" s="44" t="s">
        <v>3304</v>
      </c>
    </row>
    <row r="2655" spans="22:63">
      <c r="V2655" s="43">
        <v>341</v>
      </c>
      <c r="W2655" s="34" t="s">
        <v>4427</v>
      </c>
      <c r="X2655" s="44">
        <v>110120</v>
      </c>
      <c r="Y2655" s="34" t="s">
        <v>2699</v>
      </c>
      <c r="Z2655" s="43" t="s">
        <v>426</v>
      </c>
      <c r="AA2655" s="34" t="s">
        <v>449</v>
      </c>
      <c r="AB2655" s="34" t="s">
        <v>406</v>
      </c>
      <c r="AC2655" s="34" t="s">
        <v>7137</v>
      </c>
      <c r="AD2655" s="44" t="s">
        <v>3928</v>
      </c>
      <c r="AE2655" s="44" t="s">
        <v>3304</v>
      </c>
      <c r="AF2655" s="43">
        <v>341</v>
      </c>
      <c r="AG2655" s="34" t="s">
        <v>4427</v>
      </c>
      <c r="AH2655" s="34" t="s">
        <v>4426</v>
      </c>
      <c r="AI2655" s="43" t="s">
        <v>4428</v>
      </c>
      <c r="AJ2655" s="44" t="s">
        <v>4429</v>
      </c>
      <c r="AK2655" s="295">
        <v>2560362</v>
      </c>
      <c r="AL2655" s="44" t="s">
        <v>596</v>
      </c>
      <c r="AM2655" s="44" t="s">
        <v>4433</v>
      </c>
      <c r="AN2655" s="296">
        <v>261146900</v>
      </c>
      <c r="AO2655" s="34"/>
      <c r="AP2655" s="34"/>
      <c r="AQ2655" s="34"/>
      <c r="AR2655" s="34"/>
      <c r="AS2655" s="34"/>
      <c r="AT2655" s="44" t="s">
        <v>7031</v>
      </c>
      <c r="AU2655" s="44"/>
      <c r="AV2655" s="751" t="str" cm="1">
        <f t="array" ref="AV26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5" s="34"/>
      <c r="AX2655" s="34"/>
      <c r="AY2655" s="34"/>
      <c r="AZ2655" s="34"/>
      <c r="BA2655" s="34"/>
      <c r="BB2655" s="34"/>
      <c r="BC2655" s="34"/>
      <c r="BD2655" s="44">
        <v>110120</v>
      </c>
      <c r="BE2655" s="34" t="s">
        <v>2699</v>
      </c>
      <c r="BF2655" s="43" t="s">
        <v>426</v>
      </c>
      <c r="BG2655" s="34" t="s">
        <v>449</v>
      </c>
      <c r="BH2655" s="34" t="s">
        <v>406</v>
      </c>
      <c r="BI2655" s="34" t="s">
        <v>7137</v>
      </c>
      <c r="BJ2655" s="44" t="s">
        <v>3928</v>
      </c>
      <c r="BK2655" s="44" t="s">
        <v>3304</v>
      </c>
    </row>
    <row r="2656" spans="22:63">
      <c r="V2656" s="43">
        <v>341</v>
      </c>
      <c r="W2656" s="34" t="s">
        <v>4427</v>
      </c>
      <c r="X2656" s="44">
        <v>110121</v>
      </c>
      <c r="Y2656" s="34" t="s">
        <v>2818</v>
      </c>
      <c r="Z2656" s="43" t="s">
        <v>426</v>
      </c>
      <c r="AA2656" s="34" t="s">
        <v>449</v>
      </c>
      <c r="AB2656" s="34" t="s">
        <v>406</v>
      </c>
      <c r="AC2656" s="34" t="s">
        <v>7138</v>
      </c>
      <c r="AD2656" s="44" t="s">
        <v>3928</v>
      </c>
      <c r="AE2656" s="44" t="s">
        <v>3304</v>
      </c>
      <c r="AF2656" s="43">
        <v>341</v>
      </c>
      <c r="AG2656" s="34" t="s">
        <v>4427</v>
      </c>
      <c r="AH2656" s="34" t="s">
        <v>4426</v>
      </c>
      <c r="AI2656" s="43" t="s">
        <v>4428</v>
      </c>
      <c r="AJ2656" s="44" t="s">
        <v>4429</v>
      </c>
      <c r="AK2656" s="295">
        <v>2560362</v>
      </c>
      <c r="AL2656" s="44" t="s">
        <v>596</v>
      </c>
      <c r="AM2656" s="44" t="s">
        <v>4433</v>
      </c>
      <c r="AN2656" s="296">
        <v>261146900</v>
      </c>
      <c r="AO2656" s="34"/>
      <c r="AP2656" s="34"/>
      <c r="AQ2656" s="34"/>
      <c r="AR2656" s="34"/>
      <c r="AS2656" s="34"/>
      <c r="AT2656" s="44" t="s">
        <v>7031</v>
      </c>
      <c r="AU2656" s="44"/>
      <c r="AV2656" s="751" t="str" cm="1">
        <f t="array" ref="AV26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6" s="34"/>
      <c r="AX2656" s="34"/>
      <c r="AY2656" s="34"/>
      <c r="AZ2656" s="34"/>
      <c r="BA2656" s="34"/>
      <c r="BB2656" s="34"/>
      <c r="BC2656" s="34"/>
      <c r="BD2656" s="44">
        <v>110121</v>
      </c>
      <c r="BE2656" s="34" t="s">
        <v>2818</v>
      </c>
      <c r="BF2656" s="43" t="s">
        <v>426</v>
      </c>
      <c r="BG2656" s="34" t="s">
        <v>449</v>
      </c>
      <c r="BH2656" s="34" t="s">
        <v>406</v>
      </c>
      <c r="BI2656" s="34" t="s">
        <v>7138</v>
      </c>
      <c r="BJ2656" s="44" t="s">
        <v>3928</v>
      </c>
      <c r="BK2656" s="44" t="s">
        <v>3304</v>
      </c>
    </row>
    <row r="2657" spans="22:63">
      <c r="V2657" s="43">
        <v>341</v>
      </c>
      <c r="W2657" s="34" t="s">
        <v>4427</v>
      </c>
      <c r="X2657" s="44">
        <v>110113</v>
      </c>
      <c r="Y2657" s="34" t="s">
        <v>1912</v>
      </c>
      <c r="Z2657" s="43" t="s">
        <v>426</v>
      </c>
      <c r="AA2657" s="34" t="s">
        <v>449</v>
      </c>
      <c r="AB2657" s="34" t="s">
        <v>406</v>
      </c>
      <c r="AC2657" s="34" t="s">
        <v>1912</v>
      </c>
      <c r="AD2657" s="44" t="s">
        <v>3928</v>
      </c>
      <c r="AE2657" s="44" t="s">
        <v>3304</v>
      </c>
      <c r="AF2657" s="43">
        <v>341</v>
      </c>
      <c r="AG2657" s="34" t="s">
        <v>4427</v>
      </c>
      <c r="AH2657" s="34" t="s">
        <v>4426</v>
      </c>
      <c r="AI2657" s="43" t="s">
        <v>4428</v>
      </c>
      <c r="AJ2657" s="44" t="s">
        <v>4429</v>
      </c>
      <c r="AK2657" s="295">
        <v>2560362</v>
      </c>
      <c r="AL2657" s="44" t="s">
        <v>596</v>
      </c>
      <c r="AM2657" s="44" t="s">
        <v>4433</v>
      </c>
      <c r="AN2657" s="296">
        <v>261146900</v>
      </c>
      <c r="AO2657" s="34"/>
      <c r="AP2657" s="34"/>
      <c r="AQ2657" s="34"/>
      <c r="AR2657" s="34"/>
      <c r="AS2657" s="34"/>
      <c r="AT2657" s="44" t="s">
        <v>7031</v>
      </c>
      <c r="AU2657" s="44"/>
      <c r="AV2657" s="751" t="str" cm="1">
        <f t="array" ref="AV26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7" s="34"/>
      <c r="AX2657" s="34"/>
      <c r="AY2657" s="34"/>
      <c r="AZ2657" s="34"/>
      <c r="BA2657" s="34"/>
      <c r="BB2657" s="34"/>
      <c r="BC2657" s="34"/>
      <c r="BD2657" s="44">
        <v>110113</v>
      </c>
      <c r="BE2657" s="34" t="s">
        <v>1912</v>
      </c>
      <c r="BF2657" s="43" t="s">
        <v>426</v>
      </c>
      <c r="BG2657" s="34" t="s">
        <v>449</v>
      </c>
      <c r="BH2657" s="34" t="s">
        <v>406</v>
      </c>
      <c r="BI2657" s="34" t="s">
        <v>1912</v>
      </c>
      <c r="BJ2657" s="44" t="s">
        <v>3928</v>
      </c>
      <c r="BK2657" s="44" t="s">
        <v>3304</v>
      </c>
    </row>
    <row r="2658" spans="22:63">
      <c r="V2658" s="43">
        <v>341</v>
      </c>
      <c r="W2658" s="34" t="s">
        <v>4427</v>
      </c>
      <c r="X2658" s="44">
        <v>110114</v>
      </c>
      <c r="Y2658" s="34" t="s">
        <v>2100</v>
      </c>
      <c r="Z2658" s="43" t="s">
        <v>426</v>
      </c>
      <c r="AA2658" s="34" t="s">
        <v>449</v>
      </c>
      <c r="AB2658" s="34" t="s">
        <v>406</v>
      </c>
      <c r="AC2658" s="34" t="s">
        <v>2100</v>
      </c>
      <c r="AD2658" s="44" t="s">
        <v>3928</v>
      </c>
      <c r="AE2658" s="44" t="s">
        <v>3304</v>
      </c>
      <c r="AF2658" s="43">
        <v>341</v>
      </c>
      <c r="AG2658" s="34" t="s">
        <v>4427</v>
      </c>
      <c r="AH2658" s="34" t="s">
        <v>4426</v>
      </c>
      <c r="AI2658" s="43" t="s">
        <v>4428</v>
      </c>
      <c r="AJ2658" s="44" t="s">
        <v>4429</v>
      </c>
      <c r="AK2658" s="295">
        <v>2560362</v>
      </c>
      <c r="AL2658" s="44" t="s">
        <v>596</v>
      </c>
      <c r="AM2658" s="44" t="s">
        <v>4433</v>
      </c>
      <c r="AN2658" s="296">
        <v>261146900</v>
      </c>
      <c r="AO2658" s="34"/>
      <c r="AP2658" s="34"/>
      <c r="AQ2658" s="34"/>
      <c r="AR2658" s="34"/>
      <c r="AS2658" s="34"/>
      <c r="AT2658" s="44" t="s">
        <v>7031</v>
      </c>
      <c r="AU2658" s="44"/>
      <c r="AV2658" s="751" t="str" cm="1">
        <f t="array" ref="AV26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8" s="34"/>
      <c r="AX2658" s="34"/>
      <c r="AY2658" s="34"/>
      <c r="AZ2658" s="34"/>
      <c r="BA2658" s="34"/>
      <c r="BB2658" s="34"/>
      <c r="BC2658" s="34"/>
      <c r="BD2658" s="44">
        <v>110114</v>
      </c>
      <c r="BE2658" s="34" t="s">
        <v>2100</v>
      </c>
      <c r="BF2658" s="43" t="s">
        <v>426</v>
      </c>
      <c r="BG2658" s="34" t="s">
        <v>449</v>
      </c>
      <c r="BH2658" s="34" t="s">
        <v>406</v>
      </c>
      <c r="BI2658" s="34" t="s">
        <v>2100</v>
      </c>
      <c r="BJ2658" s="44" t="s">
        <v>3928</v>
      </c>
      <c r="BK2658" s="44" t="s">
        <v>3304</v>
      </c>
    </row>
    <row r="2659" spans="22:63">
      <c r="V2659" s="43">
        <v>341</v>
      </c>
      <c r="W2659" s="34" t="s">
        <v>4427</v>
      </c>
      <c r="X2659" s="44">
        <v>110201</v>
      </c>
      <c r="Y2659" s="34" t="s">
        <v>851</v>
      </c>
      <c r="Z2659" s="43" t="s">
        <v>426</v>
      </c>
      <c r="AA2659" s="34" t="s">
        <v>585</v>
      </c>
      <c r="AB2659" s="34" t="s">
        <v>406</v>
      </c>
      <c r="AC2659" s="34" t="s">
        <v>851</v>
      </c>
      <c r="AD2659" s="44" t="s">
        <v>3928</v>
      </c>
      <c r="AE2659" s="44" t="s">
        <v>3304</v>
      </c>
      <c r="AF2659" s="43">
        <v>341</v>
      </c>
      <c r="AG2659" s="34" t="s">
        <v>4427</v>
      </c>
      <c r="AH2659" s="34" t="s">
        <v>4426</v>
      </c>
      <c r="AI2659" s="43" t="s">
        <v>4428</v>
      </c>
      <c r="AJ2659" s="44" t="s">
        <v>4429</v>
      </c>
      <c r="AK2659" s="295">
        <v>2560362</v>
      </c>
      <c r="AL2659" s="44" t="s">
        <v>596</v>
      </c>
      <c r="AM2659" s="44" t="s">
        <v>4433</v>
      </c>
      <c r="AN2659" s="296">
        <v>261146900</v>
      </c>
      <c r="AO2659" s="34"/>
      <c r="AP2659" s="34"/>
      <c r="AQ2659" s="34"/>
      <c r="AR2659" s="34"/>
      <c r="AS2659" s="34"/>
      <c r="AT2659" s="44" t="s">
        <v>7031</v>
      </c>
      <c r="AU2659" s="44"/>
      <c r="AV2659" s="751" t="str" cm="1">
        <f t="array" ref="AV26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59" s="34"/>
      <c r="AX2659" s="34"/>
      <c r="AY2659" s="34"/>
      <c r="AZ2659" s="34"/>
      <c r="BA2659" s="34"/>
      <c r="BB2659" s="34"/>
      <c r="BC2659" s="34"/>
      <c r="BD2659" s="44">
        <v>110201</v>
      </c>
      <c r="BE2659" s="34" t="s">
        <v>851</v>
      </c>
      <c r="BF2659" s="43" t="s">
        <v>426</v>
      </c>
      <c r="BG2659" s="34" t="s">
        <v>585</v>
      </c>
      <c r="BH2659" s="34" t="s">
        <v>406</v>
      </c>
      <c r="BI2659" s="34" t="s">
        <v>851</v>
      </c>
      <c r="BJ2659" s="44" t="s">
        <v>3928</v>
      </c>
      <c r="BK2659" s="44" t="s">
        <v>3304</v>
      </c>
    </row>
    <row r="2660" spans="22:63">
      <c r="V2660" s="43">
        <v>341</v>
      </c>
      <c r="W2660" s="34" t="s">
        <v>4427</v>
      </c>
      <c r="X2660" s="44">
        <v>110202</v>
      </c>
      <c r="Y2660" s="34" t="s">
        <v>585</v>
      </c>
      <c r="Z2660" s="43" t="s">
        <v>426</v>
      </c>
      <c r="AA2660" s="34" t="s">
        <v>585</v>
      </c>
      <c r="AB2660" s="34" t="s">
        <v>406</v>
      </c>
      <c r="AC2660" s="34" t="s">
        <v>585</v>
      </c>
      <c r="AD2660" s="44" t="s">
        <v>3928</v>
      </c>
      <c r="AE2660" s="44" t="s">
        <v>3304</v>
      </c>
      <c r="AF2660" s="43">
        <v>341</v>
      </c>
      <c r="AG2660" s="34" t="s">
        <v>4427</v>
      </c>
      <c r="AH2660" s="34" t="s">
        <v>4426</v>
      </c>
      <c r="AI2660" s="43" t="s">
        <v>4428</v>
      </c>
      <c r="AJ2660" s="44" t="s">
        <v>4429</v>
      </c>
      <c r="AK2660" s="295">
        <v>2560362</v>
      </c>
      <c r="AL2660" s="44" t="s">
        <v>596</v>
      </c>
      <c r="AM2660" s="44" t="s">
        <v>4433</v>
      </c>
      <c r="AN2660" s="296">
        <v>261146900</v>
      </c>
      <c r="AO2660" s="34"/>
      <c r="AP2660" s="34"/>
      <c r="AQ2660" s="34"/>
      <c r="AR2660" s="34"/>
      <c r="AS2660" s="34"/>
      <c r="AT2660" s="44" t="s">
        <v>7031</v>
      </c>
      <c r="AU2660" s="44"/>
      <c r="AV2660" s="751" t="str" cm="1">
        <f t="array" ref="AV26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0" s="34"/>
      <c r="AX2660" s="34"/>
      <c r="AY2660" s="34"/>
      <c r="AZ2660" s="34"/>
      <c r="BA2660" s="34"/>
      <c r="BB2660" s="34"/>
      <c r="BC2660" s="34"/>
      <c r="BD2660" s="44">
        <v>110202</v>
      </c>
      <c r="BE2660" s="34" t="s">
        <v>585</v>
      </c>
      <c r="BF2660" s="43" t="s">
        <v>426</v>
      </c>
      <c r="BG2660" s="34" t="s">
        <v>585</v>
      </c>
      <c r="BH2660" s="34" t="s">
        <v>406</v>
      </c>
      <c r="BI2660" s="34" t="s">
        <v>585</v>
      </c>
      <c r="BJ2660" s="44" t="s">
        <v>3928</v>
      </c>
      <c r="BK2660" s="44" t="s">
        <v>3304</v>
      </c>
    </row>
    <row r="2661" spans="22:63">
      <c r="V2661" s="43">
        <v>341</v>
      </c>
      <c r="W2661" s="34" t="s">
        <v>4427</v>
      </c>
      <c r="X2661" s="44">
        <v>110200</v>
      </c>
      <c r="Y2661" s="34" t="s">
        <v>7139</v>
      </c>
      <c r="Z2661" s="43" t="s">
        <v>426</v>
      </c>
      <c r="AA2661" s="34" t="s">
        <v>585</v>
      </c>
      <c r="AB2661" s="34" t="s">
        <v>406</v>
      </c>
      <c r="AC2661" s="34" t="s">
        <v>585</v>
      </c>
      <c r="AD2661" s="44" t="s">
        <v>3928</v>
      </c>
      <c r="AE2661" s="44" t="s">
        <v>3304</v>
      </c>
      <c r="AF2661" s="43">
        <v>341</v>
      </c>
      <c r="AG2661" s="34" t="s">
        <v>4427</v>
      </c>
      <c r="AH2661" s="34" t="s">
        <v>4426</v>
      </c>
      <c r="AI2661" s="43" t="s">
        <v>4428</v>
      </c>
      <c r="AJ2661" s="44" t="s">
        <v>4429</v>
      </c>
      <c r="AK2661" s="295">
        <v>2560362</v>
      </c>
      <c r="AL2661" s="44" t="s">
        <v>596</v>
      </c>
      <c r="AM2661" s="44" t="s">
        <v>4433</v>
      </c>
      <c r="AN2661" s="296">
        <v>261146900</v>
      </c>
      <c r="AO2661" s="34"/>
      <c r="AP2661" s="34"/>
      <c r="AQ2661" s="34"/>
      <c r="AR2661" s="34"/>
      <c r="AS2661" s="34"/>
      <c r="AT2661" s="44" t="s">
        <v>7031</v>
      </c>
      <c r="AU2661" s="44"/>
      <c r="AV2661" s="751" t="str" cm="1">
        <f t="array" ref="AV26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1" s="34"/>
      <c r="AX2661" s="34"/>
      <c r="AY2661" s="34"/>
      <c r="AZ2661" s="34"/>
      <c r="BA2661" s="34"/>
      <c r="BB2661" s="34"/>
      <c r="BC2661" s="34"/>
      <c r="BD2661" s="44">
        <v>110200</v>
      </c>
      <c r="BE2661" s="34" t="s">
        <v>7139</v>
      </c>
      <c r="BF2661" s="43" t="s">
        <v>426</v>
      </c>
      <c r="BG2661" s="34" t="s">
        <v>585</v>
      </c>
      <c r="BH2661" s="34" t="s">
        <v>406</v>
      </c>
      <c r="BI2661" s="34" t="s">
        <v>585</v>
      </c>
      <c r="BJ2661" s="44" t="s">
        <v>3928</v>
      </c>
      <c r="BK2661" s="44" t="s">
        <v>3304</v>
      </c>
    </row>
    <row r="2662" spans="22:63">
      <c r="V2662" s="43">
        <v>341</v>
      </c>
      <c r="W2662" s="34" t="s">
        <v>4427</v>
      </c>
      <c r="X2662" s="44">
        <v>110203</v>
      </c>
      <c r="Y2662" s="34" t="s">
        <v>1408</v>
      </c>
      <c r="Z2662" s="43" t="s">
        <v>426</v>
      </c>
      <c r="AA2662" s="34" t="s">
        <v>585</v>
      </c>
      <c r="AB2662" s="34" t="s">
        <v>406</v>
      </c>
      <c r="AC2662" s="34" t="s">
        <v>1408</v>
      </c>
      <c r="AD2662" s="44" t="s">
        <v>3928</v>
      </c>
      <c r="AE2662" s="44" t="s">
        <v>3304</v>
      </c>
      <c r="AF2662" s="43">
        <v>341</v>
      </c>
      <c r="AG2662" s="34" t="s">
        <v>4427</v>
      </c>
      <c r="AH2662" s="34" t="s">
        <v>4426</v>
      </c>
      <c r="AI2662" s="43" t="s">
        <v>4428</v>
      </c>
      <c r="AJ2662" s="44" t="s">
        <v>4429</v>
      </c>
      <c r="AK2662" s="295">
        <v>2560362</v>
      </c>
      <c r="AL2662" s="44" t="s">
        <v>596</v>
      </c>
      <c r="AM2662" s="44" t="s">
        <v>4433</v>
      </c>
      <c r="AN2662" s="296">
        <v>261146900</v>
      </c>
      <c r="AO2662" s="34"/>
      <c r="AP2662" s="34"/>
      <c r="AQ2662" s="34"/>
      <c r="AR2662" s="34"/>
      <c r="AS2662" s="34"/>
      <c r="AT2662" s="44" t="s">
        <v>7031</v>
      </c>
      <c r="AU2662" s="44"/>
      <c r="AV2662" s="751" t="str" cm="1">
        <f t="array" ref="AV26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2" s="34"/>
      <c r="AX2662" s="34"/>
      <c r="AY2662" s="34"/>
      <c r="AZ2662" s="34"/>
      <c r="BA2662" s="34"/>
      <c r="BB2662" s="34"/>
      <c r="BC2662" s="34"/>
      <c r="BD2662" s="44">
        <v>110203</v>
      </c>
      <c r="BE2662" s="34" t="s">
        <v>1408</v>
      </c>
      <c r="BF2662" s="43" t="s">
        <v>426</v>
      </c>
      <c r="BG2662" s="34" t="s">
        <v>585</v>
      </c>
      <c r="BH2662" s="34" t="s">
        <v>406</v>
      </c>
      <c r="BI2662" s="34" t="s">
        <v>1408</v>
      </c>
      <c r="BJ2662" s="44" t="s">
        <v>3928</v>
      </c>
      <c r="BK2662" s="44" t="s">
        <v>3304</v>
      </c>
    </row>
    <row r="2663" spans="22:63">
      <c r="V2663" s="43">
        <v>341</v>
      </c>
      <c r="W2663" s="34" t="s">
        <v>4427</v>
      </c>
      <c r="X2663" s="44">
        <v>110204</v>
      </c>
      <c r="Y2663" s="34" t="s">
        <v>1687</v>
      </c>
      <c r="Z2663" s="43" t="s">
        <v>426</v>
      </c>
      <c r="AA2663" s="34" t="s">
        <v>585</v>
      </c>
      <c r="AB2663" s="34" t="s">
        <v>406</v>
      </c>
      <c r="AC2663" s="34" t="s">
        <v>7140</v>
      </c>
      <c r="AD2663" s="44" t="s">
        <v>3928</v>
      </c>
      <c r="AE2663" s="44" t="s">
        <v>3304</v>
      </c>
      <c r="AF2663" s="43">
        <v>341</v>
      </c>
      <c r="AG2663" s="34" t="s">
        <v>4427</v>
      </c>
      <c r="AH2663" s="34" t="s">
        <v>4426</v>
      </c>
      <c r="AI2663" s="43" t="s">
        <v>4428</v>
      </c>
      <c r="AJ2663" s="44" t="s">
        <v>4429</v>
      </c>
      <c r="AK2663" s="295">
        <v>2560362</v>
      </c>
      <c r="AL2663" s="44" t="s">
        <v>596</v>
      </c>
      <c r="AM2663" s="44" t="s">
        <v>4433</v>
      </c>
      <c r="AN2663" s="296">
        <v>261146900</v>
      </c>
      <c r="AO2663" s="34"/>
      <c r="AP2663" s="34"/>
      <c r="AQ2663" s="34"/>
      <c r="AR2663" s="34"/>
      <c r="AS2663" s="34"/>
      <c r="AT2663" s="44" t="s">
        <v>7031</v>
      </c>
      <c r="AU2663" s="44"/>
      <c r="AV2663" s="751" t="str" cm="1">
        <f t="array" ref="AV26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3" s="34"/>
      <c r="AX2663" s="34"/>
      <c r="AY2663" s="34"/>
      <c r="AZ2663" s="34"/>
      <c r="BA2663" s="34"/>
      <c r="BB2663" s="34"/>
      <c r="BC2663" s="34"/>
      <c r="BD2663" s="44">
        <v>110204</v>
      </c>
      <c r="BE2663" s="34" t="s">
        <v>1687</v>
      </c>
      <c r="BF2663" s="43" t="s">
        <v>426</v>
      </c>
      <c r="BG2663" s="34" t="s">
        <v>585</v>
      </c>
      <c r="BH2663" s="34" t="s">
        <v>406</v>
      </c>
      <c r="BI2663" s="34" t="s">
        <v>7140</v>
      </c>
      <c r="BJ2663" s="44" t="s">
        <v>3928</v>
      </c>
      <c r="BK2663" s="44" t="s">
        <v>3304</v>
      </c>
    </row>
    <row r="2664" spans="22:63">
      <c r="V2664" s="43">
        <v>341</v>
      </c>
      <c r="W2664" s="34" t="s">
        <v>4427</v>
      </c>
      <c r="X2664" s="44">
        <v>110800</v>
      </c>
      <c r="Y2664" s="34" t="s">
        <v>7141</v>
      </c>
      <c r="Z2664" s="43" t="s">
        <v>426</v>
      </c>
      <c r="AA2664" s="34" t="s">
        <v>590</v>
      </c>
      <c r="AB2664" s="34" t="s">
        <v>406</v>
      </c>
      <c r="AC2664" s="34" t="s">
        <v>7142</v>
      </c>
      <c r="AD2664" s="44" t="s">
        <v>3928</v>
      </c>
      <c r="AE2664" s="44" t="s">
        <v>3304</v>
      </c>
      <c r="AF2664" s="43">
        <v>341</v>
      </c>
      <c r="AG2664" s="34" t="s">
        <v>4427</v>
      </c>
      <c r="AH2664" s="34" t="s">
        <v>4426</v>
      </c>
      <c r="AI2664" s="43" t="s">
        <v>4428</v>
      </c>
      <c r="AJ2664" s="44" t="s">
        <v>4429</v>
      </c>
      <c r="AK2664" s="295">
        <v>2560362</v>
      </c>
      <c r="AL2664" s="44" t="s">
        <v>596</v>
      </c>
      <c r="AM2664" s="44" t="s">
        <v>4433</v>
      </c>
      <c r="AN2664" s="296">
        <v>261146900</v>
      </c>
      <c r="AO2664" s="34"/>
      <c r="AP2664" s="34"/>
      <c r="AQ2664" s="34"/>
      <c r="AR2664" s="34"/>
      <c r="AS2664" s="34"/>
      <c r="AT2664" s="44" t="s">
        <v>7031</v>
      </c>
      <c r="AU2664" s="44"/>
      <c r="AV2664" s="751" t="str" cm="1">
        <f t="array" ref="AV26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4" s="34"/>
      <c r="AX2664" s="34"/>
      <c r="AY2664" s="34"/>
      <c r="AZ2664" s="34"/>
      <c r="BA2664" s="34"/>
      <c r="BB2664" s="34"/>
      <c r="BC2664" s="34"/>
      <c r="BD2664" s="44">
        <v>110800</v>
      </c>
      <c r="BE2664" s="34" t="s">
        <v>7141</v>
      </c>
      <c r="BF2664" s="43" t="s">
        <v>426</v>
      </c>
      <c r="BG2664" s="34" t="s">
        <v>590</v>
      </c>
      <c r="BH2664" s="34" t="s">
        <v>406</v>
      </c>
      <c r="BI2664" s="34" t="s">
        <v>7142</v>
      </c>
      <c r="BJ2664" s="44" t="s">
        <v>3928</v>
      </c>
      <c r="BK2664" s="44" t="s">
        <v>3304</v>
      </c>
    </row>
    <row r="2665" spans="22:63">
      <c r="V2665" s="43">
        <v>341</v>
      </c>
      <c r="W2665" s="34" t="s">
        <v>4427</v>
      </c>
      <c r="X2665" s="44">
        <v>110803</v>
      </c>
      <c r="Y2665" s="34" t="s">
        <v>857</v>
      </c>
      <c r="Z2665" s="43" t="s">
        <v>426</v>
      </c>
      <c r="AA2665" s="34" t="s">
        <v>590</v>
      </c>
      <c r="AB2665" s="34" t="s">
        <v>406</v>
      </c>
      <c r="AC2665" s="34" t="s">
        <v>857</v>
      </c>
      <c r="AD2665" s="44" t="s">
        <v>3928</v>
      </c>
      <c r="AE2665" s="44" t="s">
        <v>3304</v>
      </c>
      <c r="AF2665" s="43">
        <v>341</v>
      </c>
      <c r="AG2665" s="34" t="s">
        <v>4427</v>
      </c>
      <c r="AH2665" s="34" t="s">
        <v>4426</v>
      </c>
      <c r="AI2665" s="43" t="s">
        <v>4428</v>
      </c>
      <c r="AJ2665" s="44" t="s">
        <v>4429</v>
      </c>
      <c r="AK2665" s="295">
        <v>2560362</v>
      </c>
      <c r="AL2665" s="44" t="s">
        <v>596</v>
      </c>
      <c r="AM2665" s="44" t="s">
        <v>4433</v>
      </c>
      <c r="AN2665" s="296">
        <v>261146900</v>
      </c>
      <c r="AO2665" s="34"/>
      <c r="AP2665" s="34"/>
      <c r="AQ2665" s="34"/>
      <c r="AR2665" s="34"/>
      <c r="AS2665" s="34"/>
      <c r="AT2665" s="44" t="s">
        <v>7031</v>
      </c>
      <c r="AU2665" s="44"/>
      <c r="AV2665" s="751" t="str" cm="1">
        <f t="array" ref="AV26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5" s="34"/>
      <c r="AX2665" s="34"/>
      <c r="AY2665" s="34"/>
      <c r="AZ2665" s="34"/>
      <c r="BA2665" s="34"/>
      <c r="BB2665" s="34"/>
      <c r="BC2665" s="34"/>
      <c r="BD2665" s="44">
        <v>110803</v>
      </c>
      <c r="BE2665" s="34" t="s">
        <v>857</v>
      </c>
      <c r="BF2665" s="43" t="s">
        <v>426</v>
      </c>
      <c r="BG2665" s="34" t="s">
        <v>590</v>
      </c>
      <c r="BH2665" s="34" t="s">
        <v>406</v>
      </c>
      <c r="BI2665" s="34" t="s">
        <v>857</v>
      </c>
      <c r="BJ2665" s="44" t="s">
        <v>3928</v>
      </c>
      <c r="BK2665" s="44" t="s">
        <v>3304</v>
      </c>
    </row>
    <row r="2666" spans="22:63">
      <c r="V2666" s="43">
        <v>341</v>
      </c>
      <c r="W2666" s="34" t="s">
        <v>4427</v>
      </c>
      <c r="X2666" s="44">
        <v>110805</v>
      </c>
      <c r="Y2666" s="34" t="s">
        <v>1120</v>
      </c>
      <c r="Z2666" s="43" t="s">
        <v>426</v>
      </c>
      <c r="AA2666" s="34" t="s">
        <v>590</v>
      </c>
      <c r="AB2666" s="34" t="s">
        <v>406</v>
      </c>
      <c r="AC2666" s="34" t="s">
        <v>1120</v>
      </c>
      <c r="AD2666" s="44" t="s">
        <v>3928</v>
      </c>
      <c r="AE2666" s="44" t="s">
        <v>3304</v>
      </c>
      <c r="AF2666" s="43">
        <v>341</v>
      </c>
      <c r="AG2666" s="34" t="s">
        <v>4427</v>
      </c>
      <c r="AH2666" s="34" t="s">
        <v>4426</v>
      </c>
      <c r="AI2666" s="43" t="s">
        <v>4428</v>
      </c>
      <c r="AJ2666" s="44" t="s">
        <v>4429</v>
      </c>
      <c r="AK2666" s="295">
        <v>2560362</v>
      </c>
      <c r="AL2666" s="44" t="s">
        <v>596</v>
      </c>
      <c r="AM2666" s="44" t="s">
        <v>4433</v>
      </c>
      <c r="AN2666" s="296">
        <v>261146900</v>
      </c>
      <c r="AO2666" s="34"/>
      <c r="AP2666" s="34"/>
      <c r="AQ2666" s="34"/>
      <c r="AR2666" s="34"/>
      <c r="AS2666" s="34"/>
      <c r="AT2666" s="44" t="s">
        <v>7031</v>
      </c>
      <c r="AU2666" s="44"/>
      <c r="AV2666" s="751" t="str" cm="1">
        <f t="array" ref="AV26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6" s="34"/>
      <c r="AX2666" s="34"/>
      <c r="AY2666" s="34"/>
      <c r="AZ2666" s="34"/>
      <c r="BA2666" s="34"/>
      <c r="BB2666" s="34"/>
      <c r="BC2666" s="34"/>
      <c r="BD2666" s="44">
        <v>110805</v>
      </c>
      <c r="BE2666" s="34" t="s">
        <v>1120</v>
      </c>
      <c r="BF2666" s="43" t="s">
        <v>426</v>
      </c>
      <c r="BG2666" s="34" t="s">
        <v>590</v>
      </c>
      <c r="BH2666" s="34" t="s">
        <v>406</v>
      </c>
      <c r="BI2666" s="34" t="s">
        <v>1120</v>
      </c>
      <c r="BJ2666" s="44" t="s">
        <v>3928</v>
      </c>
      <c r="BK2666" s="44" t="s">
        <v>3304</v>
      </c>
    </row>
    <row r="2667" spans="22:63">
      <c r="V2667" s="43">
        <v>341</v>
      </c>
      <c r="W2667" s="34" t="s">
        <v>4427</v>
      </c>
      <c r="X2667" s="44">
        <v>110810</v>
      </c>
      <c r="Y2667" s="34" t="s">
        <v>1917</v>
      </c>
      <c r="Z2667" s="43" t="s">
        <v>426</v>
      </c>
      <c r="AA2667" s="34" t="s">
        <v>590</v>
      </c>
      <c r="AB2667" s="34" t="s">
        <v>406</v>
      </c>
      <c r="AC2667" s="34" t="s">
        <v>1917</v>
      </c>
      <c r="AD2667" s="44" t="s">
        <v>3928</v>
      </c>
      <c r="AE2667" s="44" t="s">
        <v>3304</v>
      </c>
      <c r="AF2667" s="43">
        <v>341</v>
      </c>
      <c r="AG2667" s="34" t="s">
        <v>4427</v>
      </c>
      <c r="AH2667" s="34" t="s">
        <v>4426</v>
      </c>
      <c r="AI2667" s="43" t="s">
        <v>4428</v>
      </c>
      <c r="AJ2667" s="44" t="s">
        <v>4429</v>
      </c>
      <c r="AK2667" s="295">
        <v>2560362</v>
      </c>
      <c r="AL2667" s="44" t="s">
        <v>596</v>
      </c>
      <c r="AM2667" s="44" t="s">
        <v>4433</v>
      </c>
      <c r="AN2667" s="296">
        <v>261146900</v>
      </c>
      <c r="AO2667" s="34"/>
      <c r="AP2667" s="34"/>
      <c r="AQ2667" s="34"/>
      <c r="AR2667" s="34"/>
      <c r="AS2667" s="34"/>
      <c r="AT2667" s="44" t="s">
        <v>7031</v>
      </c>
      <c r="AU2667" s="44"/>
      <c r="AV2667" s="751" t="str" cm="1">
        <f t="array" ref="AV26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7" s="34"/>
      <c r="AX2667" s="34"/>
      <c r="AY2667" s="34"/>
      <c r="AZ2667" s="34"/>
      <c r="BA2667" s="34"/>
      <c r="BB2667" s="34"/>
      <c r="BC2667" s="34"/>
      <c r="BD2667" s="44">
        <v>110810</v>
      </c>
      <c r="BE2667" s="34" t="s">
        <v>1917</v>
      </c>
      <c r="BF2667" s="43" t="s">
        <v>426</v>
      </c>
      <c r="BG2667" s="34" t="s">
        <v>590</v>
      </c>
      <c r="BH2667" s="34" t="s">
        <v>406</v>
      </c>
      <c r="BI2667" s="34" t="s">
        <v>1917</v>
      </c>
      <c r="BJ2667" s="44" t="s">
        <v>3928</v>
      </c>
      <c r="BK2667" s="44" t="s">
        <v>3304</v>
      </c>
    </row>
    <row r="2668" spans="22:63">
      <c r="V2668" s="43">
        <v>341</v>
      </c>
      <c r="W2668" s="34" t="s">
        <v>4427</v>
      </c>
      <c r="X2668" s="44">
        <v>110806</v>
      </c>
      <c r="Y2668" s="34" t="s">
        <v>1413</v>
      </c>
      <c r="Z2668" s="43" t="s">
        <v>426</v>
      </c>
      <c r="AA2668" s="34" t="s">
        <v>590</v>
      </c>
      <c r="AB2668" s="34" t="s">
        <v>406</v>
      </c>
      <c r="AC2668" s="34" t="s">
        <v>1413</v>
      </c>
      <c r="AD2668" s="44" t="s">
        <v>3928</v>
      </c>
      <c r="AE2668" s="44" t="s">
        <v>3304</v>
      </c>
      <c r="AF2668" s="43">
        <v>341</v>
      </c>
      <c r="AG2668" s="34" t="s">
        <v>4427</v>
      </c>
      <c r="AH2668" s="34" t="s">
        <v>4426</v>
      </c>
      <c r="AI2668" s="43" t="s">
        <v>4428</v>
      </c>
      <c r="AJ2668" s="44" t="s">
        <v>4429</v>
      </c>
      <c r="AK2668" s="295">
        <v>2560362</v>
      </c>
      <c r="AL2668" s="44" t="s">
        <v>596</v>
      </c>
      <c r="AM2668" s="44" t="s">
        <v>4433</v>
      </c>
      <c r="AN2668" s="296">
        <v>261146900</v>
      </c>
      <c r="AO2668" s="34"/>
      <c r="AP2668" s="34"/>
      <c r="AQ2668" s="34"/>
      <c r="AR2668" s="34"/>
      <c r="AS2668" s="34"/>
      <c r="AT2668" s="44" t="s">
        <v>7031</v>
      </c>
      <c r="AU2668" s="44"/>
      <c r="AV2668" s="751" t="str" cm="1">
        <f t="array" ref="AV26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8" s="34"/>
      <c r="AX2668" s="34"/>
      <c r="AY2668" s="34"/>
      <c r="AZ2668" s="34"/>
      <c r="BA2668" s="34"/>
      <c r="BB2668" s="34"/>
      <c r="BC2668" s="34"/>
      <c r="BD2668" s="44">
        <v>110806</v>
      </c>
      <c r="BE2668" s="34" t="s">
        <v>1413</v>
      </c>
      <c r="BF2668" s="43" t="s">
        <v>426</v>
      </c>
      <c r="BG2668" s="34" t="s">
        <v>590</v>
      </c>
      <c r="BH2668" s="34" t="s">
        <v>406</v>
      </c>
      <c r="BI2668" s="34" t="s">
        <v>1413</v>
      </c>
      <c r="BJ2668" s="44" t="s">
        <v>3928</v>
      </c>
      <c r="BK2668" s="44" t="s">
        <v>3304</v>
      </c>
    </row>
    <row r="2669" spans="22:63">
      <c r="V2669" s="43">
        <v>341</v>
      </c>
      <c r="W2669" s="34" t="s">
        <v>4427</v>
      </c>
      <c r="X2669" s="44">
        <v>110812</v>
      </c>
      <c r="Y2669" s="34" t="s">
        <v>2104</v>
      </c>
      <c r="Z2669" s="43" t="s">
        <v>426</v>
      </c>
      <c r="AA2669" s="34" t="s">
        <v>590</v>
      </c>
      <c r="AB2669" s="34" t="s">
        <v>406</v>
      </c>
      <c r="AC2669" s="34" t="s">
        <v>7142</v>
      </c>
      <c r="AD2669" s="44" t="s">
        <v>3928</v>
      </c>
      <c r="AE2669" s="44" t="s">
        <v>3304</v>
      </c>
      <c r="AF2669" s="43">
        <v>341</v>
      </c>
      <c r="AG2669" s="34" t="s">
        <v>4427</v>
      </c>
      <c r="AH2669" s="34" t="s">
        <v>4426</v>
      </c>
      <c r="AI2669" s="43" t="s">
        <v>4428</v>
      </c>
      <c r="AJ2669" s="44" t="s">
        <v>4429</v>
      </c>
      <c r="AK2669" s="295">
        <v>2560362</v>
      </c>
      <c r="AL2669" s="44" t="s">
        <v>596</v>
      </c>
      <c r="AM2669" s="44" t="s">
        <v>4433</v>
      </c>
      <c r="AN2669" s="296">
        <v>261146900</v>
      </c>
      <c r="AO2669" s="34"/>
      <c r="AP2669" s="34"/>
      <c r="AQ2669" s="34"/>
      <c r="AR2669" s="34"/>
      <c r="AS2669" s="34"/>
      <c r="AT2669" s="44" t="s">
        <v>7031</v>
      </c>
      <c r="AU2669" s="44"/>
      <c r="AV2669" s="751" t="str" cm="1">
        <f t="array" ref="AV26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69" s="34"/>
      <c r="AX2669" s="34"/>
      <c r="AY2669" s="34"/>
      <c r="AZ2669" s="34"/>
      <c r="BA2669" s="34"/>
      <c r="BB2669" s="34"/>
      <c r="BC2669" s="34"/>
      <c r="BD2669" s="44">
        <v>110812</v>
      </c>
      <c r="BE2669" s="34" t="s">
        <v>2104</v>
      </c>
      <c r="BF2669" s="43" t="s">
        <v>426</v>
      </c>
      <c r="BG2669" s="34" t="s">
        <v>590</v>
      </c>
      <c r="BH2669" s="34" t="s">
        <v>406</v>
      </c>
      <c r="BI2669" s="34" t="s">
        <v>7142</v>
      </c>
      <c r="BJ2669" s="44" t="s">
        <v>3928</v>
      </c>
      <c r="BK2669" s="44" t="s">
        <v>3304</v>
      </c>
    </row>
    <row r="2670" spans="22:63">
      <c r="V2670" s="43">
        <v>341</v>
      </c>
      <c r="W2670" s="34" t="s">
        <v>4427</v>
      </c>
      <c r="X2670" s="44">
        <v>110813</v>
      </c>
      <c r="Y2670" s="34" t="s">
        <v>2283</v>
      </c>
      <c r="Z2670" s="43" t="s">
        <v>426</v>
      </c>
      <c r="AA2670" s="34" t="s">
        <v>590</v>
      </c>
      <c r="AB2670" s="34" t="s">
        <v>406</v>
      </c>
      <c r="AC2670" s="34" t="s">
        <v>7143</v>
      </c>
      <c r="AD2670" s="44" t="s">
        <v>3928</v>
      </c>
      <c r="AE2670" s="44" t="s">
        <v>3304</v>
      </c>
      <c r="AF2670" s="43">
        <v>341</v>
      </c>
      <c r="AG2670" s="34" t="s">
        <v>4427</v>
      </c>
      <c r="AH2670" s="34" t="s">
        <v>4426</v>
      </c>
      <c r="AI2670" s="43" t="s">
        <v>4428</v>
      </c>
      <c r="AJ2670" s="44" t="s">
        <v>4429</v>
      </c>
      <c r="AK2670" s="295">
        <v>2560362</v>
      </c>
      <c r="AL2670" s="44" t="s">
        <v>596</v>
      </c>
      <c r="AM2670" s="44" t="s">
        <v>4433</v>
      </c>
      <c r="AN2670" s="296">
        <v>261146900</v>
      </c>
      <c r="AO2670" s="34"/>
      <c r="AP2670" s="34"/>
      <c r="AQ2670" s="34"/>
      <c r="AR2670" s="34"/>
      <c r="AS2670" s="34"/>
      <c r="AT2670" s="44" t="s">
        <v>7031</v>
      </c>
      <c r="AU2670" s="44"/>
      <c r="AV2670" s="751" t="str" cm="1">
        <f t="array" ref="AV26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0" s="34"/>
      <c r="AX2670" s="34"/>
      <c r="AY2670" s="34"/>
      <c r="AZ2670" s="34"/>
      <c r="BA2670" s="34"/>
      <c r="BB2670" s="34"/>
      <c r="BC2670" s="34"/>
      <c r="BD2670" s="44">
        <v>110813</v>
      </c>
      <c r="BE2670" s="34" t="s">
        <v>2283</v>
      </c>
      <c r="BF2670" s="43" t="s">
        <v>426</v>
      </c>
      <c r="BG2670" s="34" t="s">
        <v>590</v>
      </c>
      <c r="BH2670" s="34" t="s">
        <v>406</v>
      </c>
      <c r="BI2670" s="34" t="s">
        <v>7143</v>
      </c>
      <c r="BJ2670" s="44" t="s">
        <v>3928</v>
      </c>
      <c r="BK2670" s="44" t="s">
        <v>3304</v>
      </c>
    </row>
    <row r="2671" spans="22:63">
      <c r="V2671" s="43">
        <v>341</v>
      </c>
      <c r="W2671" s="34" t="s">
        <v>4427</v>
      </c>
      <c r="X2671" s="44">
        <v>110814</v>
      </c>
      <c r="Y2671" s="34" t="s">
        <v>2431</v>
      </c>
      <c r="Z2671" s="43" t="s">
        <v>426</v>
      </c>
      <c r="AA2671" s="34" t="s">
        <v>590</v>
      </c>
      <c r="AB2671" s="34" t="s">
        <v>406</v>
      </c>
      <c r="AC2671" s="34" t="s">
        <v>7144</v>
      </c>
      <c r="AD2671" s="44" t="s">
        <v>3928</v>
      </c>
      <c r="AE2671" s="44" t="s">
        <v>3304</v>
      </c>
      <c r="AF2671" s="43">
        <v>341</v>
      </c>
      <c r="AG2671" s="34" t="s">
        <v>4427</v>
      </c>
      <c r="AH2671" s="34" t="s">
        <v>4426</v>
      </c>
      <c r="AI2671" s="43" t="s">
        <v>4428</v>
      </c>
      <c r="AJ2671" s="44" t="s">
        <v>4429</v>
      </c>
      <c r="AK2671" s="295">
        <v>2560362</v>
      </c>
      <c r="AL2671" s="44" t="s">
        <v>596</v>
      </c>
      <c r="AM2671" s="44" t="s">
        <v>4433</v>
      </c>
      <c r="AN2671" s="296">
        <v>261146900</v>
      </c>
      <c r="AO2671" s="34"/>
      <c r="AP2671" s="34"/>
      <c r="AQ2671" s="34"/>
      <c r="AR2671" s="34"/>
      <c r="AS2671" s="34"/>
      <c r="AT2671" s="44" t="s">
        <v>7031</v>
      </c>
      <c r="AU2671" s="44"/>
      <c r="AV2671" s="751" t="str" cm="1">
        <f t="array" ref="AV26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1" s="34"/>
      <c r="AX2671" s="34"/>
      <c r="AY2671" s="34"/>
      <c r="AZ2671" s="34"/>
      <c r="BA2671" s="34"/>
      <c r="BB2671" s="34"/>
      <c r="BC2671" s="34"/>
      <c r="BD2671" s="44">
        <v>110814</v>
      </c>
      <c r="BE2671" s="34" t="s">
        <v>2431</v>
      </c>
      <c r="BF2671" s="43" t="s">
        <v>426</v>
      </c>
      <c r="BG2671" s="34" t="s">
        <v>590</v>
      </c>
      <c r="BH2671" s="34" t="s">
        <v>406</v>
      </c>
      <c r="BI2671" s="34" t="s">
        <v>7144</v>
      </c>
      <c r="BJ2671" s="44" t="s">
        <v>3928</v>
      </c>
      <c r="BK2671" s="44" t="s">
        <v>3304</v>
      </c>
    </row>
    <row r="2672" spans="22:63">
      <c r="V2672" s="43">
        <v>341</v>
      </c>
      <c r="W2672" s="34" t="s">
        <v>4427</v>
      </c>
      <c r="X2672" s="44">
        <v>110808</v>
      </c>
      <c r="Y2672" s="34" t="s">
        <v>1692</v>
      </c>
      <c r="Z2672" s="43" t="s">
        <v>426</v>
      </c>
      <c r="AA2672" s="34" t="s">
        <v>590</v>
      </c>
      <c r="AB2672" s="34" t="s">
        <v>406</v>
      </c>
      <c r="AC2672" s="34" t="s">
        <v>1692</v>
      </c>
      <c r="AD2672" s="44" t="s">
        <v>3928</v>
      </c>
      <c r="AE2672" s="44" t="s">
        <v>3304</v>
      </c>
      <c r="AF2672" s="43">
        <v>341</v>
      </c>
      <c r="AG2672" s="34" t="s">
        <v>4427</v>
      </c>
      <c r="AH2672" s="34" t="s">
        <v>4426</v>
      </c>
      <c r="AI2672" s="43" t="s">
        <v>4428</v>
      </c>
      <c r="AJ2672" s="44" t="s">
        <v>4429</v>
      </c>
      <c r="AK2672" s="295">
        <v>2560362</v>
      </c>
      <c r="AL2672" s="44" t="s">
        <v>596</v>
      </c>
      <c r="AM2672" s="44" t="s">
        <v>4433</v>
      </c>
      <c r="AN2672" s="296">
        <v>261146900</v>
      </c>
      <c r="AO2672" s="34"/>
      <c r="AP2672" s="34"/>
      <c r="AQ2672" s="34"/>
      <c r="AR2672" s="34"/>
      <c r="AS2672" s="34"/>
      <c r="AT2672" s="44" t="s">
        <v>7031</v>
      </c>
      <c r="AU2672" s="44"/>
      <c r="AV2672" s="751" t="str" cm="1">
        <f t="array" ref="AV26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2" s="34"/>
      <c r="AX2672" s="34"/>
      <c r="AY2672" s="34"/>
      <c r="AZ2672" s="34"/>
      <c r="BA2672" s="34"/>
      <c r="BB2672" s="34"/>
      <c r="BC2672" s="34"/>
      <c r="BD2672" s="44">
        <v>110808</v>
      </c>
      <c r="BE2672" s="34" t="s">
        <v>1692</v>
      </c>
      <c r="BF2672" s="43" t="s">
        <v>426</v>
      </c>
      <c r="BG2672" s="34" t="s">
        <v>590</v>
      </c>
      <c r="BH2672" s="34" t="s">
        <v>406</v>
      </c>
      <c r="BI2672" s="34" t="s">
        <v>1692</v>
      </c>
      <c r="BJ2672" s="44" t="s">
        <v>3928</v>
      </c>
      <c r="BK2672" s="44" t="s">
        <v>3304</v>
      </c>
    </row>
    <row r="2673" spans="22:63">
      <c r="V2673" s="43">
        <v>341</v>
      </c>
      <c r="W2673" s="34" t="s">
        <v>4427</v>
      </c>
      <c r="X2673" s="44">
        <v>111201</v>
      </c>
      <c r="Y2673" s="34" t="s">
        <v>862</v>
      </c>
      <c r="Z2673" s="43" t="s">
        <v>426</v>
      </c>
      <c r="AA2673" s="34" t="s">
        <v>595</v>
      </c>
      <c r="AB2673" s="34" t="s">
        <v>406</v>
      </c>
      <c r="AC2673" s="34" t="s">
        <v>862</v>
      </c>
      <c r="AD2673" s="44" t="s">
        <v>3928</v>
      </c>
      <c r="AE2673" s="44" t="s">
        <v>3304</v>
      </c>
      <c r="AF2673" s="43">
        <v>341</v>
      </c>
      <c r="AG2673" s="34" t="s">
        <v>4427</v>
      </c>
      <c r="AH2673" s="34" t="s">
        <v>4426</v>
      </c>
      <c r="AI2673" s="43" t="s">
        <v>4428</v>
      </c>
      <c r="AJ2673" s="44" t="s">
        <v>4429</v>
      </c>
      <c r="AK2673" s="295">
        <v>2560362</v>
      </c>
      <c r="AL2673" s="44" t="s">
        <v>596</v>
      </c>
      <c r="AM2673" s="44" t="s">
        <v>4433</v>
      </c>
      <c r="AN2673" s="296">
        <v>261146900</v>
      </c>
      <c r="AO2673" s="34"/>
      <c r="AP2673" s="34"/>
      <c r="AQ2673" s="34"/>
      <c r="AR2673" s="34"/>
      <c r="AS2673" s="34"/>
      <c r="AT2673" s="44" t="s">
        <v>7031</v>
      </c>
      <c r="AU2673" s="44"/>
      <c r="AV2673" s="751" t="str" cm="1">
        <f t="array" ref="AV26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3" s="34"/>
      <c r="AX2673" s="34"/>
      <c r="AY2673" s="34"/>
      <c r="AZ2673" s="34"/>
      <c r="BA2673" s="34"/>
      <c r="BB2673" s="34"/>
      <c r="BC2673" s="34"/>
      <c r="BD2673" s="44">
        <v>111201</v>
      </c>
      <c r="BE2673" s="34" t="s">
        <v>862</v>
      </c>
      <c r="BF2673" s="43" t="s">
        <v>426</v>
      </c>
      <c r="BG2673" s="34" t="s">
        <v>595</v>
      </c>
      <c r="BH2673" s="34" t="s">
        <v>406</v>
      </c>
      <c r="BI2673" s="34" t="s">
        <v>862</v>
      </c>
      <c r="BJ2673" s="44" t="s">
        <v>3928</v>
      </c>
      <c r="BK2673" s="44" t="s">
        <v>3304</v>
      </c>
    </row>
    <row r="2674" spans="22:63">
      <c r="V2674" s="43">
        <v>341</v>
      </c>
      <c r="W2674" s="34" t="s">
        <v>4427</v>
      </c>
      <c r="X2674" s="44">
        <v>111202</v>
      </c>
      <c r="Y2674" s="34" t="s">
        <v>1125</v>
      </c>
      <c r="Z2674" s="43" t="s">
        <v>426</v>
      </c>
      <c r="AA2674" s="34" t="s">
        <v>595</v>
      </c>
      <c r="AB2674" s="34" t="s">
        <v>406</v>
      </c>
      <c r="AC2674" s="34" t="s">
        <v>1125</v>
      </c>
      <c r="AD2674" s="44" t="s">
        <v>3928</v>
      </c>
      <c r="AE2674" s="44" t="s">
        <v>3304</v>
      </c>
      <c r="AF2674" s="43">
        <v>341</v>
      </c>
      <c r="AG2674" s="34" t="s">
        <v>4427</v>
      </c>
      <c r="AH2674" s="34" t="s">
        <v>4426</v>
      </c>
      <c r="AI2674" s="43" t="s">
        <v>4428</v>
      </c>
      <c r="AJ2674" s="44" t="s">
        <v>4429</v>
      </c>
      <c r="AK2674" s="295">
        <v>2560362</v>
      </c>
      <c r="AL2674" s="44" t="s">
        <v>596</v>
      </c>
      <c r="AM2674" s="44" t="s">
        <v>4433</v>
      </c>
      <c r="AN2674" s="296">
        <v>261146900</v>
      </c>
      <c r="AO2674" s="34"/>
      <c r="AP2674" s="34"/>
      <c r="AQ2674" s="34"/>
      <c r="AR2674" s="34"/>
      <c r="AS2674" s="34"/>
      <c r="AT2674" s="44" t="s">
        <v>7031</v>
      </c>
      <c r="AU2674" s="44"/>
      <c r="AV2674" s="751" t="str" cm="1">
        <f t="array" ref="AV26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4" s="34"/>
      <c r="AX2674" s="34"/>
      <c r="AY2674" s="34"/>
      <c r="AZ2674" s="34"/>
      <c r="BA2674" s="34"/>
      <c r="BB2674" s="34"/>
      <c r="BC2674" s="34"/>
      <c r="BD2674" s="44">
        <v>111202</v>
      </c>
      <c r="BE2674" s="34" t="s">
        <v>1125</v>
      </c>
      <c r="BF2674" s="43" t="s">
        <v>426</v>
      </c>
      <c r="BG2674" s="34" t="s">
        <v>595</v>
      </c>
      <c r="BH2674" s="34" t="s">
        <v>406</v>
      </c>
      <c r="BI2674" s="34" t="s">
        <v>1125</v>
      </c>
      <c r="BJ2674" s="44" t="s">
        <v>3928</v>
      </c>
      <c r="BK2674" s="44" t="s">
        <v>3304</v>
      </c>
    </row>
    <row r="2675" spans="22:63">
      <c r="V2675" s="43">
        <v>341</v>
      </c>
      <c r="W2675" s="34" t="s">
        <v>4427</v>
      </c>
      <c r="X2675" s="44">
        <v>111203</v>
      </c>
      <c r="Y2675" s="34" t="s">
        <v>1418</v>
      </c>
      <c r="Z2675" s="43" t="s">
        <v>426</v>
      </c>
      <c r="AA2675" s="34" t="s">
        <v>595</v>
      </c>
      <c r="AB2675" s="34" t="s">
        <v>406</v>
      </c>
      <c r="AC2675" s="34" t="s">
        <v>1418</v>
      </c>
      <c r="AD2675" s="44" t="s">
        <v>3928</v>
      </c>
      <c r="AE2675" s="44" t="s">
        <v>3304</v>
      </c>
      <c r="AF2675" s="43">
        <v>341</v>
      </c>
      <c r="AG2675" s="34" t="s">
        <v>4427</v>
      </c>
      <c r="AH2675" s="34" t="s">
        <v>4426</v>
      </c>
      <c r="AI2675" s="43" t="s">
        <v>4428</v>
      </c>
      <c r="AJ2675" s="44" t="s">
        <v>4429</v>
      </c>
      <c r="AK2675" s="295">
        <v>2560362</v>
      </c>
      <c r="AL2675" s="44" t="s">
        <v>596</v>
      </c>
      <c r="AM2675" s="44" t="s">
        <v>4433</v>
      </c>
      <c r="AN2675" s="296">
        <v>261146900</v>
      </c>
      <c r="AO2675" s="34"/>
      <c r="AP2675" s="34"/>
      <c r="AQ2675" s="34"/>
      <c r="AR2675" s="34"/>
      <c r="AS2675" s="34"/>
      <c r="AT2675" s="44" t="s">
        <v>7031</v>
      </c>
      <c r="AU2675" s="44"/>
      <c r="AV2675" s="751" t="str" cm="1">
        <f t="array" ref="AV26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5" s="34"/>
      <c r="AX2675" s="34"/>
      <c r="AY2675" s="34"/>
      <c r="AZ2675" s="34"/>
      <c r="BA2675" s="34"/>
      <c r="BB2675" s="34"/>
      <c r="BC2675" s="34"/>
      <c r="BD2675" s="44">
        <v>111203</v>
      </c>
      <c r="BE2675" s="34" t="s">
        <v>1418</v>
      </c>
      <c r="BF2675" s="43" t="s">
        <v>426</v>
      </c>
      <c r="BG2675" s="34" t="s">
        <v>595</v>
      </c>
      <c r="BH2675" s="34" t="s">
        <v>406</v>
      </c>
      <c r="BI2675" s="34" t="s">
        <v>1418</v>
      </c>
      <c r="BJ2675" s="44" t="s">
        <v>3928</v>
      </c>
      <c r="BK2675" s="44" t="s">
        <v>3304</v>
      </c>
    </row>
    <row r="2676" spans="22:63">
      <c r="V2676" s="43">
        <v>341</v>
      </c>
      <c r="W2676" s="34" t="s">
        <v>4427</v>
      </c>
      <c r="X2676" s="44">
        <v>111200</v>
      </c>
      <c r="Y2676" s="34" t="s">
        <v>7145</v>
      </c>
      <c r="Z2676" s="43" t="s">
        <v>426</v>
      </c>
      <c r="AA2676" s="34" t="s">
        <v>595</v>
      </c>
      <c r="AB2676" s="34" t="s">
        <v>406</v>
      </c>
      <c r="AC2676" s="34" t="s">
        <v>1418</v>
      </c>
      <c r="AD2676" s="44" t="s">
        <v>3928</v>
      </c>
      <c r="AE2676" s="44" t="s">
        <v>3304</v>
      </c>
      <c r="AF2676" s="43">
        <v>341</v>
      </c>
      <c r="AG2676" s="34" t="s">
        <v>4427</v>
      </c>
      <c r="AH2676" s="34" t="s">
        <v>4426</v>
      </c>
      <c r="AI2676" s="43" t="s">
        <v>4428</v>
      </c>
      <c r="AJ2676" s="44" t="s">
        <v>4429</v>
      </c>
      <c r="AK2676" s="295">
        <v>2560362</v>
      </c>
      <c r="AL2676" s="44" t="s">
        <v>596</v>
      </c>
      <c r="AM2676" s="44" t="s">
        <v>4433</v>
      </c>
      <c r="AN2676" s="296">
        <v>261146900</v>
      </c>
      <c r="AO2676" s="34"/>
      <c r="AP2676" s="34"/>
      <c r="AQ2676" s="34"/>
      <c r="AR2676" s="34"/>
      <c r="AS2676" s="34"/>
      <c r="AT2676" s="44" t="s">
        <v>7031</v>
      </c>
      <c r="AU2676" s="44"/>
      <c r="AV2676" s="751" t="str" cm="1">
        <f t="array" ref="AV26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6" s="34"/>
      <c r="AX2676" s="34"/>
      <c r="AY2676" s="34"/>
      <c r="AZ2676" s="34"/>
      <c r="BA2676" s="34"/>
      <c r="BB2676" s="34"/>
      <c r="BC2676" s="34"/>
      <c r="BD2676" s="44">
        <v>111200</v>
      </c>
      <c r="BE2676" s="34" t="s">
        <v>7145</v>
      </c>
      <c r="BF2676" s="43" t="s">
        <v>426</v>
      </c>
      <c r="BG2676" s="34" t="s">
        <v>595</v>
      </c>
      <c r="BH2676" s="34" t="s">
        <v>406</v>
      </c>
      <c r="BI2676" s="34" t="s">
        <v>1418</v>
      </c>
      <c r="BJ2676" s="44" t="s">
        <v>3928</v>
      </c>
      <c r="BK2676" s="44" t="s">
        <v>3304</v>
      </c>
    </row>
    <row r="2677" spans="22:63">
      <c r="V2677" s="43">
        <v>341</v>
      </c>
      <c r="W2677" s="34" t="s">
        <v>4427</v>
      </c>
      <c r="X2677" s="44">
        <v>111306</v>
      </c>
      <c r="Y2677" s="34" t="s">
        <v>863</v>
      </c>
      <c r="Z2677" s="43" t="s">
        <v>426</v>
      </c>
      <c r="AA2677" s="34" t="s">
        <v>596</v>
      </c>
      <c r="AB2677" s="34" t="s">
        <v>406</v>
      </c>
      <c r="AC2677" s="34" t="s">
        <v>863</v>
      </c>
      <c r="AD2677" s="44" t="s">
        <v>3928</v>
      </c>
      <c r="AE2677" s="44" t="s">
        <v>3304</v>
      </c>
      <c r="AF2677" s="43">
        <v>341</v>
      </c>
      <c r="AG2677" s="34" t="s">
        <v>4427</v>
      </c>
      <c r="AH2677" s="34" t="s">
        <v>4426</v>
      </c>
      <c r="AI2677" s="43" t="s">
        <v>4428</v>
      </c>
      <c r="AJ2677" s="44" t="s">
        <v>4429</v>
      </c>
      <c r="AK2677" s="295">
        <v>2560362</v>
      </c>
      <c r="AL2677" s="44" t="s">
        <v>596</v>
      </c>
      <c r="AM2677" s="44" t="s">
        <v>4433</v>
      </c>
      <c r="AN2677" s="296">
        <v>261146900</v>
      </c>
      <c r="AO2677" s="34"/>
      <c r="AP2677" s="34"/>
      <c r="AQ2677" s="34"/>
      <c r="AR2677" s="34"/>
      <c r="AS2677" s="34"/>
      <c r="AT2677" s="44" t="s">
        <v>7031</v>
      </c>
      <c r="AU2677" s="44"/>
      <c r="AV2677" s="751" t="str" cm="1">
        <f t="array" ref="AV26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7" s="34"/>
      <c r="AX2677" s="34"/>
      <c r="AY2677" s="34"/>
      <c r="AZ2677" s="34"/>
      <c r="BA2677" s="34"/>
      <c r="BB2677" s="34"/>
      <c r="BC2677" s="34"/>
      <c r="BD2677" s="44">
        <v>111306</v>
      </c>
      <c r="BE2677" s="34" t="s">
        <v>863</v>
      </c>
      <c r="BF2677" s="43" t="s">
        <v>426</v>
      </c>
      <c r="BG2677" s="34" t="s">
        <v>596</v>
      </c>
      <c r="BH2677" s="34" t="s">
        <v>406</v>
      </c>
      <c r="BI2677" s="34" t="s">
        <v>863</v>
      </c>
      <c r="BJ2677" s="44" t="s">
        <v>3928</v>
      </c>
      <c r="BK2677" s="44" t="s">
        <v>3304</v>
      </c>
    </row>
    <row r="2678" spans="22:63">
      <c r="V2678" s="43">
        <v>341</v>
      </c>
      <c r="W2678" s="34" t="s">
        <v>4427</v>
      </c>
      <c r="X2678" s="44">
        <v>111310</v>
      </c>
      <c r="Y2678" s="34" t="s">
        <v>1126</v>
      </c>
      <c r="Z2678" s="43" t="s">
        <v>426</v>
      </c>
      <c r="AA2678" s="34" t="s">
        <v>596</v>
      </c>
      <c r="AB2678" s="34" t="s">
        <v>406</v>
      </c>
      <c r="AC2678" s="34" t="s">
        <v>1126</v>
      </c>
      <c r="AD2678" s="44" t="s">
        <v>3928</v>
      </c>
      <c r="AE2678" s="44" t="s">
        <v>3304</v>
      </c>
      <c r="AF2678" s="43">
        <v>341</v>
      </c>
      <c r="AG2678" s="34" t="s">
        <v>4427</v>
      </c>
      <c r="AH2678" s="34" t="s">
        <v>4426</v>
      </c>
      <c r="AI2678" s="43" t="s">
        <v>4428</v>
      </c>
      <c r="AJ2678" s="44" t="s">
        <v>4429</v>
      </c>
      <c r="AK2678" s="295">
        <v>2560362</v>
      </c>
      <c r="AL2678" s="44" t="s">
        <v>596</v>
      </c>
      <c r="AM2678" s="44" t="s">
        <v>4433</v>
      </c>
      <c r="AN2678" s="296">
        <v>261146900</v>
      </c>
      <c r="AO2678" s="34"/>
      <c r="AP2678" s="34"/>
      <c r="AQ2678" s="34"/>
      <c r="AR2678" s="34"/>
      <c r="AS2678" s="34"/>
      <c r="AT2678" s="44" t="s">
        <v>7031</v>
      </c>
      <c r="AU2678" s="44"/>
      <c r="AV2678" s="751" t="str" cm="1">
        <f t="array" ref="AV26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8" s="34"/>
      <c r="AX2678" s="34"/>
      <c r="AY2678" s="34"/>
      <c r="AZ2678" s="34"/>
      <c r="BA2678" s="34"/>
      <c r="BB2678" s="34"/>
      <c r="BC2678" s="34"/>
      <c r="BD2678" s="44">
        <v>111310</v>
      </c>
      <c r="BE2678" s="34" t="s">
        <v>1126</v>
      </c>
      <c r="BF2678" s="43" t="s">
        <v>426</v>
      </c>
      <c r="BG2678" s="34" t="s">
        <v>596</v>
      </c>
      <c r="BH2678" s="34" t="s">
        <v>406</v>
      </c>
      <c r="BI2678" s="34" t="s">
        <v>1126</v>
      </c>
      <c r="BJ2678" s="44" t="s">
        <v>3928</v>
      </c>
      <c r="BK2678" s="44" t="s">
        <v>3304</v>
      </c>
    </row>
    <row r="2679" spans="22:63">
      <c r="V2679" s="43">
        <v>341</v>
      </c>
      <c r="W2679" s="34" t="s">
        <v>4427</v>
      </c>
      <c r="X2679" s="44">
        <v>111311</v>
      </c>
      <c r="Y2679" s="34" t="s">
        <v>1419</v>
      </c>
      <c r="Z2679" s="43" t="s">
        <v>426</v>
      </c>
      <c r="AA2679" s="34" t="s">
        <v>596</v>
      </c>
      <c r="AB2679" s="34" t="s">
        <v>406</v>
      </c>
      <c r="AC2679" s="34" t="s">
        <v>1419</v>
      </c>
      <c r="AD2679" s="44" t="s">
        <v>3928</v>
      </c>
      <c r="AE2679" s="44" t="s">
        <v>3304</v>
      </c>
      <c r="AF2679" s="43">
        <v>341</v>
      </c>
      <c r="AG2679" s="34" t="s">
        <v>4427</v>
      </c>
      <c r="AH2679" s="34" t="s">
        <v>4426</v>
      </c>
      <c r="AI2679" s="43" t="s">
        <v>4428</v>
      </c>
      <c r="AJ2679" s="44" t="s">
        <v>4429</v>
      </c>
      <c r="AK2679" s="295">
        <v>2560362</v>
      </c>
      <c r="AL2679" s="44" t="s">
        <v>596</v>
      </c>
      <c r="AM2679" s="44" t="s">
        <v>4433</v>
      </c>
      <c r="AN2679" s="296">
        <v>261146900</v>
      </c>
      <c r="AO2679" s="34"/>
      <c r="AP2679" s="34"/>
      <c r="AQ2679" s="34"/>
      <c r="AR2679" s="34"/>
      <c r="AS2679" s="34"/>
      <c r="AT2679" s="44" t="s">
        <v>7031</v>
      </c>
      <c r="AU2679" s="44"/>
      <c r="AV2679" s="751" t="str" cm="1">
        <f t="array" ref="AV26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79" s="34"/>
      <c r="AX2679" s="34"/>
      <c r="AY2679" s="34"/>
      <c r="AZ2679" s="34"/>
      <c r="BA2679" s="34"/>
      <c r="BB2679" s="34"/>
      <c r="BC2679" s="34"/>
      <c r="BD2679" s="44">
        <v>111311</v>
      </c>
      <c r="BE2679" s="34" t="s">
        <v>1419</v>
      </c>
      <c r="BF2679" s="43" t="s">
        <v>426</v>
      </c>
      <c r="BG2679" s="34" t="s">
        <v>596</v>
      </c>
      <c r="BH2679" s="34" t="s">
        <v>406</v>
      </c>
      <c r="BI2679" s="34" t="s">
        <v>1419</v>
      </c>
      <c r="BJ2679" s="44" t="s">
        <v>3928</v>
      </c>
      <c r="BK2679" s="44" t="s">
        <v>3304</v>
      </c>
    </row>
    <row r="2680" spans="22:63">
      <c r="V2680" s="43">
        <v>341</v>
      </c>
      <c r="W2680" s="34" t="s">
        <v>4427</v>
      </c>
      <c r="X2680" s="44">
        <v>111314</v>
      </c>
      <c r="Y2680" s="34" t="s">
        <v>1695</v>
      </c>
      <c r="Z2680" s="43" t="s">
        <v>426</v>
      </c>
      <c r="AA2680" s="34" t="s">
        <v>596</v>
      </c>
      <c r="AB2680" s="34" t="s">
        <v>406</v>
      </c>
      <c r="AC2680" s="34" t="s">
        <v>1695</v>
      </c>
      <c r="AD2680" s="44" t="s">
        <v>3928</v>
      </c>
      <c r="AE2680" s="44" t="s">
        <v>3304</v>
      </c>
      <c r="AF2680" s="43">
        <v>341</v>
      </c>
      <c r="AG2680" s="34" t="s">
        <v>4427</v>
      </c>
      <c r="AH2680" s="34" t="s">
        <v>4426</v>
      </c>
      <c r="AI2680" s="43" t="s">
        <v>4428</v>
      </c>
      <c r="AJ2680" s="44" t="s">
        <v>4429</v>
      </c>
      <c r="AK2680" s="295">
        <v>2560362</v>
      </c>
      <c r="AL2680" s="44" t="s">
        <v>596</v>
      </c>
      <c r="AM2680" s="44" t="s">
        <v>4433</v>
      </c>
      <c r="AN2680" s="296">
        <v>261146900</v>
      </c>
      <c r="AO2680" s="34"/>
      <c r="AP2680" s="34"/>
      <c r="AQ2680" s="34"/>
      <c r="AR2680" s="34"/>
      <c r="AS2680" s="34"/>
      <c r="AT2680" s="44" t="s">
        <v>7031</v>
      </c>
      <c r="AU2680" s="44"/>
      <c r="AV2680" s="751" t="str" cm="1">
        <f t="array" ref="AV26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0" s="34"/>
      <c r="AX2680" s="34"/>
      <c r="AY2680" s="34"/>
      <c r="AZ2680" s="34"/>
      <c r="BA2680" s="34"/>
      <c r="BB2680" s="34"/>
      <c r="BC2680" s="34"/>
      <c r="BD2680" s="44">
        <v>111314</v>
      </c>
      <c r="BE2680" s="34" t="s">
        <v>1695</v>
      </c>
      <c r="BF2680" s="43" t="s">
        <v>426</v>
      </c>
      <c r="BG2680" s="34" t="s">
        <v>596</v>
      </c>
      <c r="BH2680" s="34" t="s">
        <v>406</v>
      </c>
      <c r="BI2680" s="34" t="s">
        <v>1695</v>
      </c>
      <c r="BJ2680" s="44" t="s">
        <v>3928</v>
      </c>
      <c r="BK2680" s="44" t="s">
        <v>3304</v>
      </c>
    </row>
    <row r="2681" spans="22:63">
      <c r="V2681" s="43">
        <v>341</v>
      </c>
      <c r="W2681" s="34" t="s">
        <v>4427</v>
      </c>
      <c r="X2681" s="44">
        <v>111316</v>
      </c>
      <c r="Y2681" s="34" t="s">
        <v>1921</v>
      </c>
      <c r="Z2681" s="43" t="s">
        <v>426</v>
      </c>
      <c r="AA2681" s="34" t="s">
        <v>596</v>
      </c>
      <c r="AB2681" s="34" t="s">
        <v>406</v>
      </c>
      <c r="AC2681" s="34" t="s">
        <v>1921</v>
      </c>
      <c r="AD2681" s="44" t="s">
        <v>3928</v>
      </c>
      <c r="AE2681" s="44" t="s">
        <v>3304</v>
      </c>
      <c r="AF2681" s="43">
        <v>341</v>
      </c>
      <c r="AG2681" s="34" t="s">
        <v>4427</v>
      </c>
      <c r="AH2681" s="34" t="s">
        <v>4426</v>
      </c>
      <c r="AI2681" s="43" t="s">
        <v>4428</v>
      </c>
      <c r="AJ2681" s="44" t="s">
        <v>4429</v>
      </c>
      <c r="AK2681" s="295">
        <v>2560362</v>
      </c>
      <c r="AL2681" s="44" t="s">
        <v>596</v>
      </c>
      <c r="AM2681" s="44" t="s">
        <v>4433</v>
      </c>
      <c r="AN2681" s="296">
        <v>261146900</v>
      </c>
      <c r="AO2681" s="34"/>
      <c r="AP2681" s="34"/>
      <c r="AQ2681" s="34"/>
      <c r="AR2681" s="34"/>
      <c r="AS2681" s="34"/>
      <c r="AT2681" s="44" t="s">
        <v>7031</v>
      </c>
      <c r="AU2681" s="44"/>
      <c r="AV2681" s="751" t="str" cm="1">
        <f t="array" ref="AV26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1" s="34"/>
      <c r="AX2681" s="34"/>
      <c r="AY2681" s="34"/>
      <c r="AZ2681" s="34"/>
      <c r="BA2681" s="34"/>
      <c r="BB2681" s="34"/>
      <c r="BC2681" s="34"/>
      <c r="BD2681" s="44">
        <v>111316</v>
      </c>
      <c r="BE2681" s="34" t="s">
        <v>1921</v>
      </c>
      <c r="BF2681" s="43" t="s">
        <v>426</v>
      </c>
      <c r="BG2681" s="34" t="s">
        <v>596</v>
      </c>
      <c r="BH2681" s="34" t="s">
        <v>406</v>
      </c>
      <c r="BI2681" s="34" t="s">
        <v>1921</v>
      </c>
      <c r="BJ2681" s="44" t="s">
        <v>3928</v>
      </c>
      <c r="BK2681" s="44" t="s">
        <v>3304</v>
      </c>
    </row>
    <row r="2682" spans="22:63">
      <c r="V2682" s="43">
        <v>341</v>
      </c>
      <c r="W2682" s="34" t="s">
        <v>4427</v>
      </c>
      <c r="X2682" s="44">
        <v>111300</v>
      </c>
      <c r="Y2682" s="34" t="s">
        <v>7146</v>
      </c>
      <c r="Z2682" s="43" t="s">
        <v>426</v>
      </c>
      <c r="AA2682" s="34" t="s">
        <v>596</v>
      </c>
      <c r="AB2682" s="34" t="s">
        <v>406</v>
      </c>
      <c r="AC2682" s="34" t="s">
        <v>7147</v>
      </c>
      <c r="AD2682" s="44" t="s">
        <v>3928</v>
      </c>
      <c r="AE2682" s="44" t="s">
        <v>3304</v>
      </c>
      <c r="AF2682" s="43">
        <v>341</v>
      </c>
      <c r="AG2682" s="34" t="s">
        <v>4427</v>
      </c>
      <c r="AH2682" s="34" t="s">
        <v>4426</v>
      </c>
      <c r="AI2682" s="43" t="s">
        <v>4428</v>
      </c>
      <c r="AJ2682" s="44" t="s">
        <v>4429</v>
      </c>
      <c r="AK2682" s="295">
        <v>2560362</v>
      </c>
      <c r="AL2682" s="44" t="s">
        <v>596</v>
      </c>
      <c r="AM2682" s="44" t="s">
        <v>4433</v>
      </c>
      <c r="AN2682" s="296">
        <v>261146900</v>
      </c>
      <c r="AO2682" s="34"/>
      <c r="AP2682" s="34"/>
      <c r="AQ2682" s="34"/>
      <c r="AR2682" s="34"/>
      <c r="AS2682" s="34"/>
      <c r="AT2682" s="44" t="s">
        <v>7031</v>
      </c>
      <c r="AU2682" s="44"/>
      <c r="AV2682" s="751" t="str" cm="1">
        <f t="array" ref="AV26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2" s="34"/>
      <c r="AX2682" s="34"/>
      <c r="AY2682" s="34"/>
      <c r="AZ2682" s="34"/>
      <c r="BA2682" s="34"/>
      <c r="BB2682" s="34"/>
      <c r="BC2682" s="34"/>
      <c r="BD2682" s="44">
        <v>111300</v>
      </c>
      <c r="BE2682" s="34" t="s">
        <v>7146</v>
      </c>
      <c r="BF2682" s="43" t="s">
        <v>426</v>
      </c>
      <c r="BG2682" s="34" t="s">
        <v>596</v>
      </c>
      <c r="BH2682" s="34" t="s">
        <v>406</v>
      </c>
      <c r="BI2682" s="34" t="s">
        <v>7147</v>
      </c>
      <c r="BJ2682" s="44" t="s">
        <v>3928</v>
      </c>
      <c r="BK2682" s="44" t="s">
        <v>3304</v>
      </c>
    </row>
    <row r="2683" spans="22:63">
      <c r="V2683" s="43">
        <v>341</v>
      </c>
      <c r="W2683" s="34" t="s">
        <v>4427</v>
      </c>
      <c r="X2683" s="44">
        <v>111317</v>
      </c>
      <c r="Y2683" s="34" t="s">
        <v>2107</v>
      </c>
      <c r="Z2683" s="43" t="s">
        <v>426</v>
      </c>
      <c r="AA2683" s="34" t="s">
        <v>596</v>
      </c>
      <c r="AB2683" s="34" t="s">
        <v>406</v>
      </c>
      <c r="AC2683" s="34" t="s">
        <v>2107</v>
      </c>
      <c r="AD2683" s="44" t="s">
        <v>3928</v>
      </c>
      <c r="AE2683" s="44" t="s">
        <v>3304</v>
      </c>
      <c r="AF2683" s="43">
        <v>341</v>
      </c>
      <c r="AG2683" s="34" t="s">
        <v>4427</v>
      </c>
      <c r="AH2683" s="34" t="s">
        <v>4426</v>
      </c>
      <c r="AI2683" s="43" t="s">
        <v>4428</v>
      </c>
      <c r="AJ2683" s="44" t="s">
        <v>4429</v>
      </c>
      <c r="AK2683" s="295">
        <v>2560362</v>
      </c>
      <c r="AL2683" s="44" t="s">
        <v>596</v>
      </c>
      <c r="AM2683" s="44" t="s">
        <v>4433</v>
      </c>
      <c r="AN2683" s="296">
        <v>261146900</v>
      </c>
      <c r="AO2683" s="34"/>
      <c r="AP2683" s="34"/>
      <c r="AQ2683" s="34"/>
      <c r="AR2683" s="34"/>
      <c r="AS2683" s="34"/>
      <c r="AT2683" s="44" t="s">
        <v>7031</v>
      </c>
      <c r="AU2683" s="44"/>
      <c r="AV2683" s="751" t="str" cm="1">
        <f t="array" ref="AV26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3" s="34"/>
      <c r="AX2683" s="34"/>
      <c r="AY2683" s="34"/>
      <c r="AZ2683" s="34"/>
      <c r="BA2683" s="34"/>
      <c r="BB2683" s="34"/>
      <c r="BC2683" s="34"/>
      <c r="BD2683" s="44">
        <v>111317</v>
      </c>
      <c r="BE2683" s="34" t="s">
        <v>2107</v>
      </c>
      <c r="BF2683" s="43" t="s">
        <v>426</v>
      </c>
      <c r="BG2683" s="34" t="s">
        <v>596</v>
      </c>
      <c r="BH2683" s="34" t="s">
        <v>406</v>
      </c>
      <c r="BI2683" s="34" t="s">
        <v>2107</v>
      </c>
      <c r="BJ2683" s="44" t="s">
        <v>3928</v>
      </c>
      <c r="BK2683" s="44" t="s">
        <v>3304</v>
      </c>
    </row>
    <row r="2684" spans="22:63">
      <c r="V2684" s="43">
        <v>341</v>
      </c>
      <c r="W2684" s="34" t="s">
        <v>4427</v>
      </c>
      <c r="X2684" s="44">
        <v>111321</v>
      </c>
      <c r="Y2684" s="34" t="s">
        <v>2434</v>
      </c>
      <c r="Z2684" s="43" t="s">
        <v>426</v>
      </c>
      <c r="AA2684" s="34" t="s">
        <v>596</v>
      </c>
      <c r="AB2684" s="34" t="s">
        <v>406</v>
      </c>
      <c r="AC2684" s="34" t="s">
        <v>7148</v>
      </c>
      <c r="AD2684" s="44" t="s">
        <v>3928</v>
      </c>
      <c r="AE2684" s="44" t="s">
        <v>3304</v>
      </c>
      <c r="AF2684" s="43">
        <v>341</v>
      </c>
      <c r="AG2684" s="34" t="s">
        <v>4427</v>
      </c>
      <c r="AH2684" s="34" t="s">
        <v>4426</v>
      </c>
      <c r="AI2684" s="43" t="s">
        <v>4428</v>
      </c>
      <c r="AJ2684" s="44" t="s">
        <v>4429</v>
      </c>
      <c r="AK2684" s="295">
        <v>2560362</v>
      </c>
      <c r="AL2684" s="44" t="s">
        <v>596</v>
      </c>
      <c r="AM2684" s="44" t="s">
        <v>4433</v>
      </c>
      <c r="AN2684" s="296">
        <v>261146900</v>
      </c>
      <c r="AO2684" s="34"/>
      <c r="AP2684" s="34"/>
      <c r="AQ2684" s="34"/>
      <c r="AR2684" s="34"/>
      <c r="AS2684" s="34"/>
      <c r="AT2684" s="44" t="s">
        <v>7031</v>
      </c>
      <c r="AU2684" s="44"/>
      <c r="AV2684" s="751" t="str" cm="1">
        <f t="array" ref="AV26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4" s="34"/>
      <c r="AX2684" s="34"/>
      <c r="AY2684" s="34"/>
      <c r="AZ2684" s="34"/>
      <c r="BA2684" s="34"/>
      <c r="BB2684" s="34"/>
      <c r="BC2684" s="34"/>
      <c r="BD2684" s="44">
        <v>111321</v>
      </c>
      <c r="BE2684" s="34" t="s">
        <v>2434</v>
      </c>
      <c r="BF2684" s="43" t="s">
        <v>426</v>
      </c>
      <c r="BG2684" s="34" t="s">
        <v>596</v>
      </c>
      <c r="BH2684" s="34" t="s">
        <v>406</v>
      </c>
      <c r="BI2684" s="34" t="s">
        <v>7148</v>
      </c>
      <c r="BJ2684" s="44" t="s">
        <v>3928</v>
      </c>
      <c r="BK2684" s="44" t="s">
        <v>3304</v>
      </c>
    </row>
    <row r="2685" spans="22:63">
      <c r="V2685" s="43">
        <v>341</v>
      </c>
      <c r="W2685" s="34" t="s">
        <v>4427</v>
      </c>
      <c r="X2685" s="44">
        <v>111322</v>
      </c>
      <c r="Y2685" s="34" t="s">
        <v>2573</v>
      </c>
      <c r="Z2685" s="43" t="s">
        <v>426</v>
      </c>
      <c r="AA2685" s="34" t="s">
        <v>596</v>
      </c>
      <c r="AB2685" s="34" t="s">
        <v>406</v>
      </c>
      <c r="AC2685" s="34" t="s">
        <v>7149</v>
      </c>
      <c r="AD2685" s="44" t="s">
        <v>3928</v>
      </c>
      <c r="AE2685" s="44" t="s">
        <v>3304</v>
      </c>
      <c r="AF2685" s="43">
        <v>341</v>
      </c>
      <c r="AG2685" s="34" t="s">
        <v>4427</v>
      </c>
      <c r="AH2685" s="34" t="s">
        <v>4426</v>
      </c>
      <c r="AI2685" s="43" t="s">
        <v>4428</v>
      </c>
      <c r="AJ2685" s="44" t="s">
        <v>4429</v>
      </c>
      <c r="AK2685" s="295">
        <v>2560362</v>
      </c>
      <c r="AL2685" s="44" t="s">
        <v>596</v>
      </c>
      <c r="AM2685" s="44" t="s">
        <v>4433</v>
      </c>
      <c r="AN2685" s="296">
        <v>261146900</v>
      </c>
      <c r="AO2685" s="34"/>
      <c r="AP2685" s="34"/>
      <c r="AQ2685" s="34"/>
      <c r="AR2685" s="34"/>
      <c r="AS2685" s="34"/>
      <c r="AT2685" s="44" t="s">
        <v>7031</v>
      </c>
      <c r="AU2685" s="44"/>
      <c r="AV2685" s="751" t="str" cm="1">
        <f t="array" ref="AV26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5" s="34"/>
      <c r="AX2685" s="34"/>
      <c r="AY2685" s="34"/>
      <c r="AZ2685" s="34"/>
      <c r="BA2685" s="34"/>
      <c r="BB2685" s="34"/>
      <c r="BC2685" s="34"/>
      <c r="BD2685" s="44">
        <v>111322</v>
      </c>
      <c r="BE2685" s="34" t="s">
        <v>2573</v>
      </c>
      <c r="BF2685" s="43" t="s">
        <v>426</v>
      </c>
      <c r="BG2685" s="34" t="s">
        <v>596</v>
      </c>
      <c r="BH2685" s="34" t="s">
        <v>406</v>
      </c>
      <c r="BI2685" s="34" t="s">
        <v>7149</v>
      </c>
      <c r="BJ2685" s="44" t="s">
        <v>3928</v>
      </c>
      <c r="BK2685" s="44" t="s">
        <v>3304</v>
      </c>
    </row>
    <row r="2686" spans="22:63">
      <c r="V2686" s="43">
        <v>341</v>
      </c>
      <c r="W2686" s="34" t="s">
        <v>4427</v>
      </c>
      <c r="X2686" s="44">
        <v>111323</v>
      </c>
      <c r="Y2686" s="34" t="s">
        <v>2704</v>
      </c>
      <c r="Z2686" s="43" t="s">
        <v>426</v>
      </c>
      <c r="AA2686" s="34" t="s">
        <v>596</v>
      </c>
      <c r="AB2686" s="34" t="s">
        <v>406</v>
      </c>
      <c r="AC2686" s="34" t="s">
        <v>7150</v>
      </c>
      <c r="AD2686" s="44" t="s">
        <v>3928</v>
      </c>
      <c r="AE2686" s="44" t="s">
        <v>3304</v>
      </c>
      <c r="AF2686" s="43">
        <v>341</v>
      </c>
      <c r="AG2686" s="34" t="s">
        <v>4427</v>
      </c>
      <c r="AH2686" s="34" t="s">
        <v>4426</v>
      </c>
      <c r="AI2686" s="43" t="s">
        <v>4428</v>
      </c>
      <c r="AJ2686" s="44" t="s">
        <v>4429</v>
      </c>
      <c r="AK2686" s="295">
        <v>2560362</v>
      </c>
      <c r="AL2686" s="44" t="s">
        <v>596</v>
      </c>
      <c r="AM2686" s="44" t="s">
        <v>4433</v>
      </c>
      <c r="AN2686" s="296">
        <v>261146900</v>
      </c>
      <c r="AO2686" s="34"/>
      <c r="AP2686" s="34"/>
      <c r="AQ2686" s="34"/>
      <c r="AR2686" s="34"/>
      <c r="AS2686" s="34"/>
      <c r="AT2686" s="44" t="s">
        <v>7031</v>
      </c>
      <c r="AU2686" s="44"/>
      <c r="AV2686" s="751" t="str" cm="1">
        <f t="array" ref="AV26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6" s="34"/>
      <c r="AX2686" s="34"/>
      <c r="AY2686" s="34"/>
      <c r="AZ2686" s="34"/>
      <c r="BA2686" s="34"/>
      <c r="BB2686" s="34"/>
      <c r="BC2686" s="34"/>
      <c r="BD2686" s="44">
        <v>111323</v>
      </c>
      <c r="BE2686" s="34" t="s">
        <v>2704</v>
      </c>
      <c r="BF2686" s="43" t="s">
        <v>426</v>
      </c>
      <c r="BG2686" s="34" t="s">
        <v>596</v>
      </c>
      <c r="BH2686" s="34" t="s">
        <v>406</v>
      </c>
      <c r="BI2686" s="34" t="s">
        <v>7150</v>
      </c>
      <c r="BJ2686" s="44" t="s">
        <v>3928</v>
      </c>
      <c r="BK2686" s="44" t="s">
        <v>3304</v>
      </c>
    </row>
    <row r="2687" spans="22:63">
      <c r="V2687" s="43">
        <v>341</v>
      </c>
      <c r="W2687" s="34" t="s">
        <v>4427</v>
      </c>
      <c r="X2687" s="44">
        <v>111324</v>
      </c>
      <c r="Y2687" s="34" t="s">
        <v>2821</v>
      </c>
      <c r="Z2687" s="43" t="s">
        <v>426</v>
      </c>
      <c r="AA2687" s="34" t="s">
        <v>596</v>
      </c>
      <c r="AB2687" s="34" t="s">
        <v>406</v>
      </c>
      <c r="AC2687" s="34" t="s">
        <v>7151</v>
      </c>
      <c r="AD2687" s="44" t="s">
        <v>3928</v>
      </c>
      <c r="AE2687" s="44" t="s">
        <v>3304</v>
      </c>
      <c r="AF2687" s="43">
        <v>341</v>
      </c>
      <c r="AG2687" s="34" t="s">
        <v>4427</v>
      </c>
      <c r="AH2687" s="34" t="s">
        <v>4426</v>
      </c>
      <c r="AI2687" s="43" t="s">
        <v>4428</v>
      </c>
      <c r="AJ2687" s="44" t="s">
        <v>4429</v>
      </c>
      <c r="AK2687" s="295">
        <v>2560362</v>
      </c>
      <c r="AL2687" s="44" t="s">
        <v>596</v>
      </c>
      <c r="AM2687" s="44" t="s">
        <v>4433</v>
      </c>
      <c r="AN2687" s="296">
        <v>261146900</v>
      </c>
      <c r="AO2687" s="34"/>
      <c r="AP2687" s="34"/>
      <c r="AQ2687" s="34"/>
      <c r="AR2687" s="34"/>
      <c r="AS2687" s="34"/>
      <c r="AT2687" s="44" t="s">
        <v>7031</v>
      </c>
      <c r="AU2687" s="44"/>
      <c r="AV2687" s="751" t="str" cm="1">
        <f t="array" ref="AV26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7" s="34"/>
      <c r="AX2687" s="34"/>
      <c r="AY2687" s="34"/>
      <c r="AZ2687" s="34"/>
      <c r="BA2687" s="34"/>
      <c r="BB2687" s="34"/>
      <c r="BC2687" s="34"/>
      <c r="BD2687" s="44">
        <v>111324</v>
      </c>
      <c r="BE2687" s="34" t="s">
        <v>2821</v>
      </c>
      <c r="BF2687" s="43" t="s">
        <v>426</v>
      </c>
      <c r="BG2687" s="34" t="s">
        <v>596</v>
      </c>
      <c r="BH2687" s="34" t="s">
        <v>406</v>
      </c>
      <c r="BI2687" s="34" t="s">
        <v>7151</v>
      </c>
      <c r="BJ2687" s="44" t="s">
        <v>3928</v>
      </c>
      <c r="BK2687" s="44" t="s">
        <v>3304</v>
      </c>
    </row>
    <row r="2688" spans="22:63">
      <c r="V2688" s="43">
        <v>341</v>
      </c>
      <c r="W2688" s="34" t="s">
        <v>4427</v>
      </c>
      <c r="X2688" s="44">
        <v>111325</v>
      </c>
      <c r="Y2688" s="34" t="s">
        <v>2924</v>
      </c>
      <c r="Z2688" s="43" t="s">
        <v>426</v>
      </c>
      <c r="AA2688" s="34" t="s">
        <v>596</v>
      </c>
      <c r="AB2688" s="34" t="s">
        <v>406</v>
      </c>
      <c r="AC2688" s="34" t="s">
        <v>7152</v>
      </c>
      <c r="AD2688" s="44" t="s">
        <v>3928</v>
      </c>
      <c r="AE2688" s="44" t="s">
        <v>3304</v>
      </c>
      <c r="AF2688" s="43">
        <v>341</v>
      </c>
      <c r="AG2688" s="34" t="s">
        <v>4427</v>
      </c>
      <c r="AH2688" s="34" t="s">
        <v>4426</v>
      </c>
      <c r="AI2688" s="43" t="s">
        <v>4428</v>
      </c>
      <c r="AJ2688" s="44" t="s">
        <v>4429</v>
      </c>
      <c r="AK2688" s="295">
        <v>2560362</v>
      </c>
      <c r="AL2688" s="44" t="s">
        <v>596</v>
      </c>
      <c r="AM2688" s="44" t="s">
        <v>4433</v>
      </c>
      <c r="AN2688" s="296">
        <v>261146900</v>
      </c>
      <c r="AO2688" s="34"/>
      <c r="AP2688" s="34"/>
      <c r="AQ2688" s="34"/>
      <c r="AR2688" s="34"/>
      <c r="AS2688" s="34"/>
      <c r="AT2688" s="44" t="s">
        <v>7031</v>
      </c>
      <c r="AU2688" s="44"/>
      <c r="AV2688" s="751" t="str" cm="1">
        <f t="array" ref="AV26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8" s="34"/>
      <c r="AX2688" s="34"/>
      <c r="AY2688" s="34"/>
      <c r="AZ2688" s="34"/>
      <c r="BA2688" s="34"/>
      <c r="BB2688" s="34"/>
      <c r="BC2688" s="34"/>
      <c r="BD2688" s="44">
        <v>111325</v>
      </c>
      <c r="BE2688" s="34" t="s">
        <v>2924</v>
      </c>
      <c r="BF2688" s="43" t="s">
        <v>426</v>
      </c>
      <c r="BG2688" s="34" t="s">
        <v>596</v>
      </c>
      <c r="BH2688" s="34" t="s">
        <v>406</v>
      </c>
      <c r="BI2688" s="34" t="s">
        <v>7152</v>
      </c>
      <c r="BJ2688" s="44" t="s">
        <v>3928</v>
      </c>
      <c r="BK2688" s="44" t="s">
        <v>3304</v>
      </c>
    </row>
    <row r="2689" spans="22:63">
      <c r="V2689" s="43">
        <v>341</v>
      </c>
      <c r="W2689" s="34" t="s">
        <v>4427</v>
      </c>
      <c r="X2689" s="44">
        <v>111326</v>
      </c>
      <c r="Y2689" s="34" t="s">
        <v>7153</v>
      </c>
      <c r="Z2689" s="43" t="s">
        <v>426</v>
      </c>
      <c r="AA2689" s="34" t="s">
        <v>596</v>
      </c>
      <c r="AB2689" s="34" t="s">
        <v>406</v>
      </c>
      <c r="AC2689" s="34" t="s">
        <v>7147</v>
      </c>
      <c r="AD2689" s="44" t="s">
        <v>3928</v>
      </c>
      <c r="AE2689" s="44" t="s">
        <v>3304</v>
      </c>
      <c r="AF2689" s="43">
        <v>341</v>
      </c>
      <c r="AG2689" s="34" t="s">
        <v>4427</v>
      </c>
      <c r="AH2689" s="34" t="s">
        <v>4426</v>
      </c>
      <c r="AI2689" s="43" t="s">
        <v>4428</v>
      </c>
      <c r="AJ2689" s="44" t="s">
        <v>4429</v>
      </c>
      <c r="AK2689" s="295">
        <v>2560362</v>
      </c>
      <c r="AL2689" s="44" t="s">
        <v>596</v>
      </c>
      <c r="AM2689" s="44" t="s">
        <v>4433</v>
      </c>
      <c r="AN2689" s="296">
        <v>261146900</v>
      </c>
      <c r="AO2689" s="34"/>
      <c r="AP2689" s="34"/>
      <c r="AQ2689" s="34"/>
      <c r="AR2689" s="34"/>
      <c r="AS2689" s="34"/>
      <c r="AT2689" s="44" t="s">
        <v>7031</v>
      </c>
      <c r="AU2689" s="44"/>
      <c r="AV2689" s="751" t="str" cm="1">
        <f t="array" ref="AV26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89" s="34"/>
      <c r="AX2689" s="34"/>
      <c r="AY2689" s="34"/>
      <c r="AZ2689" s="34"/>
      <c r="BA2689" s="34"/>
      <c r="BB2689" s="34"/>
      <c r="BC2689" s="34"/>
      <c r="BD2689" s="44">
        <v>111326</v>
      </c>
      <c r="BE2689" s="34" t="s">
        <v>7153</v>
      </c>
      <c r="BF2689" s="43" t="s">
        <v>426</v>
      </c>
      <c r="BG2689" s="34" t="s">
        <v>596</v>
      </c>
      <c r="BH2689" s="34" t="s">
        <v>406</v>
      </c>
      <c r="BI2689" s="34" t="s">
        <v>7147</v>
      </c>
      <c r="BJ2689" s="44" t="s">
        <v>3928</v>
      </c>
      <c r="BK2689" s="44" t="s">
        <v>3304</v>
      </c>
    </row>
    <row r="2690" spans="22:63">
      <c r="V2690" s="43">
        <v>341</v>
      </c>
      <c r="W2690" s="34" t="s">
        <v>4427</v>
      </c>
      <c r="X2690" s="44">
        <v>111318</v>
      </c>
      <c r="Y2690" s="34" t="s">
        <v>1912</v>
      </c>
      <c r="Z2690" s="43" t="s">
        <v>426</v>
      </c>
      <c r="AA2690" s="34" t="s">
        <v>596</v>
      </c>
      <c r="AB2690" s="34" t="s">
        <v>406</v>
      </c>
      <c r="AC2690" s="34" t="s">
        <v>1912</v>
      </c>
      <c r="AD2690" s="44" t="s">
        <v>3928</v>
      </c>
      <c r="AE2690" s="44" t="s">
        <v>3304</v>
      </c>
      <c r="AF2690" s="43">
        <v>341</v>
      </c>
      <c r="AG2690" s="34" t="s">
        <v>4427</v>
      </c>
      <c r="AH2690" s="34" t="s">
        <v>4426</v>
      </c>
      <c r="AI2690" s="43" t="s">
        <v>4428</v>
      </c>
      <c r="AJ2690" s="44" t="s">
        <v>4429</v>
      </c>
      <c r="AK2690" s="295">
        <v>2560362</v>
      </c>
      <c r="AL2690" s="44" t="s">
        <v>596</v>
      </c>
      <c r="AM2690" s="44" t="s">
        <v>4433</v>
      </c>
      <c r="AN2690" s="296">
        <v>261146900</v>
      </c>
      <c r="AO2690" s="34"/>
      <c r="AP2690" s="34"/>
      <c r="AQ2690" s="34"/>
      <c r="AR2690" s="34"/>
      <c r="AS2690" s="34"/>
      <c r="AT2690" s="44" t="s">
        <v>7031</v>
      </c>
      <c r="AU2690" s="44"/>
      <c r="AV2690" s="751" t="str" cm="1">
        <f t="array" ref="AV26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0" s="34"/>
      <c r="AX2690" s="34"/>
      <c r="AY2690" s="34"/>
      <c r="AZ2690" s="34"/>
      <c r="BA2690" s="34"/>
      <c r="BB2690" s="34"/>
      <c r="BC2690" s="34"/>
      <c r="BD2690" s="44">
        <v>111318</v>
      </c>
      <c r="BE2690" s="34" t="s">
        <v>1912</v>
      </c>
      <c r="BF2690" s="43" t="s">
        <v>426</v>
      </c>
      <c r="BG2690" s="34" t="s">
        <v>596</v>
      </c>
      <c r="BH2690" s="34" t="s">
        <v>406</v>
      </c>
      <c r="BI2690" s="34" t="s">
        <v>1912</v>
      </c>
      <c r="BJ2690" s="44" t="s">
        <v>3928</v>
      </c>
      <c r="BK2690" s="44" t="s">
        <v>3304</v>
      </c>
    </row>
    <row r="2691" spans="22:63">
      <c r="V2691" s="43">
        <v>342</v>
      </c>
      <c r="W2691" s="34" t="s">
        <v>4442</v>
      </c>
      <c r="X2691" s="44">
        <v>111412</v>
      </c>
      <c r="Y2691" s="34" t="s">
        <v>1420</v>
      </c>
      <c r="Z2691" s="43" t="s">
        <v>426</v>
      </c>
      <c r="AA2691" s="34" t="s">
        <v>597</v>
      </c>
      <c r="AB2691" s="34" t="s">
        <v>406</v>
      </c>
      <c r="AC2691" s="34" t="s">
        <v>7154</v>
      </c>
      <c r="AD2691" s="44" t="s">
        <v>7108</v>
      </c>
      <c r="AE2691" s="44" t="s">
        <v>7108</v>
      </c>
      <c r="AF2691" s="43">
        <v>342</v>
      </c>
      <c r="AG2691" s="34" t="s">
        <v>4442</v>
      </c>
      <c r="AH2691" s="34" t="s">
        <v>4441</v>
      </c>
      <c r="AI2691" s="43" t="s">
        <v>4443</v>
      </c>
      <c r="AJ2691" s="44" t="s">
        <v>4444</v>
      </c>
      <c r="AK2691" s="295">
        <v>2600186</v>
      </c>
      <c r="AL2691" s="44" t="s">
        <v>597</v>
      </c>
      <c r="AM2691" s="44" t="s">
        <v>4448</v>
      </c>
      <c r="AN2691" s="296">
        <v>263146930</v>
      </c>
      <c r="AO2691" s="34"/>
      <c r="AP2691" s="34"/>
      <c r="AQ2691" s="34"/>
      <c r="AR2691" s="34"/>
      <c r="AS2691" s="34"/>
      <c r="AT2691" s="44" t="s">
        <v>7031</v>
      </c>
      <c r="AU2691" s="44"/>
      <c r="AV2691" s="751" t="str" cm="1">
        <f t="array" ref="AV26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1" s="34"/>
      <c r="AX2691" s="34"/>
      <c r="AY2691" s="34"/>
      <c r="AZ2691" s="34"/>
      <c r="BA2691" s="34"/>
      <c r="BB2691" s="34"/>
      <c r="BC2691" s="34"/>
      <c r="BD2691" s="44">
        <v>111412</v>
      </c>
      <c r="BE2691" s="34" t="s">
        <v>1420</v>
      </c>
      <c r="BF2691" s="43" t="s">
        <v>426</v>
      </c>
      <c r="BG2691" s="34" t="s">
        <v>597</v>
      </c>
      <c r="BH2691" s="34" t="s">
        <v>406</v>
      </c>
      <c r="BI2691" s="34" t="s">
        <v>7154</v>
      </c>
      <c r="BJ2691" s="44" t="s">
        <v>7108</v>
      </c>
      <c r="BK2691" s="44" t="s">
        <v>7108</v>
      </c>
    </row>
    <row r="2692" spans="22:63">
      <c r="V2692" s="43">
        <v>342</v>
      </c>
      <c r="W2692" s="34" t="s">
        <v>4442</v>
      </c>
      <c r="X2692" s="44">
        <v>111413</v>
      </c>
      <c r="Y2692" s="34" t="s">
        <v>1696</v>
      </c>
      <c r="Z2692" s="43" t="s">
        <v>426</v>
      </c>
      <c r="AA2692" s="34" t="s">
        <v>597</v>
      </c>
      <c r="AB2692" s="34" t="s">
        <v>406</v>
      </c>
      <c r="AC2692" s="34" t="s">
        <v>7155</v>
      </c>
      <c r="AD2692" s="44" t="s">
        <v>7108</v>
      </c>
      <c r="AE2692" s="44" t="s">
        <v>7108</v>
      </c>
      <c r="AF2692" s="43">
        <v>342</v>
      </c>
      <c r="AG2692" s="34" t="s">
        <v>4442</v>
      </c>
      <c r="AH2692" s="34" t="s">
        <v>4441</v>
      </c>
      <c r="AI2692" s="43" t="s">
        <v>4443</v>
      </c>
      <c r="AJ2692" s="44" t="s">
        <v>4444</v>
      </c>
      <c r="AK2692" s="295">
        <v>2600186</v>
      </c>
      <c r="AL2692" s="44" t="s">
        <v>597</v>
      </c>
      <c r="AM2692" s="44" t="s">
        <v>4448</v>
      </c>
      <c r="AN2692" s="296">
        <v>263146930</v>
      </c>
      <c r="AO2692" s="34"/>
      <c r="AP2692" s="34"/>
      <c r="AQ2692" s="34"/>
      <c r="AR2692" s="34"/>
      <c r="AS2692" s="34"/>
      <c r="AT2692" s="44" t="s">
        <v>7031</v>
      </c>
      <c r="AU2692" s="44"/>
      <c r="AV2692" s="751" t="str" cm="1">
        <f t="array" ref="AV26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2" s="34"/>
      <c r="AX2692" s="34"/>
      <c r="AY2692" s="34"/>
      <c r="AZ2692" s="34"/>
      <c r="BA2692" s="34"/>
      <c r="BB2692" s="34"/>
      <c r="BC2692" s="34"/>
      <c r="BD2692" s="44">
        <v>111413</v>
      </c>
      <c r="BE2692" s="34" t="s">
        <v>1696</v>
      </c>
      <c r="BF2692" s="43" t="s">
        <v>426</v>
      </c>
      <c r="BG2692" s="34" t="s">
        <v>597</v>
      </c>
      <c r="BH2692" s="34" t="s">
        <v>406</v>
      </c>
      <c r="BI2692" s="34" t="s">
        <v>7155</v>
      </c>
      <c r="BJ2692" s="44" t="s">
        <v>7108</v>
      </c>
      <c r="BK2692" s="44" t="s">
        <v>7108</v>
      </c>
    </row>
    <row r="2693" spans="22:63">
      <c r="V2693" s="43">
        <v>342</v>
      </c>
      <c r="W2693" s="34" t="s">
        <v>4442</v>
      </c>
      <c r="X2693" s="44">
        <v>111414</v>
      </c>
      <c r="Y2693" s="34" t="s">
        <v>1922</v>
      </c>
      <c r="Z2693" s="43" t="s">
        <v>426</v>
      </c>
      <c r="AA2693" s="34" t="s">
        <v>597</v>
      </c>
      <c r="AB2693" s="34" t="s">
        <v>406</v>
      </c>
      <c r="AC2693" s="34" t="s">
        <v>7156</v>
      </c>
      <c r="AD2693" s="44" t="s">
        <v>7108</v>
      </c>
      <c r="AE2693" s="44" t="s">
        <v>7108</v>
      </c>
      <c r="AF2693" s="43">
        <v>342</v>
      </c>
      <c r="AG2693" s="34" t="s">
        <v>4442</v>
      </c>
      <c r="AH2693" s="34" t="s">
        <v>4441</v>
      </c>
      <c r="AI2693" s="43" t="s">
        <v>4443</v>
      </c>
      <c r="AJ2693" s="44" t="s">
        <v>4444</v>
      </c>
      <c r="AK2693" s="295">
        <v>2600186</v>
      </c>
      <c r="AL2693" s="44" t="s">
        <v>597</v>
      </c>
      <c r="AM2693" s="44" t="s">
        <v>4448</v>
      </c>
      <c r="AN2693" s="296">
        <v>263146930</v>
      </c>
      <c r="AO2693" s="34"/>
      <c r="AP2693" s="34"/>
      <c r="AQ2693" s="34"/>
      <c r="AR2693" s="34"/>
      <c r="AS2693" s="34"/>
      <c r="AT2693" s="44" t="s">
        <v>7031</v>
      </c>
      <c r="AU2693" s="44"/>
      <c r="AV2693" s="751" t="str" cm="1">
        <f t="array" ref="AV26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3" s="34"/>
      <c r="AX2693" s="34"/>
      <c r="AY2693" s="34"/>
      <c r="AZ2693" s="34"/>
      <c r="BA2693" s="34"/>
      <c r="BB2693" s="34"/>
      <c r="BC2693" s="34"/>
      <c r="BD2693" s="44">
        <v>111414</v>
      </c>
      <c r="BE2693" s="34" t="s">
        <v>1922</v>
      </c>
      <c r="BF2693" s="43" t="s">
        <v>426</v>
      </c>
      <c r="BG2693" s="34" t="s">
        <v>597</v>
      </c>
      <c r="BH2693" s="34" t="s">
        <v>406</v>
      </c>
      <c r="BI2693" s="34" t="s">
        <v>7156</v>
      </c>
      <c r="BJ2693" s="44" t="s">
        <v>7108</v>
      </c>
      <c r="BK2693" s="44" t="s">
        <v>7108</v>
      </c>
    </row>
    <row r="2694" spans="22:63">
      <c r="V2694" s="43">
        <v>342</v>
      </c>
      <c r="W2694" s="34" t="s">
        <v>4442</v>
      </c>
      <c r="X2694" s="44">
        <v>111415</v>
      </c>
      <c r="Y2694" s="34" t="s">
        <v>2108</v>
      </c>
      <c r="Z2694" s="43" t="s">
        <v>426</v>
      </c>
      <c r="AA2694" s="34" t="s">
        <v>597</v>
      </c>
      <c r="AB2694" s="34" t="s">
        <v>406</v>
      </c>
      <c r="AC2694" s="34" t="s">
        <v>7157</v>
      </c>
      <c r="AD2694" s="44" t="s">
        <v>7108</v>
      </c>
      <c r="AE2694" s="44" t="s">
        <v>7108</v>
      </c>
      <c r="AF2694" s="43">
        <v>342</v>
      </c>
      <c r="AG2694" s="34" t="s">
        <v>4442</v>
      </c>
      <c r="AH2694" s="34" t="s">
        <v>4441</v>
      </c>
      <c r="AI2694" s="43" t="s">
        <v>4443</v>
      </c>
      <c r="AJ2694" s="44" t="s">
        <v>4444</v>
      </c>
      <c r="AK2694" s="295">
        <v>2600186</v>
      </c>
      <c r="AL2694" s="44" t="s">
        <v>597</v>
      </c>
      <c r="AM2694" s="44" t="s">
        <v>4448</v>
      </c>
      <c r="AN2694" s="296">
        <v>263146930</v>
      </c>
      <c r="AO2694" s="34"/>
      <c r="AP2694" s="34"/>
      <c r="AQ2694" s="34"/>
      <c r="AR2694" s="34"/>
      <c r="AS2694" s="34"/>
      <c r="AT2694" s="44" t="s">
        <v>7031</v>
      </c>
      <c r="AU2694" s="44"/>
      <c r="AV2694" s="751" t="str" cm="1">
        <f t="array" ref="AV26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4" s="34"/>
      <c r="AX2694" s="34"/>
      <c r="AY2694" s="34"/>
      <c r="AZ2694" s="34"/>
      <c r="BA2694" s="34"/>
      <c r="BB2694" s="34"/>
      <c r="BC2694" s="34"/>
      <c r="BD2694" s="44">
        <v>111415</v>
      </c>
      <c r="BE2694" s="34" t="s">
        <v>2108</v>
      </c>
      <c r="BF2694" s="43" t="s">
        <v>426</v>
      </c>
      <c r="BG2694" s="34" t="s">
        <v>597</v>
      </c>
      <c r="BH2694" s="34" t="s">
        <v>406</v>
      </c>
      <c r="BI2694" s="34" t="s">
        <v>7157</v>
      </c>
      <c r="BJ2694" s="44" t="s">
        <v>7108</v>
      </c>
      <c r="BK2694" s="44" t="s">
        <v>7108</v>
      </c>
    </row>
    <row r="2695" spans="22:63">
      <c r="V2695" s="43">
        <v>342</v>
      </c>
      <c r="W2695" s="34" t="s">
        <v>4442</v>
      </c>
      <c r="X2695" s="44">
        <v>111408</v>
      </c>
      <c r="Y2695" s="34" t="s">
        <v>864</v>
      </c>
      <c r="Z2695" s="43" t="s">
        <v>426</v>
      </c>
      <c r="AA2695" s="34" t="s">
        <v>597</v>
      </c>
      <c r="AB2695" s="34" t="s">
        <v>406</v>
      </c>
      <c r="AC2695" s="34" t="s">
        <v>864</v>
      </c>
      <c r="AD2695" s="44" t="s">
        <v>7108</v>
      </c>
      <c r="AE2695" s="44" t="s">
        <v>7108</v>
      </c>
      <c r="AF2695" s="43">
        <v>342</v>
      </c>
      <c r="AG2695" s="34" t="s">
        <v>4442</v>
      </c>
      <c r="AH2695" s="34" t="s">
        <v>4441</v>
      </c>
      <c r="AI2695" s="43" t="s">
        <v>4443</v>
      </c>
      <c r="AJ2695" s="44" t="s">
        <v>4444</v>
      </c>
      <c r="AK2695" s="295">
        <v>2600186</v>
      </c>
      <c r="AL2695" s="44" t="s">
        <v>597</v>
      </c>
      <c r="AM2695" s="44" t="s">
        <v>4448</v>
      </c>
      <c r="AN2695" s="296">
        <v>263146930</v>
      </c>
      <c r="AO2695" s="34"/>
      <c r="AP2695" s="34"/>
      <c r="AQ2695" s="34"/>
      <c r="AR2695" s="34"/>
      <c r="AS2695" s="34"/>
      <c r="AT2695" s="44" t="s">
        <v>7031</v>
      </c>
      <c r="AU2695" s="44"/>
      <c r="AV2695" s="751" t="str" cm="1">
        <f t="array" ref="AV26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5" s="34"/>
      <c r="AX2695" s="34"/>
      <c r="AY2695" s="34"/>
      <c r="AZ2695" s="34"/>
      <c r="BA2695" s="34"/>
      <c r="BB2695" s="34"/>
      <c r="BC2695" s="34"/>
      <c r="BD2695" s="44">
        <v>111408</v>
      </c>
      <c r="BE2695" s="34" t="s">
        <v>864</v>
      </c>
      <c r="BF2695" s="43" t="s">
        <v>426</v>
      </c>
      <c r="BG2695" s="34" t="s">
        <v>597</v>
      </c>
      <c r="BH2695" s="34" t="s">
        <v>406</v>
      </c>
      <c r="BI2695" s="34" t="s">
        <v>864</v>
      </c>
      <c r="BJ2695" s="44" t="s">
        <v>7108</v>
      </c>
      <c r="BK2695" s="44" t="s">
        <v>7108</v>
      </c>
    </row>
    <row r="2696" spans="22:63">
      <c r="V2696" s="43">
        <v>342</v>
      </c>
      <c r="W2696" s="34" t="s">
        <v>4442</v>
      </c>
      <c r="X2696" s="44">
        <v>111409</v>
      </c>
      <c r="Y2696" s="34" t="s">
        <v>597</v>
      </c>
      <c r="Z2696" s="43" t="s">
        <v>426</v>
      </c>
      <c r="AA2696" s="34" t="s">
        <v>597</v>
      </c>
      <c r="AB2696" s="34" t="s">
        <v>406</v>
      </c>
      <c r="AC2696" s="34" t="s">
        <v>597</v>
      </c>
      <c r="AD2696" s="44" t="s">
        <v>7108</v>
      </c>
      <c r="AE2696" s="44" t="s">
        <v>7108</v>
      </c>
      <c r="AF2696" s="43">
        <v>342</v>
      </c>
      <c r="AG2696" s="34" t="s">
        <v>4442</v>
      </c>
      <c r="AH2696" s="34" t="s">
        <v>4441</v>
      </c>
      <c r="AI2696" s="43" t="s">
        <v>4443</v>
      </c>
      <c r="AJ2696" s="44" t="s">
        <v>4444</v>
      </c>
      <c r="AK2696" s="295">
        <v>2600186</v>
      </c>
      <c r="AL2696" s="44" t="s">
        <v>597</v>
      </c>
      <c r="AM2696" s="44" t="s">
        <v>4448</v>
      </c>
      <c r="AN2696" s="296">
        <v>263146930</v>
      </c>
      <c r="AO2696" s="34"/>
      <c r="AP2696" s="34"/>
      <c r="AQ2696" s="34"/>
      <c r="AR2696" s="34"/>
      <c r="AS2696" s="34"/>
      <c r="AT2696" s="44" t="s">
        <v>7031</v>
      </c>
      <c r="AU2696" s="44"/>
      <c r="AV2696" s="751" t="str" cm="1">
        <f t="array" ref="AV26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6" s="34"/>
      <c r="AX2696" s="34"/>
      <c r="AY2696" s="34"/>
      <c r="AZ2696" s="34"/>
      <c r="BA2696" s="34"/>
      <c r="BB2696" s="34"/>
      <c r="BC2696" s="34"/>
      <c r="BD2696" s="44">
        <v>111409</v>
      </c>
      <c r="BE2696" s="34" t="s">
        <v>597</v>
      </c>
      <c r="BF2696" s="43" t="s">
        <v>426</v>
      </c>
      <c r="BG2696" s="34" t="s">
        <v>597</v>
      </c>
      <c r="BH2696" s="34" t="s">
        <v>406</v>
      </c>
      <c r="BI2696" s="34" t="s">
        <v>597</v>
      </c>
      <c r="BJ2696" s="44" t="s">
        <v>7108</v>
      </c>
      <c r="BK2696" s="44" t="s">
        <v>7108</v>
      </c>
    </row>
    <row r="2697" spans="22:63">
      <c r="V2697" s="43">
        <v>342</v>
      </c>
      <c r="W2697" s="34" t="s">
        <v>4442</v>
      </c>
      <c r="X2697" s="44">
        <v>111400</v>
      </c>
      <c r="Y2697" s="34" t="s">
        <v>7158</v>
      </c>
      <c r="Z2697" s="43" t="s">
        <v>426</v>
      </c>
      <c r="AA2697" s="34" t="s">
        <v>597</v>
      </c>
      <c r="AB2697" s="34" t="s">
        <v>406</v>
      </c>
      <c r="AC2697" s="34" t="s">
        <v>597</v>
      </c>
      <c r="AD2697" s="44" t="s">
        <v>7108</v>
      </c>
      <c r="AE2697" s="44" t="s">
        <v>7108</v>
      </c>
      <c r="AF2697" s="43">
        <v>342</v>
      </c>
      <c r="AG2697" s="34" t="s">
        <v>4442</v>
      </c>
      <c r="AH2697" s="34" t="s">
        <v>4441</v>
      </c>
      <c r="AI2697" s="43" t="s">
        <v>4443</v>
      </c>
      <c r="AJ2697" s="44" t="s">
        <v>4444</v>
      </c>
      <c r="AK2697" s="295">
        <v>2600186</v>
      </c>
      <c r="AL2697" s="44" t="s">
        <v>597</v>
      </c>
      <c r="AM2697" s="44" t="s">
        <v>4448</v>
      </c>
      <c r="AN2697" s="296">
        <v>263146930</v>
      </c>
      <c r="AO2697" s="34"/>
      <c r="AP2697" s="34"/>
      <c r="AQ2697" s="34"/>
      <c r="AR2697" s="34"/>
      <c r="AS2697" s="34"/>
      <c r="AT2697" s="44" t="s">
        <v>7031</v>
      </c>
      <c r="AU2697" s="44"/>
      <c r="AV2697" s="751" t="str" cm="1">
        <f t="array" ref="AV26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7" s="34"/>
      <c r="AX2697" s="34"/>
      <c r="AY2697" s="34"/>
      <c r="AZ2697" s="34"/>
      <c r="BA2697" s="34"/>
      <c r="BB2697" s="34"/>
      <c r="BC2697" s="34"/>
      <c r="BD2697" s="44">
        <v>111400</v>
      </c>
      <c r="BE2697" s="34" t="s">
        <v>7158</v>
      </c>
      <c r="BF2697" s="43" t="s">
        <v>426</v>
      </c>
      <c r="BG2697" s="34" t="s">
        <v>597</v>
      </c>
      <c r="BH2697" s="34" t="s">
        <v>406</v>
      </c>
      <c r="BI2697" s="34" t="s">
        <v>597</v>
      </c>
      <c r="BJ2697" s="44" t="s">
        <v>7108</v>
      </c>
      <c r="BK2697" s="44" t="s">
        <v>7108</v>
      </c>
    </row>
    <row r="2698" spans="22:63">
      <c r="V2698" s="43">
        <v>344</v>
      </c>
      <c r="W2698" s="34" t="s">
        <v>4458</v>
      </c>
      <c r="X2698" s="44">
        <v>150300</v>
      </c>
      <c r="Y2698" s="34" t="s">
        <v>7159</v>
      </c>
      <c r="Z2698" s="43" t="s">
        <v>426</v>
      </c>
      <c r="AA2698" s="34" t="s">
        <v>648</v>
      </c>
      <c r="AB2698" s="34" t="s">
        <v>410</v>
      </c>
      <c r="AC2698" s="34" t="s">
        <v>7160</v>
      </c>
      <c r="AD2698" s="44" t="s">
        <v>7108</v>
      </c>
      <c r="AE2698" s="44" t="s">
        <v>7108</v>
      </c>
      <c r="AF2698" s="43">
        <v>344</v>
      </c>
      <c r="AG2698" s="34" t="s">
        <v>4458</v>
      </c>
      <c r="AH2698" s="34" t="s">
        <v>4457</v>
      </c>
      <c r="AI2698" s="43" t="s">
        <v>4459</v>
      </c>
      <c r="AJ2698" s="44" t="s">
        <v>4460</v>
      </c>
      <c r="AK2698" s="295">
        <v>2804538</v>
      </c>
      <c r="AL2698" s="44" t="s">
        <v>648</v>
      </c>
      <c r="AM2698" s="44" t="s">
        <v>4464</v>
      </c>
      <c r="AN2698" s="296">
        <v>215802280</v>
      </c>
      <c r="AO2698" s="34"/>
      <c r="AP2698" s="34"/>
      <c r="AQ2698" s="34"/>
      <c r="AR2698" s="34"/>
      <c r="AS2698" s="34"/>
      <c r="AT2698" s="44" t="s">
        <v>7031</v>
      </c>
      <c r="AU2698" s="44"/>
      <c r="AV2698" s="751" t="str" cm="1">
        <f t="array" ref="AV26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8" s="34"/>
      <c r="AX2698" s="34"/>
      <c r="AY2698" s="34"/>
      <c r="AZ2698" s="34"/>
      <c r="BA2698" s="34"/>
      <c r="BB2698" s="34"/>
      <c r="BC2698" s="34"/>
      <c r="BD2698" s="44">
        <v>150300</v>
      </c>
      <c r="BE2698" s="34" t="s">
        <v>7159</v>
      </c>
      <c r="BF2698" s="43" t="s">
        <v>426</v>
      </c>
      <c r="BG2698" s="34" t="s">
        <v>648</v>
      </c>
      <c r="BH2698" s="34" t="s">
        <v>410</v>
      </c>
      <c r="BI2698" s="34" t="s">
        <v>7160</v>
      </c>
      <c r="BJ2698" s="44" t="s">
        <v>7108</v>
      </c>
      <c r="BK2698" s="44" t="s">
        <v>7108</v>
      </c>
    </row>
    <row r="2699" spans="22:63">
      <c r="V2699" s="43">
        <v>344</v>
      </c>
      <c r="W2699" s="34" t="s">
        <v>4458</v>
      </c>
      <c r="X2699" s="44">
        <v>150303</v>
      </c>
      <c r="Y2699" s="34" t="s">
        <v>912</v>
      </c>
      <c r="Z2699" s="43" t="s">
        <v>426</v>
      </c>
      <c r="AA2699" s="34" t="s">
        <v>648</v>
      </c>
      <c r="AB2699" s="34" t="s">
        <v>410</v>
      </c>
      <c r="AC2699" s="34" t="s">
        <v>912</v>
      </c>
      <c r="AD2699" s="44" t="s">
        <v>7108</v>
      </c>
      <c r="AE2699" s="44" t="s">
        <v>7108</v>
      </c>
      <c r="AF2699" s="43">
        <v>344</v>
      </c>
      <c r="AG2699" s="34" t="s">
        <v>4458</v>
      </c>
      <c r="AH2699" s="34" t="s">
        <v>4457</v>
      </c>
      <c r="AI2699" s="43" t="s">
        <v>4459</v>
      </c>
      <c r="AJ2699" s="44" t="s">
        <v>4460</v>
      </c>
      <c r="AK2699" s="295">
        <v>2804538</v>
      </c>
      <c r="AL2699" s="44" t="s">
        <v>648</v>
      </c>
      <c r="AM2699" s="44" t="s">
        <v>4464</v>
      </c>
      <c r="AN2699" s="296">
        <v>215802280</v>
      </c>
      <c r="AO2699" s="34"/>
      <c r="AP2699" s="34"/>
      <c r="AQ2699" s="34"/>
      <c r="AR2699" s="34"/>
      <c r="AS2699" s="34"/>
      <c r="AT2699" s="44" t="s">
        <v>7031</v>
      </c>
      <c r="AU2699" s="44"/>
      <c r="AV2699" s="751" t="str" cm="1">
        <f t="array" ref="AV26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699" s="34"/>
      <c r="AX2699" s="34"/>
      <c r="AY2699" s="34"/>
      <c r="AZ2699" s="34"/>
      <c r="BA2699" s="34"/>
      <c r="BB2699" s="34"/>
      <c r="BC2699" s="34"/>
      <c r="BD2699" s="44">
        <v>150303</v>
      </c>
      <c r="BE2699" s="34" t="s">
        <v>912</v>
      </c>
      <c r="BF2699" s="43" t="s">
        <v>426</v>
      </c>
      <c r="BG2699" s="34" t="s">
        <v>648</v>
      </c>
      <c r="BH2699" s="34" t="s">
        <v>410</v>
      </c>
      <c r="BI2699" s="34" t="s">
        <v>912</v>
      </c>
      <c r="BJ2699" s="44" t="s">
        <v>7108</v>
      </c>
      <c r="BK2699" s="44" t="s">
        <v>7108</v>
      </c>
    </row>
    <row r="2700" spans="22:63">
      <c r="V2700" s="43">
        <v>344</v>
      </c>
      <c r="W2700" s="34" t="s">
        <v>4458</v>
      </c>
      <c r="X2700" s="44">
        <v>150312</v>
      </c>
      <c r="Y2700" s="34" t="s">
        <v>1177</v>
      </c>
      <c r="Z2700" s="43" t="s">
        <v>426</v>
      </c>
      <c r="AA2700" s="34" t="s">
        <v>648</v>
      </c>
      <c r="AB2700" s="34" t="s">
        <v>410</v>
      </c>
      <c r="AC2700" s="34" t="s">
        <v>7160</v>
      </c>
      <c r="AD2700" s="44" t="s">
        <v>7108</v>
      </c>
      <c r="AE2700" s="44" t="s">
        <v>7108</v>
      </c>
      <c r="AF2700" s="43">
        <v>344</v>
      </c>
      <c r="AG2700" s="34" t="s">
        <v>4458</v>
      </c>
      <c r="AH2700" s="34" t="s">
        <v>4457</v>
      </c>
      <c r="AI2700" s="43" t="s">
        <v>4459</v>
      </c>
      <c r="AJ2700" s="44" t="s">
        <v>4460</v>
      </c>
      <c r="AK2700" s="295">
        <v>2804538</v>
      </c>
      <c r="AL2700" s="44" t="s">
        <v>648</v>
      </c>
      <c r="AM2700" s="44" t="s">
        <v>4464</v>
      </c>
      <c r="AN2700" s="296">
        <v>215802280</v>
      </c>
      <c r="AO2700" s="34"/>
      <c r="AP2700" s="34"/>
      <c r="AQ2700" s="34"/>
      <c r="AR2700" s="34"/>
      <c r="AS2700" s="34"/>
      <c r="AT2700" s="44" t="s">
        <v>7031</v>
      </c>
      <c r="AU2700" s="44"/>
      <c r="AV2700" s="751" t="str" cm="1">
        <f t="array" ref="AV27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0" s="34"/>
      <c r="AX2700" s="34"/>
      <c r="AY2700" s="34"/>
      <c r="AZ2700" s="34"/>
      <c r="BA2700" s="34"/>
      <c r="BB2700" s="34"/>
      <c r="BC2700" s="34"/>
      <c r="BD2700" s="44">
        <v>150312</v>
      </c>
      <c r="BE2700" s="34" t="s">
        <v>1177</v>
      </c>
      <c r="BF2700" s="43" t="s">
        <v>426</v>
      </c>
      <c r="BG2700" s="34" t="s">
        <v>648</v>
      </c>
      <c r="BH2700" s="34" t="s">
        <v>410</v>
      </c>
      <c r="BI2700" s="34" t="s">
        <v>7160</v>
      </c>
      <c r="BJ2700" s="44" t="s">
        <v>7108</v>
      </c>
      <c r="BK2700" s="44" t="s">
        <v>7108</v>
      </c>
    </row>
    <row r="2701" spans="22:63">
      <c r="V2701" s="43">
        <v>344</v>
      </c>
      <c r="W2701" s="34" t="s">
        <v>4458</v>
      </c>
      <c r="X2701" s="44">
        <v>150313</v>
      </c>
      <c r="Y2701" s="34" t="s">
        <v>1467</v>
      </c>
      <c r="Z2701" s="43" t="s">
        <v>426</v>
      </c>
      <c r="AA2701" s="34" t="s">
        <v>648</v>
      </c>
      <c r="AB2701" s="34" t="s">
        <v>410</v>
      </c>
      <c r="AC2701" s="34" t="s">
        <v>7161</v>
      </c>
      <c r="AD2701" s="44" t="s">
        <v>7108</v>
      </c>
      <c r="AE2701" s="44" t="s">
        <v>7108</v>
      </c>
      <c r="AF2701" s="43">
        <v>344</v>
      </c>
      <c r="AG2701" s="34" t="s">
        <v>4458</v>
      </c>
      <c r="AH2701" s="34" t="s">
        <v>4457</v>
      </c>
      <c r="AI2701" s="43" t="s">
        <v>4459</v>
      </c>
      <c r="AJ2701" s="44" t="s">
        <v>4460</v>
      </c>
      <c r="AK2701" s="295">
        <v>2804538</v>
      </c>
      <c r="AL2701" s="44" t="s">
        <v>648</v>
      </c>
      <c r="AM2701" s="44" t="s">
        <v>4464</v>
      </c>
      <c r="AN2701" s="296">
        <v>215802280</v>
      </c>
      <c r="AO2701" s="34"/>
      <c r="AP2701" s="34"/>
      <c r="AQ2701" s="34"/>
      <c r="AR2701" s="34"/>
      <c r="AS2701" s="34"/>
      <c r="AT2701" s="44" t="s">
        <v>7031</v>
      </c>
      <c r="AU2701" s="44"/>
      <c r="AV2701" s="751" t="str" cm="1">
        <f t="array" ref="AV27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1" s="34"/>
      <c r="AX2701" s="34"/>
      <c r="AY2701" s="34"/>
      <c r="AZ2701" s="34"/>
      <c r="BA2701" s="34"/>
      <c r="BB2701" s="34"/>
      <c r="BC2701" s="34"/>
      <c r="BD2701" s="44">
        <v>150313</v>
      </c>
      <c r="BE2701" s="34" t="s">
        <v>1467</v>
      </c>
      <c r="BF2701" s="43" t="s">
        <v>426</v>
      </c>
      <c r="BG2701" s="34" t="s">
        <v>648</v>
      </c>
      <c r="BH2701" s="34" t="s">
        <v>410</v>
      </c>
      <c r="BI2701" s="34" t="s">
        <v>7161</v>
      </c>
      <c r="BJ2701" s="44" t="s">
        <v>7108</v>
      </c>
      <c r="BK2701" s="44" t="s">
        <v>7108</v>
      </c>
    </row>
    <row r="2702" spans="22:63">
      <c r="V2702" s="43">
        <v>344</v>
      </c>
      <c r="W2702" s="34" t="s">
        <v>4458</v>
      </c>
      <c r="X2702" s="44">
        <v>150314</v>
      </c>
      <c r="Y2702" s="34" t="s">
        <v>1739</v>
      </c>
      <c r="Z2702" s="43" t="s">
        <v>426</v>
      </c>
      <c r="AA2702" s="34" t="s">
        <v>648</v>
      </c>
      <c r="AB2702" s="34" t="s">
        <v>410</v>
      </c>
      <c r="AC2702" s="34" t="s">
        <v>7162</v>
      </c>
      <c r="AD2702" s="44" t="s">
        <v>7108</v>
      </c>
      <c r="AE2702" s="44" t="s">
        <v>7108</v>
      </c>
      <c r="AF2702" s="43">
        <v>344</v>
      </c>
      <c r="AG2702" s="34" t="s">
        <v>4458</v>
      </c>
      <c r="AH2702" s="34" t="s">
        <v>4457</v>
      </c>
      <c r="AI2702" s="43" t="s">
        <v>4459</v>
      </c>
      <c r="AJ2702" s="44" t="s">
        <v>4460</v>
      </c>
      <c r="AK2702" s="295">
        <v>2804538</v>
      </c>
      <c r="AL2702" s="44" t="s">
        <v>648</v>
      </c>
      <c r="AM2702" s="44" t="s">
        <v>4464</v>
      </c>
      <c r="AN2702" s="296">
        <v>215802280</v>
      </c>
      <c r="AO2702" s="34"/>
      <c r="AP2702" s="34"/>
      <c r="AQ2702" s="34"/>
      <c r="AR2702" s="34"/>
      <c r="AS2702" s="34"/>
      <c r="AT2702" s="44" t="s">
        <v>7031</v>
      </c>
      <c r="AU2702" s="44"/>
      <c r="AV2702" s="751" t="str" cm="1">
        <f t="array" ref="AV27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2" s="34"/>
      <c r="AX2702" s="34"/>
      <c r="AY2702" s="34"/>
      <c r="AZ2702" s="34"/>
      <c r="BA2702" s="34"/>
      <c r="BB2702" s="34"/>
      <c r="BC2702" s="34"/>
      <c r="BD2702" s="44">
        <v>150314</v>
      </c>
      <c r="BE2702" s="34" t="s">
        <v>1739</v>
      </c>
      <c r="BF2702" s="43" t="s">
        <v>426</v>
      </c>
      <c r="BG2702" s="34" t="s">
        <v>648</v>
      </c>
      <c r="BH2702" s="34" t="s">
        <v>410</v>
      </c>
      <c r="BI2702" s="34" t="s">
        <v>7162</v>
      </c>
      <c r="BJ2702" s="44" t="s">
        <v>7108</v>
      </c>
      <c r="BK2702" s="44" t="s">
        <v>7108</v>
      </c>
    </row>
    <row r="2703" spans="22:63">
      <c r="V2703" s="43">
        <v>344</v>
      </c>
      <c r="W2703" s="34" t="s">
        <v>4458</v>
      </c>
      <c r="X2703" s="44">
        <v>150315</v>
      </c>
      <c r="Y2703" s="34" t="s">
        <v>1953</v>
      </c>
      <c r="Z2703" s="43" t="s">
        <v>426</v>
      </c>
      <c r="AA2703" s="34" t="s">
        <v>648</v>
      </c>
      <c r="AB2703" s="34" t="s">
        <v>410</v>
      </c>
      <c r="AC2703" s="34" t="s">
        <v>7163</v>
      </c>
      <c r="AD2703" s="44" t="s">
        <v>7108</v>
      </c>
      <c r="AE2703" s="44" t="s">
        <v>7108</v>
      </c>
      <c r="AF2703" s="43">
        <v>344</v>
      </c>
      <c r="AG2703" s="34" t="s">
        <v>4458</v>
      </c>
      <c r="AH2703" s="34" t="s">
        <v>4457</v>
      </c>
      <c r="AI2703" s="43" t="s">
        <v>4459</v>
      </c>
      <c r="AJ2703" s="44" t="s">
        <v>4460</v>
      </c>
      <c r="AK2703" s="295">
        <v>2804538</v>
      </c>
      <c r="AL2703" s="44" t="s">
        <v>648</v>
      </c>
      <c r="AM2703" s="44" t="s">
        <v>4464</v>
      </c>
      <c r="AN2703" s="296">
        <v>215802280</v>
      </c>
      <c r="AO2703" s="34"/>
      <c r="AP2703" s="34"/>
      <c r="AQ2703" s="34"/>
      <c r="AR2703" s="34"/>
      <c r="AS2703" s="34"/>
      <c r="AT2703" s="44" t="s">
        <v>7031</v>
      </c>
      <c r="AU2703" s="44"/>
      <c r="AV2703" s="751" t="str" cm="1">
        <f t="array" ref="AV27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3" s="34"/>
      <c r="AX2703" s="34"/>
      <c r="AY2703" s="34"/>
      <c r="AZ2703" s="34"/>
      <c r="BA2703" s="34"/>
      <c r="BB2703" s="34"/>
      <c r="BC2703" s="34"/>
      <c r="BD2703" s="44">
        <v>150315</v>
      </c>
      <c r="BE2703" s="34" t="s">
        <v>1953</v>
      </c>
      <c r="BF2703" s="43" t="s">
        <v>426</v>
      </c>
      <c r="BG2703" s="34" t="s">
        <v>648</v>
      </c>
      <c r="BH2703" s="34" t="s">
        <v>410</v>
      </c>
      <c r="BI2703" s="34" t="s">
        <v>7163</v>
      </c>
      <c r="BJ2703" s="44" t="s">
        <v>7108</v>
      </c>
      <c r="BK2703" s="44" t="s">
        <v>7108</v>
      </c>
    </row>
    <row r="2704" spans="22:63">
      <c r="V2704" s="43">
        <v>345</v>
      </c>
      <c r="W2704" s="34" t="s">
        <v>4474</v>
      </c>
      <c r="X2704" s="44">
        <v>150400</v>
      </c>
      <c r="Y2704" s="34" t="s">
        <v>7164</v>
      </c>
      <c r="Z2704" s="43" t="s">
        <v>426</v>
      </c>
      <c r="AA2704" s="34" t="s">
        <v>649</v>
      </c>
      <c r="AB2704" s="34" t="s">
        <v>410</v>
      </c>
      <c r="AC2704" s="34" t="s">
        <v>7165</v>
      </c>
      <c r="AD2704" s="44" t="s">
        <v>7108</v>
      </c>
      <c r="AE2704" s="44" t="s">
        <v>7108</v>
      </c>
      <c r="AF2704" s="43">
        <v>345</v>
      </c>
      <c r="AG2704" s="34" t="s">
        <v>4474</v>
      </c>
      <c r="AH2704" s="34" t="s">
        <v>7166</v>
      </c>
      <c r="AI2704" s="43" t="s">
        <v>4475</v>
      </c>
      <c r="AJ2704" s="44" t="s">
        <v>4476</v>
      </c>
      <c r="AK2704" s="295">
        <v>2830349</v>
      </c>
      <c r="AL2704" s="44" t="s">
        <v>649</v>
      </c>
      <c r="AM2704" s="44" t="s">
        <v>4480</v>
      </c>
      <c r="AN2704" s="296">
        <v>215802430</v>
      </c>
      <c r="AO2704" s="34"/>
      <c r="AP2704" s="34"/>
      <c r="AQ2704" s="34"/>
      <c r="AR2704" s="34"/>
      <c r="AS2704" s="34"/>
      <c r="AT2704" s="44" t="s">
        <v>7031</v>
      </c>
      <c r="AU2704" s="44"/>
      <c r="AV2704" s="751" t="str" cm="1">
        <f t="array" ref="AV27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4" s="34"/>
      <c r="AX2704" s="34"/>
      <c r="AY2704" s="34"/>
      <c r="AZ2704" s="34"/>
      <c r="BA2704" s="34"/>
      <c r="BB2704" s="34"/>
      <c r="BC2704" s="34"/>
      <c r="BD2704" s="44">
        <v>150400</v>
      </c>
      <c r="BE2704" s="34" t="s">
        <v>7164</v>
      </c>
      <c r="BF2704" s="43" t="s">
        <v>426</v>
      </c>
      <c r="BG2704" s="34" t="s">
        <v>649</v>
      </c>
      <c r="BH2704" s="34" t="s">
        <v>410</v>
      </c>
      <c r="BI2704" s="34" t="s">
        <v>7165</v>
      </c>
      <c r="BJ2704" s="44" t="s">
        <v>7108</v>
      </c>
      <c r="BK2704" s="44" t="s">
        <v>7108</v>
      </c>
    </row>
    <row r="2705" spans="22:63">
      <c r="V2705" s="43">
        <v>345</v>
      </c>
      <c r="W2705" s="34" t="s">
        <v>4474</v>
      </c>
      <c r="X2705" s="44">
        <v>150407</v>
      </c>
      <c r="Y2705" s="34" t="s">
        <v>913</v>
      </c>
      <c r="Z2705" s="43" t="s">
        <v>426</v>
      </c>
      <c r="AA2705" s="34" t="s">
        <v>649</v>
      </c>
      <c r="AB2705" s="34" t="s">
        <v>410</v>
      </c>
      <c r="AC2705" s="34" t="s">
        <v>913</v>
      </c>
      <c r="AD2705" s="44" t="s">
        <v>7108</v>
      </c>
      <c r="AE2705" s="44" t="s">
        <v>7108</v>
      </c>
      <c r="AF2705" s="43">
        <v>345</v>
      </c>
      <c r="AG2705" s="34" t="s">
        <v>4474</v>
      </c>
      <c r="AH2705" s="34" t="s">
        <v>7166</v>
      </c>
      <c r="AI2705" s="43" t="s">
        <v>4475</v>
      </c>
      <c r="AJ2705" s="44" t="s">
        <v>4476</v>
      </c>
      <c r="AK2705" s="295">
        <v>2830349</v>
      </c>
      <c r="AL2705" s="44" t="s">
        <v>649</v>
      </c>
      <c r="AM2705" s="44" t="s">
        <v>4480</v>
      </c>
      <c r="AN2705" s="296">
        <v>215802430</v>
      </c>
      <c r="AO2705" s="34"/>
      <c r="AP2705" s="34"/>
      <c r="AQ2705" s="34"/>
      <c r="AR2705" s="34"/>
      <c r="AS2705" s="34"/>
      <c r="AT2705" s="44" t="s">
        <v>7031</v>
      </c>
      <c r="AU2705" s="44"/>
      <c r="AV2705" s="751" t="str" cm="1">
        <f t="array" ref="AV27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5" s="34"/>
      <c r="AX2705" s="34"/>
      <c r="AY2705" s="34"/>
      <c r="AZ2705" s="34"/>
      <c r="BA2705" s="34"/>
      <c r="BB2705" s="34"/>
      <c r="BC2705" s="34"/>
      <c r="BD2705" s="44">
        <v>150407</v>
      </c>
      <c r="BE2705" s="34" t="s">
        <v>913</v>
      </c>
      <c r="BF2705" s="43" t="s">
        <v>426</v>
      </c>
      <c r="BG2705" s="34" t="s">
        <v>649</v>
      </c>
      <c r="BH2705" s="34" t="s">
        <v>410</v>
      </c>
      <c r="BI2705" s="34" t="s">
        <v>913</v>
      </c>
      <c r="BJ2705" s="44" t="s">
        <v>7108</v>
      </c>
      <c r="BK2705" s="44" t="s">
        <v>7108</v>
      </c>
    </row>
    <row r="2706" spans="22:63">
      <c r="V2706" s="43">
        <v>345</v>
      </c>
      <c r="W2706" s="34" t="s">
        <v>4474</v>
      </c>
      <c r="X2706" s="44">
        <v>150409</v>
      </c>
      <c r="Y2706" s="34" t="s">
        <v>1178</v>
      </c>
      <c r="Z2706" s="43" t="s">
        <v>426</v>
      </c>
      <c r="AA2706" s="34" t="s">
        <v>649</v>
      </c>
      <c r="AB2706" s="34" t="s">
        <v>410</v>
      </c>
      <c r="AC2706" s="34" t="s">
        <v>7167</v>
      </c>
      <c r="AD2706" s="44" t="s">
        <v>7108</v>
      </c>
      <c r="AE2706" s="44" t="s">
        <v>7108</v>
      </c>
      <c r="AF2706" s="43">
        <v>345</v>
      </c>
      <c r="AG2706" s="34" t="s">
        <v>4474</v>
      </c>
      <c r="AH2706" s="34" t="s">
        <v>7166</v>
      </c>
      <c r="AI2706" s="43" t="s">
        <v>4475</v>
      </c>
      <c r="AJ2706" s="44" t="s">
        <v>4476</v>
      </c>
      <c r="AK2706" s="295">
        <v>2830349</v>
      </c>
      <c r="AL2706" s="44" t="s">
        <v>649</v>
      </c>
      <c r="AM2706" s="44" t="s">
        <v>4480</v>
      </c>
      <c r="AN2706" s="296">
        <v>215802430</v>
      </c>
      <c r="AO2706" s="34"/>
      <c r="AP2706" s="34"/>
      <c r="AQ2706" s="34"/>
      <c r="AR2706" s="34"/>
      <c r="AS2706" s="34"/>
      <c r="AT2706" s="44" t="s">
        <v>7031</v>
      </c>
      <c r="AU2706" s="44"/>
      <c r="AV2706" s="751" t="str" cm="1">
        <f t="array" ref="AV27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6" s="34"/>
      <c r="AX2706" s="34"/>
      <c r="AY2706" s="34"/>
      <c r="AZ2706" s="34"/>
      <c r="BA2706" s="34"/>
      <c r="BB2706" s="34"/>
      <c r="BC2706" s="34"/>
      <c r="BD2706" s="44">
        <v>150409</v>
      </c>
      <c r="BE2706" s="34" t="s">
        <v>1178</v>
      </c>
      <c r="BF2706" s="43" t="s">
        <v>426</v>
      </c>
      <c r="BG2706" s="34" t="s">
        <v>649</v>
      </c>
      <c r="BH2706" s="34" t="s">
        <v>410</v>
      </c>
      <c r="BI2706" s="34" t="s">
        <v>7167</v>
      </c>
      <c r="BJ2706" s="44" t="s">
        <v>7108</v>
      </c>
      <c r="BK2706" s="44" t="s">
        <v>7108</v>
      </c>
    </row>
    <row r="2707" spans="22:63">
      <c r="V2707" s="43">
        <v>345</v>
      </c>
      <c r="W2707" s="34" t="s">
        <v>4474</v>
      </c>
      <c r="X2707" s="44">
        <v>150410</v>
      </c>
      <c r="Y2707" s="34" t="s">
        <v>1468</v>
      </c>
      <c r="Z2707" s="43" t="s">
        <v>426</v>
      </c>
      <c r="AA2707" s="34" t="s">
        <v>649</v>
      </c>
      <c r="AB2707" s="34" t="s">
        <v>410</v>
      </c>
      <c r="AC2707" s="34" t="s">
        <v>7165</v>
      </c>
      <c r="AD2707" s="44" t="s">
        <v>7108</v>
      </c>
      <c r="AE2707" s="44" t="s">
        <v>7108</v>
      </c>
      <c r="AF2707" s="43">
        <v>345</v>
      </c>
      <c r="AG2707" s="34" t="s">
        <v>4474</v>
      </c>
      <c r="AH2707" s="34" t="s">
        <v>7166</v>
      </c>
      <c r="AI2707" s="43" t="s">
        <v>4475</v>
      </c>
      <c r="AJ2707" s="44" t="s">
        <v>4476</v>
      </c>
      <c r="AK2707" s="295">
        <v>2830349</v>
      </c>
      <c r="AL2707" s="44" t="s">
        <v>649</v>
      </c>
      <c r="AM2707" s="44" t="s">
        <v>4480</v>
      </c>
      <c r="AN2707" s="296">
        <v>215802430</v>
      </c>
      <c r="AO2707" s="34"/>
      <c r="AP2707" s="34"/>
      <c r="AQ2707" s="34"/>
      <c r="AR2707" s="34"/>
      <c r="AS2707" s="34"/>
      <c r="AT2707" s="44" t="s">
        <v>7031</v>
      </c>
      <c r="AU2707" s="44"/>
      <c r="AV2707" s="751" t="str" cm="1">
        <f t="array" ref="AV27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7" s="34"/>
      <c r="AX2707" s="34"/>
      <c r="AY2707" s="34"/>
      <c r="AZ2707" s="34"/>
      <c r="BA2707" s="34"/>
      <c r="BB2707" s="34"/>
      <c r="BC2707" s="34"/>
      <c r="BD2707" s="44">
        <v>150410</v>
      </c>
      <c r="BE2707" s="34" t="s">
        <v>1468</v>
      </c>
      <c r="BF2707" s="43" t="s">
        <v>426</v>
      </c>
      <c r="BG2707" s="34" t="s">
        <v>649</v>
      </c>
      <c r="BH2707" s="34" t="s">
        <v>410</v>
      </c>
      <c r="BI2707" s="34" t="s">
        <v>7165</v>
      </c>
      <c r="BJ2707" s="44" t="s">
        <v>7108</v>
      </c>
      <c r="BK2707" s="44" t="s">
        <v>7108</v>
      </c>
    </row>
    <row r="2708" spans="22:63">
      <c r="V2708" s="43">
        <v>345</v>
      </c>
      <c r="W2708" s="34" t="s">
        <v>4474</v>
      </c>
      <c r="X2708" s="44">
        <v>150411</v>
      </c>
      <c r="Y2708" s="34" t="s">
        <v>1740</v>
      </c>
      <c r="Z2708" s="43" t="s">
        <v>426</v>
      </c>
      <c r="AA2708" s="34" t="s">
        <v>649</v>
      </c>
      <c r="AB2708" s="34" t="s">
        <v>410</v>
      </c>
      <c r="AC2708" s="34" t="s">
        <v>7168</v>
      </c>
      <c r="AD2708" s="44" t="s">
        <v>7108</v>
      </c>
      <c r="AE2708" s="44" t="s">
        <v>7108</v>
      </c>
      <c r="AF2708" s="43">
        <v>345</v>
      </c>
      <c r="AG2708" s="34" t="s">
        <v>4474</v>
      </c>
      <c r="AH2708" s="34" t="s">
        <v>7166</v>
      </c>
      <c r="AI2708" s="43" t="s">
        <v>4475</v>
      </c>
      <c r="AJ2708" s="44" t="s">
        <v>4476</v>
      </c>
      <c r="AK2708" s="295">
        <v>2830349</v>
      </c>
      <c r="AL2708" s="44" t="s">
        <v>649</v>
      </c>
      <c r="AM2708" s="44" t="s">
        <v>4480</v>
      </c>
      <c r="AN2708" s="296">
        <v>215802430</v>
      </c>
      <c r="AO2708" s="34"/>
      <c r="AP2708" s="34"/>
      <c r="AQ2708" s="34"/>
      <c r="AR2708" s="34"/>
      <c r="AS2708" s="34"/>
      <c r="AT2708" s="44" t="s">
        <v>7031</v>
      </c>
      <c r="AU2708" s="44"/>
      <c r="AV2708" s="751" t="str" cm="1">
        <f t="array" ref="AV27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8" s="34"/>
      <c r="AX2708" s="34"/>
      <c r="AY2708" s="34"/>
      <c r="AZ2708" s="34"/>
      <c r="BA2708" s="34"/>
      <c r="BB2708" s="34"/>
      <c r="BC2708" s="34"/>
      <c r="BD2708" s="44">
        <v>150411</v>
      </c>
      <c r="BE2708" s="34" t="s">
        <v>1740</v>
      </c>
      <c r="BF2708" s="43" t="s">
        <v>426</v>
      </c>
      <c r="BG2708" s="34" t="s">
        <v>649</v>
      </c>
      <c r="BH2708" s="34" t="s">
        <v>410</v>
      </c>
      <c r="BI2708" s="34" t="s">
        <v>7168</v>
      </c>
      <c r="BJ2708" s="44" t="s">
        <v>7108</v>
      </c>
      <c r="BK2708" s="44" t="s">
        <v>7108</v>
      </c>
    </row>
    <row r="2709" spans="22:63">
      <c r="V2709" s="43">
        <v>345</v>
      </c>
      <c r="W2709" s="34" t="s">
        <v>4474</v>
      </c>
      <c r="X2709" s="44">
        <v>150601</v>
      </c>
      <c r="Y2709" s="34" t="s">
        <v>915</v>
      </c>
      <c r="Z2709" s="43" t="s">
        <v>426</v>
      </c>
      <c r="AA2709" s="34" t="s">
        <v>651</v>
      </c>
      <c r="AB2709" s="34" t="s">
        <v>410</v>
      </c>
      <c r="AC2709" s="34" t="s">
        <v>915</v>
      </c>
      <c r="AD2709" s="44" t="s">
        <v>7108</v>
      </c>
      <c r="AE2709" s="44" t="s">
        <v>7108</v>
      </c>
      <c r="AF2709" s="43">
        <v>345</v>
      </c>
      <c r="AG2709" s="34" t="s">
        <v>4474</v>
      </c>
      <c r="AH2709" s="34" t="s">
        <v>7166</v>
      </c>
      <c r="AI2709" s="43" t="s">
        <v>4475</v>
      </c>
      <c r="AJ2709" s="44" t="s">
        <v>4476</v>
      </c>
      <c r="AK2709" s="295">
        <v>2830349</v>
      </c>
      <c r="AL2709" s="44" t="s">
        <v>649</v>
      </c>
      <c r="AM2709" s="44" t="s">
        <v>4480</v>
      </c>
      <c r="AN2709" s="296">
        <v>215802430</v>
      </c>
      <c r="AO2709" s="34"/>
      <c r="AP2709" s="34"/>
      <c r="AQ2709" s="34"/>
      <c r="AR2709" s="34"/>
      <c r="AS2709" s="34"/>
      <c r="AT2709" s="44" t="s">
        <v>7031</v>
      </c>
      <c r="AU2709" s="44"/>
      <c r="AV2709" s="751" t="str" cm="1">
        <f t="array" ref="AV27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09" s="34"/>
      <c r="AX2709" s="34"/>
      <c r="AY2709" s="34"/>
      <c r="AZ2709" s="34"/>
      <c r="BA2709" s="34"/>
      <c r="BB2709" s="34"/>
      <c r="BC2709" s="34"/>
      <c r="BD2709" s="44">
        <v>150601</v>
      </c>
      <c r="BE2709" s="34" t="s">
        <v>915</v>
      </c>
      <c r="BF2709" s="43" t="s">
        <v>426</v>
      </c>
      <c r="BG2709" s="34" t="s">
        <v>651</v>
      </c>
      <c r="BH2709" s="34" t="s">
        <v>410</v>
      </c>
      <c r="BI2709" s="34" t="s">
        <v>915</v>
      </c>
      <c r="BJ2709" s="44" t="s">
        <v>7108</v>
      </c>
      <c r="BK2709" s="44" t="s">
        <v>7108</v>
      </c>
    </row>
    <row r="2710" spans="22:63">
      <c r="V2710" s="43">
        <v>345</v>
      </c>
      <c r="W2710" s="34" t="s">
        <v>4474</v>
      </c>
      <c r="X2710" s="44">
        <v>150603</v>
      </c>
      <c r="Y2710" s="34" t="s">
        <v>651</v>
      </c>
      <c r="Z2710" s="43" t="s">
        <v>426</v>
      </c>
      <c r="AA2710" s="34" t="s">
        <v>651</v>
      </c>
      <c r="AB2710" s="34" t="s">
        <v>410</v>
      </c>
      <c r="AC2710" s="34" t="s">
        <v>651</v>
      </c>
      <c r="AD2710" s="44" t="s">
        <v>7108</v>
      </c>
      <c r="AE2710" s="44" t="s">
        <v>7108</v>
      </c>
      <c r="AF2710" s="43">
        <v>345</v>
      </c>
      <c r="AG2710" s="34" t="s">
        <v>4474</v>
      </c>
      <c r="AH2710" s="34" t="s">
        <v>7166</v>
      </c>
      <c r="AI2710" s="43" t="s">
        <v>4475</v>
      </c>
      <c r="AJ2710" s="44" t="s">
        <v>4476</v>
      </c>
      <c r="AK2710" s="295">
        <v>2830349</v>
      </c>
      <c r="AL2710" s="44" t="s">
        <v>649</v>
      </c>
      <c r="AM2710" s="44" t="s">
        <v>4480</v>
      </c>
      <c r="AN2710" s="296">
        <v>215802430</v>
      </c>
      <c r="AO2710" s="34"/>
      <c r="AP2710" s="34"/>
      <c r="AQ2710" s="34"/>
      <c r="AR2710" s="34"/>
      <c r="AS2710" s="34"/>
      <c r="AT2710" s="44" t="s">
        <v>7031</v>
      </c>
      <c r="AU2710" s="44"/>
      <c r="AV2710" s="751" t="str" cm="1">
        <f t="array" ref="AV27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0" s="34"/>
      <c r="AX2710" s="34"/>
      <c r="AY2710" s="34"/>
      <c r="AZ2710" s="34"/>
      <c r="BA2710" s="34"/>
      <c r="BB2710" s="34"/>
      <c r="BC2710" s="34"/>
      <c r="BD2710" s="44">
        <v>150603</v>
      </c>
      <c r="BE2710" s="34" t="s">
        <v>651</v>
      </c>
      <c r="BF2710" s="43" t="s">
        <v>426</v>
      </c>
      <c r="BG2710" s="34" t="s">
        <v>651</v>
      </c>
      <c r="BH2710" s="34" t="s">
        <v>410</v>
      </c>
      <c r="BI2710" s="34" t="s">
        <v>651</v>
      </c>
      <c r="BJ2710" s="44" t="s">
        <v>7108</v>
      </c>
      <c r="BK2710" s="44" t="s">
        <v>7108</v>
      </c>
    </row>
    <row r="2711" spans="22:63">
      <c r="V2711" s="43">
        <v>345</v>
      </c>
      <c r="W2711" s="34" t="s">
        <v>4474</v>
      </c>
      <c r="X2711" s="44">
        <v>150600</v>
      </c>
      <c r="Y2711" s="34" t="s">
        <v>7169</v>
      </c>
      <c r="Z2711" s="43" t="s">
        <v>426</v>
      </c>
      <c r="AA2711" s="34" t="s">
        <v>651</v>
      </c>
      <c r="AB2711" s="34" t="s">
        <v>410</v>
      </c>
      <c r="AC2711" s="34" t="s">
        <v>651</v>
      </c>
      <c r="AD2711" s="44" t="s">
        <v>7108</v>
      </c>
      <c r="AE2711" s="44" t="s">
        <v>7108</v>
      </c>
      <c r="AF2711" s="43">
        <v>345</v>
      </c>
      <c r="AG2711" s="34" t="s">
        <v>4474</v>
      </c>
      <c r="AH2711" s="34" t="s">
        <v>7166</v>
      </c>
      <c r="AI2711" s="43" t="s">
        <v>4475</v>
      </c>
      <c r="AJ2711" s="44" t="s">
        <v>4476</v>
      </c>
      <c r="AK2711" s="295">
        <v>2830349</v>
      </c>
      <c r="AL2711" s="44" t="s">
        <v>649</v>
      </c>
      <c r="AM2711" s="44" t="s">
        <v>4480</v>
      </c>
      <c r="AN2711" s="296">
        <v>215802430</v>
      </c>
      <c r="AO2711" s="34"/>
      <c r="AP2711" s="34"/>
      <c r="AQ2711" s="34"/>
      <c r="AR2711" s="34"/>
      <c r="AS2711" s="34"/>
      <c r="AT2711" s="44" t="s">
        <v>7031</v>
      </c>
      <c r="AU2711" s="44"/>
      <c r="AV2711" s="751" t="str" cm="1">
        <f t="array" ref="AV27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1" s="34"/>
      <c r="AX2711" s="34"/>
      <c r="AY2711" s="34"/>
      <c r="AZ2711" s="34"/>
      <c r="BA2711" s="34"/>
      <c r="BB2711" s="34"/>
      <c r="BC2711" s="34"/>
      <c r="BD2711" s="44">
        <v>150600</v>
      </c>
      <c r="BE2711" s="34" t="s">
        <v>7169</v>
      </c>
      <c r="BF2711" s="43" t="s">
        <v>426</v>
      </c>
      <c r="BG2711" s="34" t="s">
        <v>651</v>
      </c>
      <c r="BH2711" s="34" t="s">
        <v>410</v>
      </c>
      <c r="BI2711" s="34" t="s">
        <v>651</v>
      </c>
      <c r="BJ2711" s="44" t="s">
        <v>7108</v>
      </c>
      <c r="BK2711" s="44" t="s">
        <v>7108</v>
      </c>
    </row>
    <row r="2712" spans="22:63">
      <c r="V2712" s="43">
        <v>345</v>
      </c>
      <c r="W2712" s="34" t="s">
        <v>4474</v>
      </c>
      <c r="X2712" s="44">
        <v>150607</v>
      </c>
      <c r="Y2712" s="34" t="s">
        <v>1469</v>
      </c>
      <c r="Z2712" s="43" t="s">
        <v>426</v>
      </c>
      <c r="AA2712" s="34" t="s">
        <v>651</v>
      </c>
      <c r="AB2712" s="34" t="s">
        <v>410</v>
      </c>
      <c r="AC2712" s="34" t="s">
        <v>7170</v>
      </c>
      <c r="AD2712" s="44" t="s">
        <v>7108</v>
      </c>
      <c r="AE2712" s="44" t="s">
        <v>7108</v>
      </c>
      <c r="AF2712" s="43">
        <v>345</v>
      </c>
      <c r="AG2712" s="34" t="s">
        <v>4474</v>
      </c>
      <c r="AH2712" s="34" t="s">
        <v>7166</v>
      </c>
      <c r="AI2712" s="43" t="s">
        <v>4475</v>
      </c>
      <c r="AJ2712" s="44" t="s">
        <v>4476</v>
      </c>
      <c r="AK2712" s="295">
        <v>2830349</v>
      </c>
      <c r="AL2712" s="44" t="s">
        <v>649</v>
      </c>
      <c r="AM2712" s="44" t="s">
        <v>4480</v>
      </c>
      <c r="AN2712" s="296">
        <v>215802430</v>
      </c>
      <c r="AO2712" s="34"/>
      <c r="AP2712" s="34"/>
      <c r="AQ2712" s="34"/>
      <c r="AR2712" s="34"/>
      <c r="AS2712" s="34"/>
      <c r="AT2712" s="44" t="s">
        <v>7031</v>
      </c>
      <c r="AU2712" s="44"/>
      <c r="AV2712" s="751" t="str" cm="1">
        <f t="array" ref="AV27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2" s="34"/>
      <c r="AX2712" s="34"/>
      <c r="AY2712" s="34"/>
      <c r="AZ2712" s="34"/>
      <c r="BA2712" s="34"/>
      <c r="BB2712" s="34"/>
      <c r="BC2712" s="34"/>
      <c r="BD2712" s="44">
        <v>150607</v>
      </c>
      <c r="BE2712" s="34" t="s">
        <v>1469</v>
      </c>
      <c r="BF2712" s="43" t="s">
        <v>426</v>
      </c>
      <c r="BG2712" s="34" t="s">
        <v>651</v>
      </c>
      <c r="BH2712" s="34" t="s">
        <v>410</v>
      </c>
      <c r="BI2712" s="34" t="s">
        <v>7170</v>
      </c>
      <c r="BJ2712" s="44" t="s">
        <v>7108</v>
      </c>
      <c r="BK2712" s="44" t="s">
        <v>7108</v>
      </c>
    </row>
    <row r="2713" spans="22:63">
      <c r="V2713" s="43">
        <v>345</v>
      </c>
      <c r="W2713" s="34" t="s">
        <v>4474</v>
      </c>
      <c r="X2713" s="44">
        <v>150608</v>
      </c>
      <c r="Y2713" s="34" t="s">
        <v>1742</v>
      </c>
      <c r="Z2713" s="43" t="s">
        <v>426</v>
      </c>
      <c r="AA2713" s="34" t="s">
        <v>651</v>
      </c>
      <c r="AB2713" s="34" t="s">
        <v>410</v>
      </c>
      <c r="AC2713" s="34" t="s">
        <v>7171</v>
      </c>
      <c r="AD2713" s="44" t="s">
        <v>7108</v>
      </c>
      <c r="AE2713" s="44" t="s">
        <v>7108</v>
      </c>
      <c r="AF2713" s="43">
        <v>345</v>
      </c>
      <c r="AG2713" s="34" t="s">
        <v>4474</v>
      </c>
      <c r="AH2713" s="34" t="s">
        <v>7166</v>
      </c>
      <c r="AI2713" s="43" t="s">
        <v>4475</v>
      </c>
      <c r="AJ2713" s="44" t="s">
        <v>4476</v>
      </c>
      <c r="AK2713" s="295">
        <v>2830349</v>
      </c>
      <c r="AL2713" s="44" t="s">
        <v>649</v>
      </c>
      <c r="AM2713" s="44" t="s">
        <v>4480</v>
      </c>
      <c r="AN2713" s="296">
        <v>215802430</v>
      </c>
      <c r="AO2713" s="34"/>
      <c r="AP2713" s="34"/>
      <c r="AQ2713" s="34"/>
      <c r="AR2713" s="34"/>
      <c r="AS2713" s="34"/>
      <c r="AT2713" s="44" t="s">
        <v>7031</v>
      </c>
      <c r="AU2713" s="44"/>
      <c r="AV2713" s="751" t="str" cm="1">
        <f t="array" ref="AV27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3" s="34"/>
      <c r="AX2713" s="34"/>
      <c r="AY2713" s="34"/>
      <c r="AZ2713" s="34"/>
      <c r="BA2713" s="34"/>
      <c r="BB2713" s="34"/>
      <c r="BC2713" s="34"/>
      <c r="BD2713" s="44">
        <v>150608</v>
      </c>
      <c r="BE2713" s="34" t="s">
        <v>1742</v>
      </c>
      <c r="BF2713" s="43" t="s">
        <v>426</v>
      </c>
      <c r="BG2713" s="34" t="s">
        <v>651</v>
      </c>
      <c r="BH2713" s="34" t="s">
        <v>410</v>
      </c>
      <c r="BI2713" s="34" t="s">
        <v>7171</v>
      </c>
      <c r="BJ2713" s="44" t="s">
        <v>7108</v>
      </c>
      <c r="BK2713" s="44" t="s">
        <v>7108</v>
      </c>
    </row>
    <row r="2714" spans="22:63">
      <c r="V2714" s="43">
        <v>346</v>
      </c>
      <c r="W2714" s="34" t="s">
        <v>4489</v>
      </c>
      <c r="X2714" s="44">
        <v>150201</v>
      </c>
      <c r="Y2714" s="34" t="s">
        <v>647</v>
      </c>
      <c r="Z2714" s="43" t="s">
        <v>426</v>
      </c>
      <c r="AA2714" s="34" t="s">
        <v>647</v>
      </c>
      <c r="AB2714" s="34" t="s">
        <v>410</v>
      </c>
      <c r="AC2714" s="34" t="s">
        <v>647</v>
      </c>
      <c r="AD2714" s="44" t="s">
        <v>7108</v>
      </c>
      <c r="AE2714" s="44" t="s">
        <v>7108</v>
      </c>
      <c r="AF2714" s="43">
        <v>346</v>
      </c>
      <c r="AG2714" s="34" t="s">
        <v>4489</v>
      </c>
      <c r="AH2714" s="34" t="s">
        <v>7172</v>
      </c>
      <c r="AI2714" s="43" t="s">
        <v>4475</v>
      </c>
      <c r="AJ2714" s="44" t="s">
        <v>4490</v>
      </c>
      <c r="AK2714" s="295">
        <v>2870310</v>
      </c>
      <c r="AL2714" s="44" t="s">
        <v>652</v>
      </c>
      <c r="AM2714" s="44" t="s">
        <v>4494</v>
      </c>
      <c r="AN2714" s="296">
        <v>215802480</v>
      </c>
      <c r="AO2714" s="34"/>
      <c r="AP2714" s="34"/>
      <c r="AQ2714" s="34"/>
      <c r="AR2714" s="34"/>
      <c r="AS2714" s="34"/>
      <c r="AT2714" s="44" t="s">
        <v>7031</v>
      </c>
      <c r="AU2714" s="44"/>
      <c r="AV2714" s="751" t="str" cm="1">
        <f t="array" ref="AV27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4" s="34"/>
      <c r="AX2714" s="34"/>
      <c r="AY2714" s="34"/>
      <c r="AZ2714" s="34"/>
      <c r="BA2714" s="34"/>
      <c r="BB2714" s="34"/>
      <c r="BC2714" s="34"/>
      <c r="BD2714" s="44">
        <v>150201</v>
      </c>
      <c r="BE2714" s="34" t="s">
        <v>647</v>
      </c>
      <c r="BF2714" s="43" t="s">
        <v>426</v>
      </c>
      <c r="BG2714" s="34" t="s">
        <v>647</v>
      </c>
      <c r="BH2714" s="34" t="s">
        <v>410</v>
      </c>
      <c r="BI2714" s="34" t="s">
        <v>647</v>
      </c>
      <c r="BJ2714" s="44" t="s">
        <v>7108</v>
      </c>
      <c r="BK2714" s="44" t="s">
        <v>7108</v>
      </c>
    </row>
    <row r="2715" spans="22:63">
      <c r="V2715" s="43">
        <v>346</v>
      </c>
      <c r="W2715" s="34" t="s">
        <v>4489</v>
      </c>
      <c r="X2715" s="44">
        <v>150200</v>
      </c>
      <c r="Y2715" s="34" t="s">
        <v>7173</v>
      </c>
      <c r="Z2715" s="43" t="s">
        <v>426</v>
      </c>
      <c r="AA2715" s="34" t="s">
        <v>647</v>
      </c>
      <c r="AB2715" s="34" t="s">
        <v>410</v>
      </c>
      <c r="AC2715" s="34" t="s">
        <v>647</v>
      </c>
      <c r="AD2715" s="44" t="s">
        <v>7108</v>
      </c>
      <c r="AE2715" s="44" t="s">
        <v>7108</v>
      </c>
      <c r="AF2715" s="43">
        <v>346</v>
      </c>
      <c r="AG2715" s="34" t="s">
        <v>4489</v>
      </c>
      <c r="AH2715" s="34" t="s">
        <v>7172</v>
      </c>
      <c r="AI2715" s="43" t="s">
        <v>4475</v>
      </c>
      <c r="AJ2715" s="44" t="s">
        <v>4490</v>
      </c>
      <c r="AK2715" s="295">
        <v>2870310</v>
      </c>
      <c r="AL2715" s="44" t="s">
        <v>652</v>
      </c>
      <c r="AM2715" s="44" t="s">
        <v>4494</v>
      </c>
      <c r="AN2715" s="296">
        <v>215802480</v>
      </c>
      <c r="AO2715" s="34"/>
      <c r="AP2715" s="34"/>
      <c r="AQ2715" s="34"/>
      <c r="AR2715" s="34"/>
      <c r="AS2715" s="34"/>
      <c r="AT2715" s="44" t="s">
        <v>7031</v>
      </c>
      <c r="AU2715" s="44"/>
      <c r="AV2715" s="751" t="str" cm="1">
        <f t="array" ref="AV27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5" s="34"/>
      <c r="AX2715" s="34"/>
      <c r="AY2715" s="34"/>
      <c r="AZ2715" s="34"/>
      <c r="BA2715" s="34"/>
      <c r="BB2715" s="34"/>
      <c r="BC2715" s="34"/>
      <c r="BD2715" s="44">
        <v>150200</v>
      </c>
      <c r="BE2715" s="34" t="s">
        <v>7173</v>
      </c>
      <c r="BF2715" s="43" t="s">
        <v>426</v>
      </c>
      <c r="BG2715" s="34" t="s">
        <v>647</v>
      </c>
      <c r="BH2715" s="34" t="s">
        <v>410</v>
      </c>
      <c r="BI2715" s="34" t="s">
        <v>647</v>
      </c>
      <c r="BJ2715" s="44" t="s">
        <v>7108</v>
      </c>
      <c r="BK2715" s="44" t="s">
        <v>7108</v>
      </c>
    </row>
    <row r="2716" spans="22:63">
      <c r="V2716" s="43">
        <v>346</v>
      </c>
      <c r="W2716" s="34" t="s">
        <v>4489</v>
      </c>
      <c r="X2716" s="44">
        <v>150202</v>
      </c>
      <c r="Y2716" s="34" t="s">
        <v>1176</v>
      </c>
      <c r="Z2716" s="43" t="s">
        <v>426</v>
      </c>
      <c r="AA2716" s="34" t="s">
        <v>647</v>
      </c>
      <c r="AB2716" s="34" t="s">
        <v>410</v>
      </c>
      <c r="AC2716" s="34" t="s">
        <v>1176</v>
      </c>
      <c r="AD2716" s="44" t="s">
        <v>7108</v>
      </c>
      <c r="AE2716" s="44" t="s">
        <v>7108</v>
      </c>
      <c r="AF2716" s="43">
        <v>346</v>
      </c>
      <c r="AG2716" s="34" t="s">
        <v>4489</v>
      </c>
      <c r="AH2716" s="34" t="s">
        <v>7172</v>
      </c>
      <c r="AI2716" s="43" t="s">
        <v>4475</v>
      </c>
      <c r="AJ2716" s="44" t="s">
        <v>4490</v>
      </c>
      <c r="AK2716" s="295">
        <v>2870310</v>
      </c>
      <c r="AL2716" s="44" t="s">
        <v>652</v>
      </c>
      <c r="AM2716" s="44" t="s">
        <v>4494</v>
      </c>
      <c r="AN2716" s="296">
        <v>215802480</v>
      </c>
      <c r="AO2716" s="34"/>
      <c r="AP2716" s="34"/>
      <c r="AQ2716" s="34"/>
      <c r="AR2716" s="34"/>
      <c r="AS2716" s="34"/>
      <c r="AT2716" s="44" t="s">
        <v>7031</v>
      </c>
      <c r="AU2716" s="44"/>
      <c r="AV2716" s="751" t="str" cm="1">
        <f t="array" ref="AV27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6" s="34"/>
      <c r="AX2716" s="34"/>
      <c r="AY2716" s="34"/>
      <c r="AZ2716" s="34"/>
      <c r="BA2716" s="34"/>
      <c r="BB2716" s="34"/>
      <c r="BC2716" s="34"/>
      <c r="BD2716" s="44">
        <v>150202</v>
      </c>
      <c r="BE2716" s="34" t="s">
        <v>1176</v>
      </c>
      <c r="BF2716" s="43" t="s">
        <v>426</v>
      </c>
      <c r="BG2716" s="34" t="s">
        <v>647</v>
      </c>
      <c r="BH2716" s="34" t="s">
        <v>410</v>
      </c>
      <c r="BI2716" s="34" t="s">
        <v>1176</v>
      </c>
      <c r="BJ2716" s="44" t="s">
        <v>7108</v>
      </c>
      <c r="BK2716" s="44" t="s">
        <v>7108</v>
      </c>
    </row>
    <row r="2717" spans="22:63">
      <c r="V2717" s="43">
        <v>346</v>
      </c>
      <c r="W2717" s="34" t="s">
        <v>4489</v>
      </c>
      <c r="X2717" s="44">
        <v>150203</v>
      </c>
      <c r="Y2717" s="34" t="s">
        <v>1466</v>
      </c>
      <c r="Z2717" s="43" t="s">
        <v>426</v>
      </c>
      <c r="AA2717" s="34" t="s">
        <v>647</v>
      </c>
      <c r="AB2717" s="34" t="s">
        <v>410</v>
      </c>
      <c r="AC2717" s="34" t="s">
        <v>1466</v>
      </c>
      <c r="AD2717" s="44" t="s">
        <v>7108</v>
      </c>
      <c r="AE2717" s="44" t="s">
        <v>7108</v>
      </c>
      <c r="AF2717" s="43">
        <v>346</v>
      </c>
      <c r="AG2717" s="34" t="s">
        <v>4489</v>
      </c>
      <c r="AH2717" s="34" t="s">
        <v>7172</v>
      </c>
      <c r="AI2717" s="43" t="s">
        <v>4475</v>
      </c>
      <c r="AJ2717" s="44" t="s">
        <v>4490</v>
      </c>
      <c r="AK2717" s="295">
        <v>2870310</v>
      </c>
      <c r="AL2717" s="44" t="s">
        <v>652</v>
      </c>
      <c r="AM2717" s="44" t="s">
        <v>4494</v>
      </c>
      <c r="AN2717" s="296">
        <v>215802480</v>
      </c>
      <c r="AO2717" s="34"/>
      <c r="AP2717" s="34"/>
      <c r="AQ2717" s="34"/>
      <c r="AR2717" s="34"/>
      <c r="AS2717" s="34"/>
      <c r="AT2717" s="44" t="s">
        <v>7031</v>
      </c>
      <c r="AU2717" s="44"/>
      <c r="AV2717" s="751" t="str" cm="1">
        <f t="array" ref="AV27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7" s="34"/>
      <c r="AX2717" s="34"/>
      <c r="AY2717" s="34"/>
      <c r="AZ2717" s="34"/>
      <c r="BA2717" s="34"/>
      <c r="BB2717" s="34"/>
      <c r="BC2717" s="34"/>
      <c r="BD2717" s="44">
        <v>150203</v>
      </c>
      <c r="BE2717" s="34" t="s">
        <v>1466</v>
      </c>
      <c r="BF2717" s="43" t="s">
        <v>426</v>
      </c>
      <c r="BG2717" s="34" t="s">
        <v>647</v>
      </c>
      <c r="BH2717" s="34" t="s">
        <v>410</v>
      </c>
      <c r="BI2717" s="34" t="s">
        <v>1466</v>
      </c>
      <c r="BJ2717" s="44" t="s">
        <v>7108</v>
      </c>
      <c r="BK2717" s="44" t="s">
        <v>7108</v>
      </c>
    </row>
    <row r="2718" spans="22:63">
      <c r="V2718" s="43">
        <v>346</v>
      </c>
      <c r="W2718" s="34" t="s">
        <v>4489</v>
      </c>
      <c r="X2718" s="44">
        <v>150701</v>
      </c>
      <c r="Y2718" s="34" t="s">
        <v>916</v>
      </c>
      <c r="Z2718" s="43" t="s">
        <v>426</v>
      </c>
      <c r="AA2718" s="34" t="s">
        <v>652</v>
      </c>
      <c r="AB2718" s="34" t="s">
        <v>410</v>
      </c>
      <c r="AC2718" s="34" t="s">
        <v>916</v>
      </c>
      <c r="AD2718" s="44" t="s">
        <v>7108</v>
      </c>
      <c r="AE2718" s="44" t="s">
        <v>7108</v>
      </c>
      <c r="AF2718" s="43">
        <v>346</v>
      </c>
      <c r="AG2718" s="34" t="s">
        <v>4489</v>
      </c>
      <c r="AH2718" s="34" t="s">
        <v>4488</v>
      </c>
      <c r="AI2718" s="43" t="s">
        <v>4475</v>
      </c>
      <c r="AJ2718" s="44" t="s">
        <v>4490</v>
      </c>
      <c r="AK2718" s="295">
        <v>2870310</v>
      </c>
      <c r="AL2718" s="44" t="s">
        <v>652</v>
      </c>
      <c r="AM2718" s="44" t="s">
        <v>4494</v>
      </c>
      <c r="AN2718" s="296">
        <v>215802480</v>
      </c>
      <c r="AO2718" s="34"/>
      <c r="AP2718" s="34"/>
      <c r="AQ2718" s="34"/>
      <c r="AR2718" s="34"/>
      <c r="AS2718" s="34"/>
      <c r="AT2718" s="44" t="s">
        <v>7031</v>
      </c>
      <c r="AU2718" s="44"/>
      <c r="AV2718" s="751" t="str" cm="1">
        <f t="array" ref="AV27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8" s="34"/>
      <c r="AX2718" s="34"/>
      <c r="AY2718" s="34"/>
      <c r="AZ2718" s="34"/>
      <c r="BA2718" s="34"/>
      <c r="BB2718" s="34"/>
      <c r="BC2718" s="34"/>
      <c r="BD2718" s="44">
        <v>150701</v>
      </c>
      <c r="BE2718" s="34" t="s">
        <v>916</v>
      </c>
      <c r="BF2718" s="43" t="s">
        <v>426</v>
      </c>
      <c r="BG2718" s="34" t="s">
        <v>652</v>
      </c>
      <c r="BH2718" s="34" t="s">
        <v>410</v>
      </c>
      <c r="BI2718" s="34" t="s">
        <v>916</v>
      </c>
      <c r="BJ2718" s="44" t="s">
        <v>7108</v>
      </c>
      <c r="BK2718" s="44" t="s">
        <v>7108</v>
      </c>
    </row>
    <row r="2719" spans="22:63">
      <c r="V2719" s="43">
        <v>346</v>
      </c>
      <c r="W2719" s="34" t="s">
        <v>4489</v>
      </c>
      <c r="X2719" s="44">
        <v>150700</v>
      </c>
      <c r="Y2719" s="34" t="s">
        <v>7174</v>
      </c>
      <c r="Z2719" s="43" t="s">
        <v>426</v>
      </c>
      <c r="AA2719" s="34" t="s">
        <v>652</v>
      </c>
      <c r="AB2719" s="34" t="s">
        <v>410</v>
      </c>
      <c r="AC2719" s="34" t="s">
        <v>7175</v>
      </c>
      <c r="AD2719" s="44" t="s">
        <v>7108</v>
      </c>
      <c r="AE2719" s="44" t="s">
        <v>7108</v>
      </c>
      <c r="AF2719" s="43">
        <v>346</v>
      </c>
      <c r="AG2719" s="34" t="s">
        <v>4489</v>
      </c>
      <c r="AH2719" s="34" t="s">
        <v>7172</v>
      </c>
      <c r="AI2719" s="43" t="s">
        <v>4475</v>
      </c>
      <c r="AJ2719" s="44" t="s">
        <v>4490</v>
      </c>
      <c r="AK2719" s="295">
        <v>2870310</v>
      </c>
      <c r="AL2719" s="44" t="s">
        <v>652</v>
      </c>
      <c r="AM2719" s="44" t="s">
        <v>4494</v>
      </c>
      <c r="AN2719" s="296">
        <v>215802480</v>
      </c>
      <c r="AO2719" s="34"/>
      <c r="AP2719" s="34"/>
      <c r="AQ2719" s="34"/>
      <c r="AR2719" s="34"/>
      <c r="AS2719" s="34"/>
      <c r="AT2719" s="44" t="s">
        <v>7031</v>
      </c>
      <c r="AU2719" s="44"/>
      <c r="AV2719" s="751" t="str" cm="1">
        <f t="array" ref="AV27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19" s="34"/>
      <c r="AX2719" s="34"/>
      <c r="AY2719" s="34"/>
      <c r="AZ2719" s="34"/>
      <c r="BA2719" s="34"/>
      <c r="BB2719" s="34"/>
      <c r="BC2719" s="34"/>
      <c r="BD2719" s="44">
        <v>150700</v>
      </c>
      <c r="BE2719" s="34" t="s">
        <v>7174</v>
      </c>
      <c r="BF2719" s="43" t="s">
        <v>426</v>
      </c>
      <c r="BG2719" s="34" t="s">
        <v>652</v>
      </c>
      <c r="BH2719" s="34" t="s">
        <v>410</v>
      </c>
      <c r="BI2719" s="34" t="s">
        <v>7175</v>
      </c>
      <c r="BJ2719" s="44" t="s">
        <v>7108</v>
      </c>
      <c r="BK2719" s="44" t="s">
        <v>7108</v>
      </c>
    </row>
    <row r="2720" spans="22:63">
      <c r="V2720" s="43">
        <v>346</v>
      </c>
      <c r="W2720" s="34" t="s">
        <v>4489</v>
      </c>
      <c r="X2720" s="44">
        <v>150704</v>
      </c>
      <c r="Y2720" s="34" t="s">
        <v>1180</v>
      </c>
      <c r="Z2720" s="43" t="s">
        <v>426</v>
      </c>
      <c r="AA2720" s="34" t="s">
        <v>652</v>
      </c>
      <c r="AB2720" s="34" t="s">
        <v>410</v>
      </c>
      <c r="AC2720" s="34" t="s">
        <v>1180</v>
      </c>
      <c r="AD2720" s="44" t="s">
        <v>7108</v>
      </c>
      <c r="AE2720" s="44" t="s">
        <v>7108</v>
      </c>
      <c r="AF2720" s="43">
        <v>346</v>
      </c>
      <c r="AG2720" s="34" t="s">
        <v>4489</v>
      </c>
      <c r="AH2720" s="34" t="s">
        <v>7172</v>
      </c>
      <c r="AI2720" s="43" t="s">
        <v>4475</v>
      </c>
      <c r="AJ2720" s="44" t="s">
        <v>4490</v>
      </c>
      <c r="AK2720" s="295">
        <v>2870310</v>
      </c>
      <c r="AL2720" s="44" t="s">
        <v>652</v>
      </c>
      <c r="AM2720" s="44" t="s">
        <v>4494</v>
      </c>
      <c r="AN2720" s="296">
        <v>215802480</v>
      </c>
      <c r="AO2720" s="34"/>
      <c r="AP2720" s="34"/>
      <c r="AQ2720" s="34"/>
      <c r="AR2720" s="34"/>
      <c r="AS2720" s="34"/>
      <c r="AT2720" s="44" t="s">
        <v>7031</v>
      </c>
      <c r="AU2720" s="44"/>
      <c r="AV2720" s="751" t="str" cm="1">
        <f t="array" ref="AV27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0" s="34"/>
      <c r="AX2720" s="34"/>
      <c r="AY2720" s="34"/>
      <c r="AZ2720" s="34"/>
      <c r="BA2720" s="34"/>
      <c r="BB2720" s="34"/>
      <c r="BC2720" s="34"/>
      <c r="BD2720" s="44">
        <v>150704</v>
      </c>
      <c r="BE2720" s="34" t="s">
        <v>1180</v>
      </c>
      <c r="BF2720" s="43" t="s">
        <v>426</v>
      </c>
      <c r="BG2720" s="34" t="s">
        <v>652</v>
      </c>
      <c r="BH2720" s="34" t="s">
        <v>410</v>
      </c>
      <c r="BI2720" s="34" t="s">
        <v>1180</v>
      </c>
      <c r="BJ2720" s="44" t="s">
        <v>7108</v>
      </c>
      <c r="BK2720" s="44" t="s">
        <v>7108</v>
      </c>
    </row>
    <row r="2721" spans="22:63">
      <c r="V2721" s="43">
        <v>346</v>
      </c>
      <c r="W2721" s="34" t="s">
        <v>4489</v>
      </c>
      <c r="X2721" s="44">
        <v>150709</v>
      </c>
      <c r="Y2721" s="34" t="s">
        <v>1470</v>
      </c>
      <c r="Z2721" s="43" t="s">
        <v>426</v>
      </c>
      <c r="AA2721" s="34" t="s">
        <v>652</v>
      </c>
      <c r="AB2721" s="34" t="s">
        <v>410</v>
      </c>
      <c r="AC2721" s="34" t="s">
        <v>7176</v>
      </c>
      <c r="AD2721" s="44" t="s">
        <v>7108</v>
      </c>
      <c r="AE2721" s="44" t="s">
        <v>7108</v>
      </c>
      <c r="AF2721" s="43">
        <v>346</v>
      </c>
      <c r="AG2721" s="34" t="s">
        <v>4489</v>
      </c>
      <c r="AH2721" s="34" t="s">
        <v>7172</v>
      </c>
      <c r="AI2721" s="43" t="s">
        <v>4475</v>
      </c>
      <c r="AJ2721" s="44" t="s">
        <v>4490</v>
      </c>
      <c r="AK2721" s="295">
        <v>2870310</v>
      </c>
      <c r="AL2721" s="44" t="s">
        <v>652</v>
      </c>
      <c r="AM2721" s="44" t="s">
        <v>4494</v>
      </c>
      <c r="AN2721" s="296">
        <v>215802480</v>
      </c>
      <c r="AO2721" s="34"/>
      <c r="AP2721" s="34"/>
      <c r="AQ2721" s="34"/>
      <c r="AR2721" s="34"/>
      <c r="AS2721" s="34"/>
      <c r="AT2721" s="44" t="s">
        <v>7031</v>
      </c>
      <c r="AU2721" s="44"/>
      <c r="AV2721" s="751" t="str" cm="1">
        <f t="array" ref="AV27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1" s="34"/>
      <c r="AX2721" s="34"/>
      <c r="AY2721" s="34"/>
      <c r="AZ2721" s="34"/>
      <c r="BA2721" s="34"/>
      <c r="BB2721" s="34"/>
      <c r="BC2721" s="34"/>
      <c r="BD2721" s="44">
        <v>150709</v>
      </c>
      <c r="BE2721" s="34" t="s">
        <v>1470</v>
      </c>
      <c r="BF2721" s="43" t="s">
        <v>426</v>
      </c>
      <c r="BG2721" s="34" t="s">
        <v>652</v>
      </c>
      <c r="BH2721" s="34" t="s">
        <v>410</v>
      </c>
      <c r="BI2721" s="34" t="s">
        <v>7176</v>
      </c>
      <c r="BJ2721" s="44" t="s">
        <v>7108</v>
      </c>
      <c r="BK2721" s="44" t="s">
        <v>7108</v>
      </c>
    </row>
    <row r="2722" spans="22:63">
      <c r="V2722" s="43">
        <v>346</v>
      </c>
      <c r="W2722" s="34" t="s">
        <v>4489</v>
      </c>
      <c r="X2722" s="44">
        <v>150710</v>
      </c>
      <c r="Y2722" s="34" t="s">
        <v>1743</v>
      </c>
      <c r="Z2722" s="43" t="s">
        <v>426</v>
      </c>
      <c r="AA2722" s="34" t="s">
        <v>652</v>
      </c>
      <c r="AB2722" s="34" t="s">
        <v>410</v>
      </c>
      <c r="AC2722" s="34" t="s">
        <v>7175</v>
      </c>
      <c r="AD2722" s="44" t="s">
        <v>7108</v>
      </c>
      <c r="AE2722" s="44" t="s">
        <v>7108</v>
      </c>
      <c r="AF2722" s="43">
        <v>346</v>
      </c>
      <c r="AG2722" s="34" t="s">
        <v>4489</v>
      </c>
      <c r="AH2722" s="34" t="s">
        <v>7172</v>
      </c>
      <c r="AI2722" s="43" t="s">
        <v>4475</v>
      </c>
      <c r="AJ2722" s="44" t="s">
        <v>4490</v>
      </c>
      <c r="AK2722" s="295">
        <v>2870310</v>
      </c>
      <c r="AL2722" s="44" t="s">
        <v>652</v>
      </c>
      <c r="AM2722" s="44" t="s">
        <v>4494</v>
      </c>
      <c r="AN2722" s="296">
        <v>215802480</v>
      </c>
      <c r="AO2722" s="34"/>
      <c r="AP2722" s="34"/>
      <c r="AQ2722" s="34"/>
      <c r="AR2722" s="34"/>
      <c r="AS2722" s="34"/>
      <c r="AT2722" s="44" t="s">
        <v>7031</v>
      </c>
      <c r="AU2722" s="44"/>
      <c r="AV2722" s="751" t="str" cm="1">
        <f t="array" ref="AV27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2" s="34"/>
      <c r="AX2722" s="34"/>
      <c r="AY2722" s="34"/>
      <c r="AZ2722" s="34"/>
      <c r="BA2722" s="34"/>
      <c r="BB2722" s="34"/>
      <c r="BC2722" s="34"/>
      <c r="BD2722" s="44">
        <v>150710</v>
      </c>
      <c r="BE2722" s="34" t="s">
        <v>1743</v>
      </c>
      <c r="BF2722" s="43" t="s">
        <v>426</v>
      </c>
      <c r="BG2722" s="34" t="s">
        <v>652</v>
      </c>
      <c r="BH2722" s="34" t="s">
        <v>410</v>
      </c>
      <c r="BI2722" s="34" t="s">
        <v>7175</v>
      </c>
      <c r="BJ2722" s="44" t="s">
        <v>7108</v>
      </c>
      <c r="BK2722" s="44" t="s">
        <v>7108</v>
      </c>
    </row>
    <row r="2723" spans="22:63">
      <c r="V2723" s="43">
        <v>346</v>
      </c>
      <c r="W2723" s="34" t="s">
        <v>4489</v>
      </c>
      <c r="X2723" s="44">
        <v>150711</v>
      </c>
      <c r="Y2723" s="34" t="s">
        <v>1954</v>
      </c>
      <c r="Z2723" s="43" t="s">
        <v>426</v>
      </c>
      <c r="AA2723" s="34" t="s">
        <v>652</v>
      </c>
      <c r="AB2723" s="34" t="s">
        <v>410</v>
      </c>
      <c r="AC2723" s="34" t="s">
        <v>7177</v>
      </c>
      <c r="AD2723" s="44" t="s">
        <v>7108</v>
      </c>
      <c r="AE2723" s="44" t="s">
        <v>7108</v>
      </c>
      <c r="AF2723" s="43">
        <v>346</v>
      </c>
      <c r="AG2723" s="34" t="s">
        <v>4489</v>
      </c>
      <c r="AH2723" s="34" t="s">
        <v>7172</v>
      </c>
      <c r="AI2723" s="43" t="s">
        <v>4475</v>
      </c>
      <c r="AJ2723" s="44" t="s">
        <v>4490</v>
      </c>
      <c r="AK2723" s="295">
        <v>2870310</v>
      </c>
      <c r="AL2723" s="44" t="s">
        <v>652</v>
      </c>
      <c r="AM2723" s="44" t="s">
        <v>4494</v>
      </c>
      <c r="AN2723" s="296">
        <v>215802480</v>
      </c>
      <c r="AO2723" s="34"/>
      <c r="AP2723" s="34"/>
      <c r="AQ2723" s="34"/>
      <c r="AR2723" s="34"/>
      <c r="AS2723" s="34"/>
      <c r="AT2723" s="44" t="s">
        <v>7031</v>
      </c>
      <c r="AU2723" s="44"/>
      <c r="AV2723" s="751" t="str" cm="1">
        <f t="array" ref="AV27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3" s="34"/>
      <c r="AX2723" s="34"/>
      <c r="AY2723" s="34"/>
      <c r="AZ2723" s="34"/>
      <c r="BA2723" s="34"/>
      <c r="BB2723" s="34"/>
      <c r="BC2723" s="34"/>
      <c r="BD2723" s="44">
        <v>150711</v>
      </c>
      <c r="BE2723" s="34" t="s">
        <v>1954</v>
      </c>
      <c r="BF2723" s="43" t="s">
        <v>426</v>
      </c>
      <c r="BG2723" s="34" t="s">
        <v>652</v>
      </c>
      <c r="BH2723" s="34" t="s">
        <v>410</v>
      </c>
      <c r="BI2723" s="34" t="s">
        <v>7177</v>
      </c>
      <c r="BJ2723" s="44" t="s">
        <v>7108</v>
      </c>
      <c r="BK2723" s="44" t="s">
        <v>7108</v>
      </c>
    </row>
    <row r="2724" spans="22:63">
      <c r="V2724" s="43">
        <v>347</v>
      </c>
      <c r="W2724" s="34" t="s">
        <v>4504</v>
      </c>
      <c r="X2724" s="44">
        <v>150802</v>
      </c>
      <c r="Y2724" s="34" t="s">
        <v>653</v>
      </c>
      <c r="Z2724" s="43" t="s">
        <v>426</v>
      </c>
      <c r="AA2724" s="34" t="s">
        <v>653</v>
      </c>
      <c r="AB2724" s="34" t="s">
        <v>410</v>
      </c>
      <c r="AC2724" s="34" t="s">
        <v>653</v>
      </c>
      <c r="AD2724" s="44" t="s">
        <v>7108</v>
      </c>
      <c r="AE2724" s="44" t="s">
        <v>7108</v>
      </c>
      <c r="AF2724" s="43">
        <v>347</v>
      </c>
      <c r="AG2724" s="34" t="s">
        <v>4504</v>
      </c>
      <c r="AH2724" s="34" t="s">
        <v>4503</v>
      </c>
      <c r="AI2724" s="43" t="s">
        <v>4505</v>
      </c>
      <c r="AJ2724" s="44" t="s">
        <v>4506</v>
      </c>
      <c r="AK2724" s="295">
        <v>2910397</v>
      </c>
      <c r="AL2724" s="44" t="s">
        <v>410</v>
      </c>
      <c r="AM2724" s="44" t="s">
        <v>4510</v>
      </c>
      <c r="AN2724" s="296">
        <v>265146870</v>
      </c>
      <c r="AO2724" s="34"/>
      <c r="AP2724" s="34"/>
      <c r="AQ2724" s="34"/>
      <c r="AR2724" s="34"/>
      <c r="AS2724" s="34"/>
      <c r="AT2724" s="44" t="s">
        <v>7031</v>
      </c>
      <c r="AU2724" s="44"/>
      <c r="AV2724" s="751" t="str" cm="1">
        <f t="array" ref="AV27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4" s="34"/>
      <c r="AX2724" s="34"/>
      <c r="AY2724" s="34"/>
      <c r="AZ2724" s="34"/>
      <c r="BA2724" s="34"/>
      <c r="BB2724" s="34"/>
      <c r="BC2724" s="34"/>
      <c r="BD2724" s="44">
        <v>150802</v>
      </c>
      <c r="BE2724" s="34" t="s">
        <v>653</v>
      </c>
      <c r="BF2724" s="43" t="s">
        <v>426</v>
      </c>
      <c r="BG2724" s="34" t="s">
        <v>653</v>
      </c>
      <c r="BH2724" s="34" t="s">
        <v>410</v>
      </c>
      <c r="BI2724" s="34" t="s">
        <v>653</v>
      </c>
      <c r="BJ2724" s="44" t="s">
        <v>7108</v>
      </c>
      <c r="BK2724" s="44" t="s">
        <v>7108</v>
      </c>
    </row>
    <row r="2725" spans="22:63">
      <c r="V2725" s="43">
        <v>347</v>
      </c>
      <c r="W2725" s="34" t="s">
        <v>4504</v>
      </c>
      <c r="X2725" s="44">
        <v>150800</v>
      </c>
      <c r="Y2725" s="34" t="s">
        <v>7178</v>
      </c>
      <c r="Z2725" s="43" t="s">
        <v>426</v>
      </c>
      <c r="AA2725" s="34" t="s">
        <v>653</v>
      </c>
      <c r="AB2725" s="34" t="s">
        <v>410</v>
      </c>
      <c r="AC2725" s="34" t="s">
        <v>653</v>
      </c>
      <c r="AD2725" s="44" t="s">
        <v>7108</v>
      </c>
      <c r="AE2725" s="44" t="s">
        <v>7108</v>
      </c>
      <c r="AF2725" s="43">
        <v>347</v>
      </c>
      <c r="AG2725" s="34" t="s">
        <v>4504</v>
      </c>
      <c r="AH2725" s="34" t="s">
        <v>4503</v>
      </c>
      <c r="AI2725" s="43" t="s">
        <v>4505</v>
      </c>
      <c r="AJ2725" s="44" t="s">
        <v>4506</v>
      </c>
      <c r="AK2725" s="295">
        <v>2910397</v>
      </c>
      <c r="AL2725" s="44" t="s">
        <v>410</v>
      </c>
      <c r="AM2725" s="44" t="s">
        <v>4510</v>
      </c>
      <c r="AN2725" s="296">
        <v>265146870</v>
      </c>
      <c r="AO2725" s="34"/>
      <c r="AP2725" s="34"/>
      <c r="AQ2725" s="34"/>
      <c r="AR2725" s="34"/>
      <c r="AS2725" s="34"/>
      <c r="AT2725" s="44" t="s">
        <v>7031</v>
      </c>
      <c r="AU2725" s="44"/>
      <c r="AV2725" s="751" t="str" cm="1">
        <f t="array" ref="AV27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5" s="34"/>
      <c r="AX2725" s="34"/>
      <c r="AY2725" s="34"/>
      <c r="AZ2725" s="34"/>
      <c r="BA2725" s="34"/>
      <c r="BB2725" s="34"/>
      <c r="BC2725" s="34"/>
      <c r="BD2725" s="44">
        <v>150800</v>
      </c>
      <c r="BE2725" s="34" t="s">
        <v>7178</v>
      </c>
      <c r="BF2725" s="43" t="s">
        <v>426</v>
      </c>
      <c r="BG2725" s="34" t="s">
        <v>653</v>
      </c>
      <c r="BH2725" s="34" t="s">
        <v>410</v>
      </c>
      <c r="BI2725" s="34" t="s">
        <v>653</v>
      </c>
      <c r="BJ2725" s="44" t="s">
        <v>7108</v>
      </c>
      <c r="BK2725" s="44" t="s">
        <v>7108</v>
      </c>
    </row>
    <row r="2726" spans="22:63">
      <c r="V2726" s="43">
        <v>347</v>
      </c>
      <c r="W2726" s="34" t="s">
        <v>4504</v>
      </c>
      <c r="X2726" s="44">
        <v>150803</v>
      </c>
      <c r="Y2726" s="34" t="s">
        <v>1181</v>
      </c>
      <c r="Z2726" s="43" t="s">
        <v>426</v>
      </c>
      <c r="AA2726" s="34" t="s">
        <v>653</v>
      </c>
      <c r="AB2726" s="34" t="s">
        <v>410</v>
      </c>
      <c r="AC2726" s="34" t="s">
        <v>1181</v>
      </c>
      <c r="AD2726" s="44" t="s">
        <v>7108</v>
      </c>
      <c r="AE2726" s="44" t="s">
        <v>7108</v>
      </c>
      <c r="AF2726" s="43">
        <v>347</v>
      </c>
      <c r="AG2726" s="34" t="s">
        <v>4504</v>
      </c>
      <c r="AH2726" s="34" t="s">
        <v>4503</v>
      </c>
      <c r="AI2726" s="43" t="s">
        <v>4505</v>
      </c>
      <c r="AJ2726" s="44" t="s">
        <v>4506</v>
      </c>
      <c r="AK2726" s="295">
        <v>2910397</v>
      </c>
      <c r="AL2726" s="44" t="s">
        <v>410</v>
      </c>
      <c r="AM2726" s="44" t="s">
        <v>4510</v>
      </c>
      <c r="AN2726" s="296">
        <v>265146870</v>
      </c>
      <c r="AO2726" s="34"/>
      <c r="AP2726" s="34"/>
      <c r="AQ2726" s="34"/>
      <c r="AR2726" s="34"/>
      <c r="AS2726" s="34"/>
      <c r="AT2726" s="44" t="s">
        <v>7031</v>
      </c>
      <c r="AU2726" s="44"/>
      <c r="AV2726" s="751" t="str" cm="1">
        <f t="array" ref="AV27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6" s="34"/>
      <c r="AX2726" s="34"/>
      <c r="AY2726" s="34"/>
      <c r="AZ2726" s="34"/>
      <c r="BA2726" s="34"/>
      <c r="BB2726" s="34"/>
      <c r="BC2726" s="34"/>
      <c r="BD2726" s="44">
        <v>150803</v>
      </c>
      <c r="BE2726" s="34" t="s">
        <v>1181</v>
      </c>
      <c r="BF2726" s="43" t="s">
        <v>426</v>
      </c>
      <c r="BG2726" s="34" t="s">
        <v>653</v>
      </c>
      <c r="BH2726" s="34" t="s">
        <v>410</v>
      </c>
      <c r="BI2726" s="34" t="s">
        <v>1181</v>
      </c>
      <c r="BJ2726" s="44" t="s">
        <v>7108</v>
      </c>
      <c r="BK2726" s="44" t="s">
        <v>7108</v>
      </c>
    </row>
    <row r="2727" spans="22:63">
      <c r="V2727" s="43">
        <v>347</v>
      </c>
      <c r="W2727" s="34" t="s">
        <v>4504</v>
      </c>
      <c r="X2727" s="44">
        <v>150804</v>
      </c>
      <c r="Y2727" s="34" t="s">
        <v>1471</v>
      </c>
      <c r="Z2727" s="43" t="s">
        <v>426</v>
      </c>
      <c r="AA2727" s="34" t="s">
        <v>653</v>
      </c>
      <c r="AB2727" s="34" t="s">
        <v>410</v>
      </c>
      <c r="AC2727" s="34" t="s">
        <v>1471</v>
      </c>
      <c r="AD2727" s="44" t="s">
        <v>7108</v>
      </c>
      <c r="AE2727" s="44" t="s">
        <v>7108</v>
      </c>
      <c r="AF2727" s="43">
        <v>347</v>
      </c>
      <c r="AG2727" s="34" t="s">
        <v>4504</v>
      </c>
      <c r="AH2727" s="34" t="s">
        <v>4503</v>
      </c>
      <c r="AI2727" s="43" t="s">
        <v>4505</v>
      </c>
      <c r="AJ2727" s="44" t="s">
        <v>4506</v>
      </c>
      <c r="AK2727" s="295">
        <v>2910397</v>
      </c>
      <c r="AL2727" s="44" t="s">
        <v>410</v>
      </c>
      <c r="AM2727" s="44" t="s">
        <v>4510</v>
      </c>
      <c r="AN2727" s="296">
        <v>265146870</v>
      </c>
      <c r="AO2727" s="34"/>
      <c r="AP2727" s="34"/>
      <c r="AQ2727" s="34"/>
      <c r="AR2727" s="34"/>
      <c r="AS2727" s="34"/>
      <c r="AT2727" s="44" t="s">
        <v>7031</v>
      </c>
      <c r="AU2727" s="44"/>
      <c r="AV2727" s="751" t="str" cm="1">
        <f t="array" ref="AV27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7" s="34"/>
      <c r="AX2727" s="34"/>
      <c r="AY2727" s="34"/>
      <c r="AZ2727" s="34"/>
      <c r="BA2727" s="34"/>
      <c r="BB2727" s="34"/>
      <c r="BC2727" s="34"/>
      <c r="BD2727" s="44">
        <v>150804</v>
      </c>
      <c r="BE2727" s="34" t="s">
        <v>1471</v>
      </c>
      <c r="BF2727" s="43" t="s">
        <v>426</v>
      </c>
      <c r="BG2727" s="34" t="s">
        <v>653</v>
      </c>
      <c r="BH2727" s="34" t="s">
        <v>410</v>
      </c>
      <c r="BI2727" s="34" t="s">
        <v>1471</v>
      </c>
      <c r="BJ2727" s="44" t="s">
        <v>7108</v>
      </c>
      <c r="BK2727" s="44" t="s">
        <v>7108</v>
      </c>
    </row>
    <row r="2728" spans="22:63">
      <c r="V2728" s="43">
        <v>347</v>
      </c>
      <c r="W2728" s="34" t="s">
        <v>4504</v>
      </c>
      <c r="X2728" s="44">
        <v>150806</v>
      </c>
      <c r="Y2728" s="34" t="s">
        <v>1744</v>
      </c>
      <c r="Z2728" s="43" t="s">
        <v>426</v>
      </c>
      <c r="AA2728" s="34" t="s">
        <v>653</v>
      </c>
      <c r="AB2728" s="34" t="s">
        <v>410</v>
      </c>
      <c r="AC2728" s="34" t="s">
        <v>7179</v>
      </c>
      <c r="AD2728" s="44" t="s">
        <v>7108</v>
      </c>
      <c r="AE2728" s="44" t="s">
        <v>7108</v>
      </c>
      <c r="AF2728" s="43">
        <v>347</v>
      </c>
      <c r="AG2728" s="34" t="s">
        <v>4504</v>
      </c>
      <c r="AH2728" s="34" t="s">
        <v>4503</v>
      </c>
      <c r="AI2728" s="43" t="s">
        <v>4505</v>
      </c>
      <c r="AJ2728" s="44" t="s">
        <v>4506</v>
      </c>
      <c r="AK2728" s="295">
        <v>2910397</v>
      </c>
      <c r="AL2728" s="44" t="s">
        <v>410</v>
      </c>
      <c r="AM2728" s="44" t="s">
        <v>4510</v>
      </c>
      <c r="AN2728" s="296">
        <v>265146870</v>
      </c>
      <c r="AO2728" s="34"/>
      <c r="AP2728" s="34"/>
      <c r="AQ2728" s="34"/>
      <c r="AR2728" s="34"/>
      <c r="AS2728" s="34"/>
      <c r="AT2728" s="44" t="s">
        <v>7031</v>
      </c>
      <c r="AU2728" s="44"/>
      <c r="AV2728" s="751" t="str" cm="1">
        <f t="array" ref="AV27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8" s="34"/>
      <c r="AX2728" s="34"/>
      <c r="AY2728" s="34"/>
      <c r="AZ2728" s="34"/>
      <c r="BA2728" s="34"/>
      <c r="BB2728" s="34"/>
      <c r="BC2728" s="34"/>
      <c r="BD2728" s="44">
        <v>150806</v>
      </c>
      <c r="BE2728" s="34" t="s">
        <v>1744</v>
      </c>
      <c r="BF2728" s="43" t="s">
        <v>426</v>
      </c>
      <c r="BG2728" s="34" t="s">
        <v>653</v>
      </c>
      <c r="BH2728" s="34" t="s">
        <v>410</v>
      </c>
      <c r="BI2728" s="34" t="s">
        <v>7179</v>
      </c>
      <c r="BJ2728" s="44" t="s">
        <v>7108</v>
      </c>
      <c r="BK2728" s="44" t="s">
        <v>7108</v>
      </c>
    </row>
    <row r="2729" spans="22:63">
      <c r="V2729" s="43">
        <v>347</v>
      </c>
      <c r="W2729" s="34" t="s">
        <v>4504</v>
      </c>
      <c r="X2729" s="44">
        <v>151207</v>
      </c>
      <c r="Y2729" s="34" t="s">
        <v>1185</v>
      </c>
      <c r="Z2729" s="43" t="s">
        <v>426</v>
      </c>
      <c r="AA2729" s="34" t="s">
        <v>410</v>
      </c>
      <c r="AB2729" s="34" t="s">
        <v>410</v>
      </c>
      <c r="AC2729" s="34" t="s">
        <v>1185</v>
      </c>
      <c r="AD2729" s="44" t="s">
        <v>7108</v>
      </c>
      <c r="AE2729" s="44" t="s">
        <v>7108</v>
      </c>
      <c r="AF2729" s="43">
        <v>347</v>
      </c>
      <c r="AG2729" s="34" t="s">
        <v>4504</v>
      </c>
      <c r="AH2729" s="34" t="s">
        <v>4503</v>
      </c>
      <c r="AI2729" s="43" t="s">
        <v>4505</v>
      </c>
      <c r="AJ2729" s="44" t="s">
        <v>4506</v>
      </c>
      <c r="AK2729" s="295">
        <v>2910397</v>
      </c>
      <c r="AL2729" s="44" t="s">
        <v>410</v>
      </c>
      <c r="AM2729" s="44" t="s">
        <v>4510</v>
      </c>
      <c r="AN2729" s="296">
        <v>265146870</v>
      </c>
      <c r="AO2729" s="34"/>
      <c r="AP2729" s="34"/>
      <c r="AQ2729" s="34"/>
      <c r="AR2729" s="34"/>
      <c r="AS2729" s="34"/>
      <c r="AT2729" s="44" t="s">
        <v>7031</v>
      </c>
      <c r="AU2729" s="44"/>
      <c r="AV2729" s="751" t="str" cm="1">
        <f t="array" ref="AV27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29" s="34"/>
      <c r="AX2729" s="34"/>
      <c r="AY2729" s="34"/>
      <c r="AZ2729" s="34"/>
      <c r="BA2729" s="34"/>
      <c r="BB2729" s="34"/>
      <c r="BC2729" s="34"/>
      <c r="BD2729" s="44">
        <v>151207</v>
      </c>
      <c r="BE2729" s="34" t="s">
        <v>1185</v>
      </c>
      <c r="BF2729" s="43" t="s">
        <v>426</v>
      </c>
      <c r="BG2729" s="34" t="s">
        <v>410</v>
      </c>
      <c r="BH2729" s="34" t="s">
        <v>410</v>
      </c>
      <c r="BI2729" s="34" t="s">
        <v>1185</v>
      </c>
      <c r="BJ2729" s="44" t="s">
        <v>7108</v>
      </c>
      <c r="BK2729" s="44" t="s">
        <v>7108</v>
      </c>
    </row>
    <row r="2730" spans="22:63">
      <c r="V2730" s="43">
        <v>347</v>
      </c>
      <c r="W2730" s="34" t="s">
        <v>4504</v>
      </c>
      <c r="X2730" s="44">
        <v>151208</v>
      </c>
      <c r="Y2730" s="34" t="s">
        <v>1475</v>
      </c>
      <c r="Z2730" s="43" t="s">
        <v>426</v>
      </c>
      <c r="AA2730" s="34" t="s">
        <v>410</v>
      </c>
      <c r="AB2730" s="34" t="s">
        <v>410</v>
      </c>
      <c r="AC2730" s="34" t="s">
        <v>1475</v>
      </c>
      <c r="AD2730" s="44" t="s">
        <v>7108</v>
      </c>
      <c r="AE2730" s="44" t="s">
        <v>7108</v>
      </c>
      <c r="AF2730" s="43">
        <v>347</v>
      </c>
      <c r="AG2730" s="34" t="s">
        <v>4504</v>
      </c>
      <c r="AH2730" s="34" t="s">
        <v>4503</v>
      </c>
      <c r="AI2730" s="43" t="s">
        <v>4505</v>
      </c>
      <c r="AJ2730" s="44" t="s">
        <v>4506</v>
      </c>
      <c r="AK2730" s="295">
        <v>2910397</v>
      </c>
      <c r="AL2730" s="44" t="s">
        <v>410</v>
      </c>
      <c r="AM2730" s="44" t="s">
        <v>4510</v>
      </c>
      <c r="AN2730" s="296">
        <v>265146870</v>
      </c>
      <c r="AO2730" s="34"/>
      <c r="AP2730" s="34"/>
      <c r="AQ2730" s="34"/>
      <c r="AR2730" s="34"/>
      <c r="AS2730" s="34"/>
      <c r="AT2730" s="44" t="s">
        <v>7031</v>
      </c>
      <c r="AU2730" s="44"/>
      <c r="AV2730" s="751" t="str" cm="1">
        <f t="array" ref="AV27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0" s="34"/>
      <c r="AX2730" s="34"/>
      <c r="AY2730" s="34"/>
      <c r="AZ2730" s="34"/>
      <c r="BA2730" s="34"/>
      <c r="BB2730" s="34"/>
      <c r="BC2730" s="34"/>
      <c r="BD2730" s="44">
        <v>151208</v>
      </c>
      <c r="BE2730" s="34" t="s">
        <v>1475</v>
      </c>
      <c r="BF2730" s="43" t="s">
        <v>426</v>
      </c>
      <c r="BG2730" s="34" t="s">
        <v>410</v>
      </c>
      <c r="BH2730" s="34" t="s">
        <v>410</v>
      </c>
      <c r="BI2730" s="34" t="s">
        <v>1475</v>
      </c>
      <c r="BJ2730" s="44" t="s">
        <v>7108</v>
      </c>
      <c r="BK2730" s="44" t="s">
        <v>7108</v>
      </c>
    </row>
    <row r="2731" spans="22:63">
      <c r="V2731" s="43">
        <v>347</v>
      </c>
      <c r="W2731" s="34" t="s">
        <v>4504</v>
      </c>
      <c r="X2731" s="44">
        <v>151200</v>
      </c>
      <c r="Y2731" s="34" t="s">
        <v>7180</v>
      </c>
      <c r="Z2731" s="43" t="s">
        <v>426</v>
      </c>
      <c r="AA2731" s="34" t="s">
        <v>410</v>
      </c>
      <c r="AB2731" s="34" t="s">
        <v>410</v>
      </c>
      <c r="AC2731" s="34" t="s">
        <v>7181</v>
      </c>
      <c r="AD2731" s="44" t="s">
        <v>7108</v>
      </c>
      <c r="AE2731" s="44" t="s">
        <v>7108</v>
      </c>
      <c r="AF2731" s="43">
        <v>347</v>
      </c>
      <c r="AG2731" s="34" t="s">
        <v>4504</v>
      </c>
      <c r="AH2731" s="34" t="s">
        <v>4503</v>
      </c>
      <c r="AI2731" s="43" t="s">
        <v>4505</v>
      </c>
      <c r="AJ2731" s="44" t="s">
        <v>4506</v>
      </c>
      <c r="AK2731" s="295">
        <v>2910397</v>
      </c>
      <c r="AL2731" s="44" t="s">
        <v>410</v>
      </c>
      <c r="AM2731" s="44" t="s">
        <v>4510</v>
      </c>
      <c r="AN2731" s="296">
        <v>265146870</v>
      </c>
      <c r="AO2731" s="34"/>
      <c r="AP2731" s="34"/>
      <c r="AQ2731" s="34"/>
      <c r="AR2731" s="34"/>
      <c r="AS2731" s="34"/>
      <c r="AT2731" s="44" t="s">
        <v>7031</v>
      </c>
      <c r="AU2731" s="44"/>
      <c r="AV2731" s="751" t="str" cm="1">
        <f t="array" ref="AV27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1" s="34"/>
      <c r="AX2731" s="34"/>
      <c r="AY2731" s="34"/>
      <c r="AZ2731" s="34"/>
      <c r="BA2731" s="34"/>
      <c r="BB2731" s="34"/>
      <c r="BC2731" s="34"/>
      <c r="BD2731" s="44">
        <v>151200</v>
      </c>
      <c r="BE2731" s="34" t="s">
        <v>7180</v>
      </c>
      <c r="BF2731" s="43" t="s">
        <v>426</v>
      </c>
      <c r="BG2731" s="34" t="s">
        <v>410</v>
      </c>
      <c r="BH2731" s="34" t="s">
        <v>410</v>
      </c>
      <c r="BI2731" s="34" t="s">
        <v>7181</v>
      </c>
      <c r="BJ2731" s="44" t="s">
        <v>7108</v>
      </c>
      <c r="BK2731" s="44" t="s">
        <v>7108</v>
      </c>
    </row>
    <row r="2732" spans="22:63">
      <c r="V2732" s="43">
        <v>347</v>
      </c>
      <c r="W2732" s="34" t="s">
        <v>4504</v>
      </c>
      <c r="X2732" s="44">
        <v>151205</v>
      </c>
      <c r="Y2732" s="34" t="s">
        <v>920</v>
      </c>
      <c r="Z2732" s="43" t="s">
        <v>426</v>
      </c>
      <c r="AA2732" s="34" t="s">
        <v>410</v>
      </c>
      <c r="AB2732" s="34" t="s">
        <v>410</v>
      </c>
      <c r="AC2732" s="34" t="s">
        <v>920</v>
      </c>
      <c r="AD2732" s="44" t="s">
        <v>7108</v>
      </c>
      <c r="AE2732" s="44" t="s">
        <v>7108</v>
      </c>
      <c r="AF2732" s="43">
        <v>347</v>
      </c>
      <c r="AG2732" s="34" t="s">
        <v>4504</v>
      </c>
      <c r="AH2732" s="34" t="s">
        <v>4503</v>
      </c>
      <c r="AI2732" s="43" t="s">
        <v>4505</v>
      </c>
      <c r="AJ2732" s="44" t="s">
        <v>4506</v>
      </c>
      <c r="AK2732" s="295">
        <v>2910397</v>
      </c>
      <c r="AL2732" s="44" t="s">
        <v>410</v>
      </c>
      <c r="AM2732" s="44" t="s">
        <v>4510</v>
      </c>
      <c r="AN2732" s="296">
        <v>265146870</v>
      </c>
      <c r="AO2732" s="34"/>
      <c r="AP2732" s="34"/>
      <c r="AQ2732" s="34"/>
      <c r="AR2732" s="34"/>
      <c r="AS2732" s="34"/>
      <c r="AT2732" s="44" t="s">
        <v>7031</v>
      </c>
      <c r="AU2732" s="44"/>
      <c r="AV2732" s="751" t="str" cm="1">
        <f t="array" ref="AV27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2" s="34"/>
      <c r="AX2732" s="34"/>
      <c r="AY2732" s="34"/>
      <c r="AZ2732" s="34"/>
      <c r="BA2732" s="34"/>
      <c r="BB2732" s="34"/>
      <c r="BC2732" s="34"/>
      <c r="BD2732" s="44">
        <v>151205</v>
      </c>
      <c r="BE2732" s="34" t="s">
        <v>920</v>
      </c>
      <c r="BF2732" s="43" t="s">
        <v>426</v>
      </c>
      <c r="BG2732" s="34" t="s">
        <v>410</v>
      </c>
      <c r="BH2732" s="34" t="s">
        <v>410</v>
      </c>
      <c r="BI2732" s="34" t="s">
        <v>920</v>
      </c>
      <c r="BJ2732" s="44" t="s">
        <v>7108</v>
      </c>
      <c r="BK2732" s="44" t="s">
        <v>7108</v>
      </c>
    </row>
    <row r="2733" spans="22:63">
      <c r="V2733" s="43">
        <v>347</v>
      </c>
      <c r="W2733" s="34" t="s">
        <v>4504</v>
      </c>
      <c r="X2733" s="44">
        <v>151209</v>
      </c>
      <c r="Y2733" s="34" t="s">
        <v>1746</v>
      </c>
      <c r="Z2733" s="43" t="s">
        <v>426</v>
      </c>
      <c r="AA2733" s="34" t="s">
        <v>410</v>
      </c>
      <c r="AB2733" s="34" t="s">
        <v>410</v>
      </c>
      <c r="AC2733" s="34" t="s">
        <v>7182</v>
      </c>
      <c r="AD2733" s="44" t="s">
        <v>7108</v>
      </c>
      <c r="AE2733" s="44" t="s">
        <v>7108</v>
      </c>
      <c r="AF2733" s="43">
        <v>347</v>
      </c>
      <c r="AG2733" s="34" t="s">
        <v>4504</v>
      </c>
      <c r="AH2733" s="34" t="s">
        <v>4503</v>
      </c>
      <c r="AI2733" s="43" t="s">
        <v>4505</v>
      </c>
      <c r="AJ2733" s="44" t="s">
        <v>4506</v>
      </c>
      <c r="AK2733" s="295">
        <v>2910397</v>
      </c>
      <c r="AL2733" s="44" t="s">
        <v>410</v>
      </c>
      <c r="AM2733" s="44" t="s">
        <v>4510</v>
      </c>
      <c r="AN2733" s="296">
        <v>265146870</v>
      </c>
      <c r="AO2733" s="34"/>
      <c r="AP2733" s="34"/>
      <c r="AQ2733" s="34"/>
      <c r="AR2733" s="34"/>
      <c r="AS2733" s="34"/>
      <c r="AT2733" s="44" t="s">
        <v>7031</v>
      </c>
      <c r="AU2733" s="44"/>
      <c r="AV2733" s="751" t="str" cm="1">
        <f t="array" ref="AV27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3" s="34"/>
      <c r="AX2733" s="34"/>
      <c r="AY2733" s="34"/>
      <c r="AZ2733" s="34"/>
      <c r="BA2733" s="34"/>
      <c r="BB2733" s="34"/>
      <c r="BC2733" s="34"/>
      <c r="BD2733" s="44">
        <v>151209</v>
      </c>
      <c r="BE2733" s="34" t="s">
        <v>1746</v>
      </c>
      <c r="BF2733" s="43" t="s">
        <v>426</v>
      </c>
      <c r="BG2733" s="34" t="s">
        <v>410</v>
      </c>
      <c r="BH2733" s="34" t="s">
        <v>410</v>
      </c>
      <c r="BI2733" s="34" t="s">
        <v>7182</v>
      </c>
      <c r="BJ2733" s="44" t="s">
        <v>7108</v>
      </c>
      <c r="BK2733" s="44" t="s">
        <v>7108</v>
      </c>
    </row>
    <row r="2734" spans="22:63">
      <c r="V2734" s="43">
        <v>347</v>
      </c>
      <c r="W2734" s="34" t="s">
        <v>4504</v>
      </c>
      <c r="X2734" s="44">
        <v>151210</v>
      </c>
      <c r="Y2734" s="34" t="s">
        <v>1955</v>
      </c>
      <c r="Z2734" s="43" t="s">
        <v>426</v>
      </c>
      <c r="AA2734" s="34" t="s">
        <v>410</v>
      </c>
      <c r="AB2734" s="34" t="s">
        <v>410</v>
      </c>
      <c r="AC2734" s="34" t="s">
        <v>7181</v>
      </c>
      <c r="AD2734" s="44" t="s">
        <v>7108</v>
      </c>
      <c r="AE2734" s="44" t="s">
        <v>7108</v>
      </c>
      <c r="AF2734" s="43">
        <v>347</v>
      </c>
      <c r="AG2734" s="34" t="s">
        <v>4504</v>
      </c>
      <c r="AH2734" s="34" t="s">
        <v>4503</v>
      </c>
      <c r="AI2734" s="43" t="s">
        <v>4505</v>
      </c>
      <c r="AJ2734" s="44" t="s">
        <v>4506</v>
      </c>
      <c r="AK2734" s="295">
        <v>2910397</v>
      </c>
      <c r="AL2734" s="44" t="s">
        <v>410</v>
      </c>
      <c r="AM2734" s="44" t="s">
        <v>4510</v>
      </c>
      <c r="AN2734" s="296">
        <v>265146870</v>
      </c>
      <c r="AO2734" s="34"/>
      <c r="AP2734" s="34"/>
      <c r="AQ2734" s="34"/>
      <c r="AR2734" s="34"/>
      <c r="AS2734" s="34"/>
      <c r="AT2734" s="44" t="s">
        <v>7031</v>
      </c>
      <c r="AU2734" s="44"/>
      <c r="AV2734" s="751" t="str" cm="1">
        <f t="array" ref="AV27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4" s="34"/>
      <c r="AX2734" s="34"/>
      <c r="AY2734" s="34"/>
      <c r="AZ2734" s="34"/>
      <c r="BA2734" s="34"/>
      <c r="BB2734" s="34"/>
      <c r="BC2734" s="34"/>
      <c r="BD2734" s="44">
        <v>151210</v>
      </c>
      <c r="BE2734" s="34" t="s">
        <v>1955</v>
      </c>
      <c r="BF2734" s="43" t="s">
        <v>426</v>
      </c>
      <c r="BG2734" s="34" t="s">
        <v>410</v>
      </c>
      <c r="BH2734" s="34" t="s">
        <v>410</v>
      </c>
      <c r="BI2734" s="34" t="s">
        <v>7181</v>
      </c>
      <c r="BJ2734" s="44" t="s">
        <v>7108</v>
      </c>
      <c r="BK2734" s="44" t="s">
        <v>7108</v>
      </c>
    </row>
    <row r="2735" spans="22:63">
      <c r="V2735" s="43">
        <v>375</v>
      </c>
      <c r="W2735" s="34" t="s">
        <v>4519</v>
      </c>
      <c r="X2735" s="44">
        <v>140504</v>
      </c>
      <c r="Y2735" s="34" t="s">
        <v>1728</v>
      </c>
      <c r="Z2735" s="43" t="s">
        <v>426</v>
      </c>
      <c r="AA2735" s="34" t="s">
        <v>631</v>
      </c>
      <c r="AB2735" s="34" t="s">
        <v>409</v>
      </c>
      <c r="AC2735" s="34" t="s">
        <v>1728</v>
      </c>
      <c r="AD2735" s="44" t="s">
        <v>4708</v>
      </c>
      <c r="AE2735" s="44" t="s">
        <v>7060</v>
      </c>
      <c r="AF2735" s="43">
        <v>375</v>
      </c>
      <c r="AG2735" s="34" t="s">
        <v>4519</v>
      </c>
      <c r="AH2735" s="34" t="s">
        <v>4518</v>
      </c>
      <c r="AI2735" s="43" t="s">
        <v>4329</v>
      </c>
      <c r="AJ2735" s="44" t="s">
        <v>4520</v>
      </c>
      <c r="AK2735" s="295">
        <v>2120080</v>
      </c>
      <c r="AL2735" s="44" t="s">
        <v>641</v>
      </c>
      <c r="AM2735" s="44" t="s">
        <v>4524</v>
      </c>
      <c r="AN2735" s="296">
        <v>263146900</v>
      </c>
      <c r="AO2735" s="34"/>
      <c r="AP2735" s="34"/>
      <c r="AQ2735" s="34"/>
      <c r="AR2735" s="34"/>
      <c r="AS2735" s="34"/>
      <c r="AT2735" s="44" t="s">
        <v>7031</v>
      </c>
      <c r="AU2735" s="44"/>
      <c r="AV2735" s="751" t="str" cm="1">
        <f t="array" ref="AV27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5" s="34"/>
      <c r="AX2735" s="34"/>
      <c r="AY2735" s="34"/>
      <c r="AZ2735" s="34"/>
      <c r="BA2735" s="34"/>
      <c r="BB2735" s="34"/>
      <c r="BC2735" s="34"/>
      <c r="BD2735" s="44">
        <v>140504</v>
      </c>
      <c r="BE2735" s="34" t="s">
        <v>1728</v>
      </c>
      <c r="BF2735" s="43" t="s">
        <v>426</v>
      </c>
      <c r="BG2735" s="34" t="s">
        <v>631</v>
      </c>
      <c r="BH2735" s="34" t="s">
        <v>409</v>
      </c>
      <c r="BI2735" s="34" t="s">
        <v>1728</v>
      </c>
      <c r="BJ2735" s="44" t="s">
        <v>4708</v>
      </c>
      <c r="BK2735" s="44" t="s">
        <v>7060</v>
      </c>
    </row>
    <row r="2736" spans="22:63">
      <c r="V2736" s="43">
        <v>375</v>
      </c>
      <c r="W2736" s="34" t="s">
        <v>4519</v>
      </c>
      <c r="X2736" s="44">
        <v>140501</v>
      </c>
      <c r="Y2736" s="34" t="s">
        <v>631</v>
      </c>
      <c r="Z2736" s="43" t="s">
        <v>426</v>
      </c>
      <c r="AA2736" s="34" t="s">
        <v>631</v>
      </c>
      <c r="AB2736" s="34" t="s">
        <v>409</v>
      </c>
      <c r="AC2736" s="34" t="s">
        <v>631</v>
      </c>
      <c r="AD2736" s="44" t="s">
        <v>4708</v>
      </c>
      <c r="AE2736" s="44" t="s">
        <v>7060</v>
      </c>
      <c r="AF2736" s="43">
        <v>375</v>
      </c>
      <c r="AG2736" s="34" t="s">
        <v>4519</v>
      </c>
      <c r="AH2736" s="34" t="s">
        <v>4518</v>
      </c>
      <c r="AI2736" s="43" t="s">
        <v>4329</v>
      </c>
      <c r="AJ2736" s="44" t="s">
        <v>4520</v>
      </c>
      <c r="AK2736" s="295">
        <v>2120080</v>
      </c>
      <c r="AL2736" s="44" t="s">
        <v>641</v>
      </c>
      <c r="AM2736" s="44" t="s">
        <v>4524</v>
      </c>
      <c r="AN2736" s="296">
        <v>263146900</v>
      </c>
      <c r="AO2736" s="34"/>
      <c r="AP2736" s="34"/>
      <c r="AQ2736" s="34"/>
      <c r="AR2736" s="34"/>
      <c r="AS2736" s="34"/>
      <c r="AT2736" s="44" t="s">
        <v>7031</v>
      </c>
      <c r="AU2736" s="44"/>
      <c r="AV2736" s="751" t="str" cm="1">
        <f t="array" ref="AV27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6" s="34"/>
      <c r="AX2736" s="34"/>
      <c r="AY2736" s="34"/>
      <c r="AZ2736" s="34"/>
      <c r="BA2736" s="34"/>
      <c r="BB2736" s="34"/>
      <c r="BC2736" s="34"/>
      <c r="BD2736" s="44">
        <v>140501</v>
      </c>
      <c r="BE2736" s="34" t="s">
        <v>631</v>
      </c>
      <c r="BF2736" s="43" t="s">
        <v>426</v>
      </c>
      <c r="BG2736" s="34" t="s">
        <v>631</v>
      </c>
      <c r="BH2736" s="34" t="s">
        <v>409</v>
      </c>
      <c r="BI2736" s="34" t="s">
        <v>631</v>
      </c>
      <c r="BJ2736" s="44" t="s">
        <v>4708</v>
      </c>
      <c r="BK2736" s="44" t="s">
        <v>7060</v>
      </c>
    </row>
    <row r="2737" spans="22:63">
      <c r="V2737" s="43">
        <v>375</v>
      </c>
      <c r="W2737" s="34" t="s">
        <v>4519</v>
      </c>
      <c r="X2737" s="44">
        <v>140500</v>
      </c>
      <c r="Y2737" s="34" t="s">
        <v>7183</v>
      </c>
      <c r="Z2737" s="43" t="s">
        <v>426</v>
      </c>
      <c r="AA2737" s="34" t="s">
        <v>631</v>
      </c>
      <c r="AB2737" s="34" t="s">
        <v>409</v>
      </c>
      <c r="AC2737" s="34" t="s">
        <v>631</v>
      </c>
      <c r="AD2737" s="44" t="s">
        <v>4708</v>
      </c>
      <c r="AE2737" s="44" t="s">
        <v>7060</v>
      </c>
      <c r="AF2737" s="43">
        <v>375</v>
      </c>
      <c r="AG2737" s="34" t="s">
        <v>4519</v>
      </c>
      <c r="AH2737" s="34" t="s">
        <v>4518</v>
      </c>
      <c r="AI2737" s="43" t="s">
        <v>4329</v>
      </c>
      <c r="AJ2737" s="44" t="s">
        <v>4520</v>
      </c>
      <c r="AK2737" s="295">
        <v>2120080</v>
      </c>
      <c r="AL2737" s="44" t="s">
        <v>641</v>
      </c>
      <c r="AM2737" s="44" t="s">
        <v>4524</v>
      </c>
      <c r="AN2737" s="296">
        <v>263146900</v>
      </c>
      <c r="AO2737" s="34"/>
      <c r="AP2737" s="34"/>
      <c r="AQ2737" s="34"/>
      <c r="AR2737" s="34"/>
      <c r="AS2737" s="34"/>
      <c r="AT2737" s="44" t="s">
        <v>7031</v>
      </c>
      <c r="AU2737" s="44"/>
      <c r="AV2737" s="751" t="str" cm="1">
        <f t="array" ref="AV27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7" s="34"/>
      <c r="AX2737" s="34"/>
      <c r="AY2737" s="34"/>
      <c r="AZ2737" s="34"/>
      <c r="BA2737" s="34"/>
      <c r="BB2737" s="34"/>
      <c r="BC2737" s="34"/>
      <c r="BD2737" s="44">
        <v>140500</v>
      </c>
      <c r="BE2737" s="34" t="s">
        <v>7183</v>
      </c>
      <c r="BF2737" s="43" t="s">
        <v>426</v>
      </c>
      <c r="BG2737" s="34" t="s">
        <v>631</v>
      </c>
      <c r="BH2737" s="34" t="s">
        <v>409</v>
      </c>
      <c r="BI2737" s="34" t="s">
        <v>631</v>
      </c>
      <c r="BJ2737" s="44" t="s">
        <v>4708</v>
      </c>
      <c r="BK2737" s="44" t="s">
        <v>7060</v>
      </c>
    </row>
    <row r="2738" spans="22:63">
      <c r="V2738" s="43">
        <v>375</v>
      </c>
      <c r="W2738" s="34" t="s">
        <v>4519</v>
      </c>
      <c r="X2738" s="44">
        <v>140502</v>
      </c>
      <c r="Y2738" s="34" t="s">
        <v>1160</v>
      </c>
      <c r="Z2738" s="43" t="s">
        <v>426</v>
      </c>
      <c r="AA2738" s="34" t="s">
        <v>631</v>
      </c>
      <c r="AB2738" s="34" t="s">
        <v>409</v>
      </c>
      <c r="AC2738" s="34" t="s">
        <v>1160</v>
      </c>
      <c r="AD2738" s="44" t="s">
        <v>4708</v>
      </c>
      <c r="AE2738" s="44" t="s">
        <v>7060</v>
      </c>
      <c r="AF2738" s="43">
        <v>375</v>
      </c>
      <c r="AG2738" s="34" t="s">
        <v>4519</v>
      </c>
      <c r="AH2738" s="34" t="s">
        <v>4518</v>
      </c>
      <c r="AI2738" s="43" t="s">
        <v>4329</v>
      </c>
      <c r="AJ2738" s="44" t="s">
        <v>4520</v>
      </c>
      <c r="AK2738" s="295">
        <v>2120080</v>
      </c>
      <c r="AL2738" s="44" t="s">
        <v>641</v>
      </c>
      <c r="AM2738" s="44" t="s">
        <v>4524</v>
      </c>
      <c r="AN2738" s="296">
        <v>263146900</v>
      </c>
      <c r="AO2738" s="34"/>
      <c r="AP2738" s="34"/>
      <c r="AQ2738" s="34"/>
      <c r="AR2738" s="34"/>
      <c r="AS2738" s="34"/>
      <c r="AT2738" s="44" t="s">
        <v>7031</v>
      </c>
      <c r="AU2738" s="44"/>
      <c r="AV2738" s="751" t="str" cm="1">
        <f t="array" ref="AV27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8" s="34"/>
      <c r="AX2738" s="34"/>
      <c r="AY2738" s="34"/>
      <c r="AZ2738" s="34"/>
      <c r="BA2738" s="34"/>
      <c r="BB2738" s="34"/>
      <c r="BC2738" s="34"/>
      <c r="BD2738" s="44">
        <v>140502</v>
      </c>
      <c r="BE2738" s="34" t="s">
        <v>1160</v>
      </c>
      <c r="BF2738" s="43" t="s">
        <v>426</v>
      </c>
      <c r="BG2738" s="34" t="s">
        <v>631</v>
      </c>
      <c r="BH2738" s="34" t="s">
        <v>409</v>
      </c>
      <c r="BI2738" s="34" t="s">
        <v>1160</v>
      </c>
      <c r="BJ2738" s="44" t="s">
        <v>4708</v>
      </c>
      <c r="BK2738" s="44" t="s">
        <v>7060</v>
      </c>
    </row>
    <row r="2739" spans="22:63">
      <c r="V2739" s="43">
        <v>375</v>
      </c>
      <c r="W2739" s="34" t="s">
        <v>4519</v>
      </c>
      <c r="X2739" s="44">
        <v>140503</v>
      </c>
      <c r="Y2739" s="34" t="s">
        <v>1452</v>
      </c>
      <c r="Z2739" s="43" t="s">
        <v>426</v>
      </c>
      <c r="AA2739" s="34" t="s">
        <v>631</v>
      </c>
      <c r="AB2739" s="34" t="s">
        <v>409</v>
      </c>
      <c r="AC2739" s="34" t="s">
        <v>1452</v>
      </c>
      <c r="AD2739" s="44" t="s">
        <v>4708</v>
      </c>
      <c r="AE2739" s="44" t="s">
        <v>7060</v>
      </c>
      <c r="AF2739" s="43">
        <v>375</v>
      </c>
      <c r="AG2739" s="34" t="s">
        <v>4519</v>
      </c>
      <c r="AH2739" s="34" t="s">
        <v>4518</v>
      </c>
      <c r="AI2739" s="43" t="s">
        <v>4329</v>
      </c>
      <c r="AJ2739" s="44" t="s">
        <v>4520</v>
      </c>
      <c r="AK2739" s="295">
        <v>2120080</v>
      </c>
      <c r="AL2739" s="44" t="s">
        <v>641</v>
      </c>
      <c r="AM2739" s="44" t="s">
        <v>4524</v>
      </c>
      <c r="AN2739" s="296">
        <v>263146900</v>
      </c>
      <c r="AO2739" s="34"/>
      <c r="AP2739" s="34"/>
      <c r="AQ2739" s="34"/>
      <c r="AR2739" s="34"/>
      <c r="AS2739" s="34"/>
      <c r="AT2739" s="44" t="s">
        <v>7031</v>
      </c>
      <c r="AU2739" s="44"/>
      <c r="AV2739" s="751" t="str" cm="1">
        <f t="array" ref="AV27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39" s="34"/>
      <c r="AX2739" s="34"/>
      <c r="AY2739" s="34"/>
      <c r="AZ2739" s="34"/>
      <c r="BA2739" s="34"/>
      <c r="BB2739" s="34"/>
      <c r="BC2739" s="34"/>
      <c r="BD2739" s="44">
        <v>140503</v>
      </c>
      <c r="BE2739" s="34" t="s">
        <v>1452</v>
      </c>
      <c r="BF2739" s="43" t="s">
        <v>426</v>
      </c>
      <c r="BG2739" s="34" t="s">
        <v>631</v>
      </c>
      <c r="BH2739" s="34" t="s">
        <v>409</v>
      </c>
      <c r="BI2739" s="34" t="s">
        <v>1452</v>
      </c>
      <c r="BJ2739" s="44" t="s">
        <v>4708</v>
      </c>
      <c r="BK2739" s="44" t="s">
        <v>7060</v>
      </c>
    </row>
    <row r="2740" spans="22:63">
      <c r="V2740" s="43">
        <v>375</v>
      </c>
      <c r="W2740" s="34" t="s">
        <v>4519</v>
      </c>
      <c r="X2740" s="44">
        <v>140907</v>
      </c>
      <c r="Y2740" s="34" t="s">
        <v>1731</v>
      </c>
      <c r="Z2740" s="43" t="s">
        <v>1277</v>
      </c>
      <c r="AA2740" s="34" t="s">
        <v>635</v>
      </c>
      <c r="AB2740" s="34" t="s">
        <v>409</v>
      </c>
      <c r="AC2740" s="34" t="s">
        <v>1731</v>
      </c>
      <c r="AD2740" s="44" t="s">
        <v>4708</v>
      </c>
      <c r="AE2740" s="44" t="s">
        <v>7060</v>
      </c>
      <c r="AF2740" s="43">
        <v>375</v>
      </c>
      <c r="AG2740" s="34" t="s">
        <v>4519</v>
      </c>
      <c r="AH2740" s="34" t="s">
        <v>4518</v>
      </c>
      <c r="AI2740" s="43" t="s">
        <v>4329</v>
      </c>
      <c r="AJ2740" s="44" t="s">
        <v>4520</v>
      </c>
      <c r="AK2740" s="295">
        <v>2120080</v>
      </c>
      <c r="AL2740" s="44" t="s">
        <v>641</v>
      </c>
      <c r="AM2740" s="44" t="s">
        <v>4524</v>
      </c>
      <c r="AN2740" s="296">
        <v>263146900</v>
      </c>
      <c r="AO2740" s="34"/>
      <c r="AP2740" s="34"/>
      <c r="AQ2740" s="34"/>
      <c r="AR2740" s="34"/>
      <c r="AS2740" s="34"/>
      <c r="AT2740" s="44" t="s">
        <v>7031</v>
      </c>
      <c r="AU2740" s="44"/>
      <c r="AV2740" s="751" t="str" cm="1">
        <f t="array" ref="AV27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0" s="34"/>
      <c r="AX2740" s="34"/>
      <c r="AY2740" s="34"/>
      <c r="AZ2740" s="34"/>
      <c r="BA2740" s="34"/>
      <c r="BB2740" s="34"/>
      <c r="BC2740" s="34"/>
      <c r="BD2740" s="44">
        <v>140907</v>
      </c>
      <c r="BE2740" s="34" t="s">
        <v>1731</v>
      </c>
      <c r="BF2740" s="43" t="s">
        <v>1277</v>
      </c>
      <c r="BG2740" s="34" t="s">
        <v>635</v>
      </c>
      <c r="BH2740" s="34" t="s">
        <v>409</v>
      </c>
      <c r="BI2740" s="34" t="s">
        <v>1731</v>
      </c>
      <c r="BJ2740" s="44" t="s">
        <v>4708</v>
      </c>
      <c r="BK2740" s="44" t="s">
        <v>7060</v>
      </c>
    </row>
    <row r="2741" spans="22:63">
      <c r="V2741" s="43">
        <v>375</v>
      </c>
      <c r="W2741" s="34" t="s">
        <v>4519</v>
      </c>
      <c r="X2741" s="44">
        <v>140905</v>
      </c>
      <c r="Y2741" s="34" t="s">
        <v>1286</v>
      </c>
      <c r="Z2741" s="43" t="s">
        <v>1277</v>
      </c>
      <c r="AA2741" s="34" t="s">
        <v>635</v>
      </c>
      <c r="AB2741" s="34" t="s">
        <v>409</v>
      </c>
      <c r="AC2741" s="34" t="s">
        <v>1286</v>
      </c>
      <c r="AD2741" s="44" t="s">
        <v>4708</v>
      </c>
      <c r="AE2741" s="44" t="s">
        <v>7060</v>
      </c>
      <c r="AF2741" s="43">
        <v>375</v>
      </c>
      <c r="AG2741" s="34" t="s">
        <v>4519</v>
      </c>
      <c r="AH2741" s="34" t="s">
        <v>4518</v>
      </c>
      <c r="AI2741" s="43" t="s">
        <v>4329</v>
      </c>
      <c r="AJ2741" s="44" t="s">
        <v>4520</v>
      </c>
      <c r="AK2741" s="295">
        <v>2120080</v>
      </c>
      <c r="AL2741" s="44" t="s">
        <v>641</v>
      </c>
      <c r="AM2741" s="44" t="s">
        <v>4524</v>
      </c>
      <c r="AN2741" s="296">
        <v>263146900</v>
      </c>
      <c r="AO2741" s="34"/>
      <c r="AP2741" s="34"/>
      <c r="AQ2741" s="34"/>
      <c r="AR2741" s="34"/>
      <c r="AS2741" s="34"/>
      <c r="AT2741" s="44" t="s">
        <v>7031</v>
      </c>
      <c r="AU2741" s="44"/>
      <c r="AV2741" s="751" t="str" cm="1">
        <f t="array" ref="AV27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1" s="34"/>
      <c r="AX2741" s="34"/>
      <c r="AY2741" s="34"/>
      <c r="AZ2741" s="34"/>
      <c r="BA2741" s="34"/>
      <c r="BB2741" s="34"/>
      <c r="BC2741" s="34"/>
      <c r="BD2741" s="44">
        <v>140905</v>
      </c>
      <c r="BE2741" s="34" t="s">
        <v>1286</v>
      </c>
      <c r="BF2741" s="43" t="s">
        <v>1277</v>
      </c>
      <c r="BG2741" s="34" t="s">
        <v>635</v>
      </c>
      <c r="BH2741" s="34" t="s">
        <v>409</v>
      </c>
      <c r="BI2741" s="34" t="s">
        <v>1286</v>
      </c>
      <c r="BJ2741" s="44" t="s">
        <v>4708</v>
      </c>
      <c r="BK2741" s="44" t="s">
        <v>7060</v>
      </c>
    </row>
    <row r="2742" spans="22:63">
      <c r="V2742" s="43">
        <v>375</v>
      </c>
      <c r="W2742" s="34" t="s">
        <v>4519</v>
      </c>
      <c r="X2742" s="44">
        <v>140900</v>
      </c>
      <c r="Y2742" s="34" t="s">
        <v>7184</v>
      </c>
      <c r="Z2742" s="43" t="s">
        <v>1277</v>
      </c>
      <c r="AA2742" s="34" t="s">
        <v>635</v>
      </c>
      <c r="AB2742" s="34" t="s">
        <v>409</v>
      </c>
      <c r="AC2742" s="34" t="s">
        <v>7185</v>
      </c>
      <c r="AD2742" s="44" t="s">
        <v>4708</v>
      </c>
      <c r="AE2742" s="44" t="s">
        <v>7060</v>
      </c>
      <c r="AF2742" s="43">
        <v>375</v>
      </c>
      <c r="AG2742" s="34" t="s">
        <v>4519</v>
      </c>
      <c r="AH2742" s="34" t="s">
        <v>4518</v>
      </c>
      <c r="AI2742" s="43" t="s">
        <v>4329</v>
      </c>
      <c r="AJ2742" s="44" t="s">
        <v>4520</v>
      </c>
      <c r="AK2742" s="295">
        <v>2120080</v>
      </c>
      <c r="AL2742" s="44" t="s">
        <v>641</v>
      </c>
      <c r="AM2742" s="44" t="s">
        <v>4524</v>
      </c>
      <c r="AN2742" s="296">
        <v>263146900</v>
      </c>
      <c r="AO2742" s="34"/>
      <c r="AP2742" s="34"/>
      <c r="AQ2742" s="34"/>
      <c r="AR2742" s="34"/>
      <c r="AS2742" s="34"/>
      <c r="AT2742" s="44" t="s">
        <v>7031</v>
      </c>
      <c r="AU2742" s="44"/>
      <c r="AV2742" s="751" t="str" cm="1">
        <f t="array" ref="AV27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2" s="34"/>
      <c r="AX2742" s="34"/>
      <c r="AY2742" s="34"/>
      <c r="AZ2742" s="34"/>
      <c r="BA2742" s="34"/>
      <c r="BB2742" s="34"/>
      <c r="BC2742" s="34"/>
      <c r="BD2742" s="44">
        <v>140900</v>
      </c>
      <c r="BE2742" s="34" t="s">
        <v>7184</v>
      </c>
      <c r="BF2742" s="43" t="s">
        <v>1277</v>
      </c>
      <c r="BG2742" s="34" t="s">
        <v>635</v>
      </c>
      <c r="BH2742" s="34" t="s">
        <v>409</v>
      </c>
      <c r="BI2742" s="34" t="s">
        <v>7185</v>
      </c>
      <c r="BJ2742" s="44" t="s">
        <v>4708</v>
      </c>
      <c r="BK2742" s="44" t="s">
        <v>7060</v>
      </c>
    </row>
    <row r="2743" spans="22:63">
      <c r="V2743" s="43">
        <v>375</v>
      </c>
      <c r="W2743" s="34" t="s">
        <v>4519</v>
      </c>
      <c r="X2743" s="44">
        <v>140902</v>
      </c>
      <c r="Y2743" s="34" t="s">
        <v>899</v>
      </c>
      <c r="Z2743" s="43" t="s">
        <v>1277</v>
      </c>
      <c r="AA2743" s="34" t="s">
        <v>635</v>
      </c>
      <c r="AB2743" s="34" t="s">
        <v>409</v>
      </c>
      <c r="AC2743" s="34" t="s">
        <v>899</v>
      </c>
      <c r="AD2743" s="44" t="s">
        <v>4708</v>
      </c>
      <c r="AE2743" s="44" t="s">
        <v>7060</v>
      </c>
      <c r="AF2743" s="43">
        <v>375</v>
      </c>
      <c r="AG2743" s="34" t="s">
        <v>4519</v>
      </c>
      <c r="AH2743" s="34" t="s">
        <v>4518</v>
      </c>
      <c r="AI2743" s="43" t="s">
        <v>4329</v>
      </c>
      <c r="AJ2743" s="44" t="s">
        <v>4520</v>
      </c>
      <c r="AK2743" s="295">
        <v>2120080</v>
      </c>
      <c r="AL2743" s="44" t="s">
        <v>641</v>
      </c>
      <c r="AM2743" s="44" t="s">
        <v>4524</v>
      </c>
      <c r="AN2743" s="296">
        <v>263146900</v>
      </c>
      <c r="AO2743" s="34"/>
      <c r="AP2743" s="34"/>
      <c r="AQ2743" s="34"/>
      <c r="AR2743" s="34"/>
      <c r="AS2743" s="34"/>
      <c r="AT2743" s="44" t="s">
        <v>7031</v>
      </c>
      <c r="AU2743" s="44"/>
      <c r="AV2743" s="751" t="str" cm="1">
        <f t="array" ref="AV27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3" s="34"/>
      <c r="AX2743" s="34"/>
      <c r="AY2743" s="34"/>
      <c r="AZ2743" s="34"/>
      <c r="BA2743" s="34"/>
      <c r="BB2743" s="34"/>
      <c r="BC2743" s="34"/>
      <c r="BD2743" s="44">
        <v>140902</v>
      </c>
      <c r="BE2743" s="34" t="s">
        <v>899</v>
      </c>
      <c r="BF2743" s="43" t="s">
        <v>1277</v>
      </c>
      <c r="BG2743" s="34" t="s">
        <v>635</v>
      </c>
      <c r="BH2743" s="34" t="s">
        <v>409</v>
      </c>
      <c r="BI2743" s="34" t="s">
        <v>899</v>
      </c>
      <c r="BJ2743" s="44" t="s">
        <v>4708</v>
      </c>
      <c r="BK2743" s="44" t="s">
        <v>7060</v>
      </c>
    </row>
    <row r="2744" spans="22:63">
      <c r="V2744" s="43">
        <v>375</v>
      </c>
      <c r="W2744" s="34" t="s">
        <v>4519</v>
      </c>
      <c r="X2744" s="44">
        <v>140908</v>
      </c>
      <c r="Y2744" s="34" t="s">
        <v>1947</v>
      </c>
      <c r="Z2744" s="43" t="s">
        <v>1277</v>
      </c>
      <c r="AA2744" s="34" t="s">
        <v>635</v>
      </c>
      <c r="AB2744" s="34" t="s">
        <v>409</v>
      </c>
      <c r="AC2744" s="34" t="s">
        <v>1947</v>
      </c>
      <c r="AD2744" s="44" t="s">
        <v>4708</v>
      </c>
      <c r="AE2744" s="44" t="s">
        <v>7060</v>
      </c>
      <c r="AF2744" s="43">
        <v>375</v>
      </c>
      <c r="AG2744" s="34" t="s">
        <v>4519</v>
      </c>
      <c r="AH2744" s="34" t="s">
        <v>4518</v>
      </c>
      <c r="AI2744" s="43" t="s">
        <v>4329</v>
      </c>
      <c r="AJ2744" s="44" t="s">
        <v>4520</v>
      </c>
      <c r="AK2744" s="295">
        <v>2120080</v>
      </c>
      <c r="AL2744" s="44" t="s">
        <v>641</v>
      </c>
      <c r="AM2744" s="44" t="s">
        <v>4524</v>
      </c>
      <c r="AN2744" s="296">
        <v>263146900</v>
      </c>
      <c r="AO2744" s="34"/>
      <c r="AP2744" s="34"/>
      <c r="AQ2744" s="34"/>
      <c r="AR2744" s="34"/>
      <c r="AS2744" s="34"/>
      <c r="AT2744" s="44" t="s">
        <v>7031</v>
      </c>
      <c r="AU2744" s="44"/>
      <c r="AV2744" s="751" t="str" cm="1">
        <f t="array" ref="AV27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4" s="34"/>
      <c r="AX2744" s="34"/>
      <c r="AY2744" s="34"/>
      <c r="AZ2744" s="34"/>
      <c r="BA2744" s="34"/>
      <c r="BB2744" s="34"/>
      <c r="BC2744" s="34"/>
      <c r="BD2744" s="44">
        <v>140908</v>
      </c>
      <c r="BE2744" s="34" t="s">
        <v>1947</v>
      </c>
      <c r="BF2744" s="43" t="s">
        <v>1277</v>
      </c>
      <c r="BG2744" s="34" t="s">
        <v>635</v>
      </c>
      <c r="BH2744" s="34" t="s">
        <v>409</v>
      </c>
      <c r="BI2744" s="34" t="s">
        <v>1947</v>
      </c>
      <c r="BJ2744" s="44" t="s">
        <v>4708</v>
      </c>
      <c r="BK2744" s="44" t="s">
        <v>7060</v>
      </c>
    </row>
    <row r="2745" spans="22:63">
      <c r="V2745" s="43">
        <v>375</v>
      </c>
      <c r="W2745" s="34" t="s">
        <v>4519</v>
      </c>
      <c r="X2745" s="44">
        <v>140903</v>
      </c>
      <c r="Y2745" s="34" t="s">
        <v>1164</v>
      </c>
      <c r="Z2745" s="43" t="s">
        <v>1277</v>
      </c>
      <c r="AA2745" s="34" t="s">
        <v>635</v>
      </c>
      <c r="AB2745" s="34" t="s">
        <v>409</v>
      </c>
      <c r="AC2745" s="34" t="s">
        <v>1164</v>
      </c>
      <c r="AD2745" s="44" t="s">
        <v>4708</v>
      </c>
      <c r="AE2745" s="44" t="s">
        <v>7060</v>
      </c>
      <c r="AF2745" s="43">
        <v>375</v>
      </c>
      <c r="AG2745" s="34" t="s">
        <v>4519</v>
      </c>
      <c r="AH2745" s="34" t="s">
        <v>4518</v>
      </c>
      <c r="AI2745" s="43" t="s">
        <v>4329</v>
      </c>
      <c r="AJ2745" s="44" t="s">
        <v>4520</v>
      </c>
      <c r="AK2745" s="295">
        <v>2120080</v>
      </c>
      <c r="AL2745" s="44" t="s">
        <v>641</v>
      </c>
      <c r="AM2745" s="44" t="s">
        <v>4524</v>
      </c>
      <c r="AN2745" s="296">
        <v>263146900</v>
      </c>
      <c r="AO2745" s="34"/>
      <c r="AP2745" s="34"/>
      <c r="AQ2745" s="34"/>
      <c r="AR2745" s="34"/>
      <c r="AS2745" s="34"/>
      <c r="AT2745" s="44" t="s">
        <v>7031</v>
      </c>
      <c r="AU2745" s="44"/>
      <c r="AV2745" s="751" t="str" cm="1">
        <f t="array" ref="AV27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5" s="34"/>
      <c r="AX2745" s="34"/>
      <c r="AY2745" s="34"/>
      <c r="AZ2745" s="34"/>
      <c r="BA2745" s="34"/>
      <c r="BB2745" s="34"/>
      <c r="BC2745" s="34"/>
      <c r="BD2745" s="44">
        <v>140903</v>
      </c>
      <c r="BE2745" s="34" t="s">
        <v>1164</v>
      </c>
      <c r="BF2745" s="43" t="s">
        <v>1277</v>
      </c>
      <c r="BG2745" s="34" t="s">
        <v>635</v>
      </c>
      <c r="BH2745" s="34" t="s">
        <v>409</v>
      </c>
      <c r="BI2745" s="34" t="s">
        <v>1164</v>
      </c>
      <c r="BJ2745" s="44" t="s">
        <v>4708</v>
      </c>
      <c r="BK2745" s="44" t="s">
        <v>7060</v>
      </c>
    </row>
    <row r="2746" spans="22:63">
      <c r="V2746" s="43">
        <v>375</v>
      </c>
      <c r="W2746" s="34" t="s">
        <v>4519</v>
      </c>
      <c r="X2746" s="44">
        <v>140909</v>
      </c>
      <c r="Y2746" s="34" t="s">
        <v>2129</v>
      </c>
      <c r="Z2746" s="43" t="s">
        <v>1277</v>
      </c>
      <c r="AA2746" s="34" t="s">
        <v>635</v>
      </c>
      <c r="AB2746" s="34" t="s">
        <v>409</v>
      </c>
      <c r="AC2746" s="34" t="s">
        <v>7185</v>
      </c>
      <c r="AD2746" s="44" t="s">
        <v>4708</v>
      </c>
      <c r="AE2746" s="44" t="s">
        <v>7060</v>
      </c>
      <c r="AF2746" s="43">
        <v>375</v>
      </c>
      <c r="AG2746" s="34" t="s">
        <v>4519</v>
      </c>
      <c r="AH2746" s="34" t="s">
        <v>4518</v>
      </c>
      <c r="AI2746" s="43" t="s">
        <v>4329</v>
      </c>
      <c r="AJ2746" s="44" t="s">
        <v>4520</v>
      </c>
      <c r="AK2746" s="295">
        <v>2120080</v>
      </c>
      <c r="AL2746" s="44" t="s">
        <v>641</v>
      </c>
      <c r="AM2746" s="44" t="s">
        <v>4524</v>
      </c>
      <c r="AN2746" s="296">
        <v>263146900</v>
      </c>
      <c r="AO2746" s="34"/>
      <c r="AP2746" s="34"/>
      <c r="AQ2746" s="34"/>
      <c r="AR2746" s="34"/>
      <c r="AS2746" s="34"/>
      <c r="AT2746" s="44" t="s">
        <v>7031</v>
      </c>
      <c r="AU2746" s="44"/>
      <c r="AV2746" s="751" t="str" cm="1">
        <f t="array" ref="AV27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6" s="34"/>
      <c r="AX2746" s="34"/>
      <c r="AY2746" s="34"/>
      <c r="AZ2746" s="34"/>
      <c r="BA2746" s="34"/>
      <c r="BB2746" s="34"/>
      <c r="BC2746" s="34"/>
      <c r="BD2746" s="44">
        <v>140909</v>
      </c>
      <c r="BE2746" s="34" t="s">
        <v>2129</v>
      </c>
      <c r="BF2746" s="43" t="s">
        <v>1277</v>
      </c>
      <c r="BG2746" s="34" t="s">
        <v>635</v>
      </c>
      <c r="BH2746" s="34" t="s">
        <v>409</v>
      </c>
      <c r="BI2746" s="34" t="s">
        <v>7185</v>
      </c>
      <c r="BJ2746" s="44" t="s">
        <v>4708</v>
      </c>
      <c r="BK2746" s="44" t="s">
        <v>7060</v>
      </c>
    </row>
    <row r="2747" spans="22:63">
      <c r="V2747" s="43">
        <v>375</v>
      </c>
      <c r="W2747" s="34" t="s">
        <v>4519</v>
      </c>
      <c r="X2747" s="44">
        <v>141502</v>
      </c>
      <c r="Y2747" s="34" t="s">
        <v>904</v>
      </c>
      <c r="Z2747" s="43" t="s">
        <v>426</v>
      </c>
      <c r="AA2747" s="34" t="s">
        <v>641</v>
      </c>
      <c r="AB2747" s="34" t="s">
        <v>409</v>
      </c>
      <c r="AC2747" s="34" t="s">
        <v>904</v>
      </c>
      <c r="AD2747" s="44" t="s">
        <v>4708</v>
      </c>
      <c r="AE2747" s="44" t="s">
        <v>7060</v>
      </c>
      <c r="AF2747" s="43">
        <v>375</v>
      </c>
      <c r="AG2747" s="34" t="s">
        <v>4519</v>
      </c>
      <c r="AH2747" s="34" t="s">
        <v>4518</v>
      </c>
      <c r="AI2747" s="43" t="s">
        <v>4329</v>
      </c>
      <c r="AJ2747" s="44" t="s">
        <v>4520</v>
      </c>
      <c r="AK2747" s="295">
        <v>2120080</v>
      </c>
      <c r="AL2747" s="44" t="s">
        <v>641</v>
      </c>
      <c r="AM2747" s="44" t="s">
        <v>4524</v>
      </c>
      <c r="AN2747" s="296">
        <v>263146900</v>
      </c>
      <c r="AO2747" s="34"/>
      <c r="AP2747" s="34"/>
      <c r="AQ2747" s="34"/>
      <c r="AR2747" s="34"/>
      <c r="AS2747" s="34"/>
      <c r="AT2747" s="44" t="s">
        <v>7031</v>
      </c>
      <c r="AU2747" s="44"/>
      <c r="AV2747" s="751" t="str" cm="1">
        <f t="array" ref="AV27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7" s="34"/>
      <c r="AX2747" s="34"/>
      <c r="AY2747" s="34"/>
      <c r="AZ2747" s="34"/>
      <c r="BA2747" s="34"/>
      <c r="BB2747" s="34"/>
      <c r="BC2747" s="34"/>
      <c r="BD2747" s="44">
        <v>141502</v>
      </c>
      <c r="BE2747" s="34" t="s">
        <v>904</v>
      </c>
      <c r="BF2747" s="43" t="s">
        <v>426</v>
      </c>
      <c r="BG2747" s="34" t="s">
        <v>641</v>
      </c>
      <c r="BH2747" s="34" t="s">
        <v>409</v>
      </c>
      <c r="BI2747" s="34" t="s">
        <v>904</v>
      </c>
      <c r="BJ2747" s="44" t="s">
        <v>4708</v>
      </c>
      <c r="BK2747" s="44" t="s">
        <v>7060</v>
      </c>
    </row>
    <row r="2748" spans="22:63">
      <c r="V2748" s="43">
        <v>375</v>
      </c>
      <c r="W2748" s="34" t="s">
        <v>4519</v>
      </c>
      <c r="X2748" s="44">
        <v>141503</v>
      </c>
      <c r="Y2748" s="34" t="s">
        <v>1169</v>
      </c>
      <c r="Z2748" s="43" t="s">
        <v>426</v>
      </c>
      <c r="AA2748" s="34" t="s">
        <v>641</v>
      </c>
      <c r="AB2748" s="34" t="s">
        <v>409</v>
      </c>
      <c r="AC2748" s="34" t="s">
        <v>1169</v>
      </c>
      <c r="AD2748" s="44" t="s">
        <v>4708</v>
      </c>
      <c r="AE2748" s="44" t="s">
        <v>7060</v>
      </c>
      <c r="AF2748" s="43">
        <v>375</v>
      </c>
      <c r="AG2748" s="34" t="s">
        <v>4519</v>
      </c>
      <c r="AH2748" s="34" t="s">
        <v>4518</v>
      </c>
      <c r="AI2748" s="43" t="s">
        <v>4329</v>
      </c>
      <c r="AJ2748" s="44" t="s">
        <v>4520</v>
      </c>
      <c r="AK2748" s="295">
        <v>2120080</v>
      </c>
      <c r="AL2748" s="44" t="s">
        <v>641</v>
      </c>
      <c r="AM2748" s="44" t="s">
        <v>4524</v>
      </c>
      <c r="AN2748" s="296">
        <v>263146900</v>
      </c>
      <c r="AO2748" s="34"/>
      <c r="AP2748" s="34"/>
      <c r="AQ2748" s="34"/>
      <c r="AR2748" s="34"/>
      <c r="AS2748" s="34"/>
      <c r="AT2748" s="44" t="s">
        <v>7031</v>
      </c>
      <c r="AU2748" s="44"/>
      <c r="AV2748" s="751" t="str" cm="1">
        <f t="array" ref="AV27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8" s="34"/>
      <c r="AX2748" s="34"/>
      <c r="AY2748" s="34"/>
      <c r="AZ2748" s="34"/>
      <c r="BA2748" s="34"/>
      <c r="BB2748" s="34"/>
      <c r="BC2748" s="34"/>
      <c r="BD2748" s="44">
        <v>141503</v>
      </c>
      <c r="BE2748" s="34" t="s">
        <v>1169</v>
      </c>
      <c r="BF2748" s="43" t="s">
        <v>426</v>
      </c>
      <c r="BG2748" s="34" t="s">
        <v>641</v>
      </c>
      <c r="BH2748" s="34" t="s">
        <v>409</v>
      </c>
      <c r="BI2748" s="34" t="s">
        <v>1169</v>
      </c>
      <c r="BJ2748" s="44" t="s">
        <v>4708</v>
      </c>
      <c r="BK2748" s="44" t="s">
        <v>7060</v>
      </c>
    </row>
    <row r="2749" spans="22:63">
      <c r="V2749" s="43">
        <v>375</v>
      </c>
      <c r="W2749" s="34" t="s">
        <v>4519</v>
      </c>
      <c r="X2749" s="44">
        <v>141500</v>
      </c>
      <c r="Y2749" s="34" t="s">
        <v>7186</v>
      </c>
      <c r="Z2749" s="43" t="s">
        <v>426</v>
      </c>
      <c r="AA2749" s="34" t="s">
        <v>641</v>
      </c>
      <c r="AB2749" s="34" t="s">
        <v>409</v>
      </c>
      <c r="AC2749" s="34" t="s">
        <v>7187</v>
      </c>
      <c r="AD2749" s="44" t="s">
        <v>4708</v>
      </c>
      <c r="AE2749" s="44" t="s">
        <v>7060</v>
      </c>
      <c r="AF2749" s="43">
        <v>375</v>
      </c>
      <c r="AG2749" s="34" t="s">
        <v>4519</v>
      </c>
      <c r="AH2749" s="34" t="s">
        <v>4518</v>
      </c>
      <c r="AI2749" s="43" t="s">
        <v>4329</v>
      </c>
      <c r="AJ2749" s="44" t="s">
        <v>4520</v>
      </c>
      <c r="AK2749" s="295">
        <v>2120080</v>
      </c>
      <c r="AL2749" s="44" t="s">
        <v>641</v>
      </c>
      <c r="AM2749" s="44" t="s">
        <v>4524</v>
      </c>
      <c r="AN2749" s="296">
        <v>263146900</v>
      </c>
      <c r="AO2749" s="34"/>
      <c r="AP2749" s="34"/>
      <c r="AQ2749" s="34"/>
      <c r="AR2749" s="34"/>
      <c r="AS2749" s="34"/>
      <c r="AT2749" s="44" t="s">
        <v>7031</v>
      </c>
      <c r="AU2749" s="44"/>
      <c r="AV2749" s="751" t="str" cm="1">
        <f t="array" ref="AV27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49" s="34"/>
      <c r="AX2749" s="34"/>
      <c r="AY2749" s="34"/>
      <c r="AZ2749" s="34"/>
      <c r="BA2749" s="34"/>
      <c r="BB2749" s="34"/>
      <c r="BC2749" s="34"/>
      <c r="BD2749" s="44">
        <v>141500</v>
      </c>
      <c r="BE2749" s="34" t="s">
        <v>7186</v>
      </c>
      <c r="BF2749" s="43" t="s">
        <v>426</v>
      </c>
      <c r="BG2749" s="34" t="s">
        <v>641</v>
      </c>
      <c r="BH2749" s="34" t="s">
        <v>409</v>
      </c>
      <c r="BI2749" s="34" t="s">
        <v>7187</v>
      </c>
      <c r="BJ2749" s="44" t="s">
        <v>4708</v>
      </c>
      <c r="BK2749" s="44" t="s">
        <v>7060</v>
      </c>
    </row>
    <row r="2750" spans="22:63">
      <c r="V2750" s="43">
        <v>375</v>
      </c>
      <c r="W2750" s="34" t="s">
        <v>4519</v>
      </c>
      <c r="X2750" s="44">
        <v>141507</v>
      </c>
      <c r="Y2750" s="34" t="s">
        <v>1460</v>
      </c>
      <c r="Z2750" s="43" t="s">
        <v>426</v>
      </c>
      <c r="AA2750" s="34" t="s">
        <v>641</v>
      </c>
      <c r="AB2750" s="34" t="s">
        <v>409</v>
      </c>
      <c r="AC2750" s="34" t="s">
        <v>7188</v>
      </c>
      <c r="AD2750" s="44" t="s">
        <v>4708</v>
      </c>
      <c r="AE2750" s="44" t="s">
        <v>7060</v>
      </c>
      <c r="AF2750" s="43">
        <v>375</v>
      </c>
      <c r="AG2750" s="34" t="s">
        <v>4519</v>
      </c>
      <c r="AH2750" s="34" t="s">
        <v>4518</v>
      </c>
      <c r="AI2750" s="43" t="s">
        <v>4329</v>
      </c>
      <c r="AJ2750" s="44" t="s">
        <v>4520</v>
      </c>
      <c r="AK2750" s="295">
        <v>2120080</v>
      </c>
      <c r="AL2750" s="44" t="s">
        <v>641</v>
      </c>
      <c r="AM2750" s="44" t="s">
        <v>4524</v>
      </c>
      <c r="AN2750" s="296">
        <v>263146900</v>
      </c>
      <c r="AO2750" s="34"/>
      <c r="AP2750" s="34"/>
      <c r="AQ2750" s="34"/>
      <c r="AR2750" s="34"/>
      <c r="AS2750" s="34"/>
      <c r="AT2750" s="44" t="s">
        <v>7031</v>
      </c>
      <c r="AU2750" s="44"/>
      <c r="AV2750" s="751" t="str" cm="1">
        <f t="array" ref="AV27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0" s="34"/>
      <c r="AX2750" s="34"/>
      <c r="AY2750" s="34"/>
      <c r="AZ2750" s="34"/>
      <c r="BA2750" s="34"/>
      <c r="BB2750" s="34"/>
      <c r="BC2750" s="34"/>
      <c r="BD2750" s="44">
        <v>141507</v>
      </c>
      <c r="BE2750" s="34" t="s">
        <v>1460</v>
      </c>
      <c r="BF2750" s="43" t="s">
        <v>426</v>
      </c>
      <c r="BG2750" s="34" t="s">
        <v>641</v>
      </c>
      <c r="BH2750" s="34" t="s">
        <v>409</v>
      </c>
      <c r="BI2750" s="34" t="s">
        <v>7188</v>
      </c>
      <c r="BJ2750" s="44" t="s">
        <v>4708</v>
      </c>
      <c r="BK2750" s="44" t="s">
        <v>7060</v>
      </c>
    </row>
    <row r="2751" spans="22:63">
      <c r="V2751" s="43">
        <v>375</v>
      </c>
      <c r="W2751" s="34" t="s">
        <v>4519</v>
      </c>
      <c r="X2751" s="44">
        <v>141508</v>
      </c>
      <c r="Y2751" s="34" t="s">
        <v>1733</v>
      </c>
      <c r="Z2751" s="43" t="s">
        <v>426</v>
      </c>
      <c r="AA2751" s="34" t="s">
        <v>641</v>
      </c>
      <c r="AB2751" s="34" t="s">
        <v>409</v>
      </c>
      <c r="AC2751" s="34" t="s">
        <v>7187</v>
      </c>
      <c r="AD2751" s="44" t="s">
        <v>4708</v>
      </c>
      <c r="AE2751" s="44" t="s">
        <v>7060</v>
      </c>
      <c r="AF2751" s="43">
        <v>375</v>
      </c>
      <c r="AG2751" s="34" t="s">
        <v>4519</v>
      </c>
      <c r="AH2751" s="34" t="s">
        <v>4518</v>
      </c>
      <c r="AI2751" s="43" t="s">
        <v>4329</v>
      </c>
      <c r="AJ2751" s="44" t="s">
        <v>4520</v>
      </c>
      <c r="AK2751" s="295">
        <v>2120080</v>
      </c>
      <c r="AL2751" s="44" t="s">
        <v>641</v>
      </c>
      <c r="AM2751" s="44" t="s">
        <v>4524</v>
      </c>
      <c r="AN2751" s="296">
        <v>263146900</v>
      </c>
      <c r="AO2751" s="34"/>
      <c r="AP2751" s="34"/>
      <c r="AQ2751" s="34"/>
      <c r="AR2751" s="34"/>
      <c r="AS2751" s="34"/>
      <c r="AT2751" s="44" t="s">
        <v>7031</v>
      </c>
      <c r="AU2751" s="44"/>
      <c r="AV2751" s="751" t="str" cm="1">
        <f t="array" ref="AV27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1" s="34"/>
      <c r="AX2751" s="34"/>
      <c r="AY2751" s="34"/>
      <c r="AZ2751" s="34"/>
      <c r="BA2751" s="34"/>
      <c r="BB2751" s="34"/>
      <c r="BC2751" s="34"/>
      <c r="BD2751" s="44">
        <v>141508</v>
      </c>
      <c r="BE2751" s="34" t="s">
        <v>1733</v>
      </c>
      <c r="BF2751" s="43" t="s">
        <v>426</v>
      </c>
      <c r="BG2751" s="34" t="s">
        <v>641</v>
      </c>
      <c r="BH2751" s="34" t="s">
        <v>409</v>
      </c>
      <c r="BI2751" s="34" t="s">
        <v>7187</v>
      </c>
      <c r="BJ2751" s="44" t="s">
        <v>4708</v>
      </c>
      <c r="BK2751" s="44" t="s">
        <v>7060</v>
      </c>
    </row>
    <row r="2752" spans="22:63">
      <c r="V2752" s="43">
        <v>376</v>
      </c>
      <c r="W2752" s="34" t="s">
        <v>4533</v>
      </c>
      <c r="X2752" s="44">
        <v>100100</v>
      </c>
      <c r="Y2752" s="34" t="s">
        <v>7189</v>
      </c>
      <c r="Z2752" s="43" t="s">
        <v>426</v>
      </c>
      <c r="AA2752" s="34" t="s">
        <v>448</v>
      </c>
      <c r="AB2752" s="34" t="s">
        <v>405</v>
      </c>
      <c r="AC2752" s="34" t="s">
        <v>7190</v>
      </c>
      <c r="AD2752" s="44" t="s">
        <v>3928</v>
      </c>
      <c r="AE2752" s="44" t="s">
        <v>3304</v>
      </c>
      <c r="AF2752" s="43">
        <v>376</v>
      </c>
      <c r="AG2752" s="34" t="s">
        <v>4533</v>
      </c>
      <c r="AH2752" s="34" t="s">
        <v>4532</v>
      </c>
      <c r="AI2752" s="43" t="s">
        <v>4300</v>
      </c>
      <c r="AJ2752" s="44" t="s">
        <v>4534</v>
      </c>
      <c r="AK2752" s="295">
        <v>2460019</v>
      </c>
      <c r="AL2752" s="44" t="s">
        <v>448</v>
      </c>
      <c r="AM2752" s="44" t="s">
        <v>4538</v>
      </c>
      <c r="AN2752" s="296">
        <v>262095140</v>
      </c>
      <c r="AO2752" s="34"/>
      <c r="AP2752" s="34"/>
      <c r="AQ2752" s="34"/>
      <c r="AR2752" s="34"/>
      <c r="AS2752" s="34"/>
      <c r="AT2752" s="44" t="s">
        <v>7031</v>
      </c>
      <c r="AU2752" s="44"/>
      <c r="AV2752" s="751" t="str" cm="1">
        <f t="array" ref="AV27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2" s="34"/>
      <c r="AX2752" s="34"/>
      <c r="AY2752" s="34"/>
      <c r="AZ2752" s="34"/>
      <c r="BA2752" s="34"/>
      <c r="BB2752" s="34"/>
      <c r="BC2752" s="34"/>
      <c r="BD2752" s="44">
        <v>100100</v>
      </c>
      <c r="BE2752" s="34" t="s">
        <v>7189</v>
      </c>
      <c r="BF2752" s="43" t="s">
        <v>426</v>
      </c>
      <c r="BG2752" s="34" t="s">
        <v>448</v>
      </c>
      <c r="BH2752" s="34" t="s">
        <v>405</v>
      </c>
      <c r="BI2752" s="34" t="s">
        <v>7190</v>
      </c>
      <c r="BJ2752" s="44" t="s">
        <v>3928</v>
      </c>
      <c r="BK2752" s="44" t="s">
        <v>3304</v>
      </c>
    </row>
    <row r="2753" spans="22:63">
      <c r="V2753" s="43">
        <v>376</v>
      </c>
      <c r="W2753" s="34" t="s">
        <v>4533</v>
      </c>
      <c r="X2753" s="44">
        <v>100102</v>
      </c>
      <c r="Y2753" s="34" t="s">
        <v>836</v>
      </c>
      <c r="Z2753" s="43" t="s">
        <v>426</v>
      </c>
      <c r="AA2753" s="34" t="s">
        <v>448</v>
      </c>
      <c r="AB2753" s="34" t="s">
        <v>405</v>
      </c>
      <c r="AC2753" s="34" t="s">
        <v>836</v>
      </c>
      <c r="AD2753" s="44" t="s">
        <v>3928</v>
      </c>
      <c r="AE2753" s="44" t="s">
        <v>3304</v>
      </c>
      <c r="AF2753" s="43">
        <v>376</v>
      </c>
      <c r="AG2753" s="34" t="s">
        <v>4533</v>
      </c>
      <c r="AH2753" s="34" t="s">
        <v>4532</v>
      </c>
      <c r="AI2753" s="43" t="s">
        <v>4300</v>
      </c>
      <c r="AJ2753" s="44" t="s">
        <v>4534</v>
      </c>
      <c r="AK2753" s="295">
        <v>2460019</v>
      </c>
      <c r="AL2753" s="44" t="s">
        <v>448</v>
      </c>
      <c r="AM2753" s="44" t="s">
        <v>4538</v>
      </c>
      <c r="AN2753" s="296">
        <v>262095140</v>
      </c>
      <c r="AO2753" s="34"/>
      <c r="AP2753" s="34"/>
      <c r="AQ2753" s="34"/>
      <c r="AR2753" s="34"/>
      <c r="AS2753" s="34"/>
      <c r="AT2753" s="44" t="s">
        <v>7031</v>
      </c>
      <c r="AU2753" s="44"/>
      <c r="AV2753" s="751" t="str" cm="1">
        <f t="array" ref="AV27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3" s="34"/>
      <c r="AX2753" s="34"/>
      <c r="AY2753" s="34"/>
      <c r="AZ2753" s="34"/>
      <c r="BA2753" s="34"/>
      <c r="BB2753" s="34"/>
      <c r="BC2753" s="34"/>
      <c r="BD2753" s="44">
        <v>100102</v>
      </c>
      <c r="BE2753" s="34" t="s">
        <v>836</v>
      </c>
      <c r="BF2753" s="43" t="s">
        <v>426</v>
      </c>
      <c r="BG2753" s="34" t="s">
        <v>448</v>
      </c>
      <c r="BH2753" s="34" t="s">
        <v>405</v>
      </c>
      <c r="BI2753" s="34" t="s">
        <v>836</v>
      </c>
      <c r="BJ2753" s="44" t="s">
        <v>3928</v>
      </c>
      <c r="BK2753" s="44" t="s">
        <v>3304</v>
      </c>
    </row>
    <row r="2754" spans="22:63">
      <c r="V2754" s="43">
        <v>376</v>
      </c>
      <c r="W2754" s="34" t="s">
        <v>4533</v>
      </c>
      <c r="X2754" s="44">
        <v>100120</v>
      </c>
      <c r="Y2754" s="34" t="s">
        <v>2694</v>
      </c>
      <c r="Z2754" s="43" t="s">
        <v>426</v>
      </c>
      <c r="AA2754" s="34" t="s">
        <v>448</v>
      </c>
      <c r="AB2754" s="34" t="s">
        <v>405</v>
      </c>
      <c r="AC2754" s="34" t="s">
        <v>2694</v>
      </c>
      <c r="AD2754" s="44" t="s">
        <v>3928</v>
      </c>
      <c r="AE2754" s="44" t="s">
        <v>3304</v>
      </c>
      <c r="AF2754" s="43">
        <v>376</v>
      </c>
      <c r="AG2754" s="34" t="s">
        <v>4533</v>
      </c>
      <c r="AH2754" s="34" t="s">
        <v>4532</v>
      </c>
      <c r="AI2754" s="43" t="s">
        <v>4300</v>
      </c>
      <c r="AJ2754" s="44" t="s">
        <v>4534</v>
      </c>
      <c r="AK2754" s="295">
        <v>2460019</v>
      </c>
      <c r="AL2754" s="44" t="s">
        <v>448</v>
      </c>
      <c r="AM2754" s="44" t="s">
        <v>4538</v>
      </c>
      <c r="AN2754" s="296">
        <v>262095140</v>
      </c>
      <c r="AO2754" s="34"/>
      <c r="AP2754" s="34"/>
      <c r="AQ2754" s="34"/>
      <c r="AR2754" s="34"/>
      <c r="AS2754" s="34"/>
      <c r="AT2754" s="44" t="s">
        <v>7031</v>
      </c>
      <c r="AU2754" s="44"/>
      <c r="AV2754" s="751" t="str" cm="1">
        <f t="array" ref="AV27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4" s="34"/>
      <c r="AX2754" s="34"/>
      <c r="AY2754" s="34"/>
      <c r="AZ2754" s="34"/>
      <c r="BA2754" s="34"/>
      <c r="BB2754" s="34"/>
      <c r="BC2754" s="34"/>
      <c r="BD2754" s="44">
        <v>100120</v>
      </c>
      <c r="BE2754" s="34" t="s">
        <v>2694</v>
      </c>
      <c r="BF2754" s="43" t="s">
        <v>426</v>
      </c>
      <c r="BG2754" s="34" t="s">
        <v>448</v>
      </c>
      <c r="BH2754" s="34" t="s">
        <v>405</v>
      </c>
      <c r="BI2754" s="34" t="s">
        <v>2694</v>
      </c>
      <c r="BJ2754" s="44" t="s">
        <v>3928</v>
      </c>
      <c r="BK2754" s="44" t="s">
        <v>3304</v>
      </c>
    </row>
    <row r="2755" spans="22:63">
      <c r="V2755" s="43">
        <v>376</v>
      </c>
      <c r="W2755" s="34" t="s">
        <v>4533</v>
      </c>
      <c r="X2755" s="44">
        <v>100104</v>
      </c>
      <c r="Y2755" s="34" t="s">
        <v>1101</v>
      </c>
      <c r="Z2755" s="43" t="s">
        <v>426</v>
      </c>
      <c r="AA2755" s="34" t="s">
        <v>448</v>
      </c>
      <c r="AB2755" s="34" t="s">
        <v>405</v>
      </c>
      <c r="AC2755" s="34" t="s">
        <v>1101</v>
      </c>
      <c r="AD2755" s="44" t="s">
        <v>3928</v>
      </c>
      <c r="AE2755" s="44" t="s">
        <v>3304</v>
      </c>
      <c r="AF2755" s="43">
        <v>376</v>
      </c>
      <c r="AG2755" s="34" t="s">
        <v>4533</v>
      </c>
      <c r="AH2755" s="34" t="s">
        <v>4532</v>
      </c>
      <c r="AI2755" s="43" t="s">
        <v>4300</v>
      </c>
      <c r="AJ2755" s="44" t="s">
        <v>4534</v>
      </c>
      <c r="AK2755" s="295">
        <v>2460019</v>
      </c>
      <c r="AL2755" s="44" t="s">
        <v>448</v>
      </c>
      <c r="AM2755" s="44" t="s">
        <v>4538</v>
      </c>
      <c r="AN2755" s="296">
        <v>262095140</v>
      </c>
      <c r="AO2755" s="34"/>
      <c r="AP2755" s="34"/>
      <c r="AQ2755" s="34"/>
      <c r="AR2755" s="34"/>
      <c r="AS2755" s="34"/>
      <c r="AT2755" s="44" t="s">
        <v>7031</v>
      </c>
      <c r="AU2755" s="44"/>
      <c r="AV2755" s="751" t="str" cm="1">
        <f t="array" ref="AV27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5" s="34"/>
      <c r="AX2755" s="34"/>
      <c r="AY2755" s="34"/>
      <c r="AZ2755" s="34"/>
      <c r="BA2755" s="34"/>
      <c r="BB2755" s="34"/>
      <c r="BC2755" s="34"/>
      <c r="BD2755" s="44">
        <v>100104</v>
      </c>
      <c r="BE2755" s="34" t="s">
        <v>1101</v>
      </c>
      <c r="BF2755" s="43" t="s">
        <v>426</v>
      </c>
      <c r="BG2755" s="34" t="s">
        <v>448</v>
      </c>
      <c r="BH2755" s="34" t="s">
        <v>405</v>
      </c>
      <c r="BI2755" s="34" t="s">
        <v>1101</v>
      </c>
      <c r="BJ2755" s="44" t="s">
        <v>3928</v>
      </c>
      <c r="BK2755" s="44" t="s">
        <v>3304</v>
      </c>
    </row>
    <row r="2756" spans="22:63">
      <c r="V2756" s="43">
        <v>376</v>
      </c>
      <c r="W2756" s="34" t="s">
        <v>4533</v>
      </c>
      <c r="X2756" s="44">
        <v>100105</v>
      </c>
      <c r="Y2756" s="34" t="s">
        <v>1393</v>
      </c>
      <c r="Z2756" s="43" t="s">
        <v>426</v>
      </c>
      <c r="AA2756" s="34" t="s">
        <v>448</v>
      </c>
      <c r="AB2756" s="34" t="s">
        <v>405</v>
      </c>
      <c r="AC2756" s="34" t="s">
        <v>1393</v>
      </c>
      <c r="AD2756" s="44" t="s">
        <v>3928</v>
      </c>
      <c r="AE2756" s="44" t="s">
        <v>3304</v>
      </c>
      <c r="AF2756" s="43">
        <v>376</v>
      </c>
      <c r="AG2756" s="34" t="s">
        <v>4533</v>
      </c>
      <c r="AH2756" s="34" t="s">
        <v>4532</v>
      </c>
      <c r="AI2756" s="43" t="s">
        <v>4300</v>
      </c>
      <c r="AJ2756" s="44" t="s">
        <v>4534</v>
      </c>
      <c r="AK2756" s="295">
        <v>2460019</v>
      </c>
      <c r="AL2756" s="44" t="s">
        <v>448</v>
      </c>
      <c r="AM2756" s="44" t="s">
        <v>4538</v>
      </c>
      <c r="AN2756" s="296">
        <v>262095140</v>
      </c>
      <c r="AO2756" s="34"/>
      <c r="AP2756" s="34"/>
      <c r="AQ2756" s="34"/>
      <c r="AR2756" s="34"/>
      <c r="AS2756" s="34"/>
      <c r="AT2756" s="44" t="s">
        <v>7031</v>
      </c>
      <c r="AU2756" s="44"/>
      <c r="AV2756" s="751" t="str" cm="1">
        <f t="array" ref="AV27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6" s="34"/>
      <c r="AX2756" s="34"/>
      <c r="AY2756" s="34"/>
      <c r="AZ2756" s="34"/>
      <c r="BA2756" s="34"/>
      <c r="BB2756" s="34"/>
      <c r="BC2756" s="34"/>
      <c r="BD2756" s="44">
        <v>100105</v>
      </c>
      <c r="BE2756" s="34" t="s">
        <v>1393</v>
      </c>
      <c r="BF2756" s="43" t="s">
        <v>426</v>
      </c>
      <c r="BG2756" s="34" t="s">
        <v>448</v>
      </c>
      <c r="BH2756" s="34" t="s">
        <v>405</v>
      </c>
      <c r="BI2756" s="34" t="s">
        <v>1393</v>
      </c>
      <c r="BJ2756" s="44" t="s">
        <v>3928</v>
      </c>
      <c r="BK2756" s="44" t="s">
        <v>3304</v>
      </c>
    </row>
    <row r="2757" spans="22:63">
      <c r="V2757" s="43">
        <v>376</v>
      </c>
      <c r="W2757" s="34" t="s">
        <v>4533</v>
      </c>
      <c r="X2757" s="44">
        <v>100106</v>
      </c>
      <c r="Y2757" s="34" t="s">
        <v>1676</v>
      </c>
      <c r="Z2757" s="43" t="s">
        <v>426</v>
      </c>
      <c r="AA2757" s="34" t="s">
        <v>448</v>
      </c>
      <c r="AB2757" s="34" t="s">
        <v>405</v>
      </c>
      <c r="AC2757" s="34" t="s">
        <v>1676</v>
      </c>
      <c r="AD2757" s="44" t="s">
        <v>3928</v>
      </c>
      <c r="AE2757" s="44" t="s">
        <v>3304</v>
      </c>
      <c r="AF2757" s="43">
        <v>376</v>
      </c>
      <c r="AG2757" s="34" t="s">
        <v>4533</v>
      </c>
      <c r="AH2757" s="34" t="s">
        <v>4532</v>
      </c>
      <c r="AI2757" s="43" t="s">
        <v>4300</v>
      </c>
      <c r="AJ2757" s="44" t="s">
        <v>4534</v>
      </c>
      <c r="AK2757" s="295">
        <v>2460019</v>
      </c>
      <c r="AL2757" s="44" t="s">
        <v>448</v>
      </c>
      <c r="AM2757" s="44" t="s">
        <v>4538</v>
      </c>
      <c r="AN2757" s="296">
        <v>262095140</v>
      </c>
      <c r="AO2757" s="34"/>
      <c r="AP2757" s="34"/>
      <c r="AQ2757" s="34"/>
      <c r="AR2757" s="34"/>
      <c r="AS2757" s="34"/>
      <c r="AT2757" s="44" t="s">
        <v>7031</v>
      </c>
      <c r="AU2757" s="44"/>
      <c r="AV2757" s="751" t="str" cm="1">
        <f t="array" ref="AV27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7" s="34"/>
      <c r="AX2757" s="34"/>
      <c r="AY2757" s="34"/>
      <c r="AZ2757" s="34"/>
      <c r="BA2757" s="34"/>
      <c r="BB2757" s="34"/>
      <c r="BC2757" s="34"/>
      <c r="BD2757" s="44">
        <v>100106</v>
      </c>
      <c r="BE2757" s="34" t="s">
        <v>1676</v>
      </c>
      <c r="BF2757" s="43" t="s">
        <v>426</v>
      </c>
      <c r="BG2757" s="34" t="s">
        <v>448</v>
      </c>
      <c r="BH2757" s="34" t="s">
        <v>405</v>
      </c>
      <c r="BI2757" s="34" t="s">
        <v>1676</v>
      </c>
      <c r="BJ2757" s="44" t="s">
        <v>3928</v>
      </c>
      <c r="BK2757" s="44" t="s">
        <v>3304</v>
      </c>
    </row>
    <row r="2758" spans="22:63">
      <c r="V2758" s="43">
        <v>376</v>
      </c>
      <c r="W2758" s="34" t="s">
        <v>4533</v>
      </c>
      <c r="X2758" s="44">
        <v>100108</v>
      </c>
      <c r="Y2758" s="34" t="s">
        <v>1904</v>
      </c>
      <c r="Z2758" s="43" t="s">
        <v>426</v>
      </c>
      <c r="AA2758" s="34" t="s">
        <v>448</v>
      </c>
      <c r="AB2758" s="34" t="s">
        <v>405</v>
      </c>
      <c r="AC2758" s="34" t="s">
        <v>1904</v>
      </c>
      <c r="AD2758" s="44" t="s">
        <v>3928</v>
      </c>
      <c r="AE2758" s="44" t="s">
        <v>3304</v>
      </c>
      <c r="AF2758" s="43">
        <v>376</v>
      </c>
      <c r="AG2758" s="34" t="s">
        <v>4533</v>
      </c>
      <c r="AH2758" s="34" t="s">
        <v>4532</v>
      </c>
      <c r="AI2758" s="43" t="s">
        <v>4300</v>
      </c>
      <c r="AJ2758" s="44" t="s">
        <v>4534</v>
      </c>
      <c r="AK2758" s="295">
        <v>2460019</v>
      </c>
      <c r="AL2758" s="44" t="s">
        <v>448</v>
      </c>
      <c r="AM2758" s="44" t="s">
        <v>4538</v>
      </c>
      <c r="AN2758" s="296">
        <v>262095140</v>
      </c>
      <c r="AO2758" s="34"/>
      <c r="AP2758" s="34"/>
      <c r="AQ2758" s="34"/>
      <c r="AR2758" s="34"/>
      <c r="AS2758" s="34"/>
      <c r="AT2758" s="44" t="s">
        <v>7031</v>
      </c>
      <c r="AU2758" s="44"/>
      <c r="AV2758" s="751" t="str" cm="1">
        <f t="array" ref="AV27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8" s="34"/>
      <c r="AX2758" s="34"/>
      <c r="AY2758" s="34"/>
      <c r="AZ2758" s="34"/>
      <c r="BA2758" s="34"/>
      <c r="BB2758" s="34"/>
      <c r="BC2758" s="34"/>
      <c r="BD2758" s="44">
        <v>100108</v>
      </c>
      <c r="BE2758" s="34" t="s">
        <v>1904</v>
      </c>
      <c r="BF2758" s="43" t="s">
        <v>426</v>
      </c>
      <c r="BG2758" s="34" t="s">
        <v>448</v>
      </c>
      <c r="BH2758" s="34" t="s">
        <v>405</v>
      </c>
      <c r="BI2758" s="34" t="s">
        <v>1904</v>
      </c>
      <c r="BJ2758" s="44" t="s">
        <v>3928</v>
      </c>
      <c r="BK2758" s="44" t="s">
        <v>3304</v>
      </c>
    </row>
    <row r="2759" spans="22:63">
      <c r="V2759" s="43">
        <v>376</v>
      </c>
      <c r="W2759" s="34" t="s">
        <v>4533</v>
      </c>
      <c r="X2759" s="44">
        <v>100109</v>
      </c>
      <c r="Y2759" s="34" t="s">
        <v>2094</v>
      </c>
      <c r="Z2759" s="43" t="s">
        <v>426</v>
      </c>
      <c r="AA2759" s="34" t="s">
        <v>448</v>
      </c>
      <c r="AB2759" s="34" t="s">
        <v>405</v>
      </c>
      <c r="AC2759" s="34" t="s">
        <v>2094</v>
      </c>
      <c r="AD2759" s="44" t="s">
        <v>3928</v>
      </c>
      <c r="AE2759" s="44" t="s">
        <v>3304</v>
      </c>
      <c r="AF2759" s="43">
        <v>376</v>
      </c>
      <c r="AG2759" s="34" t="s">
        <v>4533</v>
      </c>
      <c r="AH2759" s="34" t="s">
        <v>4532</v>
      </c>
      <c r="AI2759" s="43" t="s">
        <v>4300</v>
      </c>
      <c r="AJ2759" s="44" t="s">
        <v>4534</v>
      </c>
      <c r="AK2759" s="295">
        <v>2460019</v>
      </c>
      <c r="AL2759" s="44" t="s">
        <v>448</v>
      </c>
      <c r="AM2759" s="44" t="s">
        <v>4538</v>
      </c>
      <c r="AN2759" s="296">
        <v>262095140</v>
      </c>
      <c r="AO2759" s="34"/>
      <c r="AP2759" s="34"/>
      <c r="AQ2759" s="34"/>
      <c r="AR2759" s="34"/>
      <c r="AS2759" s="34"/>
      <c r="AT2759" s="44" t="s">
        <v>7031</v>
      </c>
      <c r="AU2759" s="44"/>
      <c r="AV2759" s="751" t="str" cm="1">
        <f t="array" ref="AV27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59" s="34"/>
      <c r="AX2759" s="34"/>
      <c r="AY2759" s="34"/>
      <c r="AZ2759" s="34"/>
      <c r="BA2759" s="34"/>
      <c r="BB2759" s="34"/>
      <c r="BC2759" s="34"/>
      <c r="BD2759" s="44">
        <v>100109</v>
      </c>
      <c r="BE2759" s="34" t="s">
        <v>2094</v>
      </c>
      <c r="BF2759" s="43" t="s">
        <v>426</v>
      </c>
      <c r="BG2759" s="34" t="s">
        <v>448</v>
      </c>
      <c r="BH2759" s="34" t="s">
        <v>405</v>
      </c>
      <c r="BI2759" s="34" t="s">
        <v>2094</v>
      </c>
      <c r="BJ2759" s="44" t="s">
        <v>3928</v>
      </c>
      <c r="BK2759" s="44" t="s">
        <v>3304</v>
      </c>
    </row>
    <row r="2760" spans="22:63">
      <c r="V2760" s="43">
        <v>376</v>
      </c>
      <c r="W2760" s="34" t="s">
        <v>4533</v>
      </c>
      <c r="X2760" s="44">
        <v>100112</v>
      </c>
      <c r="Y2760" s="34" t="s">
        <v>2273</v>
      </c>
      <c r="Z2760" s="43" t="s">
        <v>426</v>
      </c>
      <c r="AA2760" s="34" t="s">
        <v>448</v>
      </c>
      <c r="AB2760" s="34" t="s">
        <v>405</v>
      </c>
      <c r="AC2760" s="34" t="s">
        <v>2273</v>
      </c>
      <c r="AD2760" s="44" t="s">
        <v>3928</v>
      </c>
      <c r="AE2760" s="44" t="s">
        <v>3304</v>
      </c>
      <c r="AF2760" s="43">
        <v>376</v>
      </c>
      <c r="AG2760" s="34" t="s">
        <v>4533</v>
      </c>
      <c r="AH2760" s="34" t="s">
        <v>4532</v>
      </c>
      <c r="AI2760" s="43" t="s">
        <v>4300</v>
      </c>
      <c r="AJ2760" s="44" t="s">
        <v>4534</v>
      </c>
      <c r="AK2760" s="295">
        <v>2460019</v>
      </c>
      <c r="AL2760" s="44" t="s">
        <v>448</v>
      </c>
      <c r="AM2760" s="44" t="s">
        <v>4538</v>
      </c>
      <c r="AN2760" s="296">
        <v>262095140</v>
      </c>
      <c r="AO2760" s="34"/>
      <c r="AP2760" s="34"/>
      <c r="AQ2760" s="34"/>
      <c r="AR2760" s="34"/>
      <c r="AS2760" s="34"/>
      <c r="AT2760" s="44" t="s">
        <v>7031</v>
      </c>
      <c r="AU2760" s="44"/>
      <c r="AV2760" s="751" t="str" cm="1">
        <f t="array" ref="AV27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0" s="34"/>
      <c r="AX2760" s="34"/>
      <c r="AY2760" s="34"/>
      <c r="AZ2760" s="34"/>
      <c r="BA2760" s="34"/>
      <c r="BB2760" s="34"/>
      <c r="BC2760" s="34"/>
      <c r="BD2760" s="44">
        <v>100112</v>
      </c>
      <c r="BE2760" s="34" t="s">
        <v>2273</v>
      </c>
      <c r="BF2760" s="43" t="s">
        <v>426</v>
      </c>
      <c r="BG2760" s="34" t="s">
        <v>448</v>
      </c>
      <c r="BH2760" s="34" t="s">
        <v>405</v>
      </c>
      <c r="BI2760" s="34" t="s">
        <v>2273</v>
      </c>
      <c r="BJ2760" s="44" t="s">
        <v>3928</v>
      </c>
      <c r="BK2760" s="44" t="s">
        <v>3304</v>
      </c>
    </row>
    <row r="2761" spans="22:63">
      <c r="V2761" s="43">
        <v>376</v>
      </c>
      <c r="W2761" s="34" t="s">
        <v>4533</v>
      </c>
      <c r="X2761" s="44">
        <v>100114</v>
      </c>
      <c r="Y2761" s="34" t="s">
        <v>2423</v>
      </c>
      <c r="Z2761" s="43" t="s">
        <v>426</v>
      </c>
      <c r="AA2761" s="34" t="s">
        <v>448</v>
      </c>
      <c r="AB2761" s="34" t="s">
        <v>405</v>
      </c>
      <c r="AC2761" s="34" t="s">
        <v>2423</v>
      </c>
      <c r="AD2761" s="44" t="s">
        <v>3928</v>
      </c>
      <c r="AE2761" s="44" t="s">
        <v>3304</v>
      </c>
      <c r="AF2761" s="43">
        <v>376</v>
      </c>
      <c r="AG2761" s="34" t="s">
        <v>4533</v>
      </c>
      <c r="AH2761" s="34" t="s">
        <v>4532</v>
      </c>
      <c r="AI2761" s="43" t="s">
        <v>4300</v>
      </c>
      <c r="AJ2761" s="44" t="s">
        <v>4534</v>
      </c>
      <c r="AK2761" s="295">
        <v>2460019</v>
      </c>
      <c r="AL2761" s="44" t="s">
        <v>448</v>
      </c>
      <c r="AM2761" s="44" t="s">
        <v>4538</v>
      </c>
      <c r="AN2761" s="296">
        <v>262095140</v>
      </c>
      <c r="AO2761" s="34"/>
      <c r="AP2761" s="34"/>
      <c r="AQ2761" s="34"/>
      <c r="AR2761" s="34"/>
      <c r="AS2761" s="34"/>
      <c r="AT2761" s="44" t="s">
        <v>7031</v>
      </c>
      <c r="AU2761" s="44"/>
      <c r="AV2761" s="751" t="str" cm="1">
        <f t="array" ref="AV27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1" s="34"/>
      <c r="AX2761" s="34"/>
      <c r="AY2761" s="34"/>
      <c r="AZ2761" s="34"/>
      <c r="BA2761" s="34"/>
      <c r="BB2761" s="34"/>
      <c r="BC2761" s="34"/>
      <c r="BD2761" s="44">
        <v>100114</v>
      </c>
      <c r="BE2761" s="34" t="s">
        <v>2423</v>
      </c>
      <c r="BF2761" s="43" t="s">
        <v>426</v>
      </c>
      <c r="BG2761" s="34" t="s">
        <v>448</v>
      </c>
      <c r="BH2761" s="34" t="s">
        <v>405</v>
      </c>
      <c r="BI2761" s="34" t="s">
        <v>2423</v>
      </c>
      <c r="BJ2761" s="44" t="s">
        <v>3928</v>
      </c>
      <c r="BK2761" s="44" t="s">
        <v>3304</v>
      </c>
    </row>
    <row r="2762" spans="22:63">
      <c r="V2762" s="43">
        <v>376</v>
      </c>
      <c r="W2762" s="34" t="s">
        <v>4533</v>
      </c>
      <c r="X2762" s="44">
        <v>100121</v>
      </c>
      <c r="Y2762" s="34" t="s">
        <v>2814</v>
      </c>
      <c r="Z2762" s="43" t="s">
        <v>426</v>
      </c>
      <c r="AA2762" s="34" t="s">
        <v>448</v>
      </c>
      <c r="AB2762" s="34" t="s">
        <v>405</v>
      </c>
      <c r="AC2762" s="34" t="s">
        <v>7190</v>
      </c>
      <c r="AD2762" s="44" t="s">
        <v>3928</v>
      </c>
      <c r="AE2762" s="44" t="s">
        <v>3304</v>
      </c>
      <c r="AF2762" s="43">
        <v>376</v>
      </c>
      <c r="AG2762" s="34" t="s">
        <v>4533</v>
      </c>
      <c r="AH2762" s="34" t="s">
        <v>4532</v>
      </c>
      <c r="AI2762" s="43" t="s">
        <v>4300</v>
      </c>
      <c r="AJ2762" s="44" t="s">
        <v>4534</v>
      </c>
      <c r="AK2762" s="295">
        <v>2460019</v>
      </c>
      <c r="AL2762" s="44" t="s">
        <v>448</v>
      </c>
      <c r="AM2762" s="44" t="s">
        <v>4538</v>
      </c>
      <c r="AN2762" s="296">
        <v>262095140</v>
      </c>
      <c r="AO2762" s="34"/>
      <c r="AP2762" s="34"/>
      <c r="AQ2762" s="34"/>
      <c r="AR2762" s="34"/>
      <c r="AS2762" s="34"/>
      <c r="AT2762" s="44" t="s">
        <v>7031</v>
      </c>
      <c r="AU2762" s="44"/>
      <c r="AV2762" s="751" t="str" cm="1">
        <f t="array" ref="AV27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2" s="34"/>
      <c r="AX2762" s="34"/>
      <c r="AY2762" s="34"/>
      <c r="AZ2762" s="34"/>
      <c r="BA2762" s="34"/>
      <c r="BB2762" s="34"/>
      <c r="BC2762" s="34"/>
      <c r="BD2762" s="44">
        <v>100121</v>
      </c>
      <c r="BE2762" s="34" t="s">
        <v>2814</v>
      </c>
      <c r="BF2762" s="43" t="s">
        <v>426</v>
      </c>
      <c r="BG2762" s="34" t="s">
        <v>448</v>
      </c>
      <c r="BH2762" s="34" t="s">
        <v>405</v>
      </c>
      <c r="BI2762" s="34" t="s">
        <v>7190</v>
      </c>
      <c r="BJ2762" s="44" t="s">
        <v>3928</v>
      </c>
      <c r="BK2762" s="44" t="s">
        <v>3304</v>
      </c>
    </row>
    <row r="2763" spans="22:63">
      <c r="V2763" s="43">
        <v>376</v>
      </c>
      <c r="W2763" s="34" t="s">
        <v>4533</v>
      </c>
      <c r="X2763" s="44">
        <v>100122</v>
      </c>
      <c r="Y2763" s="34" t="s">
        <v>2919</v>
      </c>
      <c r="Z2763" s="43" t="s">
        <v>426</v>
      </c>
      <c r="AA2763" s="34" t="s">
        <v>448</v>
      </c>
      <c r="AB2763" s="34" t="s">
        <v>405</v>
      </c>
      <c r="AC2763" s="34" t="s">
        <v>7191</v>
      </c>
      <c r="AD2763" s="44" t="s">
        <v>3928</v>
      </c>
      <c r="AE2763" s="44" t="s">
        <v>3304</v>
      </c>
      <c r="AF2763" s="43">
        <v>376</v>
      </c>
      <c r="AG2763" s="34" t="s">
        <v>4533</v>
      </c>
      <c r="AH2763" s="34" t="s">
        <v>4532</v>
      </c>
      <c r="AI2763" s="43" t="s">
        <v>4300</v>
      </c>
      <c r="AJ2763" s="44" t="s">
        <v>4534</v>
      </c>
      <c r="AK2763" s="295">
        <v>2460019</v>
      </c>
      <c r="AL2763" s="44" t="s">
        <v>448</v>
      </c>
      <c r="AM2763" s="44" t="s">
        <v>4538</v>
      </c>
      <c r="AN2763" s="296">
        <v>262095140</v>
      </c>
      <c r="AO2763" s="34"/>
      <c r="AP2763" s="34"/>
      <c r="AQ2763" s="34"/>
      <c r="AR2763" s="34"/>
      <c r="AS2763" s="34"/>
      <c r="AT2763" s="44" t="s">
        <v>7031</v>
      </c>
      <c r="AU2763" s="44"/>
      <c r="AV2763" s="751" t="str" cm="1">
        <f t="array" ref="AV27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3" s="34"/>
      <c r="AX2763" s="34"/>
      <c r="AY2763" s="34"/>
      <c r="AZ2763" s="34"/>
      <c r="BA2763" s="34"/>
      <c r="BB2763" s="34"/>
      <c r="BC2763" s="34"/>
      <c r="BD2763" s="44">
        <v>100122</v>
      </c>
      <c r="BE2763" s="34" t="s">
        <v>2919</v>
      </c>
      <c r="BF2763" s="43" t="s">
        <v>426</v>
      </c>
      <c r="BG2763" s="34" t="s">
        <v>448</v>
      </c>
      <c r="BH2763" s="34" t="s">
        <v>405</v>
      </c>
      <c r="BI2763" s="34" t="s">
        <v>7191</v>
      </c>
      <c r="BJ2763" s="44" t="s">
        <v>3928</v>
      </c>
      <c r="BK2763" s="44" t="s">
        <v>3304</v>
      </c>
    </row>
    <row r="2764" spans="22:63">
      <c r="V2764" s="43">
        <v>376</v>
      </c>
      <c r="W2764" s="34" t="s">
        <v>4533</v>
      </c>
      <c r="X2764" s="44">
        <v>100123</v>
      </c>
      <c r="Y2764" s="34" t="s">
        <v>3016</v>
      </c>
      <c r="Z2764" s="43" t="s">
        <v>426</v>
      </c>
      <c r="AA2764" s="34" t="s">
        <v>448</v>
      </c>
      <c r="AB2764" s="34" t="s">
        <v>405</v>
      </c>
      <c r="AC2764" s="34" t="s">
        <v>7192</v>
      </c>
      <c r="AD2764" s="44" t="s">
        <v>3928</v>
      </c>
      <c r="AE2764" s="44" t="s">
        <v>3304</v>
      </c>
      <c r="AF2764" s="43">
        <v>376</v>
      </c>
      <c r="AG2764" s="34" t="s">
        <v>4533</v>
      </c>
      <c r="AH2764" s="34" t="s">
        <v>4532</v>
      </c>
      <c r="AI2764" s="43" t="s">
        <v>4300</v>
      </c>
      <c r="AJ2764" s="44" t="s">
        <v>4534</v>
      </c>
      <c r="AK2764" s="295">
        <v>2460019</v>
      </c>
      <c r="AL2764" s="44" t="s">
        <v>448</v>
      </c>
      <c r="AM2764" s="44" t="s">
        <v>4538</v>
      </c>
      <c r="AN2764" s="296">
        <v>262095140</v>
      </c>
      <c r="AO2764" s="34"/>
      <c r="AP2764" s="34"/>
      <c r="AQ2764" s="34"/>
      <c r="AR2764" s="34"/>
      <c r="AS2764" s="34"/>
      <c r="AT2764" s="44" t="s">
        <v>7031</v>
      </c>
      <c r="AU2764" s="44"/>
      <c r="AV2764" s="751" t="str" cm="1">
        <f t="array" ref="AV27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4" s="34"/>
      <c r="AX2764" s="34"/>
      <c r="AY2764" s="34"/>
      <c r="AZ2764" s="34"/>
      <c r="BA2764" s="34"/>
      <c r="BB2764" s="34"/>
      <c r="BC2764" s="34"/>
      <c r="BD2764" s="44">
        <v>100123</v>
      </c>
      <c r="BE2764" s="34" t="s">
        <v>3016</v>
      </c>
      <c r="BF2764" s="43" t="s">
        <v>426</v>
      </c>
      <c r="BG2764" s="34" t="s">
        <v>448</v>
      </c>
      <c r="BH2764" s="34" t="s">
        <v>405</v>
      </c>
      <c r="BI2764" s="34" t="s">
        <v>7192</v>
      </c>
      <c r="BJ2764" s="44" t="s">
        <v>3928</v>
      </c>
      <c r="BK2764" s="44" t="s">
        <v>3304</v>
      </c>
    </row>
    <row r="2765" spans="22:63">
      <c r="V2765" s="43">
        <v>376</v>
      </c>
      <c r="W2765" s="34" t="s">
        <v>4533</v>
      </c>
      <c r="X2765" s="44">
        <v>100116</v>
      </c>
      <c r="Y2765" s="34" t="s">
        <v>1692</v>
      </c>
      <c r="Z2765" s="43" t="s">
        <v>426</v>
      </c>
      <c r="AA2765" s="34" t="s">
        <v>448</v>
      </c>
      <c r="AB2765" s="34" t="s">
        <v>405</v>
      </c>
      <c r="AC2765" s="34" t="s">
        <v>1692</v>
      </c>
      <c r="AD2765" s="44" t="s">
        <v>3928</v>
      </c>
      <c r="AE2765" s="44" t="s">
        <v>3304</v>
      </c>
      <c r="AF2765" s="43">
        <v>376</v>
      </c>
      <c r="AG2765" s="34" t="s">
        <v>4533</v>
      </c>
      <c r="AH2765" s="34" t="s">
        <v>4532</v>
      </c>
      <c r="AI2765" s="43" t="s">
        <v>4300</v>
      </c>
      <c r="AJ2765" s="44" t="s">
        <v>4534</v>
      </c>
      <c r="AK2765" s="295">
        <v>2460019</v>
      </c>
      <c r="AL2765" s="44" t="s">
        <v>448</v>
      </c>
      <c r="AM2765" s="44" t="s">
        <v>4538</v>
      </c>
      <c r="AN2765" s="296">
        <v>262095140</v>
      </c>
      <c r="AO2765" s="34"/>
      <c r="AP2765" s="34"/>
      <c r="AQ2765" s="34"/>
      <c r="AR2765" s="34"/>
      <c r="AS2765" s="34"/>
      <c r="AT2765" s="44" t="s">
        <v>7031</v>
      </c>
      <c r="AU2765" s="44"/>
      <c r="AV2765" s="751" t="str" cm="1">
        <f t="array" ref="AV27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5" s="34"/>
      <c r="AX2765" s="34"/>
      <c r="AY2765" s="34"/>
      <c r="AZ2765" s="34"/>
      <c r="BA2765" s="34"/>
      <c r="BB2765" s="34"/>
      <c r="BC2765" s="34"/>
      <c r="BD2765" s="44">
        <v>100116</v>
      </c>
      <c r="BE2765" s="34" t="s">
        <v>1692</v>
      </c>
      <c r="BF2765" s="43" t="s">
        <v>426</v>
      </c>
      <c r="BG2765" s="34" t="s">
        <v>448</v>
      </c>
      <c r="BH2765" s="34" t="s">
        <v>405</v>
      </c>
      <c r="BI2765" s="34" t="s">
        <v>1692</v>
      </c>
      <c r="BJ2765" s="44" t="s">
        <v>3928</v>
      </c>
      <c r="BK2765" s="44" t="s">
        <v>3304</v>
      </c>
    </row>
    <row r="2766" spans="22:63">
      <c r="V2766" s="43">
        <v>376</v>
      </c>
      <c r="W2766" s="34" t="s">
        <v>4533</v>
      </c>
      <c r="X2766" s="44">
        <v>101101</v>
      </c>
      <c r="Y2766" s="34" t="s">
        <v>844</v>
      </c>
      <c r="Z2766" s="43" t="s">
        <v>426</v>
      </c>
      <c r="AA2766" s="34" t="s">
        <v>579</v>
      </c>
      <c r="AB2766" s="34" t="s">
        <v>405</v>
      </c>
      <c r="AC2766" s="34" t="s">
        <v>844</v>
      </c>
      <c r="AD2766" s="44" t="s">
        <v>3928</v>
      </c>
      <c r="AE2766" s="44" t="s">
        <v>3304</v>
      </c>
      <c r="AF2766" s="43">
        <v>376</v>
      </c>
      <c r="AG2766" s="34" t="s">
        <v>4533</v>
      </c>
      <c r="AH2766" s="34" t="s">
        <v>4532</v>
      </c>
      <c r="AI2766" s="43" t="s">
        <v>4300</v>
      </c>
      <c r="AJ2766" s="44" t="s">
        <v>4534</v>
      </c>
      <c r="AK2766" s="295">
        <v>2460019</v>
      </c>
      <c r="AL2766" s="44" t="s">
        <v>448</v>
      </c>
      <c r="AM2766" s="44" t="s">
        <v>4538</v>
      </c>
      <c r="AN2766" s="296">
        <v>262095140</v>
      </c>
      <c r="AO2766" s="34"/>
      <c r="AP2766" s="34"/>
      <c r="AQ2766" s="34"/>
      <c r="AR2766" s="34"/>
      <c r="AS2766" s="34"/>
      <c r="AT2766" s="44" t="s">
        <v>7031</v>
      </c>
      <c r="AU2766" s="44"/>
      <c r="AV2766" s="751" t="str" cm="1">
        <f t="array" ref="AV27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6" s="34"/>
      <c r="AX2766" s="34"/>
      <c r="AY2766" s="34"/>
      <c r="AZ2766" s="34"/>
      <c r="BA2766" s="34"/>
      <c r="BB2766" s="34"/>
      <c r="BC2766" s="34"/>
      <c r="BD2766" s="44">
        <v>101101</v>
      </c>
      <c r="BE2766" s="34" t="s">
        <v>844</v>
      </c>
      <c r="BF2766" s="43" t="s">
        <v>426</v>
      </c>
      <c r="BG2766" s="34" t="s">
        <v>579</v>
      </c>
      <c r="BH2766" s="34" t="s">
        <v>405</v>
      </c>
      <c r="BI2766" s="34" t="s">
        <v>844</v>
      </c>
      <c r="BJ2766" s="44" t="s">
        <v>3928</v>
      </c>
      <c r="BK2766" s="44" t="s">
        <v>3304</v>
      </c>
    </row>
    <row r="2767" spans="22:63">
      <c r="V2767" s="43">
        <v>376</v>
      </c>
      <c r="W2767" s="34" t="s">
        <v>4533</v>
      </c>
      <c r="X2767" s="44">
        <v>101102</v>
      </c>
      <c r="Y2767" s="34" t="s">
        <v>579</v>
      </c>
      <c r="Z2767" s="43" t="s">
        <v>426</v>
      </c>
      <c r="AA2767" s="34" t="s">
        <v>579</v>
      </c>
      <c r="AB2767" s="34" t="s">
        <v>405</v>
      </c>
      <c r="AC2767" s="34" t="s">
        <v>579</v>
      </c>
      <c r="AD2767" s="44" t="s">
        <v>3928</v>
      </c>
      <c r="AE2767" s="44" t="s">
        <v>3304</v>
      </c>
      <c r="AF2767" s="43">
        <v>376</v>
      </c>
      <c r="AG2767" s="34" t="s">
        <v>4533</v>
      </c>
      <c r="AH2767" s="34" t="s">
        <v>4532</v>
      </c>
      <c r="AI2767" s="43" t="s">
        <v>4300</v>
      </c>
      <c r="AJ2767" s="44" t="s">
        <v>4534</v>
      </c>
      <c r="AK2767" s="295">
        <v>2460019</v>
      </c>
      <c r="AL2767" s="44" t="s">
        <v>448</v>
      </c>
      <c r="AM2767" s="44" t="s">
        <v>4538</v>
      </c>
      <c r="AN2767" s="296">
        <v>262095140</v>
      </c>
      <c r="AO2767" s="34"/>
      <c r="AP2767" s="34"/>
      <c r="AQ2767" s="34"/>
      <c r="AR2767" s="34"/>
      <c r="AS2767" s="34"/>
      <c r="AT2767" s="44" t="s">
        <v>7031</v>
      </c>
      <c r="AU2767" s="44"/>
      <c r="AV2767" s="751" t="str" cm="1">
        <f t="array" ref="AV27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7" s="34"/>
      <c r="AX2767" s="34"/>
      <c r="AY2767" s="34"/>
      <c r="AZ2767" s="34"/>
      <c r="BA2767" s="34"/>
      <c r="BB2767" s="34"/>
      <c r="BC2767" s="34"/>
      <c r="BD2767" s="44">
        <v>101102</v>
      </c>
      <c r="BE2767" s="34" t="s">
        <v>579</v>
      </c>
      <c r="BF2767" s="43" t="s">
        <v>426</v>
      </c>
      <c r="BG2767" s="34" t="s">
        <v>579</v>
      </c>
      <c r="BH2767" s="34" t="s">
        <v>405</v>
      </c>
      <c r="BI2767" s="34" t="s">
        <v>579</v>
      </c>
      <c r="BJ2767" s="44" t="s">
        <v>3928</v>
      </c>
      <c r="BK2767" s="44" t="s">
        <v>3304</v>
      </c>
    </row>
    <row r="2768" spans="22:63">
      <c r="V2768" s="43">
        <v>376</v>
      </c>
      <c r="W2768" s="34" t="s">
        <v>4533</v>
      </c>
      <c r="X2768" s="44">
        <v>101100</v>
      </c>
      <c r="Y2768" s="34" t="s">
        <v>7193</v>
      </c>
      <c r="Z2768" s="43" t="s">
        <v>426</v>
      </c>
      <c r="AA2768" s="34" t="s">
        <v>579</v>
      </c>
      <c r="AB2768" s="34" t="s">
        <v>405</v>
      </c>
      <c r="AC2768" s="34" t="s">
        <v>579</v>
      </c>
      <c r="AD2768" s="44" t="s">
        <v>3928</v>
      </c>
      <c r="AE2768" s="44" t="s">
        <v>3304</v>
      </c>
      <c r="AF2768" s="43">
        <v>376</v>
      </c>
      <c r="AG2768" s="34" t="s">
        <v>4533</v>
      </c>
      <c r="AH2768" s="34" t="s">
        <v>4532</v>
      </c>
      <c r="AI2768" s="43" t="s">
        <v>4300</v>
      </c>
      <c r="AJ2768" s="44" t="s">
        <v>4534</v>
      </c>
      <c r="AK2768" s="295">
        <v>2460019</v>
      </c>
      <c r="AL2768" s="44" t="s">
        <v>448</v>
      </c>
      <c r="AM2768" s="44" t="s">
        <v>4538</v>
      </c>
      <c r="AN2768" s="296">
        <v>262095140</v>
      </c>
      <c r="AO2768" s="34"/>
      <c r="AP2768" s="34"/>
      <c r="AQ2768" s="34"/>
      <c r="AR2768" s="34"/>
      <c r="AS2768" s="34"/>
      <c r="AT2768" s="44" t="s">
        <v>7031</v>
      </c>
      <c r="AU2768" s="44"/>
      <c r="AV2768" s="751" t="str" cm="1">
        <f t="array" ref="AV27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8" s="34"/>
      <c r="AX2768" s="34"/>
      <c r="AY2768" s="34"/>
      <c r="AZ2768" s="34"/>
      <c r="BA2768" s="34"/>
      <c r="BB2768" s="34"/>
      <c r="BC2768" s="34"/>
      <c r="BD2768" s="44">
        <v>101100</v>
      </c>
      <c r="BE2768" s="34" t="s">
        <v>7193</v>
      </c>
      <c r="BF2768" s="43" t="s">
        <v>426</v>
      </c>
      <c r="BG2768" s="34" t="s">
        <v>579</v>
      </c>
      <c r="BH2768" s="34" t="s">
        <v>405</v>
      </c>
      <c r="BI2768" s="34" t="s">
        <v>579</v>
      </c>
      <c r="BJ2768" s="44" t="s">
        <v>3928</v>
      </c>
      <c r="BK2768" s="44" t="s">
        <v>3304</v>
      </c>
    </row>
    <row r="2769" spans="22:63">
      <c r="V2769" s="43">
        <v>376</v>
      </c>
      <c r="W2769" s="34" t="s">
        <v>4533</v>
      </c>
      <c r="X2769" s="44">
        <v>101103</v>
      </c>
      <c r="Y2769" s="34" t="s">
        <v>1401</v>
      </c>
      <c r="Z2769" s="43" t="s">
        <v>426</v>
      </c>
      <c r="AA2769" s="34" t="s">
        <v>579</v>
      </c>
      <c r="AB2769" s="34" t="s">
        <v>405</v>
      </c>
      <c r="AC2769" s="34" t="s">
        <v>1401</v>
      </c>
      <c r="AD2769" s="44" t="s">
        <v>3928</v>
      </c>
      <c r="AE2769" s="44" t="s">
        <v>3304</v>
      </c>
      <c r="AF2769" s="43">
        <v>376</v>
      </c>
      <c r="AG2769" s="34" t="s">
        <v>4533</v>
      </c>
      <c r="AH2769" s="34" t="s">
        <v>4532</v>
      </c>
      <c r="AI2769" s="43" t="s">
        <v>4300</v>
      </c>
      <c r="AJ2769" s="44" t="s">
        <v>4534</v>
      </c>
      <c r="AK2769" s="295">
        <v>2460019</v>
      </c>
      <c r="AL2769" s="44" t="s">
        <v>448</v>
      </c>
      <c r="AM2769" s="44" t="s">
        <v>4538</v>
      </c>
      <c r="AN2769" s="296">
        <v>262095140</v>
      </c>
      <c r="AO2769" s="34"/>
      <c r="AP2769" s="34"/>
      <c r="AQ2769" s="34"/>
      <c r="AR2769" s="34"/>
      <c r="AS2769" s="34"/>
      <c r="AT2769" s="44" t="s">
        <v>7031</v>
      </c>
      <c r="AU2769" s="44"/>
      <c r="AV2769" s="751" t="str" cm="1">
        <f t="array" ref="AV27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69" s="34"/>
      <c r="AX2769" s="34"/>
      <c r="AY2769" s="34"/>
      <c r="AZ2769" s="34"/>
      <c r="BA2769" s="34"/>
      <c r="BB2769" s="34"/>
      <c r="BC2769" s="34"/>
      <c r="BD2769" s="44">
        <v>101103</v>
      </c>
      <c r="BE2769" s="34" t="s">
        <v>1401</v>
      </c>
      <c r="BF2769" s="43" t="s">
        <v>426</v>
      </c>
      <c r="BG2769" s="34" t="s">
        <v>579</v>
      </c>
      <c r="BH2769" s="34" t="s">
        <v>405</v>
      </c>
      <c r="BI2769" s="34" t="s">
        <v>1401</v>
      </c>
      <c r="BJ2769" s="44" t="s">
        <v>3928</v>
      </c>
      <c r="BK2769" s="44" t="s">
        <v>3304</v>
      </c>
    </row>
    <row r="2770" spans="22:63">
      <c r="V2770" s="43">
        <v>379</v>
      </c>
      <c r="W2770" s="34" t="s">
        <v>4548</v>
      </c>
      <c r="X2770" s="44">
        <v>111102</v>
      </c>
      <c r="Y2770" s="34" t="s">
        <v>861</v>
      </c>
      <c r="Z2770" s="43" t="s">
        <v>426</v>
      </c>
      <c r="AA2770" s="34" t="s">
        <v>594</v>
      </c>
      <c r="AB2770" s="34" t="s">
        <v>406</v>
      </c>
      <c r="AC2770" s="34" t="s">
        <v>861</v>
      </c>
      <c r="AD2770" s="44" t="s">
        <v>7108</v>
      </c>
      <c r="AE2770" s="44" t="s">
        <v>7108</v>
      </c>
      <c r="AF2770" s="43">
        <v>379</v>
      </c>
      <c r="AG2770" s="34" t="s">
        <v>4548</v>
      </c>
      <c r="AH2770" s="34" t="s">
        <v>4547</v>
      </c>
      <c r="AI2770" s="43" t="s">
        <v>4549</v>
      </c>
      <c r="AJ2770" s="44" t="s">
        <v>4550</v>
      </c>
      <c r="AK2770" s="295">
        <v>2710575</v>
      </c>
      <c r="AL2770" s="44" t="s">
        <v>594</v>
      </c>
      <c r="AM2770" s="44" t="s">
        <v>4554</v>
      </c>
      <c r="AN2770" s="296">
        <v>215802830</v>
      </c>
      <c r="AO2770" s="34"/>
      <c r="AP2770" s="34"/>
      <c r="AQ2770" s="34"/>
      <c r="AR2770" s="34"/>
      <c r="AS2770" s="34"/>
      <c r="AT2770" s="44" t="s">
        <v>7031</v>
      </c>
      <c r="AU2770" s="44"/>
      <c r="AV2770" s="751" t="str" cm="1">
        <f t="array" ref="AV27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0" s="34"/>
      <c r="AX2770" s="34"/>
      <c r="AY2770" s="34"/>
      <c r="AZ2770" s="34"/>
      <c r="BA2770" s="34"/>
      <c r="BB2770" s="34"/>
      <c r="BC2770" s="34"/>
      <c r="BD2770" s="44">
        <v>111102</v>
      </c>
      <c r="BE2770" s="34" t="s">
        <v>861</v>
      </c>
      <c r="BF2770" s="43" t="s">
        <v>426</v>
      </c>
      <c r="BG2770" s="34" t="s">
        <v>594</v>
      </c>
      <c r="BH2770" s="34" t="s">
        <v>406</v>
      </c>
      <c r="BI2770" s="34" t="s">
        <v>861</v>
      </c>
      <c r="BJ2770" s="44" t="s">
        <v>7108</v>
      </c>
      <c r="BK2770" s="44" t="s">
        <v>7108</v>
      </c>
    </row>
    <row r="2771" spans="22:63">
      <c r="V2771" s="43">
        <v>379</v>
      </c>
      <c r="W2771" s="34" t="s">
        <v>4548</v>
      </c>
      <c r="X2771" s="44">
        <v>111115</v>
      </c>
      <c r="Y2771" s="34" t="s">
        <v>1694</v>
      </c>
      <c r="Z2771" s="43" t="s">
        <v>426</v>
      </c>
      <c r="AA2771" s="34" t="s">
        <v>594</v>
      </c>
      <c r="AB2771" s="34" t="s">
        <v>406</v>
      </c>
      <c r="AC2771" s="34" t="s">
        <v>1694</v>
      </c>
      <c r="AD2771" s="44" t="s">
        <v>7108</v>
      </c>
      <c r="AE2771" s="44" t="s">
        <v>7108</v>
      </c>
      <c r="AF2771" s="43">
        <v>379</v>
      </c>
      <c r="AG2771" s="34" t="s">
        <v>4548</v>
      </c>
      <c r="AH2771" s="34" t="s">
        <v>4547</v>
      </c>
      <c r="AI2771" s="43" t="s">
        <v>4549</v>
      </c>
      <c r="AJ2771" s="44" t="s">
        <v>4550</v>
      </c>
      <c r="AK2771" s="295">
        <v>2710575</v>
      </c>
      <c r="AL2771" s="44" t="s">
        <v>594</v>
      </c>
      <c r="AM2771" s="44" t="s">
        <v>4554</v>
      </c>
      <c r="AN2771" s="296">
        <v>215802830</v>
      </c>
      <c r="AO2771" s="34"/>
      <c r="AP2771" s="34"/>
      <c r="AQ2771" s="34"/>
      <c r="AR2771" s="34"/>
      <c r="AS2771" s="34"/>
      <c r="AT2771" s="44" t="s">
        <v>7031</v>
      </c>
      <c r="AU2771" s="44"/>
      <c r="AV2771" s="751" t="str" cm="1">
        <f t="array" ref="AV27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1" s="34"/>
      <c r="AX2771" s="34"/>
      <c r="AY2771" s="34"/>
      <c r="AZ2771" s="34"/>
      <c r="BA2771" s="34"/>
      <c r="BB2771" s="34"/>
      <c r="BC2771" s="34"/>
      <c r="BD2771" s="44">
        <v>111115</v>
      </c>
      <c r="BE2771" s="34" t="s">
        <v>1694</v>
      </c>
      <c r="BF2771" s="43" t="s">
        <v>426</v>
      </c>
      <c r="BG2771" s="34" t="s">
        <v>594</v>
      </c>
      <c r="BH2771" s="34" t="s">
        <v>406</v>
      </c>
      <c r="BI2771" s="34" t="s">
        <v>1694</v>
      </c>
      <c r="BJ2771" s="44" t="s">
        <v>7108</v>
      </c>
      <c r="BK2771" s="44" t="s">
        <v>7108</v>
      </c>
    </row>
    <row r="2772" spans="22:63">
      <c r="V2772" s="43">
        <v>379</v>
      </c>
      <c r="W2772" s="34" t="s">
        <v>4548</v>
      </c>
      <c r="X2772" s="44">
        <v>111105</v>
      </c>
      <c r="Y2772" s="34" t="s">
        <v>1124</v>
      </c>
      <c r="Z2772" s="43" t="s">
        <v>426</v>
      </c>
      <c r="AA2772" s="34" t="s">
        <v>594</v>
      </c>
      <c r="AB2772" s="34" t="s">
        <v>406</v>
      </c>
      <c r="AC2772" s="34" t="s">
        <v>1124</v>
      </c>
      <c r="AD2772" s="44" t="s">
        <v>7108</v>
      </c>
      <c r="AE2772" s="44" t="s">
        <v>7108</v>
      </c>
      <c r="AF2772" s="43">
        <v>379</v>
      </c>
      <c r="AG2772" s="34" t="s">
        <v>4548</v>
      </c>
      <c r="AH2772" s="34" t="s">
        <v>4547</v>
      </c>
      <c r="AI2772" s="43" t="s">
        <v>4549</v>
      </c>
      <c r="AJ2772" s="44" t="s">
        <v>4550</v>
      </c>
      <c r="AK2772" s="295">
        <v>2710575</v>
      </c>
      <c r="AL2772" s="44" t="s">
        <v>594</v>
      </c>
      <c r="AM2772" s="44" t="s">
        <v>4554</v>
      </c>
      <c r="AN2772" s="296">
        <v>215802830</v>
      </c>
      <c r="AO2772" s="34"/>
      <c r="AP2772" s="34"/>
      <c r="AQ2772" s="34"/>
      <c r="AR2772" s="34"/>
      <c r="AS2772" s="34"/>
      <c r="AT2772" s="44" t="s">
        <v>7031</v>
      </c>
      <c r="AU2772" s="44"/>
      <c r="AV2772" s="751" t="str" cm="1">
        <f t="array" ref="AV27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2" s="34"/>
      <c r="AX2772" s="34"/>
      <c r="AY2772" s="34"/>
      <c r="AZ2772" s="34"/>
      <c r="BA2772" s="34"/>
      <c r="BB2772" s="34"/>
      <c r="BC2772" s="34"/>
      <c r="BD2772" s="44">
        <v>111105</v>
      </c>
      <c r="BE2772" s="34" t="s">
        <v>1124</v>
      </c>
      <c r="BF2772" s="43" t="s">
        <v>426</v>
      </c>
      <c r="BG2772" s="34" t="s">
        <v>594</v>
      </c>
      <c r="BH2772" s="34" t="s">
        <v>406</v>
      </c>
      <c r="BI2772" s="34" t="s">
        <v>1124</v>
      </c>
      <c r="BJ2772" s="44" t="s">
        <v>7108</v>
      </c>
      <c r="BK2772" s="44" t="s">
        <v>7108</v>
      </c>
    </row>
    <row r="2773" spans="22:63">
      <c r="V2773" s="43">
        <v>379</v>
      </c>
      <c r="W2773" s="34" t="s">
        <v>4548</v>
      </c>
      <c r="X2773" s="44">
        <v>111108</v>
      </c>
      <c r="Y2773" s="34" t="s">
        <v>1417</v>
      </c>
      <c r="Z2773" s="43" t="s">
        <v>426</v>
      </c>
      <c r="AA2773" s="34" t="s">
        <v>594</v>
      </c>
      <c r="AB2773" s="34" t="s">
        <v>406</v>
      </c>
      <c r="AC2773" s="34" t="s">
        <v>1417</v>
      </c>
      <c r="AD2773" s="44" t="s">
        <v>7108</v>
      </c>
      <c r="AE2773" s="44" t="s">
        <v>7108</v>
      </c>
      <c r="AF2773" s="43">
        <v>379</v>
      </c>
      <c r="AG2773" s="34" t="s">
        <v>4548</v>
      </c>
      <c r="AH2773" s="34" t="s">
        <v>4547</v>
      </c>
      <c r="AI2773" s="43" t="s">
        <v>4549</v>
      </c>
      <c r="AJ2773" s="44" t="s">
        <v>4550</v>
      </c>
      <c r="AK2773" s="295">
        <v>2710575</v>
      </c>
      <c r="AL2773" s="44" t="s">
        <v>594</v>
      </c>
      <c r="AM2773" s="44" t="s">
        <v>4554</v>
      </c>
      <c r="AN2773" s="296">
        <v>215802830</v>
      </c>
      <c r="AO2773" s="34"/>
      <c r="AP2773" s="34"/>
      <c r="AQ2773" s="34"/>
      <c r="AR2773" s="34"/>
      <c r="AS2773" s="34"/>
      <c r="AT2773" s="44" t="s">
        <v>7031</v>
      </c>
      <c r="AU2773" s="44"/>
      <c r="AV2773" s="751" t="str" cm="1">
        <f t="array" ref="AV27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3" s="34"/>
      <c r="AX2773" s="34"/>
      <c r="AY2773" s="34"/>
      <c r="AZ2773" s="34"/>
      <c r="BA2773" s="34"/>
      <c r="BB2773" s="34"/>
      <c r="BC2773" s="34"/>
      <c r="BD2773" s="44">
        <v>111108</v>
      </c>
      <c r="BE2773" s="34" t="s">
        <v>1417</v>
      </c>
      <c r="BF2773" s="43" t="s">
        <v>426</v>
      </c>
      <c r="BG2773" s="34" t="s">
        <v>594</v>
      </c>
      <c r="BH2773" s="34" t="s">
        <v>406</v>
      </c>
      <c r="BI2773" s="34" t="s">
        <v>1417</v>
      </c>
      <c r="BJ2773" s="44" t="s">
        <v>7108</v>
      </c>
      <c r="BK2773" s="44" t="s">
        <v>7108</v>
      </c>
    </row>
    <row r="2774" spans="22:63">
      <c r="V2774" s="43">
        <v>379</v>
      </c>
      <c r="W2774" s="34" t="s">
        <v>4548</v>
      </c>
      <c r="X2774" s="44">
        <v>111100</v>
      </c>
      <c r="Y2774" s="34" t="s">
        <v>7194</v>
      </c>
      <c r="Z2774" s="43" t="s">
        <v>426</v>
      </c>
      <c r="AA2774" s="34" t="s">
        <v>594</v>
      </c>
      <c r="AB2774" s="34" t="s">
        <v>406</v>
      </c>
      <c r="AC2774" s="34" t="s">
        <v>7195</v>
      </c>
      <c r="AD2774" s="44" t="s">
        <v>7108</v>
      </c>
      <c r="AE2774" s="44" t="s">
        <v>7108</v>
      </c>
      <c r="AF2774" s="43">
        <v>379</v>
      </c>
      <c r="AG2774" s="34" t="s">
        <v>4548</v>
      </c>
      <c r="AH2774" s="34" t="s">
        <v>4547</v>
      </c>
      <c r="AI2774" s="43" t="s">
        <v>4549</v>
      </c>
      <c r="AJ2774" s="44" t="s">
        <v>4550</v>
      </c>
      <c r="AK2774" s="295">
        <v>2710575</v>
      </c>
      <c r="AL2774" s="44" t="s">
        <v>594</v>
      </c>
      <c r="AM2774" s="44" t="s">
        <v>4554</v>
      </c>
      <c r="AN2774" s="296">
        <v>215802830</v>
      </c>
      <c r="AO2774" s="34"/>
      <c r="AP2774" s="34"/>
      <c r="AQ2774" s="34"/>
      <c r="AR2774" s="34"/>
      <c r="AS2774" s="34"/>
      <c r="AT2774" s="44" t="s">
        <v>7031</v>
      </c>
      <c r="AU2774" s="44"/>
      <c r="AV2774" s="751" t="str" cm="1">
        <f t="array" ref="AV27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4" s="34"/>
      <c r="AX2774" s="34"/>
      <c r="AY2774" s="34"/>
      <c r="AZ2774" s="34"/>
      <c r="BA2774" s="34"/>
      <c r="BB2774" s="34"/>
      <c r="BC2774" s="34"/>
      <c r="BD2774" s="44">
        <v>111100</v>
      </c>
      <c r="BE2774" s="34" t="s">
        <v>7194</v>
      </c>
      <c r="BF2774" s="43" t="s">
        <v>426</v>
      </c>
      <c r="BG2774" s="34" t="s">
        <v>594</v>
      </c>
      <c r="BH2774" s="34" t="s">
        <v>406</v>
      </c>
      <c r="BI2774" s="34" t="s">
        <v>7195</v>
      </c>
      <c r="BJ2774" s="44" t="s">
        <v>7108</v>
      </c>
      <c r="BK2774" s="44" t="s">
        <v>7108</v>
      </c>
    </row>
    <row r="2775" spans="22:63">
      <c r="V2775" s="43">
        <v>379</v>
      </c>
      <c r="W2775" s="34" t="s">
        <v>4548</v>
      </c>
      <c r="X2775" s="44">
        <v>111123</v>
      </c>
      <c r="Y2775" s="34" t="s">
        <v>2106</v>
      </c>
      <c r="Z2775" s="43" t="s">
        <v>426</v>
      </c>
      <c r="AA2775" s="34" t="s">
        <v>594</v>
      </c>
      <c r="AB2775" s="34" t="s">
        <v>406</v>
      </c>
      <c r="AC2775" s="34" t="s">
        <v>7196</v>
      </c>
      <c r="AD2775" s="44" t="s">
        <v>7108</v>
      </c>
      <c r="AE2775" s="44" t="s">
        <v>7108</v>
      </c>
      <c r="AF2775" s="43">
        <v>379</v>
      </c>
      <c r="AG2775" s="34" t="s">
        <v>4548</v>
      </c>
      <c r="AH2775" s="34" t="s">
        <v>4547</v>
      </c>
      <c r="AI2775" s="43" t="s">
        <v>4549</v>
      </c>
      <c r="AJ2775" s="44" t="s">
        <v>4550</v>
      </c>
      <c r="AK2775" s="295">
        <v>2710575</v>
      </c>
      <c r="AL2775" s="44" t="s">
        <v>594</v>
      </c>
      <c r="AM2775" s="44" t="s">
        <v>4554</v>
      </c>
      <c r="AN2775" s="296">
        <v>215802830</v>
      </c>
      <c r="AO2775" s="34"/>
      <c r="AP2775" s="34"/>
      <c r="AQ2775" s="34"/>
      <c r="AR2775" s="34"/>
      <c r="AS2775" s="34"/>
      <c r="AT2775" s="44" t="s">
        <v>7031</v>
      </c>
      <c r="AU2775" s="44"/>
      <c r="AV2775" s="751" t="str" cm="1">
        <f t="array" ref="AV27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5" s="34"/>
      <c r="AX2775" s="34"/>
      <c r="AY2775" s="34"/>
      <c r="AZ2775" s="34"/>
      <c r="BA2775" s="34"/>
      <c r="BB2775" s="34"/>
      <c r="BC2775" s="34"/>
      <c r="BD2775" s="44">
        <v>111123</v>
      </c>
      <c r="BE2775" s="34" t="s">
        <v>2106</v>
      </c>
      <c r="BF2775" s="43" t="s">
        <v>426</v>
      </c>
      <c r="BG2775" s="34" t="s">
        <v>594</v>
      </c>
      <c r="BH2775" s="34" t="s">
        <v>406</v>
      </c>
      <c r="BI2775" s="34" t="s">
        <v>7196</v>
      </c>
      <c r="BJ2775" s="44" t="s">
        <v>7108</v>
      </c>
      <c r="BK2775" s="44" t="s">
        <v>7108</v>
      </c>
    </row>
    <row r="2776" spans="22:63">
      <c r="V2776" s="43">
        <v>379</v>
      </c>
      <c r="W2776" s="34" t="s">
        <v>4548</v>
      </c>
      <c r="X2776" s="44">
        <v>111122</v>
      </c>
      <c r="Y2776" s="34" t="s">
        <v>1920</v>
      </c>
      <c r="Z2776" s="43" t="s">
        <v>426</v>
      </c>
      <c r="AA2776" s="34" t="s">
        <v>594</v>
      </c>
      <c r="AB2776" s="34" t="s">
        <v>406</v>
      </c>
      <c r="AC2776" s="34" t="s">
        <v>7197</v>
      </c>
      <c r="AD2776" s="44" t="s">
        <v>7108</v>
      </c>
      <c r="AE2776" s="44" t="s">
        <v>7108</v>
      </c>
      <c r="AF2776" s="43">
        <v>379</v>
      </c>
      <c r="AG2776" s="34" t="s">
        <v>4548</v>
      </c>
      <c r="AH2776" s="34" t="s">
        <v>4547</v>
      </c>
      <c r="AI2776" s="43" t="s">
        <v>4549</v>
      </c>
      <c r="AJ2776" s="44" t="s">
        <v>4550</v>
      </c>
      <c r="AK2776" s="295">
        <v>2710575</v>
      </c>
      <c r="AL2776" s="44" t="s">
        <v>594</v>
      </c>
      <c r="AM2776" s="44" t="s">
        <v>4554</v>
      </c>
      <c r="AN2776" s="296">
        <v>215802830</v>
      </c>
      <c r="AO2776" s="34"/>
      <c r="AP2776" s="34"/>
      <c r="AQ2776" s="34"/>
      <c r="AR2776" s="34"/>
      <c r="AS2776" s="34"/>
      <c r="AT2776" s="44" t="s">
        <v>7031</v>
      </c>
      <c r="AU2776" s="44"/>
      <c r="AV2776" s="751" t="str" cm="1">
        <f t="array" ref="AV27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6" s="34"/>
      <c r="AX2776" s="34"/>
      <c r="AY2776" s="34"/>
      <c r="AZ2776" s="34"/>
      <c r="BA2776" s="34"/>
      <c r="BB2776" s="34"/>
      <c r="BC2776" s="34"/>
      <c r="BD2776" s="44">
        <v>111122</v>
      </c>
      <c r="BE2776" s="34" t="s">
        <v>1920</v>
      </c>
      <c r="BF2776" s="43" t="s">
        <v>426</v>
      </c>
      <c r="BG2776" s="34" t="s">
        <v>594</v>
      </c>
      <c r="BH2776" s="34" t="s">
        <v>406</v>
      </c>
      <c r="BI2776" s="34" t="s">
        <v>7197</v>
      </c>
      <c r="BJ2776" s="44" t="s">
        <v>7108</v>
      </c>
      <c r="BK2776" s="44" t="s">
        <v>7108</v>
      </c>
    </row>
    <row r="2777" spans="22:63">
      <c r="V2777" s="43">
        <v>379</v>
      </c>
      <c r="W2777" s="34" t="s">
        <v>4548</v>
      </c>
      <c r="X2777" s="44">
        <v>111125</v>
      </c>
      <c r="Y2777" s="34" t="s">
        <v>2433</v>
      </c>
      <c r="Z2777" s="43" t="s">
        <v>426</v>
      </c>
      <c r="AA2777" s="34" t="s">
        <v>594</v>
      </c>
      <c r="AB2777" s="34" t="s">
        <v>406</v>
      </c>
      <c r="AC2777" s="34" t="s">
        <v>7198</v>
      </c>
      <c r="AD2777" s="44" t="s">
        <v>7108</v>
      </c>
      <c r="AE2777" s="44" t="s">
        <v>7108</v>
      </c>
      <c r="AF2777" s="43">
        <v>379</v>
      </c>
      <c r="AG2777" s="34" t="s">
        <v>4548</v>
      </c>
      <c r="AH2777" s="34" t="s">
        <v>4547</v>
      </c>
      <c r="AI2777" s="43" t="s">
        <v>4549</v>
      </c>
      <c r="AJ2777" s="44" t="s">
        <v>4550</v>
      </c>
      <c r="AK2777" s="295">
        <v>2710575</v>
      </c>
      <c r="AL2777" s="44" t="s">
        <v>594</v>
      </c>
      <c r="AM2777" s="44" t="s">
        <v>4554</v>
      </c>
      <c r="AN2777" s="296">
        <v>215802830</v>
      </c>
      <c r="AO2777" s="34"/>
      <c r="AP2777" s="34"/>
      <c r="AQ2777" s="34"/>
      <c r="AR2777" s="34"/>
      <c r="AS2777" s="34"/>
      <c r="AT2777" s="44" t="s">
        <v>7031</v>
      </c>
      <c r="AU2777" s="44"/>
      <c r="AV2777" s="751" t="str" cm="1">
        <f t="array" ref="AV27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7" s="34"/>
      <c r="AX2777" s="34"/>
      <c r="AY2777" s="34"/>
      <c r="AZ2777" s="34"/>
      <c r="BA2777" s="34"/>
      <c r="BB2777" s="34"/>
      <c r="BC2777" s="34"/>
      <c r="BD2777" s="44">
        <v>111125</v>
      </c>
      <c r="BE2777" s="34" t="s">
        <v>2433</v>
      </c>
      <c r="BF2777" s="43" t="s">
        <v>426</v>
      </c>
      <c r="BG2777" s="34" t="s">
        <v>594</v>
      </c>
      <c r="BH2777" s="34" t="s">
        <v>406</v>
      </c>
      <c r="BI2777" s="34" t="s">
        <v>7198</v>
      </c>
      <c r="BJ2777" s="44" t="s">
        <v>7108</v>
      </c>
      <c r="BK2777" s="44" t="s">
        <v>7108</v>
      </c>
    </row>
    <row r="2778" spans="22:63">
      <c r="V2778" s="43">
        <v>379</v>
      </c>
      <c r="W2778" s="34" t="s">
        <v>4548</v>
      </c>
      <c r="X2778" s="44">
        <v>111126</v>
      </c>
      <c r="Y2778" s="34" t="s">
        <v>2572</v>
      </c>
      <c r="Z2778" s="43" t="s">
        <v>426</v>
      </c>
      <c r="AA2778" s="34" t="s">
        <v>594</v>
      </c>
      <c r="AB2778" s="34" t="s">
        <v>406</v>
      </c>
      <c r="AC2778" s="34" t="s">
        <v>7199</v>
      </c>
      <c r="AD2778" s="44" t="s">
        <v>7108</v>
      </c>
      <c r="AE2778" s="44" t="s">
        <v>7108</v>
      </c>
      <c r="AF2778" s="43">
        <v>379</v>
      </c>
      <c r="AG2778" s="34" t="s">
        <v>4548</v>
      </c>
      <c r="AH2778" s="34" t="s">
        <v>4547</v>
      </c>
      <c r="AI2778" s="43" t="s">
        <v>4549</v>
      </c>
      <c r="AJ2778" s="44" t="s">
        <v>4550</v>
      </c>
      <c r="AK2778" s="295">
        <v>2710575</v>
      </c>
      <c r="AL2778" s="44" t="s">
        <v>594</v>
      </c>
      <c r="AM2778" s="44" t="s">
        <v>4554</v>
      </c>
      <c r="AN2778" s="296">
        <v>215802830</v>
      </c>
      <c r="AO2778" s="34"/>
      <c r="AP2778" s="34"/>
      <c r="AQ2778" s="34"/>
      <c r="AR2778" s="34"/>
      <c r="AS2778" s="34"/>
      <c r="AT2778" s="44" t="s">
        <v>7031</v>
      </c>
      <c r="AU2778" s="44"/>
      <c r="AV2778" s="751" t="str" cm="1">
        <f t="array" ref="AV27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8" s="34"/>
      <c r="AX2778" s="34"/>
      <c r="AY2778" s="34"/>
      <c r="AZ2778" s="34"/>
      <c r="BA2778" s="34"/>
      <c r="BB2778" s="34"/>
      <c r="BC2778" s="34"/>
      <c r="BD2778" s="44">
        <v>111126</v>
      </c>
      <c r="BE2778" s="34" t="s">
        <v>2572</v>
      </c>
      <c r="BF2778" s="43" t="s">
        <v>426</v>
      </c>
      <c r="BG2778" s="34" t="s">
        <v>594</v>
      </c>
      <c r="BH2778" s="34" t="s">
        <v>406</v>
      </c>
      <c r="BI2778" s="34" t="s">
        <v>7199</v>
      </c>
      <c r="BJ2778" s="44" t="s">
        <v>7108</v>
      </c>
      <c r="BK2778" s="44" t="s">
        <v>7108</v>
      </c>
    </row>
    <row r="2779" spans="22:63">
      <c r="V2779" s="43">
        <v>379</v>
      </c>
      <c r="W2779" s="34" t="s">
        <v>4548</v>
      </c>
      <c r="X2779" s="44">
        <v>111127</v>
      </c>
      <c r="Y2779" s="34" t="s">
        <v>2703</v>
      </c>
      <c r="Z2779" s="43" t="s">
        <v>426</v>
      </c>
      <c r="AA2779" s="34" t="s">
        <v>594</v>
      </c>
      <c r="AB2779" s="34" t="s">
        <v>406</v>
      </c>
      <c r="AC2779" s="34" t="s">
        <v>7200</v>
      </c>
      <c r="AD2779" s="44" t="s">
        <v>7108</v>
      </c>
      <c r="AE2779" s="44" t="s">
        <v>7108</v>
      </c>
      <c r="AF2779" s="43">
        <v>379</v>
      </c>
      <c r="AG2779" s="34" t="s">
        <v>4548</v>
      </c>
      <c r="AH2779" s="34" t="s">
        <v>4547</v>
      </c>
      <c r="AI2779" s="43" t="s">
        <v>4549</v>
      </c>
      <c r="AJ2779" s="44" t="s">
        <v>4550</v>
      </c>
      <c r="AK2779" s="295">
        <v>2710575</v>
      </c>
      <c r="AL2779" s="44" t="s">
        <v>594</v>
      </c>
      <c r="AM2779" s="44" t="s">
        <v>4554</v>
      </c>
      <c r="AN2779" s="296">
        <v>215802830</v>
      </c>
      <c r="AO2779" s="34"/>
      <c r="AP2779" s="34"/>
      <c r="AQ2779" s="34"/>
      <c r="AR2779" s="34"/>
      <c r="AS2779" s="34"/>
      <c r="AT2779" s="44" t="s">
        <v>7031</v>
      </c>
      <c r="AU2779" s="44"/>
      <c r="AV2779" s="751" t="str" cm="1">
        <f t="array" ref="AV27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79" s="34"/>
      <c r="AX2779" s="34"/>
      <c r="AY2779" s="34"/>
      <c r="AZ2779" s="34"/>
      <c r="BA2779" s="34"/>
      <c r="BB2779" s="34"/>
      <c r="BC2779" s="34"/>
      <c r="BD2779" s="44">
        <v>111127</v>
      </c>
      <c r="BE2779" s="34" t="s">
        <v>2703</v>
      </c>
      <c r="BF2779" s="43" t="s">
        <v>426</v>
      </c>
      <c r="BG2779" s="34" t="s">
        <v>594</v>
      </c>
      <c r="BH2779" s="34" t="s">
        <v>406</v>
      </c>
      <c r="BI2779" s="34" t="s">
        <v>7200</v>
      </c>
      <c r="BJ2779" s="44" t="s">
        <v>7108</v>
      </c>
      <c r="BK2779" s="44" t="s">
        <v>7108</v>
      </c>
    </row>
    <row r="2780" spans="22:63">
      <c r="V2780" s="43">
        <v>379</v>
      </c>
      <c r="W2780" s="34" t="s">
        <v>4548</v>
      </c>
      <c r="X2780" s="44">
        <v>111128</v>
      </c>
      <c r="Y2780" s="34" t="s">
        <v>2820</v>
      </c>
      <c r="Z2780" s="43" t="s">
        <v>426</v>
      </c>
      <c r="AA2780" s="34" t="s">
        <v>594</v>
      </c>
      <c r="AB2780" s="34" t="s">
        <v>406</v>
      </c>
      <c r="AC2780" s="34" t="s">
        <v>7195</v>
      </c>
      <c r="AD2780" s="44" t="s">
        <v>7108</v>
      </c>
      <c r="AE2780" s="44" t="s">
        <v>7108</v>
      </c>
      <c r="AF2780" s="43">
        <v>379</v>
      </c>
      <c r="AG2780" s="34" t="s">
        <v>4548</v>
      </c>
      <c r="AH2780" s="34" t="s">
        <v>4547</v>
      </c>
      <c r="AI2780" s="43" t="s">
        <v>4549</v>
      </c>
      <c r="AJ2780" s="44" t="s">
        <v>4550</v>
      </c>
      <c r="AK2780" s="295">
        <v>2710575</v>
      </c>
      <c r="AL2780" s="44" t="s">
        <v>594</v>
      </c>
      <c r="AM2780" s="44" t="s">
        <v>4554</v>
      </c>
      <c r="AN2780" s="296">
        <v>215802830</v>
      </c>
      <c r="AO2780" s="34"/>
      <c r="AP2780" s="34"/>
      <c r="AQ2780" s="34"/>
      <c r="AR2780" s="34"/>
      <c r="AS2780" s="34"/>
      <c r="AT2780" s="44" t="s">
        <v>7031</v>
      </c>
      <c r="AU2780" s="44"/>
      <c r="AV2780" s="751" t="str" cm="1">
        <f t="array" ref="AV27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0" s="34"/>
      <c r="AX2780" s="34"/>
      <c r="AY2780" s="34"/>
      <c r="AZ2780" s="34"/>
      <c r="BA2780" s="34"/>
      <c r="BB2780" s="34"/>
      <c r="BC2780" s="34"/>
      <c r="BD2780" s="44">
        <v>111128</v>
      </c>
      <c r="BE2780" s="34" t="s">
        <v>2820</v>
      </c>
      <c r="BF2780" s="43" t="s">
        <v>426</v>
      </c>
      <c r="BG2780" s="34" t="s">
        <v>594</v>
      </c>
      <c r="BH2780" s="34" t="s">
        <v>406</v>
      </c>
      <c r="BI2780" s="34" t="s">
        <v>7195</v>
      </c>
      <c r="BJ2780" s="44" t="s">
        <v>7108</v>
      </c>
      <c r="BK2780" s="44" t="s">
        <v>7108</v>
      </c>
    </row>
    <row r="2781" spans="22:63">
      <c r="V2781" s="43">
        <v>379</v>
      </c>
      <c r="W2781" s="34" t="s">
        <v>4548</v>
      </c>
      <c r="X2781" s="44">
        <v>111124</v>
      </c>
      <c r="Y2781" s="34" t="s">
        <v>2285</v>
      </c>
      <c r="Z2781" s="43" t="s">
        <v>426</v>
      </c>
      <c r="AA2781" s="34" t="s">
        <v>594</v>
      </c>
      <c r="AB2781" s="34" t="s">
        <v>406</v>
      </c>
      <c r="AC2781" s="34" t="s">
        <v>7201</v>
      </c>
      <c r="AD2781" s="44" t="s">
        <v>7108</v>
      </c>
      <c r="AE2781" s="44" t="s">
        <v>7108</v>
      </c>
      <c r="AF2781" s="43">
        <v>379</v>
      </c>
      <c r="AG2781" s="34" t="s">
        <v>4548</v>
      </c>
      <c r="AH2781" s="34" t="s">
        <v>4547</v>
      </c>
      <c r="AI2781" s="43" t="s">
        <v>4549</v>
      </c>
      <c r="AJ2781" s="44" t="s">
        <v>4550</v>
      </c>
      <c r="AK2781" s="295">
        <v>2710575</v>
      </c>
      <c r="AL2781" s="44" t="s">
        <v>594</v>
      </c>
      <c r="AM2781" s="44" t="s">
        <v>4554</v>
      </c>
      <c r="AN2781" s="296">
        <v>215802830</v>
      </c>
      <c r="AO2781" s="34"/>
      <c r="AP2781" s="34"/>
      <c r="AQ2781" s="34"/>
      <c r="AR2781" s="34"/>
      <c r="AS2781" s="34"/>
      <c r="AT2781" s="44" t="s">
        <v>7031</v>
      </c>
      <c r="AU2781" s="44"/>
      <c r="AV2781" s="751" t="str" cm="1">
        <f t="array" ref="AV27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1" s="34"/>
      <c r="AX2781" s="34"/>
      <c r="AY2781" s="34"/>
      <c r="AZ2781" s="34"/>
      <c r="BA2781" s="34"/>
      <c r="BB2781" s="34"/>
      <c r="BC2781" s="34"/>
      <c r="BD2781" s="44">
        <v>111124</v>
      </c>
      <c r="BE2781" s="34" t="s">
        <v>2285</v>
      </c>
      <c r="BF2781" s="43" t="s">
        <v>426</v>
      </c>
      <c r="BG2781" s="34" t="s">
        <v>594</v>
      </c>
      <c r="BH2781" s="34" t="s">
        <v>406</v>
      </c>
      <c r="BI2781" s="34" t="s">
        <v>7201</v>
      </c>
      <c r="BJ2781" s="44" t="s">
        <v>7108</v>
      </c>
      <c r="BK2781" s="44" t="s">
        <v>7108</v>
      </c>
    </row>
    <row r="2782" spans="22:63">
      <c r="V2782" s="43">
        <v>382</v>
      </c>
      <c r="W2782" s="34" t="s">
        <v>4564</v>
      </c>
      <c r="X2782" s="44">
        <v>110608</v>
      </c>
      <c r="Y2782" s="34" t="s">
        <v>1690</v>
      </c>
      <c r="Z2782" s="43" t="s">
        <v>426</v>
      </c>
      <c r="AA2782" s="34" t="s">
        <v>406</v>
      </c>
      <c r="AB2782" s="34" t="s">
        <v>406</v>
      </c>
      <c r="AC2782" s="34" t="s">
        <v>1690</v>
      </c>
      <c r="AD2782" s="44" t="s">
        <v>7108</v>
      </c>
      <c r="AE2782" s="44" t="s">
        <v>7108</v>
      </c>
      <c r="AF2782" s="43">
        <v>382</v>
      </c>
      <c r="AG2782" s="34" t="s">
        <v>4564</v>
      </c>
      <c r="AH2782" s="34" t="s">
        <v>4563</v>
      </c>
      <c r="AI2782" s="43" t="s">
        <v>4398</v>
      </c>
      <c r="AJ2782" s="44" t="s">
        <v>4565</v>
      </c>
      <c r="AK2782" s="295">
        <v>1500487</v>
      </c>
      <c r="AL2782" s="44" t="s">
        <v>406</v>
      </c>
      <c r="AM2782" s="44" t="s">
        <v>4568</v>
      </c>
      <c r="AN2782" s="296">
        <v>215802190</v>
      </c>
      <c r="AO2782" s="34"/>
      <c r="AP2782" s="34"/>
      <c r="AQ2782" s="34"/>
      <c r="AR2782" s="34"/>
      <c r="AS2782" s="34"/>
      <c r="AT2782" s="44" t="s">
        <v>7031</v>
      </c>
      <c r="AU2782" s="44"/>
      <c r="AV2782" s="751" t="str" cm="1">
        <f t="array" ref="AV27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2" s="34"/>
      <c r="AX2782" s="34"/>
      <c r="AY2782" s="34"/>
      <c r="AZ2782" s="34"/>
      <c r="BA2782" s="34"/>
      <c r="BB2782" s="34"/>
      <c r="BC2782" s="34"/>
      <c r="BD2782" s="44">
        <v>110608</v>
      </c>
      <c r="BE2782" s="34" t="s">
        <v>1690</v>
      </c>
      <c r="BF2782" s="43" t="s">
        <v>426</v>
      </c>
      <c r="BG2782" s="34" t="s">
        <v>406</v>
      </c>
      <c r="BH2782" s="34" t="s">
        <v>406</v>
      </c>
      <c r="BI2782" s="34" t="s">
        <v>1690</v>
      </c>
      <c r="BJ2782" s="44" t="s">
        <v>7108</v>
      </c>
      <c r="BK2782" s="44" t="s">
        <v>7108</v>
      </c>
    </row>
    <row r="2783" spans="22:63">
      <c r="V2783" s="43">
        <v>382</v>
      </c>
      <c r="W2783" s="34" t="s">
        <v>4564</v>
      </c>
      <c r="X2783" s="44">
        <v>110659</v>
      </c>
      <c r="Y2783" s="34" t="s">
        <v>3227</v>
      </c>
      <c r="Z2783" s="43" t="s">
        <v>426</v>
      </c>
      <c r="AA2783" s="34" t="s">
        <v>406</v>
      </c>
      <c r="AB2783" s="34" t="s">
        <v>406</v>
      </c>
      <c r="AC2783" s="34" t="s">
        <v>3227</v>
      </c>
      <c r="AD2783" s="44" t="s">
        <v>7108</v>
      </c>
      <c r="AE2783" s="44" t="s">
        <v>7108</v>
      </c>
      <c r="AF2783" s="43">
        <v>382</v>
      </c>
      <c r="AG2783" s="34" t="s">
        <v>4564</v>
      </c>
      <c r="AH2783" s="34" t="s">
        <v>4563</v>
      </c>
      <c r="AI2783" s="43" t="s">
        <v>4398</v>
      </c>
      <c r="AJ2783" s="44" t="s">
        <v>4565</v>
      </c>
      <c r="AK2783" s="295">
        <v>1500487</v>
      </c>
      <c r="AL2783" s="44" t="s">
        <v>406</v>
      </c>
      <c r="AM2783" s="44" t="s">
        <v>4568</v>
      </c>
      <c r="AN2783" s="296">
        <v>215802190</v>
      </c>
      <c r="AO2783" s="34"/>
      <c r="AP2783" s="34"/>
      <c r="AQ2783" s="34"/>
      <c r="AR2783" s="34"/>
      <c r="AS2783" s="34"/>
      <c r="AT2783" s="44" t="s">
        <v>7031</v>
      </c>
      <c r="AU2783" s="44"/>
      <c r="AV2783" s="751" t="str" cm="1">
        <f t="array" ref="AV27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3" s="34"/>
      <c r="AX2783" s="34"/>
      <c r="AY2783" s="34"/>
      <c r="AZ2783" s="34"/>
      <c r="BA2783" s="34"/>
      <c r="BB2783" s="34"/>
      <c r="BC2783" s="34"/>
      <c r="BD2783" s="44">
        <v>110659</v>
      </c>
      <c r="BE2783" s="34" t="s">
        <v>3227</v>
      </c>
      <c r="BF2783" s="43" t="s">
        <v>426</v>
      </c>
      <c r="BG2783" s="34" t="s">
        <v>406</v>
      </c>
      <c r="BH2783" s="34" t="s">
        <v>406</v>
      </c>
      <c r="BI2783" s="34" t="s">
        <v>3227</v>
      </c>
      <c r="BJ2783" s="44" t="s">
        <v>7108</v>
      </c>
      <c r="BK2783" s="44" t="s">
        <v>7108</v>
      </c>
    </row>
    <row r="2784" spans="22:63">
      <c r="V2784" s="43">
        <v>382</v>
      </c>
      <c r="W2784" s="34" t="s">
        <v>4564</v>
      </c>
      <c r="X2784" s="44">
        <v>110610</v>
      </c>
      <c r="Y2784" s="34" t="s">
        <v>1915</v>
      </c>
      <c r="Z2784" s="43" t="s">
        <v>426</v>
      </c>
      <c r="AA2784" s="34" t="s">
        <v>406</v>
      </c>
      <c r="AB2784" s="34" t="s">
        <v>406</v>
      </c>
      <c r="AC2784" s="34" t="s">
        <v>1915</v>
      </c>
      <c r="AD2784" s="44" t="s">
        <v>7108</v>
      </c>
      <c r="AE2784" s="44" t="s">
        <v>7108</v>
      </c>
      <c r="AF2784" s="43">
        <v>382</v>
      </c>
      <c r="AG2784" s="34" t="s">
        <v>4564</v>
      </c>
      <c r="AH2784" s="34" t="s">
        <v>4563</v>
      </c>
      <c r="AI2784" s="43" t="s">
        <v>4398</v>
      </c>
      <c r="AJ2784" s="44" t="s">
        <v>4565</v>
      </c>
      <c r="AK2784" s="295">
        <v>1500487</v>
      </c>
      <c r="AL2784" s="44" t="s">
        <v>406</v>
      </c>
      <c r="AM2784" s="44" t="s">
        <v>4568</v>
      </c>
      <c r="AN2784" s="296">
        <v>215802190</v>
      </c>
      <c r="AO2784" s="34"/>
      <c r="AP2784" s="34"/>
      <c r="AQ2784" s="34"/>
      <c r="AR2784" s="34"/>
      <c r="AS2784" s="34"/>
      <c r="AT2784" s="44" t="s">
        <v>7031</v>
      </c>
      <c r="AU2784" s="44"/>
      <c r="AV2784" s="751" t="str" cm="1">
        <f t="array" ref="AV27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4" s="34"/>
      <c r="AX2784" s="34"/>
      <c r="AY2784" s="34"/>
      <c r="AZ2784" s="34"/>
      <c r="BA2784" s="34"/>
      <c r="BB2784" s="34"/>
      <c r="BC2784" s="34"/>
      <c r="BD2784" s="44">
        <v>110610</v>
      </c>
      <c r="BE2784" s="34" t="s">
        <v>1915</v>
      </c>
      <c r="BF2784" s="43" t="s">
        <v>426</v>
      </c>
      <c r="BG2784" s="34" t="s">
        <v>406</v>
      </c>
      <c r="BH2784" s="34" t="s">
        <v>406</v>
      </c>
      <c r="BI2784" s="34" t="s">
        <v>1915</v>
      </c>
      <c r="BJ2784" s="44" t="s">
        <v>7108</v>
      </c>
      <c r="BK2784" s="44" t="s">
        <v>7108</v>
      </c>
    </row>
    <row r="2785" spans="22:63">
      <c r="V2785" s="43">
        <v>382</v>
      </c>
      <c r="W2785" s="34" t="s">
        <v>4564</v>
      </c>
      <c r="X2785" s="44">
        <v>110611</v>
      </c>
      <c r="Y2785" s="34" t="s">
        <v>1405</v>
      </c>
      <c r="Z2785" s="43" t="s">
        <v>426</v>
      </c>
      <c r="AA2785" s="34" t="s">
        <v>406</v>
      </c>
      <c r="AB2785" s="34" t="s">
        <v>406</v>
      </c>
      <c r="AC2785" s="34" t="s">
        <v>1405</v>
      </c>
      <c r="AD2785" s="44" t="s">
        <v>7108</v>
      </c>
      <c r="AE2785" s="44" t="s">
        <v>7108</v>
      </c>
      <c r="AF2785" s="43">
        <v>382</v>
      </c>
      <c r="AG2785" s="34" t="s">
        <v>4564</v>
      </c>
      <c r="AH2785" s="34" t="s">
        <v>4563</v>
      </c>
      <c r="AI2785" s="43" t="s">
        <v>4398</v>
      </c>
      <c r="AJ2785" s="44" t="s">
        <v>4565</v>
      </c>
      <c r="AK2785" s="295">
        <v>1500487</v>
      </c>
      <c r="AL2785" s="44" t="s">
        <v>406</v>
      </c>
      <c r="AM2785" s="44" t="s">
        <v>4568</v>
      </c>
      <c r="AN2785" s="296">
        <v>215802190</v>
      </c>
      <c r="AO2785" s="34"/>
      <c r="AP2785" s="34"/>
      <c r="AQ2785" s="34"/>
      <c r="AR2785" s="34"/>
      <c r="AS2785" s="34"/>
      <c r="AT2785" s="44" t="s">
        <v>7031</v>
      </c>
      <c r="AU2785" s="44"/>
      <c r="AV2785" s="751" t="str" cm="1">
        <f t="array" ref="AV27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5" s="34"/>
      <c r="AX2785" s="34"/>
      <c r="AY2785" s="34"/>
      <c r="AZ2785" s="34"/>
      <c r="BA2785" s="34"/>
      <c r="BB2785" s="34"/>
      <c r="BC2785" s="34"/>
      <c r="BD2785" s="44">
        <v>110611</v>
      </c>
      <c r="BE2785" s="34" t="s">
        <v>1405</v>
      </c>
      <c r="BF2785" s="43" t="s">
        <v>426</v>
      </c>
      <c r="BG2785" s="34" t="s">
        <v>406</v>
      </c>
      <c r="BH2785" s="34" t="s">
        <v>406</v>
      </c>
      <c r="BI2785" s="34" t="s">
        <v>1405</v>
      </c>
      <c r="BJ2785" s="44" t="s">
        <v>7108</v>
      </c>
      <c r="BK2785" s="44" t="s">
        <v>7108</v>
      </c>
    </row>
    <row r="2786" spans="22:63">
      <c r="V2786" s="43">
        <v>382</v>
      </c>
      <c r="W2786" s="34" t="s">
        <v>4564</v>
      </c>
      <c r="X2786" s="44">
        <v>110618</v>
      </c>
      <c r="Y2786" s="34" t="s">
        <v>2281</v>
      </c>
      <c r="Z2786" s="43" t="s">
        <v>426</v>
      </c>
      <c r="AA2786" s="34" t="s">
        <v>406</v>
      </c>
      <c r="AB2786" s="34" t="s">
        <v>406</v>
      </c>
      <c r="AC2786" s="34" t="s">
        <v>2281</v>
      </c>
      <c r="AD2786" s="44" t="s">
        <v>7108</v>
      </c>
      <c r="AE2786" s="44" t="s">
        <v>7108</v>
      </c>
      <c r="AF2786" s="43">
        <v>382</v>
      </c>
      <c r="AG2786" s="34" t="s">
        <v>4564</v>
      </c>
      <c r="AH2786" s="34" t="s">
        <v>4563</v>
      </c>
      <c r="AI2786" s="43" t="s">
        <v>4398</v>
      </c>
      <c r="AJ2786" s="44" t="s">
        <v>4565</v>
      </c>
      <c r="AK2786" s="295">
        <v>1500487</v>
      </c>
      <c r="AL2786" s="44" t="s">
        <v>406</v>
      </c>
      <c r="AM2786" s="44" t="s">
        <v>4568</v>
      </c>
      <c r="AN2786" s="296">
        <v>215802190</v>
      </c>
      <c r="AO2786" s="34"/>
      <c r="AP2786" s="34"/>
      <c r="AQ2786" s="34"/>
      <c r="AR2786" s="34"/>
      <c r="AS2786" s="34"/>
      <c r="AT2786" s="44" t="s">
        <v>7031</v>
      </c>
      <c r="AU2786" s="44"/>
      <c r="AV2786" s="751" t="str" cm="1">
        <f t="array" ref="AV27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6" s="34"/>
      <c r="AX2786" s="34"/>
      <c r="AY2786" s="34"/>
      <c r="AZ2786" s="34"/>
      <c r="BA2786" s="34"/>
      <c r="BB2786" s="34"/>
      <c r="BC2786" s="34"/>
      <c r="BD2786" s="44">
        <v>110618</v>
      </c>
      <c r="BE2786" s="34" t="s">
        <v>2281</v>
      </c>
      <c r="BF2786" s="43" t="s">
        <v>426</v>
      </c>
      <c r="BG2786" s="34" t="s">
        <v>406</v>
      </c>
      <c r="BH2786" s="34" t="s">
        <v>406</v>
      </c>
      <c r="BI2786" s="34" t="s">
        <v>2281</v>
      </c>
      <c r="BJ2786" s="44" t="s">
        <v>7108</v>
      </c>
      <c r="BK2786" s="44" t="s">
        <v>7108</v>
      </c>
    </row>
    <row r="2787" spans="22:63">
      <c r="V2787" s="43">
        <v>382</v>
      </c>
      <c r="W2787" s="34" t="s">
        <v>4564</v>
      </c>
      <c r="X2787" s="44">
        <v>110639</v>
      </c>
      <c r="Y2787" s="34" t="s">
        <v>2700</v>
      </c>
      <c r="Z2787" s="43" t="s">
        <v>426</v>
      </c>
      <c r="AA2787" s="34" t="s">
        <v>406</v>
      </c>
      <c r="AB2787" s="34" t="s">
        <v>406</v>
      </c>
      <c r="AC2787" s="34" t="s">
        <v>2700</v>
      </c>
      <c r="AD2787" s="44" t="s">
        <v>7108</v>
      </c>
      <c r="AE2787" s="44" t="s">
        <v>7108</v>
      </c>
      <c r="AF2787" s="43">
        <v>382</v>
      </c>
      <c r="AG2787" s="34" t="s">
        <v>4564</v>
      </c>
      <c r="AH2787" s="34" t="s">
        <v>4563</v>
      </c>
      <c r="AI2787" s="43" t="s">
        <v>4398</v>
      </c>
      <c r="AJ2787" s="44" t="s">
        <v>4565</v>
      </c>
      <c r="AK2787" s="295">
        <v>1500487</v>
      </c>
      <c r="AL2787" s="44" t="s">
        <v>406</v>
      </c>
      <c r="AM2787" s="44" t="s">
        <v>4568</v>
      </c>
      <c r="AN2787" s="296">
        <v>215802190</v>
      </c>
      <c r="AO2787" s="34"/>
      <c r="AP2787" s="34"/>
      <c r="AQ2787" s="34"/>
      <c r="AR2787" s="34"/>
      <c r="AS2787" s="34"/>
      <c r="AT2787" s="44" t="s">
        <v>7031</v>
      </c>
      <c r="AU2787" s="44"/>
      <c r="AV2787" s="751" t="str" cm="1">
        <f t="array" ref="AV27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7" s="34"/>
      <c r="AX2787" s="34"/>
      <c r="AY2787" s="34"/>
      <c r="AZ2787" s="34"/>
      <c r="BA2787" s="34"/>
      <c r="BB2787" s="34"/>
      <c r="BC2787" s="34"/>
      <c r="BD2787" s="44">
        <v>110639</v>
      </c>
      <c r="BE2787" s="34" t="s">
        <v>2700</v>
      </c>
      <c r="BF2787" s="43" t="s">
        <v>426</v>
      </c>
      <c r="BG2787" s="34" t="s">
        <v>406</v>
      </c>
      <c r="BH2787" s="34" t="s">
        <v>406</v>
      </c>
      <c r="BI2787" s="34" t="s">
        <v>2700</v>
      </c>
      <c r="BJ2787" s="44" t="s">
        <v>7108</v>
      </c>
      <c r="BK2787" s="44" t="s">
        <v>7108</v>
      </c>
    </row>
    <row r="2788" spans="22:63">
      <c r="V2788" s="43">
        <v>383</v>
      </c>
      <c r="W2788" s="34" t="s">
        <v>4578</v>
      </c>
      <c r="X2788" s="44">
        <v>151002</v>
      </c>
      <c r="Y2788" s="34" t="s">
        <v>918</v>
      </c>
      <c r="Z2788" s="43" t="s">
        <v>426</v>
      </c>
      <c r="AA2788" s="34" t="s">
        <v>655</v>
      </c>
      <c r="AB2788" s="34" t="s">
        <v>410</v>
      </c>
      <c r="AC2788" s="34" t="s">
        <v>918</v>
      </c>
      <c r="AD2788" s="44" t="s">
        <v>7108</v>
      </c>
      <c r="AE2788" s="44" t="s">
        <v>7108</v>
      </c>
      <c r="AF2788" s="43">
        <v>383</v>
      </c>
      <c r="AG2788" s="34" t="s">
        <v>4578</v>
      </c>
      <c r="AH2788" s="34" t="s">
        <v>4577</v>
      </c>
      <c r="AI2788" s="43" t="s">
        <v>4579</v>
      </c>
      <c r="AJ2788" s="44" t="s">
        <v>4580</v>
      </c>
      <c r="AK2788" s="295">
        <v>2845545</v>
      </c>
      <c r="AL2788" s="44" t="s">
        <v>918</v>
      </c>
      <c r="AM2788" s="44" t="s">
        <v>4584</v>
      </c>
      <c r="AN2788" s="296">
        <v>215802740</v>
      </c>
      <c r="AO2788" s="34"/>
      <c r="AP2788" s="34"/>
      <c r="AQ2788" s="34"/>
      <c r="AR2788" s="34"/>
      <c r="AS2788" s="34"/>
      <c r="AT2788" s="44" t="s">
        <v>7031</v>
      </c>
      <c r="AU2788" s="44"/>
      <c r="AV2788" s="751" t="str" cm="1">
        <f t="array" ref="AV27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8" s="34"/>
      <c r="AX2788" s="34"/>
      <c r="AY2788" s="34"/>
      <c r="AZ2788" s="34"/>
      <c r="BA2788" s="34"/>
      <c r="BB2788" s="34"/>
      <c r="BC2788" s="34"/>
      <c r="BD2788" s="44">
        <v>151002</v>
      </c>
      <c r="BE2788" s="34" t="s">
        <v>918</v>
      </c>
      <c r="BF2788" s="43" t="s">
        <v>426</v>
      </c>
      <c r="BG2788" s="34" t="s">
        <v>655</v>
      </c>
      <c r="BH2788" s="34" t="s">
        <v>410</v>
      </c>
      <c r="BI2788" s="34" t="s">
        <v>918</v>
      </c>
      <c r="BJ2788" s="44" t="s">
        <v>7108</v>
      </c>
      <c r="BK2788" s="44" t="s">
        <v>7108</v>
      </c>
    </row>
    <row r="2789" spans="22:63">
      <c r="V2789" s="43">
        <v>383</v>
      </c>
      <c r="W2789" s="34" t="s">
        <v>4578</v>
      </c>
      <c r="X2789" s="44">
        <v>151005</v>
      </c>
      <c r="Y2789" s="34" t="s">
        <v>1183</v>
      </c>
      <c r="Z2789" s="43" t="s">
        <v>426</v>
      </c>
      <c r="AA2789" s="34" t="s">
        <v>655</v>
      </c>
      <c r="AB2789" s="34" t="s">
        <v>410</v>
      </c>
      <c r="AC2789" s="34" t="s">
        <v>1183</v>
      </c>
      <c r="AD2789" s="44" t="s">
        <v>7108</v>
      </c>
      <c r="AE2789" s="44" t="s">
        <v>7108</v>
      </c>
      <c r="AF2789" s="43">
        <v>383</v>
      </c>
      <c r="AG2789" s="34" t="s">
        <v>4578</v>
      </c>
      <c r="AH2789" s="34" t="s">
        <v>4577</v>
      </c>
      <c r="AI2789" s="43" t="s">
        <v>4579</v>
      </c>
      <c r="AJ2789" s="44" t="s">
        <v>4580</v>
      </c>
      <c r="AK2789" s="295">
        <v>2845545</v>
      </c>
      <c r="AL2789" s="44" t="s">
        <v>918</v>
      </c>
      <c r="AM2789" s="44" t="s">
        <v>4584</v>
      </c>
      <c r="AN2789" s="296">
        <v>215802740</v>
      </c>
      <c r="AO2789" s="34"/>
      <c r="AP2789" s="34"/>
      <c r="AQ2789" s="34"/>
      <c r="AR2789" s="34"/>
      <c r="AS2789" s="34"/>
      <c r="AT2789" s="44" t="s">
        <v>7031</v>
      </c>
      <c r="AU2789" s="44"/>
      <c r="AV2789" s="751" t="str" cm="1">
        <f t="array" ref="AV27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89" s="34"/>
      <c r="AX2789" s="34"/>
      <c r="AY2789" s="34"/>
      <c r="AZ2789" s="34"/>
      <c r="BA2789" s="34"/>
      <c r="BB2789" s="34"/>
      <c r="BC2789" s="34"/>
      <c r="BD2789" s="44">
        <v>151005</v>
      </c>
      <c r="BE2789" s="34" t="s">
        <v>1183</v>
      </c>
      <c r="BF2789" s="43" t="s">
        <v>426</v>
      </c>
      <c r="BG2789" s="34" t="s">
        <v>655</v>
      </c>
      <c r="BH2789" s="34" t="s">
        <v>410</v>
      </c>
      <c r="BI2789" s="34" t="s">
        <v>1183</v>
      </c>
      <c r="BJ2789" s="44" t="s">
        <v>7108</v>
      </c>
      <c r="BK2789" s="44" t="s">
        <v>7108</v>
      </c>
    </row>
    <row r="2790" spans="22:63">
      <c r="V2790" s="43">
        <v>383</v>
      </c>
      <c r="W2790" s="34" t="s">
        <v>4578</v>
      </c>
      <c r="X2790" s="44">
        <v>151006</v>
      </c>
      <c r="Y2790" s="34" t="s">
        <v>1473</v>
      </c>
      <c r="Z2790" s="43" t="s">
        <v>426</v>
      </c>
      <c r="AA2790" s="34" t="s">
        <v>655</v>
      </c>
      <c r="AB2790" s="34" t="s">
        <v>410</v>
      </c>
      <c r="AC2790" s="34" t="s">
        <v>1473</v>
      </c>
      <c r="AD2790" s="44" t="s">
        <v>7108</v>
      </c>
      <c r="AE2790" s="44" t="s">
        <v>7108</v>
      </c>
      <c r="AF2790" s="43">
        <v>383</v>
      </c>
      <c r="AG2790" s="34" t="s">
        <v>4578</v>
      </c>
      <c r="AH2790" s="34" t="s">
        <v>4577</v>
      </c>
      <c r="AI2790" s="43" t="s">
        <v>4579</v>
      </c>
      <c r="AJ2790" s="44" t="s">
        <v>4580</v>
      </c>
      <c r="AK2790" s="295">
        <v>2845545</v>
      </c>
      <c r="AL2790" s="44" t="s">
        <v>918</v>
      </c>
      <c r="AM2790" s="44" t="s">
        <v>4584</v>
      </c>
      <c r="AN2790" s="296">
        <v>215802740</v>
      </c>
      <c r="AO2790" s="34"/>
      <c r="AP2790" s="34"/>
      <c r="AQ2790" s="34"/>
      <c r="AR2790" s="34"/>
      <c r="AS2790" s="34"/>
      <c r="AT2790" s="44" t="s">
        <v>7031</v>
      </c>
      <c r="AU2790" s="44"/>
      <c r="AV2790" s="751" t="str" cm="1">
        <f t="array" ref="AV27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0" s="34"/>
      <c r="AX2790" s="34"/>
      <c r="AY2790" s="34"/>
      <c r="AZ2790" s="34"/>
      <c r="BA2790" s="34"/>
      <c r="BB2790" s="34"/>
      <c r="BC2790" s="34"/>
      <c r="BD2790" s="44">
        <v>151006</v>
      </c>
      <c r="BE2790" s="34" t="s">
        <v>1473</v>
      </c>
      <c r="BF2790" s="43" t="s">
        <v>426</v>
      </c>
      <c r="BG2790" s="34" t="s">
        <v>655</v>
      </c>
      <c r="BH2790" s="34" t="s">
        <v>410</v>
      </c>
      <c r="BI2790" s="34" t="s">
        <v>1473</v>
      </c>
      <c r="BJ2790" s="44" t="s">
        <v>7108</v>
      </c>
      <c r="BK2790" s="44" t="s">
        <v>7108</v>
      </c>
    </row>
    <row r="2791" spans="22:63">
      <c r="V2791" s="43">
        <v>383</v>
      </c>
      <c r="W2791" s="34" t="s">
        <v>4578</v>
      </c>
      <c r="X2791" s="44">
        <v>151000</v>
      </c>
      <c r="Y2791" s="34" t="s">
        <v>7202</v>
      </c>
      <c r="Z2791" s="43" t="s">
        <v>426</v>
      </c>
      <c r="AA2791" s="34" t="s">
        <v>655</v>
      </c>
      <c r="AB2791" s="34" t="s">
        <v>410</v>
      </c>
      <c r="AC2791" s="34" t="s">
        <v>7203</v>
      </c>
      <c r="AD2791" s="44" t="s">
        <v>7108</v>
      </c>
      <c r="AE2791" s="44" t="s">
        <v>7108</v>
      </c>
      <c r="AF2791" s="43">
        <v>383</v>
      </c>
      <c r="AG2791" s="34" t="s">
        <v>4578</v>
      </c>
      <c r="AH2791" s="34" t="s">
        <v>4577</v>
      </c>
      <c r="AI2791" s="43" t="s">
        <v>4579</v>
      </c>
      <c r="AJ2791" s="44" t="s">
        <v>4580</v>
      </c>
      <c r="AK2791" s="295">
        <v>2845545</v>
      </c>
      <c r="AL2791" s="44" t="s">
        <v>918</v>
      </c>
      <c r="AM2791" s="44" t="s">
        <v>4584</v>
      </c>
      <c r="AN2791" s="296">
        <v>215802740</v>
      </c>
      <c r="AO2791" s="34"/>
      <c r="AP2791" s="34"/>
      <c r="AQ2791" s="34"/>
      <c r="AR2791" s="34"/>
      <c r="AS2791" s="34"/>
      <c r="AT2791" s="44" t="s">
        <v>7031</v>
      </c>
      <c r="AU2791" s="44"/>
      <c r="AV2791" s="751" t="str" cm="1">
        <f t="array" ref="AV27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1" s="34"/>
      <c r="AX2791" s="34"/>
      <c r="AY2791" s="34"/>
      <c r="AZ2791" s="34"/>
      <c r="BA2791" s="34"/>
      <c r="BB2791" s="34"/>
      <c r="BC2791" s="34"/>
      <c r="BD2791" s="44">
        <v>151000</v>
      </c>
      <c r="BE2791" s="34" t="s">
        <v>7202</v>
      </c>
      <c r="BF2791" s="43" t="s">
        <v>426</v>
      </c>
      <c r="BG2791" s="34" t="s">
        <v>655</v>
      </c>
      <c r="BH2791" s="34" t="s">
        <v>410</v>
      </c>
      <c r="BI2791" s="34" t="s">
        <v>7203</v>
      </c>
      <c r="BJ2791" s="44" t="s">
        <v>7108</v>
      </c>
      <c r="BK2791" s="44" t="s">
        <v>7108</v>
      </c>
    </row>
    <row r="2792" spans="22:63">
      <c r="V2792" s="43">
        <v>383</v>
      </c>
      <c r="W2792" s="34" t="s">
        <v>4578</v>
      </c>
      <c r="X2792" s="44">
        <v>151007</v>
      </c>
      <c r="Y2792" s="34" t="s">
        <v>1745</v>
      </c>
      <c r="Z2792" s="43" t="s">
        <v>426</v>
      </c>
      <c r="AA2792" s="34" t="s">
        <v>655</v>
      </c>
      <c r="AB2792" s="34" t="s">
        <v>410</v>
      </c>
      <c r="AC2792" s="34" t="s">
        <v>7203</v>
      </c>
      <c r="AD2792" s="44" t="s">
        <v>7108</v>
      </c>
      <c r="AE2792" s="44" t="s">
        <v>7108</v>
      </c>
      <c r="AF2792" s="43">
        <v>383</v>
      </c>
      <c r="AG2792" s="34" t="s">
        <v>4578</v>
      </c>
      <c r="AH2792" s="34" t="s">
        <v>4577</v>
      </c>
      <c r="AI2792" s="43" t="s">
        <v>4579</v>
      </c>
      <c r="AJ2792" s="44" t="s">
        <v>4580</v>
      </c>
      <c r="AK2792" s="295">
        <v>2845545</v>
      </c>
      <c r="AL2792" s="44" t="s">
        <v>918</v>
      </c>
      <c r="AM2792" s="44" t="s">
        <v>4584</v>
      </c>
      <c r="AN2792" s="296">
        <v>215802740</v>
      </c>
      <c r="AO2792" s="34"/>
      <c r="AP2792" s="34"/>
      <c r="AQ2792" s="34"/>
      <c r="AR2792" s="34"/>
      <c r="AS2792" s="34"/>
      <c r="AT2792" s="44" t="s">
        <v>7031</v>
      </c>
      <c r="AU2792" s="44"/>
      <c r="AV2792" s="751" t="str" cm="1">
        <f t="array" ref="AV27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2" s="34"/>
      <c r="AX2792" s="34"/>
      <c r="AY2792" s="34"/>
      <c r="AZ2792" s="34"/>
      <c r="BA2792" s="34"/>
      <c r="BB2792" s="34"/>
      <c r="BC2792" s="34"/>
      <c r="BD2792" s="44">
        <v>151007</v>
      </c>
      <c r="BE2792" s="34" t="s">
        <v>1745</v>
      </c>
      <c r="BF2792" s="43" t="s">
        <v>426</v>
      </c>
      <c r="BG2792" s="34" t="s">
        <v>655</v>
      </c>
      <c r="BH2792" s="34" t="s">
        <v>410</v>
      </c>
      <c r="BI2792" s="34" t="s">
        <v>7203</v>
      </c>
      <c r="BJ2792" s="44" t="s">
        <v>7108</v>
      </c>
      <c r="BK2792" s="44" t="s">
        <v>7108</v>
      </c>
    </row>
    <row r="2793" spans="22:63">
      <c r="V2793" s="43">
        <v>383</v>
      </c>
      <c r="W2793" s="34" t="s">
        <v>4578</v>
      </c>
      <c r="X2793" s="44">
        <v>151103</v>
      </c>
      <c r="Y2793" s="34" t="s">
        <v>1474</v>
      </c>
      <c r="Z2793" s="43" t="s">
        <v>426</v>
      </c>
      <c r="AA2793" s="34" t="s">
        <v>656</v>
      </c>
      <c r="AB2793" s="34" t="s">
        <v>410</v>
      </c>
      <c r="AC2793" s="34" t="s">
        <v>1474</v>
      </c>
      <c r="AD2793" s="44" t="s">
        <v>7108</v>
      </c>
      <c r="AE2793" s="44" t="s">
        <v>7108</v>
      </c>
      <c r="AF2793" s="43">
        <v>383</v>
      </c>
      <c r="AG2793" s="34" t="s">
        <v>4578</v>
      </c>
      <c r="AH2793" s="34" t="s">
        <v>4577</v>
      </c>
      <c r="AI2793" s="43" t="s">
        <v>4579</v>
      </c>
      <c r="AJ2793" s="44" t="s">
        <v>4580</v>
      </c>
      <c r="AK2793" s="295">
        <v>2845545</v>
      </c>
      <c r="AL2793" s="44" t="s">
        <v>918</v>
      </c>
      <c r="AM2793" s="44" t="s">
        <v>4584</v>
      </c>
      <c r="AN2793" s="296">
        <v>215802740</v>
      </c>
      <c r="AO2793" s="34"/>
      <c r="AP2793" s="34"/>
      <c r="AQ2793" s="34"/>
      <c r="AR2793" s="34"/>
      <c r="AS2793" s="34"/>
      <c r="AT2793" s="44" t="s">
        <v>7031</v>
      </c>
      <c r="AU2793" s="44"/>
      <c r="AV2793" s="751" t="str" cm="1">
        <f t="array" ref="AV27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3" s="34"/>
      <c r="AX2793" s="34"/>
      <c r="AY2793" s="34"/>
      <c r="AZ2793" s="34"/>
      <c r="BA2793" s="34"/>
      <c r="BB2793" s="34"/>
      <c r="BC2793" s="34"/>
      <c r="BD2793" s="44">
        <v>151103</v>
      </c>
      <c r="BE2793" s="34" t="s">
        <v>1474</v>
      </c>
      <c r="BF2793" s="43" t="s">
        <v>426</v>
      </c>
      <c r="BG2793" s="34" t="s">
        <v>656</v>
      </c>
      <c r="BH2793" s="34" t="s">
        <v>410</v>
      </c>
      <c r="BI2793" s="34" t="s">
        <v>1474</v>
      </c>
      <c r="BJ2793" s="44" t="s">
        <v>7108</v>
      </c>
      <c r="BK2793" s="44" t="s">
        <v>7108</v>
      </c>
    </row>
    <row r="2794" spans="22:63">
      <c r="V2794" s="43">
        <v>383</v>
      </c>
      <c r="W2794" s="34" t="s">
        <v>4578</v>
      </c>
      <c r="X2794" s="44">
        <v>151101</v>
      </c>
      <c r="Y2794" s="34" t="s">
        <v>919</v>
      </c>
      <c r="Z2794" s="43" t="s">
        <v>426</v>
      </c>
      <c r="AA2794" s="34" t="s">
        <v>656</v>
      </c>
      <c r="AB2794" s="34" t="s">
        <v>410</v>
      </c>
      <c r="AC2794" s="34" t="s">
        <v>919</v>
      </c>
      <c r="AD2794" s="44" t="s">
        <v>7108</v>
      </c>
      <c r="AE2794" s="44" t="s">
        <v>7108</v>
      </c>
      <c r="AF2794" s="43">
        <v>383</v>
      </c>
      <c r="AG2794" s="34" t="s">
        <v>4578</v>
      </c>
      <c r="AH2794" s="34" t="s">
        <v>4577</v>
      </c>
      <c r="AI2794" s="43" t="s">
        <v>4579</v>
      </c>
      <c r="AJ2794" s="44" t="s">
        <v>4580</v>
      </c>
      <c r="AK2794" s="295">
        <v>2845545</v>
      </c>
      <c r="AL2794" s="44" t="s">
        <v>918</v>
      </c>
      <c r="AM2794" s="44" t="s">
        <v>4584</v>
      </c>
      <c r="AN2794" s="296">
        <v>215802740</v>
      </c>
      <c r="AO2794" s="34"/>
      <c r="AP2794" s="34"/>
      <c r="AQ2794" s="34"/>
      <c r="AR2794" s="34"/>
      <c r="AS2794" s="34"/>
      <c r="AT2794" s="44" t="s">
        <v>7031</v>
      </c>
      <c r="AU2794" s="44"/>
      <c r="AV2794" s="751" t="str" cm="1">
        <f t="array" ref="AV27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4" s="34"/>
      <c r="AX2794" s="34"/>
      <c r="AY2794" s="34"/>
      <c r="AZ2794" s="34"/>
      <c r="BA2794" s="34"/>
      <c r="BB2794" s="34"/>
      <c r="BC2794" s="34"/>
      <c r="BD2794" s="44">
        <v>151101</v>
      </c>
      <c r="BE2794" s="34" t="s">
        <v>919</v>
      </c>
      <c r="BF2794" s="43" t="s">
        <v>426</v>
      </c>
      <c r="BG2794" s="34" t="s">
        <v>656</v>
      </c>
      <c r="BH2794" s="34" t="s">
        <v>410</v>
      </c>
      <c r="BI2794" s="34" t="s">
        <v>919</v>
      </c>
      <c r="BJ2794" s="44" t="s">
        <v>7108</v>
      </c>
      <c r="BK2794" s="44" t="s">
        <v>7108</v>
      </c>
    </row>
    <row r="2795" spans="22:63">
      <c r="V2795" s="43">
        <v>383</v>
      </c>
      <c r="W2795" s="34" t="s">
        <v>4578</v>
      </c>
      <c r="X2795" s="44">
        <v>151100</v>
      </c>
      <c r="Y2795" s="34" t="s">
        <v>7204</v>
      </c>
      <c r="Z2795" s="43" t="s">
        <v>426</v>
      </c>
      <c r="AA2795" s="34" t="s">
        <v>656</v>
      </c>
      <c r="AB2795" s="34" t="s">
        <v>410</v>
      </c>
      <c r="AC2795" s="34" t="s">
        <v>1184</v>
      </c>
      <c r="AD2795" s="44" t="s">
        <v>7108</v>
      </c>
      <c r="AE2795" s="44" t="s">
        <v>7108</v>
      </c>
      <c r="AF2795" s="43">
        <v>383</v>
      </c>
      <c r="AG2795" s="34" t="s">
        <v>4578</v>
      </c>
      <c r="AH2795" s="34" t="s">
        <v>4577</v>
      </c>
      <c r="AI2795" s="43" t="s">
        <v>4579</v>
      </c>
      <c r="AJ2795" s="44" t="s">
        <v>4580</v>
      </c>
      <c r="AK2795" s="295">
        <v>2845545</v>
      </c>
      <c r="AL2795" s="44" t="s">
        <v>918</v>
      </c>
      <c r="AM2795" s="44" t="s">
        <v>4584</v>
      </c>
      <c r="AN2795" s="296">
        <v>215802740</v>
      </c>
      <c r="AO2795" s="34"/>
      <c r="AP2795" s="34"/>
      <c r="AQ2795" s="34"/>
      <c r="AR2795" s="34"/>
      <c r="AS2795" s="34"/>
      <c r="AT2795" s="44" t="s">
        <v>7031</v>
      </c>
      <c r="AU2795" s="44"/>
      <c r="AV2795" s="751" t="str" cm="1">
        <f t="array" ref="AV27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5" s="34"/>
      <c r="AX2795" s="34"/>
      <c r="AY2795" s="34"/>
      <c r="AZ2795" s="34"/>
      <c r="BA2795" s="34"/>
      <c r="BB2795" s="34"/>
      <c r="BC2795" s="34"/>
      <c r="BD2795" s="44">
        <v>151100</v>
      </c>
      <c r="BE2795" s="34" t="s">
        <v>7204</v>
      </c>
      <c r="BF2795" s="43" t="s">
        <v>426</v>
      </c>
      <c r="BG2795" s="34" t="s">
        <v>656</v>
      </c>
      <c r="BH2795" s="34" t="s">
        <v>410</v>
      </c>
      <c r="BI2795" s="34" t="s">
        <v>1184</v>
      </c>
      <c r="BJ2795" s="44" t="s">
        <v>7108</v>
      </c>
      <c r="BK2795" s="44" t="s">
        <v>7108</v>
      </c>
    </row>
    <row r="2796" spans="22:63">
      <c r="V2796" s="43">
        <v>383</v>
      </c>
      <c r="W2796" s="34" t="s">
        <v>4578</v>
      </c>
      <c r="X2796" s="44">
        <v>151102</v>
      </c>
      <c r="Y2796" s="34" t="s">
        <v>1184</v>
      </c>
      <c r="Z2796" s="43" t="s">
        <v>426</v>
      </c>
      <c r="AA2796" s="34" t="s">
        <v>656</v>
      </c>
      <c r="AB2796" s="34" t="s">
        <v>410</v>
      </c>
      <c r="AC2796" s="34" t="s">
        <v>1184</v>
      </c>
      <c r="AD2796" s="44" t="s">
        <v>7108</v>
      </c>
      <c r="AE2796" s="44" t="s">
        <v>7108</v>
      </c>
      <c r="AF2796" s="43">
        <v>383</v>
      </c>
      <c r="AG2796" s="34" t="s">
        <v>4578</v>
      </c>
      <c r="AH2796" s="34" t="s">
        <v>4577</v>
      </c>
      <c r="AI2796" s="43" t="s">
        <v>4579</v>
      </c>
      <c r="AJ2796" s="44" t="s">
        <v>4580</v>
      </c>
      <c r="AK2796" s="295">
        <v>2845545</v>
      </c>
      <c r="AL2796" s="44" t="s">
        <v>918</v>
      </c>
      <c r="AM2796" s="44" t="s">
        <v>4584</v>
      </c>
      <c r="AN2796" s="296">
        <v>215802740</v>
      </c>
      <c r="AO2796" s="34"/>
      <c r="AP2796" s="34"/>
      <c r="AQ2796" s="34"/>
      <c r="AR2796" s="34"/>
      <c r="AS2796" s="34"/>
      <c r="AT2796" s="44" t="s">
        <v>7031</v>
      </c>
      <c r="AU2796" s="44"/>
      <c r="AV2796" s="751" t="str" cm="1">
        <f t="array" ref="AV27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6" s="34"/>
      <c r="AX2796" s="34"/>
      <c r="AY2796" s="34"/>
      <c r="AZ2796" s="34"/>
      <c r="BA2796" s="34"/>
      <c r="BB2796" s="34"/>
      <c r="BC2796" s="34"/>
      <c r="BD2796" s="44">
        <v>151102</v>
      </c>
      <c r="BE2796" s="34" t="s">
        <v>1184</v>
      </c>
      <c r="BF2796" s="43" t="s">
        <v>426</v>
      </c>
      <c r="BG2796" s="34" t="s">
        <v>656</v>
      </c>
      <c r="BH2796" s="34" t="s">
        <v>410</v>
      </c>
      <c r="BI2796" s="34" t="s">
        <v>1184</v>
      </c>
      <c r="BJ2796" s="44" t="s">
        <v>7108</v>
      </c>
      <c r="BK2796" s="44" t="s">
        <v>7108</v>
      </c>
    </row>
    <row r="2797" spans="22:63">
      <c r="V2797" s="43">
        <v>384</v>
      </c>
      <c r="W2797" s="34" t="s">
        <v>4592</v>
      </c>
      <c r="X2797" s="44">
        <v>111603</v>
      </c>
      <c r="Y2797" s="34" t="s">
        <v>592</v>
      </c>
      <c r="Z2797" s="43" t="s">
        <v>426</v>
      </c>
      <c r="AA2797" s="34" t="s">
        <v>592</v>
      </c>
      <c r="AB2797" s="34" t="s">
        <v>406</v>
      </c>
      <c r="AC2797" s="34" t="s">
        <v>592</v>
      </c>
      <c r="AD2797" s="44" t="s">
        <v>7108</v>
      </c>
      <c r="AE2797" s="44" t="s">
        <v>7108</v>
      </c>
      <c r="AF2797" s="43">
        <v>384</v>
      </c>
      <c r="AG2797" s="34" t="s">
        <v>4592</v>
      </c>
      <c r="AH2797" s="34" t="s">
        <v>4591</v>
      </c>
      <c r="AI2797" s="43" t="s">
        <v>4413</v>
      </c>
      <c r="AJ2797" s="44" t="s">
        <v>4593</v>
      </c>
      <c r="AK2797" s="295">
        <v>2675328</v>
      </c>
      <c r="AL2797" s="44" t="s">
        <v>592</v>
      </c>
      <c r="AM2797" s="44" t="s">
        <v>4595</v>
      </c>
      <c r="AN2797" s="296">
        <v>215802570</v>
      </c>
      <c r="AO2797" s="34"/>
      <c r="AP2797" s="34"/>
      <c r="AQ2797" s="34"/>
      <c r="AR2797" s="34"/>
      <c r="AS2797" s="34"/>
      <c r="AT2797" s="44" t="s">
        <v>7031</v>
      </c>
      <c r="AU2797" s="44"/>
      <c r="AV2797" s="751" t="str" cm="1">
        <f t="array" ref="AV27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7" s="34"/>
      <c r="AX2797" s="34"/>
      <c r="AY2797" s="34"/>
      <c r="AZ2797" s="34"/>
      <c r="BA2797" s="34"/>
      <c r="BB2797" s="34"/>
      <c r="BC2797" s="34"/>
      <c r="BD2797" s="44">
        <v>111603</v>
      </c>
      <c r="BE2797" s="34" t="s">
        <v>592</v>
      </c>
      <c r="BF2797" s="43" t="s">
        <v>426</v>
      </c>
      <c r="BG2797" s="34" t="s">
        <v>592</v>
      </c>
      <c r="BH2797" s="34" t="s">
        <v>406</v>
      </c>
      <c r="BI2797" s="34" t="s">
        <v>592</v>
      </c>
      <c r="BJ2797" s="44" t="s">
        <v>7108</v>
      </c>
      <c r="BK2797" s="44" t="s">
        <v>7108</v>
      </c>
    </row>
    <row r="2798" spans="22:63">
      <c r="V2798" s="43">
        <v>384</v>
      </c>
      <c r="W2798" s="34" t="s">
        <v>4592</v>
      </c>
      <c r="X2798" s="44">
        <v>111600</v>
      </c>
      <c r="Y2798" s="34" t="s">
        <v>7205</v>
      </c>
      <c r="Z2798" s="43" t="s">
        <v>426</v>
      </c>
      <c r="AA2798" s="34" t="s">
        <v>592</v>
      </c>
      <c r="AB2798" s="34" t="s">
        <v>406</v>
      </c>
      <c r="AC2798" s="34" t="s">
        <v>592</v>
      </c>
      <c r="AD2798" s="44" t="s">
        <v>7108</v>
      </c>
      <c r="AE2798" s="44" t="s">
        <v>7108</v>
      </c>
      <c r="AF2798" s="43">
        <v>384</v>
      </c>
      <c r="AG2798" s="34" t="s">
        <v>4592</v>
      </c>
      <c r="AH2798" s="34" t="s">
        <v>4591</v>
      </c>
      <c r="AI2798" s="43" t="s">
        <v>4413</v>
      </c>
      <c r="AJ2798" s="44" t="s">
        <v>4593</v>
      </c>
      <c r="AK2798" s="295">
        <v>2675328</v>
      </c>
      <c r="AL2798" s="44" t="s">
        <v>592</v>
      </c>
      <c r="AM2798" s="44" t="s">
        <v>4595</v>
      </c>
      <c r="AN2798" s="296">
        <v>215802570</v>
      </c>
      <c r="AO2798" s="34"/>
      <c r="AP2798" s="34"/>
      <c r="AQ2798" s="34"/>
      <c r="AR2798" s="34"/>
      <c r="AS2798" s="34"/>
      <c r="AT2798" s="44" t="s">
        <v>7031</v>
      </c>
      <c r="AU2798" s="44"/>
      <c r="AV2798" s="751" t="str" cm="1">
        <f t="array" ref="AV27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8" s="34"/>
      <c r="AX2798" s="34"/>
      <c r="AY2798" s="34"/>
      <c r="AZ2798" s="34"/>
      <c r="BA2798" s="34"/>
      <c r="BB2798" s="34"/>
      <c r="BC2798" s="34"/>
      <c r="BD2798" s="44">
        <v>111600</v>
      </c>
      <c r="BE2798" s="34" t="s">
        <v>7205</v>
      </c>
      <c r="BF2798" s="43" t="s">
        <v>426</v>
      </c>
      <c r="BG2798" s="34" t="s">
        <v>592</v>
      </c>
      <c r="BH2798" s="34" t="s">
        <v>406</v>
      </c>
      <c r="BI2798" s="34" t="s">
        <v>592</v>
      </c>
      <c r="BJ2798" s="44" t="s">
        <v>7108</v>
      </c>
      <c r="BK2798" s="44" t="s">
        <v>7108</v>
      </c>
    </row>
    <row r="2799" spans="22:63">
      <c r="V2799" s="43">
        <v>384</v>
      </c>
      <c r="W2799" s="34" t="s">
        <v>4592</v>
      </c>
      <c r="X2799" s="44">
        <v>111608</v>
      </c>
      <c r="Y2799" s="34" t="s">
        <v>7206</v>
      </c>
      <c r="Z2799" s="43" t="s">
        <v>426</v>
      </c>
      <c r="AA2799" s="34" t="s">
        <v>592</v>
      </c>
      <c r="AB2799" s="34" t="s">
        <v>406</v>
      </c>
      <c r="AC2799" s="34" t="s">
        <v>7207</v>
      </c>
      <c r="AD2799" s="44" t="s">
        <v>7108</v>
      </c>
      <c r="AE2799" s="44" t="s">
        <v>7108</v>
      </c>
      <c r="AF2799" s="43">
        <v>384</v>
      </c>
      <c r="AG2799" s="34" t="s">
        <v>4592</v>
      </c>
      <c r="AH2799" s="34" t="s">
        <v>4591</v>
      </c>
      <c r="AI2799" s="43" t="s">
        <v>4413</v>
      </c>
      <c r="AJ2799" s="44" t="s">
        <v>4593</v>
      </c>
      <c r="AK2799" s="295">
        <v>2675328</v>
      </c>
      <c r="AL2799" s="44" t="s">
        <v>592</v>
      </c>
      <c r="AM2799" s="44" t="s">
        <v>4595</v>
      </c>
      <c r="AN2799" s="296">
        <v>215802570</v>
      </c>
      <c r="AO2799" s="34"/>
      <c r="AP2799" s="34"/>
      <c r="AQ2799" s="34"/>
      <c r="AR2799" s="34"/>
      <c r="AS2799" s="34"/>
      <c r="AT2799" s="44" t="s">
        <v>7031</v>
      </c>
      <c r="AU2799" s="44"/>
      <c r="AV2799" s="751" t="str" cm="1">
        <f t="array" ref="AV27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799" s="34"/>
      <c r="AX2799" s="34"/>
      <c r="AY2799" s="34"/>
      <c r="AZ2799" s="34"/>
      <c r="BA2799" s="34"/>
      <c r="BB2799" s="34"/>
      <c r="BC2799" s="34"/>
      <c r="BD2799" s="44">
        <v>111608</v>
      </c>
      <c r="BE2799" s="34" t="s">
        <v>7206</v>
      </c>
      <c r="BF2799" s="43" t="s">
        <v>426</v>
      </c>
      <c r="BG2799" s="34" t="s">
        <v>592</v>
      </c>
      <c r="BH2799" s="34" t="s">
        <v>406</v>
      </c>
      <c r="BI2799" s="34" t="s">
        <v>7207</v>
      </c>
      <c r="BJ2799" s="44" t="s">
        <v>7108</v>
      </c>
      <c r="BK2799" s="44" t="s">
        <v>7108</v>
      </c>
    </row>
    <row r="2800" spans="22:63">
      <c r="V2800" s="43">
        <v>384</v>
      </c>
      <c r="W2800" s="34" t="s">
        <v>4592</v>
      </c>
      <c r="X2800" s="44">
        <v>111609</v>
      </c>
      <c r="Y2800" s="34" t="s">
        <v>7208</v>
      </c>
      <c r="Z2800" s="43" t="s">
        <v>426</v>
      </c>
      <c r="AA2800" s="34" t="s">
        <v>592</v>
      </c>
      <c r="AB2800" s="34" t="s">
        <v>406</v>
      </c>
      <c r="AC2800" s="34" t="s">
        <v>7209</v>
      </c>
      <c r="AD2800" s="44" t="s">
        <v>7108</v>
      </c>
      <c r="AE2800" s="44" t="s">
        <v>7108</v>
      </c>
      <c r="AF2800" s="43">
        <v>384</v>
      </c>
      <c r="AG2800" s="34" t="s">
        <v>4592</v>
      </c>
      <c r="AH2800" s="34" t="s">
        <v>4591</v>
      </c>
      <c r="AI2800" s="43" t="s">
        <v>4413</v>
      </c>
      <c r="AJ2800" s="44" t="s">
        <v>4593</v>
      </c>
      <c r="AK2800" s="295">
        <v>2675328</v>
      </c>
      <c r="AL2800" s="44" t="s">
        <v>592</v>
      </c>
      <c r="AM2800" s="44" t="s">
        <v>4595</v>
      </c>
      <c r="AN2800" s="296">
        <v>215802570</v>
      </c>
      <c r="AO2800" s="34"/>
      <c r="AP2800" s="34"/>
      <c r="AQ2800" s="34"/>
      <c r="AR2800" s="34"/>
      <c r="AS2800" s="34"/>
      <c r="AT2800" s="44" t="s">
        <v>7031</v>
      </c>
      <c r="AU2800" s="44"/>
      <c r="AV2800" s="751" t="str" cm="1">
        <f t="array" ref="AV28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800" s="34"/>
      <c r="AX2800" s="34"/>
      <c r="AY2800" s="34"/>
      <c r="AZ2800" s="34"/>
      <c r="BA2800" s="34"/>
      <c r="BB2800" s="34"/>
      <c r="BC2800" s="34"/>
      <c r="BD2800" s="44">
        <v>111609</v>
      </c>
      <c r="BE2800" s="34" t="s">
        <v>7208</v>
      </c>
      <c r="BF2800" s="43" t="s">
        <v>426</v>
      </c>
      <c r="BG2800" s="34" t="s">
        <v>592</v>
      </c>
      <c r="BH2800" s="34" t="s">
        <v>406</v>
      </c>
      <c r="BI2800" s="34" t="s">
        <v>7209</v>
      </c>
      <c r="BJ2800" s="44" t="s">
        <v>7108</v>
      </c>
      <c r="BK2800" s="44" t="s">
        <v>7108</v>
      </c>
    </row>
    <row r="2801" spans="22:63">
      <c r="V2801" s="43">
        <v>384</v>
      </c>
      <c r="W2801" s="34" t="s">
        <v>4592</v>
      </c>
      <c r="X2801" s="44">
        <v>111610</v>
      </c>
      <c r="Y2801" s="34" t="s">
        <v>7210</v>
      </c>
      <c r="Z2801" s="43" t="s">
        <v>426</v>
      </c>
      <c r="AA2801" s="34" t="s">
        <v>592</v>
      </c>
      <c r="AB2801" s="34" t="s">
        <v>406</v>
      </c>
      <c r="AC2801" s="34" t="s">
        <v>7211</v>
      </c>
      <c r="AD2801" s="44" t="s">
        <v>7108</v>
      </c>
      <c r="AE2801" s="44" t="s">
        <v>7108</v>
      </c>
      <c r="AF2801" s="43">
        <v>384</v>
      </c>
      <c r="AG2801" s="34" t="s">
        <v>4592</v>
      </c>
      <c r="AH2801" s="34" t="s">
        <v>4591</v>
      </c>
      <c r="AI2801" s="43" t="s">
        <v>4413</v>
      </c>
      <c r="AJ2801" s="44" t="s">
        <v>4593</v>
      </c>
      <c r="AK2801" s="295">
        <v>2675328</v>
      </c>
      <c r="AL2801" s="44" t="s">
        <v>592</v>
      </c>
      <c r="AM2801" s="44" t="s">
        <v>4595</v>
      </c>
      <c r="AN2801" s="296">
        <v>215802570</v>
      </c>
      <c r="AO2801" s="34"/>
      <c r="AP2801" s="34"/>
      <c r="AQ2801" s="34"/>
      <c r="AR2801" s="34"/>
      <c r="AS2801" s="34"/>
      <c r="AT2801" s="44" t="s">
        <v>7212</v>
      </c>
      <c r="AU2801" s="44"/>
      <c r="AV2801" s="751" t="str" cm="1">
        <f t="array" ref="AV28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DL</v>
      </c>
      <c r="AW2801" s="34"/>
      <c r="AX2801" s="34"/>
      <c r="AY2801" s="34"/>
      <c r="AZ2801" s="34"/>
      <c r="BA2801" s="34"/>
      <c r="BB2801" s="34"/>
      <c r="BC2801" s="34"/>
      <c r="BD2801" s="44">
        <v>111610</v>
      </c>
      <c r="BE2801" s="34" t="s">
        <v>7210</v>
      </c>
      <c r="BF2801" s="43" t="s">
        <v>426</v>
      </c>
      <c r="BG2801" s="34" t="s">
        <v>592</v>
      </c>
      <c r="BH2801" s="34" t="s">
        <v>406</v>
      </c>
      <c r="BI2801" s="34" t="s">
        <v>7211</v>
      </c>
      <c r="BJ2801" s="44" t="s">
        <v>7108</v>
      </c>
      <c r="BK2801" s="44" t="s">
        <v>7108</v>
      </c>
    </row>
    <row r="2802" spans="22:63">
      <c r="V2802" s="43">
        <v>443</v>
      </c>
      <c r="W2802" s="34" t="s">
        <v>4711</v>
      </c>
      <c r="X2802" s="44">
        <v>150100</v>
      </c>
      <c r="Y2802" s="34" t="s">
        <v>7213</v>
      </c>
      <c r="Z2802" s="43" t="s">
        <v>1277</v>
      </c>
      <c r="AA2802" s="34" t="s">
        <v>453</v>
      </c>
      <c r="AB2802" s="34" t="s">
        <v>410</v>
      </c>
      <c r="AC2802" s="34" t="s">
        <v>7214</v>
      </c>
      <c r="AD2802" s="44" t="s">
        <v>4708</v>
      </c>
      <c r="AE2802" s="44" t="s">
        <v>7215</v>
      </c>
      <c r="AF2802" s="43">
        <v>443</v>
      </c>
      <c r="AG2802" s="34" t="s">
        <v>4711</v>
      </c>
      <c r="AH2802" s="34" t="s">
        <v>4710</v>
      </c>
      <c r="AI2802" s="43" t="s">
        <v>4712</v>
      </c>
      <c r="AJ2802" s="44" t="s">
        <v>4713</v>
      </c>
      <c r="AK2802" s="295">
        <v>7580093</v>
      </c>
      <c r="AL2802" s="44" t="s">
        <v>453</v>
      </c>
      <c r="AM2802" s="44" t="s">
        <v>4717</v>
      </c>
      <c r="AN2802" s="296">
        <v>265146910</v>
      </c>
      <c r="AO2802" s="34"/>
      <c r="AP2802" s="34"/>
      <c r="AQ2802" s="34"/>
      <c r="AR2802" s="34"/>
      <c r="AS2802" s="34"/>
      <c r="AT2802" s="44" t="s">
        <v>7212</v>
      </c>
      <c r="AU2802" s="44"/>
      <c r="AV2802" s="751" t="str" cm="1">
        <f t="array" ref="AV28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02" s="34"/>
      <c r="AX2802" s="34"/>
      <c r="AY2802" s="34"/>
      <c r="AZ2802" s="34"/>
      <c r="BA2802" s="34"/>
      <c r="BB2802" s="34"/>
      <c r="BC2802" s="34"/>
      <c r="BD2802" s="44">
        <v>150100</v>
      </c>
      <c r="BE2802" s="34" t="s">
        <v>7213</v>
      </c>
      <c r="BF2802" s="43" t="s">
        <v>1277</v>
      </c>
      <c r="BG2802" s="34" t="s">
        <v>453</v>
      </c>
      <c r="BH2802" s="34" t="s">
        <v>410</v>
      </c>
      <c r="BI2802" s="34" t="s">
        <v>7214</v>
      </c>
      <c r="BJ2802" s="44" t="s">
        <v>4708</v>
      </c>
      <c r="BK2802" s="44" t="s">
        <v>7215</v>
      </c>
    </row>
    <row r="2803" spans="22:63">
      <c r="V2803" s="43">
        <v>443</v>
      </c>
      <c r="W2803" s="34" t="s">
        <v>4711</v>
      </c>
      <c r="X2803" s="44">
        <v>150106</v>
      </c>
      <c r="Y2803" s="34" t="s">
        <v>1465</v>
      </c>
      <c r="Z2803" s="43" t="s">
        <v>1277</v>
      </c>
      <c r="AA2803" s="34" t="s">
        <v>453</v>
      </c>
      <c r="AB2803" s="34" t="s">
        <v>410</v>
      </c>
      <c r="AC2803" s="34" t="s">
        <v>1465</v>
      </c>
      <c r="AD2803" s="44" t="s">
        <v>4708</v>
      </c>
      <c r="AE2803" s="44" t="s">
        <v>7215</v>
      </c>
      <c r="AF2803" s="43">
        <v>443</v>
      </c>
      <c r="AG2803" s="34" t="s">
        <v>4711</v>
      </c>
      <c r="AH2803" s="34" t="s">
        <v>4710</v>
      </c>
      <c r="AI2803" s="43" t="s">
        <v>4712</v>
      </c>
      <c r="AJ2803" s="44" t="s">
        <v>4713</v>
      </c>
      <c r="AK2803" s="295">
        <v>7580093</v>
      </c>
      <c r="AL2803" s="44" t="s">
        <v>453</v>
      </c>
      <c r="AM2803" s="44" t="s">
        <v>4717</v>
      </c>
      <c r="AN2803" s="296">
        <v>265146910</v>
      </c>
      <c r="AO2803" s="34"/>
      <c r="AP2803" s="34"/>
      <c r="AQ2803" s="34"/>
      <c r="AR2803" s="34"/>
      <c r="AS2803" s="34"/>
      <c r="AT2803" s="44" t="s">
        <v>7212</v>
      </c>
      <c r="AU2803" s="44"/>
      <c r="AV2803" s="751" t="str" cm="1">
        <f t="array" ref="AV28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03" s="34"/>
      <c r="AX2803" s="34"/>
      <c r="AY2803" s="34"/>
      <c r="AZ2803" s="34"/>
      <c r="BA2803" s="34"/>
      <c r="BB2803" s="34"/>
      <c r="BC2803" s="34"/>
      <c r="BD2803" s="44">
        <v>150106</v>
      </c>
      <c r="BE2803" s="34" t="s">
        <v>1465</v>
      </c>
      <c r="BF2803" s="43" t="s">
        <v>1277</v>
      </c>
      <c r="BG2803" s="34" t="s">
        <v>453</v>
      </c>
      <c r="BH2803" s="34" t="s">
        <v>410</v>
      </c>
      <c r="BI2803" s="34" t="s">
        <v>1465</v>
      </c>
      <c r="BJ2803" s="44" t="s">
        <v>4708</v>
      </c>
      <c r="BK2803" s="44" t="s">
        <v>7215</v>
      </c>
    </row>
    <row r="2804" spans="22:63">
      <c r="V2804" s="43">
        <v>443</v>
      </c>
      <c r="W2804" s="34" t="s">
        <v>4711</v>
      </c>
      <c r="X2804" s="44">
        <v>150105</v>
      </c>
      <c r="Y2804" s="34" t="s">
        <v>1175</v>
      </c>
      <c r="Z2804" s="43" t="s">
        <v>1277</v>
      </c>
      <c r="AA2804" s="34" t="s">
        <v>453</v>
      </c>
      <c r="AB2804" s="34" t="s">
        <v>410</v>
      </c>
      <c r="AC2804" s="34" t="s">
        <v>1175</v>
      </c>
      <c r="AD2804" s="44" t="s">
        <v>4708</v>
      </c>
      <c r="AE2804" s="44" t="s">
        <v>7215</v>
      </c>
      <c r="AF2804" s="43">
        <v>443</v>
      </c>
      <c r="AG2804" s="34" t="s">
        <v>4711</v>
      </c>
      <c r="AH2804" s="34" t="s">
        <v>4710</v>
      </c>
      <c r="AI2804" s="43" t="s">
        <v>4712</v>
      </c>
      <c r="AJ2804" s="44" t="s">
        <v>4713</v>
      </c>
      <c r="AK2804" s="295">
        <v>7580093</v>
      </c>
      <c r="AL2804" s="44" t="s">
        <v>453</v>
      </c>
      <c r="AM2804" s="44" t="s">
        <v>4717</v>
      </c>
      <c r="AN2804" s="296">
        <v>265146910</v>
      </c>
      <c r="AO2804" s="34"/>
      <c r="AP2804" s="34"/>
      <c r="AQ2804" s="34"/>
      <c r="AR2804" s="34"/>
      <c r="AS2804" s="34"/>
      <c r="AT2804" s="44" t="s">
        <v>7212</v>
      </c>
      <c r="AU2804" s="44"/>
      <c r="AV2804" s="751" t="str" cm="1">
        <f t="array" ref="AV28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04" s="34"/>
      <c r="AX2804" s="34"/>
      <c r="AY2804" s="34"/>
      <c r="AZ2804" s="34"/>
      <c r="BA2804" s="34"/>
      <c r="BB2804" s="34"/>
      <c r="BC2804" s="34"/>
      <c r="BD2804" s="44">
        <v>150105</v>
      </c>
      <c r="BE2804" s="34" t="s">
        <v>1175</v>
      </c>
      <c r="BF2804" s="43" t="s">
        <v>1277</v>
      </c>
      <c r="BG2804" s="34" t="s">
        <v>453</v>
      </c>
      <c r="BH2804" s="34" t="s">
        <v>410</v>
      </c>
      <c r="BI2804" s="34" t="s">
        <v>1175</v>
      </c>
      <c r="BJ2804" s="44" t="s">
        <v>4708</v>
      </c>
      <c r="BK2804" s="44" t="s">
        <v>7215</v>
      </c>
    </row>
    <row r="2805" spans="22:63">
      <c r="V2805" s="43">
        <v>443</v>
      </c>
      <c r="W2805" s="34" t="s">
        <v>4711</v>
      </c>
      <c r="X2805" s="44">
        <v>150104</v>
      </c>
      <c r="Y2805" s="34" t="s">
        <v>911</v>
      </c>
      <c r="Z2805" s="43" t="s">
        <v>1277</v>
      </c>
      <c r="AA2805" s="34" t="s">
        <v>453</v>
      </c>
      <c r="AB2805" s="34" t="s">
        <v>410</v>
      </c>
      <c r="AC2805" s="34" t="s">
        <v>911</v>
      </c>
      <c r="AD2805" s="44" t="s">
        <v>4708</v>
      </c>
      <c r="AE2805" s="44" t="s">
        <v>7215</v>
      </c>
      <c r="AF2805" s="43">
        <v>443</v>
      </c>
      <c r="AG2805" s="34" t="s">
        <v>4711</v>
      </c>
      <c r="AH2805" s="34" t="s">
        <v>4710</v>
      </c>
      <c r="AI2805" s="43" t="s">
        <v>4712</v>
      </c>
      <c r="AJ2805" s="44" t="s">
        <v>4713</v>
      </c>
      <c r="AK2805" s="295">
        <v>7580093</v>
      </c>
      <c r="AL2805" s="44" t="s">
        <v>453</v>
      </c>
      <c r="AM2805" s="44" t="s">
        <v>4717</v>
      </c>
      <c r="AN2805" s="296">
        <v>265146910</v>
      </c>
      <c r="AO2805" s="34"/>
      <c r="AP2805" s="34"/>
      <c r="AQ2805" s="34"/>
      <c r="AR2805" s="34"/>
      <c r="AS2805" s="34"/>
      <c r="AT2805" s="44" t="s">
        <v>7212</v>
      </c>
      <c r="AU2805" s="44"/>
      <c r="AV2805" s="751" t="str" cm="1">
        <f t="array" ref="AV28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05" s="34"/>
      <c r="AX2805" s="34"/>
      <c r="AY2805" s="34"/>
      <c r="AZ2805" s="34"/>
      <c r="BA2805" s="34"/>
      <c r="BB2805" s="34"/>
      <c r="BC2805" s="34"/>
      <c r="BD2805" s="44">
        <v>150104</v>
      </c>
      <c r="BE2805" s="34" t="s">
        <v>911</v>
      </c>
      <c r="BF2805" s="43" t="s">
        <v>1277</v>
      </c>
      <c r="BG2805" s="34" t="s">
        <v>453</v>
      </c>
      <c r="BH2805" s="34" t="s">
        <v>410</v>
      </c>
      <c r="BI2805" s="34" t="s">
        <v>911</v>
      </c>
      <c r="BJ2805" s="44" t="s">
        <v>4708</v>
      </c>
      <c r="BK2805" s="44" t="s">
        <v>7215</v>
      </c>
    </row>
    <row r="2806" spans="22:63">
      <c r="V2806" s="43">
        <v>443</v>
      </c>
      <c r="W2806" s="34" t="s">
        <v>4711</v>
      </c>
      <c r="X2806" s="44">
        <v>150107</v>
      </c>
      <c r="Y2806" s="34" t="s">
        <v>1738</v>
      </c>
      <c r="Z2806" s="43" t="s">
        <v>1277</v>
      </c>
      <c r="AA2806" s="34" t="s">
        <v>453</v>
      </c>
      <c r="AB2806" s="34" t="s">
        <v>410</v>
      </c>
      <c r="AC2806" s="34" t="s">
        <v>7214</v>
      </c>
      <c r="AD2806" s="44" t="s">
        <v>4708</v>
      </c>
      <c r="AE2806" s="44" t="s">
        <v>7215</v>
      </c>
      <c r="AF2806" s="43">
        <v>443</v>
      </c>
      <c r="AG2806" s="34" t="s">
        <v>4711</v>
      </c>
      <c r="AH2806" s="34" t="s">
        <v>4710</v>
      </c>
      <c r="AI2806" s="43" t="s">
        <v>4712</v>
      </c>
      <c r="AJ2806" s="44" t="s">
        <v>4713</v>
      </c>
      <c r="AK2806" s="295">
        <v>7580093</v>
      </c>
      <c r="AL2806" s="44" t="s">
        <v>453</v>
      </c>
      <c r="AM2806" s="44" t="s">
        <v>4717</v>
      </c>
      <c r="AN2806" s="296">
        <v>265146910</v>
      </c>
      <c r="AO2806" s="34"/>
      <c r="AP2806" s="34"/>
      <c r="AQ2806" s="34"/>
      <c r="AR2806" s="34"/>
      <c r="AS2806" s="34"/>
      <c r="AT2806" s="44" t="s">
        <v>7212</v>
      </c>
      <c r="AU2806" s="44"/>
      <c r="AV2806" s="751" t="str" cm="1">
        <f t="array" ref="AV28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06" s="34"/>
      <c r="AX2806" s="34"/>
      <c r="AY2806" s="34"/>
      <c r="AZ2806" s="34"/>
      <c r="BA2806" s="34"/>
      <c r="BB2806" s="34"/>
      <c r="BC2806" s="34"/>
      <c r="BD2806" s="44">
        <v>150107</v>
      </c>
      <c r="BE2806" s="34" t="s">
        <v>1738</v>
      </c>
      <c r="BF2806" s="43" t="s">
        <v>1277</v>
      </c>
      <c r="BG2806" s="34" t="s">
        <v>453</v>
      </c>
      <c r="BH2806" s="34" t="s">
        <v>410</v>
      </c>
      <c r="BI2806" s="34" t="s">
        <v>7214</v>
      </c>
      <c r="BJ2806" s="44" t="s">
        <v>4708</v>
      </c>
      <c r="BK2806" s="44" t="s">
        <v>7215</v>
      </c>
    </row>
    <row r="2807" spans="22:63">
      <c r="V2807" s="43">
        <v>443</v>
      </c>
      <c r="W2807" s="34" t="s">
        <v>4711</v>
      </c>
      <c r="X2807" s="44">
        <v>150501</v>
      </c>
      <c r="Y2807" s="34" t="s">
        <v>914</v>
      </c>
      <c r="Z2807" s="43" t="s">
        <v>1277</v>
      </c>
      <c r="AA2807" s="34" t="s">
        <v>650</v>
      </c>
      <c r="AB2807" s="34" t="s">
        <v>410</v>
      </c>
      <c r="AC2807" s="34" t="s">
        <v>914</v>
      </c>
      <c r="AD2807" s="44" t="s">
        <v>4708</v>
      </c>
      <c r="AE2807" s="44" t="s">
        <v>7215</v>
      </c>
      <c r="AF2807" s="43">
        <v>443</v>
      </c>
      <c r="AG2807" s="34" t="s">
        <v>4711</v>
      </c>
      <c r="AH2807" s="34" t="s">
        <v>4710</v>
      </c>
      <c r="AI2807" s="43" t="s">
        <v>4712</v>
      </c>
      <c r="AJ2807" s="44" t="s">
        <v>4713</v>
      </c>
      <c r="AK2807" s="295">
        <v>7580093</v>
      </c>
      <c r="AL2807" s="44" t="s">
        <v>453</v>
      </c>
      <c r="AM2807" s="44" t="s">
        <v>4717</v>
      </c>
      <c r="AN2807" s="296">
        <v>265146910</v>
      </c>
      <c r="AO2807" s="34"/>
      <c r="AP2807" s="34"/>
      <c r="AQ2807" s="34"/>
      <c r="AR2807" s="34"/>
      <c r="AS2807" s="34"/>
      <c r="AT2807" s="44" t="s">
        <v>7212</v>
      </c>
      <c r="AU2807" s="44"/>
      <c r="AV2807" s="751" t="str" cm="1">
        <f t="array" ref="AV28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07" s="34"/>
      <c r="AX2807" s="34"/>
      <c r="AY2807" s="34"/>
      <c r="AZ2807" s="34"/>
      <c r="BA2807" s="34"/>
      <c r="BB2807" s="34"/>
      <c r="BC2807" s="34"/>
      <c r="BD2807" s="44">
        <v>150501</v>
      </c>
      <c r="BE2807" s="34" t="s">
        <v>914</v>
      </c>
      <c r="BF2807" s="43" t="s">
        <v>1277</v>
      </c>
      <c r="BG2807" s="34" t="s">
        <v>650</v>
      </c>
      <c r="BH2807" s="34" t="s">
        <v>410</v>
      </c>
      <c r="BI2807" s="34" t="s">
        <v>914</v>
      </c>
      <c r="BJ2807" s="44" t="s">
        <v>4708</v>
      </c>
      <c r="BK2807" s="44" t="s">
        <v>7215</v>
      </c>
    </row>
    <row r="2808" spans="22:63">
      <c r="V2808" s="43">
        <v>443</v>
      </c>
      <c r="W2808" s="34" t="s">
        <v>4711</v>
      </c>
      <c r="X2808" s="44">
        <v>150505</v>
      </c>
      <c r="Y2808" s="34" t="s">
        <v>839</v>
      </c>
      <c r="Z2808" s="43" t="s">
        <v>1277</v>
      </c>
      <c r="AA2808" s="34" t="s">
        <v>650</v>
      </c>
      <c r="AB2808" s="34" t="s">
        <v>410</v>
      </c>
      <c r="AC2808" s="34" t="s">
        <v>839</v>
      </c>
      <c r="AD2808" s="44" t="s">
        <v>4708</v>
      </c>
      <c r="AE2808" s="44" t="s">
        <v>7215</v>
      </c>
      <c r="AF2808" s="43">
        <v>443</v>
      </c>
      <c r="AG2808" s="34" t="s">
        <v>4711</v>
      </c>
      <c r="AH2808" s="34" t="s">
        <v>4710</v>
      </c>
      <c r="AI2808" s="43" t="s">
        <v>4712</v>
      </c>
      <c r="AJ2808" s="44" t="s">
        <v>4713</v>
      </c>
      <c r="AK2808" s="295">
        <v>7580093</v>
      </c>
      <c r="AL2808" s="44" t="s">
        <v>453</v>
      </c>
      <c r="AM2808" s="44" t="s">
        <v>4717</v>
      </c>
      <c r="AN2808" s="296">
        <v>265146910</v>
      </c>
      <c r="AO2808" s="34"/>
      <c r="AP2808" s="34"/>
      <c r="AQ2808" s="34"/>
      <c r="AR2808" s="34"/>
      <c r="AS2808" s="34"/>
      <c r="AT2808" s="44" t="s">
        <v>7212</v>
      </c>
      <c r="AU2808" s="44"/>
      <c r="AV2808" s="751" t="str" cm="1">
        <f t="array" ref="AV28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08" s="34"/>
      <c r="AX2808" s="34"/>
      <c r="AY2808" s="34"/>
      <c r="AZ2808" s="34"/>
      <c r="BA2808" s="34"/>
      <c r="BB2808" s="34"/>
      <c r="BC2808" s="34"/>
      <c r="BD2808" s="44">
        <v>150505</v>
      </c>
      <c r="BE2808" s="34" t="s">
        <v>839</v>
      </c>
      <c r="BF2808" s="43" t="s">
        <v>1277</v>
      </c>
      <c r="BG2808" s="34" t="s">
        <v>650</v>
      </c>
      <c r="BH2808" s="34" t="s">
        <v>410</v>
      </c>
      <c r="BI2808" s="34" t="s">
        <v>839</v>
      </c>
      <c r="BJ2808" s="44" t="s">
        <v>4708</v>
      </c>
      <c r="BK2808" s="44" t="s">
        <v>7215</v>
      </c>
    </row>
    <row r="2809" spans="22:63">
      <c r="V2809" s="43">
        <v>443</v>
      </c>
      <c r="W2809" s="34" t="s">
        <v>4711</v>
      </c>
      <c r="X2809" s="44">
        <v>150500</v>
      </c>
      <c r="Y2809" s="34" t="s">
        <v>7216</v>
      </c>
      <c r="Z2809" s="43" t="s">
        <v>1277</v>
      </c>
      <c r="AA2809" s="34" t="s">
        <v>650</v>
      </c>
      <c r="AB2809" s="34" t="s">
        <v>410</v>
      </c>
      <c r="AC2809" s="34" t="s">
        <v>7217</v>
      </c>
      <c r="AD2809" s="44" t="s">
        <v>4708</v>
      </c>
      <c r="AE2809" s="44" t="s">
        <v>7215</v>
      </c>
      <c r="AF2809" s="43">
        <v>443</v>
      </c>
      <c r="AG2809" s="34" t="s">
        <v>4711</v>
      </c>
      <c r="AH2809" s="34" t="s">
        <v>4710</v>
      </c>
      <c r="AI2809" s="43" t="s">
        <v>4712</v>
      </c>
      <c r="AJ2809" s="44" t="s">
        <v>4713</v>
      </c>
      <c r="AK2809" s="295">
        <v>7580093</v>
      </c>
      <c r="AL2809" s="44" t="s">
        <v>453</v>
      </c>
      <c r="AM2809" s="44" t="s">
        <v>4717</v>
      </c>
      <c r="AN2809" s="296">
        <v>265146910</v>
      </c>
      <c r="AO2809" s="34"/>
      <c r="AP2809" s="34"/>
      <c r="AQ2809" s="34"/>
      <c r="AR2809" s="34"/>
      <c r="AS2809" s="34"/>
      <c r="AT2809" s="44" t="s">
        <v>7212</v>
      </c>
      <c r="AU2809" s="44"/>
      <c r="AV2809" s="751" t="str" cm="1">
        <f t="array" ref="AV28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09" s="34"/>
      <c r="AX2809" s="34"/>
      <c r="AY2809" s="34"/>
      <c r="AZ2809" s="34"/>
      <c r="BA2809" s="34"/>
      <c r="BB2809" s="34"/>
      <c r="BC2809" s="34"/>
      <c r="BD2809" s="44">
        <v>150500</v>
      </c>
      <c r="BE2809" s="34" t="s">
        <v>7216</v>
      </c>
      <c r="BF2809" s="43" t="s">
        <v>1277</v>
      </c>
      <c r="BG2809" s="34" t="s">
        <v>650</v>
      </c>
      <c r="BH2809" s="34" t="s">
        <v>410</v>
      </c>
      <c r="BI2809" s="34" t="s">
        <v>7217</v>
      </c>
      <c r="BJ2809" s="44" t="s">
        <v>4708</v>
      </c>
      <c r="BK2809" s="44" t="s">
        <v>7215</v>
      </c>
    </row>
    <row r="2810" spans="22:63">
      <c r="V2810" s="43">
        <v>443</v>
      </c>
      <c r="W2810" s="34" t="s">
        <v>4711</v>
      </c>
      <c r="X2810" s="44">
        <v>150503</v>
      </c>
      <c r="Y2810" s="34" t="s">
        <v>1179</v>
      </c>
      <c r="Z2810" s="43" t="s">
        <v>1277</v>
      </c>
      <c r="AA2810" s="34" t="s">
        <v>650</v>
      </c>
      <c r="AB2810" s="34" t="s">
        <v>410</v>
      </c>
      <c r="AC2810" s="34" t="s">
        <v>1179</v>
      </c>
      <c r="AD2810" s="44" t="s">
        <v>4708</v>
      </c>
      <c r="AE2810" s="44" t="s">
        <v>7215</v>
      </c>
      <c r="AF2810" s="43">
        <v>443</v>
      </c>
      <c r="AG2810" s="34" t="s">
        <v>4711</v>
      </c>
      <c r="AH2810" s="34" t="s">
        <v>4710</v>
      </c>
      <c r="AI2810" s="43" t="s">
        <v>4712</v>
      </c>
      <c r="AJ2810" s="44" t="s">
        <v>4713</v>
      </c>
      <c r="AK2810" s="295">
        <v>7580093</v>
      </c>
      <c r="AL2810" s="44" t="s">
        <v>453</v>
      </c>
      <c r="AM2810" s="44" t="s">
        <v>4717</v>
      </c>
      <c r="AN2810" s="296">
        <v>265146910</v>
      </c>
      <c r="AO2810" s="34"/>
      <c r="AP2810" s="34"/>
      <c r="AQ2810" s="34"/>
      <c r="AR2810" s="34"/>
      <c r="AS2810" s="34"/>
      <c r="AT2810" s="44" t="s">
        <v>7212</v>
      </c>
      <c r="AU2810" s="44"/>
      <c r="AV2810" s="751" t="str" cm="1">
        <f t="array" ref="AV28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0" s="34"/>
      <c r="AX2810" s="34"/>
      <c r="AY2810" s="34"/>
      <c r="AZ2810" s="34"/>
      <c r="BA2810" s="34"/>
      <c r="BB2810" s="34"/>
      <c r="BC2810" s="34"/>
      <c r="BD2810" s="44">
        <v>150503</v>
      </c>
      <c r="BE2810" s="34" t="s">
        <v>1179</v>
      </c>
      <c r="BF2810" s="43" t="s">
        <v>1277</v>
      </c>
      <c r="BG2810" s="34" t="s">
        <v>650</v>
      </c>
      <c r="BH2810" s="34" t="s">
        <v>410</v>
      </c>
      <c r="BI2810" s="34" t="s">
        <v>1179</v>
      </c>
      <c r="BJ2810" s="44" t="s">
        <v>4708</v>
      </c>
      <c r="BK2810" s="44" t="s">
        <v>7215</v>
      </c>
    </row>
    <row r="2811" spans="22:63">
      <c r="V2811" s="43">
        <v>443</v>
      </c>
      <c r="W2811" s="34" t="s">
        <v>4711</v>
      </c>
      <c r="X2811" s="44">
        <v>150506</v>
      </c>
      <c r="Y2811" s="34" t="s">
        <v>1741</v>
      </c>
      <c r="Z2811" s="43" t="s">
        <v>1277</v>
      </c>
      <c r="AA2811" s="34" t="s">
        <v>650</v>
      </c>
      <c r="AB2811" s="34" t="s">
        <v>410</v>
      </c>
      <c r="AC2811" s="34" t="s">
        <v>7217</v>
      </c>
      <c r="AD2811" s="44" t="s">
        <v>4708</v>
      </c>
      <c r="AE2811" s="44" t="s">
        <v>7215</v>
      </c>
      <c r="AF2811" s="43">
        <v>443</v>
      </c>
      <c r="AG2811" s="34" t="s">
        <v>4711</v>
      </c>
      <c r="AH2811" s="34" t="s">
        <v>4710</v>
      </c>
      <c r="AI2811" s="43" t="s">
        <v>4712</v>
      </c>
      <c r="AJ2811" s="44" t="s">
        <v>4713</v>
      </c>
      <c r="AK2811" s="295">
        <v>7580093</v>
      </c>
      <c r="AL2811" s="44" t="s">
        <v>453</v>
      </c>
      <c r="AM2811" s="44" t="s">
        <v>4717</v>
      </c>
      <c r="AN2811" s="296">
        <v>265146910</v>
      </c>
      <c r="AO2811" s="34"/>
      <c r="AP2811" s="34"/>
      <c r="AQ2811" s="34"/>
      <c r="AR2811" s="34"/>
      <c r="AS2811" s="34"/>
      <c r="AT2811" s="44" t="s">
        <v>7212</v>
      </c>
      <c r="AU2811" s="44"/>
      <c r="AV2811" s="751" t="str" cm="1">
        <f t="array" ref="AV28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1" s="34"/>
      <c r="AX2811" s="34"/>
      <c r="AY2811" s="34"/>
      <c r="AZ2811" s="34"/>
      <c r="BA2811" s="34"/>
      <c r="BB2811" s="34"/>
      <c r="BC2811" s="34"/>
      <c r="BD2811" s="44">
        <v>150506</v>
      </c>
      <c r="BE2811" s="34" t="s">
        <v>1741</v>
      </c>
      <c r="BF2811" s="43" t="s">
        <v>1277</v>
      </c>
      <c r="BG2811" s="34" t="s">
        <v>650</v>
      </c>
      <c r="BH2811" s="34" t="s">
        <v>410</v>
      </c>
      <c r="BI2811" s="34" t="s">
        <v>7217</v>
      </c>
      <c r="BJ2811" s="44" t="s">
        <v>4708</v>
      </c>
      <c r="BK2811" s="44" t="s">
        <v>7215</v>
      </c>
    </row>
    <row r="2812" spans="22:63">
      <c r="V2812" s="43">
        <v>448</v>
      </c>
      <c r="W2812" s="34" t="s">
        <v>4724</v>
      </c>
      <c r="X2812" s="44">
        <v>21116</v>
      </c>
      <c r="Y2812" s="34" t="s">
        <v>2229</v>
      </c>
      <c r="Z2812" s="43" t="s">
        <v>1277</v>
      </c>
      <c r="AA2812" s="34" t="s">
        <v>482</v>
      </c>
      <c r="AB2812" s="34" t="s">
        <v>397</v>
      </c>
      <c r="AC2812" s="34" t="s">
        <v>2229</v>
      </c>
      <c r="AD2812" s="44" t="s">
        <v>4708</v>
      </c>
      <c r="AE2812" s="44" t="s">
        <v>7215</v>
      </c>
      <c r="AF2812" s="43">
        <v>448</v>
      </c>
      <c r="AG2812" s="34" t="s">
        <v>4724</v>
      </c>
      <c r="AH2812" s="34" t="s">
        <v>4723</v>
      </c>
      <c r="AI2812" s="43" t="s">
        <v>4712</v>
      </c>
      <c r="AJ2812" s="44" t="s">
        <v>4725</v>
      </c>
      <c r="AK2812" s="295">
        <v>7520224</v>
      </c>
      <c r="AL2812" s="44" t="s">
        <v>657</v>
      </c>
      <c r="AM2812" s="44" t="s">
        <v>4729</v>
      </c>
      <c r="AN2812" s="296">
        <v>269095940</v>
      </c>
      <c r="AO2812" s="34"/>
      <c r="AP2812" s="34"/>
      <c r="AQ2812" s="34"/>
      <c r="AR2812" s="34"/>
      <c r="AS2812" s="34"/>
      <c r="AT2812" s="44" t="s">
        <v>7212</v>
      </c>
      <c r="AU2812" s="44"/>
      <c r="AV2812" s="751" t="str" cm="1">
        <f t="array" ref="AV28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2" s="34"/>
      <c r="AX2812" s="34"/>
      <c r="AY2812" s="34"/>
      <c r="AZ2812" s="34"/>
      <c r="BA2812" s="34"/>
      <c r="BB2812" s="34"/>
      <c r="BC2812" s="34"/>
      <c r="BD2812" s="44">
        <v>21116</v>
      </c>
      <c r="BE2812" s="34" t="s">
        <v>2229</v>
      </c>
      <c r="BF2812" s="43" t="s">
        <v>1277</v>
      </c>
      <c r="BG2812" s="34" t="s">
        <v>482</v>
      </c>
      <c r="BH2812" s="34" t="s">
        <v>397</v>
      </c>
      <c r="BI2812" s="34" t="s">
        <v>2229</v>
      </c>
      <c r="BJ2812" s="44" t="s">
        <v>4708</v>
      </c>
      <c r="BK2812" s="44" t="s">
        <v>7215</v>
      </c>
    </row>
    <row r="2813" spans="22:63">
      <c r="V2813" s="43">
        <v>448</v>
      </c>
      <c r="W2813" s="34" t="s">
        <v>4724</v>
      </c>
      <c r="X2813" s="44">
        <v>21118</v>
      </c>
      <c r="Y2813" s="34" t="s">
        <v>2523</v>
      </c>
      <c r="Z2813" s="43" t="s">
        <v>1277</v>
      </c>
      <c r="AA2813" s="34" t="s">
        <v>482</v>
      </c>
      <c r="AB2813" s="34" t="s">
        <v>397</v>
      </c>
      <c r="AC2813" s="34" t="s">
        <v>2523</v>
      </c>
      <c r="AD2813" s="44" t="s">
        <v>4708</v>
      </c>
      <c r="AE2813" s="44" t="s">
        <v>7215</v>
      </c>
      <c r="AF2813" s="43">
        <v>448</v>
      </c>
      <c r="AG2813" s="34" t="s">
        <v>4724</v>
      </c>
      <c r="AH2813" s="34" t="s">
        <v>4723</v>
      </c>
      <c r="AI2813" s="43" t="s">
        <v>4712</v>
      </c>
      <c r="AJ2813" s="44" t="s">
        <v>4725</v>
      </c>
      <c r="AK2813" s="295">
        <v>7520224</v>
      </c>
      <c r="AL2813" s="44" t="s">
        <v>657</v>
      </c>
      <c r="AM2813" s="44" t="s">
        <v>4729</v>
      </c>
      <c r="AN2813" s="296">
        <v>269095940</v>
      </c>
      <c r="AO2813" s="34"/>
      <c r="AP2813" s="34"/>
      <c r="AQ2813" s="34"/>
      <c r="AR2813" s="34"/>
      <c r="AS2813" s="34"/>
      <c r="AT2813" s="44" t="s">
        <v>7212</v>
      </c>
      <c r="AU2813" s="44"/>
      <c r="AV2813" s="751" t="str" cm="1">
        <f t="array" ref="AV28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3" s="34"/>
      <c r="AX2813" s="34"/>
      <c r="AY2813" s="34"/>
      <c r="AZ2813" s="34"/>
      <c r="BA2813" s="34"/>
      <c r="BB2813" s="34"/>
      <c r="BC2813" s="34"/>
      <c r="BD2813" s="44">
        <v>21118</v>
      </c>
      <c r="BE2813" s="34" t="s">
        <v>2523</v>
      </c>
      <c r="BF2813" s="43" t="s">
        <v>1277</v>
      </c>
      <c r="BG2813" s="34" t="s">
        <v>482</v>
      </c>
      <c r="BH2813" s="34" t="s">
        <v>397</v>
      </c>
      <c r="BI2813" s="34" t="s">
        <v>2523</v>
      </c>
      <c r="BJ2813" s="44" t="s">
        <v>4708</v>
      </c>
      <c r="BK2813" s="44" t="s">
        <v>7215</v>
      </c>
    </row>
    <row r="2814" spans="22:63">
      <c r="V2814" s="43">
        <v>448</v>
      </c>
      <c r="W2814" s="34" t="s">
        <v>4724</v>
      </c>
      <c r="X2814" s="44">
        <v>21117</v>
      </c>
      <c r="Y2814" s="34" t="s">
        <v>2384</v>
      </c>
      <c r="Z2814" s="43" t="s">
        <v>1277</v>
      </c>
      <c r="AA2814" s="34" t="s">
        <v>482</v>
      </c>
      <c r="AB2814" s="34" t="s">
        <v>397</v>
      </c>
      <c r="AC2814" s="34" t="s">
        <v>2384</v>
      </c>
      <c r="AD2814" s="44" t="s">
        <v>4708</v>
      </c>
      <c r="AE2814" s="44" t="s">
        <v>7215</v>
      </c>
      <c r="AF2814" s="43">
        <v>448</v>
      </c>
      <c r="AG2814" s="34" t="s">
        <v>4724</v>
      </c>
      <c r="AH2814" s="34" t="s">
        <v>4723</v>
      </c>
      <c r="AI2814" s="43" t="s">
        <v>4712</v>
      </c>
      <c r="AJ2814" s="44" t="s">
        <v>4725</v>
      </c>
      <c r="AK2814" s="295">
        <v>7520224</v>
      </c>
      <c r="AL2814" s="44" t="s">
        <v>657</v>
      </c>
      <c r="AM2814" s="44" t="s">
        <v>4729</v>
      </c>
      <c r="AN2814" s="296">
        <v>269095940</v>
      </c>
      <c r="AO2814" s="34"/>
      <c r="AP2814" s="34"/>
      <c r="AQ2814" s="34"/>
      <c r="AR2814" s="34"/>
      <c r="AS2814" s="34"/>
      <c r="AT2814" s="44" t="s">
        <v>7212</v>
      </c>
      <c r="AU2814" s="44"/>
      <c r="AV2814" s="751" t="str" cm="1">
        <f t="array" ref="AV28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4" s="34"/>
      <c r="AX2814" s="34"/>
      <c r="AY2814" s="34"/>
      <c r="AZ2814" s="34"/>
      <c r="BA2814" s="34"/>
      <c r="BB2814" s="34"/>
      <c r="BC2814" s="34"/>
      <c r="BD2814" s="44">
        <v>21117</v>
      </c>
      <c r="BE2814" s="34" t="s">
        <v>2384</v>
      </c>
      <c r="BF2814" s="43" t="s">
        <v>1277</v>
      </c>
      <c r="BG2814" s="34" t="s">
        <v>482</v>
      </c>
      <c r="BH2814" s="34" t="s">
        <v>397</v>
      </c>
      <c r="BI2814" s="34" t="s">
        <v>2384</v>
      </c>
      <c r="BJ2814" s="44" t="s">
        <v>4708</v>
      </c>
      <c r="BK2814" s="44" t="s">
        <v>7215</v>
      </c>
    </row>
    <row r="2815" spans="22:63">
      <c r="V2815" s="43">
        <v>448</v>
      </c>
      <c r="W2815" s="34" t="s">
        <v>4724</v>
      </c>
      <c r="X2815" s="44">
        <v>21115</v>
      </c>
      <c r="Y2815" s="34" t="s">
        <v>2053</v>
      </c>
      <c r="Z2815" s="43" t="s">
        <v>1277</v>
      </c>
      <c r="AA2815" s="34" t="s">
        <v>482</v>
      </c>
      <c r="AB2815" s="34" t="s">
        <v>397</v>
      </c>
      <c r="AC2815" s="34" t="s">
        <v>2053</v>
      </c>
      <c r="AD2815" s="44" t="s">
        <v>4708</v>
      </c>
      <c r="AE2815" s="44" t="s">
        <v>7215</v>
      </c>
      <c r="AF2815" s="43">
        <v>448</v>
      </c>
      <c r="AG2815" s="34" t="s">
        <v>4724</v>
      </c>
      <c r="AH2815" s="34" t="s">
        <v>4723</v>
      </c>
      <c r="AI2815" s="43" t="s">
        <v>4712</v>
      </c>
      <c r="AJ2815" s="44" t="s">
        <v>4725</v>
      </c>
      <c r="AK2815" s="295">
        <v>7520224</v>
      </c>
      <c r="AL2815" s="44" t="s">
        <v>657</v>
      </c>
      <c r="AM2815" s="44" t="s">
        <v>4729</v>
      </c>
      <c r="AN2815" s="296">
        <v>269095940</v>
      </c>
      <c r="AO2815" s="34"/>
      <c r="AP2815" s="34"/>
      <c r="AQ2815" s="34"/>
      <c r="AR2815" s="34"/>
      <c r="AS2815" s="34"/>
      <c r="AT2815" s="44" t="s">
        <v>7212</v>
      </c>
      <c r="AU2815" s="44"/>
      <c r="AV2815" s="751" t="str" cm="1">
        <f t="array" ref="AV28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5" s="34"/>
      <c r="AX2815" s="34"/>
      <c r="AY2815" s="34"/>
      <c r="AZ2815" s="34"/>
      <c r="BA2815" s="34"/>
      <c r="BB2815" s="34"/>
      <c r="BC2815" s="34"/>
      <c r="BD2815" s="44">
        <v>21115</v>
      </c>
      <c r="BE2815" s="34" t="s">
        <v>2053</v>
      </c>
      <c r="BF2815" s="43" t="s">
        <v>1277</v>
      </c>
      <c r="BG2815" s="34" t="s">
        <v>482</v>
      </c>
      <c r="BH2815" s="34" t="s">
        <v>397</v>
      </c>
      <c r="BI2815" s="34" t="s">
        <v>2053</v>
      </c>
      <c r="BJ2815" s="44" t="s">
        <v>4708</v>
      </c>
      <c r="BK2815" s="44" t="s">
        <v>7215</v>
      </c>
    </row>
    <row r="2816" spans="22:63">
      <c r="V2816" s="43">
        <v>448</v>
      </c>
      <c r="W2816" s="34" t="s">
        <v>4724</v>
      </c>
      <c r="X2816" s="44">
        <v>21100</v>
      </c>
      <c r="Y2816" s="34" t="s">
        <v>7218</v>
      </c>
      <c r="Z2816" s="43" t="s">
        <v>1277</v>
      </c>
      <c r="AA2816" s="34" t="s">
        <v>482</v>
      </c>
      <c r="AB2816" s="34" t="s">
        <v>397</v>
      </c>
      <c r="AC2816" s="34" t="s">
        <v>1308</v>
      </c>
      <c r="AD2816" s="44" t="s">
        <v>4708</v>
      </c>
      <c r="AE2816" s="44" t="s">
        <v>7215</v>
      </c>
      <c r="AF2816" s="43">
        <v>448</v>
      </c>
      <c r="AG2816" s="34" t="s">
        <v>4724</v>
      </c>
      <c r="AH2816" s="34" t="s">
        <v>4723</v>
      </c>
      <c r="AI2816" s="43" t="s">
        <v>4712</v>
      </c>
      <c r="AJ2816" s="44" t="s">
        <v>4725</v>
      </c>
      <c r="AK2816" s="295">
        <v>7520224</v>
      </c>
      <c r="AL2816" s="44" t="s">
        <v>657</v>
      </c>
      <c r="AM2816" s="44" t="s">
        <v>4729</v>
      </c>
      <c r="AN2816" s="296">
        <v>269095940</v>
      </c>
      <c r="AO2816" s="34"/>
      <c r="AP2816" s="34"/>
      <c r="AQ2816" s="34"/>
      <c r="AR2816" s="34"/>
      <c r="AS2816" s="34"/>
      <c r="AT2816" s="44" t="s">
        <v>7212</v>
      </c>
      <c r="AU2816" s="44"/>
      <c r="AV2816" s="751" t="str" cm="1">
        <f t="array" ref="AV28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6" s="34"/>
      <c r="AX2816" s="34"/>
      <c r="AY2816" s="34"/>
      <c r="AZ2816" s="34"/>
      <c r="BA2816" s="34"/>
      <c r="BB2816" s="34"/>
      <c r="BC2816" s="34"/>
      <c r="BD2816" s="44">
        <v>21100</v>
      </c>
      <c r="BE2816" s="34" t="s">
        <v>7218</v>
      </c>
      <c r="BF2816" s="43" t="s">
        <v>1277</v>
      </c>
      <c r="BG2816" s="34" t="s">
        <v>482</v>
      </c>
      <c r="BH2816" s="34" t="s">
        <v>397</v>
      </c>
      <c r="BI2816" s="34" t="s">
        <v>1308</v>
      </c>
      <c r="BJ2816" s="44" t="s">
        <v>4708</v>
      </c>
      <c r="BK2816" s="44" t="s">
        <v>7215</v>
      </c>
    </row>
    <row r="2817" spans="22:63">
      <c r="V2817" s="43">
        <v>448</v>
      </c>
      <c r="W2817" s="34" t="s">
        <v>4724</v>
      </c>
      <c r="X2817" s="44">
        <v>21102</v>
      </c>
      <c r="Y2817" s="34" t="s">
        <v>745</v>
      </c>
      <c r="Z2817" s="43" t="s">
        <v>1277</v>
      </c>
      <c r="AA2817" s="34" t="s">
        <v>482</v>
      </c>
      <c r="AB2817" s="34" t="s">
        <v>397</v>
      </c>
      <c r="AC2817" s="34" t="s">
        <v>745</v>
      </c>
      <c r="AD2817" s="44" t="s">
        <v>4708</v>
      </c>
      <c r="AE2817" s="44" t="s">
        <v>7215</v>
      </c>
      <c r="AF2817" s="43">
        <v>448</v>
      </c>
      <c r="AG2817" s="34" t="s">
        <v>4724</v>
      </c>
      <c r="AH2817" s="34" t="s">
        <v>4723</v>
      </c>
      <c r="AI2817" s="43" t="s">
        <v>4712</v>
      </c>
      <c r="AJ2817" s="44" t="s">
        <v>4725</v>
      </c>
      <c r="AK2817" s="295">
        <v>7520224</v>
      </c>
      <c r="AL2817" s="44" t="s">
        <v>657</v>
      </c>
      <c r="AM2817" s="44" t="s">
        <v>4729</v>
      </c>
      <c r="AN2817" s="296">
        <v>269095940</v>
      </c>
      <c r="AO2817" s="34"/>
      <c r="AP2817" s="34"/>
      <c r="AQ2817" s="34"/>
      <c r="AR2817" s="34"/>
      <c r="AS2817" s="34"/>
      <c r="AT2817" s="44" t="s">
        <v>7212</v>
      </c>
      <c r="AU2817" s="44"/>
      <c r="AV2817" s="751" t="str" cm="1">
        <f t="array" ref="AV28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7" s="34"/>
      <c r="AX2817" s="34"/>
      <c r="AY2817" s="34"/>
      <c r="AZ2817" s="34"/>
      <c r="BA2817" s="34"/>
      <c r="BB2817" s="34"/>
      <c r="BC2817" s="34"/>
      <c r="BD2817" s="44">
        <v>21102</v>
      </c>
      <c r="BE2817" s="34" t="s">
        <v>745</v>
      </c>
      <c r="BF2817" s="43" t="s">
        <v>1277</v>
      </c>
      <c r="BG2817" s="34" t="s">
        <v>482</v>
      </c>
      <c r="BH2817" s="34" t="s">
        <v>397</v>
      </c>
      <c r="BI2817" s="34" t="s">
        <v>745</v>
      </c>
      <c r="BJ2817" s="44" t="s">
        <v>4708</v>
      </c>
      <c r="BK2817" s="44" t="s">
        <v>7215</v>
      </c>
    </row>
    <row r="2818" spans="22:63">
      <c r="V2818" s="43">
        <v>448</v>
      </c>
      <c r="W2818" s="34" t="s">
        <v>4724</v>
      </c>
      <c r="X2818" s="44">
        <v>21103</v>
      </c>
      <c r="Y2818" s="34" t="s">
        <v>1013</v>
      </c>
      <c r="Z2818" s="43" t="s">
        <v>1277</v>
      </c>
      <c r="AA2818" s="34" t="s">
        <v>482</v>
      </c>
      <c r="AB2818" s="34" t="s">
        <v>397</v>
      </c>
      <c r="AC2818" s="34" t="s">
        <v>1013</v>
      </c>
      <c r="AD2818" s="44" t="s">
        <v>4708</v>
      </c>
      <c r="AE2818" s="44" t="s">
        <v>7215</v>
      </c>
      <c r="AF2818" s="43">
        <v>448</v>
      </c>
      <c r="AG2818" s="34" t="s">
        <v>4724</v>
      </c>
      <c r="AH2818" s="34" t="s">
        <v>4723</v>
      </c>
      <c r="AI2818" s="43" t="s">
        <v>4712</v>
      </c>
      <c r="AJ2818" s="44" t="s">
        <v>4725</v>
      </c>
      <c r="AK2818" s="295">
        <v>7520224</v>
      </c>
      <c r="AL2818" s="44" t="s">
        <v>657</v>
      </c>
      <c r="AM2818" s="44" t="s">
        <v>4729</v>
      </c>
      <c r="AN2818" s="296">
        <v>269095940</v>
      </c>
      <c r="AO2818" s="34"/>
      <c r="AP2818" s="34"/>
      <c r="AQ2818" s="34"/>
      <c r="AR2818" s="34"/>
      <c r="AS2818" s="34"/>
      <c r="AT2818" s="44" t="s">
        <v>7212</v>
      </c>
      <c r="AU2818" s="44"/>
      <c r="AV2818" s="751" t="str" cm="1">
        <f t="array" ref="AV28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8" s="34"/>
      <c r="AX2818" s="34"/>
      <c r="AY2818" s="34"/>
      <c r="AZ2818" s="34"/>
      <c r="BA2818" s="34"/>
      <c r="BB2818" s="34"/>
      <c r="BC2818" s="34"/>
      <c r="BD2818" s="44">
        <v>21103</v>
      </c>
      <c r="BE2818" s="34" t="s">
        <v>1013</v>
      </c>
      <c r="BF2818" s="43" t="s">
        <v>1277</v>
      </c>
      <c r="BG2818" s="34" t="s">
        <v>482</v>
      </c>
      <c r="BH2818" s="34" t="s">
        <v>397</v>
      </c>
      <c r="BI2818" s="34" t="s">
        <v>1013</v>
      </c>
      <c r="BJ2818" s="44" t="s">
        <v>4708</v>
      </c>
      <c r="BK2818" s="44" t="s">
        <v>7215</v>
      </c>
    </row>
    <row r="2819" spans="22:63">
      <c r="V2819" s="43">
        <v>448</v>
      </c>
      <c r="W2819" s="34" t="s">
        <v>4724</v>
      </c>
      <c r="X2819" s="44">
        <v>21119</v>
      </c>
      <c r="Y2819" s="34" t="s">
        <v>2650</v>
      </c>
      <c r="Z2819" s="43" t="s">
        <v>1277</v>
      </c>
      <c r="AA2819" s="34" t="s">
        <v>482</v>
      </c>
      <c r="AB2819" s="34" t="s">
        <v>397</v>
      </c>
      <c r="AC2819" s="34" t="s">
        <v>2650</v>
      </c>
      <c r="AD2819" s="44" t="s">
        <v>4708</v>
      </c>
      <c r="AE2819" s="44" t="s">
        <v>7215</v>
      </c>
      <c r="AF2819" s="43">
        <v>448</v>
      </c>
      <c r="AG2819" s="34" t="s">
        <v>4724</v>
      </c>
      <c r="AH2819" s="34" t="s">
        <v>4723</v>
      </c>
      <c r="AI2819" s="43" t="s">
        <v>4712</v>
      </c>
      <c r="AJ2819" s="44" t="s">
        <v>4725</v>
      </c>
      <c r="AK2819" s="295">
        <v>7520224</v>
      </c>
      <c r="AL2819" s="44" t="s">
        <v>657</v>
      </c>
      <c r="AM2819" s="44" t="s">
        <v>4729</v>
      </c>
      <c r="AN2819" s="296">
        <v>269095940</v>
      </c>
      <c r="AO2819" s="34"/>
      <c r="AP2819" s="34"/>
      <c r="AQ2819" s="34"/>
      <c r="AR2819" s="34"/>
      <c r="AS2819" s="34"/>
      <c r="AT2819" s="44" t="s">
        <v>7212</v>
      </c>
      <c r="AU2819" s="44"/>
      <c r="AV2819" s="751" t="str" cm="1">
        <f t="array" ref="AV28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19" s="34"/>
      <c r="AX2819" s="34"/>
      <c r="AY2819" s="34"/>
      <c r="AZ2819" s="34"/>
      <c r="BA2819" s="34"/>
      <c r="BB2819" s="34"/>
      <c r="BC2819" s="34"/>
      <c r="BD2819" s="44">
        <v>21119</v>
      </c>
      <c r="BE2819" s="34" t="s">
        <v>2650</v>
      </c>
      <c r="BF2819" s="43" t="s">
        <v>1277</v>
      </c>
      <c r="BG2819" s="34" t="s">
        <v>482</v>
      </c>
      <c r="BH2819" s="34" t="s">
        <v>397</v>
      </c>
      <c r="BI2819" s="34" t="s">
        <v>2650</v>
      </c>
      <c r="BJ2819" s="44" t="s">
        <v>4708</v>
      </c>
      <c r="BK2819" s="44" t="s">
        <v>7215</v>
      </c>
    </row>
    <row r="2820" spans="22:63">
      <c r="V2820" s="43">
        <v>448</v>
      </c>
      <c r="W2820" s="34" t="s">
        <v>4724</v>
      </c>
      <c r="X2820" s="44">
        <v>21106</v>
      </c>
      <c r="Y2820" s="34" t="s">
        <v>1308</v>
      </c>
      <c r="Z2820" s="43" t="s">
        <v>1277</v>
      </c>
      <c r="AA2820" s="34" t="s">
        <v>482</v>
      </c>
      <c r="AB2820" s="34" t="s">
        <v>397</v>
      </c>
      <c r="AC2820" s="34" t="s">
        <v>1308</v>
      </c>
      <c r="AD2820" s="44" t="s">
        <v>4708</v>
      </c>
      <c r="AE2820" s="44" t="s">
        <v>7215</v>
      </c>
      <c r="AF2820" s="43">
        <v>448</v>
      </c>
      <c r="AG2820" s="34" t="s">
        <v>4724</v>
      </c>
      <c r="AH2820" s="34" t="s">
        <v>4723</v>
      </c>
      <c r="AI2820" s="43" t="s">
        <v>4712</v>
      </c>
      <c r="AJ2820" s="44" t="s">
        <v>4725</v>
      </c>
      <c r="AK2820" s="295">
        <v>7520224</v>
      </c>
      <c r="AL2820" s="44" t="s">
        <v>657</v>
      </c>
      <c r="AM2820" s="44" t="s">
        <v>4729</v>
      </c>
      <c r="AN2820" s="296">
        <v>269095940</v>
      </c>
      <c r="AO2820" s="34"/>
      <c r="AP2820" s="34"/>
      <c r="AQ2820" s="34"/>
      <c r="AR2820" s="34"/>
      <c r="AS2820" s="34"/>
      <c r="AT2820" s="44" t="s">
        <v>7212</v>
      </c>
      <c r="AU2820" s="44"/>
      <c r="AV2820" s="751" t="str" cm="1">
        <f t="array" ref="AV28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0" s="34"/>
      <c r="AX2820" s="34"/>
      <c r="AY2820" s="34"/>
      <c r="AZ2820" s="34"/>
      <c r="BA2820" s="34"/>
      <c r="BB2820" s="34"/>
      <c r="BC2820" s="34"/>
      <c r="BD2820" s="44">
        <v>21106</v>
      </c>
      <c r="BE2820" s="34" t="s">
        <v>1308</v>
      </c>
      <c r="BF2820" s="43" t="s">
        <v>1277</v>
      </c>
      <c r="BG2820" s="34" t="s">
        <v>482</v>
      </c>
      <c r="BH2820" s="34" t="s">
        <v>397</v>
      </c>
      <c r="BI2820" s="34" t="s">
        <v>1308</v>
      </c>
      <c r="BJ2820" s="44" t="s">
        <v>4708</v>
      </c>
      <c r="BK2820" s="44" t="s">
        <v>7215</v>
      </c>
    </row>
    <row r="2821" spans="22:63">
      <c r="V2821" s="43">
        <v>448</v>
      </c>
      <c r="W2821" s="34" t="s">
        <v>4724</v>
      </c>
      <c r="X2821" s="44">
        <v>21107</v>
      </c>
      <c r="Y2821" s="34" t="s">
        <v>1602</v>
      </c>
      <c r="Z2821" s="43" t="s">
        <v>1277</v>
      </c>
      <c r="AA2821" s="34" t="s">
        <v>482</v>
      </c>
      <c r="AB2821" s="34" t="s">
        <v>397</v>
      </c>
      <c r="AC2821" s="34" t="s">
        <v>1602</v>
      </c>
      <c r="AD2821" s="44" t="s">
        <v>4708</v>
      </c>
      <c r="AE2821" s="44" t="s">
        <v>7215</v>
      </c>
      <c r="AF2821" s="43">
        <v>448</v>
      </c>
      <c r="AG2821" s="34" t="s">
        <v>4724</v>
      </c>
      <c r="AH2821" s="34" t="s">
        <v>4723</v>
      </c>
      <c r="AI2821" s="43" t="s">
        <v>4712</v>
      </c>
      <c r="AJ2821" s="44" t="s">
        <v>4725</v>
      </c>
      <c r="AK2821" s="295">
        <v>7520224</v>
      </c>
      <c r="AL2821" s="44" t="s">
        <v>657</v>
      </c>
      <c r="AM2821" s="44" t="s">
        <v>4729</v>
      </c>
      <c r="AN2821" s="296">
        <v>269095940</v>
      </c>
      <c r="AO2821" s="34"/>
      <c r="AP2821" s="34"/>
      <c r="AQ2821" s="34"/>
      <c r="AR2821" s="34"/>
      <c r="AS2821" s="34"/>
      <c r="AT2821" s="44" t="s">
        <v>7212</v>
      </c>
      <c r="AU2821" s="44"/>
      <c r="AV2821" s="751" t="str" cm="1">
        <f t="array" ref="AV28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1" s="34"/>
      <c r="AX2821" s="34"/>
      <c r="AY2821" s="34"/>
      <c r="AZ2821" s="34"/>
      <c r="BA2821" s="34"/>
      <c r="BB2821" s="34"/>
      <c r="BC2821" s="34"/>
      <c r="BD2821" s="44">
        <v>21107</v>
      </c>
      <c r="BE2821" s="34" t="s">
        <v>1602</v>
      </c>
      <c r="BF2821" s="43" t="s">
        <v>1277</v>
      </c>
      <c r="BG2821" s="34" t="s">
        <v>482</v>
      </c>
      <c r="BH2821" s="34" t="s">
        <v>397</v>
      </c>
      <c r="BI2821" s="34" t="s">
        <v>1602</v>
      </c>
      <c r="BJ2821" s="44" t="s">
        <v>4708</v>
      </c>
      <c r="BK2821" s="44" t="s">
        <v>7215</v>
      </c>
    </row>
    <row r="2822" spans="22:63">
      <c r="V2822" s="43">
        <v>448</v>
      </c>
      <c r="W2822" s="34" t="s">
        <v>4724</v>
      </c>
      <c r="X2822" s="44">
        <v>21120</v>
      </c>
      <c r="Y2822" s="34" t="s">
        <v>2781</v>
      </c>
      <c r="Z2822" s="43" t="s">
        <v>1277</v>
      </c>
      <c r="AA2822" s="34" t="s">
        <v>482</v>
      </c>
      <c r="AB2822" s="34" t="s">
        <v>397</v>
      </c>
      <c r="AC2822" s="34" t="s">
        <v>2781</v>
      </c>
      <c r="AD2822" s="44" t="s">
        <v>4708</v>
      </c>
      <c r="AE2822" s="44" t="s">
        <v>7215</v>
      </c>
      <c r="AF2822" s="43">
        <v>448</v>
      </c>
      <c r="AG2822" s="34" t="s">
        <v>4724</v>
      </c>
      <c r="AH2822" s="34" t="s">
        <v>4723</v>
      </c>
      <c r="AI2822" s="43" t="s">
        <v>4712</v>
      </c>
      <c r="AJ2822" s="44" t="s">
        <v>4725</v>
      </c>
      <c r="AK2822" s="295">
        <v>7520224</v>
      </c>
      <c r="AL2822" s="44" t="s">
        <v>657</v>
      </c>
      <c r="AM2822" s="44" t="s">
        <v>4729</v>
      </c>
      <c r="AN2822" s="296">
        <v>269095940</v>
      </c>
      <c r="AO2822" s="34"/>
      <c r="AP2822" s="34"/>
      <c r="AQ2822" s="34"/>
      <c r="AR2822" s="34"/>
      <c r="AS2822" s="34"/>
      <c r="AT2822" s="44" t="s">
        <v>7212</v>
      </c>
      <c r="AU2822" s="44"/>
      <c r="AV2822" s="751" t="str" cm="1">
        <f t="array" ref="AV28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2" s="34"/>
      <c r="AX2822" s="34"/>
      <c r="AY2822" s="34"/>
      <c r="AZ2822" s="34"/>
      <c r="BA2822" s="34"/>
      <c r="BB2822" s="34"/>
      <c r="BC2822" s="34"/>
      <c r="BD2822" s="44">
        <v>21120</v>
      </c>
      <c r="BE2822" s="34" t="s">
        <v>2781</v>
      </c>
      <c r="BF2822" s="43" t="s">
        <v>1277</v>
      </c>
      <c r="BG2822" s="34" t="s">
        <v>482</v>
      </c>
      <c r="BH2822" s="34" t="s">
        <v>397</v>
      </c>
      <c r="BI2822" s="34" t="s">
        <v>2781</v>
      </c>
      <c r="BJ2822" s="44" t="s">
        <v>4708</v>
      </c>
      <c r="BK2822" s="44" t="s">
        <v>7215</v>
      </c>
    </row>
    <row r="2823" spans="22:63">
      <c r="V2823" s="43">
        <v>448</v>
      </c>
      <c r="W2823" s="34" t="s">
        <v>4724</v>
      </c>
      <c r="X2823" s="44">
        <v>21121</v>
      </c>
      <c r="Y2823" s="34" t="s">
        <v>2887</v>
      </c>
      <c r="Z2823" s="43" t="s">
        <v>1277</v>
      </c>
      <c r="AA2823" s="34" t="s">
        <v>482</v>
      </c>
      <c r="AB2823" s="34" t="s">
        <v>397</v>
      </c>
      <c r="AC2823" s="34" t="s">
        <v>2887</v>
      </c>
      <c r="AD2823" s="44" t="s">
        <v>4708</v>
      </c>
      <c r="AE2823" s="44" t="s">
        <v>7215</v>
      </c>
      <c r="AF2823" s="43">
        <v>448</v>
      </c>
      <c r="AG2823" s="34" t="s">
        <v>4724</v>
      </c>
      <c r="AH2823" s="34" t="s">
        <v>4723</v>
      </c>
      <c r="AI2823" s="43" t="s">
        <v>4712</v>
      </c>
      <c r="AJ2823" s="44" t="s">
        <v>4725</v>
      </c>
      <c r="AK2823" s="295">
        <v>7520224</v>
      </c>
      <c r="AL2823" s="44" t="s">
        <v>657</v>
      </c>
      <c r="AM2823" s="44" t="s">
        <v>4729</v>
      </c>
      <c r="AN2823" s="296">
        <v>269095940</v>
      </c>
      <c r="AO2823" s="34"/>
      <c r="AP2823" s="34"/>
      <c r="AQ2823" s="34"/>
      <c r="AR2823" s="34"/>
      <c r="AS2823" s="34"/>
      <c r="AT2823" s="44" t="s">
        <v>7212</v>
      </c>
      <c r="AU2823" s="44"/>
      <c r="AV2823" s="751" t="str" cm="1">
        <f t="array" ref="AV28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3" s="34"/>
      <c r="AX2823" s="34"/>
      <c r="AY2823" s="34"/>
      <c r="AZ2823" s="34"/>
      <c r="BA2823" s="34"/>
      <c r="BB2823" s="34"/>
      <c r="BC2823" s="34"/>
      <c r="BD2823" s="44">
        <v>21121</v>
      </c>
      <c r="BE2823" s="34" t="s">
        <v>2887</v>
      </c>
      <c r="BF2823" s="43" t="s">
        <v>1277</v>
      </c>
      <c r="BG2823" s="34" t="s">
        <v>482</v>
      </c>
      <c r="BH2823" s="34" t="s">
        <v>397</v>
      </c>
      <c r="BI2823" s="34" t="s">
        <v>2887</v>
      </c>
      <c r="BJ2823" s="44" t="s">
        <v>4708</v>
      </c>
      <c r="BK2823" s="44" t="s">
        <v>7215</v>
      </c>
    </row>
    <row r="2824" spans="22:63">
      <c r="V2824" s="43">
        <v>448</v>
      </c>
      <c r="W2824" s="34" t="s">
        <v>4724</v>
      </c>
      <c r="X2824" s="44">
        <v>21122</v>
      </c>
      <c r="Y2824" s="34" t="s">
        <v>2982</v>
      </c>
      <c r="Z2824" s="43" t="s">
        <v>1277</v>
      </c>
      <c r="AA2824" s="34" t="s">
        <v>482</v>
      </c>
      <c r="AB2824" s="34" t="s">
        <v>397</v>
      </c>
      <c r="AC2824" s="34" t="s">
        <v>2982</v>
      </c>
      <c r="AD2824" s="44" t="s">
        <v>4708</v>
      </c>
      <c r="AE2824" s="44" t="s">
        <v>7215</v>
      </c>
      <c r="AF2824" s="43">
        <v>448</v>
      </c>
      <c r="AG2824" s="34" t="s">
        <v>4724</v>
      </c>
      <c r="AH2824" s="34" t="s">
        <v>4723</v>
      </c>
      <c r="AI2824" s="43" t="s">
        <v>4712</v>
      </c>
      <c r="AJ2824" s="44" t="s">
        <v>4725</v>
      </c>
      <c r="AK2824" s="295">
        <v>7520224</v>
      </c>
      <c r="AL2824" s="44" t="s">
        <v>657</v>
      </c>
      <c r="AM2824" s="44" t="s">
        <v>4729</v>
      </c>
      <c r="AN2824" s="296">
        <v>269095940</v>
      </c>
      <c r="AO2824" s="34"/>
      <c r="AP2824" s="34"/>
      <c r="AQ2824" s="34"/>
      <c r="AR2824" s="34"/>
      <c r="AS2824" s="34"/>
      <c r="AT2824" s="44" t="s">
        <v>7212</v>
      </c>
      <c r="AU2824" s="44"/>
      <c r="AV2824" s="751" t="str" cm="1">
        <f t="array" ref="AV28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4" s="34"/>
      <c r="AX2824" s="34"/>
      <c r="AY2824" s="34"/>
      <c r="AZ2824" s="34"/>
      <c r="BA2824" s="34"/>
      <c r="BB2824" s="34"/>
      <c r="BC2824" s="34"/>
      <c r="BD2824" s="44">
        <v>21122</v>
      </c>
      <c r="BE2824" s="34" t="s">
        <v>2982</v>
      </c>
      <c r="BF2824" s="43" t="s">
        <v>1277</v>
      </c>
      <c r="BG2824" s="34" t="s">
        <v>482</v>
      </c>
      <c r="BH2824" s="34" t="s">
        <v>397</v>
      </c>
      <c r="BI2824" s="34" t="s">
        <v>2982</v>
      </c>
      <c r="BJ2824" s="44" t="s">
        <v>4708</v>
      </c>
      <c r="BK2824" s="44" t="s">
        <v>7215</v>
      </c>
    </row>
    <row r="2825" spans="22:63">
      <c r="V2825" s="43">
        <v>448</v>
      </c>
      <c r="W2825" s="34" t="s">
        <v>4724</v>
      </c>
      <c r="X2825" s="44">
        <v>21111</v>
      </c>
      <c r="Y2825" s="34" t="s">
        <v>1853</v>
      </c>
      <c r="Z2825" s="43" t="s">
        <v>1277</v>
      </c>
      <c r="AA2825" s="34" t="s">
        <v>482</v>
      </c>
      <c r="AB2825" s="34" t="s">
        <v>397</v>
      </c>
      <c r="AC2825" s="34" t="s">
        <v>1853</v>
      </c>
      <c r="AD2825" s="44" t="s">
        <v>4708</v>
      </c>
      <c r="AE2825" s="44" t="s">
        <v>7215</v>
      </c>
      <c r="AF2825" s="43">
        <v>448</v>
      </c>
      <c r="AG2825" s="34" t="s">
        <v>4724</v>
      </c>
      <c r="AH2825" s="34" t="s">
        <v>4723</v>
      </c>
      <c r="AI2825" s="43" t="s">
        <v>4712</v>
      </c>
      <c r="AJ2825" s="44" t="s">
        <v>4725</v>
      </c>
      <c r="AK2825" s="295">
        <v>7520224</v>
      </c>
      <c r="AL2825" s="44" t="s">
        <v>657</v>
      </c>
      <c r="AM2825" s="44" t="s">
        <v>4729</v>
      </c>
      <c r="AN2825" s="296">
        <v>269095940</v>
      </c>
      <c r="AO2825" s="34"/>
      <c r="AP2825" s="34"/>
      <c r="AQ2825" s="34"/>
      <c r="AR2825" s="34"/>
      <c r="AS2825" s="34"/>
      <c r="AT2825" s="44" t="s">
        <v>7212</v>
      </c>
      <c r="AU2825" s="44"/>
      <c r="AV2825" s="751" t="str" cm="1">
        <f t="array" ref="AV28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5" s="34"/>
      <c r="AX2825" s="34"/>
      <c r="AY2825" s="34"/>
      <c r="AZ2825" s="34"/>
      <c r="BA2825" s="34"/>
      <c r="BB2825" s="34"/>
      <c r="BC2825" s="34"/>
      <c r="BD2825" s="44">
        <v>21111</v>
      </c>
      <c r="BE2825" s="34" t="s">
        <v>1853</v>
      </c>
      <c r="BF2825" s="43" t="s">
        <v>1277</v>
      </c>
      <c r="BG2825" s="34" t="s">
        <v>482</v>
      </c>
      <c r="BH2825" s="34" t="s">
        <v>397</v>
      </c>
      <c r="BI2825" s="34" t="s">
        <v>1853</v>
      </c>
      <c r="BJ2825" s="44" t="s">
        <v>4708</v>
      </c>
      <c r="BK2825" s="44" t="s">
        <v>7215</v>
      </c>
    </row>
    <row r="2826" spans="22:63">
      <c r="V2826" s="43">
        <v>448</v>
      </c>
      <c r="W2826" s="34" t="s">
        <v>4724</v>
      </c>
      <c r="X2826" s="44">
        <v>150901</v>
      </c>
      <c r="Y2826" s="34" t="s">
        <v>917</v>
      </c>
      <c r="Z2826" s="43" t="s">
        <v>1277</v>
      </c>
      <c r="AA2826" s="34" t="s">
        <v>654</v>
      </c>
      <c r="AB2826" s="34" t="s">
        <v>410</v>
      </c>
      <c r="AC2826" s="34" t="s">
        <v>917</v>
      </c>
      <c r="AD2826" s="44" t="s">
        <v>4708</v>
      </c>
      <c r="AE2826" s="44" t="s">
        <v>7215</v>
      </c>
      <c r="AF2826" s="43">
        <v>448</v>
      </c>
      <c r="AG2826" s="34" t="s">
        <v>4724</v>
      </c>
      <c r="AH2826" s="34" t="s">
        <v>4723</v>
      </c>
      <c r="AI2826" s="43" t="s">
        <v>4712</v>
      </c>
      <c r="AJ2826" s="44" t="s">
        <v>4725</v>
      </c>
      <c r="AK2826" s="295">
        <v>7520224</v>
      </c>
      <c r="AL2826" s="44" t="s">
        <v>657</v>
      </c>
      <c r="AM2826" s="44" t="s">
        <v>4729</v>
      </c>
      <c r="AN2826" s="296">
        <v>269095940</v>
      </c>
      <c r="AO2826" s="34"/>
      <c r="AP2826" s="34"/>
      <c r="AQ2826" s="34"/>
      <c r="AR2826" s="34"/>
      <c r="AS2826" s="34"/>
      <c r="AT2826" s="44" t="s">
        <v>7212</v>
      </c>
      <c r="AU2826" s="44"/>
      <c r="AV2826" s="751" t="str" cm="1">
        <f t="array" ref="AV28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6" s="34"/>
      <c r="AX2826" s="34"/>
      <c r="AY2826" s="34"/>
      <c r="AZ2826" s="34"/>
      <c r="BA2826" s="34"/>
      <c r="BB2826" s="34"/>
      <c r="BC2826" s="34"/>
      <c r="BD2826" s="44">
        <v>150901</v>
      </c>
      <c r="BE2826" s="34" t="s">
        <v>917</v>
      </c>
      <c r="BF2826" s="43" t="s">
        <v>1277</v>
      </c>
      <c r="BG2826" s="34" t="s">
        <v>654</v>
      </c>
      <c r="BH2826" s="34" t="s">
        <v>410</v>
      </c>
      <c r="BI2826" s="34" t="s">
        <v>917</v>
      </c>
      <c r="BJ2826" s="44" t="s">
        <v>4708</v>
      </c>
      <c r="BK2826" s="44" t="s">
        <v>7215</v>
      </c>
    </row>
    <row r="2827" spans="22:63">
      <c r="V2827" s="43">
        <v>448</v>
      </c>
      <c r="W2827" s="34" t="s">
        <v>4724</v>
      </c>
      <c r="X2827" s="44">
        <v>150902</v>
      </c>
      <c r="Y2827" s="34" t="s">
        <v>1182</v>
      </c>
      <c r="Z2827" s="43" t="s">
        <v>1277</v>
      </c>
      <c r="AA2827" s="34" t="s">
        <v>654</v>
      </c>
      <c r="AB2827" s="34" t="s">
        <v>410</v>
      </c>
      <c r="AC2827" s="34" t="s">
        <v>1182</v>
      </c>
      <c r="AD2827" s="44" t="s">
        <v>4708</v>
      </c>
      <c r="AE2827" s="44" t="s">
        <v>7215</v>
      </c>
      <c r="AF2827" s="43">
        <v>448</v>
      </c>
      <c r="AG2827" s="34" t="s">
        <v>4724</v>
      </c>
      <c r="AH2827" s="34" t="s">
        <v>4723</v>
      </c>
      <c r="AI2827" s="43" t="s">
        <v>4712</v>
      </c>
      <c r="AJ2827" s="44" t="s">
        <v>4725</v>
      </c>
      <c r="AK2827" s="295">
        <v>7520224</v>
      </c>
      <c r="AL2827" s="44" t="s">
        <v>657</v>
      </c>
      <c r="AM2827" s="44" t="s">
        <v>4729</v>
      </c>
      <c r="AN2827" s="296">
        <v>269095940</v>
      </c>
      <c r="AO2827" s="34"/>
      <c r="AP2827" s="34"/>
      <c r="AQ2827" s="34"/>
      <c r="AR2827" s="34"/>
      <c r="AS2827" s="34"/>
      <c r="AT2827" s="44" t="s">
        <v>7212</v>
      </c>
      <c r="AU2827" s="44"/>
      <c r="AV2827" s="751" t="str" cm="1">
        <f t="array" ref="AV28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7" s="34"/>
      <c r="AX2827" s="34"/>
      <c r="AY2827" s="34"/>
      <c r="AZ2827" s="34"/>
      <c r="BA2827" s="34"/>
      <c r="BB2827" s="34"/>
      <c r="BC2827" s="34"/>
      <c r="BD2827" s="44">
        <v>150902</v>
      </c>
      <c r="BE2827" s="34" t="s">
        <v>1182</v>
      </c>
      <c r="BF2827" s="43" t="s">
        <v>1277</v>
      </c>
      <c r="BG2827" s="34" t="s">
        <v>654</v>
      </c>
      <c r="BH2827" s="34" t="s">
        <v>410</v>
      </c>
      <c r="BI2827" s="34" t="s">
        <v>1182</v>
      </c>
      <c r="BJ2827" s="44" t="s">
        <v>4708</v>
      </c>
      <c r="BK2827" s="44" t="s">
        <v>7215</v>
      </c>
    </row>
    <row r="2828" spans="22:63">
      <c r="V2828" s="43">
        <v>448</v>
      </c>
      <c r="W2828" s="34" t="s">
        <v>4724</v>
      </c>
      <c r="X2828" s="44">
        <v>150903</v>
      </c>
      <c r="Y2828" s="34" t="s">
        <v>1472</v>
      </c>
      <c r="Z2828" s="43" t="s">
        <v>1277</v>
      </c>
      <c r="AA2828" s="34" t="s">
        <v>654</v>
      </c>
      <c r="AB2828" s="34" t="s">
        <v>410</v>
      </c>
      <c r="AC2828" s="34" t="s">
        <v>1472</v>
      </c>
      <c r="AD2828" s="44" t="s">
        <v>4708</v>
      </c>
      <c r="AE2828" s="44" t="s">
        <v>7215</v>
      </c>
      <c r="AF2828" s="43">
        <v>448</v>
      </c>
      <c r="AG2828" s="34" t="s">
        <v>4724</v>
      </c>
      <c r="AH2828" s="34" t="s">
        <v>4723</v>
      </c>
      <c r="AI2828" s="43" t="s">
        <v>4712</v>
      </c>
      <c r="AJ2828" s="44" t="s">
        <v>4725</v>
      </c>
      <c r="AK2828" s="295">
        <v>7520224</v>
      </c>
      <c r="AL2828" s="44" t="s">
        <v>657</v>
      </c>
      <c r="AM2828" s="44" t="s">
        <v>4729</v>
      </c>
      <c r="AN2828" s="296">
        <v>269095940</v>
      </c>
      <c r="AO2828" s="34"/>
      <c r="AP2828" s="34"/>
      <c r="AQ2828" s="34"/>
      <c r="AR2828" s="34"/>
      <c r="AS2828" s="34"/>
      <c r="AT2828" s="44" t="s">
        <v>7212</v>
      </c>
      <c r="AU2828" s="44"/>
      <c r="AV2828" s="751" t="str" cm="1">
        <f t="array" ref="AV28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8" s="34"/>
      <c r="AX2828" s="34"/>
      <c r="AY2828" s="34"/>
      <c r="AZ2828" s="34"/>
      <c r="BA2828" s="34"/>
      <c r="BB2828" s="34"/>
      <c r="BC2828" s="34"/>
      <c r="BD2828" s="44">
        <v>150903</v>
      </c>
      <c r="BE2828" s="34" t="s">
        <v>1472</v>
      </c>
      <c r="BF2828" s="43" t="s">
        <v>1277</v>
      </c>
      <c r="BG2828" s="34" t="s">
        <v>654</v>
      </c>
      <c r="BH2828" s="34" t="s">
        <v>410</v>
      </c>
      <c r="BI2828" s="34" t="s">
        <v>1472</v>
      </c>
      <c r="BJ2828" s="44" t="s">
        <v>4708</v>
      </c>
      <c r="BK2828" s="44" t="s">
        <v>7215</v>
      </c>
    </row>
    <row r="2829" spans="22:63">
      <c r="V2829" s="43">
        <v>448</v>
      </c>
      <c r="W2829" s="34" t="s">
        <v>4724</v>
      </c>
      <c r="X2829" s="44">
        <v>150904</v>
      </c>
      <c r="Y2829" s="34" t="s">
        <v>1250</v>
      </c>
      <c r="Z2829" s="43" t="s">
        <v>1277</v>
      </c>
      <c r="AA2829" s="34" t="s">
        <v>654</v>
      </c>
      <c r="AB2829" s="34" t="s">
        <v>410</v>
      </c>
      <c r="AC2829" s="34" t="s">
        <v>1250</v>
      </c>
      <c r="AD2829" s="44" t="s">
        <v>4708</v>
      </c>
      <c r="AE2829" s="44" t="s">
        <v>7215</v>
      </c>
      <c r="AF2829" s="43">
        <v>448</v>
      </c>
      <c r="AG2829" s="34" t="s">
        <v>4724</v>
      </c>
      <c r="AH2829" s="34" t="s">
        <v>4723</v>
      </c>
      <c r="AI2829" s="43" t="s">
        <v>4712</v>
      </c>
      <c r="AJ2829" s="44" t="s">
        <v>4725</v>
      </c>
      <c r="AK2829" s="295">
        <v>7520224</v>
      </c>
      <c r="AL2829" s="44" t="s">
        <v>657</v>
      </c>
      <c r="AM2829" s="44" t="s">
        <v>4729</v>
      </c>
      <c r="AN2829" s="296">
        <v>269095940</v>
      </c>
      <c r="AO2829" s="34"/>
      <c r="AP2829" s="34"/>
      <c r="AQ2829" s="34"/>
      <c r="AR2829" s="34"/>
      <c r="AS2829" s="34"/>
      <c r="AT2829" s="44" t="s">
        <v>7212</v>
      </c>
      <c r="AU2829" s="44"/>
      <c r="AV2829" s="751" t="str" cm="1">
        <f t="array" ref="AV28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29" s="34"/>
      <c r="AX2829" s="34"/>
      <c r="AY2829" s="34"/>
      <c r="AZ2829" s="34"/>
      <c r="BA2829" s="34"/>
      <c r="BB2829" s="34"/>
      <c r="BC2829" s="34"/>
      <c r="BD2829" s="44">
        <v>150904</v>
      </c>
      <c r="BE2829" s="34" t="s">
        <v>1250</v>
      </c>
      <c r="BF2829" s="43" t="s">
        <v>1277</v>
      </c>
      <c r="BG2829" s="34" t="s">
        <v>654</v>
      </c>
      <c r="BH2829" s="34" t="s">
        <v>410</v>
      </c>
      <c r="BI2829" s="34" t="s">
        <v>1250</v>
      </c>
      <c r="BJ2829" s="44" t="s">
        <v>4708</v>
      </c>
      <c r="BK2829" s="44" t="s">
        <v>7215</v>
      </c>
    </row>
    <row r="2830" spans="22:63">
      <c r="V2830" s="43">
        <v>448</v>
      </c>
      <c r="W2830" s="34" t="s">
        <v>4724</v>
      </c>
      <c r="X2830" s="44">
        <v>150900</v>
      </c>
      <c r="Y2830" s="34" t="s">
        <v>7219</v>
      </c>
      <c r="Z2830" s="43" t="s">
        <v>1277</v>
      </c>
      <c r="AA2830" s="34" t="s">
        <v>654</v>
      </c>
      <c r="AB2830" s="34" t="s">
        <v>410</v>
      </c>
      <c r="AC2830" s="34" t="s">
        <v>7220</v>
      </c>
      <c r="AD2830" s="44" t="s">
        <v>4708</v>
      </c>
      <c r="AE2830" s="44" t="s">
        <v>7215</v>
      </c>
      <c r="AF2830" s="43">
        <v>448</v>
      </c>
      <c r="AG2830" s="34" t="s">
        <v>4724</v>
      </c>
      <c r="AH2830" s="34" t="s">
        <v>4723</v>
      </c>
      <c r="AI2830" s="43" t="s">
        <v>4712</v>
      </c>
      <c r="AJ2830" s="44" t="s">
        <v>4725</v>
      </c>
      <c r="AK2830" s="295">
        <v>7520224</v>
      </c>
      <c r="AL2830" s="44" t="s">
        <v>657</v>
      </c>
      <c r="AM2830" s="44" t="s">
        <v>4729</v>
      </c>
      <c r="AN2830" s="296">
        <v>269095940</v>
      </c>
      <c r="AO2830" s="34"/>
      <c r="AP2830" s="34"/>
      <c r="AQ2830" s="34"/>
      <c r="AR2830" s="34"/>
      <c r="AS2830" s="34"/>
      <c r="AT2830" s="44" t="s">
        <v>7212</v>
      </c>
      <c r="AU2830" s="44"/>
      <c r="AV2830" s="751" t="str" cm="1">
        <f t="array" ref="AV28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0" s="34"/>
      <c r="AX2830" s="34"/>
      <c r="AY2830" s="34"/>
      <c r="AZ2830" s="34"/>
      <c r="BA2830" s="34"/>
      <c r="BB2830" s="34"/>
      <c r="BC2830" s="34"/>
      <c r="BD2830" s="44">
        <v>150900</v>
      </c>
      <c r="BE2830" s="34" t="s">
        <v>7219</v>
      </c>
      <c r="BF2830" s="43" t="s">
        <v>1277</v>
      </c>
      <c r="BG2830" s="34" t="s">
        <v>654</v>
      </c>
      <c r="BH2830" s="34" t="s">
        <v>410</v>
      </c>
      <c r="BI2830" s="34" t="s">
        <v>7220</v>
      </c>
      <c r="BJ2830" s="44" t="s">
        <v>4708</v>
      </c>
      <c r="BK2830" s="44" t="s">
        <v>7215</v>
      </c>
    </row>
    <row r="2831" spans="22:63">
      <c r="V2831" s="43">
        <v>448</v>
      </c>
      <c r="W2831" s="34" t="s">
        <v>4724</v>
      </c>
      <c r="X2831" s="44">
        <v>150907</v>
      </c>
      <c r="Y2831" s="34" t="s">
        <v>1256</v>
      </c>
      <c r="Z2831" s="43" t="s">
        <v>1277</v>
      </c>
      <c r="AA2831" s="34" t="s">
        <v>654</v>
      </c>
      <c r="AB2831" s="34" t="s">
        <v>410</v>
      </c>
      <c r="AC2831" s="34" t="s">
        <v>1256</v>
      </c>
      <c r="AD2831" s="44" t="s">
        <v>4708</v>
      </c>
      <c r="AE2831" s="44" t="s">
        <v>7215</v>
      </c>
      <c r="AF2831" s="43">
        <v>448</v>
      </c>
      <c r="AG2831" s="34" t="s">
        <v>4724</v>
      </c>
      <c r="AH2831" s="34" t="s">
        <v>4723</v>
      </c>
      <c r="AI2831" s="43" t="s">
        <v>4712</v>
      </c>
      <c r="AJ2831" s="44" t="s">
        <v>4725</v>
      </c>
      <c r="AK2831" s="295">
        <v>7520224</v>
      </c>
      <c r="AL2831" s="44" t="s">
        <v>657</v>
      </c>
      <c r="AM2831" s="44" t="s">
        <v>4729</v>
      </c>
      <c r="AN2831" s="296">
        <v>269095940</v>
      </c>
      <c r="AO2831" s="34"/>
      <c r="AP2831" s="34"/>
      <c r="AQ2831" s="34"/>
      <c r="AR2831" s="34"/>
      <c r="AS2831" s="34"/>
      <c r="AT2831" s="44" t="s">
        <v>7212</v>
      </c>
      <c r="AU2831" s="44"/>
      <c r="AV2831" s="751" t="str" cm="1">
        <f t="array" ref="AV28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1" s="34"/>
      <c r="AX2831" s="34"/>
      <c r="AY2831" s="34"/>
      <c r="AZ2831" s="34"/>
      <c r="BA2831" s="34"/>
      <c r="BB2831" s="34"/>
      <c r="BC2831" s="34"/>
      <c r="BD2831" s="44">
        <v>150907</v>
      </c>
      <c r="BE2831" s="34" t="s">
        <v>1256</v>
      </c>
      <c r="BF2831" s="43" t="s">
        <v>1277</v>
      </c>
      <c r="BG2831" s="34" t="s">
        <v>654</v>
      </c>
      <c r="BH2831" s="34" t="s">
        <v>410</v>
      </c>
      <c r="BI2831" s="34" t="s">
        <v>1256</v>
      </c>
      <c r="BJ2831" s="44" t="s">
        <v>4708</v>
      </c>
      <c r="BK2831" s="44" t="s">
        <v>7215</v>
      </c>
    </row>
    <row r="2832" spans="22:63">
      <c r="V2832" s="43">
        <v>448</v>
      </c>
      <c r="W2832" s="34" t="s">
        <v>4724</v>
      </c>
      <c r="X2832" s="44">
        <v>150910</v>
      </c>
      <c r="Y2832" s="34" t="s">
        <v>2137</v>
      </c>
      <c r="Z2832" s="43" t="s">
        <v>1277</v>
      </c>
      <c r="AA2832" s="34" t="s">
        <v>654</v>
      </c>
      <c r="AB2832" s="34" t="s">
        <v>410</v>
      </c>
      <c r="AC2832" s="34" t="s">
        <v>2137</v>
      </c>
      <c r="AD2832" s="44" t="s">
        <v>4708</v>
      </c>
      <c r="AE2832" s="44" t="s">
        <v>7215</v>
      </c>
      <c r="AF2832" s="43">
        <v>448</v>
      </c>
      <c r="AG2832" s="34" t="s">
        <v>4724</v>
      </c>
      <c r="AH2832" s="34" t="s">
        <v>4723</v>
      </c>
      <c r="AI2832" s="43" t="s">
        <v>4712</v>
      </c>
      <c r="AJ2832" s="44" t="s">
        <v>4725</v>
      </c>
      <c r="AK2832" s="295">
        <v>7520224</v>
      </c>
      <c r="AL2832" s="44" t="s">
        <v>657</v>
      </c>
      <c r="AM2832" s="44" t="s">
        <v>4729</v>
      </c>
      <c r="AN2832" s="296">
        <v>269095940</v>
      </c>
      <c r="AO2832" s="34"/>
      <c r="AP2832" s="34"/>
      <c r="AQ2832" s="34"/>
      <c r="AR2832" s="34"/>
      <c r="AS2832" s="34"/>
      <c r="AT2832" s="44" t="s">
        <v>7212</v>
      </c>
      <c r="AU2832" s="44"/>
      <c r="AV2832" s="751" t="str" cm="1">
        <f t="array" ref="AV28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2" s="34"/>
      <c r="AX2832" s="34"/>
      <c r="AY2832" s="34"/>
      <c r="AZ2832" s="34"/>
      <c r="BA2832" s="34"/>
      <c r="BB2832" s="34"/>
      <c r="BC2832" s="34"/>
      <c r="BD2832" s="44">
        <v>150910</v>
      </c>
      <c r="BE2832" s="34" t="s">
        <v>2137</v>
      </c>
      <c r="BF2832" s="43" t="s">
        <v>1277</v>
      </c>
      <c r="BG2832" s="34" t="s">
        <v>654</v>
      </c>
      <c r="BH2832" s="34" t="s">
        <v>410</v>
      </c>
      <c r="BI2832" s="34" t="s">
        <v>2137</v>
      </c>
      <c r="BJ2832" s="44" t="s">
        <v>4708</v>
      </c>
      <c r="BK2832" s="44" t="s">
        <v>7215</v>
      </c>
    </row>
    <row r="2833" spans="22:63">
      <c r="V2833" s="43">
        <v>448</v>
      </c>
      <c r="W2833" s="34" t="s">
        <v>4724</v>
      </c>
      <c r="X2833" s="44">
        <v>150913</v>
      </c>
      <c r="Y2833" s="34" t="s">
        <v>2451</v>
      </c>
      <c r="Z2833" s="43" t="s">
        <v>1277</v>
      </c>
      <c r="AA2833" s="34" t="s">
        <v>654</v>
      </c>
      <c r="AB2833" s="34" t="s">
        <v>410</v>
      </c>
      <c r="AC2833" s="34" t="s">
        <v>7221</v>
      </c>
      <c r="AD2833" s="44" t="s">
        <v>4708</v>
      </c>
      <c r="AE2833" s="44" t="s">
        <v>7215</v>
      </c>
      <c r="AF2833" s="43">
        <v>448</v>
      </c>
      <c r="AG2833" s="34" t="s">
        <v>4724</v>
      </c>
      <c r="AH2833" s="34" t="s">
        <v>4723</v>
      </c>
      <c r="AI2833" s="43" t="s">
        <v>4712</v>
      </c>
      <c r="AJ2833" s="44" t="s">
        <v>4725</v>
      </c>
      <c r="AK2833" s="295">
        <v>7520224</v>
      </c>
      <c r="AL2833" s="44" t="s">
        <v>657</v>
      </c>
      <c r="AM2833" s="44" t="s">
        <v>4729</v>
      </c>
      <c r="AN2833" s="296">
        <v>269095940</v>
      </c>
      <c r="AO2833" s="34"/>
      <c r="AP2833" s="34"/>
      <c r="AQ2833" s="34"/>
      <c r="AR2833" s="34"/>
      <c r="AS2833" s="34"/>
      <c r="AT2833" s="44" t="s">
        <v>7212</v>
      </c>
      <c r="AU2833" s="44"/>
      <c r="AV2833" s="751" t="str" cm="1">
        <f t="array" ref="AV28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3" s="34"/>
      <c r="AX2833" s="34"/>
      <c r="AY2833" s="34"/>
      <c r="AZ2833" s="34"/>
      <c r="BA2833" s="34"/>
      <c r="BB2833" s="34"/>
      <c r="BC2833" s="34"/>
      <c r="BD2833" s="44">
        <v>150913</v>
      </c>
      <c r="BE2833" s="34" t="s">
        <v>2451</v>
      </c>
      <c r="BF2833" s="43" t="s">
        <v>1277</v>
      </c>
      <c r="BG2833" s="34" t="s">
        <v>654</v>
      </c>
      <c r="BH2833" s="34" t="s">
        <v>410</v>
      </c>
      <c r="BI2833" s="34" t="s">
        <v>7221</v>
      </c>
      <c r="BJ2833" s="44" t="s">
        <v>4708</v>
      </c>
      <c r="BK2833" s="44" t="s">
        <v>7215</v>
      </c>
    </row>
    <row r="2834" spans="22:63">
      <c r="V2834" s="43">
        <v>448</v>
      </c>
      <c r="W2834" s="34" t="s">
        <v>4724</v>
      </c>
      <c r="X2834" s="44">
        <v>150912</v>
      </c>
      <c r="Y2834" s="34" t="s">
        <v>2303</v>
      </c>
      <c r="Z2834" s="43" t="s">
        <v>1277</v>
      </c>
      <c r="AA2834" s="34" t="s">
        <v>654</v>
      </c>
      <c r="AB2834" s="34" t="s">
        <v>410</v>
      </c>
      <c r="AC2834" s="34" t="s">
        <v>7220</v>
      </c>
      <c r="AD2834" s="44" t="s">
        <v>4708</v>
      </c>
      <c r="AE2834" s="44" t="s">
        <v>7215</v>
      </c>
      <c r="AF2834" s="43">
        <v>448</v>
      </c>
      <c r="AG2834" s="34" t="s">
        <v>4724</v>
      </c>
      <c r="AH2834" s="34" t="s">
        <v>4723</v>
      </c>
      <c r="AI2834" s="43" t="s">
        <v>4712</v>
      </c>
      <c r="AJ2834" s="44" t="s">
        <v>4725</v>
      </c>
      <c r="AK2834" s="295">
        <v>7520224</v>
      </c>
      <c r="AL2834" s="44" t="s">
        <v>657</v>
      </c>
      <c r="AM2834" s="44" t="s">
        <v>4729</v>
      </c>
      <c r="AN2834" s="296">
        <v>269095940</v>
      </c>
      <c r="AO2834" s="34"/>
      <c r="AP2834" s="34"/>
      <c r="AQ2834" s="34"/>
      <c r="AR2834" s="34"/>
      <c r="AS2834" s="34"/>
      <c r="AT2834" s="44" t="s">
        <v>7212</v>
      </c>
      <c r="AU2834" s="44"/>
      <c r="AV2834" s="751" t="str" cm="1">
        <f t="array" ref="AV28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4" s="34"/>
      <c r="AX2834" s="34"/>
      <c r="AY2834" s="34"/>
      <c r="AZ2834" s="34"/>
      <c r="BA2834" s="34"/>
      <c r="BB2834" s="34"/>
      <c r="BC2834" s="34"/>
      <c r="BD2834" s="44">
        <v>150912</v>
      </c>
      <c r="BE2834" s="34" t="s">
        <v>2303</v>
      </c>
      <c r="BF2834" s="43" t="s">
        <v>1277</v>
      </c>
      <c r="BG2834" s="34" t="s">
        <v>654</v>
      </c>
      <c r="BH2834" s="34" t="s">
        <v>410</v>
      </c>
      <c r="BI2834" s="34" t="s">
        <v>7220</v>
      </c>
      <c r="BJ2834" s="44" t="s">
        <v>4708</v>
      </c>
      <c r="BK2834" s="44" t="s">
        <v>7215</v>
      </c>
    </row>
    <row r="2835" spans="22:63">
      <c r="V2835" s="43">
        <v>448</v>
      </c>
      <c r="W2835" s="34" t="s">
        <v>4724</v>
      </c>
      <c r="X2835" s="44">
        <v>151302</v>
      </c>
      <c r="Y2835" s="34" t="s">
        <v>1186</v>
      </c>
      <c r="Z2835" s="43" t="s">
        <v>426</v>
      </c>
      <c r="AA2835" s="34" t="s">
        <v>657</v>
      </c>
      <c r="AB2835" s="34" t="s">
        <v>410</v>
      </c>
      <c r="AC2835" s="34" t="s">
        <v>1186</v>
      </c>
      <c r="AD2835" s="44" t="s">
        <v>4708</v>
      </c>
      <c r="AE2835" s="44" t="s">
        <v>7215</v>
      </c>
      <c r="AF2835" s="43">
        <v>448</v>
      </c>
      <c r="AG2835" s="34" t="s">
        <v>4724</v>
      </c>
      <c r="AH2835" s="34" t="s">
        <v>4723</v>
      </c>
      <c r="AI2835" s="43" t="s">
        <v>4712</v>
      </c>
      <c r="AJ2835" s="44" t="s">
        <v>4725</v>
      </c>
      <c r="AK2835" s="295">
        <v>7520224</v>
      </c>
      <c r="AL2835" s="44" t="s">
        <v>657</v>
      </c>
      <c r="AM2835" s="44" t="s">
        <v>4729</v>
      </c>
      <c r="AN2835" s="296">
        <v>269095940</v>
      </c>
      <c r="AO2835" s="34"/>
      <c r="AP2835" s="34"/>
      <c r="AQ2835" s="34"/>
      <c r="AR2835" s="34"/>
      <c r="AS2835" s="34"/>
      <c r="AT2835" s="44" t="s">
        <v>7212</v>
      </c>
      <c r="AU2835" s="44"/>
      <c r="AV2835" s="751" t="str" cm="1">
        <f t="array" ref="AV28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5" s="34"/>
      <c r="AX2835" s="34"/>
      <c r="AY2835" s="34"/>
      <c r="AZ2835" s="34"/>
      <c r="BA2835" s="34"/>
      <c r="BB2835" s="34"/>
      <c r="BC2835" s="34"/>
      <c r="BD2835" s="44">
        <v>151302</v>
      </c>
      <c r="BE2835" s="34" t="s">
        <v>1186</v>
      </c>
      <c r="BF2835" s="43" t="s">
        <v>426</v>
      </c>
      <c r="BG2835" s="34" t="s">
        <v>657</v>
      </c>
      <c r="BH2835" s="34" t="s">
        <v>410</v>
      </c>
      <c r="BI2835" s="34" t="s">
        <v>1186</v>
      </c>
      <c r="BJ2835" s="44" t="s">
        <v>4708</v>
      </c>
      <c r="BK2835" s="44" t="s">
        <v>7215</v>
      </c>
    </row>
    <row r="2836" spans="22:63">
      <c r="V2836" s="43">
        <v>448</v>
      </c>
      <c r="W2836" s="34" t="s">
        <v>4724</v>
      </c>
      <c r="X2836" s="44">
        <v>151301</v>
      </c>
      <c r="Y2836" s="34" t="s">
        <v>657</v>
      </c>
      <c r="Z2836" s="43" t="s">
        <v>426</v>
      </c>
      <c r="AA2836" s="34" t="s">
        <v>657</v>
      </c>
      <c r="AB2836" s="34" t="s">
        <v>410</v>
      </c>
      <c r="AC2836" s="34" t="s">
        <v>657</v>
      </c>
      <c r="AD2836" s="44" t="s">
        <v>4708</v>
      </c>
      <c r="AE2836" s="44" t="s">
        <v>7215</v>
      </c>
      <c r="AF2836" s="43">
        <v>448</v>
      </c>
      <c r="AG2836" s="34" t="s">
        <v>4724</v>
      </c>
      <c r="AH2836" s="34" t="s">
        <v>4723</v>
      </c>
      <c r="AI2836" s="43" t="s">
        <v>4712</v>
      </c>
      <c r="AJ2836" s="44" t="s">
        <v>4725</v>
      </c>
      <c r="AK2836" s="295">
        <v>7520224</v>
      </c>
      <c r="AL2836" s="44" t="s">
        <v>657</v>
      </c>
      <c r="AM2836" s="44" t="s">
        <v>4729</v>
      </c>
      <c r="AN2836" s="296">
        <v>269095940</v>
      </c>
      <c r="AO2836" s="34"/>
      <c r="AP2836" s="34"/>
      <c r="AQ2836" s="34"/>
      <c r="AR2836" s="34"/>
      <c r="AS2836" s="34"/>
      <c r="AT2836" s="44" t="s">
        <v>7212</v>
      </c>
      <c r="AU2836" s="44"/>
      <c r="AV2836" s="751" t="str" cm="1">
        <f t="array" ref="AV28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6" s="34"/>
      <c r="AX2836" s="34"/>
      <c r="AY2836" s="34"/>
      <c r="AZ2836" s="34"/>
      <c r="BA2836" s="34"/>
      <c r="BB2836" s="34"/>
      <c r="BC2836" s="34"/>
      <c r="BD2836" s="44">
        <v>151301</v>
      </c>
      <c r="BE2836" s="34" t="s">
        <v>657</v>
      </c>
      <c r="BF2836" s="43" t="s">
        <v>426</v>
      </c>
      <c r="BG2836" s="34" t="s">
        <v>657</v>
      </c>
      <c r="BH2836" s="34" t="s">
        <v>410</v>
      </c>
      <c r="BI2836" s="34" t="s">
        <v>657</v>
      </c>
      <c r="BJ2836" s="44" t="s">
        <v>4708</v>
      </c>
      <c r="BK2836" s="44" t="s">
        <v>7215</v>
      </c>
    </row>
    <row r="2837" spans="22:63">
      <c r="V2837" s="43">
        <v>448</v>
      </c>
      <c r="W2837" s="34" t="s">
        <v>4724</v>
      </c>
      <c r="X2837" s="44">
        <v>151300</v>
      </c>
      <c r="Y2837" s="34" t="s">
        <v>7222</v>
      </c>
      <c r="Z2837" s="43" t="s">
        <v>426</v>
      </c>
      <c r="AA2837" s="34" t="s">
        <v>657</v>
      </c>
      <c r="AB2837" s="34" t="s">
        <v>410</v>
      </c>
      <c r="AC2837" s="34" t="s">
        <v>657</v>
      </c>
      <c r="AD2837" s="44" t="s">
        <v>4708</v>
      </c>
      <c r="AE2837" s="44" t="s">
        <v>7215</v>
      </c>
      <c r="AF2837" s="43">
        <v>448</v>
      </c>
      <c r="AG2837" s="34" t="s">
        <v>4724</v>
      </c>
      <c r="AH2837" s="34" t="s">
        <v>4723</v>
      </c>
      <c r="AI2837" s="43" t="s">
        <v>4712</v>
      </c>
      <c r="AJ2837" s="44" t="s">
        <v>4725</v>
      </c>
      <c r="AK2837" s="295">
        <v>7520224</v>
      </c>
      <c r="AL2837" s="44" t="s">
        <v>657</v>
      </c>
      <c r="AM2837" s="44" t="s">
        <v>4729</v>
      </c>
      <c r="AN2837" s="296">
        <v>269095940</v>
      </c>
      <c r="AO2837" s="34"/>
      <c r="AP2837" s="34"/>
      <c r="AQ2837" s="34"/>
      <c r="AR2837" s="34"/>
      <c r="AS2837" s="34"/>
      <c r="AT2837" s="44" t="s">
        <v>7212</v>
      </c>
      <c r="AU2837" s="44"/>
      <c r="AV2837" s="751" t="str" cm="1">
        <f t="array" ref="AV28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7" s="34"/>
      <c r="AX2837" s="34"/>
      <c r="AY2837" s="34"/>
      <c r="AZ2837" s="34"/>
      <c r="BA2837" s="34"/>
      <c r="BB2837" s="34"/>
      <c r="BC2837" s="34"/>
      <c r="BD2837" s="44">
        <v>151300</v>
      </c>
      <c r="BE2837" s="34" t="s">
        <v>7222</v>
      </c>
      <c r="BF2837" s="43" t="s">
        <v>426</v>
      </c>
      <c r="BG2837" s="34" t="s">
        <v>657</v>
      </c>
      <c r="BH2837" s="34" t="s">
        <v>410</v>
      </c>
      <c r="BI2837" s="34" t="s">
        <v>657</v>
      </c>
      <c r="BJ2837" s="44" t="s">
        <v>4708</v>
      </c>
      <c r="BK2837" s="44" t="s">
        <v>7215</v>
      </c>
    </row>
    <row r="2838" spans="22:63">
      <c r="V2838" s="43">
        <v>449</v>
      </c>
      <c r="W2838" s="34" t="s">
        <v>4737</v>
      </c>
      <c r="X2838" s="44">
        <v>120200</v>
      </c>
      <c r="Y2838" s="34" t="s">
        <v>7223</v>
      </c>
      <c r="Z2838" s="43" t="s">
        <v>1277</v>
      </c>
      <c r="AA2838" s="34" t="s">
        <v>599</v>
      </c>
      <c r="AB2838" s="34" t="s">
        <v>407</v>
      </c>
      <c r="AC2838" s="34" t="s">
        <v>866</v>
      </c>
      <c r="AD2838" s="44" t="s">
        <v>4708</v>
      </c>
      <c r="AE2838" s="44" t="s">
        <v>7224</v>
      </c>
      <c r="AF2838" s="43">
        <v>449</v>
      </c>
      <c r="AG2838" s="34" t="s">
        <v>4737</v>
      </c>
      <c r="AH2838" s="34" t="s">
        <v>4736</v>
      </c>
      <c r="AI2838" s="43" t="s">
        <v>4738</v>
      </c>
      <c r="AJ2838" s="44" t="s">
        <v>4739</v>
      </c>
      <c r="AK2838" s="295">
        <v>7350091</v>
      </c>
      <c r="AL2838" s="44" t="s">
        <v>604</v>
      </c>
      <c r="AM2838" s="44" t="s">
        <v>4743</v>
      </c>
      <c r="AN2838" s="296">
        <v>268095921</v>
      </c>
      <c r="AO2838" s="34"/>
      <c r="AP2838" s="34"/>
      <c r="AQ2838" s="34"/>
      <c r="AR2838" s="34"/>
      <c r="AS2838" s="34"/>
      <c r="AT2838" s="44" t="s">
        <v>7212</v>
      </c>
      <c r="AU2838" s="44"/>
      <c r="AV2838" s="751" t="str" cm="1">
        <f t="array" ref="AV28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8" s="34"/>
      <c r="AX2838" s="34"/>
      <c r="AY2838" s="34"/>
      <c r="AZ2838" s="34"/>
      <c r="BA2838" s="34"/>
      <c r="BB2838" s="34"/>
      <c r="BC2838" s="34"/>
      <c r="BD2838" s="44">
        <v>120200</v>
      </c>
      <c r="BE2838" s="34" t="s">
        <v>7223</v>
      </c>
      <c r="BF2838" s="43" t="s">
        <v>1277</v>
      </c>
      <c r="BG2838" s="34" t="s">
        <v>599</v>
      </c>
      <c r="BH2838" s="34" t="s">
        <v>407</v>
      </c>
      <c r="BI2838" s="34" t="s">
        <v>866</v>
      </c>
      <c r="BJ2838" s="44" t="s">
        <v>4708</v>
      </c>
      <c r="BK2838" s="44" t="s">
        <v>7224</v>
      </c>
    </row>
    <row r="2839" spans="22:63">
      <c r="V2839" s="43">
        <v>449</v>
      </c>
      <c r="W2839" s="34" t="s">
        <v>4737</v>
      </c>
      <c r="X2839" s="44">
        <v>120201</v>
      </c>
      <c r="Y2839" s="34" t="s">
        <v>866</v>
      </c>
      <c r="Z2839" s="43" t="s">
        <v>1277</v>
      </c>
      <c r="AA2839" s="34" t="s">
        <v>599</v>
      </c>
      <c r="AB2839" s="34" t="s">
        <v>407</v>
      </c>
      <c r="AC2839" s="34" t="s">
        <v>866</v>
      </c>
      <c r="AD2839" s="44" t="s">
        <v>4708</v>
      </c>
      <c r="AE2839" s="44" t="s">
        <v>7224</v>
      </c>
      <c r="AF2839" s="43">
        <v>449</v>
      </c>
      <c r="AG2839" s="34" t="s">
        <v>4737</v>
      </c>
      <c r="AH2839" s="34" t="s">
        <v>4736</v>
      </c>
      <c r="AI2839" s="43" t="s">
        <v>4738</v>
      </c>
      <c r="AJ2839" s="44" t="s">
        <v>4739</v>
      </c>
      <c r="AK2839" s="295">
        <v>7350091</v>
      </c>
      <c r="AL2839" s="44" t="s">
        <v>604</v>
      </c>
      <c r="AM2839" s="44" t="s">
        <v>4743</v>
      </c>
      <c r="AN2839" s="296">
        <v>268095921</v>
      </c>
      <c r="AO2839" s="34"/>
      <c r="AP2839" s="34"/>
      <c r="AQ2839" s="34"/>
      <c r="AR2839" s="34"/>
      <c r="AS2839" s="34"/>
      <c r="AT2839" s="44" t="s">
        <v>7212</v>
      </c>
      <c r="AU2839" s="44"/>
      <c r="AV2839" s="751" t="str" cm="1">
        <f t="array" ref="AV28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39" s="34"/>
      <c r="AX2839" s="34"/>
      <c r="AY2839" s="34"/>
      <c r="AZ2839" s="34"/>
      <c r="BA2839" s="34"/>
      <c r="BB2839" s="34"/>
      <c r="BC2839" s="34"/>
      <c r="BD2839" s="44">
        <v>120201</v>
      </c>
      <c r="BE2839" s="34" t="s">
        <v>866</v>
      </c>
      <c r="BF2839" s="43" t="s">
        <v>1277</v>
      </c>
      <c r="BG2839" s="34" t="s">
        <v>599</v>
      </c>
      <c r="BH2839" s="34" t="s">
        <v>407</v>
      </c>
      <c r="BI2839" s="34" t="s">
        <v>866</v>
      </c>
      <c r="BJ2839" s="44" t="s">
        <v>4708</v>
      </c>
      <c r="BK2839" s="44" t="s">
        <v>7224</v>
      </c>
    </row>
    <row r="2840" spans="22:63">
      <c r="V2840" s="43">
        <v>449</v>
      </c>
      <c r="W2840" s="34" t="s">
        <v>4737</v>
      </c>
      <c r="X2840" s="44">
        <v>120202</v>
      </c>
      <c r="Y2840" s="34" t="s">
        <v>1129</v>
      </c>
      <c r="Z2840" s="43" t="s">
        <v>1277</v>
      </c>
      <c r="AA2840" s="34" t="s">
        <v>599</v>
      </c>
      <c r="AB2840" s="34" t="s">
        <v>407</v>
      </c>
      <c r="AC2840" s="34" t="s">
        <v>1129</v>
      </c>
      <c r="AD2840" s="44" t="s">
        <v>4708</v>
      </c>
      <c r="AE2840" s="44" t="s">
        <v>7224</v>
      </c>
      <c r="AF2840" s="43">
        <v>449</v>
      </c>
      <c r="AG2840" s="34" t="s">
        <v>4737</v>
      </c>
      <c r="AH2840" s="34" t="s">
        <v>4736</v>
      </c>
      <c r="AI2840" s="43" t="s">
        <v>4738</v>
      </c>
      <c r="AJ2840" s="44" t="s">
        <v>4739</v>
      </c>
      <c r="AK2840" s="295">
        <v>7350091</v>
      </c>
      <c r="AL2840" s="44" t="s">
        <v>604</v>
      </c>
      <c r="AM2840" s="44" t="s">
        <v>4743</v>
      </c>
      <c r="AN2840" s="296">
        <v>268095921</v>
      </c>
      <c r="AO2840" s="34"/>
      <c r="AP2840" s="34"/>
      <c r="AQ2840" s="34"/>
      <c r="AR2840" s="34"/>
      <c r="AS2840" s="34"/>
      <c r="AT2840" s="44" t="s">
        <v>7212</v>
      </c>
      <c r="AU2840" s="44"/>
      <c r="AV2840" s="751" t="str" cm="1">
        <f t="array" ref="AV28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0" s="34"/>
      <c r="AX2840" s="34"/>
      <c r="AY2840" s="34"/>
      <c r="AZ2840" s="34"/>
      <c r="BA2840" s="34"/>
      <c r="BB2840" s="34"/>
      <c r="BC2840" s="34"/>
      <c r="BD2840" s="44">
        <v>120202</v>
      </c>
      <c r="BE2840" s="34" t="s">
        <v>1129</v>
      </c>
      <c r="BF2840" s="43" t="s">
        <v>1277</v>
      </c>
      <c r="BG2840" s="34" t="s">
        <v>599</v>
      </c>
      <c r="BH2840" s="34" t="s">
        <v>407</v>
      </c>
      <c r="BI2840" s="34" t="s">
        <v>1129</v>
      </c>
      <c r="BJ2840" s="44" t="s">
        <v>4708</v>
      </c>
      <c r="BK2840" s="44" t="s">
        <v>7224</v>
      </c>
    </row>
    <row r="2841" spans="22:63">
      <c r="V2841" s="43">
        <v>449</v>
      </c>
      <c r="W2841" s="34" t="s">
        <v>4737</v>
      </c>
      <c r="X2841" s="44">
        <v>120203</v>
      </c>
      <c r="Y2841" s="34" t="s">
        <v>1423</v>
      </c>
      <c r="Z2841" s="43" t="s">
        <v>1277</v>
      </c>
      <c r="AA2841" s="34" t="s">
        <v>599</v>
      </c>
      <c r="AB2841" s="34" t="s">
        <v>407</v>
      </c>
      <c r="AC2841" s="34" t="s">
        <v>1423</v>
      </c>
      <c r="AD2841" s="44" t="s">
        <v>4708</v>
      </c>
      <c r="AE2841" s="44" t="s">
        <v>7224</v>
      </c>
      <c r="AF2841" s="43">
        <v>449</v>
      </c>
      <c r="AG2841" s="34" t="s">
        <v>4737</v>
      </c>
      <c r="AH2841" s="34" t="s">
        <v>4736</v>
      </c>
      <c r="AI2841" s="43" t="s">
        <v>4738</v>
      </c>
      <c r="AJ2841" s="44" t="s">
        <v>4739</v>
      </c>
      <c r="AK2841" s="295">
        <v>7350091</v>
      </c>
      <c r="AL2841" s="44" t="s">
        <v>604</v>
      </c>
      <c r="AM2841" s="44" t="s">
        <v>4743</v>
      </c>
      <c r="AN2841" s="296">
        <v>268095921</v>
      </c>
      <c r="AO2841" s="34"/>
      <c r="AP2841" s="34"/>
      <c r="AQ2841" s="34"/>
      <c r="AR2841" s="34"/>
      <c r="AS2841" s="34"/>
      <c r="AT2841" s="44" t="s">
        <v>7212</v>
      </c>
      <c r="AU2841" s="44"/>
      <c r="AV2841" s="751" t="str" cm="1">
        <f t="array" ref="AV28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1" s="34"/>
      <c r="AX2841" s="34"/>
      <c r="AY2841" s="34"/>
      <c r="AZ2841" s="34"/>
      <c r="BA2841" s="34"/>
      <c r="BB2841" s="34"/>
      <c r="BC2841" s="34"/>
      <c r="BD2841" s="44">
        <v>120203</v>
      </c>
      <c r="BE2841" s="34" t="s">
        <v>1423</v>
      </c>
      <c r="BF2841" s="43" t="s">
        <v>1277</v>
      </c>
      <c r="BG2841" s="34" t="s">
        <v>599</v>
      </c>
      <c r="BH2841" s="34" t="s">
        <v>407</v>
      </c>
      <c r="BI2841" s="34" t="s">
        <v>1423</v>
      </c>
      <c r="BJ2841" s="44" t="s">
        <v>4708</v>
      </c>
      <c r="BK2841" s="44" t="s">
        <v>7224</v>
      </c>
    </row>
    <row r="2842" spans="22:63">
      <c r="V2842" s="43">
        <v>449</v>
      </c>
      <c r="W2842" s="34" t="s">
        <v>4737</v>
      </c>
      <c r="X2842" s="44">
        <v>120400</v>
      </c>
      <c r="Y2842" s="34" t="s">
        <v>7225</v>
      </c>
      <c r="Z2842" s="43" t="s">
        <v>1277</v>
      </c>
      <c r="AA2842" s="34" t="s">
        <v>601</v>
      </c>
      <c r="AB2842" s="34" t="s">
        <v>407</v>
      </c>
      <c r="AC2842" s="34" t="s">
        <v>900</v>
      </c>
      <c r="AD2842" s="44" t="s">
        <v>4708</v>
      </c>
      <c r="AE2842" s="44" t="s">
        <v>7224</v>
      </c>
      <c r="AF2842" s="43">
        <v>449</v>
      </c>
      <c r="AG2842" s="34" t="s">
        <v>4737</v>
      </c>
      <c r="AH2842" s="34" t="s">
        <v>4736</v>
      </c>
      <c r="AI2842" s="43" t="s">
        <v>4738</v>
      </c>
      <c r="AJ2842" s="44" t="s">
        <v>4739</v>
      </c>
      <c r="AK2842" s="295">
        <v>7350091</v>
      </c>
      <c r="AL2842" s="44" t="s">
        <v>604</v>
      </c>
      <c r="AM2842" s="44" t="s">
        <v>4743</v>
      </c>
      <c r="AN2842" s="296">
        <v>268095921</v>
      </c>
      <c r="AO2842" s="34"/>
      <c r="AP2842" s="34"/>
      <c r="AQ2842" s="34"/>
      <c r="AR2842" s="34"/>
      <c r="AS2842" s="34"/>
      <c r="AT2842" s="44" t="s">
        <v>7212</v>
      </c>
      <c r="AU2842" s="44"/>
      <c r="AV2842" s="751" t="str" cm="1">
        <f t="array" ref="AV28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2" s="34"/>
      <c r="AX2842" s="34"/>
      <c r="AY2842" s="34"/>
      <c r="AZ2842" s="34"/>
      <c r="BA2842" s="34"/>
      <c r="BB2842" s="34"/>
      <c r="BC2842" s="34"/>
      <c r="BD2842" s="44">
        <v>120400</v>
      </c>
      <c r="BE2842" s="34" t="s">
        <v>7225</v>
      </c>
      <c r="BF2842" s="43" t="s">
        <v>1277</v>
      </c>
      <c r="BG2842" s="34" t="s">
        <v>601</v>
      </c>
      <c r="BH2842" s="34" t="s">
        <v>407</v>
      </c>
      <c r="BI2842" s="34" t="s">
        <v>900</v>
      </c>
      <c r="BJ2842" s="44" t="s">
        <v>4708</v>
      </c>
      <c r="BK2842" s="44" t="s">
        <v>7224</v>
      </c>
    </row>
    <row r="2843" spans="22:63">
      <c r="V2843" s="43">
        <v>449</v>
      </c>
      <c r="W2843" s="34" t="s">
        <v>4737</v>
      </c>
      <c r="X2843" s="44">
        <v>120401</v>
      </c>
      <c r="Y2843" s="34" t="s">
        <v>868</v>
      </c>
      <c r="Z2843" s="43" t="s">
        <v>1277</v>
      </c>
      <c r="AA2843" s="34" t="s">
        <v>601</v>
      </c>
      <c r="AB2843" s="34" t="s">
        <v>407</v>
      </c>
      <c r="AC2843" s="34" t="s">
        <v>868</v>
      </c>
      <c r="AD2843" s="44" t="s">
        <v>4708</v>
      </c>
      <c r="AE2843" s="44" t="s">
        <v>7224</v>
      </c>
      <c r="AF2843" s="43">
        <v>449</v>
      </c>
      <c r="AG2843" s="34" t="s">
        <v>4737</v>
      </c>
      <c r="AH2843" s="34" t="s">
        <v>4736</v>
      </c>
      <c r="AI2843" s="43" t="s">
        <v>4738</v>
      </c>
      <c r="AJ2843" s="44" t="s">
        <v>4739</v>
      </c>
      <c r="AK2843" s="295">
        <v>7350091</v>
      </c>
      <c r="AL2843" s="44" t="s">
        <v>604</v>
      </c>
      <c r="AM2843" s="44" t="s">
        <v>4743</v>
      </c>
      <c r="AN2843" s="296">
        <v>268095921</v>
      </c>
      <c r="AO2843" s="34"/>
      <c r="AP2843" s="34"/>
      <c r="AQ2843" s="34"/>
      <c r="AR2843" s="34"/>
      <c r="AS2843" s="34"/>
      <c r="AT2843" s="44" t="s">
        <v>7212</v>
      </c>
      <c r="AU2843" s="44"/>
      <c r="AV2843" s="751" t="str" cm="1">
        <f t="array" ref="AV28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3" s="34"/>
      <c r="AX2843" s="34"/>
      <c r="AY2843" s="34"/>
      <c r="AZ2843" s="34"/>
      <c r="BA2843" s="34"/>
      <c r="BB2843" s="34"/>
      <c r="BC2843" s="34"/>
      <c r="BD2843" s="44">
        <v>120401</v>
      </c>
      <c r="BE2843" s="34" t="s">
        <v>868</v>
      </c>
      <c r="BF2843" s="43" t="s">
        <v>1277</v>
      </c>
      <c r="BG2843" s="34" t="s">
        <v>601</v>
      </c>
      <c r="BH2843" s="34" t="s">
        <v>407</v>
      </c>
      <c r="BI2843" s="34" t="s">
        <v>868</v>
      </c>
      <c r="BJ2843" s="44" t="s">
        <v>4708</v>
      </c>
      <c r="BK2843" s="44" t="s">
        <v>7224</v>
      </c>
    </row>
    <row r="2844" spans="22:63">
      <c r="V2844" s="43">
        <v>449</v>
      </c>
      <c r="W2844" s="34" t="s">
        <v>4737</v>
      </c>
      <c r="X2844" s="44">
        <v>120402</v>
      </c>
      <c r="Y2844" s="34" t="s">
        <v>1130</v>
      </c>
      <c r="Z2844" s="43" t="s">
        <v>1277</v>
      </c>
      <c r="AA2844" s="34" t="s">
        <v>601</v>
      </c>
      <c r="AB2844" s="34" t="s">
        <v>407</v>
      </c>
      <c r="AC2844" s="34" t="s">
        <v>1130</v>
      </c>
      <c r="AD2844" s="44" t="s">
        <v>4708</v>
      </c>
      <c r="AE2844" s="44" t="s">
        <v>7224</v>
      </c>
      <c r="AF2844" s="43">
        <v>449</v>
      </c>
      <c r="AG2844" s="34" t="s">
        <v>4737</v>
      </c>
      <c r="AH2844" s="34" t="s">
        <v>4736</v>
      </c>
      <c r="AI2844" s="43" t="s">
        <v>4738</v>
      </c>
      <c r="AJ2844" s="44" t="s">
        <v>4739</v>
      </c>
      <c r="AK2844" s="295">
        <v>7350091</v>
      </c>
      <c r="AL2844" s="44" t="s">
        <v>604</v>
      </c>
      <c r="AM2844" s="44" t="s">
        <v>4743</v>
      </c>
      <c r="AN2844" s="296">
        <v>268095921</v>
      </c>
      <c r="AO2844" s="34"/>
      <c r="AP2844" s="34"/>
      <c r="AQ2844" s="34"/>
      <c r="AR2844" s="34"/>
      <c r="AS2844" s="34"/>
      <c r="AT2844" s="44" t="s">
        <v>7212</v>
      </c>
      <c r="AU2844" s="44"/>
      <c r="AV2844" s="751" t="str" cm="1">
        <f t="array" ref="AV28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4" s="34"/>
      <c r="AX2844" s="34"/>
      <c r="AY2844" s="34"/>
      <c r="AZ2844" s="34"/>
      <c r="BA2844" s="34"/>
      <c r="BB2844" s="34"/>
      <c r="BC2844" s="34"/>
      <c r="BD2844" s="44">
        <v>120402</v>
      </c>
      <c r="BE2844" s="34" t="s">
        <v>1130</v>
      </c>
      <c r="BF2844" s="43" t="s">
        <v>1277</v>
      </c>
      <c r="BG2844" s="34" t="s">
        <v>601</v>
      </c>
      <c r="BH2844" s="34" t="s">
        <v>407</v>
      </c>
      <c r="BI2844" s="34" t="s">
        <v>1130</v>
      </c>
      <c r="BJ2844" s="44" t="s">
        <v>4708</v>
      </c>
      <c r="BK2844" s="44" t="s">
        <v>7224</v>
      </c>
    </row>
    <row r="2845" spans="22:63">
      <c r="V2845" s="43">
        <v>449</v>
      </c>
      <c r="W2845" s="34" t="s">
        <v>4737</v>
      </c>
      <c r="X2845" s="44">
        <v>120403</v>
      </c>
      <c r="Y2845" s="34" t="s">
        <v>900</v>
      </c>
      <c r="Z2845" s="43" t="s">
        <v>1277</v>
      </c>
      <c r="AA2845" s="34" t="s">
        <v>601</v>
      </c>
      <c r="AB2845" s="34" t="s">
        <v>407</v>
      </c>
      <c r="AC2845" s="34" t="s">
        <v>900</v>
      </c>
      <c r="AD2845" s="44" t="s">
        <v>4708</v>
      </c>
      <c r="AE2845" s="44" t="s">
        <v>7224</v>
      </c>
      <c r="AF2845" s="43">
        <v>449</v>
      </c>
      <c r="AG2845" s="34" t="s">
        <v>4737</v>
      </c>
      <c r="AH2845" s="34" t="s">
        <v>4736</v>
      </c>
      <c r="AI2845" s="43" t="s">
        <v>4738</v>
      </c>
      <c r="AJ2845" s="44" t="s">
        <v>4739</v>
      </c>
      <c r="AK2845" s="295">
        <v>7350091</v>
      </c>
      <c r="AL2845" s="44" t="s">
        <v>604</v>
      </c>
      <c r="AM2845" s="44" t="s">
        <v>4743</v>
      </c>
      <c r="AN2845" s="296">
        <v>268095921</v>
      </c>
      <c r="AO2845" s="34"/>
      <c r="AP2845" s="34"/>
      <c r="AQ2845" s="34"/>
      <c r="AR2845" s="34"/>
      <c r="AS2845" s="34"/>
      <c r="AT2845" s="44" t="s">
        <v>7212</v>
      </c>
      <c r="AU2845" s="44"/>
      <c r="AV2845" s="751" t="str" cm="1">
        <f t="array" ref="AV28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5" s="34"/>
      <c r="AX2845" s="34"/>
      <c r="AY2845" s="34"/>
      <c r="AZ2845" s="34"/>
      <c r="BA2845" s="34"/>
      <c r="BB2845" s="34"/>
      <c r="BC2845" s="34"/>
      <c r="BD2845" s="44">
        <v>120403</v>
      </c>
      <c r="BE2845" s="34" t="s">
        <v>900</v>
      </c>
      <c r="BF2845" s="43" t="s">
        <v>1277</v>
      </c>
      <c r="BG2845" s="34" t="s">
        <v>601</v>
      </c>
      <c r="BH2845" s="34" t="s">
        <v>407</v>
      </c>
      <c r="BI2845" s="34" t="s">
        <v>900</v>
      </c>
      <c r="BJ2845" s="44" t="s">
        <v>4708</v>
      </c>
      <c r="BK2845" s="44" t="s">
        <v>7224</v>
      </c>
    </row>
    <row r="2846" spans="22:63">
      <c r="V2846" s="43">
        <v>449</v>
      </c>
      <c r="W2846" s="34" t="s">
        <v>4737</v>
      </c>
      <c r="X2846" s="44">
        <v>120712</v>
      </c>
      <c r="Y2846" s="34" t="s">
        <v>1701</v>
      </c>
      <c r="Z2846" s="43" t="s">
        <v>1277</v>
      </c>
      <c r="AA2846" s="34" t="s">
        <v>604</v>
      </c>
      <c r="AB2846" s="34" t="s">
        <v>407</v>
      </c>
      <c r="AC2846" s="34" t="s">
        <v>1701</v>
      </c>
      <c r="AD2846" s="44" t="s">
        <v>4708</v>
      </c>
      <c r="AE2846" s="44" t="s">
        <v>7224</v>
      </c>
      <c r="AF2846" s="43">
        <v>449</v>
      </c>
      <c r="AG2846" s="34" t="s">
        <v>4737</v>
      </c>
      <c r="AH2846" s="34" t="s">
        <v>4736</v>
      </c>
      <c r="AI2846" s="43" t="s">
        <v>4738</v>
      </c>
      <c r="AJ2846" s="44" t="s">
        <v>4739</v>
      </c>
      <c r="AK2846" s="295">
        <v>7350091</v>
      </c>
      <c r="AL2846" s="44" t="s">
        <v>604</v>
      </c>
      <c r="AM2846" s="44" t="s">
        <v>4743</v>
      </c>
      <c r="AN2846" s="296">
        <v>268095921</v>
      </c>
      <c r="AO2846" s="34"/>
      <c r="AP2846" s="34"/>
      <c r="AQ2846" s="34"/>
      <c r="AR2846" s="34"/>
      <c r="AS2846" s="34"/>
      <c r="AT2846" s="44" t="s">
        <v>7212</v>
      </c>
      <c r="AU2846" s="44"/>
      <c r="AV2846" s="751" t="str" cm="1">
        <f t="array" ref="AV28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6" s="34"/>
      <c r="AX2846" s="34"/>
      <c r="AY2846" s="34"/>
      <c r="AZ2846" s="34"/>
      <c r="BA2846" s="34"/>
      <c r="BB2846" s="34"/>
      <c r="BC2846" s="34"/>
      <c r="BD2846" s="44">
        <v>120712</v>
      </c>
      <c r="BE2846" s="34" t="s">
        <v>1701</v>
      </c>
      <c r="BF2846" s="43" t="s">
        <v>1277</v>
      </c>
      <c r="BG2846" s="34" t="s">
        <v>604</v>
      </c>
      <c r="BH2846" s="34" t="s">
        <v>407</v>
      </c>
      <c r="BI2846" s="34" t="s">
        <v>1701</v>
      </c>
      <c r="BJ2846" s="44" t="s">
        <v>4708</v>
      </c>
      <c r="BK2846" s="44" t="s">
        <v>7224</v>
      </c>
    </row>
    <row r="2847" spans="22:63">
      <c r="V2847" s="43">
        <v>449</v>
      </c>
      <c r="W2847" s="34" t="s">
        <v>4737</v>
      </c>
      <c r="X2847" s="44">
        <v>120713</v>
      </c>
      <c r="Y2847" s="34" t="s">
        <v>1925</v>
      </c>
      <c r="Z2847" s="43" t="s">
        <v>1277</v>
      </c>
      <c r="AA2847" s="34" t="s">
        <v>604</v>
      </c>
      <c r="AB2847" s="34" t="s">
        <v>407</v>
      </c>
      <c r="AC2847" s="34" t="s">
        <v>1925</v>
      </c>
      <c r="AD2847" s="44" t="s">
        <v>4708</v>
      </c>
      <c r="AE2847" s="44" t="s">
        <v>7224</v>
      </c>
      <c r="AF2847" s="43">
        <v>449</v>
      </c>
      <c r="AG2847" s="34" t="s">
        <v>4737</v>
      </c>
      <c r="AH2847" s="34" t="s">
        <v>4736</v>
      </c>
      <c r="AI2847" s="43" t="s">
        <v>4738</v>
      </c>
      <c r="AJ2847" s="44" t="s">
        <v>4739</v>
      </c>
      <c r="AK2847" s="295">
        <v>7350091</v>
      </c>
      <c r="AL2847" s="44" t="s">
        <v>604</v>
      </c>
      <c r="AM2847" s="44" t="s">
        <v>4743</v>
      </c>
      <c r="AN2847" s="296">
        <v>268095921</v>
      </c>
      <c r="AO2847" s="34"/>
      <c r="AP2847" s="34"/>
      <c r="AQ2847" s="34"/>
      <c r="AR2847" s="34"/>
      <c r="AS2847" s="34"/>
      <c r="AT2847" s="44" t="s">
        <v>7212</v>
      </c>
      <c r="AU2847" s="44"/>
      <c r="AV2847" s="751" t="str" cm="1">
        <f t="array" ref="AV28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7" s="34"/>
      <c r="AX2847" s="34"/>
      <c r="AY2847" s="34"/>
      <c r="AZ2847" s="34"/>
      <c r="BA2847" s="34"/>
      <c r="BB2847" s="34"/>
      <c r="BC2847" s="34"/>
      <c r="BD2847" s="44">
        <v>120713</v>
      </c>
      <c r="BE2847" s="34" t="s">
        <v>1925</v>
      </c>
      <c r="BF2847" s="43" t="s">
        <v>1277</v>
      </c>
      <c r="BG2847" s="34" t="s">
        <v>604</v>
      </c>
      <c r="BH2847" s="34" t="s">
        <v>407</v>
      </c>
      <c r="BI2847" s="34" t="s">
        <v>1925</v>
      </c>
      <c r="BJ2847" s="44" t="s">
        <v>4708</v>
      </c>
      <c r="BK2847" s="44" t="s">
        <v>7224</v>
      </c>
    </row>
    <row r="2848" spans="22:63">
      <c r="V2848" s="43">
        <v>449</v>
      </c>
      <c r="W2848" s="34" t="s">
        <v>4737</v>
      </c>
      <c r="X2848" s="44">
        <v>120700</v>
      </c>
      <c r="Y2848" s="34" t="s">
        <v>7226</v>
      </c>
      <c r="Z2848" s="43" t="s">
        <v>1277</v>
      </c>
      <c r="AA2848" s="34" t="s">
        <v>604</v>
      </c>
      <c r="AB2848" s="34" t="s">
        <v>407</v>
      </c>
      <c r="AC2848" s="34" t="s">
        <v>1701</v>
      </c>
      <c r="AD2848" s="44" t="s">
        <v>4708</v>
      </c>
      <c r="AE2848" s="44" t="s">
        <v>7224</v>
      </c>
      <c r="AF2848" s="43">
        <v>449</v>
      </c>
      <c r="AG2848" s="34" t="s">
        <v>4737</v>
      </c>
      <c r="AH2848" s="34" t="s">
        <v>4736</v>
      </c>
      <c r="AI2848" s="43" t="s">
        <v>4738</v>
      </c>
      <c r="AJ2848" s="44" t="s">
        <v>4739</v>
      </c>
      <c r="AK2848" s="295">
        <v>7350091</v>
      </c>
      <c r="AL2848" s="44" t="s">
        <v>604</v>
      </c>
      <c r="AM2848" s="44" t="s">
        <v>4743</v>
      </c>
      <c r="AN2848" s="296">
        <v>268095921</v>
      </c>
      <c r="AO2848" s="34"/>
      <c r="AP2848" s="34"/>
      <c r="AQ2848" s="34"/>
      <c r="AR2848" s="34"/>
      <c r="AS2848" s="34"/>
      <c r="AT2848" s="44" t="s">
        <v>7212</v>
      </c>
      <c r="AU2848" s="44"/>
      <c r="AV2848" s="751" t="str" cm="1">
        <f t="array" ref="AV28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8" s="34"/>
      <c r="AX2848" s="34"/>
      <c r="AY2848" s="34"/>
      <c r="AZ2848" s="34"/>
      <c r="BA2848" s="34"/>
      <c r="BB2848" s="34"/>
      <c r="BC2848" s="34"/>
      <c r="BD2848" s="44">
        <v>120700</v>
      </c>
      <c r="BE2848" s="34" t="s">
        <v>7226</v>
      </c>
      <c r="BF2848" s="43" t="s">
        <v>1277</v>
      </c>
      <c r="BG2848" s="34" t="s">
        <v>604</v>
      </c>
      <c r="BH2848" s="34" t="s">
        <v>407</v>
      </c>
      <c r="BI2848" s="34" t="s">
        <v>1701</v>
      </c>
      <c r="BJ2848" s="44" t="s">
        <v>4708</v>
      </c>
      <c r="BK2848" s="44" t="s">
        <v>7224</v>
      </c>
    </row>
    <row r="2849" spans="22:63">
      <c r="V2849" s="43">
        <v>449</v>
      </c>
      <c r="W2849" s="34" t="s">
        <v>4737</v>
      </c>
      <c r="X2849" s="44">
        <v>120706</v>
      </c>
      <c r="Y2849" s="34" t="s">
        <v>761</v>
      </c>
      <c r="Z2849" s="43" t="s">
        <v>1277</v>
      </c>
      <c r="AA2849" s="34" t="s">
        <v>604</v>
      </c>
      <c r="AB2849" s="34" t="s">
        <v>407</v>
      </c>
      <c r="AC2849" s="34" t="s">
        <v>761</v>
      </c>
      <c r="AD2849" s="44" t="s">
        <v>4708</v>
      </c>
      <c r="AE2849" s="44" t="s">
        <v>7224</v>
      </c>
      <c r="AF2849" s="43">
        <v>449</v>
      </c>
      <c r="AG2849" s="34" t="s">
        <v>4737</v>
      </c>
      <c r="AH2849" s="34" t="s">
        <v>4736</v>
      </c>
      <c r="AI2849" s="43" t="s">
        <v>4738</v>
      </c>
      <c r="AJ2849" s="44" t="s">
        <v>4739</v>
      </c>
      <c r="AK2849" s="295">
        <v>7350091</v>
      </c>
      <c r="AL2849" s="44" t="s">
        <v>604</v>
      </c>
      <c r="AM2849" s="44" t="s">
        <v>4743</v>
      </c>
      <c r="AN2849" s="296">
        <v>268095921</v>
      </c>
      <c r="AO2849" s="34"/>
      <c r="AP2849" s="34"/>
      <c r="AQ2849" s="34"/>
      <c r="AR2849" s="34"/>
      <c r="AS2849" s="34"/>
      <c r="AT2849" s="44" t="s">
        <v>7212</v>
      </c>
      <c r="AU2849" s="44"/>
      <c r="AV2849" s="751" t="str" cm="1">
        <f t="array" ref="AV28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49" s="34"/>
      <c r="AX2849" s="34"/>
      <c r="AY2849" s="34"/>
      <c r="AZ2849" s="34"/>
      <c r="BA2849" s="34"/>
      <c r="BB2849" s="34"/>
      <c r="BC2849" s="34"/>
      <c r="BD2849" s="44">
        <v>120706</v>
      </c>
      <c r="BE2849" s="34" t="s">
        <v>761</v>
      </c>
      <c r="BF2849" s="43" t="s">
        <v>1277</v>
      </c>
      <c r="BG2849" s="34" t="s">
        <v>604</v>
      </c>
      <c r="BH2849" s="34" t="s">
        <v>407</v>
      </c>
      <c r="BI2849" s="34" t="s">
        <v>761</v>
      </c>
      <c r="BJ2849" s="44" t="s">
        <v>4708</v>
      </c>
      <c r="BK2849" s="44" t="s">
        <v>7224</v>
      </c>
    </row>
    <row r="2850" spans="22:63">
      <c r="V2850" s="43">
        <v>449</v>
      </c>
      <c r="W2850" s="34" t="s">
        <v>4737</v>
      </c>
      <c r="X2850" s="44">
        <v>120707</v>
      </c>
      <c r="Y2850" s="34" t="s">
        <v>1133</v>
      </c>
      <c r="Z2850" s="43" t="s">
        <v>1277</v>
      </c>
      <c r="AA2850" s="34" t="s">
        <v>604</v>
      </c>
      <c r="AB2850" s="34" t="s">
        <v>407</v>
      </c>
      <c r="AC2850" s="34" t="s">
        <v>1133</v>
      </c>
      <c r="AD2850" s="44" t="s">
        <v>4708</v>
      </c>
      <c r="AE2850" s="44" t="s">
        <v>7224</v>
      </c>
      <c r="AF2850" s="43">
        <v>449</v>
      </c>
      <c r="AG2850" s="34" t="s">
        <v>4737</v>
      </c>
      <c r="AH2850" s="34" t="s">
        <v>4736</v>
      </c>
      <c r="AI2850" s="43" t="s">
        <v>4738</v>
      </c>
      <c r="AJ2850" s="44" t="s">
        <v>4739</v>
      </c>
      <c r="AK2850" s="295">
        <v>7350091</v>
      </c>
      <c r="AL2850" s="44" t="s">
        <v>604</v>
      </c>
      <c r="AM2850" s="44" t="s">
        <v>4743</v>
      </c>
      <c r="AN2850" s="296">
        <v>268095921</v>
      </c>
      <c r="AO2850" s="34"/>
      <c r="AP2850" s="34"/>
      <c r="AQ2850" s="34"/>
      <c r="AR2850" s="34"/>
      <c r="AS2850" s="34"/>
      <c r="AT2850" s="44" t="s">
        <v>7212</v>
      </c>
      <c r="AU2850" s="44"/>
      <c r="AV2850" s="751" t="str" cm="1">
        <f t="array" ref="AV28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0" s="34"/>
      <c r="AX2850" s="34"/>
      <c r="AY2850" s="34"/>
      <c r="AZ2850" s="34"/>
      <c r="BA2850" s="34"/>
      <c r="BB2850" s="34"/>
      <c r="BC2850" s="34"/>
      <c r="BD2850" s="44">
        <v>120707</v>
      </c>
      <c r="BE2850" s="34" t="s">
        <v>1133</v>
      </c>
      <c r="BF2850" s="43" t="s">
        <v>1277</v>
      </c>
      <c r="BG2850" s="34" t="s">
        <v>604</v>
      </c>
      <c r="BH2850" s="34" t="s">
        <v>407</v>
      </c>
      <c r="BI2850" s="34" t="s">
        <v>1133</v>
      </c>
      <c r="BJ2850" s="44" t="s">
        <v>4708</v>
      </c>
      <c r="BK2850" s="44" t="s">
        <v>7224</v>
      </c>
    </row>
    <row r="2851" spans="22:63">
      <c r="V2851" s="43">
        <v>449</v>
      </c>
      <c r="W2851" s="34" t="s">
        <v>4737</v>
      </c>
      <c r="X2851" s="44">
        <v>120708</v>
      </c>
      <c r="Y2851" s="34" t="s">
        <v>1426</v>
      </c>
      <c r="Z2851" s="43" t="s">
        <v>1277</v>
      </c>
      <c r="AA2851" s="34" t="s">
        <v>604</v>
      </c>
      <c r="AB2851" s="34" t="s">
        <v>407</v>
      </c>
      <c r="AC2851" s="34" t="s">
        <v>1426</v>
      </c>
      <c r="AD2851" s="44" t="s">
        <v>4708</v>
      </c>
      <c r="AE2851" s="44" t="s">
        <v>7224</v>
      </c>
      <c r="AF2851" s="43">
        <v>449</v>
      </c>
      <c r="AG2851" s="34" t="s">
        <v>4737</v>
      </c>
      <c r="AH2851" s="34" t="s">
        <v>4736</v>
      </c>
      <c r="AI2851" s="43" t="s">
        <v>4738</v>
      </c>
      <c r="AJ2851" s="44" t="s">
        <v>4739</v>
      </c>
      <c r="AK2851" s="295">
        <v>7350091</v>
      </c>
      <c r="AL2851" s="44" t="s">
        <v>604</v>
      </c>
      <c r="AM2851" s="44" t="s">
        <v>4743</v>
      </c>
      <c r="AN2851" s="296">
        <v>268095921</v>
      </c>
      <c r="AO2851" s="34"/>
      <c r="AP2851" s="34"/>
      <c r="AQ2851" s="34"/>
      <c r="AR2851" s="34"/>
      <c r="AS2851" s="34"/>
      <c r="AT2851" s="44" t="s">
        <v>7212</v>
      </c>
      <c r="AU2851" s="44"/>
      <c r="AV2851" s="751" t="str" cm="1">
        <f t="array" ref="AV28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1" s="34"/>
      <c r="AX2851" s="34"/>
      <c r="AY2851" s="34"/>
      <c r="AZ2851" s="34"/>
      <c r="BA2851" s="34"/>
      <c r="BB2851" s="34"/>
      <c r="BC2851" s="34"/>
      <c r="BD2851" s="44">
        <v>120708</v>
      </c>
      <c r="BE2851" s="34" t="s">
        <v>1426</v>
      </c>
      <c r="BF2851" s="43" t="s">
        <v>1277</v>
      </c>
      <c r="BG2851" s="34" t="s">
        <v>604</v>
      </c>
      <c r="BH2851" s="34" t="s">
        <v>407</v>
      </c>
      <c r="BI2851" s="34" t="s">
        <v>1426</v>
      </c>
      <c r="BJ2851" s="44" t="s">
        <v>4708</v>
      </c>
      <c r="BK2851" s="44" t="s">
        <v>7224</v>
      </c>
    </row>
    <row r="2852" spans="22:63">
      <c r="V2852" s="43">
        <v>449</v>
      </c>
      <c r="W2852" s="34" t="s">
        <v>4737</v>
      </c>
      <c r="X2852" s="44">
        <v>120714</v>
      </c>
      <c r="Y2852" s="34" t="s">
        <v>2110</v>
      </c>
      <c r="Z2852" s="43" t="s">
        <v>1277</v>
      </c>
      <c r="AA2852" s="34" t="s">
        <v>604</v>
      </c>
      <c r="AB2852" s="34" t="s">
        <v>407</v>
      </c>
      <c r="AC2852" s="34" t="s">
        <v>7227</v>
      </c>
      <c r="AD2852" s="44" t="s">
        <v>4708</v>
      </c>
      <c r="AE2852" s="44" t="s">
        <v>7224</v>
      </c>
      <c r="AF2852" s="43">
        <v>449</v>
      </c>
      <c r="AG2852" s="34" t="s">
        <v>4737</v>
      </c>
      <c r="AH2852" s="34" t="s">
        <v>4736</v>
      </c>
      <c r="AI2852" s="43" t="s">
        <v>4738</v>
      </c>
      <c r="AJ2852" s="44" t="s">
        <v>4739</v>
      </c>
      <c r="AK2852" s="295">
        <v>7350091</v>
      </c>
      <c r="AL2852" s="44" t="s">
        <v>604</v>
      </c>
      <c r="AM2852" s="44" t="s">
        <v>4743</v>
      </c>
      <c r="AN2852" s="296">
        <v>268095921</v>
      </c>
      <c r="AO2852" s="34"/>
      <c r="AP2852" s="34"/>
      <c r="AQ2852" s="34"/>
      <c r="AR2852" s="34"/>
      <c r="AS2852" s="34"/>
      <c r="AT2852" s="44" t="s">
        <v>7212</v>
      </c>
      <c r="AU2852" s="44"/>
      <c r="AV2852" s="751" t="str" cm="1">
        <f t="array" ref="AV28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2" s="34"/>
      <c r="AX2852" s="34"/>
      <c r="AY2852" s="34"/>
      <c r="AZ2852" s="34"/>
      <c r="BA2852" s="34"/>
      <c r="BB2852" s="34"/>
      <c r="BC2852" s="34"/>
      <c r="BD2852" s="44">
        <v>120714</v>
      </c>
      <c r="BE2852" s="34" t="s">
        <v>2110</v>
      </c>
      <c r="BF2852" s="43" t="s">
        <v>1277</v>
      </c>
      <c r="BG2852" s="34" t="s">
        <v>604</v>
      </c>
      <c r="BH2852" s="34" t="s">
        <v>407</v>
      </c>
      <c r="BI2852" s="34" t="s">
        <v>7227</v>
      </c>
      <c r="BJ2852" s="44" t="s">
        <v>4708</v>
      </c>
      <c r="BK2852" s="44" t="s">
        <v>7224</v>
      </c>
    </row>
    <row r="2853" spans="22:63">
      <c r="V2853" s="43">
        <v>449</v>
      </c>
      <c r="W2853" s="34" t="s">
        <v>4737</v>
      </c>
      <c r="X2853" s="44">
        <v>120715</v>
      </c>
      <c r="Y2853" s="34" t="s">
        <v>2286</v>
      </c>
      <c r="Z2853" s="43" t="s">
        <v>1277</v>
      </c>
      <c r="AA2853" s="34" t="s">
        <v>604</v>
      </c>
      <c r="AB2853" s="34" t="s">
        <v>407</v>
      </c>
      <c r="AC2853" s="34" t="s">
        <v>7228</v>
      </c>
      <c r="AD2853" s="44" t="s">
        <v>4708</v>
      </c>
      <c r="AE2853" s="44" t="s">
        <v>7224</v>
      </c>
      <c r="AF2853" s="43">
        <v>449</v>
      </c>
      <c r="AG2853" s="34" t="s">
        <v>4737</v>
      </c>
      <c r="AH2853" s="34" t="s">
        <v>4736</v>
      </c>
      <c r="AI2853" s="43" t="s">
        <v>4738</v>
      </c>
      <c r="AJ2853" s="44" t="s">
        <v>4739</v>
      </c>
      <c r="AK2853" s="295">
        <v>7350091</v>
      </c>
      <c r="AL2853" s="44" t="s">
        <v>604</v>
      </c>
      <c r="AM2853" s="44" t="s">
        <v>4743</v>
      </c>
      <c r="AN2853" s="296">
        <v>268095921</v>
      </c>
      <c r="AO2853" s="34"/>
      <c r="AP2853" s="34"/>
      <c r="AQ2853" s="34"/>
      <c r="AR2853" s="34"/>
      <c r="AS2853" s="34"/>
      <c r="AT2853" s="44" t="s">
        <v>7212</v>
      </c>
      <c r="AU2853" s="44"/>
      <c r="AV2853" s="751" t="str" cm="1">
        <f t="array" ref="AV28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3" s="34"/>
      <c r="AX2853" s="34"/>
      <c r="AY2853" s="34"/>
      <c r="AZ2853" s="34"/>
      <c r="BA2853" s="34"/>
      <c r="BB2853" s="34"/>
      <c r="BC2853" s="34"/>
      <c r="BD2853" s="44">
        <v>120715</v>
      </c>
      <c r="BE2853" s="34" t="s">
        <v>2286</v>
      </c>
      <c r="BF2853" s="43" t="s">
        <v>1277</v>
      </c>
      <c r="BG2853" s="34" t="s">
        <v>604</v>
      </c>
      <c r="BH2853" s="34" t="s">
        <v>407</v>
      </c>
      <c r="BI2853" s="34" t="s">
        <v>7228</v>
      </c>
      <c r="BJ2853" s="44" t="s">
        <v>4708</v>
      </c>
      <c r="BK2853" s="44" t="s">
        <v>7224</v>
      </c>
    </row>
    <row r="2854" spans="22:63">
      <c r="V2854" s="43">
        <v>449</v>
      </c>
      <c r="W2854" s="34" t="s">
        <v>4737</v>
      </c>
      <c r="X2854" s="44">
        <v>121101</v>
      </c>
      <c r="Y2854" s="34" t="s">
        <v>874</v>
      </c>
      <c r="Z2854" s="43" t="s">
        <v>1277</v>
      </c>
      <c r="AA2854" s="34" t="s">
        <v>608</v>
      </c>
      <c r="AB2854" s="34" t="s">
        <v>407</v>
      </c>
      <c r="AC2854" s="34" t="s">
        <v>874</v>
      </c>
      <c r="AD2854" s="44" t="s">
        <v>4708</v>
      </c>
      <c r="AE2854" s="44" t="s">
        <v>7224</v>
      </c>
      <c r="AF2854" s="43">
        <v>449</v>
      </c>
      <c r="AG2854" s="34" t="s">
        <v>4737</v>
      </c>
      <c r="AH2854" s="34" t="s">
        <v>4736</v>
      </c>
      <c r="AI2854" s="43" t="s">
        <v>4738</v>
      </c>
      <c r="AJ2854" s="44" t="s">
        <v>4739</v>
      </c>
      <c r="AK2854" s="295">
        <v>7350091</v>
      </c>
      <c r="AL2854" s="44" t="s">
        <v>604</v>
      </c>
      <c r="AM2854" s="44" t="s">
        <v>4743</v>
      </c>
      <c r="AN2854" s="296">
        <v>268095921</v>
      </c>
      <c r="AO2854" s="34"/>
      <c r="AP2854" s="34"/>
      <c r="AQ2854" s="34"/>
      <c r="AR2854" s="34"/>
      <c r="AS2854" s="34"/>
      <c r="AT2854" s="44" t="s">
        <v>7212</v>
      </c>
      <c r="AU2854" s="44"/>
      <c r="AV2854" s="751" t="str" cm="1">
        <f t="array" ref="AV28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4" s="34"/>
      <c r="AX2854" s="34"/>
      <c r="AY2854" s="34"/>
      <c r="AZ2854" s="34"/>
      <c r="BA2854" s="34"/>
      <c r="BB2854" s="34"/>
      <c r="BC2854" s="34"/>
      <c r="BD2854" s="44">
        <v>121101</v>
      </c>
      <c r="BE2854" s="34" t="s">
        <v>874</v>
      </c>
      <c r="BF2854" s="43" t="s">
        <v>1277</v>
      </c>
      <c r="BG2854" s="34" t="s">
        <v>608</v>
      </c>
      <c r="BH2854" s="34" t="s">
        <v>407</v>
      </c>
      <c r="BI2854" s="34" t="s">
        <v>874</v>
      </c>
      <c r="BJ2854" s="44" t="s">
        <v>4708</v>
      </c>
      <c r="BK2854" s="44" t="s">
        <v>7224</v>
      </c>
    </row>
    <row r="2855" spans="22:63">
      <c r="V2855" s="43">
        <v>449</v>
      </c>
      <c r="W2855" s="34" t="s">
        <v>4737</v>
      </c>
      <c r="X2855" s="44">
        <v>121102</v>
      </c>
      <c r="Y2855" s="34" t="s">
        <v>608</v>
      </c>
      <c r="Z2855" s="43" t="s">
        <v>1277</v>
      </c>
      <c r="AA2855" s="34" t="s">
        <v>608</v>
      </c>
      <c r="AB2855" s="34" t="s">
        <v>407</v>
      </c>
      <c r="AC2855" s="34" t="s">
        <v>608</v>
      </c>
      <c r="AD2855" s="44" t="s">
        <v>4708</v>
      </c>
      <c r="AE2855" s="44" t="s">
        <v>7224</v>
      </c>
      <c r="AF2855" s="43">
        <v>449</v>
      </c>
      <c r="AG2855" s="34" t="s">
        <v>4737</v>
      </c>
      <c r="AH2855" s="34" t="s">
        <v>4736</v>
      </c>
      <c r="AI2855" s="43" t="s">
        <v>4738</v>
      </c>
      <c r="AJ2855" s="44" t="s">
        <v>4739</v>
      </c>
      <c r="AK2855" s="295">
        <v>7350091</v>
      </c>
      <c r="AL2855" s="44" t="s">
        <v>604</v>
      </c>
      <c r="AM2855" s="44" t="s">
        <v>4743</v>
      </c>
      <c r="AN2855" s="296">
        <v>268095921</v>
      </c>
      <c r="AO2855" s="34"/>
      <c r="AP2855" s="34"/>
      <c r="AQ2855" s="34"/>
      <c r="AR2855" s="34"/>
      <c r="AS2855" s="34"/>
      <c r="AT2855" s="44" t="s">
        <v>7212</v>
      </c>
      <c r="AU2855" s="44"/>
      <c r="AV2855" s="751" t="str" cm="1">
        <f t="array" ref="AV28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5" s="34"/>
      <c r="AX2855" s="34"/>
      <c r="AY2855" s="34"/>
      <c r="AZ2855" s="34"/>
      <c r="BA2855" s="34"/>
      <c r="BB2855" s="34"/>
      <c r="BC2855" s="34"/>
      <c r="BD2855" s="44">
        <v>121102</v>
      </c>
      <c r="BE2855" s="34" t="s">
        <v>608</v>
      </c>
      <c r="BF2855" s="43" t="s">
        <v>1277</v>
      </c>
      <c r="BG2855" s="34" t="s">
        <v>608</v>
      </c>
      <c r="BH2855" s="34" t="s">
        <v>407</v>
      </c>
      <c r="BI2855" s="34" t="s">
        <v>608</v>
      </c>
      <c r="BJ2855" s="44" t="s">
        <v>4708</v>
      </c>
      <c r="BK2855" s="44" t="s">
        <v>7224</v>
      </c>
    </row>
    <row r="2856" spans="22:63">
      <c r="V2856" s="43">
        <v>449</v>
      </c>
      <c r="W2856" s="34" t="s">
        <v>4737</v>
      </c>
      <c r="X2856" s="44">
        <v>121100</v>
      </c>
      <c r="Y2856" s="34" t="s">
        <v>7229</v>
      </c>
      <c r="Z2856" s="43" t="s">
        <v>1277</v>
      </c>
      <c r="AA2856" s="34" t="s">
        <v>608</v>
      </c>
      <c r="AB2856" s="34" t="s">
        <v>407</v>
      </c>
      <c r="AC2856" s="34" t="s">
        <v>608</v>
      </c>
      <c r="AD2856" s="44" t="s">
        <v>4708</v>
      </c>
      <c r="AE2856" s="44" t="s">
        <v>7224</v>
      </c>
      <c r="AF2856" s="43">
        <v>449</v>
      </c>
      <c r="AG2856" s="34" t="s">
        <v>4737</v>
      </c>
      <c r="AH2856" s="34" t="s">
        <v>4736</v>
      </c>
      <c r="AI2856" s="43" t="s">
        <v>4738</v>
      </c>
      <c r="AJ2856" s="44" t="s">
        <v>4739</v>
      </c>
      <c r="AK2856" s="295">
        <v>7350091</v>
      </c>
      <c r="AL2856" s="44" t="s">
        <v>604</v>
      </c>
      <c r="AM2856" s="44" t="s">
        <v>4743</v>
      </c>
      <c r="AN2856" s="296">
        <v>268095921</v>
      </c>
      <c r="AO2856" s="34"/>
      <c r="AP2856" s="34"/>
      <c r="AQ2856" s="34"/>
      <c r="AR2856" s="34"/>
      <c r="AS2856" s="34"/>
      <c r="AT2856" s="44" t="s">
        <v>7212</v>
      </c>
      <c r="AU2856" s="44"/>
      <c r="AV2856" s="751" t="str" cm="1">
        <f t="array" ref="AV28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6" s="34"/>
      <c r="AX2856" s="34"/>
      <c r="AY2856" s="34"/>
      <c r="AZ2856" s="34"/>
      <c r="BA2856" s="34"/>
      <c r="BB2856" s="34"/>
      <c r="BC2856" s="34"/>
      <c r="BD2856" s="44">
        <v>121100</v>
      </c>
      <c r="BE2856" s="34" t="s">
        <v>7229</v>
      </c>
      <c r="BF2856" s="43" t="s">
        <v>1277</v>
      </c>
      <c r="BG2856" s="34" t="s">
        <v>608</v>
      </c>
      <c r="BH2856" s="34" t="s">
        <v>407</v>
      </c>
      <c r="BI2856" s="34" t="s">
        <v>608</v>
      </c>
      <c r="BJ2856" s="44" t="s">
        <v>4708</v>
      </c>
      <c r="BK2856" s="44" t="s">
        <v>7224</v>
      </c>
    </row>
    <row r="2857" spans="22:63">
      <c r="V2857" s="43">
        <v>449</v>
      </c>
      <c r="W2857" s="34" t="s">
        <v>4737</v>
      </c>
      <c r="X2857" s="44">
        <v>121103</v>
      </c>
      <c r="Y2857" s="34" t="s">
        <v>1430</v>
      </c>
      <c r="Z2857" s="43" t="s">
        <v>1277</v>
      </c>
      <c r="AA2857" s="34" t="s">
        <v>608</v>
      </c>
      <c r="AB2857" s="34" t="s">
        <v>407</v>
      </c>
      <c r="AC2857" s="34" t="s">
        <v>1430</v>
      </c>
      <c r="AD2857" s="44" t="s">
        <v>4708</v>
      </c>
      <c r="AE2857" s="44" t="s">
        <v>7224</v>
      </c>
      <c r="AF2857" s="43">
        <v>449</v>
      </c>
      <c r="AG2857" s="34" t="s">
        <v>4737</v>
      </c>
      <c r="AH2857" s="34" t="s">
        <v>4736</v>
      </c>
      <c r="AI2857" s="43" t="s">
        <v>4738</v>
      </c>
      <c r="AJ2857" s="44" t="s">
        <v>4739</v>
      </c>
      <c r="AK2857" s="295">
        <v>7350091</v>
      </c>
      <c r="AL2857" s="44" t="s">
        <v>604</v>
      </c>
      <c r="AM2857" s="44" t="s">
        <v>4743</v>
      </c>
      <c r="AN2857" s="296">
        <v>268095921</v>
      </c>
      <c r="AO2857" s="34"/>
      <c r="AP2857" s="34"/>
      <c r="AQ2857" s="34"/>
      <c r="AR2857" s="34"/>
      <c r="AS2857" s="34"/>
      <c r="AT2857" s="44" t="s">
        <v>7212</v>
      </c>
      <c r="AU2857" s="44"/>
      <c r="AV2857" s="751" t="str" cm="1">
        <f t="array" ref="AV28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7" s="34"/>
      <c r="AX2857" s="34"/>
      <c r="AY2857" s="34"/>
      <c r="AZ2857" s="34"/>
      <c r="BA2857" s="34"/>
      <c r="BB2857" s="34"/>
      <c r="BC2857" s="34"/>
      <c r="BD2857" s="44">
        <v>121103</v>
      </c>
      <c r="BE2857" s="34" t="s">
        <v>1430</v>
      </c>
      <c r="BF2857" s="43" t="s">
        <v>1277</v>
      </c>
      <c r="BG2857" s="34" t="s">
        <v>608</v>
      </c>
      <c r="BH2857" s="34" t="s">
        <v>407</v>
      </c>
      <c r="BI2857" s="34" t="s">
        <v>1430</v>
      </c>
      <c r="BJ2857" s="44" t="s">
        <v>4708</v>
      </c>
      <c r="BK2857" s="44" t="s">
        <v>7224</v>
      </c>
    </row>
    <row r="2858" spans="22:63">
      <c r="V2858" s="43">
        <v>449</v>
      </c>
      <c r="W2858" s="34" t="s">
        <v>4737</v>
      </c>
      <c r="X2858" s="44">
        <v>121104</v>
      </c>
      <c r="Y2858" s="34" t="s">
        <v>1704</v>
      </c>
      <c r="Z2858" s="43" t="s">
        <v>1277</v>
      </c>
      <c r="AA2858" s="34" t="s">
        <v>608</v>
      </c>
      <c r="AB2858" s="34" t="s">
        <v>407</v>
      </c>
      <c r="AC2858" s="34" t="s">
        <v>1704</v>
      </c>
      <c r="AD2858" s="44" t="s">
        <v>4708</v>
      </c>
      <c r="AE2858" s="44" t="s">
        <v>7224</v>
      </c>
      <c r="AF2858" s="43">
        <v>449</v>
      </c>
      <c r="AG2858" s="34" t="s">
        <v>4737</v>
      </c>
      <c r="AH2858" s="34" t="s">
        <v>4736</v>
      </c>
      <c r="AI2858" s="43" t="s">
        <v>4738</v>
      </c>
      <c r="AJ2858" s="44" t="s">
        <v>4739</v>
      </c>
      <c r="AK2858" s="295">
        <v>7350091</v>
      </c>
      <c r="AL2858" s="44" t="s">
        <v>604</v>
      </c>
      <c r="AM2858" s="44" t="s">
        <v>4743</v>
      </c>
      <c r="AN2858" s="296">
        <v>268095921</v>
      </c>
      <c r="AO2858" s="34"/>
      <c r="AP2858" s="34"/>
      <c r="AQ2858" s="34"/>
      <c r="AR2858" s="34"/>
      <c r="AS2858" s="34"/>
      <c r="AT2858" s="44" t="s">
        <v>7212</v>
      </c>
      <c r="AU2858" s="44"/>
      <c r="AV2858" s="751" t="str" cm="1">
        <f t="array" ref="AV28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8" s="34"/>
      <c r="AX2858" s="34"/>
      <c r="AY2858" s="34"/>
      <c r="AZ2858" s="34"/>
      <c r="BA2858" s="34"/>
      <c r="BB2858" s="34"/>
      <c r="BC2858" s="34"/>
      <c r="BD2858" s="44">
        <v>121104</v>
      </c>
      <c r="BE2858" s="34" t="s">
        <v>1704</v>
      </c>
      <c r="BF2858" s="43" t="s">
        <v>1277</v>
      </c>
      <c r="BG2858" s="34" t="s">
        <v>608</v>
      </c>
      <c r="BH2858" s="34" t="s">
        <v>407</v>
      </c>
      <c r="BI2858" s="34" t="s">
        <v>1704</v>
      </c>
      <c r="BJ2858" s="44" t="s">
        <v>4708</v>
      </c>
      <c r="BK2858" s="44" t="s">
        <v>7224</v>
      </c>
    </row>
    <row r="2859" spans="22:63">
      <c r="V2859" s="43">
        <v>450</v>
      </c>
      <c r="W2859" s="34" t="s">
        <v>4750</v>
      </c>
      <c r="X2859" s="44">
        <v>120101</v>
      </c>
      <c r="Y2859" s="34" t="s">
        <v>450</v>
      </c>
      <c r="Z2859" s="43" t="s">
        <v>1277</v>
      </c>
      <c r="AA2859" s="34" t="s">
        <v>450</v>
      </c>
      <c r="AB2859" s="34" t="s">
        <v>407</v>
      </c>
      <c r="AC2859" s="34" t="s">
        <v>450</v>
      </c>
      <c r="AD2859" s="44" t="s">
        <v>4708</v>
      </c>
      <c r="AE2859" s="44" t="s">
        <v>7224</v>
      </c>
      <c r="AF2859" s="43">
        <v>450</v>
      </c>
      <c r="AG2859" s="34" t="s">
        <v>4750</v>
      </c>
      <c r="AH2859" s="34" t="s">
        <v>4749</v>
      </c>
      <c r="AI2859" s="43" t="s">
        <v>4738</v>
      </c>
      <c r="AJ2859" s="44" t="s">
        <v>4751</v>
      </c>
      <c r="AK2859" s="295">
        <v>7300211</v>
      </c>
      <c r="AL2859" s="44" t="s">
        <v>407</v>
      </c>
      <c r="AM2859" s="44" t="s">
        <v>4755</v>
      </c>
      <c r="AN2859" s="296">
        <v>245093940</v>
      </c>
      <c r="AO2859" s="34"/>
      <c r="AP2859" s="34"/>
      <c r="AQ2859" s="34"/>
      <c r="AR2859" s="34"/>
      <c r="AS2859" s="34"/>
      <c r="AT2859" s="44" t="s">
        <v>7212</v>
      </c>
      <c r="AU2859" s="44"/>
      <c r="AV2859" s="751" t="str" cm="1">
        <f t="array" ref="AV28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59" s="34"/>
      <c r="AX2859" s="34"/>
      <c r="AY2859" s="34"/>
      <c r="AZ2859" s="34"/>
      <c r="BA2859" s="34"/>
      <c r="BB2859" s="34"/>
      <c r="BC2859" s="34"/>
      <c r="BD2859" s="44">
        <v>120101</v>
      </c>
      <c r="BE2859" s="34" t="s">
        <v>450</v>
      </c>
      <c r="BF2859" s="43" t="s">
        <v>1277</v>
      </c>
      <c r="BG2859" s="34" t="s">
        <v>450</v>
      </c>
      <c r="BH2859" s="34" t="s">
        <v>407</v>
      </c>
      <c r="BI2859" s="34" t="s">
        <v>450</v>
      </c>
      <c r="BJ2859" s="44" t="s">
        <v>4708</v>
      </c>
      <c r="BK2859" s="44" t="s">
        <v>7224</v>
      </c>
    </row>
    <row r="2860" spans="22:63">
      <c r="V2860" s="43">
        <v>450</v>
      </c>
      <c r="W2860" s="34" t="s">
        <v>4750</v>
      </c>
      <c r="X2860" s="44">
        <v>120100</v>
      </c>
      <c r="Y2860" s="34" t="s">
        <v>7230</v>
      </c>
      <c r="Z2860" s="43" t="s">
        <v>1277</v>
      </c>
      <c r="AA2860" s="34" t="s">
        <v>450</v>
      </c>
      <c r="AB2860" s="34" t="s">
        <v>407</v>
      </c>
      <c r="AC2860" s="34" t="s">
        <v>450</v>
      </c>
      <c r="AD2860" s="44" t="s">
        <v>4708</v>
      </c>
      <c r="AE2860" s="44" t="s">
        <v>7224</v>
      </c>
      <c r="AF2860" s="43">
        <v>450</v>
      </c>
      <c r="AG2860" s="34" t="s">
        <v>4750</v>
      </c>
      <c r="AH2860" s="34" t="s">
        <v>4749</v>
      </c>
      <c r="AI2860" s="43" t="s">
        <v>4738</v>
      </c>
      <c r="AJ2860" s="44" t="s">
        <v>4751</v>
      </c>
      <c r="AK2860" s="295">
        <v>7300211</v>
      </c>
      <c r="AL2860" s="44" t="s">
        <v>407</v>
      </c>
      <c r="AM2860" s="44" t="s">
        <v>4755</v>
      </c>
      <c r="AN2860" s="296">
        <v>245093940</v>
      </c>
      <c r="AO2860" s="34"/>
      <c r="AP2860" s="34"/>
      <c r="AQ2860" s="34"/>
      <c r="AR2860" s="34"/>
      <c r="AS2860" s="34"/>
      <c r="AT2860" s="44" t="s">
        <v>7212</v>
      </c>
      <c r="AU2860" s="44"/>
      <c r="AV2860" s="751" t="str" cm="1">
        <f t="array" ref="AV28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0" s="34"/>
      <c r="AX2860" s="34"/>
      <c r="AY2860" s="34"/>
      <c r="AZ2860" s="34"/>
      <c r="BA2860" s="34"/>
      <c r="BB2860" s="34"/>
      <c r="BC2860" s="34"/>
      <c r="BD2860" s="44">
        <v>120100</v>
      </c>
      <c r="BE2860" s="34" t="s">
        <v>7230</v>
      </c>
      <c r="BF2860" s="43" t="s">
        <v>1277</v>
      </c>
      <c r="BG2860" s="34" t="s">
        <v>450</v>
      </c>
      <c r="BH2860" s="34" t="s">
        <v>407</v>
      </c>
      <c r="BI2860" s="34" t="s">
        <v>450</v>
      </c>
      <c r="BJ2860" s="44" t="s">
        <v>4708</v>
      </c>
      <c r="BK2860" s="44" t="s">
        <v>7224</v>
      </c>
    </row>
    <row r="2861" spans="22:63">
      <c r="V2861" s="43">
        <v>450</v>
      </c>
      <c r="W2861" s="34" t="s">
        <v>4750</v>
      </c>
      <c r="X2861" s="44">
        <v>120102</v>
      </c>
      <c r="Y2861" s="34" t="s">
        <v>1128</v>
      </c>
      <c r="Z2861" s="43" t="s">
        <v>1277</v>
      </c>
      <c r="AA2861" s="34" t="s">
        <v>450</v>
      </c>
      <c r="AB2861" s="34" t="s">
        <v>407</v>
      </c>
      <c r="AC2861" s="34" t="s">
        <v>1128</v>
      </c>
      <c r="AD2861" s="44" t="s">
        <v>4708</v>
      </c>
      <c r="AE2861" s="44" t="s">
        <v>7224</v>
      </c>
      <c r="AF2861" s="43">
        <v>450</v>
      </c>
      <c r="AG2861" s="34" t="s">
        <v>4750</v>
      </c>
      <c r="AH2861" s="34" t="s">
        <v>4749</v>
      </c>
      <c r="AI2861" s="43" t="s">
        <v>4738</v>
      </c>
      <c r="AJ2861" s="44" t="s">
        <v>4751</v>
      </c>
      <c r="AK2861" s="295">
        <v>7300211</v>
      </c>
      <c r="AL2861" s="44" t="s">
        <v>407</v>
      </c>
      <c r="AM2861" s="44" t="s">
        <v>4755</v>
      </c>
      <c r="AN2861" s="296">
        <v>245093940</v>
      </c>
      <c r="AO2861" s="34"/>
      <c r="AP2861" s="34"/>
      <c r="AQ2861" s="34"/>
      <c r="AR2861" s="34"/>
      <c r="AS2861" s="34"/>
      <c r="AT2861" s="44" t="s">
        <v>7212</v>
      </c>
      <c r="AU2861" s="44"/>
      <c r="AV2861" s="751" t="str" cm="1">
        <f t="array" ref="AV28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1" s="34"/>
      <c r="AX2861" s="34"/>
      <c r="AY2861" s="34"/>
      <c r="AZ2861" s="34"/>
      <c r="BA2861" s="34"/>
      <c r="BB2861" s="34"/>
      <c r="BC2861" s="34"/>
      <c r="BD2861" s="44">
        <v>120102</v>
      </c>
      <c r="BE2861" s="34" t="s">
        <v>1128</v>
      </c>
      <c r="BF2861" s="43" t="s">
        <v>1277</v>
      </c>
      <c r="BG2861" s="34" t="s">
        <v>450</v>
      </c>
      <c r="BH2861" s="34" t="s">
        <v>407</v>
      </c>
      <c r="BI2861" s="34" t="s">
        <v>1128</v>
      </c>
      <c r="BJ2861" s="44" t="s">
        <v>4708</v>
      </c>
      <c r="BK2861" s="44" t="s">
        <v>7224</v>
      </c>
    </row>
    <row r="2862" spans="22:63">
      <c r="V2862" s="43">
        <v>450</v>
      </c>
      <c r="W2862" s="34" t="s">
        <v>4750</v>
      </c>
      <c r="X2862" s="44">
        <v>120104</v>
      </c>
      <c r="Y2862" s="34" t="s">
        <v>1698</v>
      </c>
      <c r="Z2862" s="43" t="s">
        <v>1277</v>
      </c>
      <c r="AA2862" s="34" t="s">
        <v>450</v>
      </c>
      <c r="AB2862" s="34" t="s">
        <v>407</v>
      </c>
      <c r="AC2862" s="34" t="s">
        <v>1698</v>
      </c>
      <c r="AD2862" s="44" t="s">
        <v>4708</v>
      </c>
      <c r="AE2862" s="44" t="s">
        <v>7224</v>
      </c>
      <c r="AF2862" s="43">
        <v>450</v>
      </c>
      <c r="AG2862" s="34" t="s">
        <v>4750</v>
      </c>
      <c r="AH2862" s="34" t="s">
        <v>4749</v>
      </c>
      <c r="AI2862" s="43" t="s">
        <v>4738</v>
      </c>
      <c r="AJ2862" s="44" t="s">
        <v>4751</v>
      </c>
      <c r="AK2862" s="295">
        <v>7300211</v>
      </c>
      <c r="AL2862" s="44" t="s">
        <v>407</v>
      </c>
      <c r="AM2862" s="44" t="s">
        <v>4755</v>
      </c>
      <c r="AN2862" s="296">
        <v>245093940</v>
      </c>
      <c r="AO2862" s="34"/>
      <c r="AP2862" s="34"/>
      <c r="AQ2862" s="34"/>
      <c r="AR2862" s="34"/>
      <c r="AS2862" s="34"/>
      <c r="AT2862" s="44" t="s">
        <v>7212</v>
      </c>
      <c r="AU2862" s="44"/>
      <c r="AV2862" s="751" t="str" cm="1">
        <f t="array" ref="AV28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2" s="34"/>
      <c r="AX2862" s="34"/>
      <c r="AY2862" s="34"/>
      <c r="AZ2862" s="34"/>
      <c r="BA2862" s="34"/>
      <c r="BB2862" s="34"/>
      <c r="BC2862" s="34"/>
      <c r="BD2862" s="44">
        <v>120104</v>
      </c>
      <c r="BE2862" s="34" t="s">
        <v>1698</v>
      </c>
      <c r="BF2862" s="43" t="s">
        <v>1277</v>
      </c>
      <c r="BG2862" s="34" t="s">
        <v>450</v>
      </c>
      <c r="BH2862" s="34" t="s">
        <v>407</v>
      </c>
      <c r="BI2862" s="34" t="s">
        <v>1698</v>
      </c>
      <c r="BJ2862" s="44" t="s">
        <v>4708</v>
      </c>
      <c r="BK2862" s="44" t="s">
        <v>7224</v>
      </c>
    </row>
    <row r="2863" spans="22:63">
      <c r="V2863" s="43">
        <v>450</v>
      </c>
      <c r="W2863" s="34" t="s">
        <v>4750</v>
      </c>
      <c r="X2863" s="44">
        <v>120103</v>
      </c>
      <c r="Y2863" s="34" t="s">
        <v>1422</v>
      </c>
      <c r="Z2863" s="43" t="s">
        <v>1277</v>
      </c>
      <c r="AA2863" s="34" t="s">
        <v>450</v>
      </c>
      <c r="AB2863" s="34" t="s">
        <v>407</v>
      </c>
      <c r="AC2863" s="34" t="s">
        <v>1422</v>
      </c>
      <c r="AD2863" s="44" t="s">
        <v>4708</v>
      </c>
      <c r="AE2863" s="44" t="s">
        <v>7224</v>
      </c>
      <c r="AF2863" s="43">
        <v>450</v>
      </c>
      <c r="AG2863" s="34" t="s">
        <v>4750</v>
      </c>
      <c r="AH2863" s="34" t="s">
        <v>4749</v>
      </c>
      <c r="AI2863" s="43" t="s">
        <v>4738</v>
      </c>
      <c r="AJ2863" s="44" t="s">
        <v>4751</v>
      </c>
      <c r="AK2863" s="295">
        <v>7300211</v>
      </c>
      <c r="AL2863" s="44" t="s">
        <v>407</v>
      </c>
      <c r="AM2863" s="44" t="s">
        <v>4755</v>
      </c>
      <c r="AN2863" s="296">
        <v>245093940</v>
      </c>
      <c r="AO2863" s="34"/>
      <c r="AP2863" s="34"/>
      <c r="AQ2863" s="34"/>
      <c r="AR2863" s="34"/>
      <c r="AS2863" s="34"/>
      <c r="AT2863" s="44" t="s">
        <v>7212</v>
      </c>
      <c r="AU2863" s="44"/>
      <c r="AV2863" s="751" t="str" cm="1">
        <f t="array" ref="AV28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3" s="34"/>
      <c r="AX2863" s="34"/>
      <c r="AY2863" s="34"/>
      <c r="AZ2863" s="34"/>
      <c r="BA2863" s="34"/>
      <c r="BB2863" s="34"/>
      <c r="BC2863" s="34"/>
      <c r="BD2863" s="44">
        <v>120103</v>
      </c>
      <c r="BE2863" s="34" t="s">
        <v>1422</v>
      </c>
      <c r="BF2863" s="43" t="s">
        <v>1277</v>
      </c>
      <c r="BG2863" s="34" t="s">
        <v>450</v>
      </c>
      <c r="BH2863" s="34" t="s">
        <v>407</v>
      </c>
      <c r="BI2863" s="34" t="s">
        <v>1422</v>
      </c>
      <c r="BJ2863" s="44" t="s">
        <v>4708</v>
      </c>
      <c r="BK2863" s="44" t="s">
        <v>7224</v>
      </c>
    </row>
    <row r="2864" spans="22:63">
      <c r="V2864" s="43">
        <v>450</v>
      </c>
      <c r="W2864" s="34" t="s">
        <v>4750</v>
      </c>
      <c r="X2864" s="44">
        <v>120500</v>
      </c>
      <c r="Y2864" s="34" t="s">
        <v>7231</v>
      </c>
      <c r="Z2864" s="43" t="s">
        <v>1277</v>
      </c>
      <c r="AA2864" s="34" t="s">
        <v>602</v>
      </c>
      <c r="AB2864" s="34" t="s">
        <v>407</v>
      </c>
      <c r="AC2864" s="34" t="s">
        <v>900</v>
      </c>
      <c r="AD2864" s="44" t="s">
        <v>4708</v>
      </c>
      <c r="AE2864" s="44" t="s">
        <v>7224</v>
      </c>
      <c r="AF2864" s="43">
        <v>450</v>
      </c>
      <c r="AG2864" s="34" t="s">
        <v>4750</v>
      </c>
      <c r="AH2864" s="34" t="s">
        <v>4749</v>
      </c>
      <c r="AI2864" s="43" t="s">
        <v>4738</v>
      </c>
      <c r="AJ2864" s="44" t="s">
        <v>4751</v>
      </c>
      <c r="AK2864" s="295">
        <v>7300211</v>
      </c>
      <c r="AL2864" s="44" t="s">
        <v>407</v>
      </c>
      <c r="AM2864" s="44" t="s">
        <v>4755</v>
      </c>
      <c r="AN2864" s="296">
        <v>245093940</v>
      </c>
      <c r="AO2864" s="34"/>
      <c r="AP2864" s="34"/>
      <c r="AQ2864" s="34"/>
      <c r="AR2864" s="34"/>
      <c r="AS2864" s="34"/>
      <c r="AT2864" s="44" t="s">
        <v>7212</v>
      </c>
      <c r="AU2864" s="44"/>
      <c r="AV2864" s="751" t="str" cm="1">
        <f t="array" ref="AV28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4" s="34"/>
      <c r="AX2864" s="34"/>
      <c r="AY2864" s="34"/>
      <c r="AZ2864" s="34"/>
      <c r="BA2864" s="34"/>
      <c r="BB2864" s="34"/>
      <c r="BC2864" s="34"/>
      <c r="BD2864" s="44">
        <v>120500</v>
      </c>
      <c r="BE2864" s="34" t="s">
        <v>7231</v>
      </c>
      <c r="BF2864" s="43" t="s">
        <v>1277</v>
      </c>
      <c r="BG2864" s="34" t="s">
        <v>602</v>
      </c>
      <c r="BH2864" s="34" t="s">
        <v>407</v>
      </c>
      <c r="BI2864" s="34" t="s">
        <v>900</v>
      </c>
      <c r="BJ2864" s="44" t="s">
        <v>4708</v>
      </c>
      <c r="BK2864" s="44" t="s">
        <v>7224</v>
      </c>
    </row>
    <row r="2865" spans="22:63">
      <c r="V2865" s="43">
        <v>450</v>
      </c>
      <c r="W2865" s="34" t="s">
        <v>4750</v>
      </c>
      <c r="X2865" s="44">
        <v>120501</v>
      </c>
      <c r="Y2865" s="34" t="s">
        <v>869</v>
      </c>
      <c r="Z2865" s="43" t="s">
        <v>1277</v>
      </c>
      <c r="AA2865" s="34" t="s">
        <v>602</v>
      </c>
      <c r="AB2865" s="34" t="s">
        <v>407</v>
      </c>
      <c r="AC2865" s="34" t="s">
        <v>869</v>
      </c>
      <c r="AD2865" s="44" t="s">
        <v>4708</v>
      </c>
      <c r="AE2865" s="44" t="s">
        <v>7224</v>
      </c>
      <c r="AF2865" s="43">
        <v>450</v>
      </c>
      <c r="AG2865" s="34" t="s">
        <v>4750</v>
      </c>
      <c r="AH2865" s="34" t="s">
        <v>4749</v>
      </c>
      <c r="AI2865" s="43" t="s">
        <v>4738</v>
      </c>
      <c r="AJ2865" s="44" t="s">
        <v>4751</v>
      </c>
      <c r="AK2865" s="295">
        <v>7300211</v>
      </c>
      <c r="AL2865" s="44" t="s">
        <v>407</v>
      </c>
      <c r="AM2865" s="44" t="s">
        <v>4755</v>
      </c>
      <c r="AN2865" s="296">
        <v>245093940</v>
      </c>
      <c r="AO2865" s="34"/>
      <c r="AP2865" s="34"/>
      <c r="AQ2865" s="34"/>
      <c r="AR2865" s="34"/>
      <c r="AS2865" s="34"/>
      <c r="AT2865" s="44" t="s">
        <v>7212</v>
      </c>
      <c r="AU2865" s="44"/>
      <c r="AV2865" s="751" t="str" cm="1">
        <f t="array" ref="AV28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5" s="34"/>
      <c r="AX2865" s="34"/>
      <c r="AY2865" s="34"/>
      <c r="AZ2865" s="34"/>
      <c r="BA2865" s="34"/>
      <c r="BB2865" s="34"/>
      <c r="BC2865" s="34"/>
      <c r="BD2865" s="44">
        <v>120501</v>
      </c>
      <c r="BE2865" s="34" t="s">
        <v>869</v>
      </c>
      <c r="BF2865" s="43" t="s">
        <v>1277</v>
      </c>
      <c r="BG2865" s="34" t="s">
        <v>602</v>
      </c>
      <c r="BH2865" s="34" t="s">
        <v>407</v>
      </c>
      <c r="BI2865" s="34" t="s">
        <v>869</v>
      </c>
      <c r="BJ2865" s="44" t="s">
        <v>4708</v>
      </c>
      <c r="BK2865" s="44" t="s">
        <v>7224</v>
      </c>
    </row>
    <row r="2866" spans="22:63">
      <c r="V2866" s="43">
        <v>450</v>
      </c>
      <c r="W2866" s="34" t="s">
        <v>4750</v>
      </c>
      <c r="X2866" s="44">
        <v>120502</v>
      </c>
      <c r="Y2866" s="34" t="s">
        <v>1131</v>
      </c>
      <c r="Z2866" s="43" t="s">
        <v>1277</v>
      </c>
      <c r="AA2866" s="34" t="s">
        <v>602</v>
      </c>
      <c r="AB2866" s="34" t="s">
        <v>407</v>
      </c>
      <c r="AC2866" s="34" t="s">
        <v>1131</v>
      </c>
      <c r="AD2866" s="44" t="s">
        <v>4708</v>
      </c>
      <c r="AE2866" s="44" t="s">
        <v>7224</v>
      </c>
      <c r="AF2866" s="43">
        <v>450</v>
      </c>
      <c r="AG2866" s="34" t="s">
        <v>4750</v>
      </c>
      <c r="AH2866" s="34" t="s">
        <v>4749</v>
      </c>
      <c r="AI2866" s="43" t="s">
        <v>4738</v>
      </c>
      <c r="AJ2866" s="44" t="s">
        <v>4751</v>
      </c>
      <c r="AK2866" s="295">
        <v>7300211</v>
      </c>
      <c r="AL2866" s="44" t="s">
        <v>407</v>
      </c>
      <c r="AM2866" s="44" t="s">
        <v>4755</v>
      </c>
      <c r="AN2866" s="296">
        <v>245093940</v>
      </c>
      <c r="AO2866" s="34"/>
      <c r="AP2866" s="34"/>
      <c r="AQ2866" s="34"/>
      <c r="AR2866" s="34"/>
      <c r="AS2866" s="34"/>
      <c r="AT2866" s="44" t="s">
        <v>7212</v>
      </c>
      <c r="AU2866" s="44"/>
      <c r="AV2866" s="751" t="str" cm="1">
        <f t="array" ref="AV28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6" s="34"/>
      <c r="AX2866" s="34"/>
      <c r="AY2866" s="34"/>
      <c r="AZ2866" s="34"/>
      <c r="BA2866" s="34"/>
      <c r="BB2866" s="34"/>
      <c r="BC2866" s="34"/>
      <c r="BD2866" s="44">
        <v>120502</v>
      </c>
      <c r="BE2866" s="34" t="s">
        <v>1131</v>
      </c>
      <c r="BF2866" s="43" t="s">
        <v>1277</v>
      </c>
      <c r="BG2866" s="34" t="s">
        <v>602</v>
      </c>
      <c r="BH2866" s="34" t="s">
        <v>407</v>
      </c>
      <c r="BI2866" s="34" t="s">
        <v>1131</v>
      </c>
      <c r="BJ2866" s="44" t="s">
        <v>4708</v>
      </c>
      <c r="BK2866" s="44" t="s">
        <v>7224</v>
      </c>
    </row>
    <row r="2867" spans="22:63">
      <c r="V2867" s="43">
        <v>450</v>
      </c>
      <c r="W2867" s="34" t="s">
        <v>4750</v>
      </c>
      <c r="X2867" s="44">
        <v>120503</v>
      </c>
      <c r="Y2867" s="34" t="s">
        <v>798</v>
      </c>
      <c r="Z2867" s="43" t="s">
        <v>1277</v>
      </c>
      <c r="AA2867" s="34" t="s">
        <v>602</v>
      </c>
      <c r="AB2867" s="34" t="s">
        <v>407</v>
      </c>
      <c r="AC2867" s="34" t="s">
        <v>798</v>
      </c>
      <c r="AD2867" s="44" t="s">
        <v>4708</v>
      </c>
      <c r="AE2867" s="44" t="s">
        <v>7224</v>
      </c>
      <c r="AF2867" s="43">
        <v>450</v>
      </c>
      <c r="AG2867" s="34" t="s">
        <v>4750</v>
      </c>
      <c r="AH2867" s="34" t="s">
        <v>4749</v>
      </c>
      <c r="AI2867" s="43" t="s">
        <v>4738</v>
      </c>
      <c r="AJ2867" s="44" t="s">
        <v>4751</v>
      </c>
      <c r="AK2867" s="295">
        <v>7300211</v>
      </c>
      <c r="AL2867" s="44" t="s">
        <v>407</v>
      </c>
      <c r="AM2867" s="44" t="s">
        <v>4755</v>
      </c>
      <c r="AN2867" s="296">
        <v>245093940</v>
      </c>
      <c r="AO2867" s="34"/>
      <c r="AP2867" s="34"/>
      <c r="AQ2867" s="34"/>
      <c r="AR2867" s="34"/>
      <c r="AS2867" s="34"/>
      <c r="AT2867" s="44" t="s">
        <v>7212</v>
      </c>
      <c r="AU2867" s="44"/>
      <c r="AV2867" s="751" t="str" cm="1">
        <f t="array" ref="AV28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7" s="34"/>
      <c r="AX2867" s="34"/>
      <c r="AY2867" s="34"/>
      <c r="AZ2867" s="34"/>
      <c r="BA2867" s="34"/>
      <c r="BB2867" s="34"/>
      <c r="BC2867" s="34"/>
      <c r="BD2867" s="44">
        <v>120503</v>
      </c>
      <c r="BE2867" s="34" t="s">
        <v>798</v>
      </c>
      <c r="BF2867" s="43" t="s">
        <v>1277</v>
      </c>
      <c r="BG2867" s="34" t="s">
        <v>602</v>
      </c>
      <c r="BH2867" s="34" t="s">
        <v>407</v>
      </c>
      <c r="BI2867" s="34" t="s">
        <v>798</v>
      </c>
      <c r="BJ2867" s="44" t="s">
        <v>4708</v>
      </c>
      <c r="BK2867" s="44" t="s">
        <v>7224</v>
      </c>
    </row>
    <row r="2868" spans="22:63">
      <c r="V2868" s="43">
        <v>450</v>
      </c>
      <c r="W2868" s="34" t="s">
        <v>4750</v>
      </c>
      <c r="X2868" s="44">
        <v>120504</v>
      </c>
      <c r="Y2868" s="34" t="s">
        <v>900</v>
      </c>
      <c r="Z2868" s="43" t="s">
        <v>1277</v>
      </c>
      <c r="AA2868" s="34" t="s">
        <v>602</v>
      </c>
      <c r="AB2868" s="34" t="s">
        <v>407</v>
      </c>
      <c r="AC2868" s="34" t="s">
        <v>900</v>
      </c>
      <c r="AD2868" s="44" t="s">
        <v>4708</v>
      </c>
      <c r="AE2868" s="44" t="s">
        <v>7224</v>
      </c>
      <c r="AF2868" s="43">
        <v>450</v>
      </c>
      <c r="AG2868" s="34" t="s">
        <v>4750</v>
      </c>
      <c r="AH2868" s="34" t="s">
        <v>4749</v>
      </c>
      <c r="AI2868" s="43" t="s">
        <v>4738</v>
      </c>
      <c r="AJ2868" s="44" t="s">
        <v>4751</v>
      </c>
      <c r="AK2868" s="295">
        <v>7300211</v>
      </c>
      <c r="AL2868" s="44" t="s">
        <v>407</v>
      </c>
      <c r="AM2868" s="44" t="s">
        <v>4755</v>
      </c>
      <c r="AN2868" s="296">
        <v>245093940</v>
      </c>
      <c r="AO2868" s="34"/>
      <c r="AP2868" s="34"/>
      <c r="AQ2868" s="34"/>
      <c r="AR2868" s="34"/>
      <c r="AS2868" s="34"/>
      <c r="AT2868" s="44" t="s">
        <v>7212</v>
      </c>
      <c r="AU2868" s="44"/>
      <c r="AV2868" s="751" t="str" cm="1">
        <f t="array" ref="AV28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8" s="34"/>
      <c r="AX2868" s="34"/>
      <c r="AY2868" s="34"/>
      <c r="AZ2868" s="34"/>
      <c r="BA2868" s="34"/>
      <c r="BB2868" s="34"/>
      <c r="BC2868" s="34"/>
      <c r="BD2868" s="44">
        <v>120504</v>
      </c>
      <c r="BE2868" s="34" t="s">
        <v>900</v>
      </c>
      <c r="BF2868" s="43" t="s">
        <v>1277</v>
      </c>
      <c r="BG2868" s="34" t="s">
        <v>602</v>
      </c>
      <c r="BH2868" s="34" t="s">
        <v>407</v>
      </c>
      <c r="BI2868" s="34" t="s">
        <v>900</v>
      </c>
      <c r="BJ2868" s="44" t="s">
        <v>4708</v>
      </c>
      <c r="BK2868" s="44" t="s">
        <v>7224</v>
      </c>
    </row>
    <row r="2869" spans="22:63">
      <c r="V2869" s="43">
        <v>450</v>
      </c>
      <c r="W2869" s="34" t="s">
        <v>4750</v>
      </c>
      <c r="X2869" s="44">
        <v>120601</v>
      </c>
      <c r="Y2869" s="34" t="s">
        <v>870</v>
      </c>
      <c r="Z2869" s="43" t="s">
        <v>1277</v>
      </c>
      <c r="AA2869" s="34" t="s">
        <v>603</v>
      </c>
      <c r="AB2869" s="34" t="s">
        <v>407</v>
      </c>
      <c r="AC2869" s="34" t="s">
        <v>870</v>
      </c>
      <c r="AD2869" s="44" t="s">
        <v>4708</v>
      </c>
      <c r="AE2869" s="44" t="s">
        <v>7224</v>
      </c>
      <c r="AF2869" s="43">
        <v>450</v>
      </c>
      <c r="AG2869" s="34" t="s">
        <v>4750</v>
      </c>
      <c r="AH2869" s="34" t="s">
        <v>4749</v>
      </c>
      <c r="AI2869" s="43" t="s">
        <v>4738</v>
      </c>
      <c r="AJ2869" s="44" t="s">
        <v>4751</v>
      </c>
      <c r="AK2869" s="295">
        <v>7300211</v>
      </c>
      <c r="AL2869" s="44" t="s">
        <v>407</v>
      </c>
      <c r="AM2869" s="44" t="s">
        <v>4755</v>
      </c>
      <c r="AN2869" s="296">
        <v>245093940</v>
      </c>
      <c r="AO2869" s="34"/>
      <c r="AP2869" s="34"/>
      <c r="AQ2869" s="34"/>
      <c r="AR2869" s="34"/>
      <c r="AS2869" s="34"/>
      <c r="AT2869" s="44" t="s">
        <v>7212</v>
      </c>
      <c r="AU2869" s="44"/>
      <c r="AV2869" s="751" t="str" cm="1">
        <f t="array" ref="AV28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69" s="34"/>
      <c r="AX2869" s="34"/>
      <c r="AY2869" s="34"/>
      <c r="AZ2869" s="34"/>
      <c r="BA2869" s="34"/>
      <c r="BB2869" s="34"/>
      <c r="BC2869" s="34"/>
      <c r="BD2869" s="44">
        <v>120601</v>
      </c>
      <c r="BE2869" s="34" t="s">
        <v>870</v>
      </c>
      <c r="BF2869" s="43" t="s">
        <v>1277</v>
      </c>
      <c r="BG2869" s="34" t="s">
        <v>603</v>
      </c>
      <c r="BH2869" s="34" t="s">
        <v>407</v>
      </c>
      <c r="BI2869" s="34" t="s">
        <v>870</v>
      </c>
      <c r="BJ2869" s="44" t="s">
        <v>4708</v>
      </c>
      <c r="BK2869" s="44" t="s">
        <v>7224</v>
      </c>
    </row>
    <row r="2870" spans="22:63">
      <c r="V2870" s="43">
        <v>450</v>
      </c>
      <c r="W2870" s="34" t="s">
        <v>4750</v>
      </c>
      <c r="X2870" s="44">
        <v>120600</v>
      </c>
      <c r="Y2870" s="34" t="s">
        <v>7232</v>
      </c>
      <c r="Z2870" s="43" t="s">
        <v>1277</v>
      </c>
      <c r="AA2870" s="34" t="s">
        <v>603</v>
      </c>
      <c r="AB2870" s="34" t="s">
        <v>407</v>
      </c>
      <c r="AC2870" s="34" t="s">
        <v>7233</v>
      </c>
      <c r="AD2870" s="44" t="s">
        <v>4708</v>
      </c>
      <c r="AE2870" s="44" t="s">
        <v>7224</v>
      </c>
      <c r="AF2870" s="43">
        <v>450</v>
      </c>
      <c r="AG2870" s="34" t="s">
        <v>4750</v>
      </c>
      <c r="AH2870" s="34" t="s">
        <v>4749</v>
      </c>
      <c r="AI2870" s="43" t="s">
        <v>4738</v>
      </c>
      <c r="AJ2870" s="44" t="s">
        <v>4751</v>
      </c>
      <c r="AK2870" s="295">
        <v>7300211</v>
      </c>
      <c r="AL2870" s="44" t="s">
        <v>407</v>
      </c>
      <c r="AM2870" s="44" t="s">
        <v>4755</v>
      </c>
      <c r="AN2870" s="296">
        <v>245093940</v>
      </c>
      <c r="AO2870" s="34"/>
      <c r="AP2870" s="34"/>
      <c r="AQ2870" s="34"/>
      <c r="AR2870" s="34"/>
      <c r="AS2870" s="34"/>
      <c r="AT2870" s="44" t="s">
        <v>7212</v>
      </c>
      <c r="AU2870" s="44"/>
      <c r="AV2870" s="751" t="str" cm="1">
        <f t="array" ref="AV28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0" s="34"/>
      <c r="AX2870" s="34"/>
      <c r="AY2870" s="34"/>
      <c r="AZ2870" s="34"/>
      <c r="BA2870" s="34"/>
      <c r="BB2870" s="34"/>
      <c r="BC2870" s="34"/>
      <c r="BD2870" s="44">
        <v>120600</v>
      </c>
      <c r="BE2870" s="34" t="s">
        <v>7232</v>
      </c>
      <c r="BF2870" s="43" t="s">
        <v>1277</v>
      </c>
      <c r="BG2870" s="34" t="s">
        <v>603</v>
      </c>
      <c r="BH2870" s="34" t="s">
        <v>407</v>
      </c>
      <c r="BI2870" s="34" t="s">
        <v>7233</v>
      </c>
      <c r="BJ2870" s="44" t="s">
        <v>4708</v>
      </c>
      <c r="BK2870" s="44" t="s">
        <v>7224</v>
      </c>
    </row>
    <row r="2871" spans="22:63">
      <c r="V2871" s="43">
        <v>450</v>
      </c>
      <c r="W2871" s="34" t="s">
        <v>4750</v>
      </c>
      <c r="X2871" s="44">
        <v>120604</v>
      </c>
      <c r="Y2871" s="34" t="s">
        <v>1132</v>
      </c>
      <c r="Z2871" s="43" t="s">
        <v>1277</v>
      </c>
      <c r="AA2871" s="34" t="s">
        <v>603</v>
      </c>
      <c r="AB2871" s="34" t="s">
        <v>407</v>
      </c>
      <c r="AC2871" s="34" t="s">
        <v>1132</v>
      </c>
      <c r="AD2871" s="44" t="s">
        <v>4708</v>
      </c>
      <c r="AE2871" s="44" t="s">
        <v>7224</v>
      </c>
      <c r="AF2871" s="43">
        <v>450</v>
      </c>
      <c r="AG2871" s="34" t="s">
        <v>4750</v>
      </c>
      <c r="AH2871" s="34" t="s">
        <v>4749</v>
      </c>
      <c r="AI2871" s="43" t="s">
        <v>4738</v>
      </c>
      <c r="AJ2871" s="44" t="s">
        <v>4751</v>
      </c>
      <c r="AK2871" s="295">
        <v>7300211</v>
      </c>
      <c r="AL2871" s="44" t="s">
        <v>407</v>
      </c>
      <c r="AM2871" s="44" t="s">
        <v>4755</v>
      </c>
      <c r="AN2871" s="296">
        <v>245093940</v>
      </c>
      <c r="AO2871" s="34"/>
      <c r="AP2871" s="34"/>
      <c r="AQ2871" s="34"/>
      <c r="AR2871" s="34"/>
      <c r="AS2871" s="34"/>
      <c r="AT2871" s="44" t="s">
        <v>7212</v>
      </c>
      <c r="AU2871" s="44"/>
      <c r="AV2871" s="751" t="str" cm="1">
        <f t="array" ref="AV28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1" s="34"/>
      <c r="AX2871" s="34"/>
      <c r="AY2871" s="34"/>
      <c r="AZ2871" s="34"/>
      <c r="BA2871" s="34"/>
      <c r="BB2871" s="34"/>
      <c r="BC2871" s="34"/>
      <c r="BD2871" s="44">
        <v>120604</v>
      </c>
      <c r="BE2871" s="34" t="s">
        <v>1132</v>
      </c>
      <c r="BF2871" s="43" t="s">
        <v>1277</v>
      </c>
      <c r="BG2871" s="34" t="s">
        <v>603</v>
      </c>
      <c r="BH2871" s="34" t="s">
        <v>407</v>
      </c>
      <c r="BI2871" s="34" t="s">
        <v>1132</v>
      </c>
      <c r="BJ2871" s="44" t="s">
        <v>4708</v>
      </c>
      <c r="BK2871" s="44" t="s">
        <v>7224</v>
      </c>
    </row>
    <row r="2872" spans="22:63">
      <c r="V2872" s="43">
        <v>450</v>
      </c>
      <c r="W2872" s="34" t="s">
        <v>4750</v>
      </c>
      <c r="X2872" s="44">
        <v>120605</v>
      </c>
      <c r="Y2872" s="34" t="s">
        <v>1425</v>
      </c>
      <c r="Z2872" s="43" t="s">
        <v>1277</v>
      </c>
      <c r="AA2872" s="34" t="s">
        <v>603</v>
      </c>
      <c r="AB2872" s="34" t="s">
        <v>407</v>
      </c>
      <c r="AC2872" s="34" t="s">
        <v>1425</v>
      </c>
      <c r="AD2872" s="44" t="s">
        <v>4708</v>
      </c>
      <c r="AE2872" s="44" t="s">
        <v>7224</v>
      </c>
      <c r="AF2872" s="43">
        <v>450</v>
      </c>
      <c r="AG2872" s="34" t="s">
        <v>4750</v>
      </c>
      <c r="AH2872" s="34" t="s">
        <v>4749</v>
      </c>
      <c r="AI2872" s="43" t="s">
        <v>4738</v>
      </c>
      <c r="AJ2872" s="44" t="s">
        <v>4751</v>
      </c>
      <c r="AK2872" s="295">
        <v>7300211</v>
      </c>
      <c r="AL2872" s="44" t="s">
        <v>407</v>
      </c>
      <c r="AM2872" s="44" t="s">
        <v>4755</v>
      </c>
      <c r="AN2872" s="296">
        <v>245093940</v>
      </c>
      <c r="AO2872" s="34"/>
      <c r="AP2872" s="34"/>
      <c r="AQ2872" s="34"/>
      <c r="AR2872" s="34"/>
      <c r="AS2872" s="34"/>
      <c r="AT2872" s="44" t="s">
        <v>7212</v>
      </c>
      <c r="AU2872" s="44"/>
      <c r="AV2872" s="751" t="str" cm="1">
        <f t="array" ref="AV28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2" s="34"/>
      <c r="AX2872" s="34"/>
      <c r="AY2872" s="34"/>
      <c r="AZ2872" s="34"/>
      <c r="BA2872" s="34"/>
      <c r="BB2872" s="34"/>
      <c r="BC2872" s="34"/>
      <c r="BD2872" s="44">
        <v>120605</v>
      </c>
      <c r="BE2872" s="34" t="s">
        <v>1425</v>
      </c>
      <c r="BF2872" s="43" t="s">
        <v>1277</v>
      </c>
      <c r="BG2872" s="34" t="s">
        <v>603</v>
      </c>
      <c r="BH2872" s="34" t="s">
        <v>407</v>
      </c>
      <c r="BI2872" s="34" t="s">
        <v>1425</v>
      </c>
      <c r="BJ2872" s="44" t="s">
        <v>4708</v>
      </c>
      <c r="BK2872" s="44" t="s">
        <v>7224</v>
      </c>
    </row>
    <row r="2873" spans="22:63">
      <c r="V2873" s="43">
        <v>450</v>
      </c>
      <c r="W2873" s="34" t="s">
        <v>4750</v>
      </c>
      <c r="X2873" s="44">
        <v>120607</v>
      </c>
      <c r="Y2873" s="34" t="s">
        <v>1700</v>
      </c>
      <c r="Z2873" s="43" t="s">
        <v>1277</v>
      </c>
      <c r="AA2873" s="34" t="s">
        <v>603</v>
      </c>
      <c r="AB2873" s="34" t="s">
        <v>407</v>
      </c>
      <c r="AC2873" s="34" t="s">
        <v>7233</v>
      </c>
      <c r="AD2873" s="44" t="s">
        <v>4708</v>
      </c>
      <c r="AE2873" s="44" t="s">
        <v>7224</v>
      </c>
      <c r="AF2873" s="43">
        <v>450</v>
      </c>
      <c r="AG2873" s="34" t="s">
        <v>4750</v>
      </c>
      <c r="AH2873" s="34" t="s">
        <v>4749</v>
      </c>
      <c r="AI2873" s="43" t="s">
        <v>4738</v>
      </c>
      <c r="AJ2873" s="44" t="s">
        <v>4751</v>
      </c>
      <c r="AK2873" s="295">
        <v>7300211</v>
      </c>
      <c r="AL2873" s="44" t="s">
        <v>407</v>
      </c>
      <c r="AM2873" s="44" t="s">
        <v>4755</v>
      </c>
      <c r="AN2873" s="296">
        <v>245093940</v>
      </c>
      <c r="AO2873" s="34"/>
      <c r="AP2873" s="34"/>
      <c r="AQ2873" s="34"/>
      <c r="AR2873" s="34"/>
      <c r="AS2873" s="34"/>
      <c r="AT2873" s="44" t="s">
        <v>7212</v>
      </c>
      <c r="AU2873" s="44"/>
      <c r="AV2873" s="751" t="str" cm="1">
        <f t="array" ref="AV28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3" s="34"/>
      <c r="AX2873" s="34"/>
      <c r="AY2873" s="34"/>
      <c r="AZ2873" s="34"/>
      <c r="BA2873" s="34"/>
      <c r="BB2873" s="34"/>
      <c r="BC2873" s="34"/>
      <c r="BD2873" s="44">
        <v>120607</v>
      </c>
      <c r="BE2873" s="34" t="s">
        <v>1700</v>
      </c>
      <c r="BF2873" s="43" t="s">
        <v>1277</v>
      </c>
      <c r="BG2873" s="34" t="s">
        <v>603</v>
      </c>
      <c r="BH2873" s="34" t="s">
        <v>407</v>
      </c>
      <c r="BI2873" s="34" t="s">
        <v>7233</v>
      </c>
      <c r="BJ2873" s="44" t="s">
        <v>4708</v>
      </c>
      <c r="BK2873" s="44" t="s">
        <v>7224</v>
      </c>
    </row>
    <row r="2874" spans="22:63">
      <c r="V2874" s="43">
        <v>450</v>
      </c>
      <c r="W2874" s="34" t="s">
        <v>4750</v>
      </c>
      <c r="X2874" s="44">
        <v>120801</v>
      </c>
      <c r="Y2874" s="34" t="s">
        <v>871</v>
      </c>
      <c r="Z2874" s="43" t="s">
        <v>1277</v>
      </c>
      <c r="AA2874" s="34" t="s">
        <v>605</v>
      </c>
      <c r="AB2874" s="34" t="s">
        <v>407</v>
      </c>
      <c r="AC2874" s="34" t="s">
        <v>871</v>
      </c>
      <c r="AD2874" s="44" t="s">
        <v>4708</v>
      </c>
      <c r="AE2874" s="44" t="s">
        <v>7224</v>
      </c>
      <c r="AF2874" s="43">
        <v>450</v>
      </c>
      <c r="AG2874" s="34" t="s">
        <v>4750</v>
      </c>
      <c r="AH2874" s="34" t="s">
        <v>4749</v>
      </c>
      <c r="AI2874" s="43" t="s">
        <v>4738</v>
      </c>
      <c r="AJ2874" s="44" t="s">
        <v>4751</v>
      </c>
      <c r="AK2874" s="295">
        <v>7300211</v>
      </c>
      <c r="AL2874" s="44" t="s">
        <v>407</v>
      </c>
      <c r="AM2874" s="44" t="s">
        <v>4755</v>
      </c>
      <c r="AN2874" s="296">
        <v>245093940</v>
      </c>
      <c r="AO2874" s="34"/>
      <c r="AP2874" s="34"/>
      <c r="AQ2874" s="34"/>
      <c r="AR2874" s="34"/>
      <c r="AS2874" s="34"/>
      <c r="AT2874" s="44" t="s">
        <v>7212</v>
      </c>
      <c r="AU2874" s="44"/>
      <c r="AV2874" s="751" t="str" cm="1">
        <f t="array" ref="AV28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4" s="34"/>
      <c r="AX2874" s="34"/>
      <c r="AY2874" s="34"/>
      <c r="AZ2874" s="34"/>
      <c r="BA2874" s="34"/>
      <c r="BB2874" s="34"/>
      <c r="BC2874" s="34"/>
      <c r="BD2874" s="44">
        <v>120801</v>
      </c>
      <c r="BE2874" s="34" t="s">
        <v>871</v>
      </c>
      <c r="BF2874" s="43" t="s">
        <v>1277</v>
      </c>
      <c r="BG2874" s="34" t="s">
        <v>605</v>
      </c>
      <c r="BH2874" s="34" t="s">
        <v>407</v>
      </c>
      <c r="BI2874" s="34" t="s">
        <v>871</v>
      </c>
      <c r="BJ2874" s="44" t="s">
        <v>4708</v>
      </c>
      <c r="BK2874" s="44" t="s">
        <v>7224</v>
      </c>
    </row>
    <row r="2875" spans="22:63">
      <c r="V2875" s="43">
        <v>450</v>
      </c>
      <c r="W2875" s="34" t="s">
        <v>4750</v>
      </c>
      <c r="X2875" s="44">
        <v>120802</v>
      </c>
      <c r="Y2875" s="34" t="s">
        <v>605</v>
      </c>
      <c r="Z2875" s="43" t="s">
        <v>1277</v>
      </c>
      <c r="AA2875" s="34" t="s">
        <v>605</v>
      </c>
      <c r="AB2875" s="34" t="s">
        <v>407</v>
      </c>
      <c r="AC2875" s="34" t="s">
        <v>605</v>
      </c>
      <c r="AD2875" s="44" t="s">
        <v>4708</v>
      </c>
      <c r="AE2875" s="44" t="s">
        <v>7224</v>
      </c>
      <c r="AF2875" s="43">
        <v>450</v>
      </c>
      <c r="AG2875" s="34" t="s">
        <v>4750</v>
      </c>
      <c r="AH2875" s="34" t="s">
        <v>4749</v>
      </c>
      <c r="AI2875" s="43" t="s">
        <v>4738</v>
      </c>
      <c r="AJ2875" s="44" t="s">
        <v>4751</v>
      </c>
      <c r="AK2875" s="295">
        <v>7300211</v>
      </c>
      <c r="AL2875" s="44" t="s">
        <v>407</v>
      </c>
      <c r="AM2875" s="44" t="s">
        <v>4755</v>
      </c>
      <c r="AN2875" s="296">
        <v>245093940</v>
      </c>
      <c r="AO2875" s="34"/>
      <c r="AP2875" s="34"/>
      <c r="AQ2875" s="34"/>
      <c r="AR2875" s="34"/>
      <c r="AS2875" s="34"/>
      <c r="AT2875" s="44" t="s">
        <v>7212</v>
      </c>
      <c r="AU2875" s="44"/>
      <c r="AV2875" s="751" t="str" cm="1">
        <f t="array" ref="AV28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5" s="34"/>
      <c r="AX2875" s="34"/>
      <c r="AY2875" s="34"/>
      <c r="AZ2875" s="34"/>
      <c r="BA2875" s="34"/>
      <c r="BB2875" s="34"/>
      <c r="BC2875" s="34"/>
      <c r="BD2875" s="44">
        <v>120802</v>
      </c>
      <c r="BE2875" s="34" t="s">
        <v>605</v>
      </c>
      <c r="BF2875" s="43" t="s">
        <v>1277</v>
      </c>
      <c r="BG2875" s="34" t="s">
        <v>605</v>
      </c>
      <c r="BH2875" s="34" t="s">
        <v>407</v>
      </c>
      <c r="BI2875" s="34" t="s">
        <v>605</v>
      </c>
      <c r="BJ2875" s="44" t="s">
        <v>4708</v>
      </c>
      <c r="BK2875" s="44" t="s">
        <v>7224</v>
      </c>
    </row>
    <row r="2876" spans="22:63">
      <c r="V2876" s="43">
        <v>450</v>
      </c>
      <c r="W2876" s="34" t="s">
        <v>4750</v>
      </c>
      <c r="X2876" s="44">
        <v>120800</v>
      </c>
      <c r="Y2876" s="34" t="s">
        <v>7234</v>
      </c>
      <c r="Z2876" s="43" t="s">
        <v>1277</v>
      </c>
      <c r="AA2876" s="34" t="s">
        <v>605</v>
      </c>
      <c r="AB2876" s="34" t="s">
        <v>407</v>
      </c>
      <c r="AC2876" s="34" t="s">
        <v>605</v>
      </c>
      <c r="AD2876" s="44" t="s">
        <v>4708</v>
      </c>
      <c r="AE2876" s="44" t="s">
        <v>7224</v>
      </c>
      <c r="AF2876" s="43">
        <v>450</v>
      </c>
      <c r="AG2876" s="34" t="s">
        <v>4750</v>
      </c>
      <c r="AH2876" s="34" t="s">
        <v>4749</v>
      </c>
      <c r="AI2876" s="43" t="s">
        <v>4738</v>
      </c>
      <c r="AJ2876" s="44" t="s">
        <v>4751</v>
      </c>
      <c r="AK2876" s="295">
        <v>7300211</v>
      </c>
      <c r="AL2876" s="44" t="s">
        <v>407</v>
      </c>
      <c r="AM2876" s="44" t="s">
        <v>4755</v>
      </c>
      <c r="AN2876" s="296">
        <v>245093940</v>
      </c>
      <c r="AO2876" s="34"/>
      <c r="AP2876" s="34"/>
      <c r="AQ2876" s="34"/>
      <c r="AR2876" s="34"/>
      <c r="AS2876" s="34"/>
      <c r="AT2876" s="44" t="s">
        <v>7212</v>
      </c>
      <c r="AU2876" s="44"/>
      <c r="AV2876" s="751" t="str" cm="1">
        <f t="array" ref="AV28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6" s="34"/>
      <c r="AX2876" s="34"/>
      <c r="AY2876" s="34"/>
      <c r="AZ2876" s="34"/>
      <c r="BA2876" s="34"/>
      <c r="BB2876" s="34"/>
      <c r="BC2876" s="34"/>
      <c r="BD2876" s="44">
        <v>120800</v>
      </c>
      <c r="BE2876" s="34" t="s">
        <v>7234</v>
      </c>
      <c r="BF2876" s="43" t="s">
        <v>1277</v>
      </c>
      <c r="BG2876" s="34" t="s">
        <v>605</v>
      </c>
      <c r="BH2876" s="34" t="s">
        <v>407</v>
      </c>
      <c r="BI2876" s="34" t="s">
        <v>605</v>
      </c>
      <c r="BJ2876" s="44" t="s">
        <v>4708</v>
      </c>
      <c r="BK2876" s="44" t="s">
        <v>7224</v>
      </c>
    </row>
    <row r="2877" spans="22:63">
      <c r="V2877" s="43">
        <v>450</v>
      </c>
      <c r="W2877" s="34" t="s">
        <v>4750</v>
      </c>
      <c r="X2877" s="44">
        <v>120803</v>
      </c>
      <c r="Y2877" s="34" t="s">
        <v>1427</v>
      </c>
      <c r="Z2877" s="43" t="s">
        <v>1277</v>
      </c>
      <c r="AA2877" s="34" t="s">
        <v>605</v>
      </c>
      <c r="AB2877" s="34" t="s">
        <v>407</v>
      </c>
      <c r="AC2877" s="34" t="s">
        <v>1427</v>
      </c>
      <c r="AD2877" s="44" t="s">
        <v>4708</v>
      </c>
      <c r="AE2877" s="44" t="s">
        <v>7224</v>
      </c>
      <c r="AF2877" s="43">
        <v>450</v>
      </c>
      <c r="AG2877" s="34" t="s">
        <v>4750</v>
      </c>
      <c r="AH2877" s="34" t="s">
        <v>4749</v>
      </c>
      <c r="AI2877" s="43" t="s">
        <v>4738</v>
      </c>
      <c r="AJ2877" s="44" t="s">
        <v>4751</v>
      </c>
      <c r="AK2877" s="295">
        <v>7300211</v>
      </c>
      <c r="AL2877" s="44" t="s">
        <v>407</v>
      </c>
      <c r="AM2877" s="44" t="s">
        <v>4755</v>
      </c>
      <c r="AN2877" s="296">
        <v>245093940</v>
      </c>
      <c r="AO2877" s="34"/>
      <c r="AP2877" s="34"/>
      <c r="AQ2877" s="34"/>
      <c r="AR2877" s="34"/>
      <c r="AS2877" s="34"/>
      <c r="AT2877" s="44" t="s">
        <v>7212</v>
      </c>
      <c r="AU2877" s="44"/>
      <c r="AV2877" s="751" t="str" cm="1">
        <f t="array" ref="AV28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7" s="34"/>
      <c r="AX2877" s="34"/>
      <c r="AY2877" s="34"/>
      <c r="AZ2877" s="34"/>
      <c r="BA2877" s="34"/>
      <c r="BB2877" s="34"/>
      <c r="BC2877" s="34"/>
      <c r="BD2877" s="44">
        <v>120803</v>
      </c>
      <c r="BE2877" s="34" t="s">
        <v>1427</v>
      </c>
      <c r="BF2877" s="43" t="s">
        <v>1277</v>
      </c>
      <c r="BG2877" s="34" t="s">
        <v>605</v>
      </c>
      <c r="BH2877" s="34" t="s">
        <v>407</v>
      </c>
      <c r="BI2877" s="34" t="s">
        <v>1427</v>
      </c>
      <c r="BJ2877" s="44" t="s">
        <v>4708</v>
      </c>
      <c r="BK2877" s="44" t="s">
        <v>7224</v>
      </c>
    </row>
    <row r="2878" spans="22:63">
      <c r="V2878" s="43">
        <v>450</v>
      </c>
      <c r="W2878" s="34" t="s">
        <v>4750</v>
      </c>
      <c r="X2878" s="44">
        <v>121001</v>
      </c>
      <c r="Y2878" s="34" t="s">
        <v>873</v>
      </c>
      <c r="Z2878" s="43" t="s">
        <v>1277</v>
      </c>
      <c r="AA2878" s="34" t="s">
        <v>607</v>
      </c>
      <c r="AB2878" s="34" t="s">
        <v>407</v>
      </c>
      <c r="AC2878" s="34" t="s">
        <v>873</v>
      </c>
      <c r="AD2878" s="44" t="s">
        <v>4708</v>
      </c>
      <c r="AE2878" s="44" t="s">
        <v>7224</v>
      </c>
      <c r="AF2878" s="43">
        <v>450</v>
      </c>
      <c r="AG2878" s="34" t="s">
        <v>4750</v>
      </c>
      <c r="AH2878" s="34" t="s">
        <v>4749</v>
      </c>
      <c r="AI2878" s="43" t="s">
        <v>4738</v>
      </c>
      <c r="AJ2878" s="44" t="s">
        <v>4751</v>
      </c>
      <c r="AK2878" s="295">
        <v>7300211</v>
      </c>
      <c r="AL2878" s="44" t="s">
        <v>407</v>
      </c>
      <c r="AM2878" s="44" t="s">
        <v>4755</v>
      </c>
      <c r="AN2878" s="296">
        <v>245093940</v>
      </c>
      <c r="AO2878" s="34"/>
      <c r="AP2878" s="34"/>
      <c r="AQ2878" s="34"/>
      <c r="AR2878" s="34"/>
      <c r="AS2878" s="34"/>
      <c r="AT2878" s="44" t="s">
        <v>7212</v>
      </c>
      <c r="AU2878" s="44"/>
      <c r="AV2878" s="751" t="str" cm="1">
        <f t="array" ref="AV28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8" s="34"/>
      <c r="AX2878" s="34"/>
      <c r="AY2878" s="34"/>
      <c r="AZ2878" s="34"/>
      <c r="BA2878" s="34"/>
      <c r="BB2878" s="34"/>
      <c r="BC2878" s="34"/>
      <c r="BD2878" s="44">
        <v>121001</v>
      </c>
      <c r="BE2878" s="34" t="s">
        <v>873</v>
      </c>
      <c r="BF2878" s="43" t="s">
        <v>1277</v>
      </c>
      <c r="BG2878" s="34" t="s">
        <v>607</v>
      </c>
      <c r="BH2878" s="34" t="s">
        <v>407</v>
      </c>
      <c r="BI2878" s="34" t="s">
        <v>873</v>
      </c>
      <c r="BJ2878" s="44" t="s">
        <v>4708</v>
      </c>
      <c r="BK2878" s="44" t="s">
        <v>7224</v>
      </c>
    </row>
    <row r="2879" spans="22:63">
      <c r="V2879" s="43">
        <v>450</v>
      </c>
      <c r="W2879" s="34" t="s">
        <v>4750</v>
      </c>
      <c r="X2879" s="44">
        <v>121000</v>
      </c>
      <c r="Y2879" s="34" t="s">
        <v>7235</v>
      </c>
      <c r="Z2879" s="43" t="s">
        <v>1277</v>
      </c>
      <c r="AA2879" s="34" t="s">
        <v>607</v>
      </c>
      <c r="AB2879" s="34" t="s">
        <v>407</v>
      </c>
      <c r="AC2879" s="34" t="s">
        <v>1135</v>
      </c>
      <c r="AD2879" s="44" t="s">
        <v>4708</v>
      </c>
      <c r="AE2879" s="44" t="s">
        <v>7224</v>
      </c>
      <c r="AF2879" s="43">
        <v>450</v>
      </c>
      <c r="AG2879" s="34" t="s">
        <v>4750</v>
      </c>
      <c r="AH2879" s="34" t="s">
        <v>4749</v>
      </c>
      <c r="AI2879" s="43" t="s">
        <v>4738</v>
      </c>
      <c r="AJ2879" s="44" t="s">
        <v>4751</v>
      </c>
      <c r="AK2879" s="295">
        <v>7300211</v>
      </c>
      <c r="AL2879" s="44" t="s">
        <v>407</v>
      </c>
      <c r="AM2879" s="44" t="s">
        <v>4755</v>
      </c>
      <c r="AN2879" s="296">
        <v>245093940</v>
      </c>
      <c r="AO2879" s="34"/>
      <c r="AP2879" s="34"/>
      <c r="AQ2879" s="34"/>
      <c r="AR2879" s="34"/>
      <c r="AS2879" s="34"/>
      <c r="AT2879" s="44" t="s">
        <v>7212</v>
      </c>
      <c r="AU2879" s="44"/>
      <c r="AV2879" s="751" t="str" cm="1">
        <f t="array" ref="AV28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79" s="34"/>
      <c r="AX2879" s="34"/>
      <c r="AY2879" s="34"/>
      <c r="AZ2879" s="34"/>
      <c r="BA2879" s="34"/>
      <c r="BB2879" s="34"/>
      <c r="BC2879" s="34"/>
      <c r="BD2879" s="44">
        <v>121000</v>
      </c>
      <c r="BE2879" s="34" t="s">
        <v>7235</v>
      </c>
      <c r="BF2879" s="43" t="s">
        <v>1277</v>
      </c>
      <c r="BG2879" s="34" t="s">
        <v>607</v>
      </c>
      <c r="BH2879" s="34" t="s">
        <v>407</v>
      </c>
      <c r="BI2879" s="34" t="s">
        <v>1135</v>
      </c>
      <c r="BJ2879" s="44" t="s">
        <v>4708</v>
      </c>
      <c r="BK2879" s="44" t="s">
        <v>7224</v>
      </c>
    </row>
    <row r="2880" spans="22:63">
      <c r="V2880" s="43">
        <v>450</v>
      </c>
      <c r="W2880" s="34" t="s">
        <v>4750</v>
      </c>
      <c r="X2880" s="44">
        <v>121002</v>
      </c>
      <c r="Y2880" s="34" t="s">
        <v>1135</v>
      </c>
      <c r="Z2880" s="43" t="s">
        <v>1277</v>
      </c>
      <c r="AA2880" s="34" t="s">
        <v>607</v>
      </c>
      <c r="AB2880" s="34" t="s">
        <v>407</v>
      </c>
      <c r="AC2880" s="34" t="s">
        <v>1135</v>
      </c>
      <c r="AD2880" s="44" t="s">
        <v>4708</v>
      </c>
      <c r="AE2880" s="44" t="s">
        <v>7224</v>
      </c>
      <c r="AF2880" s="43">
        <v>450</v>
      </c>
      <c r="AG2880" s="34" t="s">
        <v>4750</v>
      </c>
      <c r="AH2880" s="34" t="s">
        <v>4749</v>
      </c>
      <c r="AI2880" s="43" t="s">
        <v>4738</v>
      </c>
      <c r="AJ2880" s="44" t="s">
        <v>4751</v>
      </c>
      <c r="AK2880" s="295">
        <v>7300211</v>
      </c>
      <c r="AL2880" s="44" t="s">
        <v>407</v>
      </c>
      <c r="AM2880" s="44" t="s">
        <v>4755</v>
      </c>
      <c r="AN2880" s="296">
        <v>245093940</v>
      </c>
      <c r="AO2880" s="34"/>
      <c r="AP2880" s="34"/>
      <c r="AQ2880" s="34"/>
      <c r="AR2880" s="34"/>
      <c r="AS2880" s="34"/>
      <c r="AT2880" s="44" t="s">
        <v>7212</v>
      </c>
      <c r="AU2880" s="44"/>
      <c r="AV2880" s="751" t="str" cm="1">
        <f t="array" ref="AV28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0" s="34"/>
      <c r="AX2880" s="34"/>
      <c r="AY2880" s="34"/>
      <c r="AZ2880" s="34"/>
      <c r="BA2880" s="34"/>
      <c r="BB2880" s="34"/>
      <c r="BC2880" s="34"/>
      <c r="BD2880" s="44">
        <v>121002</v>
      </c>
      <c r="BE2880" s="34" t="s">
        <v>1135</v>
      </c>
      <c r="BF2880" s="43" t="s">
        <v>1277</v>
      </c>
      <c r="BG2880" s="34" t="s">
        <v>607</v>
      </c>
      <c r="BH2880" s="34" t="s">
        <v>407</v>
      </c>
      <c r="BI2880" s="34" t="s">
        <v>1135</v>
      </c>
      <c r="BJ2880" s="44" t="s">
        <v>4708</v>
      </c>
      <c r="BK2880" s="44" t="s">
        <v>7224</v>
      </c>
    </row>
    <row r="2881" spans="22:63">
      <c r="V2881" s="43">
        <v>450</v>
      </c>
      <c r="W2881" s="34" t="s">
        <v>4750</v>
      </c>
      <c r="X2881" s="44">
        <v>121003</v>
      </c>
      <c r="Y2881" s="34" t="s">
        <v>1429</v>
      </c>
      <c r="Z2881" s="43" t="s">
        <v>1277</v>
      </c>
      <c r="AA2881" s="34" t="s">
        <v>607</v>
      </c>
      <c r="AB2881" s="34" t="s">
        <v>407</v>
      </c>
      <c r="AC2881" s="34" t="s">
        <v>1429</v>
      </c>
      <c r="AD2881" s="44" t="s">
        <v>4708</v>
      </c>
      <c r="AE2881" s="44" t="s">
        <v>7224</v>
      </c>
      <c r="AF2881" s="43">
        <v>450</v>
      </c>
      <c r="AG2881" s="34" t="s">
        <v>4750</v>
      </c>
      <c r="AH2881" s="34" t="s">
        <v>4749</v>
      </c>
      <c r="AI2881" s="43" t="s">
        <v>4738</v>
      </c>
      <c r="AJ2881" s="44" t="s">
        <v>4751</v>
      </c>
      <c r="AK2881" s="295">
        <v>7300211</v>
      </c>
      <c r="AL2881" s="44" t="s">
        <v>407</v>
      </c>
      <c r="AM2881" s="44" t="s">
        <v>4755</v>
      </c>
      <c r="AN2881" s="296">
        <v>245093940</v>
      </c>
      <c r="AO2881" s="34"/>
      <c r="AP2881" s="34"/>
      <c r="AQ2881" s="34"/>
      <c r="AR2881" s="34"/>
      <c r="AS2881" s="34"/>
      <c r="AT2881" s="44" t="s">
        <v>7212</v>
      </c>
      <c r="AU2881" s="44"/>
      <c r="AV2881" s="751" t="str" cm="1">
        <f t="array" ref="AV28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1" s="34"/>
      <c r="AX2881" s="34"/>
      <c r="AY2881" s="34"/>
      <c r="AZ2881" s="34"/>
      <c r="BA2881" s="34"/>
      <c r="BB2881" s="34"/>
      <c r="BC2881" s="34"/>
      <c r="BD2881" s="44">
        <v>121003</v>
      </c>
      <c r="BE2881" s="34" t="s">
        <v>1429</v>
      </c>
      <c r="BF2881" s="43" t="s">
        <v>1277</v>
      </c>
      <c r="BG2881" s="34" t="s">
        <v>607</v>
      </c>
      <c r="BH2881" s="34" t="s">
        <v>407</v>
      </c>
      <c r="BI2881" s="34" t="s">
        <v>1429</v>
      </c>
      <c r="BJ2881" s="44" t="s">
        <v>4708</v>
      </c>
      <c r="BK2881" s="44" t="s">
        <v>7224</v>
      </c>
    </row>
    <row r="2882" spans="22:63">
      <c r="V2882" s="43">
        <v>450</v>
      </c>
      <c r="W2882" s="34" t="s">
        <v>4750</v>
      </c>
      <c r="X2882" s="44">
        <v>121004</v>
      </c>
      <c r="Y2882" s="34" t="s">
        <v>1703</v>
      </c>
      <c r="Z2882" s="43" t="s">
        <v>1277</v>
      </c>
      <c r="AA2882" s="34" t="s">
        <v>607</v>
      </c>
      <c r="AB2882" s="34" t="s">
        <v>407</v>
      </c>
      <c r="AC2882" s="34" t="s">
        <v>1703</v>
      </c>
      <c r="AD2882" s="44" t="s">
        <v>4708</v>
      </c>
      <c r="AE2882" s="44" t="s">
        <v>7224</v>
      </c>
      <c r="AF2882" s="43">
        <v>450</v>
      </c>
      <c r="AG2882" s="34" t="s">
        <v>4750</v>
      </c>
      <c r="AH2882" s="34" t="s">
        <v>4749</v>
      </c>
      <c r="AI2882" s="43" t="s">
        <v>4738</v>
      </c>
      <c r="AJ2882" s="44" t="s">
        <v>4751</v>
      </c>
      <c r="AK2882" s="295">
        <v>7300211</v>
      </c>
      <c r="AL2882" s="44" t="s">
        <v>407</v>
      </c>
      <c r="AM2882" s="44" t="s">
        <v>4755</v>
      </c>
      <c r="AN2882" s="296">
        <v>245093940</v>
      </c>
      <c r="AO2882" s="34"/>
      <c r="AP2882" s="34"/>
      <c r="AQ2882" s="34"/>
      <c r="AR2882" s="34"/>
      <c r="AS2882" s="34"/>
      <c r="AT2882" s="44" t="s">
        <v>7212</v>
      </c>
      <c r="AU2882" s="44"/>
      <c r="AV2882" s="751" t="str" cm="1">
        <f t="array" ref="AV28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2" s="34"/>
      <c r="AX2882" s="34"/>
      <c r="AY2882" s="34"/>
      <c r="AZ2882" s="34"/>
      <c r="BA2882" s="34"/>
      <c r="BB2882" s="34"/>
      <c r="BC2882" s="34"/>
      <c r="BD2882" s="44">
        <v>121004</v>
      </c>
      <c r="BE2882" s="34" t="s">
        <v>1703</v>
      </c>
      <c r="BF2882" s="43" t="s">
        <v>1277</v>
      </c>
      <c r="BG2882" s="34" t="s">
        <v>607</v>
      </c>
      <c r="BH2882" s="34" t="s">
        <v>407</v>
      </c>
      <c r="BI2882" s="34" t="s">
        <v>1703</v>
      </c>
      <c r="BJ2882" s="44" t="s">
        <v>4708</v>
      </c>
      <c r="BK2882" s="44" t="s">
        <v>7224</v>
      </c>
    </row>
    <row r="2883" spans="22:63">
      <c r="V2883" s="43">
        <v>450</v>
      </c>
      <c r="W2883" s="34" t="s">
        <v>4750</v>
      </c>
      <c r="X2883" s="44">
        <v>121201</v>
      </c>
      <c r="Y2883" s="34" t="s">
        <v>875</v>
      </c>
      <c r="Z2883" s="43" t="s">
        <v>1277</v>
      </c>
      <c r="AA2883" s="34" t="s">
        <v>609</v>
      </c>
      <c r="AB2883" s="34" t="s">
        <v>407</v>
      </c>
      <c r="AC2883" s="34" t="s">
        <v>875</v>
      </c>
      <c r="AD2883" s="44" t="s">
        <v>4708</v>
      </c>
      <c r="AE2883" s="44" t="s">
        <v>7224</v>
      </c>
      <c r="AF2883" s="43">
        <v>450</v>
      </c>
      <c r="AG2883" s="34" t="s">
        <v>4750</v>
      </c>
      <c r="AH2883" s="34" t="s">
        <v>4749</v>
      </c>
      <c r="AI2883" s="43" t="s">
        <v>4738</v>
      </c>
      <c r="AJ2883" s="44" t="s">
        <v>4751</v>
      </c>
      <c r="AK2883" s="295">
        <v>7300211</v>
      </c>
      <c r="AL2883" s="44" t="s">
        <v>407</v>
      </c>
      <c r="AM2883" s="44" t="s">
        <v>4755</v>
      </c>
      <c r="AN2883" s="296">
        <v>245093940</v>
      </c>
      <c r="AO2883" s="34"/>
      <c r="AP2883" s="34"/>
      <c r="AQ2883" s="34"/>
      <c r="AR2883" s="34"/>
      <c r="AS2883" s="34"/>
      <c r="AT2883" s="44" t="s">
        <v>7212</v>
      </c>
      <c r="AU2883" s="44"/>
      <c r="AV2883" s="751" t="str" cm="1">
        <f t="array" ref="AV28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3" s="34"/>
      <c r="AX2883" s="34"/>
      <c r="AY2883" s="34"/>
      <c r="AZ2883" s="34"/>
      <c r="BA2883" s="34"/>
      <c r="BB2883" s="34"/>
      <c r="BC2883" s="34"/>
      <c r="BD2883" s="44">
        <v>121201</v>
      </c>
      <c r="BE2883" s="34" t="s">
        <v>875</v>
      </c>
      <c r="BF2883" s="43" t="s">
        <v>1277</v>
      </c>
      <c r="BG2883" s="34" t="s">
        <v>609</v>
      </c>
      <c r="BH2883" s="34" t="s">
        <v>407</v>
      </c>
      <c r="BI2883" s="34" t="s">
        <v>875</v>
      </c>
      <c r="BJ2883" s="44" t="s">
        <v>4708</v>
      </c>
      <c r="BK2883" s="44" t="s">
        <v>7224</v>
      </c>
    </row>
    <row r="2884" spans="22:63">
      <c r="V2884" s="43">
        <v>450</v>
      </c>
      <c r="W2884" s="34" t="s">
        <v>4750</v>
      </c>
      <c r="X2884" s="44">
        <v>121205</v>
      </c>
      <c r="Y2884" s="34" t="s">
        <v>1136</v>
      </c>
      <c r="Z2884" s="43" t="s">
        <v>1277</v>
      </c>
      <c r="AA2884" s="34" t="s">
        <v>609</v>
      </c>
      <c r="AB2884" s="34" t="s">
        <v>407</v>
      </c>
      <c r="AC2884" s="34" t="s">
        <v>1136</v>
      </c>
      <c r="AD2884" s="44" t="s">
        <v>4708</v>
      </c>
      <c r="AE2884" s="44" t="s">
        <v>7224</v>
      </c>
      <c r="AF2884" s="43">
        <v>450</v>
      </c>
      <c r="AG2884" s="34" t="s">
        <v>4750</v>
      </c>
      <c r="AH2884" s="34" t="s">
        <v>4749</v>
      </c>
      <c r="AI2884" s="43" t="s">
        <v>4738</v>
      </c>
      <c r="AJ2884" s="44" t="s">
        <v>4751</v>
      </c>
      <c r="AK2884" s="295">
        <v>7300211</v>
      </c>
      <c r="AL2884" s="44" t="s">
        <v>407</v>
      </c>
      <c r="AM2884" s="44" t="s">
        <v>4755</v>
      </c>
      <c r="AN2884" s="296">
        <v>245093940</v>
      </c>
      <c r="AO2884" s="34"/>
      <c r="AP2884" s="34"/>
      <c r="AQ2884" s="34"/>
      <c r="AR2884" s="34"/>
      <c r="AS2884" s="34"/>
      <c r="AT2884" s="44" t="s">
        <v>7212</v>
      </c>
      <c r="AU2884" s="44"/>
      <c r="AV2884" s="751" t="str" cm="1">
        <f t="array" ref="AV28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4" s="34"/>
      <c r="AX2884" s="34"/>
      <c r="AY2884" s="34"/>
      <c r="AZ2884" s="34"/>
      <c r="BA2884" s="34"/>
      <c r="BB2884" s="34"/>
      <c r="BC2884" s="34"/>
      <c r="BD2884" s="44">
        <v>121205</v>
      </c>
      <c r="BE2884" s="34" t="s">
        <v>1136</v>
      </c>
      <c r="BF2884" s="43" t="s">
        <v>1277</v>
      </c>
      <c r="BG2884" s="34" t="s">
        <v>609</v>
      </c>
      <c r="BH2884" s="34" t="s">
        <v>407</v>
      </c>
      <c r="BI2884" s="34" t="s">
        <v>1136</v>
      </c>
      <c r="BJ2884" s="44" t="s">
        <v>4708</v>
      </c>
      <c r="BK2884" s="44" t="s">
        <v>7224</v>
      </c>
    </row>
    <row r="2885" spans="22:63">
      <c r="V2885" s="43">
        <v>450</v>
      </c>
      <c r="W2885" s="34" t="s">
        <v>4750</v>
      </c>
      <c r="X2885" s="44">
        <v>121200</v>
      </c>
      <c r="Y2885" s="34" t="s">
        <v>7236</v>
      </c>
      <c r="Z2885" s="43" t="s">
        <v>1277</v>
      </c>
      <c r="AA2885" s="34" t="s">
        <v>609</v>
      </c>
      <c r="AB2885" s="34" t="s">
        <v>407</v>
      </c>
      <c r="AC2885" s="34" t="s">
        <v>7237</v>
      </c>
      <c r="AD2885" s="44" t="s">
        <v>4708</v>
      </c>
      <c r="AE2885" s="44" t="s">
        <v>7224</v>
      </c>
      <c r="AF2885" s="43">
        <v>450</v>
      </c>
      <c r="AG2885" s="34" t="s">
        <v>4750</v>
      </c>
      <c r="AH2885" s="34" t="s">
        <v>4749</v>
      </c>
      <c r="AI2885" s="43" t="s">
        <v>4738</v>
      </c>
      <c r="AJ2885" s="44" t="s">
        <v>4751</v>
      </c>
      <c r="AK2885" s="295">
        <v>7300211</v>
      </c>
      <c r="AL2885" s="44" t="s">
        <v>407</v>
      </c>
      <c r="AM2885" s="44" t="s">
        <v>4755</v>
      </c>
      <c r="AN2885" s="296">
        <v>245093940</v>
      </c>
      <c r="AO2885" s="34"/>
      <c r="AP2885" s="34"/>
      <c r="AQ2885" s="34"/>
      <c r="AR2885" s="34"/>
      <c r="AS2885" s="34"/>
      <c r="AT2885" s="44" t="s">
        <v>7212</v>
      </c>
      <c r="AU2885" s="44"/>
      <c r="AV2885" s="751" t="str" cm="1">
        <f t="array" ref="AV28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5" s="34"/>
      <c r="AX2885" s="34"/>
      <c r="AY2885" s="34"/>
      <c r="AZ2885" s="34"/>
      <c r="BA2885" s="34"/>
      <c r="BB2885" s="34"/>
      <c r="BC2885" s="34"/>
      <c r="BD2885" s="44">
        <v>121200</v>
      </c>
      <c r="BE2885" s="34" t="s">
        <v>7236</v>
      </c>
      <c r="BF2885" s="43" t="s">
        <v>1277</v>
      </c>
      <c r="BG2885" s="34" t="s">
        <v>609</v>
      </c>
      <c r="BH2885" s="34" t="s">
        <v>407</v>
      </c>
      <c r="BI2885" s="34" t="s">
        <v>7237</v>
      </c>
      <c r="BJ2885" s="44" t="s">
        <v>4708</v>
      </c>
      <c r="BK2885" s="44" t="s">
        <v>7224</v>
      </c>
    </row>
    <row r="2886" spans="22:63">
      <c r="V2886" s="43">
        <v>450</v>
      </c>
      <c r="W2886" s="34" t="s">
        <v>4750</v>
      </c>
      <c r="X2886" s="44">
        <v>121207</v>
      </c>
      <c r="Y2886" s="34" t="s">
        <v>1366</v>
      </c>
      <c r="Z2886" s="43" t="s">
        <v>1277</v>
      </c>
      <c r="AA2886" s="34" t="s">
        <v>609</v>
      </c>
      <c r="AB2886" s="34" t="s">
        <v>407</v>
      </c>
      <c r="AC2886" s="34" t="s">
        <v>1366</v>
      </c>
      <c r="AD2886" s="44" t="s">
        <v>4708</v>
      </c>
      <c r="AE2886" s="44" t="s">
        <v>7224</v>
      </c>
      <c r="AF2886" s="43">
        <v>450</v>
      </c>
      <c r="AG2886" s="34" t="s">
        <v>4750</v>
      </c>
      <c r="AH2886" s="34" t="s">
        <v>4749</v>
      </c>
      <c r="AI2886" s="43" t="s">
        <v>4738</v>
      </c>
      <c r="AJ2886" s="44" t="s">
        <v>4751</v>
      </c>
      <c r="AK2886" s="295">
        <v>7300211</v>
      </c>
      <c r="AL2886" s="44" t="s">
        <v>407</v>
      </c>
      <c r="AM2886" s="44" t="s">
        <v>4755</v>
      </c>
      <c r="AN2886" s="296">
        <v>245093940</v>
      </c>
      <c r="AO2886" s="34"/>
      <c r="AP2886" s="34"/>
      <c r="AQ2886" s="34"/>
      <c r="AR2886" s="34"/>
      <c r="AS2886" s="34"/>
      <c r="AT2886" s="44" t="s">
        <v>7212</v>
      </c>
      <c r="AU2886" s="44"/>
      <c r="AV2886" s="751" t="str" cm="1">
        <f t="array" ref="AV28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6" s="34"/>
      <c r="AX2886" s="34"/>
      <c r="AY2886" s="34"/>
      <c r="AZ2886" s="34"/>
      <c r="BA2886" s="34"/>
      <c r="BB2886" s="34"/>
      <c r="BC2886" s="34"/>
      <c r="BD2886" s="44">
        <v>121207</v>
      </c>
      <c r="BE2886" s="34" t="s">
        <v>1366</v>
      </c>
      <c r="BF2886" s="43" t="s">
        <v>1277</v>
      </c>
      <c r="BG2886" s="34" t="s">
        <v>609</v>
      </c>
      <c r="BH2886" s="34" t="s">
        <v>407</v>
      </c>
      <c r="BI2886" s="34" t="s">
        <v>1366</v>
      </c>
      <c r="BJ2886" s="44" t="s">
        <v>4708</v>
      </c>
      <c r="BK2886" s="44" t="s">
        <v>7224</v>
      </c>
    </row>
    <row r="2887" spans="22:63">
      <c r="V2887" s="43">
        <v>450</v>
      </c>
      <c r="W2887" s="34" t="s">
        <v>4750</v>
      </c>
      <c r="X2887" s="44">
        <v>121208</v>
      </c>
      <c r="Y2887" s="34" t="s">
        <v>1705</v>
      </c>
      <c r="Z2887" s="43" t="s">
        <v>1277</v>
      </c>
      <c r="AA2887" s="34" t="s">
        <v>609</v>
      </c>
      <c r="AB2887" s="34" t="s">
        <v>407</v>
      </c>
      <c r="AC2887" s="34" t="s">
        <v>1705</v>
      </c>
      <c r="AD2887" s="44" t="s">
        <v>4708</v>
      </c>
      <c r="AE2887" s="44" t="s">
        <v>7224</v>
      </c>
      <c r="AF2887" s="43">
        <v>450</v>
      </c>
      <c r="AG2887" s="34" t="s">
        <v>4750</v>
      </c>
      <c r="AH2887" s="34" t="s">
        <v>4749</v>
      </c>
      <c r="AI2887" s="43" t="s">
        <v>4738</v>
      </c>
      <c r="AJ2887" s="44" t="s">
        <v>4751</v>
      </c>
      <c r="AK2887" s="295">
        <v>7300211</v>
      </c>
      <c r="AL2887" s="44" t="s">
        <v>407</v>
      </c>
      <c r="AM2887" s="44" t="s">
        <v>4755</v>
      </c>
      <c r="AN2887" s="296">
        <v>245093940</v>
      </c>
      <c r="AO2887" s="34"/>
      <c r="AP2887" s="34"/>
      <c r="AQ2887" s="34"/>
      <c r="AR2887" s="34"/>
      <c r="AS2887" s="34"/>
      <c r="AT2887" s="44" t="s">
        <v>7212</v>
      </c>
      <c r="AU2887" s="44"/>
      <c r="AV2887" s="751" t="str" cm="1">
        <f t="array" ref="AV28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7" s="34"/>
      <c r="AX2887" s="34"/>
      <c r="AY2887" s="34"/>
      <c r="AZ2887" s="34"/>
      <c r="BA2887" s="34"/>
      <c r="BB2887" s="34"/>
      <c r="BC2887" s="34"/>
      <c r="BD2887" s="44">
        <v>121208</v>
      </c>
      <c r="BE2887" s="34" t="s">
        <v>1705</v>
      </c>
      <c r="BF2887" s="43" t="s">
        <v>1277</v>
      </c>
      <c r="BG2887" s="34" t="s">
        <v>609</v>
      </c>
      <c r="BH2887" s="34" t="s">
        <v>407</v>
      </c>
      <c r="BI2887" s="34" t="s">
        <v>1705</v>
      </c>
      <c r="BJ2887" s="44" t="s">
        <v>4708</v>
      </c>
      <c r="BK2887" s="44" t="s">
        <v>7224</v>
      </c>
    </row>
    <row r="2888" spans="22:63">
      <c r="V2888" s="43">
        <v>450</v>
      </c>
      <c r="W2888" s="34" t="s">
        <v>4750</v>
      </c>
      <c r="X2888" s="44">
        <v>121210</v>
      </c>
      <c r="Y2888" s="34" t="s">
        <v>1926</v>
      </c>
      <c r="Z2888" s="43" t="s">
        <v>1277</v>
      </c>
      <c r="AA2888" s="34" t="s">
        <v>609</v>
      </c>
      <c r="AB2888" s="34" t="s">
        <v>407</v>
      </c>
      <c r="AC2888" s="34" t="s">
        <v>1926</v>
      </c>
      <c r="AD2888" s="44" t="s">
        <v>4708</v>
      </c>
      <c r="AE2888" s="44" t="s">
        <v>7224</v>
      </c>
      <c r="AF2888" s="43">
        <v>450</v>
      </c>
      <c r="AG2888" s="34" t="s">
        <v>4750</v>
      </c>
      <c r="AH2888" s="34" t="s">
        <v>4749</v>
      </c>
      <c r="AI2888" s="43" t="s">
        <v>4738</v>
      </c>
      <c r="AJ2888" s="44" t="s">
        <v>4751</v>
      </c>
      <c r="AK2888" s="295">
        <v>7300211</v>
      </c>
      <c r="AL2888" s="44" t="s">
        <v>407</v>
      </c>
      <c r="AM2888" s="44" t="s">
        <v>4755</v>
      </c>
      <c r="AN2888" s="296">
        <v>245093940</v>
      </c>
      <c r="AO2888" s="34"/>
      <c r="AP2888" s="34"/>
      <c r="AQ2888" s="34"/>
      <c r="AR2888" s="34"/>
      <c r="AS2888" s="34"/>
      <c r="AT2888" s="44" t="s">
        <v>7212</v>
      </c>
      <c r="AU2888" s="44"/>
      <c r="AV2888" s="751" t="str" cm="1">
        <f t="array" ref="AV28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8" s="34"/>
      <c r="AX2888" s="34"/>
      <c r="AY2888" s="34"/>
      <c r="AZ2888" s="34"/>
      <c r="BA2888" s="34"/>
      <c r="BB2888" s="34"/>
      <c r="BC2888" s="34"/>
      <c r="BD2888" s="44">
        <v>121210</v>
      </c>
      <c r="BE2888" s="34" t="s">
        <v>1926</v>
      </c>
      <c r="BF2888" s="43" t="s">
        <v>1277</v>
      </c>
      <c r="BG2888" s="34" t="s">
        <v>609</v>
      </c>
      <c r="BH2888" s="34" t="s">
        <v>407</v>
      </c>
      <c r="BI2888" s="34" t="s">
        <v>1926</v>
      </c>
      <c r="BJ2888" s="44" t="s">
        <v>4708</v>
      </c>
      <c r="BK2888" s="44" t="s">
        <v>7224</v>
      </c>
    </row>
    <row r="2889" spans="22:63">
      <c r="V2889" s="43">
        <v>450</v>
      </c>
      <c r="W2889" s="34" t="s">
        <v>4750</v>
      </c>
      <c r="X2889" s="44">
        <v>121211</v>
      </c>
      <c r="Y2889" s="34" t="s">
        <v>2111</v>
      </c>
      <c r="Z2889" s="43" t="s">
        <v>1277</v>
      </c>
      <c r="AA2889" s="34" t="s">
        <v>609</v>
      </c>
      <c r="AB2889" s="34" t="s">
        <v>407</v>
      </c>
      <c r="AC2889" s="34" t="s">
        <v>7238</v>
      </c>
      <c r="AD2889" s="44" t="s">
        <v>4708</v>
      </c>
      <c r="AE2889" s="44" t="s">
        <v>7224</v>
      </c>
      <c r="AF2889" s="43">
        <v>450</v>
      </c>
      <c r="AG2889" s="34" t="s">
        <v>4750</v>
      </c>
      <c r="AH2889" s="34" t="s">
        <v>4749</v>
      </c>
      <c r="AI2889" s="43" t="s">
        <v>4738</v>
      </c>
      <c r="AJ2889" s="44" t="s">
        <v>4751</v>
      </c>
      <c r="AK2889" s="295">
        <v>7300211</v>
      </c>
      <c r="AL2889" s="44" t="s">
        <v>407</v>
      </c>
      <c r="AM2889" s="44" t="s">
        <v>4755</v>
      </c>
      <c r="AN2889" s="296">
        <v>245093940</v>
      </c>
      <c r="AO2889" s="34"/>
      <c r="AP2889" s="34"/>
      <c r="AQ2889" s="34"/>
      <c r="AR2889" s="34"/>
      <c r="AS2889" s="34"/>
      <c r="AT2889" s="44" t="s">
        <v>7212</v>
      </c>
      <c r="AU2889" s="44"/>
      <c r="AV2889" s="751" t="str" cm="1">
        <f t="array" ref="AV28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89" s="34"/>
      <c r="AX2889" s="34"/>
      <c r="AY2889" s="34"/>
      <c r="AZ2889" s="34"/>
      <c r="BA2889" s="34"/>
      <c r="BB2889" s="34"/>
      <c r="BC2889" s="34"/>
      <c r="BD2889" s="44">
        <v>121211</v>
      </c>
      <c r="BE2889" s="34" t="s">
        <v>2111</v>
      </c>
      <c r="BF2889" s="43" t="s">
        <v>1277</v>
      </c>
      <c r="BG2889" s="34" t="s">
        <v>609</v>
      </c>
      <c r="BH2889" s="34" t="s">
        <v>407</v>
      </c>
      <c r="BI2889" s="34" t="s">
        <v>7238</v>
      </c>
      <c r="BJ2889" s="44" t="s">
        <v>4708</v>
      </c>
      <c r="BK2889" s="44" t="s">
        <v>7224</v>
      </c>
    </row>
    <row r="2890" spans="22:63">
      <c r="V2890" s="43">
        <v>450</v>
      </c>
      <c r="W2890" s="34" t="s">
        <v>4750</v>
      </c>
      <c r="X2890" s="44">
        <v>121212</v>
      </c>
      <c r="Y2890" s="34" t="s">
        <v>1244</v>
      </c>
      <c r="Z2890" s="43" t="s">
        <v>1277</v>
      </c>
      <c r="AA2890" s="34" t="s">
        <v>609</v>
      </c>
      <c r="AB2890" s="34" t="s">
        <v>407</v>
      </c>
      <c r="AC2890" s="34" t="s">
        <v>7237</v>
      </c>
      <c r="AD2890" s="44" t="s">
        <v>4708</v>
      </c>
      <c r="AE2890" s="44" t="s">
        <v>7224</v>
      </c>
      <c r="AF2890" s="43">
        <v>450</v>
      </c>
      <c r="AG2890" s="34" t="s">
        <v>4750</v>
      </c>
      <c r="AH2890" s="34" t="s">
        <v>4749</v>
      </c>
      <c r="AI2890" s="43" t="s">
        <v>4738</v>
      </c>
      <c r="AJ2890" s="44" t="s">
        <v>4751</v>
      </c>
      <c r="AK2890" s="295">
        <v>7300211</v>
      </c>
      <c r="AL2890" s="44" t="s">
        <v>407</v>
      </c>
      <c r="AM2890" s="44" t="s">
        <v>4755</v>
      </c>
      <c r="AN2890" s="296">
        <v>245093940</v>
      </c>
      <c r="AO2890" s="34"/>
      <c r="AP2890" s="34"/>
      <c r="AQ2890" s="34"/>
      <c r="AR2890" s="34"/>
      <c r="AS2890" s="34"/>
      <c r="AT2890" s="44" t="s">
        <v>7212</v>
      </c>
      <c r="AU2890" s="44"/>
      <c r="AV2890" s="751" t="str" cm="1">
        <f t="array" ref="AV28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0" s="34"/>
      <c r="AX2890" s="34"/>
      <c r="AY2890" s="34"/>
      <c r="AZ2890" s="34"/>
      <c r="BA2890" s="34"/>
      <c r="BB2890" s="34"/>
      <c r="BC2890" s="34"/>
      <c r="BD2890" s="44">
        <v>121212</v>
      </c>
      <c r="BE2890" s="34" t="s">
        <v>1244</v>
      </c>
      <c r="BF2890" s="43" t="s">
        <v>1277</v>
      </c>
      <c r="BG2890" s="34" t="s">
        <v>609</v>
      </c>
      <c r="BH2890" s="34" t="s">
        <v>407</v>
      </c>
      <c r="BI2890" s="34" t="s">
        <v>7237</v>
      </c>
      <c r="BJ2890" s="44" t="s">
        <v>4708</v>
      </c>
      <c r="BK2890" s="44" t="s">
        <v>7224</v>
      </c>
    </row>
    <row r="2891" spans="22:63">
      <c r="V2891" s="43">
        <v>450</v>
      </c>
      <c r="W2891" s="34" t="s">
        <v>4750</v>
      </c>
      <c r="X2891" s="44">
        <v>121401</v>
      </c>
      <c r="Y2891" s="34" t="s">
        <v>877</v>
      </c>
      <c r="Z2891" s="43" t="s">
        <v>1277</v>
      </c>
      <c r="AA2891" s="34" t="s">
        <v>407</v>
      </c>
      <c r="AB2891" s="34" t="s">
        <v>407</v>
      </c>
      <c r="AC2891" s="34" t="s">
        <v>877</v>
      </c>
      <c r="AD2891" s="44" t="s">
        <v>4708</v>
      </c>
      <c r="AE2891" s="44" t="s">
        <v>7224</v>
      </c>
      <c r="AF2891" s="43">
        <v>450</v>
      </c>
      <c r="AG2891" s="34" t="s">
        <v>4750</v>
      </c>
      <c r="AH2891" s="34" t="s">
        <v>4749</v>
      </c>
      <c r="AI2891" s="43" t="s">
        <v>4738</v>
      </c>
      <c r="AJ2891" s="44" t="s">
        <v>4751</v>
      </c>
      <c r="AK2891" s="295">
        <v>7300211</v>
      </c>
      <c r="AL2891" s="44" t="s">
        <v>407</v>
      </c>
      <c r="AM2891" s="44" t="s">
        <v>4755</v>
      </c>
      <c r="AN2891" s="296">
        <v>245093940</v>
      </c>
      <c r="AO2891" s="34"/>
      <c r="AP2891" s="34"/>
      <c r="AQ2891" s="34"/>
      <c r="AR2891" s="34"/>
      <c r="AS2891" s="34"/>
      <c r="AT2891" s="44" t="s">
        <v>7212</v>
      </c>
      <c r="AU2891" s="44"/>
      <c r="AV2891" s="751" t="str" cm="1">
        <f t="array" ref="AV28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1" s="34"/>
      <c r="AX2891" s="34"/>
      <c r="AY2891" s="34"/>
      <c r="AZ2891" s="34"/>
      <c r="BA2891" s="34"/>
      <c r="BB2891" s="34"/>
      <c r="BC2891" s="34"/>
      <c r="BD2891" s="44">
        <v>121401</v>
      </c>
      <c r="BE2891" s="34" t="s">
        <v>877</v>
      </c>
      <c r="BF2891" s="43" t="s">
        <v>1277</v>
      </c>
      <c r="BG2891" s="34" t="s">
        <v>407</v>
      </c>
      <c r="BH2891" s="34" t="s">
        <v>407</v>
      </c>
      <c r="BI2891" s="34" t="s">
        <v>877</v>
      </c>
      <c r="BJ2891" s="44" t="s">
        <v>4708</v>
      </c>
      <c r="BK2891" s="44" t="s">
        <v>7224</v>
      </c>
    </row>
    <row r="2892" spans="22:63">
      <c r="V2892" s="43">
        <v>450</v>
      </c>
      <c r="W2892" s="34" t="s">
        <v>4750</v>
      </c>
      <c r="X2892" s="44">
        <v>121402</v>
      </c>
      <c r="Y2892" s="34" t="s">
        <v>1138</v>
      </c>
      <c r="Z2892" s="43" t="s">
        <v>1277</v>
      </c>
      <c r="AA2892" s="34" t="s">
        <v>407</v>
      </c>
      <c r="AB2892" s="34" t="s">
        <v>407</v>
      </c>
      <c r="AC2892" s="34" t="s">
        <v>1138</v>
      </c>
      <c r="AD2892" s="44" t="s">
        <v>4708</v>
      </c>
      <c r="AE2892" s="44" t="s">
        <v>7224</v>
      </c>
      <c r="AF2892" s="43">
        <v>450</v>
      </c>
      <c r="AG2892" s="34" t="s">
        <v>4750</v>
      </c>
      <c r="AH2892" s="34" t="s">
        <v>4749</v>
      </c>
      <c r="AI2892" s="43" t="s">
        <v>4738</v>
      </c>
      <c r="AJ2892" s="44" t="s">
        <v>4751</v>
      </c>
      <c r="AK2892" s="295">
        <v>7300211</v>
      </c>
      <c r="AL2892" s="44" t="s">
        <v>407</v>
      </c>
      <c r="AM2892" s="44" t="s">
        <v>4755</v>
      </c>
      <c r="AN2892" s="296">
        <v>245093940</v>
      </c>
      <c r="AO2892" s="34"/>
      <c r="AP2892" s="34"/>
      <c r="AQ2892" s="34"/>
      <c r="AR2892" s="34"/>
      <c r="AS2892" s="34"/>
      <c r="AT2892" s="44" t="s">
        <v>7212</v>
      </c>
      <c r="AU2892" s="44"/>
      <c r="AV2892" s="751" t="str" cm="1">
        <f t="array" ref="AV28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2" s="34"/>
      <c r="AX2892" s="34"/>
      <c r="AY2892" s="34"/>
      <c r="AZ2892" s="34"/>
      <c r="BA2892" s="34"/>
      <c r="BB2892" s="34"/>
      <c r="BC2892" s="34"/>
      <c r="BD2892" s="44">
        <v>121402</v>
      </c>
      <c r="BE2892" s="34" t="s">
        <v>1138</v>
      </c>
      <c r="BF2892" s="43" t="s">
        <v>1277</v>
      </c>
      <c r="BG2892" s="34" t="s">
        <v>407</v>
      </c>
      <c r="BH2892" s="34" t="s">
        <v>407</v>
      </c>
      <c r="BI2892" s="34" t="s">
        <v>1138</v>
      </c>
      <c r="BJ2892" s="44" t="s">
        <v>4708</v>
      </c>
      <c r="BK2892" s="44" t="s">
        <v>7224</v>
      </c>
    </row>
    <row r="2893" spans="22:63">
      <c r="V2893" s="43">
        <v>450</v>
      </c>
      <c r="W2893" s="34" t="s">
        <v>4750</v>
      </c>
      <c r="X2893" s="44">
        <v>121404</v>
      </c>
      <c r="Y2893" s="34" t="s">
        <v>1432</v>
      </c>
      <c r="Z2893" s="43" t="s">
        <v>1277</v>
      </c>
      <c r="AA2893" s="34" t="s">
        <v>407</v>
      </c>
      <c r="AB2893" s="34" t="s">
        <v>407</v>
      </c>
      <c r="AC2893" s="34" t="s">
        <v>1432</v>
      </c>
      <c r="AD2893" s="44" t="s">
        <v>4708</v>
      </c>
      <c r="AE2893" s="44" t="s">
        <v>7224</v>
      </c>
      <c r="AF2893" s="43">
        <v>450</v>
      </c>
      <c r="AG2893" s="34" t="s">
        <v>4750</v>
      </c>
      <c r="AH2893" s="34" t="s">
        <v>4749</v>
      </c>
      <c r="AI2893" s="43" t="s">
        <v>4738</v>
      </c>
      <c r="AJ2893" s="44" t="s">
        <v>4751</v>
      </c>
      <c r="AK2893" s="295">
        <v>7300211</v>
      </c>
      <c r="AL2893" s="44" t="s">
        <v>407</v>
      </c>
      <c r="AM2893" s="44" t="s">
        <v>4755</v>
      </c>
      <c r="AN2893" s="296">
        <v>245093940</v>
      </c>
      <c r="AO2893" s="34"/>
      <c r="AP2893" s="34"/>
      <c r="AQ2893" s="34"/>
      <c r="AR2893" s="34"/>
      <c r="AS2893" s="34"/>
      <c r="AT2893" s="44" t="s">
        <v>7212</v>
      </c>
      <c r="AU2893" s="44"/>
      <c r="AV2893" s="751" t="str" cm="1">
        <f t="array" ref="AV28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3" s="34"/>
      <c r="AX2893" s="34"/>
      <c r="AY2893" s="34"/>
      <c r="AZ2893" s="34"/>
      <c r="BA2893" s="34"/>
      <c r="BB2893" s="34"/>
      <c r="BC2893" s="34"/>
      <c r="BD2893" s="44">
        <v>121404</v>
      </c>
      <c r="BE2893" s="34" t="s">
        <v>1432</v>
      </c>
      <c r="BF2893" s="43" t="s">
        <v>1277</v>
      </c>
      <c r="BG2893" s="34" t="s">
        <v>407</v>
      </c>
      <c r="BH2893" s="34" t="s">
        <v>407</v>
      </c>
      <c r="BI2893" s="34" t="s">
        <v>1432</v>
      </c>
      <c r="BJ2893" s="44" t="s">
        <v>4708</v>
      </c>
      <c r="BK2893" s="44" t="s">
        <v>7224</v>
      </c>
    </row>
    <row r="2894" spans="22:63">
      <c r="V2894" s="43">
        <v>450</v>
      </c>
      <c r="W2894" s="34" t="s">
        <v>4750</v>
      </c>
      <c r="X2894" s="44">
        <v>121400</v>
      </c>
      <c r="Y2894" s="34" t="s">
        <v>7239</v>
      </c>
      <c r="Z2894" s="43" t="s">
        <v>1277</v>
      </c>
      <c r="AA2894" s="34" t="s">
        <v>407</v>
      </c>
      <c r="AB2894" s="34" t="s">
        <v>407</v>
      </c>
      <c r="AC2894" s="34" t="s">
        <v>7240</v>
      </c>
      <c r="AD2894" s="44" t="s">
        <v>4708</v>
      </c>
      <c r="AE2894" s="44" t="s">
        <v>7224</v>
      </c>
      <c r="AF2894" s="43">
        <v>450</v>
      </c>
      <c r="AG2894" s="34" t="s">
        <v>4750</v>
      </c>
      <c r="AH2894" s="34" t="s">
        <v>4749</v>
      </c>
      <c r="AI2894" s="43" t="s">
        <v>4738</v>
      </c>
      <c r="AJ2894" s="44" t="s">
        <v>4751</v>
      </c>
      <c r="AK2894" s="295">
        <v>7300211</v>
      </c>
      <c r="AL2894" s="44" t="s">
        <v>407</v>
      </c>
      <c r="AM2894" s="44" t="s">
        <v>4755</v>
      </c>
      <c r="AN2894" s="296">
        <v>245093940</v>
      </c>
      <c r="AO2894" s="34"/>
      <c r="AP2894" s="34"/>
      <c r="AQ2894" s="34"/>
      <c r="AR2894" s="34"/>
      <c r="AS2894" s="34"/>
      <c r="AT2894" s="44" t="s">
        <v>7212</v>
      </c>
      <c r="AU2894" s="44"/>
      <c r="AV2894" s="751" t="str" cm="1">
        <f t="array" ref="AV28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4" s="34"/>
      <c r="AX2894" s="34"/>
      <c r="AY2894" s="34"/>
      <c r="AZ2894" s="34"/>
      <c r="BA2894" s="34"/>
      <c r="BB2894" s="34"/>
      <c r="BC2894" s="34"/>
      <c r="BD2894" s="44">
        <v>121400</v>
      </c>
      <c r="BE2894" s="34" t="s">
        <v>7239</v>
      </c>
      <c r="BF2894" s="43" t="s">
        <v>1277</v>
      </c>
      <c r="BG2894" s="34" t="s">
        <v>407</v>
      </c>
      <c r="BH2894" s="34" t="s">
        <v>407</v>
      </c>
      <c r="BI2894" s="34" t="s">
        <v>7240</v>
      </c>
      <c r="BJ2894" s="44" t="s">
        <v>4708</v>
      </c>
      <c r="BK2894" s="44" t="s">
        <v>7224</v>
      </c>
    </row>
    <row r="2895" spans="22:63">
      <c r="V2895" s="43">
        <v>450</v>
      </c>
      <c r="W2895" s="34" t="s">
        <v>4750</v>
      </c>
      <c r="X2895" s="44">
        <v>121411</v>
      </c>
      <c r="Y2895" s="34" t="s">
        <v>1928</v>
      </c>
      <c r="Z2895" s="43" t="s">
        <v>1277</v>
      </c>
      <c r="AA2895" s="34" t="s">
        <v>407</v>
      </c>
      <c r="AB2895" s="34" t="s">
        <v>407</v>
      </c>
      <c r="AC2895" s="34" t="s">
        <v>7240</v>
      </c>
      <c r="AD2895" s="44" t="s">
        <v>4708</v>
      </c>
      <c r="AE2895" s="44" t="s">
        <v>7224</v>
      </c>
      <c r="AF2895" s="43">
        <v>450</v>
      </c>
      <c r="AG2895" s="34" t="s">
        <v>4750</v>
      </c>
      <c r="AH2895" s="34" t="s">
        <v>4749</v>
      </c>
      <c r="AI2895" s="43" t="s">
        <v>4738</v>
      </c>
      <c r="AJ2895" s="44" t="s">
        <v>4751</v>
      </c>
      <c r="AK2895" s="295">
        <v>7300211</v>
      </c>
      <c r="AL2895" s="44" t="s">
        <v>407</v>
      </c>
      <c r="AM2895" s="44" t="s">
        <v>4755</v>
      </c>
      <c r="AN2895" s="296">
        <v>245093940</v>
      </c>
      <c r="AO2895" s="34"/>
      <c r="AP2895" s="34"/>
      <c r="AQ2895" s="34"/>
      <c r="AR2895" s="34"/>
      <c r="AS2895" s="34"/>
      <c r="AT2895" s="44" t="s">
        <v>7212</v>
      </c>
      <c r="AU2895" s="44"/>
      <c r="AV2895" s="751" t="str" cm="1">
        <f t="array" ref="AV28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5" s="34"/>
      <c r="AX2895" s="34"/>
      <c r="AY2895" s="34"/>
      <c r="AZ2895" s="34"/>
      <c r="BA2895" s="34"/>
      <c r="BB2895" s="34"/>
      <c r="BC2895" s="34"/>
      <c r="BD2895" s="44">
        <v>121411</v>
      </c>
      <c r="BE2895" s="34" t="s">
        <v>1928</v>
      </c>
      <c r="BF2895" s="43" t="s">
        <v>1277</v>
      </c>
      <c r="BG2895" s="34" t="s">
        <v>407</v>
      </c>
      <c r="BH2895" s="34" t="s">
        <v>407</v>
      </c>
      <c r="BI2895" s="34" t="s">
        <v>7240</v>
      </c>
      <c r="BJ2895" s="44" t="s">
        <v>4708</v>
      </c>
      <c r="BK2895" s="44" t="s">
        <v>7224</v>
      </c>
    </row>
    <row r="2896" spans="22:63">
      <c r="V2896" s="43">
        <v>450</v>
      </c>
      <c r="W2896" s="34" t="s">
        <v>4750</v>
      </c>
      <c r="X2896" s="44">
        <v>121412</v>
      </c>
      <c r="Y2896" s="34" t="s">
        <v>2112</v>
      </c>
      <c r="Z2896" s="43" t="s">
        <v>1277</v>
      </c>
      <c r="AA2896" s="34" t="s">
        <v>407</v>
      </c>
      <c r="AB2896" s="34" t="s">
        <v>407</v>
      </c>
      <c r="AC2896" s="34" t="s">
        <v>7241</v>
      </c>
      <c r="AD2896" s="44" t="s">
        <v>4708</v>
      </c>
      <c r="AE2896" s="44" t="s">
        <v>7224</v>
      </c>
      <c r="AF2896" s="43">
        <v>450</v>
      </c>
      <c r="AG2896" s="34" t="s">
        <v>4750</v>
      </c>
      <c r="AH2896" s="34" t="s">
        <v>4749</v>
      </c>
      <c r="AI2896" s="43" t="s">
        <v>4738</v>
      </c>
      <c r="AJ2896" s="44" t="s">
        <v>4751</v>
      </c>
      <c r="AK2896" s="295">
        <v>7300211</v>
      </c>
      <c r="AL2896" s="44" t="s">
        <v>407</v>
      </c>
      <c r="AM2896" s="44" t="s">
        <v>4755</v>
      </c>
      <c r="AN2896" s="296">
        <v>245093940</v>
      </c>
      <c r="AO2896" s="34"/>
      <c r="AP2896" s="34"/>
      <c r="AQ2896" s="34"/>
      <c r="AR2896" s="34"/>
      <c r="AS2896" s="34"/>
      <c r="AT2896" s="44" t="s">
        <v>7212</v>
      </c>
      <c r="AU2896" s="44"/>
      <c r="AV2896" s="751" t="str" cm="1">
        <f t="array" ref="AV28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6" s="34"/>
      <c r="AX2896" s="34"/>
      <c r="AY2896" s="34"/>
      <c r="AZ2896" s="34"/>
      <c r="BA2896" s="34"/>
      <c r="BB2896" s="34"/>
      <c r="BC2896" s="34"/>
      <c r="BD2896" s="44">
        <v>121412</v>
      </c>
      <c r="BE2896" s="34" t="s">
        <v>2112</v>
      </c>
      <c r="BF2896" s="43" t="s">
        <v>1277</v>
      </c>
      <c r="BG2896" s="34" t="s">
        <v>407</v>
      </c>
      <c r="BH2896" s="34" t="s">
        <v>407</v>
      </c>
      <c r="BI2896" s="34" t="s">
        <v>7241</v>
      </c>
      <c r="BJ2896" s="44" t="s">
        <v>4708</v>
      </c>
      <c r="BK2896" s="44" t="s">
        <v>7224</v>
      </c>
    </row>
    <row r="2897" spans="22:63">
      <c r="V2897" s="43">
        <v>450</v>
      </c>
      <c r="W2897" s="34" t="s">
        <v>4750</v>
      </c>
      <c r="X2897" s="44">
        <v>121413</v>
      </c>
      <c r="Y2897" s="34" t="s">
        <v>1245</v>
      </c>
      <c r="Z2897" s="43" t="s">
        <v>1277</v>
      </c>
      <c r="AA2897" s="34" t="s">
        <v>407</v>
      </c>
      <c r="AB2897" s="34" t="s">
        <v>407</v>
      </c>
      <c r="AC2897" s="34" t="s">
        <v>7242</v>
      </c>
      <c r="AD2897" s="44" t="s">
        <v>4708</v>
      </c>
      <c r="AE2897" s="44" t="s">
        <v>7224</v>
      </c>
      <c r="AF2897" s="43">
        <v>450</v>
      </c>
      <c r="AG2897" s="34" t="s">
        <v>4750</v>
      </c>
      <c r="AH2897" s="34" t="s">
        <v>4749</v>
      </c>
      <c r="AI2897" s="43" t="s">
        <v>4738</v>
      </c>
      <c r="AJ2897" s="44" t="s">
        <v>4751</v>
      </c>
      <c r="AK2897" s="295">
        <v>7300211</v>
      </c>
      <c r="AL2897" s="44" t="s">
        <v>407</v>
      </c>
      <c r="AM2897" s="44" t="s">
        <v>4755</v>
      </c>
      <c r="AN2897" s="296">
        <v>245093940</v>
      </c>
      <c r="AO2897" s="34"/>
      <c r="AP2897" s="34"/>
      <c r="AQ2897" s="34"/>
      <c r="AR2897" s="34"/>
      <c r="AS2897" s="34"/>
      <c r="AT2897" s="44" t="s">
        <v>7212</v>
      </c>
      <c r="AU2897" s="44"/>
      <c r="AV2897" s="751" t="str" cm="1">
        <f t="array" ref="AV28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7" s="34"/>
      <c r="AX2897" s="34"/>
      <c r="AY2897" s="34"/>
      <c r="AZ2897" s="34"/>
      <c r="BA2897" s="34"/>
      <c r="BB2897" s="34"/>
      <c r="BC2897" s="34"/>
      <c r="BD2897" s="44">
        <v>121413</v>
      </c>
      <c r="BE2897" s="34" t="s">
        <v>1245</v>
      </c>
      <c r="BF2897" s="43" t="s">
        <v>1277</v>
      </c>
      <c r="BG2897" s="34" t="s">
        <v>407</v>
      </c>
      <c r="BH2897" s="34" t="s">
        <v>407</v>
      </c>
      <c r="BI2897" s="34" t="s">
        <v>7242</v>
      </c>
      <c r="BJ2897" s="44" t="s">
        <v>4708</v>
      </c>
      <c r="BK2897" s="44" t="s">
        <v>7224</v>
      </c>
    </row>
    <row r="2898" spans="22:63">
      <c r="V2898" s="43">
        <v>450</v>
      </c>
      <c r="W2898" s="34" t="s">
        <v>4750</v>
      </c>
      <c r="X2898" s="44">
        <v>121410</v>
      </c>
      <c r="Y2898" s="34" t="s">
        <v>1707</v>
      </c>
      <c r="Z2898" s="43" t="s">
        <v>1277</v>
      </c>
      <c r="AA2898" s="34" t="s">
        <v>407</v>
      </c>
      <c r="AB2898" s="34" t="s">
        <v>407</v>
      </c>
      <c r="AC2898" s="34" t="s">
        <v>1707</v>
      </c>
      <c r="AD2898" s="44" t="s">
        <v>4708</v>
      </c>
      <c r="AE2898" s="44" t="s">
        <v>7224</v>
      </c>
      <c r="AF2898" s="43">
        <v>450</v>
      </c>
      <c r="AG2898" s="34" t="s">
        <v>4750</v>
      </c>
      <c r="AH2898" s="34" t="s">
        <v>4749</v>
      </c>
      <c r="AI2898" s="43" t="s">
        <v>4738</v>
      </c>
      <c r="AJ2898" s="44" t="s">
        <v>4751</v>
      </c>
      <c r="AK2898" s="295">
        <v>7300211</v>
      </c>
      <c r="AL2898" s="44" t="s">
        <v>407</v>
      </c>
      <c r="AM2898" s="44" t="s">
        <v>4755</v>
      </c>
      <c r="AN2898" s="296">
        <v>245093940</v>
      </c>
      <c r="AO2898" s="34"/>
      <c r="AP2898" s="34"/>
      <c r="AQ2898" s="34"/>
      <c r="AR2898" s="34"/>
      <c r="AS2898" s="34"/>
      <c r="AT2898" s="44" t="s">
        <v>7212</v>
      </c>
      <c r="AU2898" s="44"/>
      <c r="AV2898" s="751" t="str" cm="1">
        <f t="array" ref="AV28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8" s="34"/>
      <c r="AX2898" s="34"/>
      <c r="AY2898" s="34"/>
      <c r="AZ2898" s="34"/>
      <c r="BA2898" s="34"/>
      <c r="BB2898" s="34"/>
      <c r="BC2898" s="34"/>
      <c r="BD2898" s="44">
        <v>121410</v>
      </c>
      <c r="BE2898" s="34" t="s">
        <v>1707</v>
      </c>
      <c r="BF2898" s="43" t="s">
        <v>1277</v>
      </c>
      <c r="BG2898" s="34" t="s">
        <v>407</v>
      </c>
      <c r="BH2898" s="34" t="s">
        <v>407</v>
      </c>
      <c r="BI2898" s="34" t="s">
        <v>1707</v>
      </c>
      <c r="BJ2898" s="44" t="s">
        <v>4708</v>
      </c>
      <c r="BK2898" s="44" t="s">
        <v>7224</v>
      </c>
    </row>
    <row r="2899" spans="22:63">
      <c r="V2899" s="43">
        <v>451</v>
      </c>
      <c r="W2899" s="34" t="s">
        <v>4763</v>
      </c>
      <c r="X2899" s="44">
        <v>70100</v>
      </c>
      <c r="Y2899" s="34" t="s">
        <v>7243</v>
      </c>
      <c r="Z2899" s="43" t="s">
        <v>1277</v>
      </c>
      <c r="AA2899" s="34" t="s">
        <v>445</v>
      </c>
      <c r="AB2899" s="34" t="s">
        <v>402</v>
      </c>
      <c r="AC2899" s="34" t="s">
        <v>7244</v>
      </c>
      <c r="AD2899" s="44" t="s">
        <v>4708</v>
      </c>
      <c r="AE2899" s="44" t="s">
        <v>7245</v>
      </c>
      <c r="AF2899" s="43">
        <v>451</v>
      </c>
      <c r="AG2899" s="34" t="s">
        <v>4763</v>
      </c>
      <c r="AH2899" s="34" t="s">
        <v>4762</v>
      </c>
      <c r="AI2899" s="43" t="s">
        <v>4764</v>
      </c>
      <c r="AJ2899" s="44" t="s">
        <v>4765</v>
      </c>
      <c r="AK2899" s="295">
        <v>7100459</v>
      </c>
      <c r="AL2899" s="44" t="s">
        <v>535</v>
      </c>
      <c r="AM2899" s="44" t="s">
        <v>4769</v>
      </c>
      <c r="AN2899" s="296">
        <v>268095900</v>
      </c>
      <c r="AO2899" s="34"/>
      <c r="AP2899" s="34"/>
      <c r="AQ2899" s="34"/>
      <c r="AR2899" s="34"/>
      <c r="AS2899" s="34"/>
      <c r="AT2899" s="44" t="s">
        <v>7212</v>
      </c>
      <c r="AU2899" s="44"/>
      <c r="AV2899" s="751" t="str" cm="1">
        <f t="array" ref="AV28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899" s="34"/>
      <c r="AX2899" s="34"/>
      <c r="AY2899" s="34"/>
      <c r="AZ2899" s="34"/>
      <c r="BA2899" s="34"/>
      <c r="BB2899" s="34"/>
      <c r="BC2899" s="34"/>
      <c r="BD2899" s="44">
        <v>70100</v>
      </c>
      <c r="BE2899" s="34" t="s">
        <v>7243</v>
      </c>
      <c r="BF2899" s="43" t="s">
        <v>1277</v>
      </c>
      <c r="BG2899" s="34" t="s">
        <v>445</v>
      </c>
      <c r="BH2899" s="34" t="s">
        <v>402</v>
      </c>
      <c r="BI2899" s="34" t="s">
        <v>7244</v>
      </c>
      <c r="BJ2899" s="44" t="s">
        <v>4708</v>
      </c>
      <c r="BK2899" s="44" t="s">
        <v>7245</v>
      </c>
    </row>
    <row r="2900" spans="22:63">
      <c r="V2900" s="43">
        <v>451</v>
      </c>
      <c r="W2900" s="34" t="s">
        <v>4763</v>
      </c>
      <c r="X2900" s="44">
        <v>70104</v>
      </c>
      <c r="Y2900" s="34" t="s">
        <v>1065</v>
      </c>
      <c r="Z2900" s="43" t="s">
        <v>1277</v>
      </c>
      <c r="AA2900" s="34" t="s">
        <v>445</v>
      </c>
      <c r="AB2900" s="34" t="s">
        <v>402</v>
      </c>
      <c r="AC2900" s="34" t="s">
        <v>1065</v>
      </c>
      <c r="AD2900" s="44" t="s">
        <v>4708</v>
      </c>
      <c r="AE2900" s="44" t="s">
        <v>7245</v>
      </c>
      <c r="AF2900" s="43">
        <v>451</v>
      </c>
      <c r="AG2900" s="34" t="s">
        <v>4763</v>
      </c>
      <c r="AH2900" s="34" t="s">
        <v>4762</v>
      </c>
      <c r="AI2900" s="43" t="s">
        <v>4764</v>
      </c>
      <c r="AJ2900" s="44" t="s">
        <v>4765</v>
      </c>
      <c r="AK2900" s="295">
        <v>7100459</v>
      </c>
      <c r="AL2900" s="44" t="s">
        <v>535</v>
      </c>
      <c r="AM2900" s="44" t="s">
        <v>4769</v>
      </c>
      <c r="AN2900" s="296">
        <v>268095900</v>
      </c>
      <c r="AO2900" s="34"/>
      <c r="AP2900" s="34"/>
      <c r="AQ2900" s="34"/>
      <c r="AR2900" s="34"/>
      <c r="AS2900" s="34"/>
      <c r="AT2900" s="44" t="s">
        <v>7212</v>
      </c>
      <c r="AU2900" s="44"/>
      <c r="AV2900" s="751" t="str" cm="1">
        <f t="array" ref="AV29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0" s="34"/>
      <c r="AX2900" s="34"/>
      <c r="AY2900" s="34"/>
      <c r="AZ2900" s="34"/>
      <c r="BA2900" s="34"/>
      <c r="BB2900" s="34"/>
      <c r="BC2900" s="34"/>
      <c r="BD2900" s="44">
        <v>70104</v>
      </c>
      <c r="BE2900" s="34" t="s">
        <v>1065</v>
      </c>
      <c r="BF2900" s="43" t="s">
        <v>1277</v>
      </c>
      <c r="BG2900" s="34" t="s">
        <v>445</v>
      </c>
      <c r="BH2900" s="34" t="s">
        <v>402</v>
      </c>
      <c r="BI2900" s="34" t="s">
        <v>1065</v>
      </c>
      <c r="BJ2900" s="44" t="s">
        <v>4708</v>
      </c>
      <c r="BK2900" s="44" t="s">
        <v>7245</v>
      </c>
    </row>
    <row r="2901" spans="22:63">
      <c r="V2901" s="43">
        <v>451</v>
      </c>
      <c r="W2901" s="34" t="s">
        <v>4763</v>
      </c>
      <c r="X2901" s="44">
        <v>70103</v>
      </c>
      <c r="Y2901" s="34" t="s">
        <v>798</v>
      </c>
      <c r="Z2901" s="43" t="s">
        <v>1277</v>
      </c>
      <c r="AA2901" s="34" t="s">
        <v>445</v>
      </c>
      <c r="AB2901" s="34" t="s">
        <v>402</v>
      </c>
      <c r="AC2901" s="34" t="s">
        <v>798</v>
      </c>
      <c r="AD2901" s="44" t="s">
        <v>4708</v>
      </c>
      <c r="AE2901" s="44" t="s">
        <v>7245</v>
      </c>
      <c r="AF2901" s="43">
        <v>451</v>
      </c>
      <c r="AG2901" s="34" t="s">
        <v>4763</v>
      </c>
      <c r="AH2901" s="34" t="s">
        <v>4762</v>
      </c>
      <c r="AI2901" s="43" t="s">
        <v>4764</v>
      </c>
      <c r="AJ2901" s="44" t="s">
        <v>4765</v>
      </c>
      <c r="AK2901" s="295">
        <v>7100459</v>
      </c>
      <c r="AL2901" s="44" t="s">
        <v>535</v>
      </c>
      <c r="AM2901" s="44" t="s">
        <v>4769</v>
      </c>
      <c r="AN2901" s="296">
        <v>268095900</v>
      </c>
      <c r="AO2901" s="34"/>
      <c r="AP2901" s="34"/>
      <c r="AQ2901" s="34"/>
      <c r="AR2901" s="34"/>
      <c r="AS2901" s="34"/>
      <c r="AT2901" s="44" t="s">
        <v>7212</v>
      </c>
      <c r="AU2901" s="44"/>
      <c r="AV2901" s="751" t="str" cm="1">
        <f t="array" ref="AV29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1" s="34"/>
      <c r="AX2901" s="34"/>
      <c r="AY2901" s="34"/>
      <c r="AZ2901" s="34"/>
      <c r="BA2901" s="34"/>
      <c r="BB2901" s="34"/>
      <c r="BC2901" s="34"/>
      <c r="BD2901" s="44">
        <v>70103</v>
      </c>
      <c r="BE2901" s="34" t="s">
        <v>798</v>
      </c>
      <c r="BF2901" s="43" t="s">
        <v>1277</v>
      </c>
      <c r="BG2901" s="34" t="s">
        <v>445</v>
      </c>
      <c r="BH2901" s="34" t="s">
        <v>402</v>
      </c>
      <c r="BI2901" s="34" t="s">
        <v>798</v>
      </c>
      <c r="BJ2901" s="44" t="s">
        <v>4708</v>
      </c>
      <c r="BK2901" s="44" t="s">
        <v>7245</v>
      </c>
    </row>
    <row r="2902" spans="22:63">
      <c r="V2902" s="43">
        <v>451</v>
      </c>
      <c r="W2902" s="34" t="s">
        <v>4763</v>
      </c>
      <c r="X2902" s="44">
        <v>70105</v>
      </c>
      <c r="Y2902" s="34" t="s">
        <v>1360</v>
      </c>
      <c r="Z2902" s="43" t="s">
        <v>1277</v>
      </c>
      <c r="AA2902" s="34" t="s">
        <v>445</v>
      </c>
      <c r="AB2902" s="34" t="s">
        <v>402</v>
      </c>
      <c r="AC2902" s="34" t="s">
        <v>1360</v>
      </c>
      <c r="AD2902" s="44" t="s">
        <v>4708</v>
      </c>
      <c r="AE2902" s="44" t="s">
        <v>7245</v>
      </c>
      <c r="AF2902" s="43">
        <v>451</v>
      </c>
      <c r="AG2902" s="34" t="s">
        <v>4763</v>
      </c>
      <c r="AH2902" s="34" t="s">
        <v>4762</v>
      </c>
      <c r="AI2902" s="43" t="s">
        <v>4764</v>
      </c>
      <c r="AJ2902" s="44" t="s">
        <v>4765</v>
      </c>
      <c r="AK2902" s="295">
        <v>7100459</v>
      </c>
      <c r="AL2902" s="44" t="s">
        <v>535</v>
      </c>
      <c r="AM2902" s="44" t="s">
        <v>4769</v>
      </c>
      <c r="AN2902" s="296">
        <v>268095900</v>
      </c>
      <c r="AO2902" s="34"/>
      <c r="AP2902" s="34"/>
      <c r="AQ2902" s="34"/>
      <c r="AR2902" s="34"/>
      <c r="AS2902" s="34"/>
      <c r="AT2902" s="44" t="s">
        <v>7212</v>
      </c>
      <c r="AU2902" s="44"/>
      <c r="AV2902" s="751" t="str" cm="1">
        <f t="array" ref="AV29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2" s="34"/>
      <c r="AX2902" s="34"/>
      <c r="AY2902" s="34"/>
      <c r="AZ2902" s="34"/>
      <c r="BA2902" s="34"/>
      <c r="BB2902" s="34"/>
      <c r="BC2902" s="34"/>
      <c r="BD2902" s="44">
        <v>70105</v>
      </c>
      <c r="BE2902" s="34" t="s">
        <v>1360</v>
      </c>
      <c r="BF2902" s="43" t="s">
        <v>1277</v>
      </c>
      <c r="BG2902" s="34" t="s">
        <v>445</v>
      </c>
      <c r="BH2902" s="34" t="s">
        <v>402</v>
      </c>
      <c r="BI2902" s="34" t="s">
        <v>1360</v>
      </c>
      <c r="BJ2902" s="44" t="s">
        <v>4708</v>
      </c>
      <c r="BK2902" s="44" t="s">
        <v>7245</v>
      </c>
    </row>
    <row r="2903" spans="22:63">
      <c r="V2903" s="43">
        <v>451</v>
      </c>
      <c r="W2903" s="34" t="s">
        <v>4763</v>
      </c>
      <c r="X2903" s="44">
        <v>70107</v>
      </c>
      <c r="Y2903" s="34" t="s">
        <v>1647</v>
      </c>
      <c r="Z2903" s="43" t="s">
        <v>1277</v>
      </c>
      <c r="AA2903" s="34" t="s">
        <v>445</v>
      </c>
      <c r="AB2903" s="34" t="s">
        <v>402</v>
      </c>
      <c r="AC2903" s="34" t="s">
        <v>7244</v>
      </c>
      <c r="AD2903" s="44" t="s">
        <v>4708</v>
      </c>
      <c r="AE2903" s="44" t="s">
        <v>7245</v>
      </c>
      <c r="AF2903" s="43">
        <v>451</v>
      </c>
      <c r="AG2903" s="34" t="s">
        <v>4763</v>
      </c>
      <c r="AH2903" s="34" t="s">
        <v>4762</v>
      </c>
      <c r="AI2903" s="43" t="s">
        <v>4764</v>
      </c>
      <c r="AJ2903" s="44" t="s">
        <v>4765</v>
      </c>
      <c r="AK2903" s="295">
        <v>7100459</v>
      </c>
      <c r="AL2903" s="44" t="s">
        <v>535</v>
      </c>
      <c r="AM2903" s="44" t="s">
        <v>4769</v>
      </c>
      <c r="AN2903" s="296">
        <v>268095900</v>
      </c>
      <c r="AO2903" s="34"/>
      <c r="AP2903" s="34"/>
      <c r="AQ2903" s="34"/>
      <c r="AR2903" s="34"/>
      <c r="AS2903" s="34"/>
      <c r="AT2903" s="44" t="s">
        <v>7212</v>
      </c>
      <c r="AU2903" s="44"/>
      <c r="AV2903" s="751" t="str" cm="1">
        <f t="array" ref="AV29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3" s="34"/>
      <c r="AX2903" s="34"/>
      <c r="AY2903" s="34"/>
      <c r="AZ2903" s="34"/>
      <c r="BA2903" s="34"/>
      <c r="BB2903" s="34"/>
      <c r="BC2903" s="34"/>
      <c r="BD2903" s="44">
        <v>70107</v>
      </c>
      <c r="BE2903" s="34" t="s">
        <v>1647</v>
      </c>
      <c r="BF2903" s="43" t="s">
        <v>1277</v>
      </c>
      <c r="BG2903" s="34" t="s">
        <v>445</v>
      </c>
      <c r="BH2903" s="34" t="s">
        <v>402</v>
      </c>
      <c r="BI2903" s="34" t="s">
        <v>7244</v>
      </c>
      <c r="BJ2903" s="44" t="s">
        <v>4708</v>
      </c>
      <c r="BK2903" s="44" t="s">
        <v>7245</v>
      </c>
    </row>
    <row r="2904" spans="22:63">
      <c r="V2904" s="43">
        <v>451</v>
      </c>
      <c r="W2904" s="34" t="s">
        <v>4763</v>
      </c>
      <c r="X2904" s="44">
        <v>70300</v>
      </c>
      <c r="Y2904" s="34" t="s">
        <v>7246</v>
      </c>
      <c r="Z2904" s="43" t="s">
        <v>1277</v>
      </c>
      <c r="AA2904" s="34" t="s">
        <v>534</v>
      </c>
      <c r="AB2904" s="34" t="s">
        <v>402</v>
      </c>
      <c r="AC2904" s="34" t="s">
        <v>799</v>
      </c>
      <c r="AD2904" s="44" t="s">
        <v>4708</v>
      </c>
      <c r="AE2904" s="44" t="s">
        <v>7245</v>
      </c>
      <c r="AF2904" s="43">
        <v>451</v>
      </c>
      <c r="AG2904" s="34" t="s">
        <v>4763</v>
      </c>
      <c r="AH2904" s="34" t="s">
        <v>4762</v>
      </c>
      <c r="AI2904" s="43" t="s">
        <v>4764</v>
      </c>
      <c r="AJ2904" s="44" t="s">
        <v>4765</v>
      </c>
      <c r="AK2904" s="295">
        <v>7100459</v>
      </c>
      <c r="AL2904" s="44" t="s">
        <v>535</v>
      </c>
      <c r="AM2904" s="44" t="s">
        <v>4769</v>
      </c>
      <c r="AN2904" s="296">
        <v>268095900</v>
      </c>
      <c r="AO2904" s="34"/>
      <c r="AP2904" s="34"/>
      <c r="AQ2904" s="34"/>
      <c r="AR2904" s="34"/>
      <c r="AS2904" s="34"/>
      <c r="AT2904" s="44" t="s">
        <v>7212</v>
      </c>
      <c r="AU2904" s="44"/>
      <c r="AV2904" s="751" t="str" cm="1">
        <f t="array" ref="AV29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4" s="34"/>
      <c r="AX2904" s="34"/>
      <c r="AY2904" s="34"/>
      <c r="AZ2904" s="34"/>
      <c r="BA2904" s="34"/>
      <c r="BB2904" s="34"/>
      <c r="BC2904" s="34"/>
      <c r="BD2904" s="44">
        <v>70300</v>
      </c>
      <c r="BE2904" s="34" t="s">
        <v>7246</v>
      </c>
      <c r="BF2904" s="43" t="s">
        <v>1277</v>
      </c>
      <c r="BG2904" s="34" t="s">
        <v>534</v>
      </c>
      <c r="BH2904" s="34" t="s">
        <v>402</v>
      </c>
      <c r="BI2904" s="34" t="s">
        <v>799</v>
      </c>
      <c r="BJ2904" s="44" t="s">
        <v>4708</v>
      </c>
      <c r="BK2904" s="44" t="s">
        <v>7245</v>
      </c>
    </row>
    <row r="2905" spans="22:63">
      <c r="V2905" s="43">
        <v>451</v>
      </c>
      <c r="W2905" s="34" t="s">
        <v>4763</v>
      </c>
      <c r="X2905" s="44">
        <v>70301</v>
      </c>
      <c r="Y2905" s="34" t="s">
        <v>799</v>
      </c>
      <c r="Z2905" s="43" t="s">
        <v>1277</v>
      </c>
      <c r="AA2905" s="34" t="s">
        <v>534</v>
      </c>
      <c r="AB2905" s="34" t="s">
        <v>402</v>
      </c>
      <c r="AC2905" s="34" t="s">
        <v>799</v>
      </c>
      <c r="AD2905" s="44" t="s">
        <v>4708</v>
      </c>
      <c r="AE2905" s="44" t="s">
        <v>7245</v>
      </c>
      <c r="AF2905" s="43">
        <v>451</v>
      </c>
      <c r="AG2905" s="34" t="s">
        <v>4763</v>
      </c>
      <c r="AH2905" s="34" t="s">
        <v>4762</v>
      </c>
      <c r="AI2905" s="43" t="s">
        <v>4764</v>
      </c>
      <c r="AJ2905" s="44" t="s">
        <v>4765</v>
      </c>
      <c r="AK2905" s="295">
        <v>7100459</v>
      </c>
      <c r="AL2905" s="44" t="s">
        <v>535</v>
      </c>
      <c r="AM2905" s="44" t="s">
        <v>4769</v>
      </c>
      <c r="AN2905" s="296">
        <v>268095900</v>
      </c>
      <c r="AO2905" s="34"/>
      <c r="AP2905" s="34"/>
      <c r="AQ2905" s="34"/>
      <c r="AR2905" s="34"/>
      <c r="AS2905" s="34"/>
      <c r="AT2905" s="44" t="s">
        <v>7212</v>
      </c>
      <c r="AU2905" s="44"/>
      <c r="AV2905" s="751" t="str" cm="1">
        <f t="array" ref="AV29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5" s="34"/>
      <c r="AX2905" s="34"/>
      <c r="AY2905" s="34"/>
      <c r="AZ2905" s="34"/>
      <c r="BA2905" s="34"/>
      <c r="BB2905" s="34"/>
      <c r="BC2905" s="34"/>
      <c r="BD2905" s="44">
        <v>70301</v>
      </c>
      <c r="BE2905" s="34" t="s">
        <v>799</v>
      </c>
      <c r="BF2905" s="43" t="s">
        <v>1277</v>
      </c>
      <c r="BG2905" s="34" t="s">
        <v>534</v>
      </c>
      <c r="BH2905" s="34" t="s">
        <v>402</v>
      </c>
      <c r="BI2905" s="34" t="s">
        <v>799</v>
      </c>
      <c r="BJ2905" s="44" t="s">
        <v>4708</v>
      </c>
      <c r="BK2905" s="44" t="s">
        <v>7245</v>
      </c>
    </row>
    <row r="2906" spans="22:63">
      <c r="V2906" s="43">
        <v>451</v>
      </c>
      <c r="W2906" s="34" t="s">
        <v>4763</v>
      </c>
      <c r="X2906" s="44">
        <v>70304</v>
      </c>
      <c r="Y2906" s="34" t="s">
        <v>1649</v>
      </c>
      <c r="Z2906" s="43" t="s">
        <v>1277</v>
      </c>
      <c r="AA2906" s="34" t="s">
        <v>534</v>
      </c>
      <c r="AB2906" s="34" t="s">
        <v>402</v>
      </c>
      <c r="AC2906" s="34" t="s">
        <v>1649</v>
      </c>
      <c r="AD2906" s="44" t="s">
        <v>4708</v>
      </c>
      <c r="AE2906" s="44" t="s">
        <v>7245</v>
      </c>
      <c r="AF2906" s="43">
        <v>451</v>
      </c>
      <c r="AG2906" s="34" t="s">
        <v>4763</v>
      </c>
      <c r="AH2906" s="34" t="s">
        <v>4762</v>
      </c>
      <c r="AI2906" s="43" t="s">
        <v>4764</v>
      </c>
      <c r="AJ2906" s="44" t="s">
        <v>4765</v>
      </c>
      <c r="AK2906" s="295">
        <v>7100459</v>
      </c>
      <c r="AL2906" s="44" t="s">
        <v>535</v>
      </c>
      <c r="AM2906" s="44" t="s">
        <v>4769</v>
      </c>
      <c r="AN2906" s="296">
        <v>268095900</v>
      </c>
      <c r="AO2906" s="34"/>
      <c r="AP2906" s="34"/>
      <c r="AQ2906" s="34"/>
      <c r="AR2906" s="34"/>
      <c r="AS2906" s="34"/>
      <c r="AT2906" s="44" t="s">
        <v>7212</v>
      </c>
      <c r="AU2906" s="44"/>
      <c r="AV2906" s="751" t="str" cm="1">
        <f t="array" ref="AV29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6" s="34"/>
      <c r="AX2906" s="34"/>
      <c r="AY2906" s="34"/>
      <c r="AZ2906" s="34"/>
      <c r="BA2906" s="34"/>
      <c r="BB2906" s="34"/>
      <c r="BC2906" s="34"/>
      <c r="BD2906" s="44">
        <v>70304</v>
      </c>
      <c r="BE2906" s="34" t="s">
        <v>1649</v>
      </c>
      <c r="BF2906" s="43" t="s">
        <v>1277</v>
      </c>
      <c r="BG2906" s="34" t="s">
        <v>534</v>
      </c>
      <c r="BH2906" s="34" t="s">
        <v>402</v>
      </c>
      <c r="BI2906" s="34" t="s">
        <v>1649</v>
      </c>
      <c r="BJ2906" s="44" t="s">
        <v>4708</v>
      </c>
      <c r="BK2906" s="44" t="s">
        <v>7245</v>
      </c>
    </row>
    <row r="2907" spans="22:63">
      <c r="V2907" s="43">
        <v>451</v>
      </c>
      <c r="W2907" s="34" t="s">
        <v>4763</v>
      </c>
      <c r="X2907" s="44">
        <v>70302</v>
      </c>
      <c r="Y2907" s="34" t="s">
        <v>1067</v>
      </c>
      <c r="Z2907" s="43" t="s">
        <v>1277</v>
      </c>
      <c r="AA2907" s="34" t="s">
        <v>534</v>
      </c>
      <c r="AB2907" s="34" t="s">
        <v>402</v>
      </c>
      <c r="AC2907" s="34" t="s">
        <v>1067</v>
      </c>
      <c r="AD2907" s="44" t="s">
        <v>4708</v>
      </c>
      <c r="AE2907" s="44" t="s">
        <v>7245</v>
      </c>
      <c r="AF2907" s="43">
        <v>451</v>
      </c>
      <c r="AG2907" s="34" t="s">
        <v>4763</v>
      </c>
      <c r="AH2907" s="34" t="s">
        <v>4762</v>
      </c>
      <c r="AI2907" s="43" t="s">
        <v>4764</v>
      </c>
      <c r="AJ2907" s="44" t="s">
        <v>4765</v>
      </c>
      <c r="AK2907" s="295">
        <v>7100459</v>
      </c>
      <c r="AL2907" s="44" t="s">
        <v>535</v>
      </c>
      <c r="AM2907" s="44" t="s">
        <v>4769</v>
      </c>
      <c r="AN2907" s="296">
        <v>268095900</v>
      </c>
      <c r="AO2907" s="34"/>
      <c r="AP2907" s="34"/>
      <c r="AQ2907" s="34"/>
      <c r="AR2907" s="34"/>
      <c r="AS2907" s="34"/>
      <c r="AT2907" s="44" t="s">
        <v>7212</v>
      </c>
      <c r="AU2907" s="44"/>
      <c r="AV2907" s="751" t="str" cm="1">
        <f t="array" ref="AV29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7" s="34"/>
      <c r="AX2907" s="34"/>
      <c r="AY2907" s="34"/>
      <c r="AZ2907" s="34"/>
      <c r="BA2907" s="34"/>
      <c r="BB2907" s="34"/>
      <c r="BC2907" s="34"/>
      <c r="BD2907" s="44">
        <v>70302</v>
      </c>
      <c r="BE2907" s="34" t="s">
        <v>1067</v>
      </c>
      <c r="BF2907" s="43" t="s">
        <v>1277</v>
      </c>
      <c r="BG2907" s="34" t="s">
        <v>534</v>
      </c>
      <c r="BH2907" s="34" t="s">
        <v>402</v>
      </c>
      <c r="BI2907" s="34" t="s">
        <v>1067</v>
      </c>
      <c r="BJ2907" s="44" t="s">
        <v>4708</v>
      </c>
      <c r="BK2907" s="44" t="s">
        <v>7245</v>
      </c>
    </row>
    <row r="2908" spans="22:63">
      <c r="V2908" s="43">
        <v>451</v>
      </c>
      <c r="W2908" s="34" t="s">
        <v>4763</v>
      </c>
      <c r="X2908" s="44">
        <v>70303</v>
      </c>
      <c r="Y2908" s="34" t="s">
        <v>1362</v>
      </c>
      <c r="Z2908" s="43" t="s">
        <v>1277</v>
      </c>
      <c r="AA2908" s="34" t="s">
        <v>534</v>
      </c>
      <c r="AB2908" s="34" t="s">
        <v>402</v>
      </c>
      <c r="AC2908" s="34" t="s">
        <v>1362</v>
      </c>
      <c r="AD2908" s="44" t="s">
        <v>4708</v>
      </c>
      <c r="AE2908" s="44" t="s">
        <v>7245</v>
      </c>
      <c r="AF2908" s="43">
        <v>451</v>
      </c>
      <c r="AG2908" s="34" t="s">
        <v>4763</v>
      </c>
      <c r="AH2908" s="34" t="s">
        <v>4762</v>
      </c>
      <c r="AI2908" s="43" t="s">
        <v>4764</v>
      </c>
      <c r="AJ2908" s="44" t="s">
        <v>4765</v>
      </c>
      <c r="AK2908" s="295">
        <v>7100459</v>
      </c>
      <c r="AL2908" s="44" t="s">
        <v>535</v>
      </c>
      <c r="AM2908" s="44" t="s">
        <v>4769</v>
      </c>
      <c r="AN2908" s="296">
        <v>268095900</v>
      </c>
      <c r="AO2908" s="34"/>
      <c r="AP2908" s="34"/>
      <c r="AQ2908" s="34"/>
      <c r="AR2908" s="34"/>
      <c r="AS2908" s="34"/>
      <c r="AT2908" s="44" t="s">
        <v>7212</v>
      </c>
      <c r="AU2908" s="44"/>
      <c r="AV2908" s="751" t="str" cm="1">
        <f t="array" ref="AV29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8" s="34"/>
      <c r="AX2908" s="34"/>
      <c r="AY2908" s="34"/>
      <c r="AZ2908" s="34"/>
      <c r="BA2908" s="34"/>
      <c r="BB2908" s="34"/>
      <c r="BC2908" s="34"/>
      <c r="BD2908" s="44">
        <v>70303</v>
      </c>
      <c r="BE2908" s="34" t="s">
        <v>1362</v>
      </c>
      <c r="BF2908" s="43" t="s">
        <v>1277</v>
      </c>
      <c r="BG2908" s="34" t="s">
        <v>534</v>
      </c>
      <c r="BH2908" s="34" t="s">
        <v>402</v>
      </c>
      <c r="BI2908" s="34" t="s">
        <v>1362</v>
      </c>
      <c r="BJ2908" s="44" t="s">
        <v>4708</v>
      </c>
      <c r="BK2908" s="44" t="s">
        <v>7245</v>
      </c>
    </row>
    <row r="2909" spans="22:63">
      <c r="V2909" s="43">
        <v>451</v>
      </c>
      <c r="W2909" s="34" t="s">
        <v>4763</v>
      </c>
      <c r="X2909" s="44">
        <v>70401</v>
      </c>
      <c r="Y2909" s="34" t="s">
        <v>800</v>
      </c>
      <c r="Z2909" s="43" t="s">
        <v>1277</v>
      </c>
      <c r="AA2909" s="34" t="s">
        <v>535</v>
      </c>
      <c r="AB2909" s="34" t="s">
        <v>402</v>
      </c>
      <c r="AC2909" s="34" t="s">
        <v>800</v>
      </c>
      <c r="AD2909" s="44" t="s">
        <v>4708</v>
      </c>
      <c r="AE2909" s="44" t="s">
        <v>7245</v>
      </c>
      <c r="AF2909" s="43">
        <v>451</v>
      </c>
      <c r="AG2909" s="34" t="s">
        <v>4763</v>
      </c>
      <c r="AH2909" s="34" t="s">
        <v>4762</v>
      </c>
      <c r="AI2909" s="43" t="s">
        <v>4764</v>
      </c>
      <c r="AJ2909" s="44" t="s">
        <v>4765</v>
      </c>
      <c r="AK2909" s="295">
        <v>7100459</v>
      </c>
      <c r="AL2909" s="44" t="s">
        <v>535</v>
      </c>
      <c r="AM2909" s="44" t="s">
        <v>4769</v>
      </c>
      <c r="AN2909" s="296">
        <v>268095900</v>
      </c>
      <c r="AO2909" s="34"/>
      <c r="AP2909" s="34"/>
      <c r="AQ2909" s="34"/>
      <c r="AR2909" s="34"/>
      <c r="AS2909" s="34"/>
      <c r="AT2909" s="44" t="s">
        <v>7212</v>
      </c>
      <c r="AU2909" s="44"/>
      <c r="AV2909" s="751" t="str" cm="1">
        <f t="array" ref="AV29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09" s="34"/>
      <c r="AX2909" s="34"/>
      <c r="AY2909" s="34"/>
      <c r="AZ2909" s="34"/>
      <c r="BA2909" s="34"/>
      <c r="BB2909" s="34"/>
      <c r="BC2909" s="34"/>
      <c r="BD2909" s="44">
        <v>70401</v>
      </c>
      <c r="BE2909" s="34" t="s">
        <v>800</v>
      </c>
      <c r="BF2909" s="43" t="s">
        <v>1277</v>
      </c>
      <c r="BG2909" s="34" t="s">
        <v>535</v>
      </c>
      <c r="BH2909" s="34" t="s">
        <v>402</v>
      </c>
      <c r="BI2909" s="34" t="s">
        <v>800</v>
      </c>
      <c r="BJ2909" s="44" t="s">
        <v>4708</v>
      </c>
      <c r="BK2909" s="44" t="s">
        <v>7245</v>
      </c>
    </row>
    <row r="2910" spans="22:63">
      <c r="V2910" s="43">
        <v>451</v>
      </c>
      <c r="W2910" s="34" t="s">
        <v>4763</v>
      </c>
      <c r="X2910" s="44">
        <v>70400</v>
      </c>
      <c r="Y2910" s="34" t="s">
        <v>7247</v>
      </c>
      <c r="Z2910" s="43" t="s">
        <v>1277</v>
      </c>
      <c r="AA2910" s="34" t="s">
        <v>535</v>
      </c>
      <c r="AB2910" s="34" t="s">
        <v>402</v>
      </c>
      <c r="AC2910" s="34" t="s">
        <v>7248</v>
      </c>
      <c r="AD2910" s="44" t="s">
        <v>4708</v>
      </c>
      <c r="AE2910" s="44" t="s">
        <v>7245</v>
      </c>
      <c r="AF2910" s="43">
        <v>451</v>
      </c>
      <c r="AG2910" s="34" t="s">
        <v>4763</v>
      </c>
      <c r="AH2910" s="34" t="s">
        <v>4762</v>
      </c>
      <c r="AI2910" s="43" t="s">
        <v>4764</v>
      </c>
      <c r="AJ2910" s="44" t="s">
        <v>4765</v>
      </c>
      <c r="AK2910" s="295">
        <v>7100459</v>
      </c>
      <c r="AL2910" s="44" t="s">
        <v>535</v>
      </c>
      <c r="AM2910" s="44" t="s">
        <v>4769</v>
      </c>
      <c r="AN2910" s="296">
        <v>268095900</v>
      </c>
      <c r="AO2910" s="34"/>
      <c r="AP2910" s="34"/>
      <c r="AQ2910" s="34"/>
      <c r="AR2910" s="34"/>
      <c r="AS2910" s="34"/>
      <c r="AT2910" s="44" t="s">
        <v>7212</v>
      </c>
      <c r="AU2910" s="44"/>
      <c r="AV2910" s="751" t="str" cm="1">
        <f t="array" ref="AV29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0" s="34"/>
      <c r="AX2910" s="34"/>
      <c r="AY2910" s="34"/>
      <c r="AZ2910" s="34"/>
      <c r="BA2910" s="34"/>
      <c r="BB2910" s="34"/>
      <c r="BC2910" s="34"/>
      <c r="BD2910" s="44">
        <v>70400</v>
      </c>
      <c r="BE2910" s="34" t="s">
        <v>7247</v>
      </c>
      <c r="BF2910" s="43" t="s">
        <v>1277</v>
      </c>
      <c r="BG2910" s="34" t="s">
        <v>535</v>
      </c>
      <c r="BH2910" s="34" t="s">
        <v>402</v>
      </c>
      <c r="BI2910" s="34" t="s">
        <v>7248</v>
      </c>
      <c r="BJ2910" s="44" t="s">
        <v>4708</v>
      </c>
      <c r="BK2910" s="44" t="s">
        <v>7245</v>
      </c>
    </row>
    <row r="2911" spans="22:63">
      <c r="V2911" s="43">
        <v>451</v>
      </c>
      <c r="W2911" s="34" t="s">
        <v>4763</v>
      </c>
      <c r="X2911" s="44">
        <v>70404</v>
      </c>
      <c r="Y2911" s="34" t="s">
        <v>1363</v>
      </c>
      <c r="Z2911" s="43" t="s">
        <v>1277</v>
      </c>
      <c r="AA2911" s="34" t="s">
        <v>535</v>
      </c>
      <c r="AB2911" s="34" t="s">
        <v>402</v>
      </c>
      <c r="AC2911" s="34" t="s">
        <v>1363</v>
      </c>
      <c r="AD2911" s="44" t="s">
        <v>4708</v>
      </c>
      <c r="AE2911" s="44" t="s">
        <v>7245</v>
      </c>
      <c r="AF2911" s="43">
        <v>451</v>
      </c>
      <c r="AG2911" s="34" t="s">
        <v>4763</v>
      </c>
      <c r="AH2911" s="34" t="s">
        <v>4762</v>
      </c>
      <c r="AI2911" s="43" t="s">
        <v>4764</v>
      </c>
      <c r="AJ2911" s="44" t="s">
        <v>4765</v>
      </c>
      <c r="AK2911" s="295">
        <v>7100459</v>
      </c>
      <c r="AL2911" s="44" t="s">
        <v>535</v>
      </c>
      <c r="AM2911" s="44" t="s">
        <v>4769</v>
      </c>
      <c r="AN2911" s="296">
        <v>268095900</v>
      </c>
      <c r="AO2911" s="34"/>
      <c r="AP2911" s="34"/>
      <c r="AQ2911" s="34"/>
      <c r="AR2911" s="34"/>
      <c r="AS2911" s="34"/>
      <c r="AT2911" s="44" t="s">
        <v>7212</v>
      </c>
      <c r="AU2911" s="44"/>
      <c r="AV2911" s="751" t="str" cm="1">
        <f t="array" ref="AV29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1" s="34"/>
      <c r="AX2911" s="34"/>
      <c r="AY2911" s="34"/>
      <c r="AZ2911" s="34"/>
      <c r="BA2911" s="34"/>
      <c r="BB2911" s="34"/>
      <c r="BC2911" s="34"/>
      <c r="BD2911" s="44">
        <v>70404</v>
      </c>
      <c r="BE2911" s="34" t="s">
        <v>1363</v>
      </c>
      <c r="BF2911" s="43" t="s">
        <v>1277</v>
      </c>
      <c r="BG2911" s="34" t="s">
        <v>535</v>
      </c>
      <c r="BH2911" s="34" t="s">
        <v>402</v>
      </c>
      <c r="BI2911" s="34" t="s">
        <v>1363</v>
      </c>
      <c r="BJ2911" s="44" t="s">
        <v>4708</v>
      </c>
      <c r="BK2911" s="44" t="s">
        <v>7245</v>
      </c>
    </row>
    <row r="2912" spans="22:63">
      <c r="V2912" s="43">
        <v>451</v>
      </c>
      <c r="W2912" s="34" t="s">
        <v>4763</v>
      </c>
      <c r="X2912" s="44">
        <v>70402</v>
      </c>
      <c r="Y2912" s="34" t="s">
        <v>1068</v>
      </c>
      <c r="Z2912" s="43" t="s">
        <v>1277</v>
      </c>
      <c r="AA2912" s="34" t="s">
        <v>535</v>
      </c>
      <c r="AB2912" s="34" t="s">
        <v>402</v>
      </c>
      <c r="AC2912" s="34" t="s">
        <v>1068</v>
      </c>
      <c r="AD2912" s="44" t="s">
        <v>4708</v>
      </c>
      <c r="AE2912" s="44" t="s">
        <v>7245</v>
      </c>
      <c r="AF2912" s="43">
        <v>451</v>
      </c>
      <c r="AG2912" s="34" t="s">
        <v>4763</v>
      </c>
      <c r="AH2912" s="34" t="s">
        <v>4762</v>
      </c>
      <c r="AI2912" s="43" t="s">
        <v>4764</v>
      </c>
      <c r="AJ2912" s="44" t="s">
        <v>4765</v>
      </c>
      <c r="AK2912" s="295">
        <v>7100459</v>
      </c>
      <c r="AL2912" s="44" t="s">
        <v>535</v>
      </c>
      <c r="AM2912" s="44" t="s">
        <v>4769</v>
      </c>
      <c r="AN2912" s="296">
        <v>268095900</v>
      </c>
      <c r="AO2912" s="34"/>
      <c r="AP2912" s="34"/>
      <c r="AQ2912" s="34"/>
      <c r="AR2912" s="34"/>
      <c r="AS2912" s="34"/>
      <c r="AT2912" s="44" t="s">
        <v>7212</v>
      </c>
      <c r="AU2912" s="44"/>
      <c r="AV2912" s="751" t="str" cm="1">
        <f t="array" ref="AV29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2" s="34"/>
      <c r="AX2912" s="34"/>
      <c r="AY2912" s="34"/>
      <c r="AZ2912" s="34"/>
      <c r="BA2912" s="34"/>
      <c r="BB2912" s="34"/>
      <c r="BC2912" s="34"/>
      <c r="BD2912" s="44">
        <v>70402</v>
      </c>
      <c r="BE2912" s="34" t="s">
        <v>1068</v>
      </c>
      <c r="BF2912" s="43" t="s">
        <v>1277</v>
      </c>
      <c r="BG2912" s="34" t="s">
        <v>535</v>
      </c>
      <c r="BH2912" s="34" t="s">
        <v>402</v>
      </c>
      <c r="BI2912" s="34" t="s">
        <v>1068</v>
      </c>
      <c r="BJ2912" s="44" t="s">
        <v>4708</v>
      </c>
      <c r="BK2912" s="44" t="s">
        <v>7245</v>
      </c>
    </row>
    <row r="2913" spans="22:63">
      <c r="V2913" s="43">
        <v>451</v>
      </c>
      <c r="W2913" s="34" t="s">
        <v>4763</v>
      </c>
      <c r="X2913" s="44">
        <v>70411</v>
      </c>
      <c r="Y2913" s="34" t="s">
        <v>1650</v>
      </c>
      <c r="Z2913" s="43" t="s">
        <v>1277</v>
      </c>
      <c r="AA2913" s="34" t="s">
        <v>535</v>
      </c>
      <c r="AB2913" s="34" t="s">
        <v>402</v>
      </c>
      <c r="AC2913" s="34" t="s">
        <v>1650</v>
      </c>
      <c r="AD2913" s="44" t="s">
        <v>4708</v>
      </c>
      <c r="AE2913" s="44" t="s">
        <v>7245</v>
      </c>
      <c r="AF2913" s="43">
        <v>451</v>
      </c>
      <c r="AG2913" s="34" t="s">
        <v>4763</v>
      </c>
      <c r="AH2913" s="34" t="s">
        <v>4762</v>
      </c>
      <c r="AI2913" s="43" t="s">
        <v>4764</v>
      </c>
      <c r="AJ2913" s="44" t="s">
        <v>4765</v>
      </c>
      <c r="AK2913" s="295">
        <v>7100459</v>
      </c>
      <c r="AL2913" s="44" t="s">
        <v>535</v>
      </c>
      <c r="AM2913" s="44" t="s">
        <v>4769</v>
      </c>
      <c r="AN2913" s="296">
        <v>268095900</v>
      </c>
      <c r="AO2913" s="34"/>
      <c r="AP2913" s="34"/>
      <c r="AQ2913" s="34"/>
      <c r="AR2913" s="34"/>
      <c r="AS2913" s="34"/>
      <c r="AT2913" s="44" t="s">
        <v>7212</v>
      </c>
      <c r="AU2913" s="44"/>
      <c r="AV2913" s="751" t="str" cm="1">
        <f t="array" ref="AV29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3" s="34"/>
      <c r="AX2913" s="34"/>
      <c r="AY2913" s="34"/>
      <c r="AZ2913" s="34"/>
      <c r="BA2913" s="34"/>
      <c r="BB2913" s="34"/>
      <c r="BC2913" s="34"/>
      <c r="BD2913" s="44">
        <v>70411</v>
      </c>
      <c r="BE2913" s="34" t="s">
        <v>1650</v>
      </c>
      <c r="BF2913" s="43" t="s">
        <v>1277</v>
      </c>
      <c r="BG2913" s="34" t="s">
        <v>535</v>
      </c>
      <c r="BH2913" s="34" t="s">
        <v>402</v>
      </c>
      <c r="BI2913" s="34" t="s">
        <v>1650</v>
      </c>
      <c r="BJ2913" s="44" t="s">
        <v>4708</v>
      </c>
      <c r="BK2913" s="44" t="s">
        <v>7245</v>
      </c>
    </row>
    <row r="2914" spans="22:63">
      <c r="V2914" s="43">
        <v>451</v>
      </c>
      <c r="W2914" s="34" t="s">
        <v>4763</v>
      </c>
      <c r="X2914" s="44">
        <v>70414</v>
      </c>
      <c r="Y2914" s="34" t="s">
        <v>2082</v>
      </c>
      <c r="Z2914" s="43" t="s">
        <v>1277</v>
      </c>
      <c r="AA2914" s="34" t="s">
        <v>535</v>
      </c>
      <c r="AB2914" s="34" t="s">
        <v>402</v>
      </c>
      <c r="AC2914" s="34" t="s">
        <v>7248</v>
      </c>
      <c r="AD2914" s="44" t="s">
        <v>4708</v>
      </c>
      <c r="AE2914" s="44" t="s">
        <v>7245</v>
      </c>
      <c r="AF2914" s="43">
        <v>451</v>
      </c>
      <c r="AG2914" s="34" t="s">
        <v>4763</v>
      </c>
      <c r="AH2914" s="34" t="s">
        <v>4762</v>
      </c>
      <c r="AI2914" s="43" t="s">
        <v>4764</v>
      </c>
      <c r="AJ2914" s="44" t="s">
        <v>4765</v>
      </c>
      <c r="AK2914" s="295">
        <v>7100459</v>
      </c>
      <c r="AL2914" s="44" t="s">
        <v>535</v>
      </c>
      <c r="AM2914" s="44" t="s">
        <v>4769</v>
      </c>
      <c r="AN2914" s="296">
        <v>268095900</v>
      </c>
      <c r="AO2914" s="34"/>
      <c r="AP2914" s="34"/>
      <c r="AQ2914" s="34"/>
      <c r="AR2914" s="34"/>
      <c r="AS2914" s="34"/>
      <c r="AT2914" s="44" t="s">
        <v>7212</v>
      </c>
      <c r="AU2914" s="44"/>
      <c r="AV2914" s="751" t="str" cm="1">
        <f t="array" ref="AV29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4" s="34"/>
      <c r="AX2914" s="34"/>
      <c r="AY2914" s="34"/>
      <c r="AZ2914" s="34"/>
      <c r="BA2914" s="34"/>
      <c r="BB2914" s="34"/>
      <c r="BC2914" s="34"/>
      <c r="BD2914" s="44">
        <v>70414</v>
      </c>
      <c r="BE2914" s="34" t="s">
        <v>2082</v>
      </c>
      <c r="BF2914" s="43" t="s">
        <v>1277</v>
      </c>
      <c r="BG2914" s="34" t="s">
        <v>535</v>
      </c>
      <c r="BH2914" s="34" t="s">
        <v>402</v>
      </c>
      <c r="BI2914" s="34" t="s">
        <v>7248</v>
      </c>
      <c r="BJ2914" s="44" t="s">
        <v>4708</v>
      </c>
      <c r="BK2914" s="44" t="s">
        <v>7245</v>
      </c>
    </row>
    <row r="2915" spans="22:63">
      <c r="V2915" s="43">
        <v>451</v>
      </c>
      <c r="W2915" s="34" t="s">
        <v>4763</v>
      </c>
      <c r="X2915" s="44">
        <v>70415</v>
      </c>
      <c r="Y2915" s="34" t="s">
        <v>2261</v>
      </c>
      <c r="Z2915" s="43" t="s">
        <v>1277</v>
      </c>
      <c r="AA2915" s="34" t="s">
        <v>535</v>
      </c>
      <c r="AB2915" s="34" t="s">
        <v>402</v>
      </c>
      <c r="AC2915" s="34" t="s">
        <v>7249</v>
      </c>
      <c r="AD2915" s="44" t="s">
        <v>4708</v>
      </c>
      <c r="AE2915" s="44" t="s">
        <v>7245</v>
      </c>
      <c r="AF2915" s="43">
        <v>451</v>
      </c>
      <c r="AG2915" s="34" t="s">
        <v>4763</v>
      </c>
      <c r="AH2915" s="34" t="s">
        <v>4762</v>
      </c>
      <c r="AI2915" s="43" t="s">
        <v>4764</v>
      </c>
      <c r="AJ2915" s="44" t="s">
        <v>4765</v>
      </c>
      <c r="AK2915" s="295">
        <v>7100459</v>
      </c>
      <c r="AL2915" s="44" t="s">
        <v>535</v>
      </c>
      <c r="AM2915" s="44" t="s">
        <v>4769</v>
      </c>
      <c r="AN2915" s="296">
        <v>268095900</v>
      </c>
      <c r="AO2915" s="34"/>
      <c r="AP2915" s="34"/>
      <c r="AQ2915" s="34"/>
      <c r="AR2915" s="34"/>
      <c r="AS2915" s="34"/>
      <c r="AT2915" s="44" t="s">
        <v>7212</v>
      </c>
      <c r="AU2915" s="44"/>
      <c r="AV2915" s="751" t="str" cm="1">
        <f t="array" ref="AV29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5" s="34"/>
      <c r="AX2915" s="34"/>
      <c r="AY2915" s="34"/>
      <c r="AZ2915" s="34"/>
      <c r="BA2915" s="34"/>
      <c r="BB2915" s="34"/>
      <c r="BC2915" s="34"/>
      <c r="BD2915" s="44">
        <v>70415</v>
      </c>
      <c r="BE2915" s="34" t="s">
        <v>2261</v>
      </c>
      <c r="BF2915" s="43" t="s">
        <v>1277</v>
      </c>
      <c r="BG2915" s="34" t="s">
        <v>535</v>
      </c>
      <c r="BH2915" s="34" t="s">
        <v>402</v>
      </c>
      <c r="BI2915" s="34" t="s">
        <v>7249</v>
      </c>
      <c r="BJ2915" s="44" t="s">
        <v>4708</v>
      </c>
      <c r="BK2915" s="44" t="s">
        <v>7245</v>
      </c>
    </row>
    <row r="2916" spans="22:63">
      <c r="V2916" s="43">
        <v>451</v>
      </c>
      <c r="W2916" s="34" t="s">
        <v>4763</v>
      </c>
      <c r="X2916" s="44">
        <v>70417</v>
      </c>
      <c r="Y2916" s="34" t="s">
        <v>2554</v>
      </c>
      <c r="Z2916" s="43" t="s">
        <v>1277</v>
      </c>
      <c r="AA2916" s="34" t="s">
        <v>535</v>
      </c>
      <c r="AB2916" s="34" t="s">
        <v>402</v>
      </c>
      <c r="AC2916" s="34" t="s">
        <v>7250</v>
      </c>
      <c r="AD2916" s="44" t="s">
        <v>4708</v>
      </c>
      <c r="AE2916" s="44" t="s">
        <v>7245</v>
      </c>
      <c r="AF2916" s="43">
        <v>451</v>
      </c>
      <c r="AG2916" s="34" t="s">
        <v>4763</v>
      </c>
      <c r="AH2916" s="34" t="s">
        <v>4762</v>
      </c>
      <c r="AI2916" s="43" t="s">
        <v>4764</v>
      </c>
      <c r="AJ2916" s="44" t="s">
        <v>4765</v>
      </c>
      <c r="AK2916" s="295">
        <v>7100459</v>
      </c>
      <c r="AL2916" s="44" t="s">
        <v>535</v>
      </c>
      <c r="AM2916" s="44" t="s">
        <v>4769</v>
      </c>
      <c r="AN2916" s="296">
        <v>268095900</v>
      </c>
      <c r="AO2916" s="34"/>
      <c r="AP2916" s="34"/>
      <c r="AQ2916" s="34"/>
      <c r="AR2916" s="34"/>
      <c r="AS2916" s="34"/>
      <c r="AT2916" s="44" t="s">
        <v>7212</v>
      </c>
      <c r="AU2916" s="44"/>
      <c r="AV2916" s="751" t="str" cm="1">
        <f t="array" ref="AV29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6" s="34"/>
      <c r="AX2916" s="34"/>
      <c r="AY2916" s="34"/>
      <c r="AZ2916" s="34"/>
      <c r="BA2916" s="34"/>
      <c r="BB2916" s="34"/>
      <c r="BC2916" s="34"/>
      <c r="BD2916" s="44">
        <v>70417</v>
      </c>
      <c r="BE2916" s="34" t="s">
        <v>2554</v>
      </c>
      <c r="BF2916" s="43" t="s">
        <v>1277</v>
      </c>
      <c r="BG2916" s="34" t="s">
        <v>535</v>
      </c>
      <c r="BH2916" s="34" t="s">
        <v>402</v>
      </c>
      <c r="BI2916" s="34" t="s">
        <v>7250</v>
      </c>
      <c r="BJ2916" s="44" t="s">
        <v>4708</v>
      </c>
      <c r="BK2916" s="44" t="s">
        <v>7245</v>
      </c>
    </row>
    <row r="2917" spans="22:63">
      <c r="V2917" s="43">
        <v>451</v>
      </c>
      <c r="W2917" s="34" t="s">
        <v>4763</v>
      </c>
      <c r="X2917" s="44">
        <v>70416</v>
      </c>
      <c r="Y2917" s="34" t="s">
        <v>2415</v>
      </c>
      <c r="Z2917" s="43" t="s">
        <v>1277</v>
      </c>
      <c r="AA2917" s="34" t="s">
        <v>535</v>
      </c>
      <c r="AB2917" s="34" t="s">
        <v>402</v>
      </c>
      <c r="AC2917" s="34" t="s">
        <v>7251</v>
      </c>
      <c r="AD2917" s="44" t="s">
        <v>4708</v>
      </c>
      <c r="AE2917" s="44" t="s">
        <v>7245</v>
      </c>
      <c r="AF2917" s="43">
        <v>451</v>
      </c>
      <c r="AG2917" s="34" t="s">
        <v>4763</v>
      </c>
      <c r="AH2917" s="34" t="s">
        <v>4762</v>
      </c>
      <c r="AI2917" s="43" t="s">
        <v>4764</v>
      </c>
      <c r="AJ2917" s="44" t="s">
        <v>4765</v>
      </c>
      <c r="AK2917" s="295">
        <v>7100459</v>
      </c>
      <c r="AL2917" s="44" t="s">
        <v>535</v>
      </c>
      <c r="AM2917" s="44" t="s">
        <v>4769</v>
      </c>
      <c r="AN2917" s="296">
        <v>268095900</v>
      </c>
      <c r="AO2917" s="34"/>
      <c r="AP2917" s="34"/>
      <c r="AQ2917" s="34"/>
      <c r="AR2917" s="34"/>
      <c r="AS2917" s="34"/>
      <c r="AT2917" s="44" t="s">
        <v>7212</v>
      </c>
      <c r="AU2917" s="44"/>
      <c r="AV2917" s="751" t="str" cm="1">
        <f t="array" ref="AV29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7" s="34"/>
      <c r="AX2917" s="34"/>
      <c r="AY2917" s="34"/>
      <c r="AZ2917" s="34"/>
      <c r="BA2917" s="34"/>
      <c r="BB2917" s="34"/>
      <c r="BC2917" s="34"/>
      <c r="BD2917" s="44">
        <v>70416</v>
      </c>
      <c r="BE2917" s="34" t="s">
        <v>2415</v>
      </c>
      <c r="BF2917" s="43" t="s">
        <v>1277</v>
      </c>
      <c r="BG2917" s="34" t="s">
        <v>535</v>
      </c>
      <c r="BH2917" s="34" t="s">
        <v>402</v>
      </c>
      <c r="BI2917" s="34" t="s">
        <v>7251</v>
      </c>
      <c r="BJ2917" s="44" t="s">
        <v>4708</v>
      </c>
      <c r="BK2917" s="44" t="s">
        <v>7245</v>
      </c>
    </row>
    <row r="2918" spans="22:63">
      <c r="V2918" s="43">
        <v>451</v>
      </c>
      <c r="W2918" s="34" t="s">
        <v>4763</v>
      </c>
      <c r="X2918" s="44">
        <v>70413</v>
      </c>
      <c r="Y2918" s="34" t="s">
        <v>1889</v>
      </c>
      <c r="Z2918" s="43" t="s">
        <v>1277</v>
      </c>
      <c r="AA2918" s="34" t="s">
        <v>535</v>
      </c>
      <c r="AB2918" s="34" t="s">
        <v>402</v>
      </c>
      <c r="AC2918" s="34" t="s">
        <v>1889</v>
      </c>
      <c r="AD2918" s="44" t="s">
        <v>4708</v>
      </c>
      <c r="AE2918" s="44" t="s">
        <v>7245</v>
      </c>
      <c r="AF2918" s="43">
        <v>451</v>
      </c>
      <c r="AG2918" s="34" t="s">
        <v>4763</v>
      </c>
      <c r="AH2918" s="34" t="s">
        <v>4762</v>
      </c>
      <c r="AI2918" s="43" t="s">
        <v>4764</v>
      </c>
      <c r="AJ2918" s="44" t="s">
        <v>4765</v>
      </c>
      <c r="AK2918" s="295">
        <v>7100459</v>
      </c>
      <c r="AL2918" s="44" t="s">
        <v>535</v>
      </c>
      <c r="AM2918" s="44" t="s">
        <v>4769</v>
      </c>
      <c r="AN2918" s="296">
        <v>268095900</v>
      </c>
      <c r="AO2918" s="34"/>
      <c r="AP2918" s="34"/>
      <c r="AQ2918" s="34"/>
      <c r="AR2918" s="34"/>
      <c r="AS2918" s="34"/>
      <c r="AT2918" s="44" t="s">
        <v>7212</v>
      </c>
      <c r="AU2918" s="44"/>
      <c r="AV2918" s="751" t="str" cm="1">
        <f t="array" ref="AV29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8" s="34"/>
      <c r="AX2918" s="34"/>
      <c r="AY2918" s="34"/>
      <c r="AZ2918" s="34"/>
      <c r="BA2918" s="34"/>
      <c r="BB2918" s="34"/>
      <c r="BC2918" s="34"/>
      <c r="BD2918" s="44">
        <v>70413</v>
      </c>
      <c r="BE2918" s="34" t="s">
        <v>1889</v>
      </c>
      <c r="BF2918" s="43" t="s">
        <v>1277</v>
      </c>
      <c r="BG2918" s="34" t="s">
        <v>535</v>
      </c>
      <c r="BH2918" s="34" t="s">
        <v>402</v>
      </c>
      <c r="BI2918" s="34" t="s">
        <v>1889</v>
      </c>
      <c r="BJ2918" s="44" t="s">
        <v>4708</v>
      </c>
      <c r="BK2918" s="44" t="s">
        <v>7245</v>
      </c>
    </row>
    <row r="2919" spans="22:63">
      <c r="V2919" s="43">
        <v>451</v>
      </c>
      <c r="W2919" s="34" t="s">
        <v>4763</v>
      </c>
      <c r="X2919" s="44">
        <v>71401</v>
      </c>
      <c r="Y2919" s="34" t="s">
        <v>809</v>
      </c>
      <c r="Z2919" s="43" t="s">
        <v>1277</v>
      </c>
      <c r="AA2919" s="34" t="s">
        <v>544</v>
      </c>
      <c r="AB2919" s="34" t="s">
        <v>402</v>
      </c>
      <c r="AC2919" s="34" t="s">
        <v>809</v>
      </c>
      <c r="AD2919" s="44" t="s">
        <v>4708</v>
      </c>
      <c r="AE2919" s="44" t="s">
        <v>7245</v>
      </c>
      <c r="AF2919" s="43">
        <v>451</v>
      </c>
      <c r="AG2919" s="34" t="s">
        <v>4763</v>
      </c>
      <c r="AH2919" s="34" t="s">
        <v>4762</v>
      </c>
      <c r="AI2919" s="43" t="s">
        <v>4764</v>
      </c>
      <c r="AJ2919" s="44" t="s">
        <v>4765</v>
      </c>
      <c r="AK2919" s="295">
        <v>7100459</v>
      </c>
      <c r="AL2919" s="44" t="s">
        <v>535</v>
      </c>
      <c r="AM2919" s="44" t="s">
        <v>4769</v>
      </c>
      <c r="AN2919" s="296">
        <v>268095900</v>
      </c>
      <c r="AO2919" s="34"/>
      <c r="AP2919" s="34"/>
      <c r="AQ2919" s="34"/>
      <c r="AR2919" s="34"/>
      <c r="AS2919" s="34"/>
      <c r="AT2919" s="44" t="s">
        <v>7212</v>
      </c>
      <c r="AU2919" s="44"/>
      <c r="AV2919" s="751" t="str" cm="1">
        <f t="array" ref="AV29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19" s="34"/>
      <c r="AX2919" s="34"/>
      <c r="AY2919" s="34"/>
      <c r="AZ2919" s="34"/>
      <c r="BA2919" s="34"/>
      <c r="BB2919" s="34"/>
      <c r="BC2919" s="34"/>
      <c r="BD2919" s="44">
        <v>71401</v>
      </c>
      <c r="BE2919" s="34" t="s">
        <v>809</v>
      </c>
      <c r="BF2919" s="43" t="s">
        <v>1277</v>
      </c>
      <c r="BG2919" s="34" t="s">
        <v>544</v>
      </c>
      <c r="BH2919" s="34" t="s">
        <v>402</v>
      </c>
      <c r="BI2919" s="34" t="s">
        <v>809</v>
      </c>
      <c r="BJ2919" s="44" t="s">
        <v>4708</v>
      </c>
      <c r="BK2919" s="44" t="s">
        <v>7245</v>
      </c>
    </row>
    <row r="2920" spans="22:63">
      <c r="V2920" s="43">
        <v>451</v>
      </c>
      <c r="W2920" s="34" t="s">
        <v>4763</v>
      </c>
      <c r="X2920" s="44">
        <v>71402</v>
      </c>
      <c r="Y2920" s="34" t="s">
        <v>1074</v>
      </c>
      <c r="Z2920" s="43" t="s">
        <v>1277</v>
      </c>
      <c r="AA2920" s="34" t="s">
        <v>544</v>
      </c>
      <c r="AB2920" s="34" t="s">
        <v>402</v>
      </c>
      <c r="AC2920" s="34" t="s">
        <v>1074</v>
      </c>
      <c r="AD2920" s="44" t="s">
        <v>4708</v>
      </c>
      <c r="AE2920" s="44" t="s">
        <v>7245</v>
      </c>
      <c r="AF2920" s="43">
        <v>451</v>
      </c>
      <c r="AG2920" s="34" t="s">
        <v>4763</v>
      </c>
      <c r="AH2920" s="34" t="s">
        <v>4762</v>
      </c>
      <c r="AI2920" s="43" t="s">
        <v>4764</v>
      </c>
      <c r="AJ2920" s="44" t="s">
        <v>4765</v>
      </c>
      <c r="AK2920" s="295">
        <v>7100459</v>
      </c>
      <c r="AL2920" s="44" t="s">
        <v>535</v>
      </c>
      <c r="AM2920" s="44" t="s">
        <v>4769</v>
      </c>
      <c r="AN2920" s="296">
        <v>268095900</v>
      </c>
      <c r="AO2920" s="34"/>
      <c r="AP2920" s="34"/>
      <c r="AQ2920" s="34"/>
      <c r="AR2920" s="34"/>
      <c r="AS2920" s="34"/>
      <c r="AT2920" s="44" t="s">
        <v>7212</v>
      </c>
      <c r="AU2920" s="44"/>
      <c r="AV2920" s="751" t="str" cm="1">
        <f t="array" ref="AV29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0" s="34"/>
      <c r="AX2920" s="34"/>
      <c r="AY2920" s="34"/>
      <c r="AZ2920" s="34"/>
      <c r="BA2920" s="34"/>
      <c r="BB2920" s="34"/>
      <c r="BC2920" s="34"/>
      <c r="BD2920" s="44">
        <v>71402</v>
      </c>
      <c r="BE2920" s="34" t="s">
        <v>1074</v>
      </c>
      <c r="BF2920" s="43" t="s">
        <v>1277</v>
      </c>
      <c r="BG2920" s="34" t="s">
        <v>544</v>
      </c>
      <c r="BH2920" s="34" t="s">
        <v>402</v>
      </c>
      <c r="BI2920" s="34" t="s">
        <v>1074</v>
      </c>
      <c r="BJ2920" s="44" t="s">
        <v>4708</v>
      </c>
      <c r="BK2920" s="44" t="s">
        <v>7245</v>
      </c>
    </row>
    <row r="2921" spans="22:63">
      <c r="V2921" s="43">
        <v>451</v>
      </c>
      <c r="W2921" s="34" t="s">
        <v>4763</v>
      </c>
      <c r="X2921" s="44">
        <v>71406</v>
      </c>
      <c r="Y2921" s="34" t="s">
        <v>1656</v>
      </c>
      <c r="Z2921" s="43" t="s">
        <v>1277</v>
      </c>
      <c r="AA2921" s="34" t="s">
        <v>544</v>
      </c>
      <c r="AB2921" s="34" t="s">
        <v>402</v>
      </c>
      <c r="AC2921" s="34" t="s">
        <v>1656</v>
      </c>
      <c r="AD2921" s="44" t="s">
        <v>4708</v>
      </c>
      <c r="AE2921" s="44" t="s">
        <v>7245</v>
      </c>
      <c r="AF2921" s="43">
        <v>451</v>
      </c>
      <c r="AG2921" s="34" t="s">
        <v>4763</v>
      </c>
      <c r="AH2921" s="34" t="s">
        <v>4762</v>
      </c>
      <c r="AI2921" s="43" t="s">
        <v>4764</v>
      </c>
      <c r="AJ2921" s="44" t="s">
        <v>4765</v>
      </c>
      <c r="AK2921" s="295">
        <v>7100459</v>
      </c>
      <c r="AL2921" s="44" t="s">
        <v>535</v>
      </c>
      <c r="AM2921" s="44" t="s">
        <v>4769</v>
      </c>
      <c r="AN2921" s="296">
        <v>268095900</v>
      </c>
      <c r="AO2921" s="34"/>
      <c r="AP2921" s="34"/>
      <c r="AQ2921" s="34"/>
      <c r="AR2921" s="34"/>
      <c r="AS2921" s="34"/>
      <c r="AT2921" s="44" t="s">
        <v>7212</v>
      </c>
      <c r="AU2921" s="44"/>
      <c r="AV2921" s="751" t="str" cm="1">
        <f t="array" ref="AV29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1" s="34"/>
      <c r="AX2921" s="34"/>
      <c r="AY2921" s="34"/>
      <c r="AZ2921" s="34"/>
      <c r="BA2921" s="34"/>
      <c r="BB2921" s="34"/>
      <c r="BC2921" s="34"/>
      <c r="BD2921" s="44">
        <v>71406</v>
      </c>
      <c r="BE2921" s="34" t="s">
        <v>1656</v>
      </c>
      <c r="BF2921" s="43" t="s">
        <v>1277</v>
      </c>
      <c r="BG2921" s="34" t="s">
        <v>544</v>
      </c>
      <c r="BH2921" s="34" t="s">
        <v>402</v>
      </c>
      <c r="BI2921" s="34" t="s">
        <v>1656</v>
      </c>
      <c r="BJ2921" s="44" t="s">
        <v>4708</v>
      </c>
      <c r="BK2921" s="44" t="s">
        <v>7245</v>
      </c>
    </row>
    <row r="2922" spans="22:63">
      <c r="V2922" s="43">
        <v>451</v>
      </c>
      <c r="W2922" s="34" t="s">
        <v>4763</v>
      </c>
      <c r="X2922" s="44">
        <v>71404</v>
      </c>
      <c r="Y2922" s="34" t="s">
        <v>1368</v>
      </c>
      <c r="Z2922" s="43" t="s">
        <v>1277</v>
      </c>
      <c r="AA2922" s="34" t="s">
        <v>544</v>
      </c>
      <c r="AB2922" s="34" t="s">
        <v>402</v>
      </c>
      <c r="AC2922" s="34" t="s">
        <v>1368</v>
      </c>
      <c r="AD2922" s="44" t="s">
        <v>4708</v>
      </c>
      <c r="AE2922" s="44" t="s">
        <v>7245</v>
      </c>
      <c r="AF2922" s="43">
        <v>451</v>
      </c>
      <c r="AG2922" s="34" t="s">
        <v>4763</v>
      </c>
      <c r="AH2922" s="34" t="s">
        <v>4762</v>
      </c>
      <c r="AI2922" s="43" t="s">
        <v>4764</v>
      </c>
      <c r="AJ2922" s="44" t="s">
        <v>4765</v>
      </c>
      <c r="AK2922" s="295">
        <v>7100459</v>
      </c>
      <c r="AL2922" s="44" t="s">
        <v>535</v>
      </c>
      <c r="AM2922" s="44" t="s">
        <v>4769</v>
      </c>
      <c r="AN2922" s="296">
        <v>268095900</v>
      </c>
      <c r="AO2922" s="34"/>
      <c r="AP2922" s="34"/>
      <c r="AQ2922" s="34"/>
      <c r="AR2922" s="34"/>
      <c r="AS2922" s="34"/>
      <c r="AT2922" s="44" t="s">
        <v>7212</v>
      </c>
      <c r="AU2922" s="44"/>
      <c r="AV2922" s="751" t="str" cm="1">
        <f t="array" ref="AV29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2" s="34"/>
      <c r="AX2922" s="34"/>
      <c r="AY2922" s="34"/>
      <c r="AZ2922" s="34"/>
      <c r="BA2922" s="34"/>
      <c r="BB2922" s="34"/>
      <c r="BC2922" s="34"/>
      <c r="BD2922" s="44">
        <v>71404</v>
      </c>
      <c r="BE2922" s="34" t="s">
        <v>1368</v>
      </c>
      <c r="BF2922" s="43" t="s">
        <v>1277</v>
      </c>
      <c r="BG2922" s="34" t="s">
        <v>544</v>
      </c>
      <c r="BH2922" s="34" t="s">
        <v>402</v>
      </c>
      <c r="BI2922" s="34" t="s">
        <v>1368</v>
      </c>
      <c r="BJ2922" s="44" t="s">
        <v>4708</v>
      </c>
      <c r="BK2922" s="44" t="s">
        <v>7245</v>
      </c>
    </row>
    <row r="2923" spans="22:63">
      <c r="V2923" s="43">
        <v>451</v>
      </c>
      <c r="W2923" s="34" t="s">
        <v>4763</v>
      </c>
      <c r="X2923" s="44">
        <v>71400</v>
      </c>
      <c r="Y2923" s="34" t="s">
        <v>7252</v>
      </c>
      <c r="Z2923" s="43" t="s">
        <v>1277</v>
      </c>
      <c r="AA2923" s="34" t="s">
        <v>544</v>
      </c>
      <c r="AB2923" s="34" t="s">
        <v>402</v>
      </c>
      <c r="AC2923" s="34" t="s">
        <v>1656</v>
      </c>
      <c r="AD2923" s="44" t="s">
        <v>4708</v>
      </c>
      <c r="AE2923" s="44" t="s">
        <v>7245</v>
      </c>
      <c r="AF2923" s="43">
        <v>451</v>
      </c>
      <c r="AG2923" s="34" t="s">
        <v>4763</v>
      </c>
      <c r="AH2923" s="34" t="s">
        <v>4762</v>
      </c>
      <c r="AI2923" s="43" t="s">
        <v>4764</v>
      </c>
      <c r="AJ2923" s="44" t="s">
        <v>4765</v>
      </c>
      <c r="AK2923" s="295">
        <v>7100459</v>
      </c>
      <c r="AL2923" s="44" t="s">
        <v>535</v>
      </c>
      <c r="AM2923" s="44" t="s">
        <v>4769</v>
      </c>
      <c r="AN2923" s="296">
        <v>268095900</v>
      </c>
      <c r="AO2923" s="34"/>
      <c r="AP2923" s="34"/>
      <c r="AQ2923" s="34"/>
      <c r="AR2923" s="34"/>
      <c r="AS2923" s="34"/>
      <c r="AT2923" s="44" t="s">
        <v>7212</v>
      </c>
      <c r="AU2923" s="44"/>
      <c r="AV2923" s="751" t="str" cm="1">
        <f t="array" ref="AV29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3" s="34"/>
      <c r="AX2923" s="34"/>
      <c r="AY2923" s="34"/>
      <c r="AZ2923" s="34"/>
      <c r="BA2923" s="34"/>
      <c r="BB2923" s="34"/>
      <c r="BC2923" s="34"/>
      <c r="BD2923" s="44">
        <v>71400</v>
      </c>
      <c r="BE2923" s="34" t="s">
        <v>7252</v>
      </c>
      <c r="BF2923" s="43" t="s">
        <v>1277</v>
      </c>
      <c r="BG2923" s="34" t="s">
        <v>544</v>
      </c>
      <c r="BH2923" s="34" t="s">
        <v>402</v>
      </c>
      <c r="BI2923" s="34" t="s">
        <v>1656</v>
      </c>
      <c r="BJ2923" s="44" t="s">
        <v>4708</v>
      </c>
      <c r="BK2923" s="44" t="s">
        <v>7245</v>
      </c>
    </row>
    <row r="2924" spans="22:63">
      <c r="V2924" s="43">
        <v>452</v>
      </c>
      <c r="W2924" s="34" t="s">
        <v>4776</v>
      </c>
      <c r="X2924" s="44">
        <v>70201</v>
      </c>
      <c r="Y2924" s="34" t="s">
        <v>533</v>
      </c>
      <c r="Z2924" s="43" t="s">
        <v>1277</v>
      </c>
      <c r="AA2924" s="34" t="s">
        <v>533</v>
      </c>
      <c r="AB2924" s="34" t="s">
        <v>402</v>
      </c>
      <c r="AC2924" s="34" t="s">
        <v>533</v>
      </c>
      <c r="AD2924" s="44" t="s">
        <v>4708</v>
      </c>
      <c r="AE2924" s="44" t="s">
        <v>7245</v>
      </c>
      <c r="AF2924" s="43">
        <v>452</v>
      </c>
      <c r="AG2924" s="34" t="s">
        <v>4776</v>
      </c>
      <c r="AH2924" s="34" t="s">
        <v>4775</v>
      </c>
      <c r="AI2924" s="43" t="s">
        <v>4764</v>
      </c>
      <c r="AJ2924" s="44" t="s">
        <v>4777</v>
      </c>
      <c r="AK2924" s="295">
        <v>7000601</v>
      </c>
      <c r="AL2924" s="44" t="s">
        <v>402</v>
      </c>
      <c r="AM2924" s="44" t="s">
        <v>4781</v>
      </c>
      <c r="AN2924" s="296">
        <v>266093870</v>
      </c>
      <c r="AO2924" s="34"/>
      <c r="AP2924" s="34"/>
      <c r="AQ2924" s="34"/>
      <c r="AR2924" s="34"/>
      <c r="AS2924" s="34"/>
      <c r="AT2924" s="44" t="s">
        <v>7212</v>
      </c>
      <c r="AU2924" s="44"/>
      <c r="AV2924" s="751" t="str" cm="1">
        <f t="array" ref="AV29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4" s="34"/>
      <c r="AX2924" s="34"/>
      <c r="AY2924" s="34"/>
      <c r="AZ2924" s="34"/>
      <c r="BA2924" s="34"/>
      <c r="BB2924" s="34"/>
      <c r="BC2924" s="34"/>
      <c r="BD2924" s="44">
        <v>70201</v>
      </c>
      <c r="BE2924" s="34" t="s">
        <v>533</v>
      </c>
      <c r="BF2924" s="43" t="s">
        <v>1277</v>
      </c>
      <c r="BG2924" s="34" t="s">
        <v>533</v>
      </c>
      <c r="BH2924" s="34" t="s">
        <v>402</v>
      </c>
      <c r="BI2924" s="34" t="s">
        <v>533</v>
      </c>
      <c r="BJ2924" s="44" t="s">
        <v>4708</v>
      </c>
      <c r="BK2924" s="44" t="s">
        <v>7245</v>
      </c>
    </row>
    <row r="2925" spans="22:63">
      <c r="V2925" s="43">
        <v>452</v>
      </c>
      <c r="W2925" s="34" t="s">
        <v>4776</v>
      </c>
      <c r="X2925" s="44">
        <v>70200</v>
      </c>
      <c r="Y2925" s="34" t="s">
        <v>7253</v>
      </c>
      <c r="Z2925" s="43" t="s">
        <v>1277</v>
      </c>
      <c r="AA2925" s="34" t="s">
        <v>533</v>
      </c>
      <c r="AB2925" s="34" t="s">
        <v>402</v>
      </c>
      <c r="AC2925" s="34" t="s">
        <v>533</v>
      </c>
      <c r="AD2925" s="44" t="s">
        <v>4708</v>
      </c>
      <c r="AE2925" s="44" t="s">
        <v>7245</v>
      </c>
      <c r="AF2925" s="43">
        <v>452</v>
      </c>
      <c r="AG2925" s="34" t="s">
        <v>4776</v>
      </c>
      <c r="AH2925" s="34" t="s">
        <v>4775</v>
      </c>
      <c r="AI2925" s="43" t="s">
        <v>4764</v>
      </c>
      <c r="AJ2925" s="44" t="s">
        <v>4777</v>
      </c>
      <c r="AK2925" s="295">
        <v>7000601</v>
      </c>
      <c r="AL2925" s="44" t="s">
        <v>402</v>
      </c>
      <c r="AM2925" s="44" t="s">
        <v>4781</v>
      </c>
      <c r="AN2925" s="296">
        <v>266093870</v>
      </c>
      <c r="AO2925" s="34"/>
      <c r="AP2925" s="34"/>
      <c r="AQ2925" s="34"/>
      <c r="AR2925" s="34"/>
      <c r="AS2925" s="34"/>
      <c r="AT2925" s="44" t="s">
        <v>7212</v>
      </c>
      <c r="AU2925" s="44"/>
      <c r="AV2925" s="751" t="str" cm="1">
        <f t="array" ref="AV29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5" s="34"/>
      <c r="AX2925" s="34"/>
      <c r="AY2925" s="34"/>
      <c r="AZ2925" s="34"/>
      <c r="BA2925" s="34"/>
      <c r="BB2925" s="34"/>
      <c r="BC2925" s="34"/>
      <c r="BD2925" s="44">
        <v>70200</v>
      </c>
      <c r="BE2925" s="34" t="s">
        <v>7253</v>
      </c>
      <c r="BF2925" s="43" t="s">
        <v>1277</v>
      </c>
      <c r="BG2925" s="34" t="s">
        <v>533</v>
      </c>
      <c r="BH2925" s="34" t="s">
        <v>402</v>
      </c>
      <c r="BI2925" s="34" t="s">
        <v>533</v>
      </c>
      <c r="BJ2925" s="44" t="s">
        <v>4708</v>
      </c>
      <c r="BK2925" s="44" t="s">
        <v>7245</v>
      </c>
    </row>
    <row r="2926" spans="22:63">
      <c r="V2926" s="43">
        <v>452</v>
      </c>
      <c r="W2926" s="34" t="s">
        <v>4776</v>
      </c>
      <c r="X2926" s="44">
        <v>70202</v>
      </c>
      <c r="Y2926" s="34" t="s">
        <v>1066</v>
      </c>
      <c r="Z2926" s="43" t="s">
        <v>1277</v>
      </c>
      <c r="AA2926" s="34" t="s">
        <v>533</v>
      </c>
      <c r="AB2926" s="34" t="s">
        <v>402</v>
      </c>
      <c r="AC2926" s="34" t="s">
        <v>1066</v>
      </c>
      <c r="AD2926" s="44" t="s">
        <v>4708</v>
      </c>
      <c r="AE2926" s="44" t="s">
        <v>7245</v>
      </c>
      <c r="AF2926" s="43">
        <v>452</v>
      </c>
      <c r="AG2926" s="34" t="s">
        <v>4776</v>
      </c>
      <c r="AH2926" s="34" t="s">
        <v>4775</v>
      </c>
      <c r="AI2926" s="43" t="s">
        <v>4764</v>
      </c>
      <c r="AJ2926" s="44" t="s">
        <v>4777</v>
      </c>
      <c r="AK2926" s="295">
        <v>7000601</v>
      </c>
      <c r="AL2926" s="44" t="s">
        <v>402</v>
      </c>
      <c r="AM2926" s="44" t="s">
        <v>4781</v>
      </c>
      <c r="AN2926" s="296">
        <v>266093870</v>
      </c>
      <c r="AO2926" s="34"/>
      <c r="AP2926" s="34"/>
      <c r="AQ2926" s="34"/>
      <c r="AR2926" s="34"/>
      <c r="AS2926" s="34"/>
      <c r="AT2926" s="44" t="s">
        <v>7212</v>
      </c>
      <c r="AU2926" s="44"/>
      <c r="AV2926" s="751" t="str" cm="1">
        <f t="array" ref="AV29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6" s="34"/>
      <c r="AX2926" s="34"/>
      <c r="AY2926" s="34"/>
      <c r="AZ2926" s="34"/>
      <c r="BA2926" s="34"/>
      <c r="BB2926" s="34"/>
      <c r="BC2926" s="34"/>
      <c r="BD2926" s="44">
        <v>70202</v>
      </c>
      <c r="BE2926" s="34" t="s">
        <v>1066</v>
      </c>
      <c r="BF2926" s="43" t="s">
        <v>1277</v>
      </c>
      <c r="BG2926" s="34" t="s">
        <v>533</v>
      </c>
      <c r="BH2926" s="34" t="s">
        <v>402</v>
      </c>
      <c r="BI2926" s="34" t="s">
        <v>1066</v>
      </c>
      <c r="BJ2926" s="44" t="s">
        <v>4708</v>
      </c>
      <c r="BK2926" s="44" t="s">
        <v>7245</v>
      </c>
    </row>
    <row r="2927" spans="22:63">
      <c r="V2927" s="43">
        <v>452</v>
      </c>
      <c r="W2927" s="34" t="s">
        <v>4776</v>
      </c>
      <c r="X2927" s="44">
        <v>70208</v>
      </c>
      <c r="Y2927" s="34" t="s">
        <v>1648</v>
      </c>
      <c r="Z2927" s="43" t="s">
        <v>1277</v>
      </c>
      <c r="AA2927" s="34" t="s">
        <v>533</v>
      </c>
      <c r="AB2927" s="34" t="s">
        <v>402</v>
      </c>
      <c r="AC2927" s="34" t="s">
        <v>7254</v>
      </c>
      <c r="AD2927" s="44" t="s">
        <v>4708</v>
      </c>
      <c r="AE2927" s="44" t="s">
        <v>7245</v>
      </c>
      <c r="AF2927" s="43">
        <v>452</v>
      </c>
      <c r="AG2927" s="34" t="s">
        <v>4776</v>
      </c>
      <c r="AH2927" s="34" t="s">
        <v>4775</v>
      </c>
      <c r="AI2927" s="43" t="s">
        <v>4764</v>
      </c>
      <c r="AJ2927" s="44" t="s">
        <v>4777</v>
      </c>
      <c r="AK2927" s="295">
        <v>7000601</v>
      </c>
      <c r="AL2927" s="44" t="s">
        <v>402</v>
      </c>
      <c r="AM2927" s="44" t="s">
        <v>4781</v>
      </c>
      <c r="AN2927" s="296">
        <v>266093870</v>
      </c>
      <c r="AO2927" s="34"/>
      <c r="AP2927" s="34"/>
      <c r="AQ2927" s="34"/>
      <c r="AR2927" s="34"/>
      <c r="AS2927" s="34"/>
      <c r="AT2927" s="44" t="s">
        <v>7212</v>
      </c>
      <c r="AU2927" s="44"/>
      <c r="AV2927" s="751" t="str" cm="1">
        <f t="array" ref="AV29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7" s="34"/>
      <c r="AX2927" s="34"/>
      <c r="AY2927" s="34"/>
      <c r="AZ2927" s="34"/>
      <c r="BA2927" s="34"/>
      <c r="BB2927" s="34"/>
      <c r="BC2927" s="34"/>
      <c r="BD2927" s="44">
        <v>70208</v>
      </c>
      <c r="BE2927" s="34" t="s">
        <v>1648</v>
      </c>
      <c r="BF2927" s="43" t="s">
        <v>1277</v>
      </c>
      <c r="BG2927" s="34" t="s">
        <v>533</v>
      </c>
      <c r="BH2927" s="34" t="s">
        <v>402</v>
      </c>
      <c r="BI2927" s="34" t="s">
        <v>7254</v>
      </c>
      <c r="BJ2927" s="44" t="s">
        <v>4708</v>
      </c>
      <c r="BK2927" s="44" t="s">
        <v>7245</v>
      </c>
    </row>
    <row r="2928" spans="22:63">
      <c r="V2928" s="43">
        <v>452</v>
      </c>
      <c r="W2928" s="34" t="s">
        <v>4776</v>
      </c>
      <c r="X2928" s="44">
        <v>70209</v>
      </c>
      <c r="Y2928" s="34" t="s">
        <v>1888</v>
      </c>
      <c r="Z2928" s="43" t="s">
        <v>1277</v>
      </c>
      <c r="AA2928" s="34" t="s">
        <v>533</v>
      </c>
      <c r="AB2928" s="34" t="s">
        <v>402</v>
      </c>
      <c r="AC2928" s="34" t="s">
        <v>7255</v>
      </c>
      <c r="AD2928" s="44" t="s">
        <v>4708</v>
      </c>
      <c r="AE2928" s="44" t="s">
        <v>7245</v>
      </c>
      <c r="AF2928" s="43">
        <v>452</v>
      </c>
      <c r="AG2928" s="34" t="s">
        <v>4776</v>
      </c>
      <c r="AH2928" s="34" t="s">
        <v>4775</v>
      </c>
      <c r="AI2928" s="43" t="s">
        <v>4764</v>
      </c>
      <c r="AJ2928" s="44" t="s">
        <v>4777</v>
      </c>
      <c r="AK2928" s="295">
        <v>7000601</v>
      </c>
      <c r="AL2928" s="44" t="s">
        <v>402</v>
      </c>
      <c r="AM2928" s="44" t="s">
        <v>4781</v>
      </c>
      <c r="AN2928" s="296">
        <v>266093870</v>
      </c>
      <c r="AO2928" s="34"/>
      <c r="AP2928" s="34"/>
      <c r="AQ2928" s="34"/>
      <c r="AR2928" s="34"/>
      <c r="AS2928" s="34"/>
      <c r="AT2928" s="44" t="s">
        <v>7212</v>
      </c>
      <c r="AU2928" s="44"/>
      <c r="AV2928" s="751" t="str" cm="1">
        <f t="array" ref="AV29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8" s="34"/>
      <c r="AX2928" s="34"/>
      <c r="AY2928" s="34"/>
      <c r="AZ2928" s="34"/>
      <c r="BA2928" s="34"/>
      <c r="BB2928" s="34"/>
      <c r="BC2928" s="34"/>
      <c r="BD2928" s="44">
        <v>70209</v>
      </c>
      <c r="BE2928" s="34" t="s">
        <v>1888</v>
      </c>
      <c r="BF2928" s="43" t="s">
        <v>1277</v>
      </c>
      <c r="BG2928" s="34" t="s">
        <v>533</v>
      </c>
      <c r="BH2928" s="34" t="s">
        <v>402</v>
      </c>
      <c r="BI2928" s="34" t="s">
        <v>7255</v>
      </c>
      <c r="BJ2928" s="44" t="s">
        <v>4708</v>
      </c>
      <c r="BK2928" s="44" t="s">
        <v>7245</v>
      </c>
    </row>
    <row r="2929" spans="22:63">
      <c r="V2929" s="43">
        <v>452</v>
      </c>
      <c r="W2929" s="34" t="s">
        <v>4776</v>
      </c>
      <c r="X2929" s="44">
        <v>70206</v>
      </c>
      <c r="Y2929" s="34" t="s">
        <v>1361</v>
      </c>
      <c r="Z2929" s="43" t="s">
        <v>1277</v>
      </c>
      <c r="AA2929" s="34" t="s">
        <v>533</v>
      </c>
      <c r="AB2929" s="34" t="s">
        <v>402</v>
      </c>
      <c r="AC2929" s="34" t="s">
        <v>1361</v>
      </c>
      <c r="AD2929" s="44" t="s">
        <v>4708</v>
      </c>
      <c r="AE2929" s="44" t="s">
        <v>7245</v>
      </c>
      <c r="AF2929" s="43">
        <v>452</v>
      </c>
      <c r="AG2929" s="34" t="s">
        <v>4776</v>
      </c>
      <c r="AH2929" s="34" t="s">
        <v>4775</v>
      </c>
      <c r="AI2929" s="43" t="s">
        <v>4764</v>
      </c>
      <c r="AJ2929" s="44" t="s">
        <v>4777</v>
      </c>
      <c r="AK2929" s="295">
        <v>7000601</v>
      </c>
      <c r="AL2929" s="44" t="s">
        <v>402</v>
      </c>
      <c r="AM2929" s="44" t="s">
        <v>4781</v>
      </c>
      <c r="AN2929" s="296">
        <v>266093870</v>
      </c>
      <c r="AO2929" s="34"/>
      <c r="AP2929" s="34"/>
      <c r="AQ2929" s="34"/>
      <c r="AR2929" s="34"/>
      <c r="AS2929" s="34"/>
      <c r="AT2929" s="44" t="s">
        <v>7212</v>
      </c>
      <c r="AU2929" s="44"/>
      <c r="AV2929" s="751" t="str" cm="1">
        <f t="array" ref="AV29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29" s="34"/>
      <c r="AX2929" s="34"/>
      <c r="AY2929" s="34"/>
      <c r="AZ2929" s="34"/>
      <c r="BA2929" s="34"/>
      <c r="BB2929" s="34"/>
      <c r="BC2929" s="34"/>
      <c r="BD2929" s="44">
        <v>70206</v>
      </c>
      <c r="BE2929" s="34" t="s">
        <v>1361</v>
      </c>
      <c r="BF2929" s="43" t="s">
        <v>1277</v>
      </c>
      <c r="BG2929" s="34" t="s">
        <v>533</v>
      </c>
      <c r="BH2929" s="34" t="s">
        <v>402</v>
      </c>
      <c r="BI2929" s="34" t="s">
        <v>1361</v>
      </c>
      <c r="BJ2929" s="44" t="s">
        <v>4708</v>
      </c>
      <c r="BK2929" s="44" t="s">
        <v>7245</v>
      </c>
    </row>
    <row r="2930" spans="22:63">
      <c r="V2930" s="43">
        <v>452</v>
      </c>
      <c r="W2930" s="34" t="s">
        <v>4776</v>
      </c>
      <c r="X2930" s="44">
        <v>70515</v>
      </c>
      <c r="Y2930" s="34" t="s">
        <v>2083</v>
      </c>
      <c r="Z2930" s="43" t="s">
        <v>1277</v>
      </c>
      <c r="AA2930" s="34" t="s">
        <v>402</v>
      </c>
      <c r="AB2930" s="34" t="s">
        <v>402</v>
      </c>
      <c r="AC2930" s="34" t="s">
        <v>2083</v>
      </c>
      <c r="AD2930" s="44" t="s">
        <v>4708</v>
      </c>
      <c r="AE2930" s="44" t="s">
        <v>7245</v>
      </c>
      <c r="AF2930" s="43">
        <v>452</v>
      </c>
      <c r="AG2930" s="34" t="s">
        <v>4776</v>
      </c>
      <c r="AH2930" s="34" t="s">
        <v>4775</v>
      </c>
      <c r="AI2930" s="43" t="s">
        <v>4764</v>
      </c>
      <c r="AJ2930" s="44" t="s">
        <v>4777</v>
      </c>
      <c r="AK2930" s="295">
        <v>7000601</v>
      </c>
      <c r="AL2930" s="44" t="s">
        <v>402</v>
      </c>
      <c r="AM2930" s="44" t="s">
        <v>4781</v>
      </c>
      <c r="AN2930" s="296">
        <v>266093870</v>
      </c>
      <c r="AO2930" s="34"/>
      <c r="AP2930" s="34"/>
      <c r="AQ2930" s="34"/>
      <c r="AR2930" s="34"/>
      <c r="AS2930" s="34"/>
      <c r="AT2930" s="44" t="s">
        <v>7212</v>
      </c>
      <c r="AU2930" s="44"/>
      <c r="AV2930" s="751" t="str" cm="1">
        <f t="array" ref="AV29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0" s="34"/>
      <c r="AX2930" s="34"/>
      <c r="AY2930" s="34"/>
      <c r="AZ2930" s="34"/>
      <c r="BA2930" s="34"/>
      <c r="BB2930" s="34"/>
      <c r="BC2930" s="34"/>
      <c r="BD2930" s="44">
        <v>70515</v>
      </c>
      <c r="BE2930" s="34" t="s">
        <v>2083</v>
      </c>
      <c r="BF2930" s="43" t="s">
        <v>1277</v>
      </c>
      <c r="BG2930" s="34" t="s">
        <v>402</v>
      </c>
      <c r="BH2930" s="34" t="s">
        <v>402</v>
      </c>
      <c r="BI2930" s="34" t="s">
        <v>2083</v>
      </c>
      <c r="BJ2930" s="44" t="s">
        <v>4708</v>
      </c>
      <c r="BK2930" s="44" t="s">
        <v>7245</v>
      </c>
    </row>
    <row r="2931" spans="22:63">
      <c r="V2931" s="43">
        <v>452</v>
      </c>
      <c r="W2931" s="34" t="s">
        <v>4776</v>
      </c>
      <c r="X2931" s="44">
        <v>70500</v>
      </c>
      <c r="Y2931" s="34" t="s">
        <v>7256</v>
      </c>
      <c r="Z2931" s="43" t="s">
        <v>1277</v>
      </c>
      <c r="AA2931" s="34" t="s">
        <v>402</v>
      </c>
      <c r="AB2931" s="34" t="s">
        <v>402</v>
      </c>
      <c r="AC2931" s="34" t="s">
        <v>7257</v>
      </c>
      <c r="AD2931" s="44" t="s">
        <v>4708</v>
      </c>
      <c r="AE2931" s="44" t="s">
        <v>7245</v>
      </c>
      <c r="AF2931" s="43">
        <v>452</v>
      </c>
      <c r="AG2931" s="34" t="s">
        <v>4776</v>
      </c>
      <c r="AH2931" s="34" t="s">
        <v>4775</v>
      </c>
      <c r="AI2931" s="43" t="s">
        <v>4764</v>
      </c>
      <c r="AJ2931" s="44" t="s">
        <v>4777</v>
      </c>
      <c r="AK2931" s="295">
        <v>7000601</v>
      </c>
      <c r="AL2931" s="44" t="s">
        <v>402</v>
      </c>
      <c r="AM2931" s="44" t="s">
        <v>4781</v>
      </c>
      <c r="AN2931" s="296">
        <v>266093870</v>
      </c>
      <c r="AO2931" s="34"/>
      <c r="AP2931" s="34"/>
      <c r="AQ2931" s="34"/>
      <c r="AR2931" s="34"/>
      <c r="AS2931" s="34"/>
      <c r="AT2931" s="44" t="s">
        <v>7212</v>
      </c>
      <c r="AU2931" s="44"/>
      <c r="AV2931" s="751" t="str" cm="1">
        <f t="array" ref="AV29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1" s="34"/>
      <c r="AX2931" s="34"/>
      <c r="AY2931" s="34"/>
      <c r="AZ2931" s="34"/>
      <c r="BA2931" s="34"/>
      <c r="BB2931" s="34"/>
      <c r="BC2931" s="34"/>
      <c r="BD2931" s="44">
        <v>70500</v>
      </c>
      <c r="BE2931" s="34" t="s">
        <v>7256</v>
      </c>
      <c r="BF2931" s="43" t="s">
        <v>1277</v>
      </c>
      <c r="BG2931" s="34" t="s">
        <v>402</v>
      </c>
      <c r="BH2931" s="34" t="s">
        <v>402</v>
      </c>
      <c r="BI2931" s="34" t="s">
        <v>7257</v>
      </c>
      <c r="BJ2931" s="44" t="s">
        <v>4708</v>
      </c>
      <c r="BK2931" s="44" t="s">
        <v>7245</v>
      </c>
    </row>
    <row r="2932" spans="22:63">
      <c r="V2932" s="43">
        <v>452</v>
      </c>
      <c r="W2932" s="34" t="s">
        <v>4776</v>
      </c>
      <c r="X2932" s="44">
        <v>70502</v>
      </c>
      <c r="Y2932" s="34" t="s">
        <v>801</v>
      </c>
      <c r="Z2932" s="43" t="s">
        <v>1277</v>
      </c>
      <c r="AA2932" s="34" t="s">
        <v>402</v>
      </c>
      <c r="AB2932" s="34" t="s">
        <v>402</v>
      </c>
      <c r="AC2932" s="34" t="s">
        <v>801</v>
      </c>
      <c r="AD2932" s="44" t="s">
        <v>4708</v>
      </c>
      <c r="AE2932" s="44" t="s">
        <v>7245</v>
      </c>
      <c r="AF2932" s="43">
        <v>452</v>
      </c>
      <c r="AG2932" s="34" t="s">
        <v>4776</v>
      </c>
      <c r="AH2932" s="34" t="s">
        <v>4775</v>
      </c>
      <c r="AI2932" s="43" t="s">
        <v>4764</v>
      </c>
      <c r="AJ2932" s="44" t="s">
        <v>4777</v>
      </c>
      <c r="AK2932" s="295">
        <v>7000601</v>
      </c>
      <c r="AL2932" s="44" t="s">
        <v>402</v>
      </c>
      <c r="AM2932" s="44" t="s">
        <v>4781</v>
      </c>
      <c r="AN2932" s="296">
        <v>266093870</v>
      </c>
      <c r="AO2932" s="34"/>
      <c r="AP2932" s="34"/>
      <c r="AQ2932" s="34"/>
      <c r="AR2932" s="34"/>
      <c r="AS2932" s="34"/>
      <c r="AT2932" s="44" t="s">
        <v>7212</v>
      </c>
      <c r="AU2932" s="44"/>
      <c r="AV2932" s="751" t="str" cm="1">
        <f t="array" ref="AV29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2" s="34"/>
      <c r="AX2932" s="34"/>
      <c r="AY2932" s="34"/>
      <c r="AZ2932" s="34"/>
      <c r="BA2932" s="34"/>
      <c r="BB2932" s="34"/>
      <c r="BC2932" s="34"/>
      <c r="BD2932" s="44">
        <v>70502</v>
      </c>
      <c r="BE2932" s="34" t="s">
        <v>801</v>
      </c>
      <c r="BF2932" s="43" t="s">
        <v>1277</v>
      </c>
      <c r="BG2932" s="34" t="s">
        <v>402</v>
      </c>
      <c r="BH2932" s="34" t="s">
        <v>402</v>
      </c>
      <c r="BI2932" s="34" t="s">
        <v>801</v>
      </c>
      <c r="BJ2932" s="44" t="s">
        <v>4708</v>
      </c>
      <c r="BK2932" s="44" t="s">
        <v>7245</v>
      </c>
    </row>
    <row r="2933" spans="22:63">
      <c r="V2933" s="43">
        <v>452</v>
      </c>
      <c r="W2933" s="34" t="s">
        <v>4776</v>
      </c>
      <c r="X2933" s="44">
        <v>70503</v>
      </c>
      <c r="Y2933" s="34" t="s">
        <v>1069</v>
      </c>
      <c r="Z2933" s="43" t="s">
        <v>1277</v>
      </c>
      <c r="AA2933" s="34" t="s">
        <v>402</v>
      </c>
      <c r="AB2933" s="34" t="s">
        <v>402</v>
      </c>
      <c r="AC2933" s="34" t="s">
        <v>1069</v>
      </c>
      <c r="AD2933" s="44" t="s">
        <v>4708</v>
      </c>
      <c r="AE2933" s="44" t="s">
        <v>7245</v>
      </c>
      <c r="AF2933" s="43">
        <v>452</v>
      </c>
      <c r="AG2933" s="34" t="s">
        <v>4776</v>
      </c>
      <c r="AH2933" s="34" t="s">
        <v>4775</v>
      </c>
      <c r="AI2933" s="43" t="s">
        <v>4764</v>
      </c>
      <c r="AJ2933" s="44" t="s">
        <v>4777</v>
      </c>
      <c r="AK2933" s="295">
        <v>7000601</v>
      </c>
      <c r="AL2933" s="44" t="s">
        <v>402</v>
      </c>
      <c r="AM2933" s="44" t="s">
        <v>4781</v>
      </c>
      <c r="AN2933" s="296">
        <v>266093870</v>
      </c>
      <c r="AO2933" s="34"/>
      <c r="AP2933" s="34"/>
      <c r="AQ2933" s="34"/>
      <c r="AR2933" s="34"/>
      <c r="AS2933" s="34"/>
      <c r="AT2933" s="44" t="s">
        <v>7212</v>
      </c>
      <c r="AU2933" s="44"/>
      <c r="AV2933" s="751" t="str" cm="1">
        <f t="array" ref="AV29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3" s="34"/>
      <c r="AX2933" s="34"/>
      <c r="AY2933" s="34"/>
      <c r="AZ2933" s="34"/>
      <c r="BA2933" s="34"/>
      <c r="BB2933" s="34"/>
      <c r="BC2933" s="34"/>
      <c r="BD2933" s="44">
        <v>70503</v>
      </c>
      <c r="BE2933" s="34" t="s">
        <v>1069</v>
      </c>
      <c r="BF2933" s="43" t="s">
        <v>1277</v>
      </c>
      <c r="BG2933" s="34" t="s">
        <v>402</v>
      </c>
      <c r="BH2933" s="34" t="s">
        <v>402</v>
      </c>
      <c r="BI2933" s="34" t="s">
        <v>1069</v>
      </c>
      <c r="BJ2933" s="44" t="s">
        <v>4708</v>
      </c>
      <c r="BK2933" s="44" t="s">
        <v>7245</v>
      </c>
    </row>
    <row r="2934" spans="22:63">
      <c r="V2934" s="43">
        <v>452</v>
      </c>
      <c r="W2934" s="34" t="s">
        <v>4776</v>
      </c>
      <c r="X2934" s="44">
        <v>70506</v>
      </c>
      <c r="Y2934" s="34" t="s">
        <v>1364</v>
      </c>
      <c r="Z2934" s="43" t="s">
        <v>1277</v>
      </c>
      <c r="AA2934" s="34" t="s">
        <v>402</v>
      </c>
      <c r="AB2934" s="34" t="s">
        <v>402</v>
      </c>
      <c r="AC2934" s="34" t="s">
        <v>1364</v>
      </c>
      <c r="AD2934" s="44" t="s">
        <v>4708</v>
      </c>
      <c r="AE2934" s="44" t="s">
        <v>7245</v>
      </c>
      <c r="AF2934" s="43">
        <v>452</v>
      </c>
      <c r="AG2934" s="34" t="s">
        <v>4776</v>
      </c>
      <c r="AH2934" s="34" t="s">
        <v>4775</v>
      </c>
      <c r="AI2934" s="43" t="s">
        <v>4764</v>
      </c>
      <c r="AJ2934" s="44" t="s">
        <v>4777</v>
      </c>
      <c r="AK2934" s="295">
        <v>7000601</v>
      </c>
      <c r="AL2934" s="44" t="s">
        <v>402</v>
      </c>
      <c r="AM2934" s="44" t="s">
        <v>4781</v>
      </c>
      <c r="AN2934" s="296">
        <v>266093870</v>
      </c>
      <c r="AO2934" s="34"/>
      <c r="AP2934" s="34"/>
      <c r="AQ2934" s="34"/>
      <c r="AR2934" s="34"/>
      <c r="AS2934" s="34"/>
      <c r="AT2934" s="44" t="s">
        <v>7212</v>
      </c>
      <c r="AU2934" s="44"/>
      <c r="AV2934" s="751" t="str" cm="1">
        <f t="array" ref="AV29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4" s="34"/>
      <c r="AX2934" s="34"/>
      <c r="AY2934" s="34"/>
      <c r="AZ2934" s="34"/>
      <c r="BA2934" s="34"/>
      <c r="BB2934" s="34"/>
      <c r="BC2934" s="34"/>
      <c r="BD2934" s="44">
        <v>70506</v>
      </c>
      <c r="BE2934" s="34" t="s">
        <v>1364</v>
      </c>
      <c r="BF2934" s="43" t="s">
        <v>1277</v>
      </c>
      <c r="BG2934" s="34" t="s">
        <v>402</v>
      </c>
      <c r="BH2934" s="34" t="s">
        <v>402</v>
      </c>
      <c r="BI2934" s="34" t="s">
        <v>1364</v>
      </c>
      <c r="BJ2934" s="44" t="s">
        <v>4708</v>
      </c>
      <c r="BK2934" s="44" t="s">
        <v>7245</v>
      </c>
    </row>
    <row r="2935" spans="22:63">
      <c r="V2935" s="43">
        <v>452</v>
      </c>
      <c r="W2935" s="34" t="s">
        <v>4776</v>
      </c>
      <c r="X2935" s="44">
        <v>70509</v>
      </c>
      <c r="Y2935" s="34" t="s">
        <v>1651</v>
      </c>
      <c r="Z2935" s="43" t="s">
        <v>1277</v>
      </c>
      <c r="AA2935" s="34" t="s">
        <v>402</v>
      </c>
      <c r="AB2935" s="34" t="s">
        <v>402</v>
      </c>
      <c r="AC2935" s="34" t="s">
        <v>1651</v>
      </c>
      <c r="AD2935" s="44" t="s">
        <v>4708</v>
      </c>
      <c r="AE2935" s="44" t="s">
        <v>7245</v>
      </c>
      <c r="AF2935" s="43">
        <v>452</v>
      </c>
      <c r="AG2935" s="34" t="s">
        <v>4776</v>
      </c>
      <c r="AH2935" s="34" t="s">
        <v>4775</v>
      </c>
      <c r="AI2935" s="43" t="s">
        <v>4764</v>
      </c>
      <c r="AJ2935" s="44" t="s">
        <v>4777</v>
      </c>
      <c r="AK2935" s="295">
        <v>7000601</v>
      </c>
      <c r="AL2935" s="44" t="s">
        <v>402</v>
      </c>
      <c r="AM2935" s="44" t="s">
        <v>4781</v>
      </c>
      <c r="AN2935" s="296">
        <v>266093870</v>
      </c>
      <c r="AO2935" s="34"/>
      <c r="AP2935" s="34"/>
      <c r="AQ2935" s="34"/>
      <c r="AR2935" s="34"/>
      <c r="AS2935" s="34"/>
      <c r="AT2935" s="44" t="s">
        <v>7212</v>
      </c>
      <c r="AU2935" s="44"/>
      <c r="AV2935" s="751" t="str" cm="1">
        <f t="array" ref="AV29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5" s="34"/>
      <c r="AX2935" s="34"/>
      <c r="AY2935" s="34"/>
      <c r="AZ2935" s="34"/>
      <c r="BA2935" s="34"/>
      <c r="BB2935" s="34"/>
      <c r="BC2935" s="34"/>
      <c r="BD2935" s="44">
        <v>70509</v>
      </c>
      <c r="BE2935" s="34" t="s">
        <v>1651</v>
      </c>
      <c r="BF2935" s="43" t="s">
        <v>1277</v>
      </c>
      <c r="BG2935" s="34" t="s">
        <v>402</v>
      </c>
      <c r="BH2935" s="34" t="s">
        <v>402</v>
      </c>
      <c r="BI2935" s="34" t="s">
        <v>1651</v>
      </c>
      <c r="BJ2935" s="44" t="s">
        <v>4708</v>
      </c>
      <c r="BK2935" s="44" t="s">
        <v>7245</v>
      </c>
    </row>
    <row r="2936" spans="22:63">
      <c r="V2936" s="43">
        <v>452</v>
      </c>
      <c r="W2936" s="34" t="s">
        <v>4776</v>
      </c>
      <c r="X2936" s="44">
        <v>70513</v>
      </c>
      <c r="Y2936" s="34" t="s">
        <v>1890</v>
      </c>
      <c r="Z2936" s="43" t="s">
        <v>1277</v>
      </c>
      <c r="AA2936" s="34" t="s">
        <v>402</v>
      </c>
      <c r="AB2936" s="34" t="s">
        <v>402</v>
      </c>
      <c r="AC2936" s="34" t="s">
        <v>1890</v>
      </c>
      <c r="AD2936" s="44" t="s">
        <v>4708</v>
      </c>
      <c r="AE2936" s="44" t="s">
        <v>7245</v>
      </c>
      <c r="AF2936" s="43">
        <v>452</v>
      </c>
      <c r="AG2936" s="34" t="s">
        <v>4776</v>
      </c>
      <c r="AH2936" s="34" t="s">
        <v>4775</v>
      </c>
      <c r="AI2936" s="43" t="s">
        <v>4764</v>
      </c>
      <c r="AJ2936" s="44" t="s">
        <v>4777</v>
      </c>
      <c r="AK2936" s="295">
        <v>7000601</v>
      </c>
      <c r="AL2936" s="44" t="s">
        <v>402</v>
      </c>
      <c r="AM2936" s="44" t="s">
        <v>4781</v>
      </c>
      <c r="AN2936" s="296">
        <v>266093870</v>
      </c>
      <c r="AO2936" s="34"/>
      <c r="AP2936" s="34"/>
      <c r="AQ2936" s="34"/>
      <c r="AR2936" s="34"/>
      <c r="AS2936" s="34"/>
      <c r="AT2936" s="44" t="s">
        <v>7212</v>
      </c>
      <c r="AU2936" s="44"/>
      <c r="AV2936" s="751" t="str" cm="1">
        <f t="array" ref="AV29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6" s="34"/>
      <c r="AX2936" s="34"/>
      <c r="AY2936" s="34"/>
      <c r="AZ2936" s="34"/>
      <c r="BA2936" s="34"/>
      <c r="BB2936" s="34"/>
      <c r="BC2936" s="34"/>
      <c r="BD2936" s="44">
        <v>70513</v>
      </c>
      <c r="BE2936" s="34" t="s">
        <v>1890</v>
      </c>
      <c r="BF2936" s="43" t="s">
        <v>1277</v>
      </c>
      <c r="BG2936" s="34" t="s">
        <v>402</v>
      </c>
      <c r="BH2936" s="34" t="s">
        <v>402</v>
      </c>
      <c r="BI2936" s="34" t="s">
        <v>1890</v>
      </c>
      <c r="BJ2936" s="44" t="s">
        <v>4708</v>
      </c>
      <c r="BK2936" s="44" t="s">
        <v>7245</v>
      </c>
    </row>
    <row r="2937" spans="22:63">
      <c r="V2937" s="43">
        <v>452</v>
      </c>
      <c r="W2937" s="34" t="s">
        <v>4776</v>
      </c>
      <c r="X2937" s="44">
        <v>70522</v>
      </c>
      <c r="Y2937" s="34" t="s">
        <v>2262</v>
      </c>
      <c r="Z2937" s="43" t="s">
        <v>1277</v>
      </c>
      <c r="AA2937" s="34" t="s">
        <v>402</v>
      </c>
      <c r="AB2937" s="34" t="s">
        <v>402</v>
      </c>
      <c r="AC2937" s="34" t="s">
        <v>7258</v>
      </c>
      <c r="AD2937" s="44" t="s">
        <v>4708</v>
      </c>
      <c r="AE2937" s="44" t="s">
        <v>7245</v>
      </c>
      <c r="AF2937" s="43">
        <v>452</v>
      </c>
      <c r="AG2937" s="34" t="s">
        <v>4776</v>
      </c>
      <c r="AH2937" s="34" t="s">
        <v>4775</v>
      </c>
      <c r="AI2937" s="43" t="s">
        <v>4764</v>
      </c>
      <c r="AJ2937" s="44" t="s">
        <v>4777</v>
      </c>
      <c r="AK2937" s="295">
        <v>7000601</v>
      </c>
      <c r="AL2937" s="44" t="s">
        <v>402</v>
      </c>
      <c r="AM2937" s="44" t="s">
        <v>4781</v>
      </c>
      <c r="AN2937" s="296">
        <v>266093870</v>
      </c>
      <c r="AO2937" s="34"/>
      <c r="AP2937" s="34"/>
      <c r="AQ2937" s="34"/>
      <c r="AR2937" s="34"/>
      <c r="AS2937" s="34"/>
      <c r="AT2937" s="44" t="s">
        <v>7212</v>
      </c>
      <c r="AU2937" s="44"/>
      <c r="AV2937" s="751" t="str" cm="1">
        <f t="array" ref="AV29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7" s="34"/>
      <c r="AX2937" s="34"/>
      <c r="AY2937" s="34"/>
      <c r="AZ2937" s="34"/>
      <c r="BA2937" s="34"/>
      <c r="BB2937" s="34"/>
      <c r="BC2937" s="34"/>
      <c r="BD2937" s="44">
        <v>70522</v>
      </c>
      <c r="BE2937" s="34" t="s">
        <v>2262</v>
      </c>
      <c r="BF2937" s="43" t="s">
        <v>1277</v>
      </c>
      <c r="BG2937" s="34" t="s">
        <v>402</v>
      </c>
      <c r="BH2937" s="34" t="s">
        <v>402</v>
      </c>
      <c r="BI2937" s="34" t="s">
        <v>7258</v>
      </c>
      <c r="BJ2937" s="44" t="s">
        <v>4708</v>
      </c>
      <c r="BK2937" s="44" t="s">
        <v>7245</v>
      </c>
    </row>
    <row r="2938" spans="22:63">
      <c r="V2938" s="43">
        <v>452</v>
      </c>
      <c r="W2938" s="34" t="s">
        <v>4776</v>
      </c>
      <c r="X2938" s="44">
        <v>70523</v>
      </c>
      <c r="Y2938" s="34" t="s">
        <v>2416</v>
      </c>
      <c r="Z2938" s="43" t="s">
        <v>1277</v>
      </c>
      <c r="AA2938" s="34" t="s">
        <v>402</v>
      </c>
      <c r="AB2938" s="34" t="s">
        <v>402</v>
      </c>
      <c r="AC2938" s="34" t="s">
        <v>7257</v>
      </c>
      <c r="AD2938" s="44" t="s">
        <v>4708</v>
      </c>
      <c r="AE2938" s="44" t="s">
        <v>7245</v>
      </c>
      <c r="AF2938" s="43">
        <v>452</v>
      </c>
      <c r="AG2938" s="34" t="s">
        <v>4776</v>
      </c>
      <c r="AH2938" s="34" t="s">
        <v>4775</v>
      </c>
      <c r="AI2938" s="43" t="s">
        <v>4764</v>
      </c>
      <c r="AJ2938" s="44" t="s">
        <v>4777</v>
      </c>
      <c r="AK2938" s="295">
        <v>7000601</v>
      </c>
      <c r="AL2938" s="44" t="s">
        <v>402</v>
      </c>
      <c r="AM2938" s="44" t="s">
        <v>4781</v>
      </c>
      <c r="AN2938" s="296">
        <v>266093870</v>
      </c>
      <c r="AO2938" s="34"/>
      <c r="AP2938" s="34"/>
      <c r="AQ2938" s="34"/>
      <c r="AR2938" s="34"/>
      <c r="AS2938" s="34"/>
      <c r="AT2938" s="44" t="s">
        <v>7212</v>
      </c>
      <c r="AU2938" s="44"/>
      <c r="AV2938" s="751" t="str" cm="1">
        <f t="array" ref="AV29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8" s="34"/>
      <c r="AX2938" s="34"/>
      <c r="AY2938" s="34"/>
      <c r="AZ2938" s="34"/>
      <c r="BA2938" s="34"/>
      <c r="BB2938" s="34"/>
      <c r="BC2938" s="34"/>
      <c r="BD2938" s="44">
        <v>70523</v>
      </c>
      <c r="BE2938" s="34" t="s">
        <v>2416</v>
      </c>
      <c r="BF2938" s="43" t="s">
        <v>1277</v>
      </c>
      <c r="BG2938" s="34" t="s">
        <v>402</v>
      </c>
      <c r="BH2938" s="34" t="s">
        <v>402</v>
      </c>
      <c r="BI2938" s="34" t="s">
        <v>7257</v>
      </c>
      <c r="BJ2938" s="44" t="s">
        <v>4708</v>
      </c>
      <c r="BK2938" s="44" t="s">
        <v>7245</v>
      </c>
    </row>
    <row r="2939" spans="22:63">
      <c r="V2939" s="43">
        <v>452</v>
      </c>
      <c r="W2939" s="34" t="s">
        <v>4776</v>
      </c>
      <c r="X2939" s="44">
        <v>70524</v>
      </c>
      <c r="Y2939" s="34" t="s">
        <v>2555</v>
      </c>
      <c r="Z2939" s="43" t="s">
        <v>1277</v>
      </c>
      <c r="AA2939" s="34" t="s">
        <v>402</v>
      </c>
      <c r="AB2939" s="34" t="s">
        <v>402</v>
      </c>
      <c r="AC2939" s="34" t="s">
        <v>7259</v>
      </c>
      <c r="AD2939" s="44" t="s">
        <v>4708</v>
      </c>
      <c r="AE2939" s="44" t="s">
        <v>7245</v>
      </c>
      <c r="AF2939" s="43">
        <v>452</v>
      </c>
      <c r="AG2939" s="34" t="s">
        <v>4776</v>
      </c>
      <c r="AH2939" s="34" t="s">
        <v>4775</v>
      </c>
      <c r="AI2939" s="43" t="s">
        <v>4764</v>
      </c>
      <c r="AJ2939" s="44" t="s">
        <v>4777</v>
      </c>
      <c r="AK2939" s="295">
        <v>7000601</v>
      </c>
      <c r="AL2939" s="44" t="s">
        <v>402</v>
      </c>
      <c r="AM2939" s="44" t="s">
        <v>4781</v>
      </c>
      <c r="AN2939" s="296">
        <v>266093870</v>
      </c>
      <c r="AO2939" s="34"/>
      <c r="AP2939" s="34"/>
      <c r="AQ2939" s="34"/>
      <c r="AR2939" s="34"/>
      <c r="AS2939" s="34"/>
      <c r="AT2939" s="44" t="s">
        <v>7212</v>
      </c>
      <c r="AU2939" s="44"/>
      <c r="AV2939" s="751" t="str" cm="1">
        <f t="array" ref="AV29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39" s="34"/>
      <c r="AX2939" s="34"/>
      <c r="AY2939" s="34"/>
      <c r="AZ2939" s="34"/>
      <c r="BA2939" s="34"/>
      <c r="BB2939" s="34"/>
      <c r="BC2939" s="34"/>
      <c r="BD2939" s="44">
        <v>70524</v>
      </c>
      <c r="BE2939" s="34" t="s">
        <v>2555</v>
      </c>
      <c r="BF2939" s="43" t="s">
        <v>1277</v>
      </c>
      <c r="BG2939" s="34" t="s">
        <v>402</v>
      </c>
      <c r="BH2939" s="34" t="s">
        <v>402</v>
      </c>
      <c r="BI2939" s="34" t="s">
        <v>7259</v>
      </c>
      <c r="BJ2939" s="44" t="s">
        <v>4708</v>
      </c>
      <c r="BK2939" s="44" t="s">
        <v>7245</v>
      </c>
    </row>
    <row r="2940" spans="22:63">
      <c r="V2940" s="43">
        <v>452</v>
      </c>
      <c r="W2940" s="34" t="s">
        <v>4776</v>
      </c>
      <c r="X2940" s="44">
        <v>70526</v>
      </c>
      <c r="Y2940" s="34" t="s">
        <v>2807</v>
      </c>
      <c r="Z2940" s="43" t="s">
        <v>1277</v>
      </c>
      <c r="AA2940" s="34" t="s">
        <v>402</v>
      </c>
      <c r="AB2940" s="34" t="s">
        <v>402</v>
      </c>
      <c r="AC2940" s="34" t="s">
        <v>7260</v>
      </c>
      <c r="AD2940" s="44" t="s">
        <v>4708</v>
      </c>
      <c r="AE2940" s="44" t="s">
        <v>7245</v>
      </c>
      <c r="AF2940" s="43">
        <v>452</v>
      </c>
      <c r="AG2940" s="34" t="s">
        <v>4776</v>
      </c>
      <c r="AH2940" s="34" t="s">
        <v>4775</v>
      </c>
      <c r="AI2940" s="43" t="s">
        <v>4764</v>
      </c>
      <c r="AJ2940" s="44" t="s">
        <v>4777</v>
      </c>
      <c r="AK2940" s="295">
        <v>7000601</v>
      </c>
      <c r="AL2940" s="44" t="s">
        <v>402</v>
      </c>
      <c r="AM2940" s="44" t="s">
        <v>4781</v>
      </c>
      <c r="AN2940" s="296">
        <v>266093870</v>
      </c>
      <c r="AO2940" s="34"/>
      <c r="AP2940" s="34"/>
      <c r="AQ2940" s="34"/>
      <c r="AR2940" s="34"/>
      <c r="AS2940" s="34"/>
      <c r="AT2940" s="44" t="s">
        <v>7212</v>
      </c>
      <c r="AU2940" s="44"/>
      <c r="AV2940" s="751" t="str" cm="1">
        <f t="array" ref="AV29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0" s="34"/>
      <c r="AX2940" s="34"/>
      <c r="AY2940" s="34"/>
      <c r="AZ2940" s="34"/>
      <c r="BA2940" s="34"/>
      <c r="BB2940" s="34"/>
      <c r="BC2940" s="34"/>
      <c r="BD2940" s="44">
        <v>70526</v>
      </c>
      <c r="BE2940" s="34" t="s">
        <v>2807</v>
      </c>
      <c r="BF2940" s="43" t="s">
        <v>1277</v>
      </c>
      <c r="BG2940" s="34" t="s">
        <v>402</v>
      </c>
      <c r="BH2940" s="34" t="s">
        <v>402</v>
      </c>
      <c r="BI2940" s="34" t="s">
        <v>7260</v>
      </c>
      <c r="BJ2940" s="44" t="s">
        <v>4708</v>
      </c>
      <c r="BK2940" s="44" t="s">
        <v>7245</v>
      </c>
    </row>
    <row r="2941" spans="22:63">
      <c r="V2941" s="43">
        <v>452</v>
      </c>
      <c r="W2941" s="34" t="s">
        <v>4776</v>
      </c>
      <c r="X2941" s="44">
        <v>70525</v>
      </c>
      <c r="Y2941" s="34" t="s">
        <v>2684</v>
      </c>
      <c r="Z2941" s="43" t="s">
        <v>1277</v>
      </c>
      <c r="AA2941" s="34" t="s">
        <v>402</v>
      </c>
      <c r="AB2941" s="34" t="s">
        <v>402</v>
      </c>
      <c r="AC2941" s="34" t="s">
        <v>7261</v>
      </c>
      <c r="AD2941" s="44" t="s">
        <v>4708</v>
      </c>
      <c r="AE2941" s="44" t="s">
        <v>7245</v>
      </c>
      <c r="AF2941" s="43">
        <v>452</v>
      </c>
      <c r="AG2941" s="34" t="s">
        <v>4776</v>
      </c>
      <c r="AH2941" s="34" t="s">
        <v>4775</v>
      </c>
      <c r="AI2941" s="43" t="s">
        <v>4764</v>
      </c>
      <c r="AJ2941" s="44" t="s">
        <v>4777</v>
      </c>
      <c r="AK2941" s="295">
        <v>7000601</v>
      </c>
      <c r="AL2941" s="44" t="s">
        <v>402</v>
      </c>
      <c r="AM2941" s="44" t="s">
        <v>4781</v>
      </c>
      <c r="AN2941" s="296">
        <v>266093870</v>
      </c>
      <c r="AO2941" s="34"/>
      <c r="AP2941" s="34"/>
      <c r="AQ2941" s="34"/>
      <c r="AR2941" s="34"/>
      <c r="AS2941" s="34"/>
      <c r="AT2941" s="44" t="s">
        <v>7212</v>
      </c>
      <c r="AU2941" s="44"/>
      <c r="AV2941" s="751" t="str" cm="1">
        <f t="array" ref="AV29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1" s="34"/>
      <c r="AX2941" s="34"/>
      <c r="AY2941" s="34"/>
      <c r="AZ2941" s="34"/>
      <c r="BA2941" s="34"/>
      <c r="BB2941" s="34"/>
      <c r="BC2941" s="34"/>
      <c r="BD2941" s="44">
        <v>70525</v>
      </c>
      <c r="BE2941" s="34" t="s">
        <v>2684</v>
      </c>
      <c r="BF2941" s="43" t="s">
        <v>1277</v>
      </c>
      <c r="BG2941" s="34" t="s">
        <v>402</v>
      </c>
      <c r="BH2941" s="34" t="s">
        <v>402</v>
      </c>
      <c r="BI2941" s="34" t="s">
        <v>7261</v>
      </c>
      <c r="BJ2941" s="44" t="s">
        <v>4708</v>
      </c>
      <c r="BK2941" s="44" t="s">
        <v>7245</v>
      </c>
    </row>
    <row r="2942" spans="22:63">
      <c r="V2942" s="43">
        <v>452</v>
      </c>
      <c r="W2942" s="34" t="s">
        <v>4776</v>
      </c>
      <c r="X2942" s="44">
        <v>70527</v>
      </c>
      <c r="Y2942" s="34" t="s">
        <v>2912</v>
      </c>
      <c r="Z2942" s="43" t="s">
        <v>1277</v>
      </c>
      <c r="AA2942" s="34" t="s">
        <v>402</v>
      </c>
      <c r="AB2942" s="34" t="s">
        <v>402</v>
      </c>
      <c r="AC2942" s="34" t="s">
        <v>7262</v>
      </c>
      <c r="AD2942" s="44" t="s">
        <v>4708</v>
      </c>
      <c r="AE2942" s="44" t="s">
        <v>7245</v>
      </c>
      <c r="AF2942" s="43">
        <v>452</v>
      </c>
      <c r="AG2942" s="34" t="s">
        <v>4776</v>
      </c>
      <c r="AH2942" s="34" t="s">
        <v>4775</v>
      </c>
      <c r="AI2942" s="43" t="s">
        <v>4764</v>
      </c>
      <c r="AJ2942" s="44" t="s">
        <v>4777</v>
      </c>
      <c r="AK2942" s="295">
        <v>7000601</v>
      </c>
      <c r="AL2942" s="44" t="s">
        <v>402</v>
      </c>
      <c r="AM2942" s="44" t="s">
        <v>4781</v>
      </c>
      <c r="AN2942" s="296">
        <v>266093870</v>
      </c>
      <c r="AO2942" s="34"/>
      <c r="AP2942" s="34"/>
      <c r="AQ2942" s="34"/>
      <c r="AR2942" s="34"/>
      <c r="AS2942" s="34"/>
      <c r="AT2942" s="44" t="s">
        <v>7212</v>
      </c>
      <c r="AU2942" s="44"/>
      <c r="AV2942" s="751" t="str" cm="1">
        <f t="array" ref="AV29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2" s="34"/>
      <c r="AX2942" s="34"/>
      <c r="AY2942" s="34"/>
      <c r="AZ2942" s="34"/>
      <c r="BA2942" s="34"/>
      <c r="BB2942" s="34"/>
      <c r="BC2942" s="34"/>
      <c r="BD2942" s="44">
        <v>70527</v>
      </c>
      <c r="BE2942" s="34" t="s">
        <v>2912</v>
      </c>
      <c r="BF2942" s="43" t="s">
        <v>1277</v>
      </c>
      <c r="BG2942" s="34" t="s">
        <v>402</v>
      </c>
      <c r="BH2942" s="34" t="s">
        <v>402</v>
      </c>
      <c r="BI2942" s="34" t="s">
        <v>7262</v>
      </c>
      <c r="BJ2942" s="44" t="s">
        <v>4708</v>
      </c>
      <c r="BK2942" s="44" t="s">
        <v>7245</v>
      </c>
    </row>
    <row r="2943" spans="22:63">
      <c r="V2943" s="43">
        <v>452</v>
      </c>
      <c r="W2943" s="34" t="s">
        <v>4776</v>
      </c>
      <c r="X2943" s="44">
        <v>70801</v>
      </c>
      <c r="Y2943" s="34" t="s">
        <v>804</v>
      </c>
      <c r="Z2943" s="43" t="s">
        <v>1277</v>
      </c>
      <c r="AA2943" s="34" t="s">
        <v>538</v>
      </c>
      <c r="AB2943" s="34" t="s">
        <v>402</v>
      </c>
      <c r="AC2943" s="34" t="s">
        <v>804</v>
      </c>
      <c r="AD2943" s="44" t="s">
        <v>4708</v>
      </c>
      <c r="AE2943" s="44" t="s">
        <v>7245</v>
      </c>
      <c r="AF2943" s="43">
        <v>452</v>
      </c>
      <c r="AG2943" s="34" t="s">
        <v>4776</v>
      </c>
      <c r="AH2943" s="34" t="s">
        <v>4775</v>
      </c>
      <c r="AI2943" s="43" t="s">
        <v>4764</v>
      </c>
      <c r="AJ2943" s="44" t="s">
        <v>4777</v>
      </c>
      <c r="AK2943" s="295">
        <v>7000601</v>
      </c>
      <c r="AL2943" s="44" t="s">
        <v>402</v>
      </c>
      <c r="AM2943" s="44" t="s">
        <v>4781</v>
      </c>
      <c r="AN2943" s="296">
        <v>266093870</v>
      </c>
      <c r="AO2943" s="34"/>
      <c r="AP2943" s="34"/>
      <c r="AQ2943" s="34"/>
      <c r="AR2943" s="34"/>
      <c r="AS2943" s="34"/>
      <c r="AT2943" s="44" t="s">
        <v>7212</v>
      </c>
      <c r="AU2943" s="44"/>
      <c r="AV2943" s="751" t="str" cm="1">
        <f t="array" ref="AV29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3" s="34"/>
      <c r="AX2943" s="34"/>
      <c r="AY2943" s="34"/>
      <c r="AZ2943" s="34"/>
      <c r="BA2943" s="34"/>
      <c r="BB2943" s="34"/>
      <c r="BC2943" s="34"/>
      <c r="BD2943" s="44">
        <v>70801</v>
      </c>
      <c r="BE2943" s="34" t="s">
        <v>804</v>
      </c>
      <c r="BF2943" s="43" t="s">
        <v>1277</v>
      </c>
      <c r="BG2943" s="34" t="s">
        <v>538</v>
      </c>
      <c r="BH2943" s="34" t="s">
        <v>402</v>
      </c>
      <c r="BI2943" s="34" t="s">
        <v>804</v>
      </c>
      <c r="BJ2943" s="44" t="s">
        <v>4708</v>
      </c>
      <c r="BK2943" s="44" t="s">
        <v>7245</v>
      </c>
    </row>
    <row r="2944" spans="22:63">
      <c r="V2944" s="43">
        <v>452</v>
      </c>
      <c r="W2944" s="34" t="s">
        <v>4776</v>
      </c>
      <c r="X2944" s="44">
        <v>70802</v>
      </c>
      <c r="Y2944" s="34" t="s">
        <v>815</v>
      </c>
      <c r="Z2944" s="43" t="s">
        <v>1277</v>
      </c>
      <c r="AA2944" s="34" t="s">
        <v>538</v>
      </c>
      <c r="AB2944" s="34" t="s">
        <v>402</v>
      </c>
      <c r="AC2944" s="34" t="s">
        <v>815</v>
      </c>
      <c r="AD2944" s="44" t="s">
        <v>4708</v>
      </c>
      <c r="AE2944" s="44" t="s">
        <v>7245</v>
      </c>
      <c r="AF2944" s="43">
        <v>452</v>
      </c>
      <c r="AG2944" s="34" t="s">
        <v>4776</v>
      </c>
      <c r="AH2944" s="34" t="s">
        <v>4775</v>
      </c>
      <c r="AI2944" s="43" t="s">
        <v>4764</v>
      </c>
      <c r="AJ2944" s="44" t="s">
        <v>4777</v>
      </c>
      <c r="AK2944" s="295">
        <v>7000601</v>
      </c>
      <c r="AL2944" s="44" t="s">
        <v>402</v>
      </c>
      <c r="AM2944" s="44" t="s">
        <v>4781</v>
      </c>
      <c r="AN2944" s="296">
        <v>266093870</v>
      </c>
      <c r="AO2944" s="34"/>
      <c r="AP2944" s="34"/>
      <c r="AQ2944" s="34"/>
      <c r="AR2944" s="34"/>
      <c r="AS2944" s="34"/>
      <c r="AT2944" s="44" t="s">
        <v>7212</v>
      </c>
      <c r="AU2944" s="44"/>
      <c r="AV2944" s="751" t="str" cm="1">
        <f t="array" ref="AV29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4" s="34"/>
      <c r="AX2944" s="34"/>
      <c r="AY2944" s="34"/>
      <c r="AZ2944" s="34"/>
      <c r="BA2944" s="34"/>
      <c r="BB2944" s="34"/>
      <c r="BC2944" s="34"/>
      <c r="BD2944" s="44">
        <v>70802</v>
      </c>
      <c r="BE2944" s="34" t="s">
        <v>815</v>
      </c>
      <c r="BF2944" s="43" t="s">
        <v>1277</v>
      </c>
      <c r="BG2944" s="34" t="s">
        <v>538</v>
      </c>
      <c r="BH2944" s="34" t="s">
        <v>402</v>
      </c>
      <c r="BI2944" s="34" t="s">
        <v>815</v>
      </c>
      <c r="BJ2944" s="44" t="s">
        <v>4708</v>
      </c>
      <c r="BK2944" s="44" t="s">
        <v>7245</v>
      </c>
    </row>
    <row r="2945" spans="22:63">
      <c r="V2945" s="43">
        <v>452</v>
      </c>
      <c r="W2945" s="34" t="s">
        <v>4776</v>
      </c>
      <c r="X2945" s="44">
        <v>70803</v>
      </c>
      <c r="Y2945" s="34" t="s">
        <v>538</v>
      </c>
      <c r="Z2945" s="43" t="s">
        <v>1277</v>
      </c>
      <c r="AA2945" s="34" t="s">
        <v>538</v>
      </c>
      <c r="AB2945" s="34" t="s">
        <v>402</v>
      </c>
      <c r="AC2945" s="34" t="s">
        <v>538</v>
      </c>
      <c r="AD2945" s="44" t="s">
        <v>4708</v>
      </c>
      <c r="AE2945" s="44" t="s">
        <v>7245</v>
      </c>
      <c r="AF2945" s="43">
        <v>452</v>
      </c>
      <c r="AG2945" s="34" t="s">
        <v>4776</v>
      </c>
      <c r="AH2945" s="34" t="s">
        <v>4775</v>
      </c>
      <c r="AI2945" s="43" t="s">
        <v>4764</v>
      </c>
      <c r="AJ2945" s="44" t="s">
        <v>4777</v>
      </c>
      <c r="AK2945" s="295">
        <v>7000601</v>
      </c>
      <c r="AL2945" s="44" t="s">
        <v>402</v>
      </c>
      <c r="AM2945" s="44" t="s">
        <v>4781</v>
      </c>
      <c r="AN2945" s="296">
        <v>266093870</v>
      </c>
      <c r="AO2945" s="34"/>
      <c r="AP2945" s="34"/>
      <c r="AQ2945" s="34"/>
      <c r="AR2945" s="34"/>
      <c r="AS2945" s="34"/>
      <c r="AT2945" s="44" t="s">
        <v>7212</v>
      </c>
      <c r="AU2945" s="44"/>
      <c r="AV2945" s="751" t="str" cm="1">
        <f t="array" ref="AV29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5" s="34"/>
      <c r="AX2945" s="34"/>
      <c r="AY2945" s="34"/>
      <c r="AZ2945" s="34"/>
      <c r="BA2945" s="34"/>
      <c r="BB2945" s="34"/>
      <c r="BC2945" s="34"/>
      <c r="BD2945" s="44">
        <v>70803</v>
      </c>
      <c r="BE2945" s="34" t="s">
        <v>538</v>
      </c>
      <c r="BF2945" s="43" t="s">
        <v>1277</v>
      </c>
      <c r="BG2945" s="34" t="s">
        <v>538</v>
      </c>
      <c r="BH2945" s="34" t="s">
        <v>402</v>
      </c>
      <c r="BI2945" s="34" t="s">
        <v>538</v>
      </c>
      <c r="BJ2945" s="44" t="s">
        <v>4708</v>
      </c>
      <c r="BK2945" s="44" t="s">
        <v>7245</v>
      </c>
    </row>
    <row r="2946" spans="22:63">
      <c r="V2946" s="43">
        <v>452</v>
      </c>
      <c r="W2946" s="34" t="s">
        <v>4776</v>
      </c>
      <c r="X2946" s="44">
        <v>70800</v>
      </c>
      <c r="Y2946" s="34" t="s">
        <v>7263</v>
      </c>
      <c r="Z2946" s="43" t="s">
        <v>1277</v>
      </c>
      <c r="AA2946" s="34" t="s">
        <v>538</v>
      </c>
      <c r="AB2946" s="34" t="s">
        <v>402</v>
      </c>
      <c r="AC2946" s="34" t="s">
        <v>538</v>
      </c>
      <c r="AD2946" s="44" t="s">
        <v>4708</v>
      </c>
      <c r="AE2946" s="44" t="s">
        <v>7245</v>
      </c>
      <c r="AF2946" s="43">
        <v>452</v>
      </c>
      <c r="AG2946" s="34" t="s">
        <v>4776</v>
      </c>
      <c r="AH2946" s="34" t="s">
        <v>4775</v>
      </c>
      <c r="AI2946" s="43" t="s">
        <v>4764</v>
      </c>
      <c r="AJ2946" s="44" t="s">
        <v>4777</v>
      </c>
      <c r="AK2946" s="295">
        <v>7000601</v>
      </c>
      <c r="AL2946" s="44" t="s">
        <v>402</v>
      </c>
      <c r="AM2946" s="44" t="s">
        <v>4781</v>
      </c>
      <c r="AN2946" s="296">
        <v>266093870</v>
      </c>
      <c r="AO2946" s="34"/>
      <c r="AP2946" s="34"/>
      <c r="AQ2946" s="34"/>
      <c r="AR2946" s="34"/>
      <c r="AS2946" s="34"/>
      <c r="AT2946" s="44" t="s">
        <v>7212</v>
      </c>
      <c r="AU2946" s="44"/>
      <c r="AV2946" s="751" t="str" cm="1">
        <f t="array" ref="AV29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6" s="34"/>
      <c r="AX2946" s="34"/>
      <c r="AY2946" s="34"/>
      <c r="AZ2946" s="34"/>
      <c r="BA2946" s="34"/>
      <c r="BB2946" s="34"/>
      <c r="BC2946" s="34"/>
      <c r="BD2946" s="44">
        <v>70800</v>
      </c>
      <c r="BE2946" s="34" t="s">
        <v>7263</v>
      </c>
      <c r="BF2946" s="43" t="s">
        <v>1277</v>
      </c>
      <c r="BG2946" s="34" t="s">
        <v>538</v>
      </c>
      <c r="BH2946" s="34" t="s">
        <v>402</v>
      </c>
      <c r="BI2946" s="34" t="s">
        <v>538</v>
      </c>
      <c r="BJ2946" s="44" t="s">
        <v>4708</v>
      </c>
      <c r="BK2946" s="44" t="s">
        <v>7245</v>
      </c>
    </row>
    <row r="2947" spans="22:63">
      <c r="V2947" s="43">
        <v>452</v>
      </c>
      <c r="W2947" s="34" t="s">
        <v>4776</v>
      </c>
      <c r="X2947" s="44">
        <v>70903</v>
      </c>
      <c r="Y2947" s="34" t="s">
        <v>805</v>
      </c>
      <c r="Z2947" s="43" t="s">
        <v>1277</v>
      </c>
      <c r="AA2947" s="34" t="s">
        <v>539</v>
      </c>
      <c r="AB2947" s="34" t="s">
        <v>402</v>
      </c>
      <c r="AC2947" s="34" t="s">
        <v>805</v>
      </c>
      <c r="AD2947" s="44" t="s">
        <v>4708</v>
      </c>
      <c r="AE2947" s="44" t="s">
        <v>7245</v>
      </c>
      <c r="AF2947" s="43">
        <v>452</v>
      </c>
      <c r="AG2947" s="34" t="s">
        <v>4776</v>
      </c>
      <c r="AH2947" s="34" t="s">
        <v>4775</v>
      </c>
      <c r="AI2947" s="43" t="s">
        <v>4764</v>
      </c>
      <c r="AJ2947" s="44" t="s">
        <v>4777</v>
      </c>
      <c r="AK2947" s="295">
        <v>7000601</v>
      </c>
      <c r="AL2947" s="44" t="s">
        <v>402</v>
      </c>
      <c r="AM2947" s="44" t="s">
        <v>4781</v>
      </c>
      <c r="AN2947" s="296">
        <v>266093870</v>
      </c>
      <c r="AO2947" s="34"/>
      <c r="AP2947" s="34"/>
      <c r="AQ2947" s="34"/>
      <c r="AR2947" s="34"/>
      <c r="AS2947" s="34"/>
      <c r="AT2947" s="44" t="s">
        <v>7212</v>
      </c>
      <c r="AU2947" s="44"/>
      <c r="AV2947" s="751" t="str" cm="1">
        <f t="array" ref="AV29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7" s="34"/>
      <c r="AX2947" s="34"/>
      <c r="AY2947" s="34"/>
      <c r="AZ2947" s="34"/>
      <c r="BA2947" s="34"/>
      <c r="BB2947" s="34"/>
      <c r="BC2947" s="34"/>
      <c r="BD2947" s="44">
        <v>70903</v>
      </c>
      <c r="BE2947" s="34" t="s">
        <v>805</v>
      </c>
      <c r="BF2947" s="43" t="s">
        <v>1277</v>
      </c>
      <c r="BG2947" s="34" t="s">
        <v>539</v>
      </c>
      <c r="BH2947" s="34" t="s">
        <v>402</v>
      </c>
      <c r="BI2947" s="34" t="s">
        <v>805</v>
      </c>
      <c r="BJ2947" s="44" t="s">
        <v>4708</v>
      </c>
      <c r="BK2947" s="44" t="s">
        <v>7245</v>
      </c>
    </row>
    <row r="2948" spans="22:63">
      <c r="V2948" s="43">
        <v>452</v>
      </c>
      <c r="W2948" s="34" t="s">
        <v>4776</v>
      </c>
      <c r="X2948" s="44">
        <v>70905</v>
      </c>
      <c r="Y2948" s="34" t="s">
        <v>539</v>
      </c>
      <c r="Z2948" s="43" t="s">
        <v>1277</v>
      </c>
      <c r="AA2948" s="34" t="s">
        <v>539</v>
      </c>
      <c r="AB2948" s="34" t="s">
        <v>402</v>
      </c>
      <c r="AC2948" s="34" t="s">
        <v>539</v>
      </c>
      <c r="AD2948" s="44" t="s">
        <v>4708</v>
      </c>
      <c r="AE2948" s="44" t="s">
        <v>7245</v>
      </c>
      <c r="AF2948" s="43">
        <v>452</v>
      </c>
      <c r="AG2948" s="34" t="s">
        <v>4776</v>
      </c>
      <c r="AH2948" s="34" t="s">
        <v>4775</v>
      </c>
      <c r="AI2948" s="43" t="s">
        <v>4764</v>
      </c>
      <c r="AJ2948" s="44" t="s">
        <v>4777</v>
      </c>
      <c r="AK2948" s="295">
        <v>7000601</v>
      </c>
      <c r="AL2948" s="44" t="s">
        <v>402</v>
      </c>
      <c r="AM2948" s="44" t="s">
        <v>4781</v>
      </c>
      <c r="AN2948" s="296">
        <v>266093870</v>
      </c>
      <c r="AO2948" s="34"/>
      <c r="AP2948" s="34"/>
      <c r="AQ2948" s="34"/>
      <c r="AR2948" s="34"/>
      <c r="AS2948" s="34"/>
      <c r="AT2948" s="44" t="s">
        <v>7212</v>
      </c>
      <c r="AU2948" s="44"/>
      <c r="AV2948" s="751" t="str" cm="1">
        <f t="array" ref="AV29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8" s="34"/>
      <c r="AX2948" s="34"/>
      <c r="AY2948" s="34"/>
      <c r="AZ2948" s="34"/>
      <c r="BA2948" s="34"/>
      <c r="BB2948" s="34"/>
      <c r="BC2948" s="34"/>
      <c r="BD2948" s="44">
        <v>70905</v>
      </c>
      <c r="BE2948" s="34" t="s">
        <v>539</v>
      </c>
      <c r="BF2948" s="43" t="s">
        <v>1277</v>
      </c>
      <c r="BG2948" s="34" t="s">
        <v>539</v>
      </c>
      <c r="BH2948" s="34" t="s">
        <v>402</v>
      </c>
      <c r="BI2948" s="34" t="s">
        <v>539</v>
      </c>
      <c r="BJ2948" s="44" t="s">
        <v>4708</v>
      </c>
      <c r="BK2948" s="44" t="s">
        <v>7245</v>
      </c>
    </row>
    <row r="2949" spans="22:63">
      <c r="V2949" s="43">
        <v>452</v>
      </c>
      <c r="W2949" s="34" t="s">
        <v>4776</v>
      </c>
      <c r="X2949" s="44">
        <v>70900</v>
      </c>
      <c r="Y2949" s="34" t="s">
        <v>7264</v>
      </c>
      <c r="Z2949" s="43" t="s">
        <v>1277</v>
      </c>
      <c r="AA2949" s="34" t="s">
        <v>539</v>
      </c>
      <c r="AB2949" s="34" t="s">
        <v>402</v>
      </c>
      <c r="AC2949" s="34" t="s">
        <v>539</v>
      </c>
      <c r="AD2949" s="44" t="s">
        <v>4708</v>
      </c>
      <c r="AE2949" s="44" t="s">
        <v>7245</v>
      </c>
      <c r="AF2949" s="43">
        <v>452</v>
      </c>
      <c r="AG2949" s="34" t="s">
        <v>4776</v>
      </c>
      <c r="AH2949" s="34" t="s">
        <v>4775</v>
      </c>
      <c r="AI2949" s="43" t="s">
        <v>4764</v>
      </c>
      <c r="AJ2949" s="44" t="s">
        <v>4777</v>
      </c>
      <c r="AK2949" s="295">
        <v>7000601</v>
      </c>
      <c r="AL2949" s="44" t="s">
        <v>402</v>
      </c>
      <c r="AM2949" s="44" t="s">
        <v>4781</v>
      </c>
      <c r="AN2949" s="296">
        <v>266093870</v>
      </c>
      <c r="AO2949" s="34"/>
      <c r="AP2949" s="34"/>
      <c r="AQ2949" s="34"/>
      <c r="AR2949" s="34"/>
      <c r="AS2949" s="34"/>
      <c r="AT2949" s="44" t="s">
        <v>7212</v>
      </c>
      <c r="AU2949" s="44"/>
      <c r="AV2949" s="751" t="str" cm="1">
        <f t="array" ref="AV29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49" s="34"/>
      <c r="AX2949" s="34"/>
      <c r="AY2949" s="34"/>
      <c r="AZ2949" s="34"/>
      <c r="BA2949" s="34"/>
      <c r="BB2949" s="34"/>
      <c r="BC2949" s="34"/>
      <c r="BD2949" s="44">
        <v>70900</v>
      </c>
      <c r="BE2949" s="34" t="s">
        <v>7264</v>
      </c>
      <c r="BF2949" s="43" t="s">
        <v>1277</v>
      </c>
      <c r="BG2949" s="34" t="s">
        <v>539</v>
      </c>
      <c r="BH2949" s="34" t="s">
        <v>402</v>
      </c>
      <c r="BI2949" s="34" t="s">
        <v>539</v>
      </c>
      <c r="BJ2949" s="44" t="s">
        <v>4708</v>
      </c>
      <c r="BK2949" s="44" t="s">
        <v>7245</v>
      </c>
    </row>
    <row r="2950" spans="22:63">
      <c r="V2950" s="43">
        <v>452</v>
      </c>
      <c r="W2950" s="34" t="s">
        <v>4776</v>
      </c>
      <c r="X2950" s="44">
        <v>70906</v>
      </c>
      <c r="Y2950" s="34" t="s">
        <v>1366</v>
      </c>
      <c r="Z2950" s="43" t="s">
        <v>1277</v>
      </c>
      <c r="AA2950" s="34" t="s">
        <v>539</v>
      </c>
      <c r="AB2950" s="34" t="s">
        <v>402</v>
      </c>
      <c r="AC2950" s="34" t="s">
        <v>1366</v>
      </c>
      <c r="AD2950" s="44" t="s">
        <v>4708</v>
      </c>
      <c r="AE2950" s="44" t="s">
        <v>7245</v>
      </c>
      <c r="AF2950" s="43">
        <v>452</v>
      </c>
      <c r="AG2950" s="34" t="s">
        <v>4776</v>
      </c>
      <c r="AH2950" s="34" t="s">
        <v>4775</v>
      </c>
      <c r="AI2950" s="43" t="s">
        <v>4764</v>
      </c>
      <c r="AJ2950" s="44" t="s">
        <v>4777</v>
      </c>
      <c r="AK2950" s="295">
        <v>7000601</v>
      </c>
      <c r="AL2950" s="44" t="s">
        <v>402</v>
      </c>
      <c r="AM2950" s="44" t="s">
        <v>4781</v>
      </c>
      <c r="AN2950" s="296">
        <v>266093870</v>
      </c>
      <c r="AO2950" s="34"/>
      <c r="AP2950" s="34"/>
      <c r="AQ2950" s="34"/>
      <c r="AR2950" s="34"/>
      <c r="AS2950" s="34"/>
      <c r="AT2950" s="44" t="s">
        <v>7212</v>
      </c>
      <c r="AU2950" s="44"/>
      <c r="AV2950" s="751" t="str" cm="1">
        <f t="array" ref="AV29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0" s="34"/>
      <c r="AX2950" s="34"/>
      <c r="AY2950" s="34"/>
      <c r="AZ2950" s="34"/>
      <c r="BA2950" s="34"/>
      <c r="BB2950" s="34"/>
      <c r="BC2950" s="34"/>
      <c r="BD2950" s="44">
        <v>70906</v>
      </c>
      <c r="BE2950" s="34" t="s">
        <v>1366</v>
      </c>
      <c r="BF2950" s="43" t="s">
        <v>1277</v>
      </c>
      <c r="BG2950" s="34" t="s">
        <v>539</v>
      </c>
      <c r="BH2950" s="34" t="s">
        <v>402</v>
      </c>
      <c r="BI2950" s="34" t="s">
        <v>1366</v>
      </c>
      <c r="BJ2950" s="44" t="s">
        <v>4708</v>
      </c>
      <c r="BK2950" s="44" t="s">
        <v>7245</v>
      </c>
    </row>
    <row r="2951" spans="22:63">
      <c r="V2951" s="43">
        <v>452</v>
      </c>
      <c r="W2951" s="34" t="s">
        <v>4776</v>
      </c>
      <c r="X2951" s="44">
        <v>70909</v>
      </c>
      <c r="Y2951" s="34" t="s">
        <v>1892</v>
      </c>
      <c r="Z2951" s="43" t="s">
        <v>1277</v>
      </c>
      <c r="AA2951" s="34" t="s">
        <v>539</v>
      </c>
      <c r="AB2951" s="34" t="s">
        <v>402</v>
      </c>
      <c r="AC2951" s="34" t="s">
        <v>7265</v>
      </c>
      <c r="AD2951" s="44" t="s">
        <v>4708</v>
      </c>
      <c r="AE2951" s="44" t="s">
        <v>7245</v>
      </c>
      <c r="AF2951" s="43">
        <v>452</v>
      </c>
      <c r="AG2951" s="34" t="s">
        <v>4776</v>
      </c>
      <c r="AH2951" s="34" t="s">
        <v>4775</v>
      </c>
      <c r="AI2951" s="43" t="s">
        <v>4764</v>
      </c>
      <c r="AJ2951" s="44" t="s">
        <v>4777</v>
      </c>
      <c r="AK2951" s="295">
        <v>7000601</v>
      </c>
      <c r="AL2951" s="44" t="s">
        <v>402</v>
      </c>
      <c r="AM2951" s="44" t="s">
        <v>4781</v>
      </c>
      <c r="AN2951" s="296">
        <v>266093870</v>
      </c>
      <c r="AO2951" s="34"/>
      <c r="AP2951" s="34"/>
      <c r="AQ2951" s="34"/>
      <c r="AR2951" s="34"/>
      <c r="AS2951" s="34"/>
      <c r="AT2951" s="44" t="s">
        <v>7212</v>
      </c>
      <c r="AU2951" s="44"/>
      <c r="AV2951" s="751" t="str" cm="1">
        <f t="array" ref="AV29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1" s="34"/>
      <c r="AX2951" s="34"/>
      <c r="AY2951" s="34"/>
      <c r="AZ2951" s="34"/>
      <c r="BA2951" s="34"/>
      <c r="BB2951" s="34"/>
      <c r="BC2951" s="34"/>
      <c r="BD2951" s="44">
        <v>70909</v>
      </c>
      <c r="BE2951" s="34" t="s">
        <v>1892</v>
      </c>
      <c r="BF2951" s="43" t="s">
        <v>1277</v>
      </c>
      <c r="BG2951" s="34" t="s">
        <v>539</v>
      </c>
      <c r="BH2951" s="34" t="s">
        <v>402</v>
      </c>
      <c r="BI2951" s="34" t="s">
        <v>7265</v>
      </c>
      <c r="BJ2951" s="44" t="s">
        <v>4708</v>
      </c>
      <c r="BK2951" s="44" t="s">
        <v>7245</v>
      </c>
    </row>
    <row r="2952" spans="22:63">
      <c r="V2952" s="43">
        <v>452</v>
      </c>
      <c r="W2952" s="34" t="s">
        <v>4776</v>
      </c>
      <c r="X2952" s="44">
        <v>70910</v>
      </c>
      <c r="Y2952" s="34" t="s">
        <v>2085</v>
      </c>
      <c r="Z2952" s="43" t="s">
        <v>1277</v>
      </c>
      <c r="AA2952" s="34" t="s">
        <v>539</v>
      </c>
      <c r="AB2952" s="34" t="s">
        <v>402</v>
      </c>
      <c r="AC2952" s="34" t="s">
        <v>7266</v>
      </c>
      <c r="AD2952" s="44" t="s">
        <v>4708</v>
      </c>
      <c r="AE2952" s="44" t="s">
        <v>7245</v>
      </c>
      <c r="AF2952" s="43">
        <v>452</v>
      </c>
      <c r="AG2952" s="34" t="s">
        <v>4776</v>
      </c>
      <c r="AH2952" s="34" t="s">
        <v>4775</v>
      </c>
      <c r="AI2952" s="43" t="s">
        <v>4764</v>
      </c>
      <c r="AJ2952" s="44" t="s">
        <v>4777</v>
      </c>
      <c r="AK2952" s="295">
        <v>7000601</v>
      </c>
      <c r="AL2952" s="44" t="s">
        <v>402</v>
      </c>
      <c r="AM2952" s="44" t="s">
        <v>4781</v>
      </c>
      <c r="AN2952" s="296">
        <v>266093870</v>
      </c>
      <c r="AO2952" s="34"/>
      <c r="AP2952" s="34"/>
      <c r="AQ2952" s="34"/>
      <c r="AR2952" s="34"/>
      <c r="AS2952" s="34"/>
      <c r="AT2952" s="44" t="s">
        <v>7212</v>
      </c>
      <c r="AU2952" s="44"/>
      <c r="AV2952" s="751" t="str" cm="1">
        <f t="array" ref="AV29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2" s="34"/>
      <c r="AX2952" s="34"/>
      <c r="AY2952" s="34"/>
      <c r="AZ2952" s="34"/>
      <c r="BA2952" s="34"/>
      <c r="BB2952" s="34"/>
      <c r="BC2952" s="34"/>
      <c r="BD2952" s="44">
        <v>70910</v>
      </c>
      <c r="BE2952" s="34" t="s">
        <v>2085</v>
      </c>
      <c r="BF2952" s="43" t="s">
        <v>1277</v>
      </c>
      <c r="BG2952" s="34" t="s">
        <v>539</v>
      </c>
      <c r="BH2952" s="34" t="s">
        <v>402</v>
      </c>
      <c r="BI2952" s="34" t="s">
        <v>7266</v>
      </c>
      <c r="BJ2952" s="44" t="s">
        <v>4708</v>
      </c>
      <c r="BK2952" s="44" t="s">
        <v>7245</v>
      </c>
    </row>
    <row r="2953" spans="22:63">
      <c r="V2953" s="43">
        <v>452</v>
      </c>
      <c r="W2953" s="34" t="s">
        <v>4776</v>
      </c>
      <c r="X2953" s="44">
        <v>70908</v>
      </c>
      <c r="Y2953" s="34" t="s">
        <v>1654</v>
      </c>
      <c r="Z2953" s="43" t="s">
        <v>1277</v>
      </c>
      <c r="AA2953" s="34" t="s">
        <v>539</v>
      </c>
      <c r="AB2953" s="34" t="s">
        <v>402</v>
      </c>
      <c r="AC2953" s="34" t="s">
        <v>1654</v>
      </c>
      <c r="AD2953" s="44" t="s">
        <v>4708</v>
      </c>
      <c r="AE2953" s="44" t="s">
        <v>7245</v>
      </c>
      <c r="AF2953" s="43">
        <v>452</v>
      </c>
      <c r="AG2953" s="34" t="s">
        <v>4776</v>
      </c>
      <c r="AH2953" s="34" t="s">
        <v>4775</v>
      </c>
      <c r="AI2953" s="43" t="s">
        <v>4764</v>
      </c>
      <c r="AJ2953" s="44" t="s">
        <v>4777</v>
      </c>
      <c r="AK2953" s="295">
        <v>7000601</v>
      </c>
      <c r="AL2953" s="44" t="s">
        <v>402</v>
      </c>
      <c r="AM2953" s="44" t="s">
        <v>4781</v>
      </c>
      <c r="AN2953" s="296">
        <v>266093870</v>
      </c>
      <c r="AO2953" s="34"/>
      <c r="AP2953" s="34"/>
      <c r="AQ2953" s="34"/>
      <c r="AR2953" s="34"/>
      <c r="AS2953" s="34"/>
      <c r="AT2953" s="44" t="s">
        <v>7212</v>
      </c>
      <c r="AU2953" s="44"/>
      <c r="AV2953" s="751" t="str" cm="1">
        <f t="array" ref="AV29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3" s="34"/>
      <c r="AX2953" s="34"/>
      <c r="AY2953" s="34"/>
      <c r="AZ2953" s="34"/>
      <c r="BA2953" s="34"/>
      <c r="BB2953" s="34"/>
      <c r="BC2953" s="34"/>
      <c r="BD2953" s="44">
        <v>70908</v>
      </c>
      <c r="BE2953" s="34" t="s">
        <v>1654</v>
      </c>
      <c r="BF2953" s="43" t="s">
        <v>1277</v>
      </c>
      <c r="BG2953" s="34" t="s">
        <v>539</v>
      </c>
      <c r="BH2953" s="34" t="s">
        <v>402</v>
      </c>
      <c r="BI2953" s="34" t="s">
        <v>1654</v>
      </c>
      <c r="BJ2953" s="44" t="s">
        <v>4708</v>
      </c>
      <c r="BK2953" s="44" t="s">
        <v>7245</v>
      </c>
    </row>
    <row r="2954" spans="22:63">
      <c r="V2954" s="43">
        <v>452</v>
      </c>
      <c r="W2954" s="34" t="s">
        <v>4776</v>
      </c>
      <c r="X2954" s="44">
        <v>71001</v>
      </c>
      <c r="Y2954" s="34" t="s">
        <v>806</v>
      </c>
      <c r="Z2954" s="43" t="s">
        <v>1277</v>
      </c>
      <c r="AA2954" s="34" t="s">
        <v>540</v>
      </c>
      <c r="AB2954" s="34" t="s">
        <v>402</v>
      </c>
      <c r="AC2954" s="34" t="s">
        <v>806</v>
      </c>
      <c r="AD2954" s="44" t="s">
        <v>4708</v>
      </c>
      <c r="AE2954" s="44" t="s">
        <v>7245</v>
      </c>
      <c r="AF2954" s="43">
        <v>452</v>
      </c>
      <c r="AG2954" s="34" t="s">
        <v>4776</v>
      </c>
      <c r="AH2954" s="34" t="s">
        <v>4775</v>
      </c>
      <c r="AI2954" s="43" t="s">
        <v>4764</v>
      </c>
      <c r="AJ2954" s="44" t="s">
        <v>4777</v>
      </c>
      <c r="AK2954" s="295">
        <v>7000601</v>
      </c>
      <c r="AL2954" s="44" t="s">
        <v>402</v>
      </c>
      <c r="AM2954" s="44" t="s">
        <v>4781</v>
      </c>
      <c r="AN2954" s="296">
        <v>266093870</v>
      </c>
      <c r="AO2954" s="34"/>
      <c r="AP2954" s="34"/>
      <c r="AQ2954" s="34"/>
      <c r="AR2954" s="34"/>
      <c r="AS2954" s="34"/>
      <c r="AT2954" s="44" t="s">
        <v>7212</v>
      </c>
      <c r="AU2954" s="44"/>
      <c r="AV2954" s="751" t="str" cm="1">
        <f t="array" ref="AV29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4" s="34"/>
      <c r="AX2954" s="34"/>
      <c r="AY2954" s="34"/>
      <c r="AZ2954" s="34"/>
      <c r="BA2954" s="34"/>
      <c r="BB2954" s="34"/>
      <c r="BC2954" s="34"/>
      <c r="BD2954" s="44">
        <v>71001</v>
      </c>
      <c r="BE2954" s="34" t="s">
        <v>806</v>
      </c>
      <c r="BF2954" s="43" t="s">
        <v>1277</v>
      </c>
      <c r="BG2954" s="34" t="s">
        <v>540</v>
      </c>
      <c r="BH2954" s="34" t="s">
        <v>402</v>
      </c>
      <c r="BI2954" s="34" t="s">
        <v>806</v>
      </c>
      <c r="BJ2954" s="44" t="s">
        <v>4708</v>
      </c>
      <c r="BK2954" s="44" t="s">
        <v>7245</v>
      </c>
    </row>
    <row r="2955" spans="22:63">
      <c r="V2955" s="43">
        <v>452</v>
      </c>
      <c r="W2955" s="34" t="s">
        <v>4776</v>
      </c>
      <c r="X2955" s="44">
        <v>71002</v>
      </c>
      <c r="Y2955" s="34" t="s">
        <v>540</v>
      </c>
      <c r="Z2955" s="43" t="s">
        <v>1277</v>
      </c>
      <c r="AA2955" s="34" t="s">
        <v>540</v>
      </c>
      <c r="AB2955" s="34" t="s">
        <v>402</v>
      </c>
      <c r="AC2955" s="34" t="s">
        <v>540</v>
      </c>
      <c r="AD2955" s="44" t="s">
        <v>4708</v>
      </c>
      <c r="AE2955" s="44" t="s">
        <v>7245</v>
      </c>
      <c r="AF2955" s="43">
        <v>452</v>
      </c>
      <c r="AG2955" s="34" t="s">
        <v>4776</v>
      </c>
      <c r="AH2955" s="34" t="s">
        <v>4775</v>
      </c>
      <c r="AI2955" s="43" t="s">
        <v>4764</v>
      </c>
      <c r="AJ2955" s="44" t="s">
        <v>4777</v>
      </c>
      <c r="AK2955" s="295">
        <v>7000601</v>
      </c>
      <c r="AL2955" s="44" t="s">
        <v>402</v>
      </c>
      <c r="AM2955" s="44" t="s">
        <v>4781</v>
      </c>
      <c r="AN2955" s="296">
        <v>266093870</v>
      </c>
      <c r="AO2955" s="34"/>
      <c r="AP2955" s="34"/>
      <c r="AQ2955" s="34"/>
      <c r="AR2955" s="34"/>
      <c r="AS2955" s="34"/>
      <c r="AT2955" s="44" t="s">
        <v>7212</v>
      </c>
      <c r="AU2955" s="44"/>
      <c r="AV2955" s="751" t="str" cm="1">
        <f t="array" ref="AV29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5" s="34"/>
      <c r="AX2955" s="34"/>
      <c r="AY2955" s="34"/>
      <c r="AZ2955" s="34"/>
      <c r="BA2955" s="34"/>
      <c r="BB2955" s="34"/>
      <c r="BC2955" s="34"/>
      <c r="BD2955" s="44">
        <v>71002</v>
      </c>
      <c r="BE2955" s="34" t="s">
        <v>540</v>
      </c>
      <c r="BF2955" s="43" t="s">
        <v>1277</v>
      </c>
      <c r="BG2955" s="34" t="s">
        <v>540</v>
      </c>
      <c r="BH2955" s="34" t="s">
        <v>402</v>
      </c>
      <c r="BI2955" s="34" t="s">
        <v>540</v>
      </c>
      <c r="BJ2955" s="44" t="s">
        <v>4708</v>
      </c>
      <c r="BK2955" s="44" t="s">
        <v>7245</v>
      </c>
    </row>
    <row r="2956" spans="22:63">
      <c r="V2956" s="43">
        <v>452</v>
      </c>
      <c r="W2956" s="34" t="s">
        <v>4776</v>
      </c>
      <c r="X2956" s="44">
        <v>71000</v>
      </c>
      <c r="Y2956" s="34" t="s">
        <v>7267</v>
      </c>
      <c r="Z2956" s="43" t="s">
        <v>1277</v>
      </c>
      <c r="AA2956" s="34" t="s">
        <v>540</v>
      </c>
      <c r="AB2956" s="34" t="s">
        <v>402</v>
      </c>
      <c r="AC2956" s="34" t="s">
        <v>540</v>
      </c>
      <c r="AD2956" s="44" t="s">
        <v>4708</v>
      </c>
      <c r="AE2956" s="44" t="s">
        <v>7245</v>
      </c>
      <c r="AF2956" s="43">
        <v>452</v>
      </c>
      <c r="AG2956" s="34" t="s">
        <v>4776</v>
      </c>
      <c r="AH2956" s="34" t="s">
        <v>4775</v>
      </c>
      <c r="AI2956" s="43" t="s">
        <v>4764</v>
      </c>
      <c r="AJ2956" s="44" t="s">
        <v>4777</v>
      </c>
      <c r="AK2956" s="295">
        <v>7000601</v>
      </c>
      <c r="AL2956" s="44" t="s">
        <v>402</v>
      </c>
      <c r="AM2956" s="44" t="s">
        <v>4781</v>
      </c>
      <c r="AN2956" s="296">
        <v>266093870</v>
      </c>
      <c r="AO2956" s="34"/>
      <c r="AP2956" s="34"/>
      <c r="AQ2956" s="34"/>
      <c r="AR2956" s="34"/>
      <c r="AS2956" s="34"/>
      <c r="AT2956" s="44" t="s">
        <v>7212</v>
      </c>
      <c r="AU2956" s="44"/>
      <c r="AV2956" s="751" t="str" cm="1">
        <f t="array" ref="AV29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6" s="34"/>
      <c r="AX2956" s="34"/>
      <c r="AY2956" s="34"/>
      <c r="AZ2956" s="34"/>
      <c r="BA2956" s="34"/>
      <c r="BB2956" s="34"/>
      <c r="BC2956" s="34"/>
      <c r="BD2956" s="44">
        <v>71000</v>
      </c>
      <c r="BE2956" s="34" t="s">
        <v>7267</v>
      </c>
      <c r="BF2956" s="43" t="s">
        <v>1277</v>
      </c>
      <c r="BG2956" s="34" t="s">
        <v>540</v>
      </c>
      <c r="BH2956" s="34" t="s">
        <v>402</v>
      </c>
      <c r="BI2956" s="34" t="s">
        <v>540</v>
      </c>
      <c r="BJ2956" s="44" t="s">
        <v>4708</v>
      </c>
      <c r="BK2956" s="44" t="s">
        <v>7245</v>
      </c>
    </row>
    <row r="2957" spans="22:63">
      <c r="V2957" s="43">
        <v>452</v>
      </c>
      <c r="W2957" s="34" t="s">
        <v>4776</v>
      </c>
      <c r="X2957" s="44">
        <v>71102</v>
      </c>
      <c r="Y2957" s="34" t="s">
        <v>807</v>
      </c>
      <c r="Z2957" s="43" t="s">
        <v>1277</v>
      </c>
      <c r="AA2957" s="34" t="s">
        <v>541</v>
      </c>
      <c r="AB2957" s="34" t="s">
        <v>402</v>
      </c>
      <c r="AC2957" s="34" t="s">
        <v>807</v>
      </c>
      <c r="AD2957" s="44" t="s">
        <v>4708</v>
      </c>
      <c r="AE2957" s="44" t="s">
        <v>7245</v>
      </c>
      <c r="AF2957" s="43">
        <v>452</v>
      </c>
      <c r="AG2957" s="34" t="s">
        <v>4776</v>
      </c>
      <c r="AH2957" s="34" t="s">
        <v>4775</v>
      </c>
      <c r="AI2957" s="43" t="s">
        <v>4764</v>
      </c>
      <c r="AJ2957" s="44" t="s">
        <v>4777</v>
      </c>
      <c r="AK2957" s="295">
        <v>7000601</v>
      </c>
      <c r="AL2957" s="44" t="s">
        <v>402</v>
      </c>
      <c r="AM2957" s="44" t="s">
        <v>4781</v>
      </c>
      <c r="AN2957" s="296">
        <v>266093870</v>
      </c>
      <c r="AO2957" s="34"/>
      <c r="AP2957" s="34"/>
      <c r="AQ2957" s="34"/>
      <c r="AR2957" s="34"/>
      <c r="AS2957" s="34"/>
      <c r="AT2957" s="44" t="s">
        <v>7212</v>
      </c>
      <c r="AU2957" s="44"/>
      <c r="AV2957" s="751" t="str" cm="1">
        <f t="array" ref="AV29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7" s="34"/>
      <c r="AX2957" s="34"/>
      <c r="AY2957" s="34"/>
      <c r="AZ2957" s="34"/>
      <c r="BA2957" s="34"/>
      <c r="BB2957" s="34"/>
      <c r="BC2957" s="34"/>
      <c r="BD2957" s="44">
        <v>71102</v>
      </c>
      <c r="BE2957" s="34" t="s">
        <v>807</v>
      </c>
      <c r="BF2957" s="43" t="s">
        <v>1277</v>
      </c>
      <c r="BG2957" s="34" t="s">
        <v>541</v>
      </c>
      <c r="BH2957" s="34" t="s">
        <v>402</v>
      </c>
      <c r="BI2957" s="34" t="s">
        <v>807</v>
      </c>
      <c r="BJ2957" s="44" t="s">
        <v>4708</v>
      </c>
      <c r="BK2957" s="44" t="s">
        <v>7245</v>
      </c>
    </row>
    <row r="2958" spans="22:63">
      <c r="V2958" s="43">
        <v>452</v>
      </c>
      <c r="W2958" s="34" t="s">
        <v>4776</v>
      </c>
      <c r="X2958" s="44">
        <v>71103</v>
      </c>
      <c r="Y2958" s="34" t="s">
        <v>1072</v>
      </c>
      <c r="Z2958" s="43" t="s">
        <v>1277</v>
      </c>
      <c r="AA2958" s="34" t="s">
        <v>541</v>
      </c>
      <c r="AB2958" s="34" t="s">
        <v>402</v>
      </c>
      <c r="AC2958" s="34" t="s">
        <v>1072</v>
      </c>
      <c r="AD2958" s="44" t="s">
        <v>4708</v>
      </c>
      <c r="AE2958" s="44" t="s">
        <v>7245</v>
      </c>
      <c r="AF2958" s="43">
        <v>452</v>
      </c>
      <c r="AG2958" s="34" t="s">
        <v>4776</v>
      </c>
      <c r="AH2958" s="34" t="s">
        <v>4775</v>
      </c>
      <c r="AI2958" s="43" t="s">
        <v>4764</v>
      </c>
      <c r="AJ2958" s="44" t="s">
        <v>4777</v>
      </c>
      <c r="AK2958" s="295">
        <v>7000601</v>
      </c>
      <c r="AL2958" s="44" t="s">
        <v>402</v>
      </c>
      <c r="AM2958" s="44" t="s">
        <v>4781</v>
      </c>
      <c r="AN2958" s="296">
        <v>266093870</v>
      </c>
      <c r="AO2958" s="34"/>
      <c r="AP2958" s="34"/>
      <c r="AQ2958" s="34"/>
      <c r="AR2958" s="34"/>
      <c r="AS2958" s="34"/>
      <c r="AT2958" s="44" t="s">
        <v>7212</v>
      </c>
      <c r="AU2958" s="44"/>
      <c r="AV2958" s="751" t="str" cm="1">
        <f t="array" ref="AV29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8" s="34"/>
      <c r="AX2958" s="34"/>
      <c r="AY2958" s="34"/>
      <c r="AZ2958" s="34"/>
      <c r="BA2958" s="34"/>
      <c r="BB2958" s="34"/>
      <c r="BC2958" s="34"/>
      <c r="BD2958" s="44">
        <v>71103</v>
      </c>
      <c r="BE2958" s="34" t="s">
        <v>1072</v>
      </c>
      <c r="BF2958" s="43" t="s">
        <v>1277</v>
      </c>
      <c r="BG2958" s="34" t="s">
        <v>541</v>
      </c>
      <c r="BH2958" s="34" t="s">
        <v>402</v>
      </c>
      <c r="BI2958" s="34" t="s">
        <v>1072</v>
      </c>
      <c r="BJ2958" s="44" t="s">
        <v>4708</v>
      </c>
      <c r="BK2958" s="44" t="s">
        <v>7245</v>
      </c>
    </row>
    <row r="2959" spans="22:63">
      <c r="V2959" s="43">
        <v>452</v>
      </c>
      <c r="W2959" s="34" t="s">
        <v>4776</v>
      </c>
      <c r="X2959" s="44">
        <v>71104</v>
      </c>
      <c r="Y2959" s="34" t="s">
        <v>541</v>
      </c>
      <c r="Z2959" s="43" t="s">
        <v>1277</v>
      </c>
      <c r="AA2959" s="34" t="s">
        <v>541</v>
      </c>
      <c r="AB2959" s="34" t="s">
        <v>402</v>
      </c>
      <c r="AC2959" s="34" t="s">
        <v>541</v>
      </c>
      <c r="AD2959" s="44" t="s">
        <v>4708</v>
      </c>
      <c r="AE2959" s="44" t="s">
        <v>7245</v>
      </c>
      <c r="AF2959" s="43">
        <v>452</v>
      </c>
      <c r="AG2959" s="34" t="s">
        <v>4776</v>
      </c>
      <c r="AH2959" s="34" t="s">
        <v>4775</v>
      </c>
      <c r="AI2959" s="43" t="s">
        <v>4764</v>
      </c>
      <c r="AJ2959" s="44" t="s">
        <v>4777</v>
      </c>
      <c r="AK2959" s="295">
        <v>7000601</v>
      </c>
      <c r="AL2959" s="44" t="s">
        <v>402</v>
      </c>
      <c r="AM2959" s="44" t="s">
        <v>4781</v>
      </c>
      <c r="AN2959" s="296">
        <v>266093870</v>
      </c>
      <c r="AO2959" s="34"/>
      <c r="AP2959" s="34"/>
      <c r="AQ2959" s="34"/>
      <c r="AR2959" s="34"/>
      <c r="AS2959" s="34"/>
      <c r="AT2959" s="44" t="s">
        <v>7212</v>
      </c>
      <c r="AU2959" s="44"/>
      <c r="AV2959" s="751" t="str" cm="1">
        <f t="array" ref="AV29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59" s="34"/>
      <c r="AX2959" s="34"/>
      <c r="AY2959" s="34"/>
      <c r="AZ2959" s="34"/>
      <c r="BA2959" s="34"/>
      <c r="BB2959" s="34"/>
      <c r="BC2959" s="34"/>
      <c r="BD2959" s="44">
        <v>71104</v>
      </c>
      <c r="BE2959" s="34" t="s">
        <v>541</v>
      </c>
      <c r="BF2959" s="43" t="s">
        <v>1277</v>
      </c>
      <c r="BG2959" s="34" t="s">
        <v>541</v>
      </c>
      <c r="BH2959" s="34" t="s">
        <v>402</v>
      </c>
      <c r="BI2959" s="34" t="s">
        <v>541</v>
      </c>
      <c r="BJ2959" s="44" t="s">
        <v>4708</v>
      </c>
      <c r="BK2959" s="44" t="s">
        <v>7245</v>
      </c>
    </row>
    <row r="2960" spans="22:63">
      <c r="V2960" s="43">
        <v>452</v>
      </c>
      <c r="W2960" s="34" t="s">
        <v>4776</v>
      </c>
      <c r="X2960" s="44">
        <v>71100</v>
      </c>
      <c r="Y2960" s="34" t="s">
        <v>7268</v>
      </c>
      <c r="Z2960" s="43" t="s">
        <v>1277</v>
      </c>
      <c r="AA2960" s="34" t="s">
        <v>541</v>
      </c>
      <c r="AB2960" s="34" t="s">
        <v>402</v>
      </c>
      <c r="AC2960" s="34" t="s">
        <v>541</v>
      </c>
      <c r="AD2960" s="44" t="s">
        <v>4708</v>
      </c>
      <c r="AE2960" s="44" t="s">
        <v>7245</v>
      </c>
      <c r="AF2960" s="43">
        <v>452</v>
      </c>
      <c r="AG2960" s="34" t="s">
        <v>4776</v>
      </c>
      <c r="AH2960" s="34" t="s">
        <v>4775</v>
      </c>
      <c r="AI2960" s="43" t="s">
        <v>4764</v>
      </c>
      <c r="AJ2960" s="44" t="s">
        <v>4777</v>
      </c>
      <c r="AK2960" s="295">
        <v>7000601</v>
      </c>
      <c r="AL2960" s="44" t="s">
        <v>402</v>
      </c>
      <c r="AM2960" s="44" t="s">
        <v>4781</v>
      </c>
      <c r="AN2960" s="296">
        <v>266093870</v>
      </c>
      <c r="AO2960" s="34"/>
      <c r="AP2960" s="34"/>
      <c r="AQ2960" s="34"/>
      <c r="AR2960" s="34"/>
      <c r="AS2960" s="34"/>
      <c r="AT2960" s="44" t="s">
        <v>7212</v>
      </c>
      <c r="AU2960" s="44"/>
      <c r="AV2960" s="751" t="str" cm="1">
        <f t="array" ref="AV29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0" s="34"/>
      <c r="AX2960" s="34"/>
      <c r="AY2960" s="34"/>
      <c r="AZ2960" s="34"/>
      <c r="BA2960" s="34"/>
      <c r="BB2960" s="34"/>
      <c r="BC2960" s="34"/>
      <c r="BD2960" s="44">
        <v>71100</v>
      </c>
      <c r="BE2960" s="34" t="s">
        <v>7268</v>
      </c>
      <c r="BF2960" s="43" t="s">
        <v>1277</v>
      </c>
      <c r="BG2960" s="34" t="s">
        <v>541</v>
      </c>
      <c r="BH2960" s="34" t="s">
        <v>402</v>
      </c>
      <c r="BI2960" s="34" t="s">
        <v>541</v>
      </c>
      <c r="BJ2960" s="44" t="s">
        <v>4708</v>
      </c>
      <c r="BK2960" s="44" t="s">
        <v>7245</v>
      </c>
    </row>
    <row r="2961" spans="22:63">
      <c r="V2961" s="43">
        <v>452</v>
      </c>
      <c r="W2961" s="34" t="s">
        <v>4776</v>
      </c>
      <c r="X2961" s="44">
        <v>71106</v>
      </c>
      <c r="Y2961" s="34" t="s">
        <v>1655</v>
      </c>
      <c r="Z2961" s="43" t="s">
        <v>1277</v>
      </c>
      <c r="AA2961" s="34" t="s">
        <v>541</v>
      </c>
      <c r="AB2961" s="34" t="s">
        <v>402</v>
      </c>
      <c r="AC2961" s="34" t="s">
        <v>7269</v>
      </c>
      <c r="AD2961" s="44" t="s">
        <v>4708</v>
      </c>
      <c r="AE2961" s="44" t="s">
        <v>7245</v>
      </c>
      <c r="AF2961" s="43">
        <v>452</v>
      </c>
      <c r="AG2961" s="34" t="s">
        <v>4776</v>
      </c>
      <c r="AH2961" s="34" t="s">
        <v>4775</v>
      </c>
      <c r="AI2961" s="43" t="s">
        <v>4764</v>
      </c>
      <c r="AJ2961" s="44" t="s">
        <v>4777</v>
      </c>
      <c r="AK2961" s="295">
        <v>7000601</v>
      </c>
      <c r="AL2961" s="44" t="s">
        <v>402</v>
      </c>
      <c r="AM2961" s="44" t="s">
        <v>4781</v>
      </c>
      <c r="AN2961" s="296">
        <v>266093870</v>
      </c>
      <c r="AO2961" s="34"/>
      <c r="AP2961" s="34"/>
      <c r="AQ2961" s="34"/>
      <c r="AR2961" s="34"/>
      <c r="AS2961" s="34"/>
      <c r="AT2961" s="44" t="s">
        <v>7212</v>
      </c>
      <c r="AU2961" s="44"/>
      <c r="AV2961" s="751" t="str" cm="1">
        <f t="array" ref="AV29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1" s="34"/>
      <c r="AX2961" s="34"/>
      <c r="AY2961" s="34"/>
      <c r="AZ2961" s="34"/>
      <c r="BA2961" s="34"/>
      <c r="BB2961" s="34"/>
      <c r="BC2961" s="34"/>
      <c r="BD2961" s="44">
        <v>71106</v>
      </c>
      <c r="BE2961" s="34" t="s">
        <v>1655</v>
      </c>
      <c r="BF2961" s="43" t="s">
        <v>1277</v>
      </c>
      <c r="BG2961" s="34" t="s">
        <v>541</v>
      </c>
      <c r="BH2961" s="34" t="s">
        <v>402</v>
      </c>
      <c r="BI2961" s="34" t="s">
        <v>7269</v>
      </c>
      <c r="BJ2961" s="44" t="s">
        <v>4708</v>
      </c>
      <c r="BK2961" s="44" t="s">
        <v>7245</v>
      </c>
    </row>
    <row r="2962" spans="22:63">
      <c r="V2962" s="43">
        <v>452</v>
      </c>
      <c r="W2962" s="34" t="s">
        <v>4776</v>
      </c>
      <c r="X2962" s="44">
        <v>71303</v>
      </c>
      <c r="Y2962" s="34" t="s">
        <v>1367</v>
      </c>
      <c r="Z2962" s="43" t="s">
        <v>1277</v>
      </c>
      <c r="AA2962" s="34" t="s">
        <v>543</v>
      </c>
      <c r="AB2962" s="34" t="s">
        <v>402</v>
      </c>
      <c r="AC2962" s="34" t="s">
        <v>1367</v>
      </c>
      <c r="AD2962" s="44" t="s">
        <v>4708</v>
      </c>
      <c r="AE2962" s="44" t="s">
        <v>7245</v>
      </c>
      <c r="AF2962" s="43">
        <v>452</v>
      </c>
      <c r="AG2962" s="34" t="s">
        <v>4776</v>
      </c>
      <c r="AH2962" s="34" t="s">
        <v>4775</v>
      </c>
      <c r="AI2962" s="43" t="s">
        <v>4764</v>
      </c>
      <c r="AJ2962" s="44" t="s">
        <v>4777</v>
      </c>
      <c r="AK2962" s="295">
        <v>7000601</v>
      </c>
      <c r="AL2962" s="44" t="s">
        <v>402</v>
      </c>
      <c r="AM2962" s="44" t="s">
        <v>4781</v>
      </c>
      <c r="AN2962" s="296">
        <v>266093870</v>
      </c>
      <c r="AO2962" s="34"/>
      <c r="AP2962" s="34"/>
      <c r="AQ2962" s="34"/>
      <c r="AR2962" s="34"/>
      <c r="AS2962" s="34"/>
      <c r="AT2962" s="44" t="s">
        <v>7212</v>
      </c>
      <c r="AU2962" s="44"/>
      <c r="AV2962" s="751" t="str" cm="1">
        <f t="array" ref="AV29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2" s="34"/>
      <c r="AX2962" s="34"/>
      <c r="AY2962" s="34"/>
      <c r="AZ2962" s="34"/>
      <c r="BA2962" s="34"/>
      <c r="BB2962" s="34"/>
      <c r="BC2962" s="34"/>
      <c r="BD2962" s="44">
        <v>71303</v>
      </c>
      <c r="BE2962" s="34" t="s">
        <v>1367</v>
      </c>
      <c r="BF2962" s="43" t="s">
        <v>1277</v>
      </c>
      <c r="BG2962" s="34" t="s">
        <v>543</v>
      </c>
      <c r="BH2962" s="34" t="s">
        <v>402</v>
      </c>
      <c r="BI2962" s="34" t="s">
        <v>1367</v>
      </c>
      <c r="BJ2962" s="44" t="s">
        <v>4708</v>
      </c>
      <c r="BK2962" s="44" t="s">
        <v>7245</v>
      </c>
    </row>
    <row r="2963" spans="22:63">
      <c r="V2963" s="43">
        <v>452</v>
      </c>
      <c r="W2963" s="34" t="s">
        <v>4776</v>
      </c>
      <c r="X2963" s="44">
        <v>71301</v>
      </c>
      <c r="Y2963" s="34" t="s">
        <v>808</v>
      </c>
      <c r="Z2963" s="43" t="s">
        <v>1277</v>
      </c>
      <c r="AA2963" s="34" t="s">
        <v>543</v>
      </c>
      <c r="AB2963" s="34" t="s">
        <v>402</v>
      </c>
      <c r="AC2963" s="34" t="s">
        <v>808</v>
      </c>
      <c r="AD2963" s="44" t="s">
        <v>4708</v>
      </c>
      <c r="AE2963" s="44" t="s">
        <v>7245</v>
      </c>
      <c r="AF2963" s="43">
        <v>452</v>
      </c>
      <c r="AG2963" s="34" t="s">
        <v>4776</v>
      </c>
      <c r="AH2963" s="34" t="s">
        <v>4775</v>
      </c>
      <c r="AI2963" s="43" t="s">
        <v>4764</v>
      </c>
      <c r="AJ2963" s="44" t="s">
        <v>4777</v>
      </c>
      <c r="AK2963" s="295">
        <v>7000601</v>
      </c>
      <c r="AL2963" s="44" t="s">
        <v>402</v>
      </c>
      <c r="AM2963" s="44" t="s">
        <v>4781</v>
      </c>
      <c r="AN2963" s="296">
        <v>266093870</v>
      </c>
      <c r="AO2963" s="34"/>
      <c r="AP2963" s="34"/>
      <c r="AQ2963" s="34"/>
      <c r="AR2963" s="34"/>
      <c r="AS2963" s="34"/>
      <c r="AT2963" s="44" t="s">
        <v>7212</v>
      </c>
      <c r="AU2963" s="44"/>
      <c r="AV2963" s="751" t="str" cm="1">
        <f t="array" ref="AV29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3" s="34"/>
      <c r="AX2963" s="34"/>
      <c r="AY2963" s="34"/>
      <c r="AZ2963" s="34"/>
      <c r="BA2963" s="34"/>
      <c r="BB2963" s="34"/>
      <c r="BC2963" s="34"/>
      <c r="BD2963" s="44">
        <v>71301</v>
      </c>
      <c r="BE2963" s="34" t="s">
        <v>808</v>
      </c>
      <c r="BF2963" s="43" t="s">
        <v>1277</v>
      </c>
      <c r="BG2963" s="34" t="s">
        <v>543</v>
      </c>
      <c r="BH2963" s="34" t="s">
        <v>402</v>
      </c>
      <c r="BI2963" s="34" t="s">
        <v>808</v>
      </c>
      <c r="BJ2963" s="44" t="s">
        <v>4708</v>
      </c>
      <c r="BK2963" s="44" t="s">
        <v>7245</v>
      </c>
    </row>
    <row r="2964" spans="22:63">
      <c r="V2964" s="43">
        <v>452</v>
      </c>
      <c r="W2964" s="34" t="s">
        <v>4776</v>
      </c>
      <c r="X2964" s="44">
        <v>71302</v>
      </c>
      <c r="Y2964" s="34" t="s">
        <v>543</v>
      </c>
      <c r="Z2964" s="43" t="s">
        <v>1277</v>
      </c>
      <c r="AA2964" s="34" t="s">
        <v>543</v>
      </c>
      <c r="AB2964" s="34" t="s">
        <v>402</v>
      </c>
      <c r="AC2964" s="34" t="s">
        <v>543</v>
      </c>
      <c r="AD2964" s="44" t="s">
        <v>4708</v>
      </c>
      <c r="AE2964" s="44" t="s">
        <v>7245</v>
      </c>
      <c r="AF2964" s="43">
        <v>452</v>
      </c>
      <c r="AG2964" s="34" t="s">
        <v>4776</v>
      </c>
      <c r="AH2964" s="34" t="s">
        <v>4775</v>
      </c>
      <c r="AI2964" s="43" t="s">
        <v>4764</v>
      </c>
      <c r="AJ2964" s="44" t="s">
        <v>4777</v>
      </c>
      <c r="AK2964" s="295">
        <v>7000601</v>
      </c>
      <c r="AL2964" s="44" t="s">
        <v>402</v>
      </c>
      <c r="AM2964" s="44" t="s">
        <v>4781</v>
      </c>
      <c r="AN2964" s="296">
        <v>266093870</v>
      </c>
      <c r="AO2964" s="34"/>
      <c r="AP2964" s="34"/>
      <c r="AQ2964" s="34"/>
      <c r="AR2964" s="34"/>
      <c r="AS2964" s="34"/>
      <c r="AT2964" s="44" t="s">
        <v>7212</v>
      </c>
      <c r="AU2964" s="44"/>
      <c r="AV2964" s="751" t="str" cm="1">
        <f t="array" ref="AV29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4" s="34"/>
      <c r="AX2964" s="34"/>
      <c r="AY2964" s="34"/>
      <c r="AZ2964" s="34"/>
      <c r="BA2964" s="34"/>
      <c r="BB2964" s="34"/>
      <c r="BC2964" s="34"/>
      <c r="BD2964" s="44">
        <v>71302</v>
      </c>
      <c r="BE2964" s="34" t="s">
        <v>543</v>
      </c>
      <c r="BF2964" s="43" t="s">
        <v>1277</v>
      </c>
      <c r="BG2964" s="34" t="s">
        <v>543</v>
      </c>
      <c r="BH2964" s="34" t="s">
        <v>402</v>
      </c>
      <c r="BI2964" s="34" t="s">
        <v>543</v>
      </c>
      <c r="BJ2964" s="44" t="s">
        <v>4708</v>
      </c>
      <c r="BK2964" s="44" t="s">
        <v>7245</v>
      </c>
    </row>
    <row r="2965" spans="22:63">
      <c r="V2965" s="43">
        <v>452</v>
      </c>
      <c r="W2965" s="34" t="s">
        <v>4776</v>
      </c>
      <c r="X2965" s="44">
        <v>71300</v>
      </c>
      <c r="Y2965" s="34" t="s">
        <v>7270</v>
      </c>
      <c r="Z2965" s="43" t="s">
        <v>1277</v>
      </c>
      <c r="AA2965" s="34" t="s">
        <v>543</v>
      </c>
      <c r="AB2965" s="34" t="s">
        <v>402</v>
      </c>
      <c r="AC2965" s="34" t="s">
        <v>543</v>
      </c>
      <c r="AD2965" s="44" t="s">
        <v>4708</v>
      </c>
      <c r="AE2965" s="44" t="s">
        <v>7245</v>
      </c>
      <c r="AF2965" s="43">
        <v>452</v>
      </c>
      <c r="AG2965" s="34" t="s">
        <v>4776</v>
      </c>
      <c r="AH2965" s="34" t="s">
        <v>4775</v>
      </c>
      <c r="AI2965" s="43" t="s">
        <v>4764</v>
      </c>
      <c r="AJ2965" s="44" t="s">
        <v>4777</v>
      </c>
      <c r="AK2965" s="295">
        <v>7000601</v>
      </c>
      <c r="AL2965" s="44" t="s">
        <v>402</v>
      </c>
      <c r="AM2965" s="44" t="s">
        <v>4781</v>
      </c>
      <c r="AN2965" s="296">
        <v>266093870</v>
      </c>
      <c r="AO2965" s="34"/>
      <c r="AP2965" s="34"/>
      <c r="AQ2965" s="34"/>
      <c r="AR2965" s="34"/>
      <c r="AS2965" s="34"/>
      <c r="AT2965" s="44" t="s">
        <v>7212</v>
      </c>
      <c r="AU2965" s="44"/>
      <c r="AV2965" s="751" t="str" cm="1">
        <f t="array" ref="AV29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5" s="34"/>
      <c r="AX2965" s="34"/>
      <c r="AY2965" s="34"/>
      <c r="AZ2965" s="34"/>
      <c r="BA2965" s="34"/>
      <c r="BB2965" s="34"/>
      <c r="BC2965" s="34"/>
      <c r="BD2965" s="44">
        <v>71300</v>
      </c>
      <c r="BE2965" s="34" t="s">
        <v>7270</v>
      </c>
      <c r="BF2965" s="43" t="s">
        <v>1277</v>
      </c>
      <c r="BG2965" s="34" t="s">
        <v>543</v>
      </c>
      <c r="BH2965" s="34" t="s">
        <v>402</v>
      </c>
      <c r="BI2965" s="34" t="s">
        <v>543</v>
      </c>
      <c r="BJ2965" s="44" t="s">
        <v>4708</v>
      </c>
      <c r="BK2965" s="44" t="s">
        <v>7245</v>
      </c>
    </row>
    <row r="2966" spans="22:63">
      <c r="V2966" s="43">
        <v>453</v>
      </c>
      <c r="W2966" s="34" t="s">
        <v>4789</v>
      </c>
      <c r="X2966" s="44">
        <v>20100</v>
      </c>
      <c r="Y2966" s="34" t="s">
        <v>7271</v>
      </c>
      <c r="Z2966" s="43" t="s">
        <v>1277</v>
      </c>
      <c r="AA2966" s="34" t="s">
        <v>440</v>
      </c>
      <c r="AB2966" s="34" t="s">
        <v>397</v>
      </c>
      <c r="AC2966" s="34" t="s">
        <v>7272</v>
      </c>
      <c r="AD2966" s="44" t="s">
        <v>4708</v>
      </c>
      <c r="AE2966" s="44" t="s">
        <v>7273</v>
      </c>
      <c r="AF2966" s="43">
        <v>453</v>
      </c>
      <c r="AG2966" s="34" t="s">
        <v>4789</v>
      </c>
      <c r="AH2966" s="34" t="s">
        <v>4788</v>
      </c>
      <c r="AI2966" s="43" t="s">
        <v>4790</v>
      </c>
      <c r="AJ2966" s="44" t="s">
        <v>4791</v>
      </c>
      <c r="AK2966" s="295">
        <v>7800427</v>
      </c>
      <c r="AL2966" s="44" t="s">
        <v>397</v>
      </c>
      <c r="AM2966" s="44" t="s">
        <v>4795</v>
      </c>
      <c r="AN2966" s="296">
        <v>284093861</v>
      </c>
      <c r="AO2966" s="34"/>
      <c r="AP2966" s="34"/>
      <c r="AQ2966" s="34"/>
      <c r="AR2966" s="34"/>
      <c r="AS2966" s="34"/>
      <c r="AT2966" s="44" t="s">
        <v>7212</v>
      </c>
      <c r="AU2966" s="44"/>
      <c r="AV2966" s="751" t="str" cm="1">
        <f t="array" ref="AV29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6" s="34"/>
      <c r="AX2966" s="34"/>
      <c r="AY2966" s="34"/>
      <c r="AZ2966" s="34"/>
      <c r="BA2966" s="34"/>
      <c r="BB2966" s="34"/>
      <c r="BC2966" s="34"/>
      <c r="BD2966" s="44">
        <v>20100</v>
      </c>
      <c r="BE2966" s="34" t="s">
        <v>7271</v>
      </c>
      <c r="BF2966" s="43" t="s">
        <v>1277</v>
      </c>
      <c r="BG2966" s="34" t="s">
        <v>440</v>
      </c>
      <c r="BH2966" s="34" t="s">
        <v>397</v>
      </c>
      <c r="BI2966" s="34" t="s">
        <v>7272</v>
      </c>
      <c r="BJ2966" s="44" t="s">
        <v>4708</v>
      </c>
      <c r="BK2966" s="44" t="s">
        <v>7273</v>
      </c>
    </row>
    <row r="2967" spans="22:63">
      <c r="V2967" s="43">
        <v>453</v>
      </c>
      <c r="W2967" s="34" t="s">
        <v>4789</v>
      </c>
      <c r="X2967" s="44">
        <v>20102</v>
      </c>
      <c r="Y2967" s="34" t="s">
        <v>738</v>
      </c>
      <c r="Z2967" s="43" t="s">
        <v>1277</v>
      </c>
      <c r="AA2967" s="34" t="s">
        <v>440</v>
      </c>
      <c r="AB2967" s="34" t="s">
        <v>397</v>
      </c>
      <c r="AC2967" s="34" t="s">
        <v>738</v>
      </c>
      <c r="AD2967" s="44" t="s">
        <v>4708</v>
      </c>
      <c r="AE2967" s="44" t="s">
        <v>7273</v>
      </c>
      <c r="AF2967" s="43">
        <v>453</v>
      </c>
      <c r="AG2967" s="34" t="s">
        <v>4789</v>
      </c>
      <c r="AH2967" s="34" t="s">
        <v>4788</v>
      </c>
      <c r="AI2967" s="43" t="s">
        <v>4790</v>
      </c>
      <c r="AJ2967" s="44" t="s">
        <v>4791</v>
      </c>
      <c r="AK2967" s="295">
        <v>7800427</v>
      </c>
      <c r="AL2967" s="44" t="s">
        <v>397</v>
      </c>
      <c r="AM2967" s="44" t="s">
        <v>4795</v>
      </c>
      <c r="AN2967" s="296">
        <v>284093861</v>
      </c>
      <c r="AO2967" s="34"/>
      <c r="AP2967" s="34"/>
      <c r="AQ2967" s="34"/>
      <c r="AR2967" s="34"/>
      <c r="AS2967" s="34"/>
      <c r="AT2967" s="44" t="s">
        <v>7212</v>
      </c>
      <c r="AU2967" s="44"/>
      <c r="AV2967" s="751" t="str" cm="1">
        <f t="array" ref="AV29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7" s="34"/>
      <c r="AX2967" s="34"/>
      <c r="AY2967" s="34"/>
      <c r="AZ2967" s="34"/>
      <c r="BA2967" s="34"/>
      <c r="BB2967" s="34"/>
      <c r="BC2967" s="34"/>
      <c r="BD2967" s="44">
        <v>20102</v>
      </c>
      <c r="BE2967" s="34" t="s">
        <v>738</v>
      </c>
      <c r="BF2967" s="43" t="s">
        <v>1277</v>
      </c>
      <c r="BG2967" s="34" t="s">
        <v>440</v>
      </c>
      <c r="BH2967" s="34" t="s">
        <v>397</v>
      </c>
      <c r="BI2967" s="34" t="s">
        <v>738</v>
      </c>
      <c r="BJ2967" s="44" t="s">
        <v>4708</v>
      </c>
      <c r="BK2967" s="44" t="s">
        <v>7273</v>
      </c>
    </row>
    <row r="2968" spans="22:63">
      <c r="V2968" s="43">
        <v>453</v>
      </c>
      <c r="W2968" s="34" t="s">
        <v>4789</v>
      </c>
      <c r="X2968" s="44">
        <v>20103</v>
      </c>
      <c r="Y2968" s="34" t="s">
        <v>1005</v>
      </c>
      <c r="Z2968" s="43" t="s">
        <v>1277</v>
      </c>
      <c r="AA2968" s="34" t="s">
        <v>440</v>
      </c>
      <c r="AB2968" s="34" t="s">
        <v>397</v>
      </c>
      <c r="AC2968" s="34" t="s">
        <v>1005</v>
      </c>
      <c r="AD2968" s="44" t="s">
        <v>4708</v>
      </c>
      <c r="AE2968" s="44" t="s">
        <v>7273</v>
      </c>
      <c r="AF2968" s="43">
        <v>453</v>
      </c>
      <c r="AG2968" s="34" t="s">
        <v>4789</v>
      </c>
      <c r="AH2968" s="34" t="s">
        <v>4788</v>
      </c>
      <c r="AI2968" s="43" t="s">
        <v>4790</v>
      </c>
      <c r="AJ2968" s="44" t="s">
        <v>4791</v>
      </c>
      <c r="AK2968" s="295">
        <v>7800427</v>
      </c>
      <c r="AL2968" s="44" t="s">
        <v>397</v>
      </c>
      <c r="AM2968" s="44" t="s">
        <v>4795</v>
      </c>
      <c r="AN2968" s="296">
        <v>284093861</v>
      </c>
      <c r="AO2968" s="34"/>
      <c r="AP2968" s="34"/>
      <c r="AQ2968" s="34"/>
      <c r="AR2968" s="34"/>
      <c r="AS2968" s="34"/>
      <c r="AT2968" s="44" t="s">
        <v>7212</v>
      </c>
      <c r="AU2968" s="44"/>
      <c r="AV2968" s="751" t="str" cm="1">
        <f t="array" ref="AV29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8" s="34"/>
      <c r="AX2968" s="34"/>
      <c r="AY2968" s="34"/>
      <c r="AZ2968" s="34"/>
      <c r="BA2968" s="34"/>
      <c r="BB2968" s="34"/>
      <c r="BC2968" s="34"/>
      <c r="BD2968" s="44">
        <v>20103</v>
      </c>
      <c r="BE2968" s="34" t="s">
        <v>1005</v>
      </c>
      <c r="BF2968" s="43" t="s">
        <v>1277</v>
      </c>
      <c r="BG2968" s="34" t="s">
        <v>440</v>
      </c>
      <c r="BH2968" s="34" t="s">
        <v>397</v>
      </c>
      <c r="BI2968" s="34" t="s">
        <v>1005</v>
      </c>
      <c r="BJ2968" s="44" t="s">
        <v>4708</v>
      </c>
      <c r="BK2968" s="44" t="s">
        <v>7273</v>
      </c>
    </row>
    <row r="2969" spans="22:63">
      <c r="V2969" s="43">
        <v>453</v>
      </c>
      <c r="W2969" s="34" t="s">
        <v>4789</v>
      </c>
      <c r="X2969" s="44">
        <v>20104</v>
      </c>
      <c r="Y2969" s="34" t="s">
        <v>1301</v>
      </c>
      <c r="Z2969" s="43" t="s">
        <v>1277</v>
      </c>
      <c r="AA2969" s="34" t="s">
        <v>440</v>
      </c>
      <c r="AB2969" s="34" t="s">
        <v>397</v>
      </c>
      <c r="AC2969" s="34" t="s">
        <v>1301</v>
      </c>
      <c r="AD2969" s="44" t="s">
        <v>4708</v>
      </c>
      <c r="AE2969" s="44" t="s">
        <v>7273</v>
      </c>
      <c r="AF2969" s="43">
        <v>453</v>
      </c>
      <c r="AG2969" s="34" t="s">
        <v>4789</v>
      </c>
      <c r="AH2969" s="34" t="s">
        <v>4788</v>
      </c>
      <c r="AI2969" s="43" t="s">
        <v>4790</v>
      </c>
      <c r="AJ2969" s="44" t="s">
        <v>4791</v>
      </c>
      <c r="AK2969" s="295">
        <v>7800427</v>
      </c>
      <c r="AL2969" s="44" t="s">
        <v>397</v>
      </c>
      <c r="AM2969" s="44" t="s">
        <v>4795</v>
      </c>
      <c r="AN2969" s="296">
        <v>284093861</v>
      </c>
      <c r="AO2969" s="34"/>
      <c r="AP2969" s="34"/>
      <c r="AQ2969" s="34"/>
      <c r="AR2969" s="34"/>
      <c r="AS2969" s="34"/>
      <c r="AT2969" s="44" t="s">
        <v>7212</v>
      </c>
      <c r="AU2969" s="44"/>
      <c r="AV2969" s="751" t="str" cm="1">
        <f t="array" ref="AV29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69" s="34"/>
      <c r="AX2969" s="34"/>
      <c r="AY2969" s="34"/>
      <c r="AZ2969" s="34"/>
      <c r="BA2969" s="34"/>
      <c r="BB2969" s="34"/>
      <c r="BC2969" s="34"/>
      <c r="BD2969" s="44">
        <v>20104</v>
      </c>
      <c r="BE2969" s="34" t="s">
        <v>1301</v>
      </c>
      <c r="BF2969" s="43" t="s">
        <v>1277</v>
      </c>
      <c r="BG2969" s="34" t="s">
        <v>440</v>
      </c>
      <c r="BH2969" s="34" t="s">
        <v>397</v>
      </c>
      <c r="BI2969" s="34" t="s">
        <v>1301</v>
      </c>
      <c r="BJ2969" s="44" t="s">
        <v>4708</v>
      </c>
      <c r="BK2969" s="44" t="s">
        <v>7273</v>
      </c>
    </row>
    <row r="2970" spans="22:63">
      <c r="V2970" s="43">
        <v>453</v>
      </c>
      <c r="W2970" s="34" t="s">
        <v>4789</v>
      </c>
      <c r="X2970" s="44">
        <v>20106</v>
      </c>
      <c r="Y2970" s="34" t="s">
        <v>1596</v>
      </c>
      <c r="Z2970" s="43" t="s">
        <v>1277</v>
      </c>
      <c r="AA2970" s="34" t="s">
        <v>440</v>
      </c>
      <c r="AB2970" s="34" t="s">
        <v>397</v>
      </c>
      <c r="AC2970" s="34" t="s">
        <v>7272</v>
      </c>
      <c r="AD2970" s="44" t="s">
        <v>4708</v>
      </c>
      <c r="AE2970" s="44" t="s">
        <v>7273</v>
      </c>
      <c r="AF2970" s="43">
        <v>453</v>
      </c>
      <c r="AG2970" s="34" t="s">
        <v>4789</v>
      </c>
      <c r="AH2970" s="34" t="s">
        <v>4788</v>
      </c>
      <c r="AI2970" s="43" t="s">
        <v>4790</v>
      </c>
      <c r="AJ2970" s="44" t="s">
        <v>4791</v>
      </c>
      <c r="AK2970" s="295">
        <v>7800427</v>
      </c>
      <c r="AL2970" s="44" t="s">
        <v>397</v>
      </c>
      <c r="AM2970" s="44" t="s">
        <v>4795</v>
      </c>
      <c r="AN2970" s="296">
        <v>284093861</v>
      </c>
      <c r="AO2970" s="34"/>
      <c r="AP2970" s="34"/>
      <c r="AQ2970" s="34"/>
      <c r="AR2970" s="34"/>
      <c r="AS2970" s="34"/>
      <c r="AT2970" s="44" t="s">
        <v>7212</v>
      </c>
      <c r="AU2970" s="44"/>
      <c r="AV2970" s="751" t="str" cm="1">
        <f t="array" ref="AV29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0" s="34"/>
      <c r="AX2970" s="34"/>
      <c r="AY2970" s="34"/>
      <c r="AZ2970" s="34"/>
      <c r="BA2970" s="34"/>
      <c r="BB2970" s="34"/>
      <c r="BC2970" s="34"/>
      <c r="BD2970" s="44">
        <v>20106</v>
      </c>
      <c r="BE2970" s="34" t="s">
        <v>1596</v>
      </c>
      <c r="BF2970" s="43" t="s">
        <v>1277</v>
      </c>
      <c r="BG2970" s="34" t="s">
        <v>440</v>
      </c>
      <c r="BH2970" s="34" t="s">
        <v>397</v>
      </c>
      <c r="BI2970" s="34" t="s">
        <v>7272</v>
      </c>
      <c r="BJ2970" s="44" t="s">
        <v>4708</v>
      </c>
      <c r="BK2970" s="44" t="s">
        <v>7273</v>
      </c>
    </row>
    <row r="2971" spans="22:63">
      <c r="V2971" s="43">
        <v>453</v>
      </c>
      <c r="W2971" s="34" t="s">
        <v>4789</v>
      </c>
      <c r="X2971" s="44">
        <v>20301</v>
      </c>
      <c r="Y2971" s="34" t="s">
        <v>475</v>
      </c>
      <c r="Z2971" s="43" t="s">
        <v>1277</v>
      </c>
      <c r="AA2971" s="34" t="s">
        <v>475</v>
      </c>
      <c r="AB2971" s="34" t="s">
        <v>397</v>
      </c>
      <c r="AC2971" s="34" t="s">
        <v>475</v>
      </c>
      <c r="AD2971" s="44" t="s">
        <v>4708</v>
      </c>
      <c r="AE2971" s="44" t="s">
        <v>7273</v>
      </c>
      <c r="AF2971" s="43">
        <v>453</v>
      </c>
      <c r="AG2971" s="34" t="s">
        <v>4789</v>
      </c>
      <c r="AH2971" s="34" t="s">
        <v>4788</v>
      </c>
      <c r="AI2971" s="43" t="s">
        <v>4790</v>
      </c>
      <c r="AJ2971" s="44" t="s">
        <v>4791</v>
      </c>
      <c r="AK2971" s="295">
        <v>7800427</v>
      </c>
      <c r="AL2971" s="44" t="s">
        <v>397</v>
      </c>
      <c r="AM2971" s="44" t="s">
        <v>4795</v>
      </c>
      <c r="AN2971" s="296">
        <v>284093861</v>
      </c>
      <c r="AO2971" s="34"/>
      <c r="AP2971" s="34"/>
      <c r="AQ2971" s="34"/>
      <c r="AR2971" s="34"/>
      <c r="AS2971" s="34"/>
      <c r="AT2971" s="44" t="s">
        <v>7212</v>
      </c>
      <c r="AU2971" s="44"/>
      <c r="AV2971" s="751" t="str" cm="1">
        <f t="array" ref="AV29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1" s="34"/>
      <c r="AX2971" s="34"/>
      <c r="AY2971" s="34"/>
      <c r="AZ2971" s="34"/>
      <c r="BA2971" s="34"/>
      <c r="BB2971" s="34"/>
      <c r="BC2971" s="34"/>
      <c r="BD2971" s="44">
        <v>20301</v>
      </c>
      <c r="BE2971" s="34" t="s">
        <v>475</v>
      </c>
      <c r="BF2971" s="43" t="s">
        <v>1277</v>
      </c>
      <c r="BG2971" s="34" t="s">
        <v>475</v>
      </c>
      <c r="BH2971" s="34" t="s">
        <v>397</v>
      </c>
      <c r="BI2971" s="34" t="s">
        <v>475</v>
      </c>
      <c r="BJ2971" s="44" t="s">
        <v>4708</v>
      </c>
      <c r="BK2971" s="44" t="s">
        <v>7273</v>
      </c>
    </row>
    <row r="2972" spans="22:63">
      <c r="V2972" s="43">
        <v>453</v>
      </c>
      <c r="W2972" s="34" t="s">
        <v>4789</v>
      </c>
      <c r="X2972" s="44">
        <v>20300</v>
      </c>
      <c r="Y2972" s="34" t="s">
        <v>7274</v>
      </c>
      <c r="Z2972" s="43" t="s">
        <v>1277</v>
      </c>
      <c r="AA2972" s="34" t="s">
        <v>475</v>
      </c>
      <c r="AB2972" s="34" t="s">
        <v>397</v>
      </c>
      <c r="AC2972" s="34" t="s">
        <v>475</v>
      </c>
      <c r="AD2972" s="44" t="s">
        <v>4708</v>
      </c>
      <c r="AE2972" s="44" t="s">
        <v>7273</v>
      </c>
      <c r="AF2972" s="43">
        <v>453</v>
      </c>
      <c r="AG2972" s="34" t="s">
        <v>4789</v>
      </c>
      <c r="AH2972" s="34" t="s">
        <v>4788</v>
      </c>
      <c r="AI2972" s="43" t="s">
        <v>4790</v>
      </c>
      <c r="AJ2972" s="44" t="s">
        <v>4791</v>
      </c>
      <c r="AK2972" s="295">
        <v>7800427</v>
      </c>
      <c r="AL2972" s="44" t="s">
        <v>397</v>
      </c>
      <c r="AM2972" s="44" t="s">
        <v>4795</v>
      </c>
      <c r="AN2972" s="296">
        <v>284093861</v>
      </c>
      <c r="AO2972" s="34"/>
      <c r="AP2972" s="34"/>
      <c r="AQ2972" s="34"/>
      <c r="AR2972" s="34"/>
      <c r="AS2972" s="34"/>
      <c r="AT2972" s="44" t="s">
        <v>7212</v>
      </c>
      <c r="AU2972" s="44"/>
      <c r="AV2972" s="751" t="str" cm="1">
        <f t="array" ref="AV29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2" s="34"/>
      <c r="AX2972" s="34"/>
      <c r="AY2972" s="34"/>
      <c r="AZ2972" s="34"/>
      <c r="BA2972" s="34"/>
      <c r="BB2972" s="34"/>
      <c r="BC2972" s="34"/>
      <c r="BD2972" s="44">
        <v>20300</v>
      </c>
      <c r="BE2972" s="34" t="s">
        <v>7274</v>
      </c>
      <c r="BF2972" s="43" t="s">
        <v>1277</v>
      </c>
      <c r="BG2972" s="34" t="s">
        <v>475</v>
      </c>
      <c r="BH2972" s="34" t="s">
        <v>397</v>
      </c>
      <c r="BI2972" s="34" t="s">
        <v>475</v>
      </c>
      <c r="BJ2972" s="44" t="s">
        <v>4708</v>
      </c>
      <c r="BK2972" s="44" t="s">
        <v>7273</v>
      </c>
    </row>
    <row r="2973" spans="22:63">
      <c r="V2973" s="43">
        <v>453</v>
      </c>
      <c r="W2973" s="34" t="s">
        <v>4789</v>
      </c>
      <c r="X2973" s="44">
        <v>20302</v>
      </c>
      <c r="Y2973" s="34" t="s">
        <v>1007</v>
      </c>
      <c r="Z2973" s="43" t="s">
        <v>1277</v>
      </c>
      <c r="AA2973" s="34" t="s">
        <v>475</v>
      </c>
      <c r="AB2973" s="34" t="s">
        <v>397</v>
      </c>
      <c r="AC2973" s="34" t="s">
        <v>1007</v>
      </c>
      <c r="AD2973" s="44" t="s">
        <v>4708</v>
      </c>
      <c r="AE2973" s="44" t="s">
        <v>7273</v>
      </c>
      <c r="AF2973" s="43">
        <v>453</v>
      </c>
      <c r="AG2973" s="34" t="s">
        <v>4789</v>
      </c>
      <c r="AH2973" s="34" t="s">
        <v>4788</v>
      </c>
      <c r="AI2973" s="43" t="s">
        <v>4790</v>
      </c>
      <c r="AJ2973" s="44" t="s">
        <v>4791</v>
      </c>
      <c r="AK2973" s="295">
        <v>7800427</v>
      </c>
      <c r="AL2973" s="44" t="s">
        <v>397</v>
      </c>
      <c r="AM2973" s="44" t="s">
        <v>4795</v>
      </c>
      <c r="AN2973" s="296">
        <v>284093861</v>
      </c>
      <c r="AO2973" s="34"/>
      <c r="AP2973" s="34"/>
      <c r="AQ2973" s="34"/>
      <c r="AR2973" s="34"/>
      <c r="AS2973" s="34"/>
      <c r="AT2973" s="44" t="s">
        <v>7212</v>
      </c>
      <c r="AU2973" s="44"/>
      <c r="AV2973" s="751" t="str" cm="1">
        <f t="array" ref="AV29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3" s="34"/>
      <c r="AX2973" s="34"/>
      <c r="AY2973" s="34"/>
      <c r="AZ2973" s="34"/>
      <c r="BA2973" s="34"/>
      <c r="BB2973" s="34"/>
      <c r="BC2973" s="34"/>
      <c r="BD2973" s="44">
        <v>20302</v>
      </c>
      <c r="BE2973" s="34" t="s">
        <v>1007</v>
      </c>
      <c r="BF2973" s="43" t="s">
        <v>1277</v>
      </c>
      <c r="BG2973" s="34" t="s">
        <v>475</v>
      </c>
      <c r="BH2973" s="34" t="s">
        <v>397</v>
      </c>
      <c r="BI2973" s="34" t="s">
        <v>1007</v>
      </c>
      <c r="BJ2973" s="44" t="s">
        <v>4708</v>
      </c>
      <c r="BK2973" s="44" t="s">
        <v>7273</v>
      </c>
    </row>
    <row r="2974" spans="22:63">
      <c r="V2974" s="43">
        <v>453</v>
      </c>
      <c r="W2974" s="34" t="s">
        <v>4789</v>
      </c>
      <c r="X2974" s="44">
        <v>20502</v>
      </c>
      <c r="Y2974" s="34" t="s">
        <v>1008</v>
      </c>
      <c r="Z2974" s="43" t="s">
        <v>1277</v>
      </c>
      <c r="AA2974" s="34" t="s">
        <v>397</v>
      </c>
      <c r="AB2974" s="34" t="s">
        <v>397</v>
      </c>
      <c r="AC2974" s="34" t="s">
        <v>1008</v>
      </c>
      <c r="AD2974" s="44" t="s">
        <v>4708</v>
      </c>
      <c r="AE2974" s="44" t="s">
        <v>7273</v>
      </c>
      <c r="AF2974" s="43">
        <v>453</v>
      </c>
      <c r="AG2974" s="34" t="s">
        <v>4789</v>
      </c>
      <c r="AH2974" s="34" t="s">
        <v>4788</v>
      </c>
      <c r="AI2974" s="43" t="s">
        <v>4790</v>
      </c>
      <c r="AJ2974" s="44" t="s">
        <v>4791</v>
      </c>
      <c r="AK2974" s="295">
        <v>7800427</v>
      </c>
      <c r="AL2974" s="44" t="s">
        <v>397</v>
      </c>
      <c r="AM2974" s="44" t="s">
        <v>4795</v>
      </c>
      <c r="AN2974" s="296">
        <v>284093861</v>
      </c>
      <c r="AO2974" s="34"/>
      <c r="AP2974" s="34"/>
      <c r="AQ2974" s="34"/>
      <c r="AR2974" s="34"/>
      <c r="AS2974" s="34"/>
      <c r="AT2974" s="44" t="s">
        <v>7212</v>
      </c>
      <c r="AU2974" s="44"/>
      <c r="AV2974" s="751" t="str" cm="1">
        <f t="array" ref="AV29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4" s="34"/>
      <c r="AX2974" s="34"/>
      <c r="AY2974" s="34"/>
      <c r="AZ2974" s="34"/>
      <c r="BA2974" s="34"/>
      <c r="BB2974" s="34"/>
      <c r="BC2974" s="34"/>
      <c r="BD2974" s="44">
        <v>20502</v>
      </c>
      <c r="BE2974" s="34" t="s">
        <v>1008</v>
      </c>
      <c r="BF2974" s="43" t="s">
        <v>1277</v>
      </c>
      <c r="BG2974" s="34" t="s">
        <v>397</v>
      </c>
      <c r="BH2974" s="34" t="s">
        <v>397</v>
      </c>
      <c r="BI2974" s="34" t="s">
        <v>1008</v>
      </c>
      <c r="BJ2974" s="44" t="s">
        <v>4708</v>
      </c>
      <c r="BK2974" s="44" t="s">
        <v>7273</v>
      </c>
    </row>
    <row r="2975" spans="22:63">
      <c r="V2975" s="43">
        <v>453</v>
      </c>
      <c r="W2975" s="34" t="s">
        <v>4789</v>
      </c>
      <c r="X2975" s="44">
        <v>20500</v>
      </c>
      <c r="Y2975" s="34" t="s">
        <v>7275</v>
      </c>
      <c r="Z2975" s="43" t="s">
        <v>1277</v>
      </c>
      <c r="AA2975" s="34" t="s">
        <v>397</v>
      </c>
      <c r="AB2975" s="34" t="s">
        <v>397</v>
      </c>
      <c r="AC2975" s="34" t="s">
        <v>7276</v>
      </c>
      <c r="AD2975" s="44" t="s">
        <v>4708</v>
      </c>
      <c r="AE2975" s="44" t="s">
        <v>7273</v>
      </c>
      <c r="AF2975" s="43">
        <v>453</v>
      </c>
      <c r="AG2975" s="34" t="s">
        <v>4789</v>
      </c>
      <c r="AH2975" s="34" t="s">
        <v>4788</v>
      </c>
      <c r="AI2975" s="43" t="s">
        <v>4790</v>
      </c>
      <c r="AJ2975" s="44" t="s">
        <v>4791</v>
      </c>
      <c r="AK2975" s="295">
        <v>7800427</v>
      </c>
      <c r="AL2975" s="44" t="s">
        <v>397</v>
      </c>
      <c r="AM2975" s="44" t="s">
        <v>4795</v>
      </c>
      <c r="AN2975" s="296">
        <v>284093861</v>
      </c>
      <c r="AO2975" s="34"/>
      <c r="AP2975" s="34"/>
      <c r="AQ2975" s="34"/>
      <c r="AR2975" s="34"/>
      <c r="AS2975" s="34"/>
      <c r="AT2975" s="44" t="s">
        <v>7212</v>
      </c>
      <c r="AU2975" s="44"/>
      <c r="AV2975" s="751" t="str" cm="1">
        <f t="array" ref="AV29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5" s="34"/>
      <c r="AX2975" s="34"/>
      <c r="AY2975" s="34"/>
      <c r="AZ2975" s="34"/>
      <c r="BA2975" s="34"/>
      <c r="BB2975" s="34"/>
      <c r="BC2975" s="34"/>
      <c r="BD2975" s="44">
        <v>20500</v>
      </c>
      <c r="BE2975" s="34" t="s">
        <v>7275</v>
      </c>
      <c r="BF2975" s="43" t="s">
        <v>1277</v>
      </c>
      <c r="BG2975" s="34" t="s">
        <v>397</v>
      </c>
      <c r="BH2975" s="34" t="s">
        <v>397</v>
      </c>
      <c r="BI2975" s="34" t="s">
        <v>7276</v>
      </c>
      <c r="BJ2975" s="44" t="s">
        <v>4708</v>
      </c>
      <c r="BK2975" s="44" t="s">
        <v>7273</v>
      </c>
    </row>
    <row r="2976" spans="22:63">
      <c r="V2976" s="43">
        <v>453</v>
      </c>
      <c r="W2976" s="34" t="s">
        <v>4789</v>
      </c>
      <c r="X2976" s="44">
        <v>20503</v>
      </c>
      <c r="Y2976" s="34" t="s">
        <v>1850</v>
      </c>
      <c r="Z2976" s="43" t="s">
        <v>1277</v>
      </c>
      <c r="AA2976" s="34" t="s">
        <v>397</v>
      </c>
      <c r="AB2976" s="34" t="s">
        <v>397</v>
      </c>
      <c r="AC2976" s="34" t="s">
        <v>1850</v>
      </c>
      <c r="AD2976" s="44" t="s">
        <v>4708</v>
      </c>
      <c r="AE2976" s="44" t="s">
        <v>7273</v>
      </c>
      <c r="AF2976" s="43">
        <v>453</v>
      </c>
      <c r="AG2976" s="34" t="s">
        <v>4789</v>
      </c>
      <c r="AH2976" s="34" t="s">
        <v>4788</v>
      </c>
      <c r="AI2976" s="43" t="s">
        <v>4790</v>
      </c>
      <c r="AJ2976" s="44" t="s">
        <v>4791</v>
      </c>
      <c r="AK2976" s="295">
        <v>7800427</v>
      </c>
      <c r="AL2976" s="44" t="s">
        <v>397</v>
      </c>
      <c r="AM2976" s="44" t="s">
        <v>4795</v>
      </c>
      <c r="AN2976" s="296">
        <v>284093861</v>
      </c>
      <c r="AO2976" s="34"/>
      <c r="AP2976" s="34"/>
      <c r="AQ2976" s="34"/>
      <c r="AR2976" s="34"/>
      <c r="AS2976" s="34"/>
      <c r="AT2976" s="44" t="s">
        <v>7212</v>
      </c>
      <c r="AU2976" s="44"/>
      <c r="AV2976" s="751" t="str" cm="1">
        <f t="array" ref="AV29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6" s="34"/>
      <c r="AX2976" s="34"/>
      <c r="AY2976" s="34"/>
      <c r="AZ2976" s="34"/>
      <c r="BA2976" s="34"/>
      <c r="BB2976" s="34"/>
      <c r="BC2976" s="34"/>
      <c r="BD2976" s="44">
        <v>20503</v>
      </c>
      <c r="BE2976" s="34" t="s">
        <v>1850</v>
      </c>
      <c r="BF2976" s="43" t="s">
        <v>1277</v>
      </c>
      <c r="BG2976" s="34" t="s">
        <v>397</v>
      </c>
      <c r="BH2976" s="34" t="s">
        <v>397</v>
      </c>
      <c r="BI2976" s="34" t="s">
        <v>1850</v>
      </c>
      <c r="BJ2976" s="44" t="s">
        <v>4708</v>
      </c>
      <c r="BK2976" s="44" t="s">
        <v>7273</v>
      </c>
    </row>
    <row r="2977" spans="22:63">
      <c r="V2977" s="43">
        <v>453</v>
      </c>
      <c r="W2977" s="34" t="s">
        <v>4789</v>
      </c>
      <c r="X2977" s="44">
        <v>20504</v>
      </c>
      <c r="Y2977" s="34" t="s">
        <v>2051</v>
      </c>
      <c r="Z2977" s="43" t="s">
        <v>1277</v>
      </c>
      <c r="AA2977" s="34" t="s">
        <v>397</v>
      </c>
      <c r="AB2977" s="34" t="s">
        <v>397</v>
      </c>
      <c r="AC2977" s="34" t="s">
        <v>2051</v>
      </c>
      <c r="AD2977" s="44" t="s">
        <v>4708</v>
      </c>
      <c r="AE2977" s="44" t="s">
        <v>7273</v>
      </c>
      <c r="AF2977" s="43">
        <v>453</v>
      </c>
      <c r="AG2977" s="34" t="s">
        <v>4789</v>
      </c>
      <c r="AH2977" s="34" t="s">
        <v>4788</v>
      </c>
      <c r="AI2977" s="43" t="s">
        <v>4790</v>
      </c>
      <c r="AJ2977" s="44" t="s">
        <v>4791</v>
      </c>
      <c r="AK2977" s="295">
        <v>7800427</v>
      </c>
      <c r="AL2977" s="44" t="s">
        <v>397</v>
      </c>
      <c r="AM2977" s="44" t="s">
        <v>4795</v>
      </c>
      <c r="AN2977" s="296">
        <v>284093861</v>
      </c>
      <c r="AO2977" s="34"/>
      <c r="AP2977" s="34"/>
      <c r="AQ2977" s="34"/>
      <c r="AR2977" s="34"/>
      <c r="AS2977" s="34"/>
      <c r="AT2977" s="44" t="s">
        <v>7212</v>
      </c>
      <c r="AU2977" s="44"/>
      <c r="AV2977" s="751" t="str" cm="1">
        <f t="array" ref="AV29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7" s="34"/>
      <c r="AX2977" s="34"/>
      <c r="AY2977" s="34"/>
      <c r="AZ2977" s="34"/>
      <c r="BA2977" s="34"/>
      <c r="BB2977" s="34"/>
      <c r="BC2977" s="34"/>
      <c r="BD2977" s="44">
        <v>20504</v>
      </c>
      <c r="BE2977" s="34" t="s">
        <v>2051</v>
      </c>
      <c r="BF2977" s="43" t="s">
        <v>1277</v>
      </c>
      <c r="BG2977" s="34" t="s">
        <v>397</v>
      </c>
      <c r="BH2977" s="34" t="s">
        <v>397</v>
      </c>
      <c r="BI2977" s="34" t="s">
        <v>2051</v>
      </c>
      <c r="BJ2977" s="44" t="s">
        <v>4708</v>
      </c>
      <c r="BK2977" s="44" t="s">
        <v>7273</v>
      </c>
    </row>
    <row r="2978" spans="22:63">
      <c r="V2978" s="43">
        <v>453</v>
      </c>
      <c r="W2978" s="34" t="s">
        <v>4789</v>
      </c>
      <c r="X2978" s="44">
        <v>20506</v>
      </c>
      <c r="Y2978" s="34" t="s">
        <v>2226</v>
      </c>
      <c r="Z2978" s="43" t="s">
        <v>1277</v>
      </c>
      <c r="AA2978" s="34" t="s">
        <v>397</v>
      </c>
      <c r="AB2978" s="34" t="s">
        <v>397</v>
      </c>
      <c r="AC2978" s="34" t="s">
        <v>2226</v>
      </c>
      <c r="AD2978" s="44" t="s">
        <v>4708</v>
      </c>
      <c r="AE2978" s="44" t="s">
        <v>7273</v>
      </c>
      <c r="AF2978" s="43">
        <v>453</v>
      </c>
      <c r="AG2978" s="34" t="s">
        <v>4789</v>
      </c>
      <c r="AH2978" s="34" t="s">
        <v>4788</v>
      </c>
      <c r="AI2978" s="43" t="s">
        <v>4790</v>
      </c>
      <c r="AJ2978" s="44" t="s">
        <v>4791</v>
      </c>
      <c r="AK2978" s="295">
        <v>7800427</v>
      </c>
      <c r="AL2978" s="44" t="s">
        <v>397</v>
      </c>
      <c r="AM2978" s="44" t="s">
        <v>4795</v>
      </c>
      <c r="AN2978" s="296">
        <v>284093861</v>
      </c>
      <c r="AO2978" s="34"/>
      <c r="AP2978" s="34"/>
      <c r="AQ2978" s="34"/>
      <c r="AR2978" s="34"/>
      <c r="AS2978" s="34"/>
      <c r="AT2978" s="44" t="s">
        <v>7212</v>
      </c>
      <c r="AU2978" s="44"/>
      <c r="AV2978" s="751" t="str" cm="1">
        <f t="array" ref="AV29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8" s="34"/>
      <c r="AX2978" s="34"/>
      <c r="AY2978" s="34"/>
      <c r="AZ2978" s="34"/>
      <c r="BA2978" s="34"/>
      <c r="BB2978" s="34"/>
      <c r="BC2978" s="34"/>
      <c r="BD2978" s="44">
        <v>20506</v>
      </c>
      <c r="BE2978" s="34" t="s">
        <v>2226</v>
      </c>
      <c r="BF2978" s="43" t="s">
        <v>1277</v>
      </c>
      <c r="BG2978" s="34" t="s">
        <v>397</v>
      </c>
      <c r="BH2978" s="34" t="s">
        <v>397</v>
      </c>
      <c r="BI2978" s="34" t="s">
        <v>2226</v>
      </c>
      <c r="BJ2978" s="44" t="s">
        <v>4708</v>
      </c>
      <c r="BK2978" s="44" t="s">
        <v>7273</v>
      </c>
    </row>
    <row r="2979" spans="22:63">
      <c r="V2979" s="43">
        <v>453</v>
      </c>
      <c r="W2979" s="34" t="s">
        <v>4789</v>
      </c>
      <c r="X2979" s="44">
        <v>20510</v>
      </c>
      <c r="Y2979" s="34" t="s">
        <v>2522</v>
      </c>
      <c r="Z2979" s="43" t="s">
        <v>1277</v>
      </c>
      <c r="AA2979" s="34" t="s">
        <v>397</v>
      </c>
      <c r="AB2979" s="34" t="s">
        <v>397</v>
      </c>
      <c r="AC2979" s="34" t="s">
        <v>2522</v>
      </c>
      <c r="AD2979" s="44" t="s">
        <v>4708</v>
      </c>
      <c r="AE2979" s="44" t="s">
        <v>7273</v>
      </c>
      <c r="AF2979" s="43">
        <v>453</v>
      </c>
      <c r="AG2979" s="34" t="s">
        <v>4789</v>
      </c>
      <c r="AH2979" s="34" t="s">
        <v>4788</v>
      </c>
      <c r="AI2979" s="43" t="s">
        <v>4790</v>
      </c>
      <c r="AJ2979" s="44" t="s">
        <v>4791</v>
      </c>
      <c r="AK2979" s="295">
        <v>7800427</v>
      </c>
      <c r="AL2979" s="44" t="s">
        <v>397</v>
      </c>
      <c r="AM2979" s="44" t="s">
        <v>4795</v>
      </c>
      <c r="AN2979" s="296">
        <v>284093861</v>
      </c>
      <c r="AO2979" s="34"/>
      <c r="AP2979" s="34"/>
      <c r="AQ2979" s="34"/>
      <c r="AR2979" s="34"/>
      <c r="AS2979" s="34"/>
      <c r="AT2979" s="44" t="s">
        <v>7212</v>
      </c>
      <c r="AU2979" s="44"/>
      <c r="AV2979" s="751" t="str" cm="1">
        <f t="array" ref="AV29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79" s="34"/>
      <c r="AX2979" s="34"/>
      <c r="AY2979" s="34"/>
      <c r="AZ2979" s="34"/>
      <c r="BA2979" s="34"/>
      <c r="BB2979" s="34"/>
      <c r="BC2979" s="34"/>
      <c r="BD2979" s="44">
        <v>20510</v>
      </c>
      <c r="BE2979" s="34" t="s">
        <v>2522</v>
      </c>
      <c r="BF2979" s="43" t="s">
        <v>1277</v>
      </c>
      <c r="BG2979" s="34" t="s">
        <v>397</v>
      </c>
      <c r="BH2979" s="34" t="s">
        <v>397</v>
      </c>
      <c r="BI2979" s="34" t="s">
        <v>2522</v>
      </c>
      <c r="BJ2979" s="44" t="s">
        <v>4708</v>
      </c>
      <c r="BK2979" s="44" t="s">
        <v>7273</v>
      </c>
    </row>
    <row r="2980" spans="22:63">
      <c r="V2980" s="43">
        <v>453</v>
      </c>
      <c r="W2980" s="34" t="s">
        <v>4789</v>
      </c>
      <c r="X2980" s="44">
        <v>20516</v>
      </c>
      <c r="Y2980" s="34" t="s">
        <v>1705</v>
      </c>
      <c r="Z2980" s="43" t="s">
        <v>1277</v>
      </c>
      <c r="AA2980" s="34" t="s">
        <v>397</v>
      </c>
      <c r="AB2980" s="34" t="s">
        <v>397</v>
      </c>
      <c r="AC2980" s="34" t="s">
        <v>1705</v>
      </c>
      <c r="AD2980" s="44" t="s">
        <v>4708</v>
      </c>
      <c r="AE2980" s="44" t="s">
        <v>7273</v>
      </c>
      <c r="AF2980" s="43">
        <v>453</v>
      </c>
      <c r="AG2980" s="34" t="s">
        <v>4789</v>
      </c>
      <c r="AH2980" s="34" t="s">
        <v>4788</v>
      </c>
      <c r="AI2980" s="43" t="s">
        <v>4790</v>
      </c>
      <c r="AJ2980" s="44" t="s">
        <v>4791</v>
      </c>
      <c r="AK2980" s="295">
        <v>7800427</v>
      </c>
      <c r="AL2980" s="44" t="s">
        <v>397</v>
      </c>
      <c r="AM2980" s="44" t="s">
        <v>4795</v>
      </c>
      <c r="AN2980" s="296">
        <v>284093861</v>
      </c>
      <c r="AO2980" s="34"/>
      <c r="AP2980" s="34"/>
      <c r="AQ2980" s="34"/>
      <c r="AR2980" s="34"/>
      <c r="AS2980" s="34"/>
      <c r="AT2980" s="44" t="s">
        <v>7212</v>
      </c>
      <c r="AU2980" s="44"/>
      <c r="AV2980" s="751" t="str" cm="1">
        <f t="array" ref="AV29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0" s="34"/>
      <c r="AX2980" s="34"/>
      <c r="AY2980" s="34"/>
      <c r="AZ2980" s="34"/>
      <c r="BA2980" s="34"/>
      <c r="BB2980" s="34"/>
      <c r="BC2980" s="34"/>
      <c r="BD2980" s="44">
        <v>20516</v>
      </c>
      <c r="BE2980" s="34" t="s">
        <v>1705</v>
      </c>
      <c r="BF2980" s="43" t="s">
        <v>1277</v>
      </c>
      <c r="BG2980" s="34" t="s">
        <v>397</v>
      </c>
      <c r="BH2980" s="34" t="s">
        <v>397</v>
      </c>
      <c r="BI2980" s="34" t="s">
        <v>1705</v>
      </c>
      <c r="BJ2980" s="44" t="s">
        <v>4708</v>
      </c>
      <c r="BK2980" s="44" t="s">
        <v>7273</v>
      </c>
    </row>
    <row r="2981" spans="22:63">
      <c r="V2981" s="43">
        <v>453</v>
      </c>
      <c r="W2981" s="34" t="s">
        <v>4789</v>
      </c>
      <c r="X2981" s="44">
        <v>20519</v>
      </c>
      <c r="Y2981" s="34" t="s">
        <v>740</v>
      </c>
      <c r="Z2981" s="43" t="s">
        <v>1277</v>
      </c>
      <c r="AA2981" s="34" t="s">
        <v>397</v>
      </c>
      <c r="AB2981" s="34" t="s">
        <v>397</v>
      </c>
      <c r="AC2981" s="34" t="s">
        <v>7277</v>
      </c>
      <c r="AD2981" s="44" t="s">
        <v>4708</v>
      </c>
      <c r="AE2981" s="44" t="s">
        <v>7273</v>
      </c>
      <c r="AF2981" s="43">
        <v>453</v>
      </c>
      <c r="AG2981" s="34" t="s">
        <v>4789</v>
      </c>
      <c r="AH2981" s="34" t="s">
        <v>4788</v>
      </c>
      <c r="AI2981" s="43" t="s">
        <v>4790</v>
      </c>
      <c r="AJ2981" s="44" t="s">
        <v>4791</v>
      </c>
      <c r="AK2981" s="295">
        <v>7800427</v>
      </c>
      <c r="AL2981" s="44" t="s">
        <v>397</v>
      </c>
      <c r="AM2981" s="44" t="s">
        <v>4795</v>
      </c>
      <c r="AN2981" s="296">
        <v>284093861</v>
      </c>
      <c r="AO2981" s="34"/>
      <c r="AP2981" s="34"/>
      <c r="AQ2981" s="34"/>
      <c r="AR2981" s="34"/>
      <c r="AS2981" s="34"/>
      <c r="AT2981" s="44" t="s">
        <v>7212</v>
      </c>
      <c r="AU2981" s="44"/>
      <c r="AV2981" s="751" t="str" cm="1">
        <f t="array" ref="AV29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1" s="34"/>
      <c r="AX2981" s="34"/>
      <c r="AY2981" s="34"/>
      <c r="AZ2981" s="34"/>
      <c r="BA2981" s="34"/>
      <c r="BB2981" s="34"/>
      <c r="BC2981" s="34"/>
      <c r="BD2981" s="44">
        <v>20519</v>
      </c>
      <c r="BE2981" s="34" t="s">
        <v>740</v>
      </c>
      <c r="BF2981" s="43" t="s">
        <v>1277</v>
      </c>
      <c r="BG2981" s="34" t="s">
        <v>397</v>
      </c>
      <c r="BH2981" s="34" t="s">
        <v>397</v>
      </c>
      <c r="BI2981" s="34" t="s">
        <v>7277</v>
      </c>
      <c r="BJ2981" s="44" t="s">
        <v>4708</v>
      </c>
      <c r="BK2981" s="44" t="s">
        <v>7273</v>
      </c>
    </row>
    <row r="2982" spans="22:63">
      <c r="V2982" s="43">
        <v>453</v>
      </c>
      <c r="W2982" s="34" t="s">
        <v>4789</v>
      </c>
      <c r="X2982" s="44">
        <v>20520</v>
      </c>
      <c r="Y2982" s="34" t="s">
        <v>7278</v>
      </c>
      <c r="Z2982" s="43" t="s">
        <v>1277</v>
      </c>
      <c r="AA2982" s="34" t="s">
        <v>397</v>
      </c>
      <c r="AB2982" s="34" t="s">
        <v>397</v>
      </c>
      <c r="AC2982" s="34" t="s">
        <v>7276</v>
      </c>
      <c r="AD2982" s="44" t="s">
        <v>4708</v>
      </c>
      <c r="AE2982" s="44" t="s">
        <v>7273</v>
      </c>
      <c r="AF2982" s="43">
        <v>453</v>
      </c>
      <c r="AG2982" s="34" t="s">
        <v>4789</v>
      </c>
      <c r="AH2982" s="34" t="s">
        <v>4788</v>
      </c>
      <c r="AI2982" s="43" t="s">
        <v>4790</v>
      </c>
      <c r="AJ2982" s="44" t="s">
        <v>4791</v>
      </c>
      <c r="AK2982" s="295">
        <v>7800427</v>
      </c>
      <c r="AL2982" s="44" t="s">
        <v>397</v>
      </c>
      <c r="AM2982" s="44" t="s">
        <v>4795</v>
      </c>
      <c r="AN2982" s="296">
        <v>284093861</v>
      </c>
      <c r="AO2982" s="34"/>
      <c r="AP2982" s="34"/>
      <c r="AQ2982" s="34"/>
      <c r="AR2982" s="34"/>
      <c r="AS2982" s="34"/>
      <c r="AT2982" s="44" t="s">
        <v>7212</v>
      </c>
      <c r="AU2982" s="44"/>
      <c r="AV2982" s="751" t="str" cm="1">
        <f t="array" ref="AV29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2" s="34"/>
      <c r="AX2982" s="34"/>
      <c r="AY2982" s="34"/>
      <c r="AZ2982" s="34"/>
      <c r="BA2982" s="34"/>
      <c r="BB2982" s="34"/>
      <c r="BC2982" s="34"/>
      <c r="BD2982" s="44">
        <v>20520</v>
      </c>
      <c r="BE2982" s="34" t="s">
        <v>7278</v>
      </c>
      <c r="BF2982" s="43" t="s">
        <v>1277</v>
      </c>
      <c r="BG2982" s="34" t="s">
        <v>397</v>
      </c>
      <c r="BH2982" s="34" t="s">
        <v>397</v>
      </c>
      <c r="BI2982" s="34" t="s">
        <v>7276</v>
      </c>
      <c r="BJ2982" s="44" t="s">
        <v>4708</v>
      </c>
      <c r="BK2982" s="44" t="s">
        <v>7273</v>
      </c>
    </row>
    <row r="2983" spans="22:63">
      <c r="V2983" s="43">
        <v>453</v>
      </c>
      <c r="W2983" s="34" t="s">
        <v>4789</v>
      </c>
      <c r="X2983" s="44">
        <v>20521</v>
      </c>
      <c r="Y2983" s="34" t="s">
        <v>7278</v>
      </c>
      <c r="Z2983" s="43" t="s">
        <v>1277</v>
      </c>
      <c r="AA2983" s="34" t="s">
        <v>397</v>
      </c>
      <c r="AB2983" s="34" t="s">
        <v>397</v>
      </c>
      <c r="AC2983" s="34" t="s">
        <v>7279</v>
      </c>
      <c r="AD2983" s="44" t="s">
        <v>4708</v>
      </c>
      <c r="AE2983" s="44" t="s">
        <v>7273</v>
      </c>
      <c r="AF2983" s="43">
        <v>453</v>
      </c>
      <c r="AG2983" s="34" t="s">
        <v>4789</v>
      </c>
      <c r="AH2983" s="34" t="s">
        <v>4788</v>
      </c>
      <c r="AI2983" s="43" t="s">
        <v>4790</v>
      </c>
      <c r="AJ2983" s="44" t="s">
        <v>4791</v>
      </c>
      <c r="AK2983" s="295">
        <v>7800427</v>
      </c>
      <c r="AL2983" s="44" t="s">
        <v>397</v>
      </c>
      <c r="AM2983" s="44" t="s">
        <v>4795</v>
      </c>
      <c r="AN2983" s="296">
        <v>284093861</v>
      </c>
      <c r="AO2983" s="34"/>
      <c r="AP2983" s="34"/>
      <c r="AQ2983" s="34"/>
      <c r="AR2983" s="34"/>
      <c r="AS2983" s="34"/>
      <c r="AT2983" s="44" t="s">
        <v>7212</v>
      </c>
      <c r="AU2983" s="44"/>
      <c r="AV2983" s="751" t="str" cm="1">
        <f t="array" ref="AV29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3" s="34"/>
      <c r="AX2983" s="34"/>
      <c r="AY2983" s="34"/>
      <c r="AZ2983" s="34"/>
      <c r="BA2983" s="34"/>
      <c r="BB2983" s="34"/>
      <c r="BC2983" s="34"/>
      <c r="BD2983" s="44">
        <v>20521</v>
      </c>
      <c r="BE2983" s="34" t="s">
        <v>7278</v>
      </c>
      <c r="BF2983" s="43" t="s">
        <v>1277</v>
      </c>
      <c r="BG2983" s="34" t="s">
        <v>397</v>
      </c>
      <c r="BH2983" s="34" t="s">
        <v>397</v>
      </c>
      <c r="BI2983" s="34" t="s">
        <v>7279</v>
      </c>
      <c r="BJ2983" s="44" t="s">
        <v>4708</v>
      </c>
      <c r="BK2983" s="44" t="s">
        <v>7273</v>
      </c>
    </row>
    <row r="2984" spans="22:63">
      <c r="V2984" s="43">
        <v>453</v>
      </c>
      <c r="W2984" s="34" t="s">
        <v>4789</v>
      </c>
      <c r="X2984" s="44">
        <v>20522</v>
      </c>
      <c r="Y2984" s="34" t="s">
        <v>2383</v>
      </c>
      <c r="Z2984" s="43" t="s">
        <v>1277</v>
      </c>
      <c r="AA2984" s="34" t="s">
        <v>397</v>
      </c>
      <c r="AB2984" s="34" t="s">
        <v>397</v>
      </c>
      <c r="AC2984" s="34" t="s">
        <v>7280</v>
      </c>
      <c r="AD2984" s="44" t="s">
        <v>4708</v>
      </c>
      <c r="AE2984" s="44" t="s">
        <v>7273</v>
      </c>
      <c r="AF2984" s="43">
        <v>453</v>
      </c>
      <c r="AG2984" s="34" t="s">
        <v>4789</v>
      </c>
      <c r="AH2984" s="34" t="s">
        <v>4788</v>
      </c>
      <c r="AI2984" s="43" t="s">
        <v>4790</v>
      </c>
      <c r="AJ2984" s="44" t="s">
        <v>4791</v>
      </c>
      <c r="AK2984" s="295">
        <v>7800427</v>
      </c>
      <c r="AL2984" s="44" t="s">
        <v>397</v>
      </c>
      <c r="AM2984" s="44" t="s">
        <v>4795</v>
      </c>
      <c r="AN2984" s="296">
        <v>284093861</v>
      </c>
      <c r="AO2984" s="34"/>
      <c r="AP2984" s="34"/>
      <c r="AQ2984" s="34"/>
      <c r="AR2984" s="34"/>
      <c r="AS2984" s="34"/>
      <c r="AT2984" s="44" t="s">
        <v>7212</v>
      </c>
      <c r="AU2984" s="44"/>
      <c r="AV2984" s="751" t="str" cm="1">
        <f t="array" ref="AV29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4" s="34"/>
      <c r="AX2984" s="34"/>
      <c r="AY2984" s="34"/>
      <c r="AZ2984" s="34"/>
      <c r="BA2984" s="34"/>
      <c r="BB2984" s="34"/>
      <c r="BC2984" s="34"/>
      <c r="BD2984" s="44">
        <v>20522</v>
      </c>
      <c r="BE2984" s="34" t="s">
        <v>2383</v>
      </c>
      <c r="BF2984" s="43" t="s">
        <v>1277</v>
      </c>
      <c r="BG2984" s="34" t="s">
        <v>397</v>
      </c>
      <c r="BH2984" s="34" t="s">
        <v>397</v>
      </c>
      <c r="BI2984" s="34" t="s">
        <v>7280</v>
      </c>
      <c r="BJ2984" s="44" t="s">
        <v>4708</v>
      </c>
      <c r="BK2984" s="44" t="s">
        <v>7273</v>
      </c>
    </row>
    <row r="2985" spans="22:63">
      <c r="V2985" s="43">
        <v>453</v>
      </c>
      <c r="W2985" s="34" t="s">
        <v>4789</v>
      </c>
      <c r="X2985" s="44">
        <v>20523</v>
      </c>
      <c r="Y2985" s="34" t="s">
        <v>2649</v>
      </c>
      <c r="Z2985" s="43" t="s">
        <v>1277</v>
      </c>
      <c r="AA2985" s="34" t="s">
        <v>397</v>
      </c>
      <c r="AB2985" s="34" t="s">
        <v>397</v>
      </c>
      <c r="AC2985" s="34" t="s">
        <v>7281</v>
      </c>
      <c r="AD2985" s="44" t="s">
        <v>4708</v>
      </c>
      <c r="AE2985" s="44" t="s">
        <v>7273</v>
      </c>
      <c r="AF2985" s="43">
        <v>453</v>
      </c>
      <c r="AG2985" s="34" t="s">
        <v>4789</v>
      </c>
      <c r="AH2985" s="34" t="s">
        <v>4788</v>
      </c>
      <c r="AI2985" s="43" t="s">
        <v>4790</v>
      </c>
      <c r="AJ2985" s="44" t="s">
        <v>4791</v>
      </c>
      <c r="AK2985" s="295">
        <v>7800427</v>
      </c>
      <c r="AL2985" s="44" t="s">
        <v>397</v>
      </c>
      <c r="AM2985" s="44" t="s">
        <v>4795</v>
      </c>
      <c r="AN2985" s="296">
        <v>284093861</v>
      </c>
      <c r="AO2985" s="34"/>
      <c r="AP2985" s="34"/>
      <c r="AQ2985" s="34"/>
      <c r="AR2985" s="34"/>
      <c r="AS2985" s="34"/>
      <c r="AT2985" s="44" t="s">
        <v>7212</v>
      </c>
      <c r="AU2985" s="44"/>
      <c r="AV2985" s="751" t="str" cm="1">
        <f t="array" ref="AV29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5" s="34"/>
      <c r="AX2985" s="34"/>
      <c r="AY2985" s="34"/>
      <c r="AZ2985" s="34"/>
      <c r="BA2985" s="34"/>
      <c r="BB2985" s="34"/>
      <c r="BC2985" s="34"/>
      <c r="BD2985" s="44">
        <v>20523</v>
      </c>
      <c r="BE2985" s="34" t="s">
        <v>2649</v>
      </c>
      <c r="BF2985" s="43" t="s">
        <v>1277</v>
      </c>
      <c r="BG2985" s="34" t="s">
        <v>397</v>
      </c>
      <c r="BH2985" s="34" t="s">
        <v>397</v>
      </c>
      <c r="BI2985" s="34" t="s">
        <v>7281</v>
      </c>
      <c r="BJ2985" s="44" t="s">
        <v>4708</v>
      </c>
      <c r="BK2985" s="44" t="s">
        <v>7273</v>
      </c>
    </row>
    <row r="2986" spans="22:63">
      <c r="V2986" s="43">
        <v>453</v>
      </c>
      <c r="W2986" s="34" t="s">
        <v>4789</v>
      </c>
      <c r="X2986" s="44">
        <v>20524</v>
      </c>
      <c r="Y2986" s="34" t="s">
        <v>2886</v>
      </c>
      <c r="Z2986" s="43" t="s">
        <v>1277</v>
      </c>
      <c r="AA2986" s="34" t="s">
        <v>397</v>
      </c>
      <c r="AB2986" s="34" t="s">
        <v>397</v>
      </c>
      <c r="AC2986" s="34" t="s">
        <v>7282</v>
      </c>
      <c r="AD2986" s="44" t="s">
        <v>4708</v>
      </c>
      <c r="AE2986" s="44" t="s">
        <v>7273</v>
      </c>
      <c r="AF2986" s="43">
        <v>453</v>
      </c>
      <c r="AG2986" s="34" t="s">
        <v>4789</v>
      </c>
      <c r="AH2986" s="34" t="s">
        <v>4788</v>
      </c>
      <c r="AI2986" s="43" t="s">
        <v>4790</v>
      </c>
      <c r="AJ2986" s="44" t="s">
        <v>4791</v>
      </c>
      <c r="AK2986" s="295">
        <v>7800427</v>
      </c>
      <c r="AL2986" s="44" t="s">
        <v>397</v>
      </c>
      <c r="AM2986" s="44" t="s">
        <v>4795</v>
      </c>
      <c r="AN2986" s="296">
        <v>284093861</v>
      </c>
      <c r="AO2986" s="34"/>
      <c r="AP2986" s="34"/>
      <c r="AQ2986" s="34"/>
      <c r="AR2986" s="34"/>
      <c r="AS2986" s="34"/>
      <c r="AT2986" s="44" t="s">
        <v>7212</v>
      </c>
      <c r="AU2986" s="44"/>
      <c r="AV2986" s="751" t="str" cm="1">
        <f t="array" ref="AV29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6" s="34"/>
      <c r="AX2986" s="34"/>
      <c r="AY2986" s="34"/>
      <c r="AZ2986" s="34"/>
      <c r="BA2986" s="34"/>
      <c r="BB2986" s="34"/>
      <c r="BC2986" s="34"/>
      <c r="BD2986" s="44">
        <v>20524</v>
      </c>
      <c r="BE2986" s="34" t="s">
        <v>2886</v>
      </c>
      <c r="BF2986" s="43" t="s">
        <v>1277</v>
      </c>
      <c r="BG2986" s="34" t="s">
        <v>397</v>
      </c>
      <c r="BH2986" s="34" t="s">
        <v>397</v>
      </c>
      <c r="BI2986" s="34" t="s">
        <v>7282</v>
      </c>
      <c r="BJ2986" s="44" t="s">
        <v>4708</v>
      </c>
      <c r="BK2986" s="44" t="s">
        <v>7273</v>
      </c>
    </row>
    <row r="2987" spans="22:63">
      <c r="V2987" s="43">
        <v>453</v>
      </c>
      <c r="W2987" s="34" t="s">
        <v>4789</v>
      </c>
      <c r="X2987" s="44">
        <v>20701</v>
      </c>
      <c r="Y2987" s="34" t="s">
        <v>478</v>
      </c>
      <c r="Z2987" s="43" t="s">
        <v>1277</v>
      </c>
      <c r="AA2987" s="34" t="s">
        <v>478</v>
      </c>
      <c r="AB2987" s="34" t="s">
        <v>397</v>
      </c>
      <c r="AC2987" s="34" t="s">
        <v>478</v>
      </c>
      <c r="AD2987" s="44" t="s">
        <v>4708</v>
      </c>
      <c r="AE2987" s="44" t="s">
        <v>7273</v>
      </c>
      <c r="AF2987" s="43">
        <v>453</v>
      </c>
      <c r="AG2987" s="34" t="s">
        <v>4789</v>
      </c>
      <c r="AH2987" s="34" t="s">
        <v>4788</v>
      </c>
      <c r="AI2987" s="43" t="s">
        <v>4790</v>
      </c>
      <c r="AJ2987" s="44" t="s">
        <v>4791</v>
      </c>
      <c r="AK2987" s="295">
        <v>7800427</v>
      </c>
      <c r="AL2987" s="44" t="s">
        <v>397</v>
      </c>
      <c r="AM2987" s="44" t="s">
        <v>4795</v>
      </c>
      <c r="AN2987" s="296">
        <v>284093861</v>
      </c>
      <c r="AO2987" s="34"/>
      <c r="AP2987" s="34"/>
      <c r="AQ2987" s="34"/>
      <c r="AR2987" s="34"/>
      <c r="AS2987" s="34"/>
      <c r="AT2987" s="44" t="s">
        <v>7212</v>
      </c>
      <c r="AU2987" s="44"/>
      <c r="AV2987" s="751" t="str" cm="1">
        <f t="array" ref="AV29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7" s="34"/>
      <c r="AX2987" s="34"/>
      <c r="AY2987" s="34"/>
      <c r="AZ2987" s="34"/>
      <c r="BA2987" s="34"/>
      <c r="BB2987" s="34"/>
      <c r="BC2987" s="34"/>
      <c r="BD2987" s="44">
        <v>20701</v>
      </c>
      <c r="BE2987" s="34" t="s">
        <v>478</v>
      </c>
      <c r="BF2987" s="43" t="s">
        <v>1277</v>
      </c>
      <c r="BG2987" s="34" t="s">
        <v>478</v>
      </c>
      <c r="BH2987" s="34" t="s">
        <v>397</v>
      </c>
      <c r="BI2987" s="34" t="s">
        <v>478</v>
      </c>
      <c r="BJ2987" s="44" t="s">
        <v>4708</v>
      </c>
      <c r="BK2987" s="44" t="s">
        <v>7273</v>
      </c>
    </row>
    <row r="2988" spans="22:63">
      <c r="V2988" s="43">
        <v>453</v>
      </c>
      <c r="W2988" s="34" t="s">
        <v>4789</v>
      </c>
      <c r="X2988" s="44">
        <v>20700</v>
      </c>
      <c r="Y2988" s="34" t="s">
        <v>7283</v>
      </c>
      <c r="Z2988" s="43" t="s">
        <v>1277</v>
      </c>
      <c r="AA2988" s="34" t="s">
        <v>478</v>
      </c>
      <c r="AB2988" s="34" t="s">
        <v>397</v>
      </c>
      <c r="AC2988" s="34" t="s">
        <v>478</v>
      </c>
      <c r="AD2988" s="44" t="s">
        <v>4708</v>
      </c>
      <c r="AE2988" s="44" t="s">
        <v>7273</v>
      </c>
      <c r="AF2988" s="43">
        <v>453</v>
      </c>
      <c r="AG2988" s="34" t="s">
        <v>4789</v>
      </c>
      <c r="AH2988" s="34" t="s">
        <v>4788</v>
      </c>
      <c r="AI2988" s="43" t="s">
        <v>4790</v>
      </c>
      <c r="AJ2988" s="44" t="s">
        <v>4791</v>
      </c>
      <c r="AK2988" s="295">
        <v>7800427</v>
      </c>
      <c r="AL2988" s="44" t="s">
        <v>397</v>
      </c>
      <c r="AM2988" s="44" t="s">
        <v>4795</v>
      </c>
      <c r="AN2988" s="296">
        <v>284093861</v>
      </c>
      <c r="AO2988" s="34"/>
      <c r="AP2988" s="34"/>
      <c r="AQ2988" s="34"/>
      <c r="AR2988" s="34"/>
      <c r="AS2988" s="34"/>
      <c r="AT2988" s="44" t="s">
        <v>7212</v>
      </c>
      <c r="AU2988" s="44"/>
      <c r="AV2988" s="751" t="str" cm="1">
        <f t="array" ref="AV29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8" s="34"/>
      <c r="AX2988" s="34"/>
      <c r="AY2988" s="34"/>
      <c r="AZ2988" s="34"/>
      <c r="BA2988" s="34"/>
      <c r="BB2988" s="34"/>
      <c r="BC2988" s="34"/>
      <c r="BD2988" s="44">
        <v>20700</v>
      </c>
      <c r="BE2988" s="34" t="s">
        <v>7283</v>
      </c>
      <c r="BF2988" s="43" t="s">
        <v>1277</v>
      </c>
      <c r="BG2988" s="34" t="s">
        <v>478</v>
      </c>
      <c r="BH2988" s="34" t="s">
        <v>397</v>
      </c>
      <c r="BI2988" s="34" t="s">
        <v>478</v>
      </c>
      <c r="BJ2988" s="44" t="s">
        <v>4708</v>
      </c>
      <c r="BK2988" s="44" t="s">
        <v>7273</v>
      </c>
    </row>
    <row r="2989" spans="22:63">
      <c r="V2989" s="43">
        <v>453</v>
      </c>
      <c r="W2989" s="34" t="s">
        <v>4789</v>
      </c>
      <c r="X2989" s="44">
        <v>20702</v>
      </c>
      <c r="Y2989" s="34" t="s">
        <v>1010</v>
      </c>
      <c r="Z2989" s="43" t="s">
        <v>1277</v>
      </c>
      <c r="AA2989" s="34" t="s">
        <v>478</v>
      </c>
      <c r="AB2989" s="34" t="s">
        <v>397</v>
      </c>
      <c r="AC2989" s="34" t="s">
        <v>1010</v>
      </c>
      <c r="AD2989" s="44" t="s">
        <v>4708</v>
      </c>
      <c r="AE2989" s="44" t="s">
        <v>7273</v>
      </c>
      <c r="AF2989" s="43">
        <v>453</v>
      </c>
      <c r="AG2989" s="34" t="s">
        <v>4789</v>
      </c>
      <c r="AH2989" s="34" t="s">
        <v>4788</v>
      </c>
      <c r="AI2989" s="43" t="s">
        <v>4790</v>
      </c>
      <c r="AJ2989" s="44" t="s">
        <v>4791</v>
      </c>
      <c r="AK2989" s="295">
        <v>7800427</v>
      </c>
      <c r="AL2989" s="44" t="s">
        <v>397</v>
      </c>
      <c r="AM2989" s="44" t="s">
        <v>4795</v>
      </c>
      <c r="AN2989" s="296">
        <v>284093861</v>
      </c>
      <c r="AO2989" s="34"/>
      <c r="AP2989" s="34"/>
      <c r="AQ2989" s="34"/>
      <c r="AR2989" s="34"/>
      <c r="AS2989" s="34"/>
      <c r="AT2989" s="44" t="s">
        <v>7212</v>
      </c>
      <c r="AU2989" s="44"/>
      <c r="AV2989" s="751" t="str" cm="1">
        <f t="array" ref="AV29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89" s="34"/>
      <c r="AX2989" s="34"/>
      <c r="AY2989" s="34"/>
      <c r="AZ2989" s="34"/>
      <c r="BA2989" s="34"/>
      <c r="BB2989" s="34"/>
      <c r="BC2989" s="34"/>
      <c r="BD2989" s="44">
        <v>20702</v>
      </c>
      <c r="BE2989" s="34" t="s">
        <v>1010</v>
      </c>
      <c r="BF2989" s="43" t="s">
        <v>1277</v>
      </c>
      <c r="BG2989" s="34" t="s">
        <v>478</v>
      </c>
      <c r="BH2989" s="34" t="s">
        <v>397</v>
      </c>
      <c r="BI2989" s="34" t="s">
        <v>1010</v>
      </c>
      <c r="BJ2989" s="44" t="s">
        <v>4708</v>
      </c>
      <c r="BK2989" s="44" t="s">
        <v>7273</v>
      </c>
    </row>
    <row r="2990" spans="22:63">
      <c r="V2990" s="43">
        <v>453</v>
      </c>
      <c r="W2990" s="34" t="s">
        <v>4789</v>
      </c>
      <c r="X2990" s="44">
        <v>20703</v>
      </c>
      <c r="Y2990" s="34" t="s">
        <v>1230</v>
      </c>
      <c r="Z2990" s="43" t="s">
        <v>1277</v>
      </c>
      <c r="AA2990" s="34" t="s">
        <v>478</v>
      </c>
      <c r="AB2990" s="34" t="s">
        <v>397</v>
      </c>
      <c r="AC2990" s="34" t="s">
        <v>1230</v>
      </c>
      <c r="AD2990" s="44" t="s">
        <v>4708</v>
      </c>
      <c r="AE2990" s="44" t="s">
        <v>7273</v>
      </c>
      <c r="AF2990" s="43">
        <v>453</v>
      </c>
      <c r="AG2990" s="34" t="s">
        <v>4789</v>
      </c>
      <c r="AH2990" s="34" t="s">
        <v>4788</v>
      </c>
      <c r="AI2990" s="43" t="s">
        <v>4790</v>
      </c>
      <c r="AJ2990" s="44" t="s">
        <v>4791</v>
      </c>
      <c r="AK2990" s="295">
        <v>7800427</v>
      </c>
      <c r="AL2990" s="44" t="s">
        <v>397</v>
      </c>
      <c r="AM2990" s="44" t="s">
        <v>4795</v>
      </c>
      <c r="AN2990" s="296">
        <v>284093861</v>
      </c>
      <c r="AO2990" s="34"/>
      <c r="AP2990" s="34"/>
      <c r="AQ2990" s="34"/>
      <c r="AR2990" s="34"/>
      <c r="AS2990" s="34"/>
      <c r="AT2990" s="44" t="s">
        <v>7212</v>
      </c>
      <c r="AU2990" s="44"/>
      <c r="AV2990" s="751" t="str" cm="1">
        <f t="array" ref="AV29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0" s="34"/>
      <c r="AX2990" s="34"/>
      <c r="AY2990" s="34"/>
      <c r="AZ2990" s="34"/>
      <c r="BA2990" s="34"/>
      <c r="BB2990" s="34"/>
      <c r="BC2990" s="34"/>
      <c r="BD2990" s="44">
        <v>20703</v>
      </c>
      <c r="BE2990" s="34" t="s">
        <v>1230</v>
      </c>
      <c r="BF2990" s="43" t="s">
        <v>1277</v>
      </c>
      <c r="BG2990" s="34" t="s">
        <v>478</v>
      </c>
      <c r="BH2990" s="34" t="s">
        <v>397</v>
      </c>
      <c r="BI2990" s="34" t="s">
        <v>1230</v>
      </c>
      <c r="BJ2990" s="44" t="s">
        <v>4708</v>
      </c>
      <c r="BK2990" s="44" t="s">
        <v>7273</v>
      </c>
    </row>
    <row r="2991" spans="22:63">
      <c r="V2991" s="43">
        <v>453</v>
      </c>
      <c r="W2991" s="34" t="s">
        <v>4789</v>
      </c>
      <c r="X2991" s="44">
        <v>20704</v>
      </c>
      <c r="Y2991" s="34" t="s">
        <v>1600</v>
      </c>
      <c r="Z2991" s="43" t="s">
        <v>1277</v>
      </c>
      <c r="AA2991" s="34" t="s">
        <v>478</v>
      </c>
      <c r="AB2991" s="34" t="s">
        <v>397</v>
      </c>
      <c r="AC2991" s="34" t="s">
        <v>1600</v>
      </c>
      <c r="AD2991" s="44" t="s">
        <v>4708</v>
      </c>
      <c r="AE2991" s="44" t="s">
        <v>7273</v>
      </c>
      <c r="AF2991" s="43">
        <v>453</v>
      </c>
      <c r="AG2991" s="34" t="s">
        <v>4789</v>
      </c>
      <c r="AH2991" s="34" t="s">
        <v>4788</v>
      </c>
      <c r="AI2991" s="43" t="s">
        <v>4790</v>
      </c>
      <c r="AJ2991" s="44" t="s">
        <v>4791</v>
      </c>
      <c r="AK2991" s="295">
        <v>7800427</v>
      </c>
      <c r="AL2991" s="44" t="s">
        <v>397</v>
      </c>
      <c r="AM2991" s="44" t="s">
        <v>4795</v>
      </c>
      <c r="AN2991" s="296">
        <v>284093861</v>
      </c>
      <c r="AO2991" s="34"/>
      <c r="AP2991" s="34"/>
      <c r="AQ2991" s="34"/>
      <c r="AR2991" s="34"/>
      <c r="AS2991" s="34"/>
      <c r="AT2991" s="44" t="s">
        <v>7212</v>
      </c>
      <c r="AU2991" s="44"/>
      <c r="AV2991" s="751" t="str" cm="1">
        <f t="array" ref="AV29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1" s="34"/>
      <c r="AX2991" s="34"/>
      <c r="AY2991" s="34"/>
      <c r="AZ2991" s="34"/>
      <c r="BA2991" s="34"/>
      <c r="BB2991" s="34"/>
      <c r="BC2991" s="34"/>
      <c r="BD2991" s="44">
        <v>20704</v>
      </c>
      <c r="BE2991" s="34" t="s">
        <v>1600</v>
      </c>
      <c r="BF2991" s="43" t="s">
        <v>1277</v>
      </c>
      <c r="BG2991" s="34" t="s">
        <v>478</v>
      </c>
      <c r="BH2991" s="34" t="s">
        <v>397</v>
      </c>
      <c r="BI2991" s="34" t="s">
        <v>1600</v>
      </c>
      <c r="BJ2991" s="44" t="s">
        <v>4708</v>
      </c>
      <c r="BK2991" s="44" t="s">
        <v>7273</v>
      </c>
    </row>
    <row r="2992" spans="22:63">
      <c r="V2992" s="43">
        <v>453</v>
      </c>
      <c r="W2992" s="34" t="s">
        <v>4789</v>
      </c>
      <c r="X2992" s="44">
        <v>20800</v>
      </c>
      <c r="Y2992" s="34" t="s">
        <v>7284</v>
      </c>
      <c r="Z2992" s="43" t="s">
        <v>1277</v>
      </c>
      <c r="AA2992" s="34" t="s">
        <v>479</v>
      </c>
      <c r="AB2992" s="34" t="s">
        <v>397</v>
      </c>
      <c r="AC2992" s="34" t="s">
        <v>7285</v>
      </c>
      <c r="AD2992" s="44" t="s">
        <v>4708</v>
      </c>
      <c r="AE2992" s="44" t="s">
        <v>7273</v>
      </c>
      <c r="AF2992" s="43">
        <v>453</v>
      </c>
      <c r="AG2992" s="34" t="s">
        <v>4789</v>
      </c>
      <c r="AH2992" s="34" t="s">
        <v>4788</v>
      </c>
      <c r="AI2992" s="43" t="s">
        <v>4790</v>
      </c>
      <c r="AJ2992" s="44" t="s">
        <v>4791</v>
      </c>
      <c r="AK2992" s="295">
        <v>7800427</v>
      </c>
      <c r="AL2992" s="44" t="s">
        <v>397</v>
      </c>
      <c r="AM2992" s="44" t="s">
        <v>4795</v>
      </c>
      <c r="AN2992" s="296">
        <v>284093861</v>
      </c>
      <c r="AO2992" s="34"/>
      <c r="AP2992" s="34"/>
      <c r="AQ2992" s="34"/>
      <c r="AR2992" s="34"/>
      <c r="AS2992" s="34"/>
      <c r="AT2992" s="44" t="s">
        <v>7212</v>
      </c>
      <c r="AU2992" s="44"/>
      <c r="AV2992" s="751" t="str" cm="1">
        <f t="array" ref="AV29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2" s="34"/>
      <c r="AX2992" s="34"/>
      <c r="AY2992" s="34"/>
      <c r="AZ2992" s="34"/>
      <c r="BA2992" s="34"/>
      <c r="BB2992" s="34"/>
      <c r="BC2992" s="34"/>
      <c r="BD2992" s="44">
        <v>20800</v>
      </c>
      <c r="BE2992" s="34" t="s">
        <v>7284</v>
      </c>
      <c r="BF2992" s="43" t="s">
        <v>1277</v>
      </c>
      <c r="BG2992" s="34" t="s">
        <v>479</v>
      </c>
      <c r="BH2992" s="34" t="s">
        <v>397</v>
      </c>
      <c r="BI2992" s="34" t="s">
        <v>7285</v>
      </c>
      <c r="BJ2992" s="44" t="s">
        <v>4708</v>
      </c>
      <c r="BK2992" s="44" t="s">
        <v>7273</v>
      </c>
    </row>
    <row r="2993" spans="22:63">
      <c r="V2993" s="43">
        <v>453</v>
      </c>
      <c r="W2993" s="34" t="s">
        <v>4789</v>
      </c>
      <c r="X2993" s="44">
        <v>20803</v>
      </c>
      <c r="Y2993" s="34" t="s">
        <v>742</v>
      </c>
      <c r="Z2993" s="43" t="s">
        <v>1277</v>
      </c>
      <c r="AA2993" s="34" t="s">
        <v>479</v>
      </c>
      <c r="AB2993" s="34" t="s">
        <v>397</v>
      </c>
      <c r="AC2993" s="34" t="s">
        <v>742</v>
      </c>
      <c r="AD2993" s="44" t="s">
        <v>4708</v>
      </c>
      <c r="AE2993" s="44" t="s">
        <v>7273</v>
      </c>
      <c r="AF2993" s="43">
        <v>453</v>
      </c>
      <c r="AG2993" s="34" t="s">
        <v>4789</v>
      </c>
      <c r="AH2993" s="34" t="s">
        <v>4788</v>
      </c>
      <c r="AI2993" s="43" t="s">
        <v>4790</v>
      </c>
      <c r="AJ2993" s="44" t="s">
        <v>4791</v>
      </c>
      <c r="AK2993" s="295">
        <v>7800427</v>
      </c>
      <c r="AL2993" s="44" t="s">
        <v>397</v>
      </c>
      <c r="AM2993" s="44" t="s">
        <v>4795</v>
      </c>
      <c r="AN2993" s="296">
        <v>284093861</v>
      </c>
      <c r="AO2993" s="34"/>
      <c r="AP2993" s="34"/>
      <c r="AQ2993" s="34"/>
      <c r="AR2993" s="34"/>
      <c r="AS2993" s="34"/>
      <c r="AT2993" s="44" t="s">
        <v>7212</v>
      </c>
      <c r="AU2993" s="44"/>
      <c r="AV2993" s="751" t="str" cm="1">
        <f t="array" ref="AV29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3" s="34"/>
      <c r="AX2993" s="34"/>
      <c r="AY2993" s="34"/>
      <c r="AZ2993" s="34"/>
      <c r="BA2993" s="34"/>
      <c r="BB2993" s="34"/>
      <c r="BC2993" s="34"/>
      <c r="BD2993" s="44">
        <v>20803</v>
      </c>
      <c r="BE2993" s="34" t="s">
        <v>742</v>
      </c>
      <c r="BF2993" s="43" t="s">
        <v>1277</v>
      </c>
      <c r="BG2993" s="34" t="s">
        <v>479</v>
      </c>
      <c r="BH2993" s="34" t="s">
        <v>397</v>
      </c>
      <c r="BI2993" s="34" t="s">
        <v>742</v>
      </c>
      <c r="BJ2993" s="44" t="s">
        <v>4708</v>
      </c>
      <c r="BK2993" s="44" t="s">
        <v>7273</v>
      </c>
    </row>
    <row r="2994" spans="22:63">
      <c r="V2994" s="43">
        <v>453</v>
      </c>
      <c r="W2994" s="34" t="s">
        <v>4789</v>
      </c>
      <c r="X2994" s="44">
        <v>20804</v>
      </c>
      <c r="Y2994" s="34" t="s">
        <v>592</v>
      </c>
      <c r="Z2994" s="43" t="s">
        <v>1277</v>
      </c>
      <c r="AA2994" s="34" t="s">
        <v>479</v>
      </c>
      <c r="AB2994" s="34" t="s">
        <v>397</v>
      </c>
      <c r="AC2994" s="34" t="s">
        <v>592</v>
      </c>
      <c r="AD2994" s="44" t="s">
        <v>4708</v>
      </c>
      <c r="AE2994" s="44" t="s">
        <v>7273</v>
      </c>
      <c r="AF2994" s="43">
        <v>453</v>
      </c>
      <c r="AG2994" s="34" t="s">
        <v>4789</v>
      </c>
      <c r="AH2994" s="34" t="s">
        <v>4788</v>
      </c>
      <c r="AI2994" s="43" t="s">
        <v>4790</v>
      </c>
      <c r="AJ2994" s="44" t="s">
        <v>4791</v>
      </c>
      <c r="AK2994" s="295">
        <v>7800427</v>
      </c>
      <c r="AL2994" s="44" t="s">
        <v>397</v>
      </c>
      <c r="AM2994" s="44" t="s">
        <v>4795</v>
      </c>
      <c r="AN2994" s="296">
        <v>284093861</v>
      </c>
      <c r="AO2994" s="34"/>
      <c r="AP2994" s="34"/>
      <c r="AQ2994" s="34"/>
      <c r="AR2994" s="34"/>
      <c r="AS2994" s="34"/>
      <c r="AT2994" s="44" t="s">
        <v>7212</v>
      </c>
      <c r="AU2994" s="44"/>
      <c r="AV2994" s="751" t="str" cm="1">
        <f t="array" ref="AV29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4" s="34"/>
      <c r="AX2994" s="34"/>
      <c r="AY2994" s="34"/>
      <c r="AZ2994" s="34"/>
      <c r="BA2994" s="34"/>
      <c r="BB2994" s="34"/>
      <c r="BC2994" s="34"/>
      <c r="BD2994" s="44">
        <v>20804</v>
      </c>
      <c r="BE2994" s="34" t="s">
        <v>592</v>
      </c>
      <c r="BF2994" s="43" t="s">
        <v>1277</v>
      </c>
      <c r="BG2994" s="34" t="s">
        <v>479</v>
      </c>
      <c r="BH2994" s="34" t="s">
        <v>397</v>
      </c>
      <c r="BI2994" s="34" t="s">
        <v>592</v>
      </c>
      <c r="BJ2994" s="44" t="s">
        <v>4708</v>
      </c>
      <c r="BK2994" s="44" t="s">
        <v>7273</v>
      </c>
    </row>
    <row r="2995" spans="22:63">
      <c r="V2995" s="43">
        <v>453</v>
      </c>
      <c r="W2995" s="34" t="s">
        <v>4789</v>
      </c>
      <c r="X2995" s="44">
        <v>20807</v>
      </c>
      <c r="Y2995" s="34" t="s">
        <v>1305</v>
      </c>
      <c r="Z2995" s="43" t="s">
        <v>1277</v>
      </c>
      <c r="AA2995" s="34" t="s">
        <v>479</v>
      </c>
      <c r="AB2995" s="34" t="s">
        <v>397</v>
      </c>
      <c r="AC2995" s="34" t="s">
        <v>7286</v>
      </c>
      <c r="AD2995" s="44" t="s">
        <v>4708</v>
      </c>
      <c r="AE2995" s="44" t="s">
        <v>7273</v>
      </c>
      <c r="AF2995" s="43">
        <v>453</v>
      </c>
      <c r="AG2995" s="34" t="s">
        <v>4789</v>
      </c>
      <c r="AH2995" s="34" t="s">
        <v>4788</v>
      </c>
      <c r="AI2995" s="43" t="s">
        <v>4790</v>
      </c>
      <c r="AJ2995" s="44" t="s">
        <v>4791</v>
      </c>
      <c r="AK2995" s="295">
        <v>7800427</v>
      </c>
      <c r="AL2995" s="44" t="s">
        <v>397</v>
      </c>
      <c r="AM2995" s="44" t="s">
        <v>4795</v>
      </c>
      <c r="AN2995" s="296">
        <v>284093861</v>
      </c>
      <c r="AO2995" s="34"/>
      <c r="AP2995" s="34"/>
      <c r="AQ2995" s="34"/>
      <c r="AR2995" s="34"/>
      <c r="AS2995" s="34"/>
      <c r="AT2995" s="44" t="s">
        <v>7212</v>
      </c>
      <c r="AU2995" s="44"/>
      <c r="AV2995" s="751" t="str" cm="1">
        <f t="array" ref="AV29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5" s="34"/>
      <c r="AX2995" s="34"/>
      <c r="AY2995" s="34"/>
      <c r="AZ2995" s="34"/>
      <c r="BA2995" s="34"/>
      <c r="BB2995" s="34"/>
      <c r="BC2995" s="34"/>
      <c r="BD2995" s="44">
        <v>20807</v>
      </c>
      <c r="BE2995" s="34" t="s">
        <v>1305</v>
      </c>
      <c r="BF2995" s="43" t="s">
        <v>1277</v>
      </c>
      <c r="BG2995" s="34" t="s">
        <v>479</v>
      </c>
      <c r="BH2995" s="34" t="s">
        <v>397</v>
      </c>
      <c r="BI2995" s="34" t="s">
        <v>7286</v>
      </c>
      <c r="BJ2995" s="44" t="s">
        <v>4708</v>
      </c>
      <c r="BK2995" s="44" t="s">
        <v>7273</v>
      </c>
    </row>
    <row r="2996" spans="22:63">
      <c r="V2996" s="43">
        <v>453</v>
      </c>
      <c r="W2996" s="34" t="s">
        <v>4789</v>
      </c>
      <c r="X2996" s="44">
        <v>20808</v>
      </c>
      <c r="Y2996" s="34" t="s">
        <v>1515</v>
      </c>
      <c r="Z2996" s="43" t="s">
        <v>1277</v>
      </c>
      <c r="AA2996" s="34" t="s">
        <v>479</v>
      </c>
      <c r="AB2996" s="34" t="s">
        <v>397</v>
      </c>
      <c r="AC2996" s="34" t="s">
        <v>7285</v>
      </c>
      <c r="AD2996" s="44" t="s">
        <v>4708</v>
      </c>
      <c r="AE2996" s="44" t="s">
        <v>7273</v>
      </c>
      <c r="AF2996" s="43">
        <v>453</v>
      </c>
      <c r="AG2996" s="34" t="s">
        <v>4789</v>
      </c>
      <c r="AH2996" s="34" t="s">
        <v>4788</v>
      </c>
      <c r="AI2996" s="43" t="s">
        <v>4790</v>
      </c>
      <c r="AJ2996" s="44" t="s">
        <v>4791</v>
      </c>
      <c r="AK2996" s="295">
        <v>7800427</v>
      </c>
      <c r="AL2996" s="44" t="s">
        <v>397</v>
      </c>
      <c r="AM2996" s="44" t="s">
        <v>4795</v>
      </c>
      <c r="AN2996" s="296">
        <v>284093861</v>
      </c>
      <c r="AO2996" s="34"/>
      <c r="AP2996" s="34"/>
      <c r="AQ2996" s="34"/>
      <c r="AR2996" s="34"/>
      <c r="AS2996" s="34"/>
      <c r="AT2996" s="44" t="s">
        <v>7212</v>
      </c>
      <c r="AU2996" s="44"/>
      <c r="AV2996" s="751" t="str" cm="1">
        <f t="array" ref="AV29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6" s="34"/>
      <c r="AX2996" s="34"/>
      <c r="AY2996" s="34"/>
      <c r="AZ2996" s="34"/>
      <c r="BA2996" s="34"/>
      <c r="BB2996" s="34"/>
      <c r="BC2996" s="34"/>
      <c r="BD2996" s="44">
        <v>20808</v>
      </c>
      <c r="BE2996" s="34" t="s">
        <v>1515</v>
      </c>
      <c r="BF2996" s="43" t="s">
        <v>1277</v>
      </c>
      <c r="BG2996" s="34" t="s">
        <v>479</v>
      </c>
      <c r="BH2996" s="34" t="s">
        <v>397</v>
      </c>
      <c r="BI2996" s="34" t="s">
        <v>7285</v>
      </c>
      <c r="BJ2996" s="44" t="s">
        <v>4708</v>
      </c>
      <c r="BK2996" s="44" t="s">
        <v>7273</v>
      </c>
    </row>
    <row r="2997" spans="22:63">
      <c r="V2997" s="43">
        <v>453</v>
      </c>
      <c r="W2997" s="34" t="s">
        <v>4789</v>
      </c>
      <c r="X2997" s="44">
        <v>20901</v>
      </c>
      <c r="Y2997" s="34" t="s">
        <v>743</v>
      </c>
      <c r="Z2997" s="43" t="s">
        <v>1277</v>
      </c>
      <c r="AA2997" s="34" t="s">
        <v>480</v>
      </c>
      <c r="AB2997" s="34" t="s">
        <v>397</v>
      </c>
      <c r="AC2997" s="34" t="s">
        <v>743</v>
      </c>
      <c r="AD2997" s="44" t="s">
        <v>4708</v>
      </c>
      <c r="AE2997" s="44" t="s">
        <v>7273</v>
      </c>
      <c r="AF2997" s="43">
        <v>453</v>
      </c>
      <c r="AG2997" s="34" t="s">
        <v>4789</v>
      </c>
      <c r="AH2997" s="34" t="s">
        <v>4788</v>
      </c>
      <c r="AI2997" s="43" t="s">
        <v>4790</v>
      </c>
      <c r="AJ2997" s="44" t="s">
        <v>4791</v>
      </c>
      <c r="AK2997" s="295">
        <v>7800427</v>
      </c>
      <c r="AL2997" s="44" t="s">
        <v>397</v>
      </c>
      <c r="AM2997" s="44" t="s">
        <v>4795</v>
      </c>
      <c r="AN2997" s="296">
        <v>284093861</v>
      </c>
      <c r="AO2997" s="34"/>
      <c r="AP2997" s="34"/>
      <c r="AQ2997" s="34"/>
      <c r="AR2997" s="34"/>
      <c r="AS2997" s="34"/>
      <c r="AT2997" s="44" t="s">
        <v>7212</v>
      </c>
      <c r="AU2997" s="44"/>
      <c r="AV2997" s="751" t="str" cm="1">
        <f t="array" ref="AV29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7" s="34"/>
      <c r="AX2997" s="34"/>
      <c r="AY2997" s="34"/>
      <c r="AZ2997" s="34"/>
      <c r="BA2997" s="34"/>
      <c r="BB2997" s="34"/>
      <c r="BC2997" s="34"/>
      <c r="BD2997" s="44">
        <v>20901</v>
      </c>
      <c r="BE2997" s="34" t="s">
        <v>743</v>
      </c>
      <c r="BF2997" s="43" t="s">
        <v>1277</v>
      </c>
      <c r="BG2997" s="34" t="s">
        <v>480</v>
      </c>
      <c r="BH2997" s="34" t="s">
        <v>397</v>
      </c>
      <c r="BI2997" s="34" t="s">
        <v>743</v>
      </c>
      <c r="BJ2997" s="44" t="s">
        <v>4708</v>
      </c>
      <c r="BK2997" s="44" t="s">
        <v>7273</v>
      </c>
    </row>
    <row r="2998" spans="22:63">
      <c r="V2998" s="43">
        <v>453</v>
      </c>
      <c r="W2998" s="34" t="s">
        <v>4789</v>
      </c>
      <c r="X2998" s="44">
        <v>20902</v>
      </c>
      <c r="Y2998" s="34" t="s">
        <v>1011</v>
      </c>
      <c r="Z2998" s="43" t="s">
        <v>1277</v>
      </c>
      <c r="AA2998" s="34" t="s">
        <v>480</v>
      </c>
      <c r="AB2998" s="34" t="s">
        <v>397</v>
      </c>
      <c r="AC2998" s="34" t="s">
        <v>1011</v>
      </c>
      <c r="AD2998" s="44" t="s">
        <v>4708</v>
      </c>
      <c r="AE2998" s="44" t="s">
        <v>7273</v>
      </c>
      <c r="AF2998" s="43">
        <v>453</v>
      </c>
      <c r="AG2998" s="34" t="s">
        <v>4789</v>
      </c>
      <c r="AH2998" s="34" t="s">
        <v>4788</v>
      </c>
      <c r="AI2998" s="43" t="s">
        <v>4790</v>
      </c>
      <c r="AJ2998" s="44" t="s">
        <v>4791</v>
      </c>
      <c r="AK2998" s="295">
        <v>7800427</v>
      </c>
      <c r="AL2998" s="44" t="s">
        <v>397</v>
      </c>
      <c r="AM2998" s="44" t="s">
        <v>4795</v>
      </c>
      <c r="AN2998" s="296">
        <v>284093861</v>
      </c>
      <c r="AO2998" s="34"/>
      <c r="AP2998" s="34"/>
      <c r="AQ2998" s="34"/>
      <c r="AR2998" s="34"/>
      <c r="AS2998" s="34"/>
      <c r="AT2998" s="44" t="s">
        <v>7212</v>
      </c>
      <c r="AU2998" s="44"/>
      <c r="AV2998" s="751" t="str" cm="1">
        <f t="array" ref="AV29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8" s="34"/>
      <c r="AX2998" s="34"/>
      <c r="AY2998" s="34"/>
      <c r="AZ2998" s="34"/>
      <c r="BA2998" s="34"/>
      <c r="BB2998" s="34"/>
      <c r="BC2998" s="34"/>
      <c r="BD2998" s="44">
        <v>20902</v>
      </c>
      <c r="BE2998" s="34" t="s">
        <v>1011</v>
      </c>
      <c r="BF2998" s="43" t="s">
        <v>1277</v>
      </c>
      <c r="BG2998" s="34" t="s">
        <v>480</v>
      </c>
      <c r="BH2998" s="34" t="s">
        <v>397</v>
      </c>
      <c r="BI2998" s="34" t="s">
        <v>1011</v>
      </c>
      <c r="BJ2998" s="44" t="s">
        <v>4708</v>
      </c>
      <c r="BK2998" s="44" t="s">
        <v>7273</v>
      </c>
    </row>
    <row r="2999" spans="22:63">
      <c r="V2999" s="43">
        <v>453</v>
      </c>
      <c r="W2999" s="34" t="s">
        <v>4789</v>
      </c>
      <c r="X2999" s="44">
        <v>20903</v>
      </c>
      <c r="Y2999" s="34" t="s">
        <v>1306</v>
      </c>
      <c r="Z2999" s="43" t="s">
        <v>1277</v>
      </c>
      <c r="AA2999" s="34" t="s">
        <v>480</v>
      </c>
      <c r="AB2999" s="34" t="s">
        <v>397</v>
      </c>
      <c r="AC2999" s="34" t="s">
        <v>1306</v>
      </c>
      <c r="AD2999" s="44" t="s">
        <v>4708</v>
      </c>
      <c r="AE2999" s="44" t="s">
        <v>7273</v>
      </c>
      <c r="AF2999" s="43">
        <v>453</v>
      </c>
      <c r="AG2999" s="34" t="s">
        <v>4789</v>
      </c>
      <c r="AH2999" s="34" t="s">
        <v>4788</v>
      </c>
      <c r="AI2999" s="43" t="s">
        <v>4790</v>
      </c>
      <c r="AJ2999" s="44" t="s">
        <v>4791</v>
      </c>
      <c r="AK2999" s="295">
        <v>7800427</v>
      </c>
      <c r="AL2999" s="44" t="s">
        <v>397</v>
      </c>
      <c r="AM2999" s="44" t="s">
        <v>4795</v>
      </c>
      <c r="AN2999" s="296">
        <v>284093861</v>
      </c>
      <c r="AO2999" s="34"/>
      <c r="AP2999" s="34"/>
      <c r="AQ2999" s="34"/>
      <c r="AR2999" s="34"/>
      <c r="AS2999" s="34"/>
      <c r="AT2999" s="44" t="s">
        <v>7212</v>
      </c>
      <c r="AU2999" s="44"/>
      <c r="AV2999" s="751" t="str" cm="1">
        <f t="array" ref="AV29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2999" s="34"/>
      <c r="AX2999" s="34"/>
      <c r="AY2999" s="34"/>
      <c r="AZ2999" s="34"/>
      <c r="BA2999" s="34"/>
      <c r="BB2999" s="34"/>
      <c r="BC2999" s="34"/>
      <c r="BD2999" s="44">
        <v>20903</v>
      </c>
      <c r="BE2999" s="34" t="s">
        <v>1306</v>
      </c>
      <c r="BF2999" s="43" t="s">
        <v>1277</v>
      </c>
      <c r="BG2999" s="34" t="s">
        <v>480</v>
      </c>
      <c r="BH2999" s="34" t="s">
        <v>397</v>
      </c>
      <c r="BI2999" s="34" t="s">
        <v>1306</v>
      </c>
      <c r="BJ2999" s="44" t="s">
        <v>4708</v>
      </c>
      <c r="BK2999" s="44" t="s">
        <v>7273</v>
      </c>
    </row>
    <row r="3000" spans="22:63">
      <c r="V3000" s="43">
        <v>453</v>
      </c>
      <c r="W3000" s="34" t="s">
        <v>4789</v>
      </c>
      <c r="X3000" s="44">
        <v>20904</v>
      </c>
      <c r="Y3000" s="34" t="s">
        <v>480</v>
      </c>
      <c r="Z3000" s="43" t="s">
        <v>1277</v>
      </c>
      <c r="AA3000" s="34" t="s">
        <v>480</v>
      </c>
      <c r="AB3000" s="34" t="s">
        <v>397</v>
      </c>
      <c r="AC3000" s="34" t="s">
        <v>480</v>
      </c>
      <c r="AD3000" s="44" t="s">
        <v>4708</v>
      </c>
      <c r="AE3000" s="44" t="s">
        <v>7273</v>
      </c>
      <c r="AF3000" s="43">
        <v>453</v>
      </c>
      <c r="AG3000" s="34" t="s">
        <v>4789</v>
      </c>
      <c r="AH3000" s="34" t="s">
        <v>4788</v>
      </c>
      <c r="AI3000" s="43" t="s">
        <v>4790</v>
      </c>
      <c r="AJ3000" s="44" t="s">
        <v>4791</v>
      </c>
      <c r="AK3000" s="295">
        <v>7800427</v>
      </c>
      <c r="AL3000" s="44" t="s">
        <v>397</v>
      </c>
      <c r="AM3000" s="44" t="s">
        <v>4795</v>
      </c>
      <c r="AN3000" s="296">
        <v>284093861</v>
      </c>
      <c r="AO3000" s="34"/>
      <c r="AP3000" s="34"/>
      <c r="AQ3000" s="34"/>
      <c r="AR3000" s="34"/>
      <c r="AS3000" s="34"/>
      <c r="AT3000" s="44" t="s">
        <v>7212</v>
      </c>
      <c r="AU3000" s="44"/>
      <c r="AV3000" s="751" t="str" cm="1">
        <f t="array" ref="AV30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0" s="34"/>
      <c r="AX3000" s="34"/>
      <c r="AY3000" s="34"/>
      <c r="AZ3000" s="34"/>
      <c r="BA3000" s="34"/>
      <c r="BB3000" s="34"/>
      <c r="BC3000" s="34"/>
      <c r="BD3000" s="44">
        <v>20904</v>
      </c>
      <c r="BE3000" s="34" t="s">
        <v>480</v>
      </c>
      <c r="BF3000" s="43" t="s">
        <v>1277</v>
      </c>
      <c r="BG3000" s="34" t="s">
        <v>480</v>
      </c>
      <c r="BH3000" s="34" t="s">
        <v>397</v>
      </c>
      <c r="BI3000" s="34" t="s">
        <v>480</v>
      </c>
      <c r="BJ3000" s="44" t="s">
        <v>4708</v>
      </c>
      <c r="BK3000" s="44" t="s">
        <v>7273</v>
      </c>
    </row>
    <row r="3001" spans="22:63">
      <c r="V3001" s="43">
        <v>453</v>
      </c>
      <c r="W3001" s="34" t="s">
        <v>4789</v>
      </c>
      <c r="X3001" s="44">
        <v>20900</v>
      </c>
      <c r="Y3001" s="34" t="s">
        <v>7287</v>
      </c>
      <c r="Z3001" s="43" t="s">
        <v>1277</v>
      </c>
      <c r="AA3001" s="34" t="s">
        <v>480</v>
      </c>
      <c r="AB3001" s="34" t="s">
        <v>397</v>
      </c>
      <c r="AC3001" s="34" t="s">
        <v>480</v>
      </c>
      <c r="AD3001" s="44" t="s">
        <v>4708</v>
      </c>
      <c r="AE3001" s="44" t="s">
        <v>7273</v>
      </c>
      <c r="AF3001" s="43">
        <v>453</v>
      </c>
      <c r="AG3001" s="34" t="s">
        <v>4789</v>
      </c>
      <c r="AH3001" s="34" t="s">
        <v>4788</v>
      </c>
      <c r="AI3001" s="43" t="s">
        <v>4790</v>
      </c>
      <c r="AJ3001" s="44" t="s">
        <v>4791</v>
      </c>
      <c r="AK3001" s="295">
        <v>7800427</v>
      </c>
      <c r="AL3001" s="44" t="s">
        <v>397</v>
      </c>
      <c r="AM3001" s="44" t="s">
        <v>4795</v>
      </c>
      <c r="AN3001" s="296">
        <v>284093861</v>
      </c>
      <c r="AO3001" s="34"/>
      <c r="AP3001" s="34"/>
      <c r="AQ3001" s="34"/>
      <c r="AR3001" s="34"/>
      <c r="AS3001" s="34"/>
      <c r="AT3001" s="44" t="s">
        <v>7212</v>
      </c>
      <c r="AU3001" s="44"/>
      <c r="AV3001" s="751" t="str" cm="1">
        <f t="array" ref="AV30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1" s="34"/>
      <c r="AX3001" s="34"/>
      <c r="AY3001" s="34"/>
      <c r="AZ3001" s="34"/>
      <c r="BA3001" s="34"/>
      <c r="BB3001" s="34"/>
      <c r="BC3001" s="34"/>
      <c r="BD3001" s="44">
        <v>20900</v>
      </c>
      <c r="BE3001" s="34" t="s">
        <v>7287</v>
      </c>
      <c r="BF3001" s="43" t="s">
        <v>1277</v>
      </c>
      <c r="BG3001" s="34" t="s">
        <v>480</v>
      </c>
      <c r="BH3001" s="34" t="s">
        <v>397</v>
      </c>
      <c r="BI3001" s="34" t="s">
        <v>480</v>
      </c>
      <c r="BJ3001" s="44" t="s">
        <v>4708</v>
      </c>
      <c r="BK3001" s="44" t="s">
        <v>7273</v>
      </c>
    </row>
    <row r="3002" spans="22:63">
      <c r="V3002" s="43">
        <v>453</v>
      </c>
      <c r="W3002" s="34" t="s">
        <v>4789</v>
      </c>
      <c r="X3002" s="44">
        <v>20905</v>
      </c>
      <c r="Y3002" s="34" t="s">
        <v>1851</v>
      </c>
      <c r="Z3002" s="43" t="s">
        <v>1277</v>
      </c>
      <c r="AA3002" s="34" t="s">
        <v>480</v>
      </c>
      <c r="AB3002" s="34" t="s">
        <v>397</v>
      </c>
      <c r="AC3002" s="34" t="s">
        <v>1851</v>
      </c>
      <c r="AD3002" s="44" t="s">
        <v>4708</v>
      </c>
      <c r="AE3002" s="44" t="s">
        <v>7273</v>
      </c>
      <c r="AF3002" s="43">
        <v>453</v>
      </c>
      <c r="AG3002" s="34" t="s">
        <v>4789</v>
      </c>
      <c r="AH3002" s="34" t="s">
        <v>4788</v>
      </c>
      <c r="AI3002" s="43" t="s">
        <v>4790</v>
      </c>
      <c r="AJ3002" s="44" t="s">
        <v>4791</v>
      </c>
      <c r="AK3002" s="295">
        <v>7800427</v>
      </c>
      <c r="AL3002" s="44" t="s">
        <v>397</v>
      </c>
      <c r="AM3002" s="44" t="s">
        <v>4795</v>
      </c>
      <c r="AN3002" s="296">
        <v>284093861</v>
      </c>
      <c r="AO3002" s="34"/>
      <c r="AP3002" s="34"/>
      <c r="AQ3002" s="34"/>
      <c r="AR3002" s="34"/>
      <c r="AS3002" s="34"/>
      <c r="AT3002" s="44" t="s">
        <v>7212</v>
      </c>
      <c r="AU3002" s="44"/>
      <c r="AV3002" s="751" t="str" cm="1">
        <f t="array" ref="AV30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2" s="34"/>
      <c r="AX3002" s="34"/>
      <c r="AY3002" s="34"/>
      <c r="AZ3002" s="34"/>
      <c r="BA3002" s="34"/>
      <c r="BB3002" s="34"/>
      <c r="BC3002" s="34"/>
      <c r="BD3002" s="44">
        <v>20905</v>
      </c>
      <c r="BE3002" s="34" t="s">
        <v>1851</v>
      </c>
      <c r="BF3002" s="43" t="s">
        <v>1277</v>
      </c>
      <c r="BG3002" s="34" t="s">
        <v>480</v>
      </c>
      <c r="BH3002" s="34" t="s">
        <v>397</v>
      </c>
      <c r="BI3002" s="34" t="s">
        <v>1851</v>
      </c>
      <c r="BJ3002" s="44" t="s">
        <v>4708</v>
      </c>
      <c r="BK3002" s="44" t="s">
        <v>7273</v>
      </c>
    </row>
    <row r="3003" spans="22:63">
      <c r="V3003" s="43">
        <v>453</v>
      </c>
      <c r="W3003" s="34" t="s">
        <v>4789</v>
      </c>
      <c r="X3003" s="44">
        <v>20906</v>
      </c>
      <c r="Y3003" s="34" t="s">
        <v>2052</v>
      </c>
      <c r="Z3003" s="43" t="s">
        <v>1277</v>
      </c>
      <c r="AA3003" s="34" t="s">
        <v>480</v>
      </c>
      <c r="AB3003" s="34" t="s">
        <v>397</v>
      </c>
      <c r="AC3003" s="34" t="s">
        <v>2052</v>
      </c>
      <c r="AD3003" s="44" t="s">
        <v>4708</v>
      </c>
      <c r="AE3003" s="44" t="s">
        <v>7273</v>
      </c>
      <c r="AF3003" s="43">
        <v>453</v>
      </c>
      <c r="AG3003" s="34" t="s">
        <v>4789</v>
      </c>
      <c r="AH3003" s="34" t="s">
        <v>4788</v>
      </c>
      <c r="AI3003" s="43" t="s">
        <v>4790</v>
      </c>
      <c r="AJ3003" s="44" t="s">
        <v>4791</v>
      </c>
      <c r="AK3003" s="295">
        <v>7800427</v>
      </c>
      <c r="AL3003" s="44" t="s">
        <v>397</v>
      </c>
      <c r="AM3003" s="44" t="s">
        <v>4795</v>
      </c>
      <c r="AN3003" s="296">
        <v>284093861</v>
      </c>
      <c r="AO3003" s="34"/>
      <c r="AP3003" s="34"/>
      <c r="AQ3003" s="34"/>
      <c r="AR3003" s="34"/>
      <c r="AS3003" s="34"/>
      <c r="AT3003" s="44" t="s">
        <v>7212</v>
      </c>
      <c r="AU3003" s="44"/>
      <c r="AV3003" s="751" t="str" cm="1">
        <f t="array" ref="AV30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3" s="34"/>
      <c r="AX3003" s="34"/>
      <c r="AY3003" s="34"/>
      <c r="AZ3003" s="34"/>
      <c r="BA3003" s="34"/>
      <c r="BB3003" s="34"/>
      <c r="BC3003" s="34"/>
      <c r="BD3003" s="44">
        <v>20906</v>
      </c>
      <c r="BE3003" s="34" t="s">
        <v>2052</v>
      </c>
      <c r="BF3003" s="43" t="s">
        <v>1277</v>
      </c>
      <c r="BG3003" s="34" t="s">
        <v>480</v>
      </c>
      <c r="BH3003" s="34" t="s">
        <v>397</v>
      </c>
      <c r="BI3003" s="34" t="s">
        <v>2052</v>
      </c>
      <c r="BJ3003" s="44" t="s">
        <v>4708</v>
      </c>
      <c r="BK3003" s="44" t="s">
        <v>7273</v>
      </c>
    </row>
    <row r="3004" spans="22:63">
      <c r="V3004" s="43">
        <v>453</v>
      </c>
      <c r="W3004" s="34" t="s">
        <v>4789</v>
      </c>
      <c r="X3004" s="44">
        <v>20910</v>
      </c>
      <c r="Y3004" s="34" t="s">
        <v>2227</v>
      </c>
      <c r="Z3004" s="43" t="s">
        <v>1277</v>
      </c>
      <c r="AA3004" s="34" t="s">
        <v>480</v>
      </c>
      <c r="AB3004" s="34" t="s">
        <v>397</v>
      </c>
      <c r="AC3004" s="34" t="s">
        <v>7288</v>
      </c>
      <c r="AD3004" s="44" t="s">
        <v>4708</v>
      </c>
      <c r="AE3004" s="44" t="s">
        <v>7273</v>
      </c>
      <c r="AF3004" s="43">
        <v>453</v>
      </c>
      <c r="AG3004" s="34" t="s">
        <v>4789</v>
      </c>
      <c r="AH3004" s="34" t="s">
        <v>4788</v>
      </c>
      <c r="AI3004" s="43" t="s">
        <v>4790</v>
      </c>
      <c r="AJ3004" s="44" t="s">
        <v>4791</v>
      </c>
      <c r="AK3004" s="295">
        <v>7800427</v>
      </c>
      <c r="AL3004" s="44" t="s">
        <v>397</v>
      </c>
      <c r="AM3004" s="44" t="s">
        <v>4795</v>
      </c>
      <c r="AN3004" s="296">
        <v>284093861</v>
      </c>
      <c r="AO3004" s="34"/>
      <c r="AP3004" s="34"/>
      <c r="AQ3004" s="34"/>
      <c r="AR3004" s="34"/>
      <c r="AS3004" s="34"/>
      <c r="AT3004" s="44" t="s">
        <v>7212</v>
      </c>
      <c r="AU3004" s="44"/>
      <c r="AV3004" s="751" t="str" cm="1">
        <f t="array" ref="AV30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4" s="34"/>
      <c r="AX3004" s="34"/>
      <c r="AY3004" s="34"/>
      <c r="AZ3004" s="34"/>
      <c r="BA3004" s="34"/>
      <c r="BB3004" s="34"/>
      <c r="BC3004" s="34"/>
      <c r="BD3004" s="44">
        <v>20910</v>
      </c>
      <c r="BE3004" s="34" t="s">
        <v>2227</v>
      </c>
      <c r="BF3004" s="43" t="s">
        <v>1277</v>
      </c>
      <c r="BG3004" s="34" t="s">
        <v>480</v>
      </c>
      <c r="BH3004" s="34" t="s">
        <v>397</v>
      </c>
      <c r="BI3004" s="34" t="s">
        <v>7288</v>
      </c>
      <c r="BJ3004" s="44" t="s">
        <v>4708</v>
      </c>
      <c r="BK3004" s="44" t="s">
        <v>7273</v>
      </c>
    </row>
    <row r="3005" spans="22:63">
      <c r="V3005" s="43">
        <v>453</v>
      </c>
      <c r="W3005" s="34" t="s">
        <v>4789</v>
      </c>
      <c r="X3005" s="44">
        <v>21401</v>
      </c>
      <c r="Y3005" s="34" t="s">
        <v>747</v>
      </c>
      <c r="Z3005" s="43" t="s">
        <v>1277</v>
      </c>
      <c r="AA3005" s="34" t="s">
        <v>485</v>
      </c>
      <c r="AB3005" s="34" t="s">
        <v>397</v>
      </c>
      <c r="AC3005" s="34" t="s">
        <v>747</v>
      </c>
      <c r="AD3005" s="44" t="s">
        <v>4708</v>
      </c>
      <c r="AE3005" s="44" t="s">
        <v>7273</v>
      </c>
      <c r="AF3005" s="43">
        <v>453</v>
      </c>
      <c r="AG3005" s="34" t="s">
        <v>4789</v>
      </c>
      <c r="AH3005" s="34" t="s">
        <v>4788</v>
      </c>
      <c r="AI3005" s="43" t="s">
        <v>4790</v>
      </c>
      <c r="AJ3005" s="44" t="s">
        <v>4791</v>
      </c>
      <c r="AK3005" s="295">
        <v>7800427</v>
      </c>
      <c r="AL3005" s="44" t="s">
        <v>397</v>
      </c>
      <c r="AM3005" s="44" t="s">
        <v>4795</v>
      </c>
      <c r="AN3005" s="296">
        <v>284093861</v>
      </c>
      <c r="AO3005" s="34"/>
      <c r="AP3005" s="34"/>
      <c r="AQ3005" s="34"/>
      <c r="AR3005" s="34"/>
      <c r="AS3005" s="34"/>
      <c r="AT3005" s="44" t="s">
        <v>7212</v>
      </c>
      <c r="AU3005" s="44"/>
      <c r="AV3005" s="751" t="str" cm="1">
        <f t="array" ref="AV30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5" s="34"/>
      <c r="AX3005" s="34"/>
      <c r="AY3005" s="34"/>
      <c r="AZ3005" s="34"/>
      <c r="BA3005" s="34"/>
      <c r="BB3005" s="34"/>
      <c r="BC3005" s="34"/>
      <c r="BD3005" s="44">
        <v>21401</v>
      </c>
      <c r="BE3005" s="34" t="s">
        <v>747</v>
      </c>
      <c r="BF3005" s="43" t="s">
        <v>1277</v>
      </c>
      <c r="BG3005" s="34" t="s">
        <v>485</v>
      </c>
      <c r="BH3005" s="34" t="s">
        <v>397</v>
      </c>
      <c r="BI3005" s="34" t="s">
        <v>747</v>
      </c>
      <c r="BJ3005" s="44" t="s">
        <v>4708</v>
      </c>
      <c r="BK3005" s="44" t="s">
        <v>7273</v>
      </c>
    </row>
    <row r="3006" spans="22:63">
      <c r="V3006" s="43">
        <v>453</v>
      </c>
      <c r="W3006" s="34" t="s">
        <v>4789</v>
      </c>
      <c r="X3006" s="44">
        <v>21402</v>
      </c>
      <c r="Y3006" s="34" t="s">
        <v>1016</v>
      </c>
      <c r="Z3006" s="43" t="s">
        <v>1277</v>
      </c>
      <c r="AA3006" s="34" t="s">
        <v>485</v>
      </c>
      <c r="AB3006" s="34" t="s">
        <v>397</v>
      </c>
      <c r="AC3006" s="34" t="s">
        <v>1016</v>
      </c>
      <c r="AD3006" s="44" t="s">
        <v>4708</v>
      </c>
      <c r="AE3006" s="44" t="s">
        <v>7273</v>
      </c>
      <c r="AF3006" s="43">
        <v>453</v>
      </c>
      <c r="AG3006" s="34" t="s">
        <v>4789</v>
      </c>
      <c r="AH3006" s="34" t="s">
        <v>4788</v>
      </c>
      <c r="AI3006" s="43" t="s">
        <v>4790</v>
      </c>
      <c r="AJ3006" s="44" t="s">
        <v>4791</v>
      </c>
      <c r="AK3006" s="295">
        <v>7800427</v>
      </c>
      <c r="AL3006" s="44" t="s">
        <v>397</v>
      </c>
      <c r="AM3006" s="44" t="s">
        <v>4795</v>
      </c>
      <c r="AN3006" s="296">
        <v>284093861</v>
      </c>
      <c r="AO3006" s="34"/>
      <c r="AP3006" s="34"/>
      <c r="AQ3006" s="34"/>
      <c r="AR3006" s="34"/>
      <c r="AS3006" s="34"/>
      <c r="AT3006" s="44" t="s">
        <v>7212</v>
      </c>
      <c r="AU3006" s="44"/>
      <c r="AV3006" s="751" t="str" cm="1">
        <f t="array" ref="AV30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6" s="34"/>
      <c r="AX3006" s="34"/>
      <c r="AY3006" s="34"/>
      <c r="AZ3006" s="34"/>
      <c r="BA3006" s="34"/>
      <c r="BB3006" s="34"/>
      <c r="BC3006" s="34"/>
      <c r="BD3006" s="44">
        <v>21402</v>
      </c>
      <c r="BE3006" s="34" t="s">
        <v>1016</v>
      </c>
      <c r="BF3006" s="43" t="s">
        <v>1277</v>
      </c>
      <c r="BG3006" s="34" t="s">
        <v>485</v>
      </c>
      <c r="BH3006" s="34" t="s">
        <v>397</v>
      </c>
      <c r="BI3006" s="34" t="s">
        <v>1016</v>
      </c>
      <c r="BJ3006" s="44" t="s">
        <v>4708</v>
      </c>
      <c r="BK3006" s="44" t="s">
        <v>7273</v>
      </c>
    </row>
    <row r="3007" spans="22:63">
      <c r="V3007" s="43">
        <v>453</v>
      </c>
      <c r="W3007" s="34" t="s">
        <v>4789</v>
      </c>
      <c r="X3007" s="44">
        <v>21403</v>
      </c>
      <c r="Y3007" s="34" t="s">
        <v>485</v>
      </c>
      <c r="Z3007" s="43" t="s">
        <v>1277</v>
      </c>
      <c r="AA3007" s="34" t="s">
        <v>485</v>
      </c>
      <c r="AB3007" s="34" t="s">
        <v>397</v>
      </c>
      <c r="AC3007" s="34" t="s">
        <v>485</v>
      </c>
      <c r="AD3007" s="44" t="s">
        <v>4708</v>
      </c>
      <c r="AE3007" s="44" t="s">
        <v>7273</v>
      </c>
      <c r="AF3007" s="43">
        <v>453</v>
      </c>
      <c r="AG3007" s="34" t="s">
        <v>4789</v>
      </c>
      <c r="AH3007" s="34" t="s">
        <v>4788</v>
      </c>
      <c r="AI3007" s="43" t="s">
        <v>4790</v>
      </c>
      <c r="AJ3007" s="44" t="s">
        <v>4791</v>
      </c>
      <c r="AK3007" s="295">
        <v>7800427</v>
      </c>
      <c r="AL3007" s="44" t="s">
        <v>397</v>
      </c>
      <c r="AM3007" s="44" t="s">
        <v>4795</v>
      </c>
      <c r="AN3007" s="296">
        <v>284093861</v>
      </c>
      <c r="AO3007" s="34"/>
      <c r="AP3007" s="34"/>
      <c r="AQ3007" s="34"/>
      <c r="AR3007" s="34"/>
      <c r="AS3007" s="34"/>
      <c r="AT3007" s="44" t="s">
        <v>7212</v>
      </c>
      <c r="AU3007" s="44"/>
      <c r="AV3007" s="751" t="str" cm="1">
        <f t="array" ref="AV30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7" s="34"/>
      <c r="AX3007" s="34"/>
      <c r="AY3007" s="34"/>
      <c r="AZ3007" s="34"/>
      <c r="BA3007" s="34"/>
      <c r="BB3007" s="34"/>
      <c r="BC3007" s="34"/>
      <c r="BD3007" s="44">
        <v>21403</v>
      </c>
      <c r="BE3007" s="34" t="s">
        <v>485</v>
      </c>
      <c r="BF3007" s="43" t="s">
        <v>1277</v>
      </c>
      <c r="BG3007" s="34" t="s">
        <v>485</v>
      </c>
      <c r="BH3007" s="34" t="s">
        <v>397</v>
      </c>
      <c r="BI3007" s="34" t="s">
        <v>485</v>
      </c>
      <c r="BJ3007" s="44" t="s">
        <v>4708</v>
      </c>
      <c r="BK3007" s="44" t="s">
        <v>7273</v>
      </c>
    </row>
    <row r="3008" spans="22:63">
      <c r="V3008" s="43">
        <v>453</v>
      </c>
      <c r="W3008" s="34" t="s">
        <v>4789</v>
      </c>
      <c r="X3008" s="44">
        <v>21400</v>
      </c>
      <c r="Y3008" s="34" t="s">
        <v>7289</v>
      </c>
      <c r="Z3008" s="43" t="s">
        <v>1277</v>
      </c>
      <c r="AA3008" s="34" t="s">
        <v>485</v>
      </c>
      <c r="AB3008" s="34" t="s">
        <v>397</v>
      </c>
      <c r="AC3008" s="34" t="s">
        <v>485</v>
      </c>
      <c r="AD3008" s="44" t="s">
        <v>4708</v>
      </c>
      <c r="AE3008" s="44" t="s">
        <v>7273</v>
      </c>
      <c r="AF3008" s="43">
        <v>453</v>
      </c>
      <c r="AG3008" s="34" t="s">
        <v>4789</v>
      </c>
      <c r="AH3008" s="34" t="s">
        <v>4788</v>
      </c>
      <c r="AI3008" s="43" t="s">
        <v>4790</v>
      </c>
      <c r="AJ3008" s="44" t="s">
        <v>4791</v>
      </c>
      <c r="AK3008" s="295">
        <v>7800427</v>
      </c>
      <c r="AL3008" s="44" t="s">
        <v>397</v>
      </c>
      <c r="AM3008" s="44" t="s">
        <v>4795</v>
      </c>
      <c r="AN3008" s="296">
        <v>284093861</v>
      </c>
      <c r="AO3008" s="34"/>
      <c r="AP3008" s="34"/>
      <c r="AQ3008" s="34"/>
      <c r="AR3008" s="34"/>
      <c r="AS3008" s="34"/>
      <c r="AT3008" s="44" t="s">
        <v>7212</v>
      </c>
      <c r="AU3008" s="44"/>
      <c r="AV3008" s="751" t="str" cm="1">
        <f t="array" ref="AV30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8" s="34"/>
      <c r="AX3008" s="34"/>
      <c r="AY3008" s="34"/>
      <c r="AZ3008" s="34"/>
      <c r="BA3008" s="34"/>
      <c r="BB3008" s="34"/>
      <c r="BC3008" s="34"/>
      <c r="BD3008" s="44">
        <v>21400</v>
      </c>
      <c r="BE3008" s="34" t="s">
        <v>7289</v>
      </c>
      <c r="BF3008" s="43" t="s">
        <v>1277</v>
      </c>
      <c r="BG3008" s="34" t="s">
        <v>485</v>
      </c>
      <c r="BH3008" s="34" t="s">
        <v>397</v>
      </c>
      <c r="BI3008" s="34" t="s">
        <v>485</v>
      </c>
      <c r="BJ3008" s="44" t="s">
        <v>4708</v>
      </c>
      <c r="BK3008" s="44" t="s">
        <v>7273</v>
      </c>
    </row>
    <row r="3009" spans="22:63">
      <c r="V3009" s="43">
        <v>453</v>
      </c>
      <c r="W3009" s="34" t="s">
        <v>4789</v>
      </c>
      <c r="X3009" s="44">
        <v>21404</v>
      </c>
      <c r="Y3009" s="34" t="s">
        <v>1231</v>
      </c>
      <c r="Z3009" s="43" t="s">
        <v>1277</v>
      </c>
      <c r="AA3009" s="34" t="s">
        <v>485</v>
      </c>
      <c r="AB3009" s="34" t="s">
        <v>397</v>
      </c>
      <c r="AC3009" s="34" t="s">
        <v>1231</v>
      </c>
      <c r="AD3009" s="44" t="s">
        <v>4708</v>
      </c>
      <c r="AE3009" s="44" t="s">
        <v>7273</v>
      </c>
      <c r="AF3009" s="43">
        <v>453</v>
      </c>
      <c r="AG3009" s="34" t="s">
        <v>4789</v>
      </c>
      <c r="AH3009" s="34" t="s">
        <v>4788</v>
      </c>
      <c r="AI3009" s="43" t="s">
        <v>4790</v>
      </c>
      <c r="AJ3009" s="44" t="s">
        <v>4791</v>
      </c>
      <c r="AK3009" s="295">
        <v>7800427</v>
      </c>
      <c r="AL3009" s="44" t="s">
        <v>397</v>
      </c>
      <c r="AM3009" s="44" t="s">
        <v>4795</v>
      </c>
      <c r="AN3009" s="296">
        <v>284093861</v>
      </c>
      <c r="AO3009" s="34"/>
      <c r="AP3009" s="34"/>
      <c r="AQ3009" s="34"/>
      <c r="AR3009" s="34"/>
      <c r="AS3009" s="34"/>
      <c r="AT3009" s="44" t="s">
        <v>7212</v>
      </c>
      <c r="AU3009" s="44"/>
      <c r="AV3009" s="751" t="str" cm="1">
        <f t="array" ref="AV30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09" s="34"/>
      <c r="AX3009" s="34"/>
      <c r="AY3009" s="34"/>
      <c r="AZ3009" s="34"/>
      <c r="BA3009" s="34"/>
      <c r="BB3009" s="34"/>
      <c r="BC3009" s="34"/>
      <c r="BD3009" s="44">
        <v>21404</v>
      </c>
      <c r="BE3009" s="34" t="s">
        <v>1231</v>
      </c>
      <c r="BF3009" s="43" t="s">
        <v>1277</v>
      </c>
      <c r="BG3009" s="34" t="s">
        <v>485</v>
      </c>
      <c r="BH3009" s="34" t="s">
        <v>397</v>
      </c>
      <c r="BI3009" s="34" t="s">
        <v>1231</v>
      </c>
      <c r="BJ3009" s="44" t="s">
        <v>4708</v>
      </c>
      <c r="BK3009" s="44" t="s">
        <v>7273</v>
      </c>
    </row>
    <row r="3010" spans="22:63">
      <c r="V3010" s="43">
        <v>454</v>
      </c>
      <c r="W3010" s="34" t="s">
        <v>4802</v>
      </c>
      <c r="X3010" s="44">
        <v>20208</v>
      </c>
      <c r="Y3010" s="34" t="s">
        <v>1597</v>
      </c>
      <c r="Z3010" s="43" t="s">
        <v>1277</v>
      </c>
      <c r="AA3010" s="34" t="s">
        <v>474</v>
      </c>
      <c r="AB3010" s="34" t="s">
        <v>397</v>
      </c>
      <c r="AC3010" s="34" t="s">
        <v>1597</v>
      </c>
      <c r="AD3010" s="44" t="s">
        <v>4708</v>
      </c>
      <c r="AE3010" s="44" t="s">
        <v>7273</v>
      </c>
      <c r="AF3010" s="43">
        <v>454</v>
      </c>
      <c r="AG3010" s="34" t="s">
        <v>4802</v>
      </c>
      <c r="AH3010" s="34" t="s">
        <v>4801</v>
      </c>
      <c r="AI3010" s="43" t="s">
        <v>4790</v>
      </c>
      <c r="AJ3010" s="44" t="s">
        <v>4803</v>
      </c>
      <c r="AK3010" s="295">
        <v>7670250</v>
      </c>
      <c r="AL3010" s="44" t="s">
        <v>483</v>
      </c>
      <c r="AM3010" s="44" t="s">
        <v>4807</v>
      </c>
      <c r="AN3010" s="296">
        <v>286095900</v>
      </c>
      <c r="AO3010" s="34"/>
      <c r="AP3010" s="34"/>
      <c r="AQ3010" s="34"/>
      <c r="AR3010" s="34"/>
      <c r="AS3010" s="34"/>
      <c r="AT3010" s="44" t="s">
        <v>7212</v>
      </c>
      <c r="AU3010" s="44"/>
      <c r="AV3010" s="751" t="str" cm="1">
        <f t="array" ref="AV30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0" s="34"/>
      <c r="AX3010" s="34"/>
      <c r="AY3010" s="34"/>
      <c r="AZ3010" s="34"/>
      <c r="BA3010" s="34"/>
      <c r="BB3010" s="34"/>
      <c r="BC3010" s="34"/>
      <c r="BD3010" s="44">
        <v>20208</v>
      </c>
      <c r="BE3010" s="34" t="s">
        <v>1597</v>
      </c>
      <c r="BF3010" s="43" t="s">
        <v>1277</v>
      </c>
      <c r="BG3010" s="34" t="s">
        <v>474</v>
      </c>
      <c r="BH3010" s="34" t="s">
        <v>397</v>
      </c>
      <c r="BI3010" s="34" t="s">
        <v>1597</v>
      </c>
      <c r="BJ3010" s="44" t="s">
        <v>4708</v>
      </c>
      <c r="BK3010" s="44" t="s">
        <v>7273</v>
      </c>
    </row>
    <row r="3011" spans="22:63">
      <c r="V3011" s="43">
        <v>454</v>
      </c>
      <c r="W3011" s="34" t="s">
        <v>4802</v>
      </c>
      <c r="X3011" s="44">
        <v>20200</v>
      </c>
      <c r="Y3011" s="34" t="s">
        <v>7290</v>
      </c>
      <c r="Z3011" s="43" t="s">
        <v>1277</v>
      </c>
      <c r="AA3011" s="34" t="s">
        <v>474</v>
      </c>
      <c r="AB3011" s="34" t="s">
        <v>397</v>
      </c>
      <c r="AC3011" s="34" t="s">
        <v>7291</v>
      </c>
      <c r="AD3011" s="44" t="s">
        <v>4708</v>
      </c>
      <c r="AE3011" s="44" t="s">
        <v>7273</v>
      </c>
      <c r="AF3011" s="43">
        <v>454</v>
      </c>
      <c r="AG3011" s="34" t="s">
        <v>4802</v>
      </c>
      <c r="AH3011" s="34" t="s">
        <v>4801</v>
      </c>
      <c r="AI3011" s="43" t="s">
        <v>4790</v>
      </c>
      <c r="AJ3011" s="44" t="s">
        <v>4803</v>
      </c>
      <c r="AK3011" s="295">
        <v>7670250</v>
      </c>
      <c r="AL3011" s="44" t="s">
        <v>483</v>
      </c>
      <c r="AM3011" s="44" t="s">
        <v>4807</v>
      </c>
      <c r="AN3011" s="296">
        <v>286095900</v>
      </c>
      <c r="AO3011" s="34"/>
      <c r="AP3011" s="34"/>
      <c r="AQ3011" s="34"/>
      <c r="AR3011" s="34"/>
      <c r="AS3011" s="34"/>
      <c r="AT3011" s="44" t="s">
        <v>7212</v>
      </c>
      <c r="AU3011" s="44"/>
      <c r="AV3011" s="751" t="str" cm="1">
        <f t="array" ref="AV30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1" s="34"/>
      <c r="AX3011" s="34"/>
      <c r="AY3011" s="34"/>
      <c r="AZ3011" s="34"/>
      <c r="BA3011" s="34"/>
      <c r="BB3011" s="34"/>
      <c r="BC3011" s="34"/>
      <c r="BD3011" s="44">
        <v>20200</v>
      </c>
      <c r="BE3011" s="34" t="s">
        <v>7290</v>
      </c>
      <c r="BF3011" s="43" t="s">
        <v>1277</v>
      </c>
      <c r="BG3011" s="34" t="s">
        <v>474</v>
      </c>
      <c r="BH3011" s="34" t="s">
        <v>397</v>
      </c>
      <c r="BI3011" s="34" t="s">
        <v>7291</v>
      </c>
      <c r="BJ3011" s="44" t="s">
        <v>4708</v>
      </c>
      <c r="BK3011" s="44" t="s">
        <v>7273</v>
      </c>
    </row>
    <row r="3012" spans="22:63">
      <c r="V3012" s="43">
        <v>454</v>
      </c>
      <c r="W3012" s="34" t="s">
        <v>4802</v>
      </c>
      <c r="X3012" s="44">
        <v>20203</v>
      </c>
      <c r="Y3012" s="34" t="s">
        <v>739</v>
      </c>
      <c r="Z3012" s="43" t="s">
        <v>1277</v>
      </c>
      <c r="AA3012" s="34" t="s">
        <v>474</v>
      </c>
      <c r="AB3012" s="34" t="s">
        <v>397</v>
      </c>
      <c r="AC3012" s="34" t="s">
        <v>739</v>
      </c>
      <c r="AD3012" s="44" t="s">
        <v>4708</v>
      </c>
      <c r="AE3012" s="44" t="s">
        <v>7273</v>
      </c>
      <c r="AF3012" s="43">
        <v>454</v>
      </c>
      <c r="AG3012" s="34" t="s">
        <v>4802</v>
      </c>
      <c r="AH3012" s="34" t="s">
        <v>4801</v>
      </c>
      <c r="AI3012" s="43" t="s">
        <v>4790</v>
      </c>
      <c r="AJ3012" s="44" t="s">
        <v>4803</v>
      </c>
      <c r="AK3012" s="295">
        <v>7670250</v>
      </c>
      <c r="AL3012" s="44" t="s">
        <v>483</v>
      </c>
      <c r="AM3012" s="44" t="s">
        <v>4807</v>
      </c>
      <c r="AN3012" s="296">
        <v>286095900</v>
      </c>
      <c r="AO3012" s="34"/>
      <c r="AP3012" s="34"/>
      <c r="AQ3012" s="34"/>
      <c r="AR3012" s="34"/>
      <c r="AS3012" s="34"/>
      <c r="AT3012" s="44" t="s">
        <v>7212</v>
      </c>
      <c r="AU3012" s="44"/>
      <c r="AV3012" s="751" t="str" cm="1">
        <f t="array" ref="AV30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2" s="34"/>
      <c r="AX3012" s="34"/>
      <c r="AY3012" s="34"/>
      <c r="AZ3012" s="34"/>
      <c r="BA3012" s="34"/>
      <c r="BB3012" s="34"/>
      <c r="BC3012" s="34"/>
      <c r="BD3012" s="44">
        <v>20203</v>
      </c>
      <c r="BE3012" s="34" t="s">
        <v>739</v>
      </c>
      <c r="BF3012" s="43" t="s">
        <v>1277</v>
      </c>
      <c r="BG3012" s="34" t="s">
        <v>474</v>
      </c>
      <c r="BH3012" s="34" t="s">
        <v>397</v>
      </c>
      <c r="BI3012" s="34" t="s">
        <v>739</v>
      </c>
      <c r="BJ3012" s="44" t="s">
        <v>4708</v>
      </c>
      <c r="BK3012" s="44" t="s">
        <v>7273</v>
      </c>
    </row>
    <row r="3013" spans="22:63">
      <c r="V3013" s="43">
        <v>454</v>
      </c>
      <c r="W3013" s="34" t="s">
        <v>4802</v>
      </c>
      <c r="X3013" s="44">
        <v>20205</v>
      </c>
      <c r="Y3013" s="34" t="s">
        <v>1006</v>
      </c>
      <c r="Z3013" s="43" t="s">
        <v>1277</v>
      </c>
      <c r="AA3013" s="34" t="s">
        <v>474</v>
      </c>
      <c r="AB3013" s="34" t="s">
        <v>397</v>
      </c>
      <c r="AC3013" s="34" t="s">
        <v>1006</v>
      </c>
      <c r="AD3013" s="44" t="s">
        <v>4708</v>
      </c>
      <c r="AE3013" s="44" t="s">
        <v>7273</v>
      </c>
      <c r="AF3013" s="43">
        <v>454</v>
      </c>
      <c r="AG3013" s="34" t="s">
        <v>4802</v>
      </c>
      <c r="AH3013" s="34" t="s">
        <v>4801</v>
      </c>
      <c r="AI3013" s="43" t="s">
        <v>4790</v>
      </c>
      <c r="AJ3013" s="44" t="s">
        <v>4803</v>
      </c>
      <c r="AK3013" s="295">
        <v>7670250</v>
      </c>
      <c r="AL3013" s="44" t="s">
        <v>483</v>
      </c>
      <c r="AM3013" s="44" t="s">
        <v>4807</v>
      </c>
      <c r="AN3013" s="296">
        <v>286095900</v>
      </c>
      <c r="AO3013" s="34"/>
      <c r="AP3013" s="34"/>
      <c r="AQ3013" s="34"/>
      <c r="AR3013" s="34"/>
      <c r="AS3013" s="34"/>
      <c r="AT3013" s="44" t="s">
        <v>7212</v>
      </c>
      <c r="AU3013" s="44"/>
      <c r="AV3013" s="751" t="str" cm="1">
        <f t="array" ref="AV30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3" s="34"/>
      <c r="AX3013" s="34"/>
      <c r="AY3013" s="34"/>
      <c r="AZ3013" s="34"/>
      <c r="BA3013" s="34"/>
      <c r="BB3013" s="34"/>
      <c r="BC3013" s="34"/>
      <c r="BD3013" s="44">
        <v>20205</v>
      </c>
      <c r="BE3013" s="34" t="s">
        <v>1006</v>
      </c>
      <c r="BF3013" s="43" t="s">
        <v>1277</v>
      </c>
      <c r="BG3013" s="34" t="s">
        <v>474</v>
      </c>
      <c r="BH3013" s="34" t="s">
        <v>397</v>
      </c>
      <c r="BI3013" s="34" t="s">
        <v>1006</v>
      </c>
      <c r="BJ3013" s="44" t="s">
        <v>4708</v>
      </c>
      <c r="BK3013" s="44" t="s">
        <v>7273</v>
      </c>
    </row>
    <row r="3014" spans="22:63">
      <c r="V3014" s="43">
        <v>454</v>
      </c>
      <c r="W3014" s="34" t="s">
        <v>4802</v>
      </c>
      <c r="X3014" s="44">
        <v>20206</v>
      </c>
      <c r="Y3014" s="34" t="s">
        <v>1302</v>
      </c>
      <c r="Z3014" s="43" t="s">
        <v>1277</v>
      </c>
      <c r="AA3014" s="34" t="s">
        <v>474</v>
      </c>
      <c r="AB3014" s="34" t="s">
        <v>397</v>
      </c>
      <c r="AC3014" s="34" t="s">
        <v>1302</v>
      </c>
      <c r="AD3014" s="44" t="s">
        <v>4708</v>
      </c>
      <c r="AE3014" s="44" t="s">
        <v>7273</v>
      </c>
      <c r="AF3014" s="43">
        <v>454</v>
      </c>
      <c r="AG3014" s="34" t="s">
        <v>4802</v>
      </c>
      <c r="AH3014" s="34" t="s">
        <v>4801</v>
      </c>
      <c r="AI3014" s="43" t="s">
        <v>4790</v>
      </c>
      <c r="AJ3014" s="44" t="s">
        <v>4803</v>
      </c>
      <c r="AK3014" s="295">
        <v>7670250</v>
      </c>
      <c r="AL3014" s="44" t="s">
        <v>483</v>
      </c>
      <c r="AM3014" s="44" t="s">
        <v>4807</v>
      </c>
      <c r="AN3014" s="296">
        <v>286095900</v>
      </c>
      <c r="AO3014" s="34"/>
      <c r="AP3014" s="34"/>
      <c r="AQ3014" s="34"/>
      <c r="AR3014" s="34"/>
      <c r="AS3014" s="34"/>
      <c r="AT3014" s="44" t="s">
        <v>7212</v>
      </c>
      <c r="AU3014" s="44"/>
      <c r="AV3014" s="751" t="str" cm="1">
        <f t="array" ref="AV30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4" s="34"/>
      <c r="AX3014" s="34"/>
      <c r="AY3014" s="34"/>
      <c r="AZ3014" s="34"/>
      <c r="BA3014" s="34"/>
      <c r="BB3014" s="34"/>
      <c r="BC3014" s="34"/>
      <c r="BD3014" s="44">
        <v>20206</v>
      </c>
      <c r="BE3014" s="34" t="s">
        <v>1302</v>
      </c>
      <c r="BF3014" s="43" t="s">
        <v>1277</v>
      </c>
      <c r="BG3014" s="34" t="s">
        <v>474</v>
      </c>
      <c r="BH3014" s="34" t="s">
        <v>397</v>
      </c>
      <c r="BI3014" s="34" t="s">
        <v>1302</v>
      </c>
      <c r="BJ3014" s="44" t="s">
        <v>4708</v>
      </c>
      <c r="BK3014" s="44" t="s">
        <v>7273</v>
      </c>
    </row>
    <row r="3015" spans="22:63">
      <c r="V3015" s="43">
        <v>454</v>
      </c>
      <c r="W3015" s="34" t="s">
        <v>4802</v>
      </c>
      <c r="X3015" s="44">
        <v>20209</v>
      </c>
      <c r="Y3015" s="34" t="s">
        <v>1849</v>
      </c>
      <c r="Z3015" s="43" t="s">
        <v>1277</v>
      </c>
      <c r="AA3015" s="34" t="s">
        <v>474</v>
      </c>
      <c r="AB3015" s="34" t="s">
        <v>397</v>
      </c>
      <c r="AC3015" s="34" t="s">
        <v>7291</v>
      </c>
      <c r="AD3015" s="44" t="s">
        <v>4708</v>
      </c>
      <c r="AE3015" s="44" t="s">
        <v>7273</v>
      </c>
      <c r="AF3015" s="43">
        <v>454</v>
      </c>
      <c r="AG3015" s="34" t="s">
        <v>4802</v>
      </c>
      <c r="AH3015" s="34" t="s">
        <v>4801</v>
      </c>
      <c r="AI3015" s="43" t="s">
        <v>4790</v>
      </c>
      <c r="AJ3015" s="44" t="s">
        <v>4803</v>
      </c>
      <c r="AK3015" s="295">
        <v>7670250</v>
      </c>
      <c r="AL3015" s="44" t="s">
        <v>483</v>
      </c>
      <c r="AM3015" s="44" t="s">
        <v>4807</v>
      </c>
      <c r="AN3015" s="296">
        <v>286095900</v>
      </c>
      <c r="AO3015" s="34"/>
      <c r="AP3015" s="34"/>
      <c r="AQ3015" s="34"/>
      <c r="AR3015" s="34"/>
      <c r="AS3015" s="34"/>
      <c r="AT3015" s="44" t="s">
        <v>7212</v>
      </c>
      <c r="AU3015" s="44"/>
      <c r="AV3015" s="751" t="str" cm="1">
        <f t="array" ref="AV30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5" s="34"/>
      <c r="AX3015" s="34"/>
      <c r="AY3015" s="34"/>
      <c r="AZ3015" s="34"/>
      <c r="BA3015" s="34"/>
      <c r="BB3015" s="34"/>
      <c r="BC3015" s="34"/>
      <c r="BD3015" s="44">
        <v>20209</v>
      </c>
      <c r="BE3015" s="34" t="s">
        <v>1849</v>
      </c>
      <c r="BF3015" s="43" t="s">
        <v>1277</v>
      </c>
      <c r="BG3015" s="34" t="s">
        <v>474</v>
      </c>
      <c r="BH3015" s="34" t="s">
        <v>397</v>
      </c>
      <c r="BI3015" s="34" t="s">
        <v>7291</v>
      </c>
      <c r="BJ3015" s="44" t="s">
        <v>4708</v>
      </c>
      <c r="BK3015" s="44" t="s">
        <v>7273</v>
      </c>
    </row>
    <row r="3016" spans="22:63">
      <c r="V3016" s="43">
        <v>454</v>
      </c>
      <c r="W3016" s="34" t="s">
        <v>4802</v>
      </c>
      <c r="X3016" s="44">
        <v>20210</v>
      </c>
      <c r="Y3016" s="34" t="s">
        <v>2050</v>
      </c>
      <c r="Z3016" s="43" t="s">
        <v>1277</v>
      </c>
      <c r="AA3016" s="34" t="s">
        <v>474</v>
      </c>
      <c r="AB3016" s="34" t="s">
        <v>397</v>
      </c>
      <c r="AC3016" s="34" t="s">
        <v>7292</v>
      </c>
      <c r="AD3016" s="44" t="s">
        <v>4708</v>
      </c>
      <c r="AE3016" s="44" t="s">
        <v>7273</v>
      </c>
      <c r="AF3016" s="43">
        <v>454</v>
      </c>
      <c r="AG3016" s="34" t="s">
        <v>4802</v>
      </c>
      <c r="AH3016" s="34" t="s">
        <v>4801</v>
      </c>
      <c r="AI3016" s="43" t="s">
        <v>4790</v>
      </c>
      <c r="AJ3016" s="44" t="s">
        <v>4803</v>
      </c>
      <c r="AK3016" s="295">
        <v>7670250</v>
      </c>
      <c r="AL3016" s="44" t="s">
        <v>483</v>
      </c>
      <c r="AM3016" s="44" t="s">
        <v>4807</v>
      </c>
      <c r="AN3016" s="296">
        <v>286095900</v>
      </c>
      <c r="AO3016" s="34"/>
      <c r="AP3016" s="34"/>
      <c r="AQ3016" s="34"/>
      <c r="AR3016" s="34"/>
      <c r="AS3016" s="34"/>
      <c r="AT3016" s="44" t="s">
        <v>7212</v>
      </c>
      <c r="AU3016" s="44"/>
      <c r="AV3016" s="751" t="str" cm="1">
        <f t="array" ref="AV30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6" s="34"/>
      <c r="AX3016" s="34"/>
      <c r="AY3016" s="34"/>
      <c r="AZ3016" s="34"/>
      <c r="BA3016" s="34"/>
      <c r="BB3016" s="34"/>
      <c r="BC3016" s="34"/>
      <c r="BD3016" s="44">
        <v>20210</v>
      </c>
      <c r="BE3016" s="34" t="s">
        <v>2050</v>
      </c>
      <c r="BF3016" s="43" t="s">
        <v>1277</v>
      </c>
      <c r="BG3016" s="34" t="s">
        <v>474</v>
      </c>
      <c r="BH3016" s="34" t="s">
        <v>397</v>
      </c>
      <c r="BI3016" s="34" t="s">
        <v>7292</v>
      </c>
      <c r="BJ3016" s="44" t="s">
        <v>4708</v>
      </c>
      <c r="BK3016" s="44" t="s">
        <v>7273</v>
      </c>
    </row>
    <row r="3017" spans="22:63">
      <c r="V3017" s="43">
        <v>454</v>
      </c>
      <c r="W3017" s="34" t="s">
        <v>4802</v>
      </c>
      <c r="X3017" s="44">
        <v>20600</v>
      </c>
      <c r="Y3017" s="34" t="s">
        <v>7293</v>
      </c>
      <c r="Z3017" s="43" t="s">
        <v>1277</v>
      </c>
      <c r="AA3017" s="34" t="s">
        <v>477</v>
      </c>
      <c r="AB3017" s="34" t="s">
        <v>397</v>
      </c>
      <c r="AC3017" s="34" t="s">
        <v>7294</v>
      </c>
      <c r="AD3017" s="44" t="s">
        <v>4708</v>
      </c>
      <c r="AE3017" s="44" t="s">
        <v>7273</v>
      </c>
      <c r="AF3017" s="43">
        <v>454</v>
      </c>
      <c r="AG3017" s="34" t="s">
        <v>4802</v>
      </c>
      <c r="AH3017" s="34" t="s">
        <v>4801</v>
      </c>
      <c r="AI3017" s="43" t="s">
        <v>4790</v>
      </c>
      <c r="AJ3017" s="44" t="s">
        <v>4803</v>
      </c>
      <c r="AK3017" s="295">
        <v>7670250</v>
      </c>
      <c r="AL3017" s="44" t="s">
        <v>483</v>
      </c>
      <c r="AM3017" s="44" t="s">
        <v>4807</v>
      </c>
      <c r="AN3017" s="296">
        <v>286095900</v>
      </c>
      <c r="AO3017" s="34"/>
      <c r="AP3017" s="34"/>
      <c r="AQ3017" s="34"/>
      <c r="AR3017" s="34"/>
      <c r="AS3017" s="34"/>
      <c r="AT3017" s="44" t="s">
        <v>7212</v>
      </c>
      <c r="AU3017" s="44"/>
      <c r="AV3017" s="751" t="str" cm="1">
        <f t="array" ref="AV30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7" s="34"/>
      <c r="AX3017" s="34"/>
      <c r="AY3017" s="34"/>
      <c r="AZ3017" s="34"/>
      <c r="BA3017" s="34"/>
      <c r="BB3017" s="34"/>
      <c r="BC3017" s="34"/>
      <c r="BD3017" s="44">
        <v>20600</v>
      </c>
      <c r="BE3017" s="34" t="s">
        <v>7293</v>
      </c>
      <c r="BF3017" s="43" t="s">
        <v>1277</v>
      </c>
      <c r="BG3017" s="34" t="s">
        <v>477</v>
      </c>
      <c r="BH3017" s="34" t="s">
        <v>397</v>
      </c>
      <c r="BI3017" s="34" t="s">
        <v>7294</v>
      </c>
      <c r="BJ3017" s="44" t="s">
        <v>4708</v>
      </c>
      <c r="BK3017" s="44" t="s">
        <v>7273</v>
      </c>
    </row>
    <row r="3018" spans="22:63">
      <c r="V3018" s="43">
        <v>454</v>
      </c>
      <c r="W3018" s="34" t="s">
        <v>4802</v>
      </c>
      <c r="X3018" s="44">
        <v>20603</v>
      </c>
      <c r="Y3018" s="34" t="s">
        <v>741</v>
      </c>
      <c r="Z3018" s="43" t="s">
        <v>1277</v>
      </c>
      <c r="AA3018" s="34" t="s">
        <v>477</v>
      </c>
      <c r="AB3018" s="34" t="s">
        <v>397</v>
      </c>
      <c r="AC3018" s="34" t="s">
        <v>741</v>
      </c>
      <c r="AD3018" s="44" t="s">
        <v>4708</v>
      </c>
      <c r="AE3018" s="44" t="s">
        <v>7273</v>
      </c>
      <c r="AF3018" s="43">
        <v>454</v>
      </c>
      <c r="AG3018" s="34" t="s">
        <v>4802</v>
      </c>
      <c r="AH3018" s="34" t="s">
        <v>4801</v>
      </c>
      <c r="AI3018" s="43" t="s">
        <v>4790</v>
      </c>
      <c r="AJ3018" s="44" t="s">
        <v>4803</v>
      </c>
      <c r="AK3018" s="295">
        <v>7670250</v>
      </c>
      <c r="AL3018" s="44" t="s">
        <v>483</v>
      </c>
      <c r="AM3018" s="44" t="s">
        <v>4807</v>
      </c>
      <c r="AN3018" s="296">
        <v>286095900</v>
      </c>
      <c r="AO3018" s="34"/>
      <c r="AP3018" s="34"/>
      <c r="AQ3018" s="34"/>
      <c r="AR3018" s="34"/>
      <c r="AS3018" s="34"/>
      <c r="AT3018" s="44" t="s">
        <v>7212</v>
      </c>
      <c r="AU3018" s="44"/>
      <c r="AV3018" s="751" t="str" cm="1">
        <f t="array" ref="AV30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8" s="34"/>
      <c r="AX3018" s="34"/>
      <c r="AY3018" s="34"/>
      <c r="AZ3018" s="34"/>
      <c r="BA3018" s="34"/>
      <c r="BB3018" s="34"/>
      <c r="BC3018" s="34"/>
      <c r="BD3018" s="44">
        <v>20603</v>
      </c>
      <c r="BE3018" s="34" t="s">
        <v>741</v>
      </c>
      <c r="BF3018" s="43" t="s">
        <v>1277</v>
      </c>
      <c r="BG3018" s="34" t="s">
        <v>477</v>
      </c>
      <c r="BH3018" s="34" t="s">
        <v>397</v>
      </c>
      <c r="BI3018" s="34" t="s">
        <v>741</v>
      </c>
      <c r="BJ3018" s="44" t="s">
        <v>4708</v>
      </c>
      <c r="BK3018" s="44" t="s">
        <v>7273</v>
      </c>
    </row>
    <row r="3019" spans="22:63">
      <c r="V3019" s="43">
        <v>454</v>
      </c>
      <c r="W3019" s="34" t="s">
        <v>4802</v>
      </c>
      <c r="X3019" s="44">
        <v>20604</v>
      </c>
      <c r="Y3019" s="34" t="s">
        <v>1009</v>
      </c>
      <c r="Z3019" s="43" t="s">
        <v>1277</v>
      </c>
      <c r="AA3019" s="34" t="s">
        <v>477</v>
      </c>
      <c r="AB3019" s="34" t="s">
        <v>397</v>
      </c>
      <c r="AC3019" s="34" t="s">
        <v>1009</v>
      </c>
      <c r="AD3019" s="44" t="s">
        <v>4708</v>
      </c>
      <c r="AE3019" s="44" t="s">
        <v>7273</v>
      </c>
      <c r="AF3019" s="43">
        <v>454</v>
      </c>
      <c r="AG3019" s="34" t="s">
        <v>4802</v>
      </c>
      <c r="AH3019" s="34" t="s">
        <v>4801</v>
      </c>
      <c r="AI3019" s="43" t="s">
        <v>4790</v>
      </c>
      <c r="AJ3019" s="44" t="s">
        <v>4803</v>
      </c>
      <c r="AK3019" s="295">
        <v>7670250</v>
      </c>
      <c r="AL3019" s="44" t="s">
        <v>483</v>
      </c>
      <c r="AM3019" s="44" t="s">
        <v>4807</v>
      </c>
      <c r="AN3019" s="296">
        <v>286095900</v>
      </c>
      <c r="AO3019" s="34"/>
      <c r="AP3019" s="34"/>
      <c r="AQ3019" s="34"/>
      <c r="AR3019" s="34"/>
      <c r="AS3019" s="34"/>
      <c r="AT3019" s="44" t="s">
        <v>7212</v>
      </c>
      <c r="AU3019" s="44"/>
      <c r="AV3019" s="751" t="str" cm="1">
        <f t="array" ref="AV30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19" s="34"/>
      <c r="AX3019" s="34"/>
      <c r="AY3019" s="34"/>
      <c r="AZ3019" s="34"/>
      <c r="BA3019" s="34"/>
      <c r="BB3019" s="34"/>
      <c r="BC3019" s="34"/>
      <c r="BD3019" s="44">
        <v>20604</v>
      </c>
      <c r="BE3019" s="34" t="s">
        <v>1009</v>
      </c>
      <c r="BF3019" s="43" t="s">
        <v>1277</v>
      </c>
      <c r="BG3019" s="34" t="s">
        <v>477</v>
      </c>
      <c r="BH3019" s="34" t="s">
        <v>397</v>
      </c>
      <c r="BI3019" s="34" t="s">
        <v>1009</v>
      </c>
      <c r="BJ3019" s="44" t="s">
        <v>4708</v>
      </c>
      <c r="BK3019" s="44" t="s">
        <v>7273</v>
      </c>
    </row>
    <row r="3020" spans="22:63">
      <c r="V3020" s="43">
        <v>454</v>
      </c>
      <c r="W3020" s="34" t="s">
        <v>4802</v>
      </c>
      <c r="X3020" s="44">
        <v>20605</v>
      </c>
      <c r="Y3020" s="34" t="s">
        <v>1304</v>
      </c>
      <c r="Z3020" s="43" t="s">
        <v>1277</v>
      </c>
      <c r="AA3020" s="34" t="s">
        <v>477</v>
      </c>
      <c r="AB3020" s="34" t="s">
        <v>397</v>
      </c>
      <c r="AC3020" s="34" t="s">
        <v>1304</v>
      </c>
      <c r="AD3020" s="44" t="s">
        <v>4708</v>
      </c>
      <c r="AE3020" s="44" t="s">
        <v>7273</v>
      </c>
      <c r="AF3020" s="43">
        <v>454</v>
      </c>
      <c r="AG3020" s="34" t="s">
        <v>4802</v>
      </c>
      <c r="AH3020" s="34" t="s">
        <v>4801</v>
      </c>
      <c r="AI3020" s="43" t="s">
        <v>4790</v>
      </c>
      <c r="AJ3020" s="44" t="s">
        <v>4803</v>
      </c>
      <c r="AK3020" s="295">
        <v>7670250</v>
      </c>
      <c r="AL3020" s="44" t="s">
        <v>483</v>
      </c>
      <c r="AM3020" s="44" t="s">
        <v>4807</v>
      </c>
      <c r="AN3020" s="296">
        <v>286095900</v>
      </c>
      <c r="AO3020" s="34"/>
      <c r="AP3020" s="34"/>
      <c r="AQ3020" s="34"/>
      <c r="AR3020" s="34"/>
      <c r="AS3020" s="34"/>
      <c r="AT3020" s="44" t="s">
        <v>7212</v>
      </c>
      <c r="AU3020" s="44"/>
      <c r="AV3020" s="751" t="str" cm="1">
        <f t="array" ref="AV30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0" s="34"/>
      <c r="AX3020" s="34"/>
      <c r="AY3020" s="34"/>
      <c r="AZ3020" s="34"/>
      <c r="BA3020" s="34"/>
      <c r="BB3020" s="34"/>
      <c r="BC3020" s="34"/>
      <c r="BD3020" s="44">
        <v>20605</v>
      </c>
      <c r="BE3020" s="34" t="s">
        <v>1304</v>
      </c>
      <c r="BF3020" s="43" t="s">
        <v>1277</v>
      </c>
      <c r="BG3020" s="34" t="s">
        <v>477</v>
      </c>
      <c r="BH3020" s="34" t="s">
        <v>397</v>
      </c>
      <c r="BI3020" s="34" t="s">
        <v>1304</v>
      </c>
      <c r="BJ3020" s="44" t="s">
        <v>4708</v>
      </c>
      <c r="BK3020" s="44" t="s">
        <v>7273</v>
      </c>
    </row>
    <row r="3021" spans="22:63">
      <c r="V3021" s="43">
        <v>454</v>
      </c>
      <c r="W3021" s="34" t="s">
        <v>4802</v>
      </c>
      <c r="X3021" s="44">
        <v>20606</v>
      </c>
      <c r="Y3021" s="34" t="s">
        <v>1599</v>
      </c>
      <c r="Z3021" s="43" t="s">
        <v>1277</v>
      </c>
      <c r="AA3021" s="34" t="s">
        <v>477</v>
      </c>
      <c r="AB3021" s="34" t="s">
        <v>397</v>
      </c>
      <c r="AC3021" s="34" t="s">
        <v>7294</v>
      </c>
      <c r="AD3021" s="44" t="s">
        <v>4708</v>
      </c>
      <c r="AE3021" s="44" t="s">
        <v>7273</v>
      </c>
      <c r="AF3021" s="43">
        <v>454</v>
      </c>
      <c r="AG3021" s="34" t="s">
        <v>4802</v>
      </c>
      <c r="AH3021" s="34" t="s">
        <v>4801</v>
      </c>
      <c r="AI3021" s="43" t="s">
        <v>4790</v>
      </c>
      <c r="AJ3021" s="44" t="s">
        <v>4803</v>
      </c>
      <c r="AK3021" s="295">
        <v>7670250</v>
      </c>
      <c r="AL3021" s="44" t="s">
        <v>483</v>
      </c>
      <c r="AM3021" s="44" t="s">
        <v>4807</v>
      </c>
      <c r="AN3021" s="296">
        <v>286095900</v>
      </c>
      <c r="AO3021" s="34"/>
      <c r="AP3021" s="34"/>
      <c r="AQ3021" s="34"/>
      <c r="AR3021" s="34"/>
      <c r="AS3021" s="34"/>
      <c r="AT3021" s="44" t="s">
        <v>7212</v>
      </c>
      <c r="AU3021" s="44"/>
      <c r="AV3021" s="751" t="str" cm="1">
        <f t="array" ref="AV30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1" s="34"/>
      <c r="AX3021" s="34"/>
      <c r="AY3021" s="34"/>
      <c r="AZ3021" s="34"/>
      <c r="BA3021" s="34"/>
      <c r="BB3021" s="34"/>
      <c r="BC3021" s="34"/>
      <c r="BD3021" s="44">
        <v>20606</v>
      </c>
      <c r="BE3021" s="34" t="s">
        <v>1599</v>
      </c>
      <c r="BF3021" s="43" t="s">
        <v>1277</v>
      </c>
      <c r="BG3021" s="34" t="s">
        <v>477</v>
      </c>
      <c r="BH3021" s="34" t="s">
        <v>397</v>
      </c>
      <c r="BI3021" s="34" t="s">
        <v>7294</v>
      </c>
      <c r="BJ3021" s="44" t="s">
        <v>4708</v>
      </c>
      <c r="BK3021" s="44" t="s">
        <v>7273</v>
      </c>
    </row>
    <row r="3022" spans="22:63">
      <c r="V3022" s="43">
        <v>454</v>
      </c>
      <c r="W3022" s="34" t="s">
        <v>4802</v>
      </c>
      <c r="X3022" s="44">
        <v>21203</v>
      </c>
      <c r="Y3022" s="34" t="s">
        <v>483</v>
      </c>
      <c r="Z3022" s="43" t="s">
        <v>1277</v>
      </c>
      <c r="AA3022" s="34" t="s">
        <v>483</v>
      </c>
      <c r="AB3022" s="34" t="s">
        <v>397</v>
      </c>
      <c r="AC3022" s="34" t="s">
        <v>483</v>
      </c>
      <c r="AD3022" s="44" t="s">
        <v>4708</v>
      </c>
      <c r="AE3022" s="44" t="s">
        <v>7273</v>
      </c>
      <c r="AF3022" s="43">
        <v>454</v>
      </c>
      <c r="AG3022" s="34" t="s">
        <v>4802</v>
      </c>
      <c r="AH3022" s="34" t="s">
        <v>4801</v>
      </c>
      <c r="AI3022" s="43" t="s">
        <v>4790</v>
      </c>
      <c r="AJ3022" s="44" t="s">
        <v>4803</v>
      </c>
      <c r="AK3022" s="295">
        <v>7670250</v>
      </c>
      <c r="AL3022" s="44" t="s">
        <v>483</v>
      </c>
      <c r="AM3022" s="44" t="s">
        <v>4807</v>
      </c>
      <c r="AN3022" s="296">
        <v>286095900</v>
      </c>
      <c r="AO3022" s="34"/>
      <c r="AP3022" s="34"/>
      <c r="AQ3022" s="34"/>
      <c r="AR3022" s="34"/>
      <c r="AS3022" s="34"/>
      <c r="AT3022" s="44" t="s">
        <v>7212</v>
      </c>
      <c r="AU3022" s="44"/>
      <c r="AV3022" s="751" t="str" cm="1">
        <f t="array" ref="AV30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2" s="34"/>
      <c r="AX3022" s="34"/>
      <c r="AY3022" s="34"/>
      <c r="AZ3022" s="34"/>
      <c r="BA3022" s="34"/>
      <c r="BB3022" s="34"/>
      <c r="BC3022" s="34"/>
      <c r="BD3022" s="44">
        <v>21203</v>
      </c>
      <c r="BE3022" s="34" t="s">
        <v>483</v>
      </c>
      <c r="BF3022" s="43" t="s">
        <v>1277</v>
      </c>
      <c r="BG3022" s="34" t="s">
        <v>483</v>
      </c>
      <c r="BH3022" s="34" t="s">
        <v>397</v>
      </c>
      <c r="BI3022" s="34" t="s">
        <v>483</v>
      </c>
      <c r="BJ3022" s="44" t="s">
        <v>4708</v>
      </c>
      <c r="BK3022" s="44" t="s">
        <v>7273</v>
      </c>
    </row>
    <row r="3023" spans="22:63">
      <c r="V3023" s="43">
        <v>454</v>
      </c>
      <c r="W3023" s="34" t="s">
        <v>4802</v>
      </c>
      <c r="X3023" s="44">
        <v>21200</v>
      </c>
      <c r="Y3023" s="34" t="s">
        <v>7295</v>
      </c>
      <c r="Z3023" s="43" t="s">
        <v>1277</v>
      </c>
      <c r="AA3023" s="34" t="s">
        <v>483</v>
      </c>
      <c r="AB3023" s="34" t="s">
        <v>397</v>
      </c>
      <c r="AC3023" s="34" t="s">
        <v>483</v>
      </c>
      <c r="AD3023" s="44" t="s">
        <v>4708</v>
      </c>
      <c r="AE3023" s="44" t="s">
        <v>7273</v>
      </c>
      <c r="AF3023" s="43">
        <v>454</v>
      </c>
      <c r="AG3023" s="34" t="s">
        <v>4802</v>
      </c>
      <c r="AH3023" s="34" t="s">
        <v>4801</v>
      </c>
      <c r="AI3023" s="43" t="s">
        <v>4790</v>
      </c>
      <c r="AJ3023" s="44" t="s">
        <v>4803</v>
      </c>
      <c r="AK3023" s="295">
        <v>7670250</v>
      </c>
      <c r="AL3023" s="44" t="s">
        <v>483</v>
      </c>
      <c r="AM3023" s="44" t="s">
        <v>4807</v>
      </c>
      <c r="AN3023" s="296">
        <v>286095900</v>
      </c>
      <c r="AO3023" s="34"/>
      <c r="AP3023" s="34"/>
      <c r="AQ3023" s="34"/>
      <c r="AR3023" s="34"/>
      <c r="AS3023" s="34"/>
      <c r="AT3023" s="44" t="s">
        <v>7212</v>
      </c>
      <c r="AU3023" s="44"/>
      <c r="AV3023" s="751" t="str" cm="1">
        <f t="array" ref="AV30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3" s="34"/>
      <c r="AX3023" s="34"/>
      <c r="AY3023" s="34"/>
      <c r="AZ3023" s="34"/>
      <c r="BA3023" s="34"/>
      <c r="BB3023" s="34"/>
      <c r="BC3023" s="34"/>
      <c r="BD3023" s="44">
        <v>21200</v>
      </c>
      <c r="BE3023" s="34" t="s">
        <v>7295</v>
      </c>
      <c r="BF3023" s="43" t="s">
        <v>1277</v>
      </c>
      <c r="BG3023" s="34" t="s">
        <v>483</v>
      </c>
      <c r="BH3023" s="34" t="s">
        <v>397</v>
      </c>
      <c r="BI3023" s="34" t="s">
        <v>483</v>
      </c>
      <c r="BJ3023" s="44" t="s">
        <v>4708</v>
      </c>
      <c r="BK3023" s="44" t="s">
        <v>7273</v>
      </c>
    </row>
    <row r="3024" spans="22:63">
      <c r="V3024" s="43">
        <v>454</v>
      </c>
      <c r="W3024" s="34" t="s">
        <v>4802</v>
      </c>
      <c r="X3024" s="44">
        <v>21206</v>
      </c>
      <c r="Y3024" s="34" t="s">
        <v>1014</v>
      </c>
      <c r="Z3024" s="43" t="s">
        <v>1277</v>
      </c>
      <c r="AA3024" s="34" t="s">
        <v>483</v>
      </c>
      <c r="AB3024" s="34" t="s">
        <v>397</v>
      </c>
      <c r="AC3024" s="34" t="s">
        <v>1014</v>
      </c>
      <c r="AD3024" s="44" t="s">
        <v>4708</v>
      </c>
      <c r="AE3024" s="44" t="s">
        <v>7273</v>
      </c>
      <c r="AF3024" s="43">
        <v>454</v>
      </c>
      <c r="AG3024" s="34" t="s">
        <v>4802</v>
      </c>
      <c r="AH3024" s="34" t="s">
        <v>4801</v>
      </c>
      <c r="AI3024" s="43" t="s">
        <v>4790</v>
      </c>
      <c r="AJ3024" s="44" t="s">
        <v>4803</v>
      </c>
      <c r="AK3024" s="295">
        <v>7670250</v>
      </c>
      <c r="AL3024" s="44" t="s">
        <v>483</v>
      </c>
      <c r="AM3024" s="44" t="s">
        <v>4807</v>
      </c>
      <c r="AN3024" s="296">
        <v>286095900</v>
      </c>
      <c r="AO3024" s="34"/>
      <c r="AP3024" s="34"/>
      <c r="AQ3024" s="34"/>
      <c r="AR3024" s="34"/>
      <c r="AS3024" s="34"/>
      <c r="AT3024" s="44" t="s">
        <v>7212</v>
      </c>
      <c r="AU3024" s="44"/>
      <c r="AV3024" s="751" t="str" cm="1">
        <f t="array" ref="AV30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4" s="34"/>
      <c r="AX3024" s="34"/>
      <c r="AY3024" s="34"/>
      <c r="AZ3024" s="34"/>
      <c r="BA3024" s="34"/>
      <c r="BB3024" s="34"/>
      <c r="BC3024" s="34"/>
      <c r="BD3024" s="44">
        <v>21206</v>
      </c>
      <c r="BE3024" s="34" t="s">
        <v>1014</v>
      </c>
      <c r="BF3024" s="43" t="s">
        <v>1277</v>
      </c>
      <c r="BG3024" s="34" t="s">
        <v>483</v>
      </c>
      <c r="BH3024" s="34" t="s">
        <v>397</v>
      </c>
      <c r="BI3024" s="34" t="s">
        <v>1014</v>
      </c>
      <c r="BJ3024" s="44" t="s">
        <v>4708</v>
      </c>
      <c r="BK3024" s="44" t="s">
        <v>7273</v>
      </c>
    </row>
    <row r="3025" spans="22:63">
      <c r="V3025" s="43">
        <v>454</v>
      </c>
      <c r="W3025" s="34" t="s">
        <v>4802</v>
      </c>
      <c r="X3025" s="44">
        <v>21207</v>
      </c>
      <c r="Y3025" s="34" t="s">
        <v>1309</v>
      </c>
      <c r="Z3025" s="43" t="s">
        <v>1277</v>
      </c>
      <c r="AA3025" s="34" t="s">
        <v>483</v>
      </c>
      <c r="AB3025" s="34" t="s">
        <v>397</v>
      </c>
      <c r="AC3025" s="34" t="s">
        <v>7296</v>
      </c>
      <c r="AD3025" s="44" t="s">
        <v>4708</v>
      </c>
      <c r="AE3025" s="44" t="s">
        <v>7273</v>
      </c>
      <c r="AF3025" s="43">
        <v>454</v>
      </c>
      <c r="AG3025" s="34" t="s">
        <v>4802</v>
      </c>
      <c r="AH3025" s="34" t="s">
        <v>4801</v>
      </c>
      <c r="AI3025" s="43" t="s">
        <v>4790</v>
      </c>
      <c r="AJ3025" s="44" t="s">
        <v>4803</v>
      </c>
      <c r="AK3025" s="295">
        <v>7670250</v>
      </c>
      <c r="AL3025" s="44" t="s">
        <v>483</v>
      </c>
      <c r="AM3025" s="44" t="s">
        <v>4807</v>
      </c>
      <c r="AN3025" s="296">
        <v>286095900</v>
      </c>
      <c r="AO3025" s="34"/>
      <c r="AP3025" s="34"/>
      <c r="AQ3025" s="34"/>
      <c r="AR3025" s="34"/>
      <c r="AS3025" s="34"/>
      <c r="AT3025" s="44" t="s">
        <v>7212</v>
      </c>
      <c r="AU3025" s="44"/>
      <c r="AV3025" s="751" t="str" cm="1">
        <f t="array" ref="AV30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5" s="34"/>
      <c r="AX3025" s="34"/>
      <c r="AY3025" s="34"/>
      <c r="AZ3025" s="34"/>
      <c r="BA3025" s="34"/>
      <c r="BB3025" s="34"/>
      <c r="BC3025" s="34"/>
      <c r="BD3025" s="44">
        <v>21207</v>
      </c>
      <c r="BE3025" s="34" t="s">
        <v>1309</v>
      </c>
      <c r="BF3025" s="43" t="s">
        <v>1277</v>
      </c>
      <c r="BG3025" s="34" t="s">
        <v>483</v>
      </c>
      <c r="BH3025" s="34" t="s">
        <v>397</v>
      </c>
      <c r="BI3025" s="34" t="s">
        <v>7296</v>
      </c>
      <c r="BJ3025" s="44" t="s">
        <v>4708</v>
      </c>
      <c r="BK3025" s="44" t="s">
        <v>7273</v>
      </c>
    </row>
    <row r="3026" spans="22:63">
      <c r="V3026" s="43">
        <v>454</v>
      </c>
      <c r="W3026" s="34" t="s">
        <v>4802</v>
      </c>
      <c r="X3026" s="44">
        <v>21208</v>
      </c>
      <c r="Y3026" s="34" t="s">
        <v>1603</v>
      </c>
      <c r="Z3026" s="43" t="s">
        <v>1277</v>
      </c>
      <c r="AA3026" s="34" t="s">
        <v>483</v>
      </c>
      <c r="AB3026" s="34" t="s">
        <v>397</v>
      </c>
      <c r="AC3026" s="34" t="s">
        <v>7297</v>
      </c>
      <c r="AD3026" s="44" t="s">
        <v>4708</v>
      </c>
      <c r="AE3026" s="44" t="s">
        <v>7273</v>
      </c>
      <c r="AF3026" s="43">
        <v>454</v>
      </c>
      <c r="AG3026" s="34" t="s">
        <v>4802</v>
      </c>
      <c r="AH3026" s="34" t="s">
        <v>4801</v>
      </c>
      <c r="AI3026" s="43" t="s">
        <v>4790</v>
      </c>
      <c r="AJ3026" s="44" t="s">
        <v>4803</v>
      </c>
      <c r="AK3026" s="295">
        <v>7670250</v>
      </c>
      <c r="AL3026" s="44" t="s">
        <v>483</v>
      </c>
      <c r="AM3026" s="44" t="s">
        <v>4807</v>
      </c>
      <c r="AN3026" s="296">
        <v>286095900</v>
      </c>
      <c r="AO3026" s="34"/>
      <c r="AP3026" s="34"/>
      <c r="AQ3026" s="34"/>
      <c r="AR3026" s="34"/>
      <c r="AS3026" s="34"/>
      <c r="AT3026" s="44" t="s">
        <v>7212</v>
      </c>
      <c r="AU3026" s="44"/>
      <c r="AV3026" s="751" t="str" cm="1">
        <f t="array" ref="AV30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6" s="34"/>
      <c r="AX3026" s="34"/>
      <c r="AY3026" s="34"/>
      <c r="AZ3026" s="34"/>
      <c r="BA3026" s="34"/>
      <c r="BB3026" s="34"/>
      <c r="BC3026" s="34"/>
      <c r="BD3026" s="44">
        <v>21208</v>
      </c>
      <c r="BE3026" s="34" t="s">
        <v>1603</v>
      </c>
      <c r="BF3026" s="43" t="s">
        <v>1277</v>
      </c>
      <c r="BG3026" s="34" t="s">
        <v>483</v>
      </c>
      <c r="BH3026" s="34" t="s">
        <v>397</v>
      </c>
      <c r="BI3026" s="34" t="s">
        <v>7297</v>
      </c>
      <c r="BJ3026" s="44" t="s">
        <v>4708</v>
      </c>
      <c r="BK3026" s="44" t="s">
        <v>7273</v>
      </c>
    </row>
    <row r="3027" spans="22:63">
      <c r="V3027" s="43">
        <v>474</v>
      </c>
      <c r="W3027" s="34" t="s">
        <v>4814</v>
      </c>
      <c r="X3027" s="44">
        <v>120302</v>
      </c>
      <c r="Y3027" s="34" t="s">
        <v>867</v>
      </c>
      <c r="Z3027" s="43" t="s">
        <v>1277</v>
      </c>
      <c r="AA3027" s="34" t="s">
        <v>600</v>
      </c>
      <c r="AB3027" s="34" t="s">
        <v>407</v>
      </c>
      <c r="AC3027" s="34" t="s">
        <v>867</v>
      </c>
      <c r="AD3027" s="44" t="s">
        <v>4708</v>
      </c>
      <c r="AE3027" s="44" t="s">
        <v>7224</v>
      </c>
      <c r="AF3027" s="43">
        <v>474</v>
      </c>
      <c r="AG3027" s="34" t="s">
        <v>4814</v>
      </c>
      <c r="AH3027" s="34" t="s">
        <v>4813</v>
      </c>
      <c r="AI3027" s="43" t="s">
        <v>4738</v>
      </c>
      <c r="AJ3027" s="44" t="s">
        <v>4815</v>
      </c>
      <c r="AK3027" s="295">
        <v>7400266</v>
      </c>
      <c r="AL3027" s="44" t="s">
        <v>4818</v>
      </c>
      <c r="AM3027" s="44" t="s">
        <v>4820</v>
      </c>
      <c r="AN3027" s="296">
        <v>242095900</v>
      </c>
      <c r="AO3027" s="34"/>
      <c r="AP3027" s="34"/>
      <c r="AQ3027" s="34"/>
      <c r="AR3027" s="34"/>
      <c r="AS3027" s="34"/>
      <c r="AT3027" s="44" t="s">
        <v>7212</v>
      </c>
      <c r="AU3027" s="44"/>
      <c r="AV3027" s="751" t="str" cm="1">
        <f t="array" ref="AV30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7" s="34"/>
      <c r="AX3027" s="34"/>
      <c r="AY3027" s="34"/>
      <c r="AZ3027" s="34"/>
      <c r="BA3027" s="34"/>
      <c r="BB3027" s="34"/>
      <c r="BC3027" s="34"/>
      <c r="BD3027" s="44">
        <v>120302</v>
      </c>
      <c r="BE3027" s="34" t="s">
        <v>867</v>
      </c>
      <c r="BF3027" s="43" t="s">
        <v>1277</v>
      </c>
      <c r="BG3027" s="34" t="s">
        <v>600</v>
      </c>
      <c r="BH3027" s="34" t="s">
        <v>407</v>
      </c>
      <c r="BI3027" s="34" t="s">
        <v>867</v>
      </c>
      <c r="BJ3027" s="44" t="s">
        <v>4708</v>
      </c>
      <c r="BK3027" s="44" t="s">
        <v>7224</v>
      </c>
    </row>
    <row r="3028" spans="22:63">
      <c r="V3028" s="43">
        <v>474</v>
      </c>
      <c r="W3028" s="34" t="s">
        <v>4814</v>
      </c>
      <c r="X3028" s="44">
        <v>120303</v>
      </c>
      <c r="Y3028" s="34" t="s">
        <v>600</v>
      </c>
      <c r="Z3028" s="43" t="s">
        <v>1277</v>
      </c>
      <c r="AA3028" s="34" t="s">
        <v>600</v>
      </c>
      <c r="AB3028" s="34" t="s">
        <v>407</v>
      </c>
      <c r="AC3028" s="34" t="s">
        <v>600</v>
      </c>
      <c r="AD3028" s="44" t="s">
        <v>4708</v>
      </c>
      <c r="AE3028" s="44" t="s">
        <v>7224</v>
      </c>
      <c r="AF3028" s="43">
        <v>474</v>
      </c>
      <c r="AG3028" s="34" t="s">
        <v>4814</v>
      </c>
      <c r="AH3028" s="34" t="s">
        <v>4813</v>
      </c>
      <c r="AI3028" s="43" t="s">
        <v>4738</v>
      </c>
      <c r="AJ3028" s="44" t="s">
        <v>4815</v>
      </c>
      <c r="AK3028" s="295">
        <v>7400266</v>
      </c>
      <c r="AL3028" s="44" t="s">
        <v>4818</v>
      </c>
      <c r="AM3028" s="44" t="s">
        <v>4820</v>
      </c>
      <c r="AN3028" s="296">
        <v>242095900</v>
      </c>
      <c r="AO3028" s="34"/>
      <c r="AP3028" s="34"/>
      <c r="AQ3028" s="34"/>
      <c r="AR3028" s="34"/>
      <c r="AS3028" s="34"/>
      <c r="AT3028" s="44" t="s">
        <v>7212</v>
      </c>
      <c r="AU3028" s="44"/>
      <c r="AV3028" s="751" t="str" cm="1">
        <f t="array" ref="AV30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8" s="34"/>
      <c r="AX3028" s="34"/>
      <c r="AY3028" s="34"/>
      <c r="AZ3028" s="34"/>
      <c r="BA3028" s="34"/>
      <c r="BB3028" s="34"/>
      <c r="BC3028" s="34"/>
      <c r="BD3028" s="44">
        <v>120303</v>
      </c>
      <c r="BE3028" s="34" t="s">
        <v>600</v>
      </c>
      <c r="BF3028" s="43" t="s">
        <v>1277</v>
      </c>
      <c r="BG3028" s="34" t="s">
        <v>600</v>
      </c>
      <c r="BH3028" s="34" t="s">
        <v>407</v>
      </c>
      <c r="BI3028" s="34" t="s">
        <v>600</v>
      </c>
      <c r="BJ3028" s="44" t="s">
        <v>4708</v>
      </c>
      <c r="BK3028" s="44" t="s">
        <v>7224</v>
      </c>
    </row>
    <row r="3029" spans="22:63">
      <c r="V3029" s="43">
        <v>474</v>
      </c>
      <c r="W3029" s="34" t="s">
        <v>4814</v>
      </c>
      <c r="X3029" s="44">
        <v>120300</v>
      </c>
      <c r="Y3029" s="34" t="s">
        <v>7298</v>
      </c>
      <c r="Z3029" s="43" t="s">
        <v>1277</v>
      </c>
      <c r="AA3029" s="34" t="s">
        <v>600</v>
      </c>
      <c r="AB3029" s="34" t="s">
        <v>407</v>
      </c>
      <c r="AC3029" s="34" t="s">
        <v>600</v>
      </c>
      <c r="AD3029" s="44" t="s">
        <v>4708</v>
      </c>
      <c r="AE3029" s="44" t="s">
        <v>7224</v>
      </c>
      <c r="AF3029" s="43">
        <v>474</v>
      </c>
      <c r="AG3029" s="34" t="s">
        <v>4814</v>
      </c>
      <c r="AH3029" s="34" t="s">
        <v>4813</v>
      </c>
      <c r="AI3029" s="43" t="s">
        <v>4738</v>
      </c>
      <c r="AJ3029" s="44" t="s">
        <v>4815</v>
      </c>
      <c r="AK3029" s="295">
        <v>7400266</v>
      </c>
      <c r="AL3029" s="44" t="s">
        <v>4818</v>
      </c>
      <c r="AM3029" s="44" t="s">
        <v>4820</v>
      </c>
      <c r="AN3029" s="296">
        <v>242095900</v>
      </c>
      <c r="AO3029" s="34"/>
      <c r="AP3029" s="34"/>
      <c r="AQ3029" s="34"/>
      <c r="AR3029" s="34"/>
      <c r="AS3029" s="34"/>
      <c r="AT3029" s="44" t="s">
        <v>7212</v>
      </c>
      <c r="AU3029" s="44"/>
      <c r="AV3029" s="751" t="str" cm="1">
        <f t="array" ref="AV30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29" s="34"/>
      <c r="AX3029" s="34"/>
      <c r="AY3029" s="34"/>
      <c r="AZ3029" s="34"/>
      <c r="BA3029" s="34"/>
      <c r="BB3029" s="34"/>
      <c r="BC3029" s="34"/>
      <c r="BD3029" s="44">
        <v>120300</v>
      </c>
      <c r="BE3029" s="34" t="s">
        <v>7298</v>
      </c>
      <c r="BF3029" s="43" t="s">
        <v>1277</v>
      </c>
      <c r="BG3029" s="34" t="s">
        <v>600</v>
      </c>
      <c r="BH3029" s="34" t="s">
        <v>407</v>
      </c>
      <c r="BI3029" s="34" t="s">
        <v>600</v>
      </c>
      <c r="BJ3029" s="44" t="s">
        <v>4708</v>
      </c>
      <c r="BK3029" s="44" t="s">
        <v>7224</v>
      </c>
    </row>
    <row r="3030" spans="22:63">
      <c r="V3030" s="43">
        <v>474</v>
      </c>
      <c r="W3030" s="34" t="s">
        <v>4814</v>
      </c>
      <c r="X3030" s="44">
        <v>120305</v>
      </c>
      <c r="Y3030" s="34" t="s">
        <v>1424</v>
      </c>
      <c r="Z3030" s="43" t="s">
        <v>1277</v>
      </c>
      <c r="AA3030" s="34" t="s">
        <v>600</v>
      </c>
      <c r="AB3030" s="34" t="s">
        <v>407</v>
      </c>
      <c r="AC3030" s="34" t="s">
        <v>1424</v>
      </c>
      <c r="AD3030" s="44" t="s">
        <v>4708</v>
      </c>
      <c r="AE3030" s="44" t="s">
        <v>7224</v>
      </c>
      <c r="AF3030" s="43">
        <v>474</v>
      </c>
      <c r="AG3030" s="34" t="s">
        <v>4814</v>
      </c>
      <c r="AH3030" s="34" t="s">
        <v>4813</v>
      </c>
      <c r="AI3030" s="43" t="s">
        <v>4738</v>
      </c>
      <c r="AJ3030" s="44" t="s">
        <v>4815</v>
      </c>
      <c r="AK3030" s="295">
        <v>7400266</v>
      </c>
      <c r="AL3030" s="44" t="s">
        <v>4818</v>
      </c>
      <c r="AM3030" s="44" t="s">
        <v>4820</v>
      </c>
      <c r="AN3030" s="296">
        <v>242095900</v>
      </c>
      <c r="AO3030" s="34"/>
      <c r="AP3030" s="34"/>
      <c r="AQ3030" s="34"/>
      <c r="AR3030" s="34"/>
      <c r="AS3030" s="34"/>
      <c r="AT3030" s="44" t="s">
        <v>7212</v>
      </c>
      <c r="AU3030" s="44"/>
      <c r="AV3030" s="751" t="str" cm="1">
        <f t="array" ref="AV30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0" s="34"/>
      <c r="AX3030" s="34"/>
      <c r="AY3030" s="34"/>
      <c r="AZ3030" s="34"/>
      <c r="BA3030" s="34"/>
      <c r="BB3030" s="34"/>
      <c r="BC3030" s="34"/>
      <c r="BD3030" s="44">
        <v>120305</v>
      </c>
      <c r="BE3030" s="34" t="s">
        <v>1424</v>
      </c>
      <c r="BF3030" s="43" t="s">
        <v>1277</v>
      </c>
      <c r="BG3030" s="34" t="s">
        <v>600</v>
      </c>
      <c r="BH3030" s="34" t="s">
        <v>407</v>
      </c>
      <c r="BI3030" s="34" t="s">
        <v>1424</v>
      </c>
      <c r="BJ3030" s="44" t="s">
        <v>4708</v>
      </c>
      <c r="BK3030" s="44" t="s">
        <v>7224</v>
      </c>
    </row>
    <row r="3031" spans="22:63">
      <c r="V3031" s="43">
        <v>474</v>
      </c>
      <c r="W3031" s="34" t="s">
        <v>4814</v>
      </c>
      <c r="X3031" s="44">
        <v>120306</v>
      </c>
      <c r="Y3031" s="34" t="s">
        <v>1699</v>
      </c>
      <c r="Z3031" s="43" t="s">
        <v>1277</v>
      </c>
      <c r="AA3031" s="34" t="s">
        <v>600</v>
      </c>
      <c r="AB3031" s="34" t="s">
        <v>407</v>
      </c>
      <c r="AC3031" s="34" t="s">
        <v>1699</v>
      </c>
      <c r="AD3031" s="44" t="s">
        <v>4708</v>
      </c>
      <c r="AE3031" s="44" t="s">
        <v>7224</v>
      </c>
      <c r="AF3031" s="43">
        <v>474</v>
      </c>
      <c r="AG3031" s="34" t="s">
        <v>4814</v>
      </c>
      <c r="AH3031" s="34" t="s">
        <v>4813</v>
      </c>
      <c r="AI3031" s="43" t="s">
        <v>4738</v>
      </c>
      <c r="AJ3031" s="44" t="s">
        <v>4815</v>
      </c>
      <c r="AK3031" s="295">
        <v>7400266</v>
      </c>
      <c r="AL3031" s="44" t="s">
        <v>4818</v>
      </c>
      <c r="AM3031" s="44" t="s">
        <v>4820</v>
      </c>
      <c r="AN3031" s="296">
        <v>242095900</v>
      </c>
      <c r="AO3031" s="34"/>
      <c r="AP3031" s="34"/>
      <c r="AQ3031" s="34"/>
      <c r="AR3031" s="34"/>
      <c r="AS3031" s="34"/>
      <c r="AT3031" s="44" t="s">
        <v>7212</v>
      </c>
      <c r="AU3031" s="44"/>
      <c r="AV3031" s="751" t="str" cm="1">
        <f t="array" ref="AV30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1" s="34"/>
      <c r="AX3031" s="34"/>
      <c r="AY3031" s="34"/>
      <c r="AZ3031" s="34"/>
      <c r="BA3031" s="34"/>
      <c r="BB3031" s="34"/>
      <c r="BC3031" s="34"/>
      <c r="BD3031" s="44">
        <v>120306</v>
      </c>
      <c r="BE3031" s="34" t="s">
        <v>1699</v>
      </c>
      <c r="BF3031" s="43" t="s">
        <v>1277</v>
      </c>
      <c r="BG3031" s="34" t="s">
        <v>600</v>
      </c>
      <c r="BH3031" s="34" t="s">
        <v>407</v>
      </c>
      <c r="BI3031" s="34" t="s">
        <v>1699</v>
      </c>
      <c r="BJ3031" s="44" t="s">
        <v>4708</v>
      </c>
      <c r="BK3031" s="44" t="s">
        <v>7224</v>
      </c>
    </row>
    <row r="3032" spans="22:63">
      <c r="V3032" s="43">
        <v>474</v>
      </c>
      <c r="W3032" s="34" t="s">
        <v>4814</v>
      </c>
      <c r="X3032" s="44">
        <v>120309</v>
      </c>
      <c r="Y3032" s="34" t="s">
        <v>1924</v>
      </c>
      <c r="Z3032" s="43" t="s">
        <v>1277</v>
      </c>
      <c r="AA3032" s="34" t="s">
        <v>600</v>
      </c>
      <c r="AB3032" s="34" t="s">
        <v>407</v>
      </c>
      <c r="AC3032" s="34" t="s">
        <v>7299</v>
      </c>
      <c r="AD3032" s="44" t="s">
        <v>4708</v>
      </c>
      <c r="AE3032" s="44" t="s">
        <v>7224</v>
      </c>
      <c r="AF3032" s="43">
        <v>474</v>
      </c>
      <c r="AG3032" s="34" t="s">
        <v>4814</v>
      </c>
      <c r="AH3032" s="34" t="s">
        <v>4813</v>
      </c>
      <c r="AI3032" s="43" t="s">
        <v>4738</v>
      </c>
      <c r="AJ3032" s="44" t="s">
        <v>4815</v>
      </c>
      <c r="AK3032" s="295">
        <v>7400266</v>
      </c>
      <c r="AL3032" s="44" t="s">
        <v>4818</v>
      </c>
      <c r="AM3032" s="44" t="s">
        <v>4820</v>
      </c>
      <c r="AN3032" s="296">
        <v>242095900</v>
      </c>
      <c r="AO3032" s="34"/>
      <c r="AP3032" s="34"/>
      <c r="AQ3032" s="34"/>
      <c r="AR3032" s="34"/>
      <c r="AS3032" s="34"/>
      <c r="AT3032" s="44" t="s">
        <v>7212</v>
      </c>
      <c r="AU3032" s="44"/>
      <c r="AV3032" s="751" t="str" cm="1">
        <f t="array" ref="AV30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2" s="34"/>
      <c r="AX3032" s="34"/>
      <c r="AY3032" s="34"/>
      <c r="AZ3032" s="34"/>
      <c r="BA3032" s="34"/>
      <c r="BB3032" s="34"/>
      <c r="BC3032" s="34"/>
      <c r="BD3032" s="44">
        <v>120309</v>
      </c>
      <c r="BE3032" s="34" t="s">
        <v>1924</v>
      </c>
      <c r="BF3032" s="43" t="s">
        <v>1277</v>
      </c>
      <c r="BG3032" s="34" t="s">
        <v>600</v>
      </c>
      <c r="BH3032" s="34" t="s">
        <v>407</v>
      </c>
      <c r="BI3032" s="34" t="s">
        <v>7299</v>
      </c>
      <c r="BJ3032" s="44" t="s">
        <v>4708</v>
      </c>
      <c r="BK3032" s="44" t="s">
        <v>7224</v>
      </c>
    </row>
    <row r="3033" spans="22:63">
      <c r="V3033" s="43">
        <v>474</v>
      </c>
      <c r="W3033" s="34" t="s">
        <v>4814</v>
      </c>
      <c r="X3033" s="44">
        <v>120310</v>
      </c>
      <c r="Y3033" s="34" t="s">
        <v>1243</v>
      </c>
      <c r="Z3033" s="43" t="s">
        <v>1277</v>
      </c>
      <c r="AA3033" s="34" t="s">
        <v>600</v>
      </c>
      <c r="AB3033" s="34" t="s">
        <v>407</v>
      </c>
      <c r="AC3033" s="34" t="s">
        <v>7300</v>
      </c>
      <c r="AD3033" s="44" t="s">
        <v>4708</v>
      </c>
      <c r="AE3033" s="44" t="s">
        <v>7224</v>
      </c>
      <c r="AF3033" s="43">
        <v>474</v>
      </c>
      <c r="AG3033" s="34" t="s">
        <v>4814</v>
      </c>
      <c r="AH3033" s="34" t="s">
        <v>4813</v>
      </c>
      <c r="AI3033" s="43" t="s">
        <v>4738</v>
      </c>
      <c r="AJ3033" s="44" t="s">
        <v>4815</v>
      </c>
      <c r="AK3033" s="295">
        <v>7400266</v>
      </c>
      <c r="AL3033" s="44" t="s">
        <v>4818</v>
      </c>
      <c r="AM3033" s="44" t="s">
        <v>4820</v>
      </c>
      <c r="AN3033" s="296">
        <v>242095900</v>
      </c>
      <c r="AO3033" s="34"/>
      <c r="AP3033" s="34"/>
      <c r="AQ3033" s="34"/>
      <c r="AR3033" s="34"/>
      <c r="AS3033" s="34"/>
      <c r="AT3033" s="44" t="s">
        <v>7212</v>
      </c>
      <c r="AU3033" s="44"/>
      <c r="AV3033" s="751" t="str" cm="1">
        <f t="array" ref="AV30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3" s="34"/>
      <c r="AX3033" s="34"/>
      <c r="AY3033" s="34"/>
      <c r="AZ3033" s="34"/>
      <c r="BA3033" s="34"/>
      <c r="BB3033" s="34"/>
      <c r="BC3033" s="34"/>
      <c r="BD3033" s="44">
        <v>120310</v>
      </c>
      <c r="BE3033" s="34" t="s">
        <v>1243</v>
      </c>
      <c r="BF3033" s="43" t="s">
        <v>1277</v>
      </c>
      <c r="BG3033" s="34" t="s">
        <v>600</v>
      </c>
      <c r="BH3033" s="34" t="s">
        <v>407</v>
      </c>
      <c r="BI3033" s="34" t="s">
        <v>7300</v>
      </c>
      <c r="BJ3033" s="44" t="s">
        <v>4708</v>
      </c>
      <c r="BK3033" s="44" t="s">
        <v>7224</v>
      </c>
    </row>
    <row r="3034" spans="22:63">
      <c r="V3034" s="43">
        <v>474</v>
      </c>
      <c r="W3034" s="34" t="s">
        <v>4814</v>
      </c>
      <c r="X3034" s="44">
        <v>120902</v>
      </c>
      <c r="Y3034" s="34" t="s">
        <v>872</v>
      </c>
      <c r="Z3034" s="43" t="s">
        <v>1277</v>
      </c>
      <c r="AA3034" s="34" t="s">
        <v>606</v>
      </c>
      <c r="AB3034" s="34" t="s">
        <v>407</v>
      </c>
      <c r="AC3034" s="34" t="s">
        <v>872</v>
      </c>
      <c r="AD3034" s="44" t="s">
        <v>4708</v>
      </c>
      <c r="AE3034" s="44" t="s">
        <v>7224</v>
      </c>
      <c r="AF3034" s="43">
        <v>474</v>
      </c>
      <c r="AG3034" s="34" t="s">
        <v>4814</v>
      </c>
      <c r="AH3034" s="34" t="s">
        <v>4813</v>
      </c>
      <c r="AI3034" s="43" t="s">
        <v>4738</v>
      </c>
      <c r="AJ3034" s="44" t="s">
        <v>4815</v>
      </c>
      <c r="AK3034" s="295">
        <v>7400266</v>
      </c>
      <c r="AL3034" s="44" t="s">
        <v>4818</v>
      </c>
      <c r="AM3034" s="44" t="s">
        <v>4820</v>
      </c>
      <c r="AN3034" s="296">
        <v>242095900</v>
      </c>
      <c r="AO3034" s="34"/>
      <c r="AP3034" s="34"/>
      <c r="AQ3034" s="34"/>
      <c r="AR3034" s="34"/>
      <c r="AS3034" s="34"/>
      <c r="AT3034" s="44" t="s">
        <v>7212</v>
      </c>
      <c r="AU3034" s="44"/>
      <c r="AV3034" s="751" t="str" cm="1">
        <f t="array" ref="AV30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4" s="34"/>
      <c r="AX3034" s="34"/>
      <c r="AY3034" s="34"/>
      <c r="AZ3034" s="34"/>
      <c r="BA3034" s="34"/>
      <c r="BB3034" s="34"/>
      <c r="BC3034" s="34"/>
      <c r="BD3034" s="44">
        <v>120902</v>
      </c>
      <c r="BE3034" s="34" t="s">
        <v>872</v>
      </c>
      <c r="BF3034" s="43" t="s">
        <v>1277</v>
      </c>
      <c r="BG3034" s="34" t="s">
        <v>606</v>
      </c>
      <c r="BH3034" s="34" t="s">
        <v>407</v>
      </c>
      <c r="BI3034" s="34" t="s">
        <v>872</v>
      </c>
      <c r="BJ3034" s="44" t="s">
        <v>4708</v>
      </c>
      <c r="BK3034" s="44" t="s">
        <v>7224</v>
      </c>
    </row>
    <row r="3035" spans="22:63">
      <c r="V3035" s="43">
        <v>474</v>
      </c>
      <c r="W3035" s="34" t="s">
        <v>4814</v>
      </c>
      <c r="X3035" s="44">
        <v>120903</v>
      </c>
      <c r="Y3035" s="34" t="s">
        <v>1134</v>
      </c>
      <c r="Z3035" s="43" t="s">
        <v>1277</v>
      </c>
      <c r="AA3035" s="34" t="s">
        <v>606</v>
      </c>
      <c r="AB3035" s="34" t="s">
        <v>407</v>
      </c>
      <c r="AC3035" s="34" t="s">
        <v>1134</v>
      </c>
      <c r="AD3035" s="44" t="s">
        <v>4708</v>
      </c>
      <c r="AE3035" s="44" t="s">
        <v>7224</v>
      </c>
      <c r="AF3035" s="43">
        <v>474</v>
      </c>
      <c r="AG3035" s="34" t="s">
        <v>4814</v>
      </c>
      <c r="AH3035" s="34" t="s">
        <v>4813</v>
      </c>
      <c r="AI3035" s="43" t="s">
        <v>4738</v>
      </c>
      <c r="AJ3035" s="44" t="s">
        <v>4815</v>
      </c>
      <c r="AK3035" s="295">
        <v>7400266</v>
      </c>
      <c r="AL3035" s="44" t="s">
        <v>4818</v>
      </c>
      <c r="AM3035" s="44" t="s">
        <v>4820</v>
      </c>
      <c r="AN3035" s="296">
        <v>242095900</v>
      </c>
      <c r="AO3035" s="34"/>
      <c r="AP3035" s="34"/>
      <c r="AQ3035" s="34"/>
      <c r="AR3035" s="34"/>
      <c r="AS3035" s="34"/>
      <c r="AT3035" s="44" t="s">
        <v>7212</v>
      </c>
      <c r="AU3035" s="44"/>
      <c r="AV3035" s="751" t="str" cm="1">
        <f t="array" ref="AV30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5" s="34"/>
      <c r="AX3035" s="34"/>
      <c r="AY3035" s="34"/>
      <c r="AZ3035" s="34"/>
      <c r="BA3035" s="34"/>
      <c r="BB3035" s="34"/>
      <c r="BC3035" s="34"/>
      <c r="BD3035" s="44">
        <v>120903</v>
      </c>
      <c r="BE3035" s="34" t="s">
        <v>1134</v>
      </c>
      <c r="BF3035" s="43" t="s">
        <v>1277</v>
      </c>
      <c r="BG3035" s="34" t="s">
        <v>606</v>
      </c>
      <c r="BH3035" s="34" t="s">
        <v>407</v>
      </c>
      <c r="BI3035" s="34" t="s">
        <v>1134</v>
      </c>
      <c r="BJ3035" s="44" t="s">
        <v>4708</v>
      </c>
      <c r="BK3035" s="44" t="s">
        <v>7224</v>
      </c>
    </row>
    <row r="3036" spans="22:63">
      <c r="V3036" s="43">
        <v>474</v>
      </c>
      <c r="W3036" s="34" t="s">
        <v>4814</v>
      </c>
      <c r="X3036" s="44">
        <v>120900</v>
      </c>
      <c r="Y3036" s="34" t="s">
        <v>7301</v>
      </c>
      <c r="Z3036" s="43" t="s">
        <v>1277</v>
      </c>
      <c r="AA3036" s="34" t="s">
        <v>606</v>
      </c>
      <c r="AB3036" s="34" t="s">
        <v>407</v>
      </c>
      <c r="AC3036" s="34" t="s">
        <v>7302</v>
      </c>
      <c r="AD3036" s="44" t="s">
        <v>4708</v>
      </c>
      <c r="AE3036" s="44" t="s">
        <v>7224</v>
      </c>
      <c r="AF3036" s="43">
        <v>474</v>
      </c>
      <c r="AG3036" s="34" t="s">
        <v>4814</v>
      </c>
      <c r="AH3036" s="34" t="s">
        <v>4813</v>
      </c>
      <c r="AI3036" s="43" t="s">
        <v>4738</v>
      </c>
      <c r="AJ3036" s="44" t="s">
        <v>4815</v>
      </c>
      <c r="AK3036" s="295">
        <v>7400266</v>
      </c>
      <c r="AL3036" s="44" t="s">
        <v>4818</v>
      </c>
      <c r="AM3036" s="44" t="s">
        <v>4820</v>
      </c>
      <c r="AN3036" s="296">
        <v>242095900</v>
      </c>
      <c r="AO3036" s="34"/>
      <c r="AP3036" s="34"/>
      <c r="AQ3036" s="34"/>
      <c r="AR3036" s="34"/>
      <c r="AS3036" s="34"/>
      <c r="AT3036" s="44" t="s">
        <v>7212</v>
      </c>
      <c r="AU3036" s="44"/>
      <c r="AV3036" s="751" t="str" cm="1">
        <f t="array" ref="AV30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6" s="34"/>
      <c r="AX3036" s="34"/>
      <c r="AY3036" s="34"/>
      <c r="AZ3036" s="34"/>
      <c r="BA3036" s="34"/>
      <c r="BB3036" s="34"/>
      <c r="BC3036" s="34"/>
      <c r="BD3036" s="44">
        <v>120900</v>
      </c>
      <c r="BE3036" s="34" t="s">
        <v>7301</v>
      </c>
      <c r="BF3036" s="43" t="s">
        <v>1277</v>
      </c>
      <c r="BG3036" s="34" t="s">
        <v>606</v>
      </c>
      <c r="BH3036" s="34" t="s">
        <v>407</v>
      </c>
      <c r="BI3036" s="34" t="s">
        <v>7302</v>
      </c>
      <c r="BJ3036" s="44" t="s">
        <v>4708</v>
      </c>
      <c r="BK3036" s="44" t="s">
        <v>7224</v>
      </c>
    </row>
    <row r="3037" spans="22:63">
      <c r="V3037" s="43">
        <v>474</v>
      </c>
      <c r="W3037" s="34" t="s">
        <v>4814</v>
      </c>
      <c r="X3037" s="44">
        <v>120905</v>
      </c>
      <c r="Y3037" s="34" t="s">
        <v>1428</v>
      </c>
      <c r="Z3037" s="43" t="s">
        <v>1277</v>
      </c>
      <c r="AA3037" s="34" t="s">
        <v>606</v>
      </c>
      <c r="AB3037" s="34" t="s">
        <v>407</v>
      </c>
      <c r="AC3037" s="34" t="s">
        <v>1428</v>
      </c>
      <c r="AD3037" s="44" t="s">
        <v>4708</v>
      </c>
      <c r="AE3037" s="44" t="s">
        <v>7224</v>
      </c>
      <c r="AF3037" s="43">
        <v>474</v>
      </c>
      <c r="AG3037" s="34" t="s">
        <v>4814</v>
      </c>
      <c r="AH3037" s="34" t="s">
        <v>4813</v>
      </c>
      <c r="AI3037" s="43" t="s">
        <v>4738</v>
      </c>
      <c r="AJ3037" s="44" t="s">
        <v>4815</v>
      </c>
      <c r="AK3037" s="295">
        <v>7400266</v>
      </c>
      <c r="AL3037" s="44" t="s">
        <v>4818</v>
      </c>
      <c r="AM3037" s="44" t="s">
        <v>4820</v>
      </c>
      <c r="AN3037" s="296">
        <v>242095900</v>
      </c>
      <c r="AO3037" s="34"/>
      <c r="AP3037" s="34"/>
      <c r="AQ3037" s="34"/>
      <c r="AR3037" s="34"/>
      <c r="AS3037" s="34"/>
      <c r="AT3037" s="44" t="s">
        <v>7212</v>
      </c>
      <c r="AU3037" s="44"/>
      <c r="AV3037" s="751" t="str" cm="1">
        <f t="array" ref="AV30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7" s="34"/>
      <c r="AX3037" s="34"/>
      <c r="AY3037" s="34"/>
      <c r="AZ3037" s="34"/>
      <c r="BA3037" s="34"/>
      <c r="BB3037" s="34"/>
      <c r="BC3037" s="34"/>
      <c r="BD3037" s="44">
        <v>120905</v>
      </c>
      <c r="BE3037" s="34" t="s">
        <v>1428</v>
      </c>
      <c r="BF3037" s="43" t="s">
        <v>1277</v>
      </c>
      <c r="BG3037" s="34" t="s">
        <v>606</v>
      </c>
      <c r="BH3037" s="34" t="s">
        <v>407</v>
      </c>
      <c r="BI3037" s="34" t="s">
        <v>1428</v>
      </c>
      <c r="BJ3037" s="44" t="s">
        <v>4708</v>
      </c>
      <c r="BK3037" s="44" t="s">
        <v>7224</v>
      </c>
    </row>
    <row r="3038" spans="22:63">
      <c r="V3038" s="43">
        <v>474</v>
      </c>
      <c r="W3038" s="34" t="s">
        <v>4814</v>
      </c>
      <c r="X3038" s="44">
        <v>120906</v>
      </c>
      <c r="Y3038" s="34" t="s">
        <v>1702</v>
      </c>
      <c r="Z3038" s="43" t="s">
        <v>1277</v>
      </c>
      <c r="AA3038" s="34" t="s">
        <v>606</v>
      </c>
      <c r="AB3038" s="34" t="s">
        <v>407</v>
      </c>
      <c r="AC3038" s="34" t="s">
        <v>7302</v>
      </c>
      <c r="AD3038" s="44" t="s">
        <v>4708</v>
      </c>
      <c r="AE3038" s="44" t="s">
        <v>7224</v>
      </c>
      <c r="AF3038" s="43">
        <v>474</v>
      </c>
      <c r="AG3038" s="34" t="s">
        <v>4814</v>
      </c>
      <c r="AH3038" s="34" t="s">
        <v>4813</v>
      </c>
      <c r="AI3038" s="43" t="s">
        <v>4738</v>
      </c>
      <c r="AJ3038" s="44" t="s">
        <v>4815</v>
      </c>
      <c r="AK3038" s="295">
        <v>7400266</v>
      </c>
      <c r="AL3038" s="44" t="s">
        <v>4818</v>
      </c>
      <c r="AM3038" s="44" t="s">
        <v>4820</v>
      </c>
      <c r="AN3038" s="296">
        <v>242095900</v>
      </c>
      <c r="AO3038" s="34"/>
      <c r="AP3038" s="34"/>
      <c r="AQ3038" s="34"/>
      <c r="AR3038" s="34"/>
      <c r="AS3038" s="34"/>
      <c r="AT3038" s="44" t="s">
        <v>7212</v>
      </c>
      <c r="AU3038" s="44"/>
      <c r="AV3038" s="751" t="str" cm="1">
        <f t="array" ref="AV30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8" s="34"/>
      <c r="AX3038" s="34"/>
      <c r="AY3038" s="34"/>
      <c r="AZ3038" s="34"/>
      <c r="BA3038" s="34"/>
      <c r="BB3038" s="34"/>
      <c r="BC3038" s="34"/>
      <c r="BD3038" s="44">
        <v>120906</v>
      </c>
      <c r="BE3038" s="34" t="s">
        <v>1702</v>
      </c>
      <c r="BF3038" s="43" t="s">
        <v>1277</v>
      </c>
      <c r="BG3038" s="34" t="s">
        <v>606</v>
      </c>
      <c r="BH3038" s="34" t="s">
        <v>407</v>
      </c>
      <c r="BI3038" s="34" t="s">
        <v>7302</v>
      </c>
      <c r="BJ3038" s="44" t="s">
        <v>4708</v>
      </c>
      <c r="BK3038" s="44" t="s">
        <v>7224</v>
      </c>
    </row>
    <row r="3039" spans="22:63">
      <c r="V3039" s="43">
        <v>474</v>
      </c>
      <c r="W3039" s="34" t="s">
        <v>4814</v>
      </c>
      <c r="X3039" s="44">
        <v>121304</v>
      </c>
      <c r="Y3039" s="34" t="s">
        <v>1431</v>
      </c>
      <c r="Z3039" s="43" t="s">
        <v>1277</v>
      </c>
      <c r="AA3039" s="34" t="s">
        <v>610</v>
      </c>
      <c r="AB3039" s="34" t="s">
        <v>407</v>
      </c>
      <c r="AC3039" s="34" t="s">
        <v>1431</v>
      </c>
      <c r="AD3039" s="44" t="s">
        <v>4708</v>
      </c>
      <c r="AE3039" s="44" t="s">
        <v>7224</v>
      </c>
      <c r="AF3039" s="43">
        <v>474</v>
      </c>
      <c r="AG3039" s="34" t="s">
        <v>4814</v>
      </c>
      <c r="AH3039" s="34" t="s">
        <v>4813</v>
      </c>
      <c r="AI3039" s="43" t="s">
        <v>4738</v>
      </c>
      <c r="AJ3039" s="44" t="s">
        <v>4815</v>
      </c>
      <c r="AK3039" s="295">
        <v>7400266</v>
      </c>
      <c r="AL3039" s="44" t="s">
        <v>4818</v>
      </c>
      <c r="AM3039" s="44" t="s">
        <v>4820</v>
      </c>
      <c r="AN3039" s="296">
        <v>242095900</v>
      </c>
      <c r="AO3039" s="34"/>
      <c r="AP3039" s="34"/>
      <c r="AQ3039" s="34"/>
      <c r="AR3039" s="34"/>
      <c r="AS3039" s="34"/>
      <c r="AT3039" s="44" t="s">
        <v>7212</v>
      </c>
      <c r="AU3039" s="44"/>
      <c r="AV3039" s="751" t="str" cm="1">
        <f t="array" ref="AV30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39" s="34"/>
      <c r="AX3039" s="34"/>
      <c r="AY3039" s="34"/>
      <c r="AZ3039" s="34"/>
      <c r="BA3039" s="34"/>
      <c r="BB3039" s="34"/>
      <c r="BC3039" s="34"/>
      <c r="BD3039" s="44">
        <v>121304</v>
      </c>
      <c r="BE3039" s="34" t="s">
        <v>1431</v>
      </c>
      <c r="BF3039" s="43" t="s">
        <v>1277</v>
      </c>
      <c r="BG3039" s="34" t="s">
        <v>610</v>
      </c>
      <c r="BH3039" s="34" t="s">
        <v>407</v>
      </c>
      <c r="BI3039" s="34" t="s">
        <v>1431</v>
      </c>
      <c r="BJ3039" s="44" t="s">
        <v>4708</v>
      </c>
      <c r="BK3039" s="44" t="s">
        <v>7224</v>
      </c>
    </row>
    <row r="3040" spans="22:63">
      <c r="V3040" s="43">
        <v>474</v>
      </c>
      <c r="W3040" s="34" t="s">
        <v>4814</v>
      </c>
      <c r="X3040" s="44">
        <v>121301</v>
      </c>
      <c r="Y3040" s="34" t="s">
        <v>876</v>
      </c>
      <c r="Z3040" s="43" t="s">
        <v>1277</v>
      </c>
      <c r="AA3040" s="34" t="s">
        <v>610</v>
      </c>
      <c r="AB3040" s="34" t="s">
        <v>407</v>
      </c>
      <c r="AC3040" s="34" t="s">
        <v>876</v>
      </c>
      <c r="AD3040" s="44" t="s">
        <v>4708</v>
      </c>
      <c r="AE3040" s="44" t="s">
        <v>7224</v>
      </c>
      <c r="AF3040" s="43">
        <v>474</v>
      </c>
      <c r="AG3040" s="34" t="s">
        <v>4814</v>
      </c>
      <c r="AH3040" s="34" t="s">
        <v>4813</v>
      </c>
      <c r="AI3040" s="43" t="s">
        <v>4738</v>
      </c>
      <c r="AJ3040" s="44" t="s">
        <v>4815</v>
      </c>
      <c r="AK3040" s="295">
        <v>7400266</v>
      </c>
      <c r="AL3040" s="44" t="s">
        <v>4818</v>
      </c>
      <c r="AM3040" s="44" t="s">
        <v>4820</v>
      </c>
      <c r="AN3040" s="296">
        <v>242095900</v>
      </c>
      <c r="AO3040" s="34"/>
      <c r="AP3040" s="34"/>
      <c r="AQ3040" s="34"/>
      <c r="AR3040" s="34"/>
      <c r="AS3040" s="34"/>
      <c r="AT3040" s="44" t="s">
        <v>7212</v>
      </c>
      <c r="AU3040" s="44"/>
      <c r="AV3040" s="751" t="str" cm="1">
        <f t="array" ref="AV30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0" s="34"/>
      <c r="AX3040" s="34"/>
      <c r="AY3040" s="34"/>
      <c r="AZ3040" s="34"/>
      <c r="BA3040" s="34"/>
      <c r="BB3040" s="34"/>
      <c r="BC3040" s="34"/>
      <c r="BD3040" s="44">
        <v>121301</v>
      </c>
      <c r="BE3040" s="34" t="s">
        <v>876</v>
      </c>
      <c r="BF3040" s="43" t="s">
        <v>1277</v>
      </c>
      <c r="BG3040" s="34" t="s">
        <v>610</v>
      </c>
      <c r="BH3040" s="34" t="s">
        <v>407</v>
      </c>
      <c r="BI3040" s="34" t="s">
        <v>876</v>
      </c>
      <c r="BJ3040" s="44" t="s">
        <v>4708</v>
      </c>
      <c r="BK3040" s="44" t="s">
        <v>7224</v>
      </c>
    </row>
    <row r="3041" spans="22:63">
      <c r="V3041" s="43">
        <v>474</v>
      </c>
      <c r="W3041" s="34" t="s">
        <v>4814</v>
      </c>
      <c r="X3041" s="44">
        <v>121305</v>
      </c>
      <c r="Y3041" s="34" t="s">
        <v>1706</v>
      </c>
      <c r="Z3041" s="43" t="s">
        <v>1277</v>
      </c>
      <c r="AA3041" s="34" t="s">
        <v>610</v>
      </c>
      <c r="AB3041" s="34" t="s">
        <v>407</v>
      </c>
      <c r="AC3041" s="34" t="s">
        <v>1706</v>
      </c>
      <c r="AD3041" s="44" t="s">
        <v>4708</v>
      </c>
      <c r="AE3041" s="44" t="s">
        <v>7224</v>
      </c>
      <c r="AF3041" s="43">
        <v>474</v>
      </c>
      <c r="AG3041" s="34" t="s">
        <v>4814</v>
      </c>
      <c r="AH3041" s="34" t="s">
        <v>4813</v>
      </c>
      <c r="AI3041" s="43" t="s">
        <v>4738</v>
      </c>
      <c r="AJ3041" s="44" t="s">
        <v>4815</v>
      </c>
      <c r="AK3041" s="295">
        <v>7400266</v>
      </c>
      <c r="AL3041" s="44" t="s">
        <v>4818</v>
      </c>
      <c r="AM3041" s="44" t="s">
        <v>4820</v>
      </c>
      <c r="AN3041" s="296">
        <v>242095900</v>
      </c>
      <c r="AO3041" s="34"/>
      <c r="AP3041" s="34"/>
      <c r="AQ3041" s="34"/>
      <c r="AR3041" s="34"/>
      <c r="AS3041" s="34"/>
      <c r="AT3041" s="44" t="s">
        <v>7212</v>
      </c>
      <c r="AU3041" s="44"/>
      <c r="AV3041" s="751" t="str" cm="1">
        <f t="array" ref="AV30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1" s="34"/>
      <c r="AX3041" s="34"/>
      <c r="AY3041" s="34"/>
      <c r="AZ3041" s="34"/>
      <c r="BA3041" s="34"/>
      <c r="BB3041" s="34"/>
      <c r="BC3041" s="34"/>
      <c r="BD3041" s="44">
        <v>121305</v>
      </c>
      <c r="BE3041" s="34" t="s">
        <v>1706</v>
      </c>
      <c r="BF3041" s="43" t="s">
        <v>1277</v>
      </c>
      <c r="BG3041" s="34" t="s">
        <v>610</v>
      </c>
      <c r="BH3041" s="34" t="s">
        <v>407</v>
      </c>
      <c r="BI3041" s="34" t="s">
        <v>1706</v>
      </c>
      <c r="BJ3041" s="44" t="s">
        <v>4708</v>
      </c>
      <c r="BK3041" s="44" t="s">
        <v>7224</v>
      </c>
    </row>
    <row r="3042" spans="22:63">
      <c r="V3042" s="43">
        <v>474</v>
      </c>
      <c r="W3042" s="34" t="s">
        <v>4814</v>
      </c>
      <c r="X3042" s="44">
        <v>121302</v>
      </c>
      <c r="Y3042" s="34" t="s">
        <v>1137</v>
      </c>
      <c r="Z3042" s="43" t="s">
        <v>1277</v>
      </c>
      <c r="AA3042" s="34" t="s">
        <v>610</v>
      </c>
      <c r="AB3042" s="34" t="s">
        <v>407</v>
      </c>
      <c r="AC3042" s="34" t="s">
        <v>1137</v>
      </c>
      <c r="AD3042" s="44" t="s">
        <v>4708</v>
      </c>
      <c r="AE3042" s="44" t="s">
        <v>7224</v>
      </c>
      <c r="AF3042" s="43">
        <v>474</v>
      </c>
      <c r="AG3042" s="34" t="s">
        <v>4814</v>
      </c>
      <c r="AH3042" s="34" t="s">
        <v>4813</v>
      </c>
      <c r="AI3042" s="43" t="s">
        <v>4738</v>
      </c>
      <c r="AJ3042" s="44" t="s">
        <v>4815</v>
      </c>
      <c r="AK3042" s="295">
        <v>7400266</v>
      </c>
      <c r="AL3042" s="44" t="s">
        <v>4818</v>
      </c>
      <c r="AM3042" s="44" t="s">
        <v>4820</v>
      </c>
      <c r="AN3042" s="296">
        <v>242095900</v>
      </c>
      <c r="AO3042" s="34"/>
      <c r="AP3042" s="34"/>
      <c r="AQ3042" s="34"/>
      <c r="AR3042" s="34"/>
      <c r="AS3042" s="34"/>
      <c r="AT3042" s="44" t="s">
        <v>7212</v>
      </c>
      <c r="AU3042" s="44"/>
      <c r="AV3042" s="751" t="str" cm="1">
        <f t="array" ref="AV30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2" s="34"/>
      <c r="AX3042" s="34"/>
      <c r="AY3042" s="34"/>
      <c r="AZ3042" s="34"/>
      <c r="BA3042" s="34"/>
      <c r="BB3042" s="34"/>
      <c r="BC3042" s="34"/>
      <c r="BD3042" s="44">
        <v>121302</v>
      </c>
      <c r="BE3042" s="34" t="s">
        <v>1137</v>
      </c>
      <c r="BF3042" s="43" t="s">
        <v>1277</v>
      </c>
      <c r="BG3042" s="34" t="s">
        <v>610</v>
      </c>
      <c r="BH3042" s="34" t="s">
        <v>407</v>
      </c>
      <c r="BI3042" s="34" t="s">
        <v>1137</v>
      </c>
      <c r="BJ3042" s="44" t="s">
        <v>4708</v>
      </c>
      <c r="BK3042" s="44" t="s">
        <v>7224</v>
      </c>
    </row>
    <row r="3043" spans="22:63">
      <c r="V3043" s="43">
        <v>474</v>
      </c>
      <c r="W3043" s="34" t="s">
        <v>4814</v>
      </c>
      <c r="X3043" s="44">
        <v>121300</v>
      </c>
      <c r="Y3043" s="34" t="s">
        <v>7303</v>
      </c>
      <c r="Z3043" s="43" t="s">
        <v>1277</v>
      </c>
      <c r="AA3043" s="34" t="s">
        <v>610</v>
      </c>
      <c r="AB3043" s="34" t="s">
        <v>407</v>
      </c>
      <c r="AC3043" s="34" t="s">
        <v>7304</v>
      </c>
      <c r="AD3043" s="44" t="s">
        <v>4708</v>
      </c>
      <c r="AE3043" s="44" t="s">
        <v>7224</v>
      </c>
      <c r="AF3043" s="43">
        <v>474</v>
      </c>
      <c r="AG3043" s="34" t="s">
        <v>4814</v>
      </c>
      <c r="AH3043" s="34" t="s">
        <v>4813</v>
      </c>
      <c r="AI3043" s="43" t="s">
        <v>4738</v>
      </c>
      <c r="AJ3043" s="44" t="s">
        <v>4815</v>
      </c>
      <c r="AK3043" s="295">
        <v>7400266</v>
      </c>
      <c r="AL3043" s="44" t="s">
        <v>4818</v>
      </c>
      <c r="AM3043" s="44" t="s">
        <v>4820</v>
      </c>
      <c r="AN3043" s="296">
        <v>242095900</v>
      </c>
      <c r="AO3043" s="34"/>
      <c r="AP3043" s="34"/>
      <c r="AQ3043" s="34"/>
      <c r="AR3043" s="34"/>
      <c r="AS3043" s="34"/>
      <c r="AT3043" s="44" t="s">
        <v>7212</v>
      </c>
      <c r="AU3043" s="44"/>
      <c r="AV3043" s="751" t="str" cm="1">
        <f t="array" ref="AV30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3" s="34"/>
      <c r="AX3043" s="34"/>
      <c r="AY3043" s="34"/>
      <c r="AZ3043" s="34"/>
      <c r="BA3043" s="34"/>
      <c r="BB3043" s="34"/>
      <c r="BC3043" s="34"/>
      <c r="BD3043" s="44">
        <v>121300</v>
      </c>
      <c r="BE3043" s="34" t="s">
        <v>7303</v>
      </c>
      <c r="BF3043" s="43" t="s">
        <v>1277</v>
      </c>
      <c r="BG3043" s="34" t="s">
        <v>610</v>
      </c>
      <c r="BH3043" s="34" t="s">
        <v>407</v>
      </c>
      <c r="BI3043" s="34" t="s">
        <v>7304</v>
      </c>
      <c r="BJ3043" s="44" t="s">
        <v>4708</v>
      </c>
      <c r="BK3043" s="44" t="s">
        <v>7224</v>
      </c>
    </row>
    <row r="3044" spans="22:63">
      <c r="V3044" s="43">
        <v>474</v>
      </c>
      <c r="W3044" s="34" t="s">
        <v>4814</v>
      </c>
      <c r="X3044" s="44">
        <v>121308</v>
      </c>
      <c r="Y3044" s="34" t="s">
        <v>1927</v>
      </c>
      <c r="Z3044" s="43" t="s">
        <v>1277</v>
      </c>
      <c r="AA3044" s="34" t="s">
        <v>610</v>
      </c>
      <c r="AB3044" s="34" t="s">
        <v>407</v>
      </c>
      <c r="AC3044" s="34" t="s">
        <v>7304</v>
      </c>
      <c r="AD3044" s="44" t="s">
        <v>4708</v>
      </c>
      <c r="AE3044" s="44" t="s">
        <v>7224</v>
      </c>
      <c r="AF3044" s="43">
        <v>474</v>
      </c>
      <c r="AG3044" s="34" t="s">
        <v>4814</v>
      </c>
      <c r="AH3044" s="34" t="s">
        <v>4813</v>
      </c>
      <c r="AI3044" s="43" t="s">
        <v>4738</v>
      </c>
      <c r="AJ3044" s="44" t="s">
        <v>4815</v>
      </c>
      <c r="AK3044" s="295">
        <v>7400266</v>
      </c>
      <c r="AL3044" s="44" t="s">
        <v>4818</v>
      </c>
      <c r="AM3044" s="44" t="s">
        <v>4820</v>
      </c>
      <c r="AN3044" s="296">
        <v>242095900</v>
      </c>
      <c r="AO3044" s="34"/>
      <c r="AP3044" s="34"/>
      <c r="AQ3044" s="34"/>
      <c r="AR3044" s="34"/>
      <c r="AS3044" s="34"/>
      <c r="AT3044" s="44" t="s">
        <v>7212</v>
      </c>
      <c r="AU3044" s="44"/>
      <c r="AV3044" s="751" t="str" cm="1">
        <f t="array" ref="AV30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4" s="34"/>
      <c r="AX3044" s="34"/>
      <c r="AY3044" s="34"/>
      <c r="AZ3044" s="34"/>
      <c r="BA3044" s="34"/>
      <c r="BB3044" s="34"/>
      <c r="BC3044" s="34"/>
      <c r="BD3044" s="44">
        <v>121308</v>
      </c>
      <c r="BE3044" s="34" t="s">
        <v>1927</v>
      </c>
      <c r="BF3044" s="43" t="s">
        <v>1277</v>
      </c>
      <c r="BG3044" s="34" t="s">
        <v>610</v>
      </c>
      <c r="BH3044" s="34" t="s">
        <v>407</v>
      </c>
      <c r="BI3044" s="34" t="s">
        <v>7304</v>
      </c>
      <c r="BJ3044" s="44" t="s">
        <v>4708</v>
      </c>
      <c r="BK3044" s="44" t="s">
        <v>7224</v>
      </c>
    </row>
    <row r="3045" spans="22:63">
      <c r="V3045" s="43">
        <v>474</v>
      </c>
      <c r="W3045" s="34" t="s">
        <v>4814</v>
      </c>
      <c r="X3045" s="44">
        <v>121501</v>
      </c>
      <c r="Y3045" s="34" t="s">
        <v>878</v>
      </c>
      <c r="Z3045" s="43" t="s">
        <v>1277</v>
      </c>
      <c r="AA3045" s="34" t="s">
        <v>611</v>
      </c>
      <c r="AB3045" s="34" t="s">
        <v>407</v>
      </c>
      <c r="AC3045" s="34" t="s">
        <v>878</v>
      </c>
      <c r="AD3045" s="44" t="s">
        <v>4708</v>
      </c>
      <c r="AE3045" s="44" t="s">
        <v>7224</v>
      </c>
      <c r="AF3045" s="43">
        <v>474</v>
      </c>
      <c r="AG3045" s="34" t="s">
        <v>4814</v>
      </c>
      <c r="AH3045" s="34" t="s">
        <v>4813</v>
      </c>
      <c r="AI3045" s="43" t="s">
        <v>4738</v>
      </c>
      <c r="AJ3045" s="44" t="s">
        <v>4815</v>
      </c>
      <c r="AK3045" s="295">
        <v>7400266</v>
      </c>
      <c r="AL3045" s="44" t="s">
        <v>4818</v>
      </c>
      <c r="AM3045" s="44" t="s">
        <v>4820</v>
      </c>
      <c r="AN3045" s="296">
        <v>242095900</v>
      </c>
      <c r="AO3045" s="34"/>
      <c r="AP3045" s="34"/>
      <c r="AQ3045" s="34"/>
      <c r="AR3045" s="34"/>
      <c r="AS3045" s="34"/>
      <c r="AT3045" s="44" t="s">
        <v>7212</v>
      </c>
      <c r="AU3045" s="44"/>
      <c r="AV3045" s="751" t="str" cm="1">
        <f t="array" ref="AV30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5" s="34"/>
      <c r="AX3045" s="34"/>
      <c r="AY3045" s="34"/>
      <c r="AZ3045" s="34"/>
      <c r="BA3045" s="34"/>
      <c r="BB3045" s="34"/>
      <c r="BC3045" s="34"/>
      <c r="BD3045" s="44">
        <v>121501</v>
      </c>
      <c r="BE3045" s="34" t="s">
        <v>878</v>
      </c>
      <c r="BF3045" s="43" t="s">
        <v>1277</v>
      </c>
      <c r="BG3045" s="34" t="s">
        <v>611</v>
      </c>
      <c r="BH3045" s="34" t="s">
        <v>407</v>
      </c>
      <c r="BI3045" s="34" t="s">
        <v>878</v>
      </c>
      <c r="BJ3045" s="44" t="s">
        <v>4708</v>
      </c>
      <c r="BK3045" s="44" t="s">
        <v>7224</v>
      </c>
    </row>
    <row r="3046" spans="22:63">
      <c r="V3046" s="43">
        <v>474</v>
      </c>
      <c r="W3046" s="34" t="s">
        <v>4814</v>
      </c>
      <c r="X3046" s="44">
        <v>121502</v>
      </c>
      <c r="Y3046" s="34" t="s">
        <v>1139</v>
      </c>
      <c r="Z3046" s="43" t="s">
        <v>1277</v>
      </c>
      <c r="AA3046" s="34" t="s">
        <v>611</v>
      </c>
      <c r="AB3046" s="34" t="s">
        <v>407</v>
      </c>
      <c r="AC3046" s="34" t="s">
        <v>1139</v>
      </c>
      <c r="AD3046" s="44" t="s">
        <v>4708</v>
      </c>
      <c r="AE3046" s="44" t="s">
        <v>7224</v>
      </c>
      <c r="AF3046" s="43">
        <v>474</v>
      </c>
      <c r="AG3046" s="34" t="s">
        <v>4814</v>
      </c>
      <c r="AH3046" s="34" t="s">
        <v>4813</v>
      </c>
      <c r="AI3046" s="43" t="s">
        <v>4738</v>
      </c>
      <c r="AJ3046" s="44" t="s">
        <v>4815</v>
      </c>
      <c r="AK3046" s="295">
        <v>7400266</v>
      </c>
      <c r="AL3046" s="44" t="s">
        <v>4818</v>
      </c>
      <c r="AM3046" s="44" t="s">
        <v>4820</v>
      </c>
      <c r="AN3046" s="296">
        <v>242095900</v>
      </c>
      <c r="AO3046" s="34"/>
      <c r="AP3046" s="34"/>
      <c r="AQ3046" s="34"/>
      <c r="AR3046" s="34"/>
      <c r="AS3046" s="34"/>
      <c r="AT3046" s="44" t="s">
        <v>7212</v>
      </c>
      <c r="AU3046" s="44"/>
      <c r="AV3046" s="751" t="str" cm="1">
        <f t="array" ref="AV30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6" s="34"/>
      <c r="AX3046" s="34"/>
      <c r="AY3046" s="34"/>
      <c r="AZ3046" s="34"/>
      <c r="BA3046" s="34"/>
      <c r="BB3046" s="34"/>
      <c r="BC3046" s="34"/>
      <c r="BD3046" s="44">
        <v>121502</v>
      </c>
      <c r="BE3046" s="34" t="s">
        <v>1139</v>
      </c>
      <c r="BF3046" s="43" t="s">
        <v>1277</v>
      </c>
      <c r="BG3046" s="34" t="s">
        <v>611</v>
      </c>
      <c r="BH3046" s="34" t="s">
        <v>407</v>
      </c>
      <c r="BI3046" s="34" t="s">
        <v>1139</v>
      </c>
      <c r="BJ3046" s="44" t="s">
        <v>4708</v>
      </c>
      <c r="BK3046" s="44" t="s">
        <v>7224</v>
      </c>
    </row>
    <row r="3047" spans="22:63">
      <c r="V3047" s="43">
        <v>474</v>
      </c>
      <c r="W3047" s="34" t="s">
        <v>4814</v>
      </c>
      <c r="X3047" s="44">
        <v>121503</v>
      </c>
      <c r="Y3047" s="34" t="s">
        <v>1433</v>
      </c>
      <c r="Z3047" s="43" t="s">
        <v>1277</v>
      </c>
      <c r="AA3047" s="34" t="s">
        <v>611</v>
      </c>
      <c r="AB3047" s="34" t="s">
        <v>407</v>
      </c>
      <c r="AC3047" s="34" t="s">
        <v>1433</v>
      </c>
      <c r="AD3047" s="44" t="s">
        <v>4708</v>
      </c>
      <c r="AE3047" s="44" t="s">
        <v>7224</v>
      </c>
      <c r="AF3047" s="43">
        <v>474</v>
      </c>
      <c r="AG3047" s="34" t="s">
        <v>4814</v>
      </c>
      <c r="AH3047" s="34" t="s">
        <v>4813</v>
      </c>
      <c r="AI3047" s="43" t="s">
        <v>4738</v>
      </c>
      <c r="AJ3047" s="44" t="s">
        <v>4815</v>
      </c>
      <c r="AK3047" s="295">
        <v>7400266</v>
      </c>
      <c r="AL3047" s="44" t="s">
        <v>4818</v>
      </c>
      <c r="AM3047" s="44" t="s">
        <v>4820</v>
      </c>
      <c r="AN3047" s="296">
        <v>242095900</v>
      </c>
      <c r="AO3047" s="34"/>
      <c r="AP3047" s="34"/>
      <c r="AQ3047" s="34"/>
      <c r="AR3047" s="34"/>
      <c r="AS3047" s="34"/>
      <c r="AT3047" s="44" t="s">
        <v>7212</v>
      </c>
      <c r="AU3047" s="44"/>
      <c r="AV3047" s="751" t="str" cm="1">
        <f t="array" ref="AV30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7" s="34"/>
      <c r="AX3047" s="34"/>
      <c r="AY3047" s="34"/>
      <c r="AZ3047" s="34"/>
      <c r="BA3047" s="34"/>
      <c r="BB3047" s="34"/>
      <c r="BC3047" s="34"/>
      <c r="BD3047" s="44">
        <v>121503</v>
      </c>
      <c r="BE3047" s="34" t="s">
        <v>1433</v>
      </c>
      <c r="BF3047" s="43" t="s">
        <v>1277</v>
      </c>
      <c r="BG3047" s="34" t="s">
        <v>611</v>
      </c>
      <c r="BH3047" s="34" t="s">
        <v>407</v>
      </c>
      <c r="BI3047" s="34" t="s">
        <v>1433</v>
      </c>
      <c r="BJ3047" s="44" t="s">
        <v>4708</v>
      </c>
      <c r="BK3047" s="44" t="s">
        <v>7224</v>
      </c>
    </row>
    <row r="3048" spans="22:63">
      <c r="V3048" s="43">
        <v>474</v>
      </c>
      <c r="W3048" s="34" t="s">
        <v>4814</v>
      </c>
      <c r="X3048" s="44">
        <v>121504</v>
      </c>
      <c r="Y3048" s="34" t="s">
        <v>611</v>
      </c>
      <c r="Z3048" s="43" t="s">
        <v>1277</v>
      </c>
      <c r="AA3048" s="34" t="s">
        <v>611</v>
      </c>
      <c r="AB3048" s="34" t="s">
        <v>407</v>
      </c>
      <c r="AC3048" s="34" t="s">
        <v>611</v>
      </c>
      <c r="AD3048" s="44" t="s">
        <v>4708</v>
      </c>
      <c r="AE3048" s="44" t="s">
        <v>7224</v>
      </c>
      <c r="AF3048" s="43">
        <v>474</v>
      </c>
      <c r="AG3048" s="34" t="s">
        <v>4814</v>
      </c>
      <c r="AH3048" s="34" t="s">
        <v>4813</v>
      </c>
      <c r="AI3048" s="43" t="s">
        <v>4738</v>
      </c>
      <c r="AJ3048" s="44" t="s">
        <v>4815</v>
      </c>
      <c r="AK3048" s="295">
        <v>7400266</v>
      </c>
      <c r="AL3048" s="44" t="s">
        <v>4818</v>
      </c>
      <c r="AM3048" s="44" t="s">
        <v>4820</v>
      </c>
      <c r="AN3048" s="296">
        <v>242095900</v>
      </c>
      <c r="AO3048" s="34"/>
      <c r="AP3048" s="34"/>
      <c r="AQ3048" s="34"/>
      <c r="AR3048" s="34"/>
      <c r="AS3048" s="34"/>
      <c r="AT3048" s="44" t="s">
        <v>7212</v>
      </c>
      <c r="AU3048" s="44"/>
      <c r="AV3048" s="751" t="str" cm="1">
        <f t="array" ref="AV30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8" s="34"/>
      <c r="AX3048" s="34"/>
      <c r="AY3048" s="34"/>
      <c r="AZ3048" s="34"/>
      <c r="BA3048" s="34"/>
      <c r="BB3048" s="34"/>
      <c r="BC3048" s="34"/>
      <c r="BD3048" s="44">
        <v>121504</v>
      </c>
      <c r="BE3048" s="34" t="s">
        <v>611</v>
      </c>
      <c r="BF3048" s="43" t="s">
        <v>1277</v>
      </c>
      <c r="BG3048" s="34" t="s">
        <v>611</v>
      </c>
      <c r="BH3048" s="34" t="s">
        <v>407</v>
      </c>
      <c r="BI3048" s="34" t="s">
        <v>611</v>
      </c>
      <c r="BJ3048" s="44" t="s">
        <v>4708</v>
      </c>
      <c r="BK3048" s="44" t="s">
        <v>7224</v>
      </c>
    </row>
    <row r="3049" spans="22:63">
      <c r="V3049" s="43">
        <v>474</v>
      </c>
      <c r="W3049" s="34" t="s">
        <v>4814</v>
      </c>
      <c r="X3049" s="44">
        <v>121500</v>
      </c>
      <c r="Y3049" s="34" t="s">
        <v>7305</v>
      </c>
      <c r="Z3049" s="43" t="s">
        <v>1277</v>
      </c>
      <c r="AA3049" s="34" t="s">
        <v>611</v>
      </c>
      <c r="AB3049" s="34" t="s">
        <v>407</v>
      </c>
      <c r="AC3049" s="34" t="s">
        <v>611</v>
      </c>
      <c r="AD3049" s="44" t="s">
        <v>4708</v>
      </c>
      <c r="AE3049" s="44" t="s">
        <v>7224</v>
      </c>
      <c r="AF3049" s="43">
        <v>474</v>
      </c>
      <c r="AG3049" s="34" t="s">
        <v>4814</v>
      </c>
      <c r="AH3049" s="34" t="s">
        <v>4813</v>
      </c>
      <c r="AI3049" s="43" t="s">
        <v>4738</v>
      </c>
      <c r="AJ3049" s="44" t="s">
        <v>4815</v>
      </c>
      <c r="AK3049" s="295">
        <v>7400266</v>
      </c>
      <c r="AL3049" s="44" t="s">
        <v>4818</v>
      </c>
      <c r="AM3049" s="44" t="s">
        <v>4820</v>
      </c>
      <c r="AN3049" s="296">
        <v>242095900</v>
      </c>
      <c r="AO3049" s="34"/>
      <c r="AP3049" s="34"/>
      <c r="AQ3049" s="34"/>
      <c r="AR3049" s="34"/>
      <c r="AS3049" s="34"/>
      <c r="AT3049" s="44" t="s">
        <v>7212</v>
      </c>
      <c r="AU3049" s="44"/>
      <c r="AV3049" s="751" t="str" cm="1">
        <f t="array" ref="AV30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49" s="34"/>
      <c r="AX3049" s="34"/>
      <c r="AY3049" s="34"/>
      <c r="AZ3049" s="34"/>
      <c r="BA3049" s="34"/>
      <c r="BB3049" s="34"/>
      <c r="BC3049" s="34"/>
      <c r="BD3049" s="44">
        <v>121500</v>
      </c>
      <c r="BE3049" s="34" t="s">
        <v>7305</v>
      </c>
      <c r="BF3049" s="43" t="s">
        <v>1277</v>
      </c>
      <c r="BG3049" s="34" t="s">
        <v>611</v>
      </c>
      <c r="BH3049" s="34" t="s">
        <v>407</v>
      </c>
      <c r="BI3049" s="34" t="s">
        <v>611</v>
      </c>
      <c r="BJ3049" s="44" t="s">
        <v>4708</v>
      </c>
      <c r="BK3049" s="44" t="s">
        <v>7224</v>
      </c>
    </row>
    <row r="3050" spans="22:63">
      <c r="V3050" s="43">
        <v>484</v>
      </c>
      <c r="W3050" s="34" t="s">
        <v>4826</v>
      </c>
      <c r="X3050" s="44">
        <v>70601</v>
      </c>
      <c r="Y3050" s="34" t="s">
        <v>802</v>
      </c>
      <c r="Z3050" s="43" t="s">
        <v>1277</v>
      </c>
      <c r="AA3050" s="34" t="s">
        <v>536</v>
      </c>
      <c r="AB3050" s="34" t="s">
        <v>402</v>
      </c>
      <c r="AC3050" s="34" t="s">
        <v>802</v>
      </c>
      <c r="AD3050" s="44" t="s">
        <v>4708</v>
      </c>
      <c r="AE3050" s="44" t="s">
        <v>7245</v>
      </c>
      <c r="AF3050" s="43">
        <v>484</v>
      </c>
      <c r="AG3050" s="34" t="s">
        <v>4826</v>
      </c>
      <c r="AH3050" s="34" t="s">
        <v>4825</v>
      </c>
      <c r="AI3050" s="43" t="s">
        <v>4764</v>
      </c>
      <c r="AJ3050" s="44" t="s">
        <v>4827</v>
      </c>
      <c r="AK3050" s="295">
        <v>7050101</v>
      </c>
      <c r="AL3050" s="44" t="s">
        <v>536</v>
      </c>
      <c r="AM3050" s="44" t="s">
        <v>4831</v>
      </c>
      <c r="AN3050" s="296">
        <v>266093910</v>
      </c>
      <c r="AO3050" s="34"/>
      <c r="AP3050" s="34"/>
      <c r="AQ3050" s="34"/>
      <c r="AR3050" s="34"/>
      <c r="AS3050" s="34"/>
      <c r="AT3050" s="44" t="s">
        <v>7212</v>
      </c>
      <c r="AU3050" s="44"/>
      <c r="AV3050" s="751" t="str" cm="1">
        <f t="array" ref="AV30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0" s="34"/>
      <c r="AX3050" s="34"/>
      <c r="AY3050" s="34"/>
      <c r="AZ3050" s="34"/>
      <c r="BA3050" s="34"/>
      <c r="BB3050" s="34"/>
      <c r="BC3050" s="34"/>
      <c r="BD3050" s="44">
        <v>70601</v>
      </c>
      <c r="BE3050" s="34" t="s">
        <v>802</v>
      </c>
      <c r="BF3050" s="43" t="s">
        <v>1277</v>
      </c>
      <c r="BG3050" s="34" t="s">
        <v>536</v>
      </c>
      <c r="BH3050" s="34" t="s">
        <v>402</v>
      </c>
      <c r="BI3050" s="34" t="s">
        <v>802</v>
      </c>
      <c r="BJ3050" s="44" t="s">
        <v>4708</v>
      </c>
      <c r="BK3050" s="44" t="s">
        <v>7245</v>
      </c>
    </row>
    <row r="3051" spans="22:63">
      <c r="V3051" s="43">
        <v>484</v>
      </c>
      <c r="W3051" s="34" t="s">
        <v>4826</v>
      </c>
      <c r="X3051" s="44">
        <v>70607</v>
      </c>
      <c r="Y3051" s="34" t="s">
        <v>1652</v>
      </c>
      <c r="Z3051" s="43" t="s">
        <v>1277</v>
      </c>
      <c r="AA3051" s="34" t="s">
        <v>536</v>
      </c>
      <c r="AB3051" s="34" t="s">
        <v>402</v>
      </c>
      <c r="AC3051" s="34" t="s">
        <v>1652</v>
      </c>
      <c r="AD3051" s="44" t="s">
        <v>4708</v>
      </c>
      <c r="AE3051" s="44" t="s">
        <v>7245</v>
      </c>
      <c r="AF3051" s="43">
        <v>484</v>
      </c>
      <c r="AG3051" s="34" t="s">
        <v>4826</v>
      </c>
      <c r="AH3051" s="34" t="s">
        <v>4825</v>
      </c>
      <c r="AI3051" s="43" t="s">
        <v>4764</v>
      </c>
      <c r="AJ3051" s="44" t="s">
        <v>4827</v>
      </c>
      <c r="AK3051" s="295">
        <v>7050101</v>
      </c>
      <c r="AL3051" s="44" t="s">
        <v>536</v>
      </c>
      <c r="AM3051" s="44" t="s">
        <v>4831</v>
      </c>
      <c r="AN3051" s="296">
        <v>266093910</v>
      </c>
      <c r="AO3051" s="34"/>
      <c r="AP3051" s="34"/>
      <c r="AQ3051" s="34"/>
      <c r="AR3051" s="34"/>
      <c r="AS3051" s="34"/>
      <c r="AT3051" s="44" t="s">
        <v>7212</v>
      </c>
      <c r="AU3051" s="44"/>
      <c r="AV3051" s="751" t="str" cm="1">
        <f t="array" ref="AV30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1" s="34"/>
      <c r="AX3051" s="34"/>
      <c r="AY3051" s="34"/>
      <c r="AZ3051" s="34"/>
      <c r="BA3051" s="34"/>
      <c r="BB3051" s="34"/>
      <c r="BC3051" s="34"/>
      <c r="BD3051" s="44">
        <v>70607</v>
      </c>
      <c r="BE3051" s="34" t="s">
        <v>1652</v>
      </c>
      <c r="BF3051" s="43" t="s">
        <v>1277</v>
      </c>
      <c r="BG3051" s="34" t="s">
        <v>536</v>
      </c>
      <c r="BH3051" s="34" t="s">
        <v>402</v>
      </c>
      <c r="BI3051" s="34" t="s">
        <v>1652</v>
      </c>
      <c r="BJ3051" s="44" t="s">
        <v>4708</v>
      </c>
      <c r="BK3051" s="44" t="s">
        <v>7245</v>
      </c>
    </row>
    <row r="3052" spans="22:63">
      <c r="V3052" s="43">
        <v>484</v>
      </c>
      <c r="W3052" s="34" t="s">
        <v>4826</v>
      </c>
      <c r="X3052" s="44">
        <v>70610</v>
      </c>
      <c r="Y3052" s="34" t="s">
        <v>1891</v>
      </c>
      <c r="Z3052" s="43" t="s">
        <v>1277</v>
      </c>
      <c r="AA3052" s="34" t="s">
        <v>536</v>
      </c>
      <c r="AB3052" s="34" t="s">
        <v>402</v>
      </c>
      <c r="AC3052" s="34" t="s">
        <v>1891</v>
      </c>
      <c r="AD3052" s="44" t="s">
        <v>4708</v>
      </c>
      <c r="AE3052" s="44" t="s">
        <v>7245</v>
      </c>
      <c r="AF3052" s="43">
        <v>484</v>
      </c>
      <c r="AG3052" s="34" t="s">
        <v>4826</v>
      </c>
      <c r="AH3052" s="34" t="s">
        <v>4825</v>
      </c>
      <c r="AI3052" s="43" t="s">
        <v>4764</v>
      </c>
      <c r="AJ3052" s="44" t="s">
        <v>4827</v>
      </c>
      <c r="AK3052" s="295">
        <v>7050101</v>
      </c>
      <c r="AL3052" s="44" t="s">
        <v>536</v>
      </c>
      <c r="AM3052" s="44" t="s">
        <v>4831</v>
      </c>
      <c r="AN3052" s="296">
        <v>266093910</v>
      </c>
      <c r="AO3052" s="34"/>
      <c r="AP3052" s="34"/>
      <c r="AQ3052" s="34"/>
      <c r="AR3052" s="34"/>
      <c r="AS3052" s="34"/>
      <c r="AT3052" s="44" t="s">
        <v>7212</v>
      </c>
      <c r="AU3052" s="44"/>
      <c r="AV3052" s="751" t="str" cm="1">
        <f t="array" ref="AV30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2" s="34"/>
      <c r="AX3052" s="34"/>
      <c r="AY3052" s="34"/>
      <c r="AZ3052" s="34"/>
      <c r="BA3052" s="34"/>
      <c r="BB3052" s="34"/>
      <c r="BC3052" s="34"/>
      <c r="BD3052" s="44">
        <v>70610</v>
      </c>
      <c r="BE3052" s="34" t="s">
        <v>1891</v>
      </c>
      <c r="BF3052" s="43" t="s">
        <v>1277</v>
      </c>
      <c r="BG3052" s="34" t="s">
        <v>536</v>
      </c>
      <c r="BH3052" s="34" t="s">
        <v>402</v>
      </c>
      <c r="BI3052" s="34" t="s">
        <v>1891</v>
      </c>
      <c r="BJ3052" s="44" t="s">
        <v>4708</v>
      </c>
      <c r="BK3052" s="44" t="s">
        <v>7245</v>
      </c>
    </row>
    <row r="3053" spans="22:63">
      <c r="V3053" s="43">
        <v>484</v>
      </c>
      <c r="W3053" s="34" t="s">
        <v>4826</v>
      </c>
      <c r="X3053" s="44">
        <v>70600</v>
      </c>
      <c r="Y3053" s="34" t="s">
        <v>7306</v>
      </c>
      <c r="Z3053" s="43" t="s">
        <v>1277</v>
      </c>
      <c r="AA3053" s="34" t="s">
        <v>536</v>
      </c>
      <c r="AB3053" s="34" t="s">
        <v>402</v>
      </c>
      <c r="AC3053" s="34" t="s">
        <v>7307</v>
      </c>
      <c r="AD3053" s="44" t="s">
        <v>4708</v>
      </c>
      <c r="AE3053" s="44" t="s">
        <v>7245</v>
      </c>
      <c r="AF3053" s="43">
        <v>484</v>
      </c>
      <c r="AG3053" s="34" t="s">
        <v>4826</v>
      </c>
      <c r="AH3053" s="34" t="s">
        <v>4825</v>
      </c>
      <c r="AI3053" s="43" t="s">
        <v>4764</v>
      </c>
      <c r="AJ3053" s="44" t="s">
        <v>4827</v>
      </c>
      <c r="AK3053" s="295">
        <v>7050101</v>
      </c>
      <c r="AL3053" s="44" t="s">
        <v>536</v>
      </c>
      <c r="AM3053" s="44" t="s">
        <v>4831</v>
      </c>
      <c r="AN3053" s="296">
        <v>266093910</v>
      </c>
      <c r="AO3053" s="34"/>
      <c r="AP3053" s="34"/>
      <c r="AQ3053" s="34"/>
      <c r="AR3053" s="34"/>
      <c r="AS3053" s="34"/>
      <c r="AT3053" s="44" t="s">
        <v>7212</v>
      </c>
      <c r="AU3053" s="44"/>
      <c r="AV3053" s="751" t="str" cm="1">
        <f t="array" ref="AV30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3" s="34"/>
      <c r="AX3053" s="34"/>
      <c r="AY3053" s="34"/>
      <c r="AZ3053" s="34"/>
      <c r="BA3053" s="34"/>
      <c r="BB3053" s="34"/>
      <c r="BC3053" s="34"/>
      <c r="BD3053" s="44">
        <v>70600</v>
      </c>
      <c r="BE3053" s="34" t="s">
        <v>7306</v>
      </c>
      <c r="BF3053" s="43" t="s">
        <v>1277</v>
      </c>
      <c r="BG3053" s="34" t="s">
        <v>536</v>
      </c>
      <c r="BH3053" s="34" t="s">
        <v>402</v>
      </c>
      <c r="BI3053" s="34" t="s">
        <v>7307</v>
      </c>
      <c r="BJ3053" s="44" t="s">
        <v>4708</v>
      </c>
      <c r="BK3053" s="44" t="s">
        <v>7245</v>
      </c>
    </row>
    <row r="3054" spans="22:63">
      <c r="V3054" s="43">
        <v>484</v>
      </c>
      <c r="W3054" s="34" t="s">
        <v>4826</v>
      </c>
      <c r="X3054" s="44">
        <v>70605</v>
      </c>
      <c r="Y3054" s="34" t="s">
        <v>1070</v>
      </c>
      <c r="Z3054" s="43" t="s">
        <v>1277</v>
      </c>
      <c r="AA3054" s="34" t="s">
        <v>536</v>
      </c>
      <c r="AB3054" s="34" t="s">
        <v>402</v>
      </c>
      <c r="AC3054" s="34" t="s">
        <v>1070</v>
      </c>
      <c r="AD3054" s="44" t="s">
        <v>4708</v>
      </c>
      <c r="AE3054" s="44" t="s">
        <v>7245</v>
      </c>
      <c r="AF3054" s="43">
        <v>484</v>
      </c>
      <c r="AG3054" s="34" t="s">
        <v>4826</v>
      </c>
      <c r="AH3054" s="34" t="s">
        <v>4825</v>
      </c>
      <c r="AI3054" s="43" t="s">
        <v>4764</v>
      </c>
      <c r="AJ3054" s="44" t="s">
        <v>4827</v>
      </c>
      <c r="AK3054" s="295">
        <v>7050101</v>
      </c>
      <c r="AL3054" s="44" t="s">
        <v>536</v>
      </c>
      <c r="AM3054" s="44" t="s">
        <v>4831</v>
      </c>
      <c r="AN3054" s="296">
        <v>266093910</v>
      </c>
      <c r="AO3054" s="34"/>
      <c r="AP3054" s="34"/>
      <c r="AQ3054" s="34"/>
      <c r="AR3054" s="34"/>
      <c r="AS3054" s="34"/>
      <c r="AT3054" s="44" t="s">
        <v>7212</v>
      </c>
      <c r="AU3054" s="44"/>
      <c r="AV3054" s="751" t="str" cm="1">
        <f t="array" ref="AV30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4" s="34"/>
      <c r="AX3054" s="34"/>
      <c r="AY3054" s="34"/>
      <c r="AZ3054" s="34"/>
      <c r="BA3054" s="34"/>
      <c r="BB3054" s="34"/>
      <c r="BC3054" s="34"/>
      <c r="BD3054" s="44">
        <v>70605</v>
      </c>
      <c r="BE3054" s="34" t="s">
        <v>1070</v>
      </c>
      <c r="BF3054" s="43" t="s">
        <v>1277</v>
      </c>
      <c r="BG3054" s="34" t="s">
        <v>536</v>
      </c>
      <c r="BH3054" s="34" t="s">
        <v>402</v>
      </c>
      <c r="BI3054" s="34" t="s">
        <v>1070</v>
      </c>
      <c r="BJ3054" s="44" t="s">
        <v>4708</v>
      </c>
      <c r="BK3054" s="44" t="s">
        <v>7245</v>
      </c>
    </row>
    <row r="3055" spans="22:63">
      <c r="V3055" s="43">
        <v>484</v>
      </c>
      <c r="W3055" s="34" t="s">
        <v>4826</v>
      </c>
      <c r="X3055" s="44">
        <v>70606</v>
      </c>
      <c r="Y3055" s="34" t="s">
        <v>1365</v>
      </c>
      <c r="Z3055" s="43" t="s">
        <v>1277</v>
      </c>
      <c r="AA3055" s="34" t="s">
        <v>536</v>
      </c>
      <c r="AB3055" s="34" t="s">
        <v>402</v>
      </c>
      <c r="AC3055" s="34" t="s">
        <v>1365</v>
      </c>
      <c r="AD3055" s="44" t="s">
        <v>4708</v>
      </c>
      <c r="AE3055" s="44" t="s">
        <v>7245</v>
      </c>
      <c r="AF3055" s="43">
        <v>484</v>
      </c>
      <c r="AG3055" s="34" t="s">
        <v>4826</v>
      </c>
      <c r="AH3055" s="34" t="s">
        <v>4825</v>
      </c>
      <c r="AI3055" s="43" t="s">
        <v>4764</v>
      </c>
      <c r="AJ3055" s="44" t="s">
        <v>4827</v>
      </c>
      <c r="AK3055" s="295">
        <v>7050101</v>
      </c>
      <c r="AL3055" s="44" t="s">
        <v>536</v>
      </c>
      <c r="AM3055" s="44" t="s">
        <v>4831</v>
      </c>
      <c r="AN3055" s="296">
        <v>266093910</v>
      </c>
      <c r="AO3055" s="34"/>
      <c r="AP3055" s="34"/>
      <c r="AQ3055" s="34"/>
      <c r="AR3055" s="34"/>
      <c r="AS3055" s="34"/>
      <c r="AT3055" s="44" t="s">
        <v>7212</v>
      </c>
      <c r="AU3055" s="44"/>
      <c r="AV3055" s="751" t="str" cm="1">
        <f t="array" ref="AV30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5" s="34"/>
      <c r="AX3055" s="34"/>
      <c r="AY3055" s="34"/>
      <c r="AZ3055" s="34"/>
      <c r="BA3055" s="34"/>
      <c r="BB3055" s="34"/>
      <c r="BC3055" s="34"/>
      <c r="BD3055" s="44">
        <v>70606</v>
      </c>
      <c r="BE3055" s="34" t="s">
        <v>1365</v>
      </c>
      <c r="BF3055" s="43" t="s">
        <v>1277</v>
      </c>
      <c r="BG3055" s="34" t="s">
        <v>536</v>
      </c>
      <c r="BH3055" s="34" t="s">
        <v>402</v>
      </c>
      <c r="BI3055" s="34" t="s">
        <v>1365</v>
      </c>
      <c r="BJ3055" s="44" t="s">
        <v>4708</v>
      </c>
      <c r="BK3055" s="44" t="s">
        <v>7245</v>
      </c>
    </row>
    <row r="3056" spans="22:63">
      <c r="V3056" s="43">
        <v>484</v>
      </c>
      <c r="W3056" s="34" t="s">
        <v>4826</v>
      </c>
      <c r="X3056" s="44">
        <v>70611</v>
      </c>
      <c r="Y3056" s="34" t="s">
        <v>2084</v>
      </c>
      <c r="Z3056" s="43" t="s">
        <v>1277</v>
      </c>
      <c r="AA3056" s="34" t="s">
        <v>536</v>
      </c>
      <c r="AB3056" s="34" t="s">
        <v>402</v>
      </c>
      <c r="AC3056" s="34" t="s">
        <v>7308</v>
      </c>
      <c r="AD3056" s="44" t="s">
        <v>4708</v>
      </c>
      <c r="AE3056" s="44" t="s">
        <v>7245</v>
      </c>
      <c r="AF3056" s="43">
        <v>484</v>
      </c>
      <c r="AG3056" s="34" t="s">
        <v>4826</v>
      </c>
      <c r="AH3056" s="34" t="s">
        <v>4825</v>
      </c>
      <c r="AI3056" s="43" t="s">
        <v>4764</v>
      </c>
      <c r="AJ3056" s="44" t="s">
        <v>4827</v>
      </c>
      <c r="AK3056" s="295">
        <v>7050101</v>
      </c>
      <c r="AL3056" s="44" t="s">
        <v>536</v>
      </c>
      <c r="AM3056" s="44" t="s">
        <v>4831</v>
      </c>
      <c r="AN3056" s="296">
        <v>266093910</v>
      </c>
      <c r="AO3056" s="34"/>
      <c r="AP3056" s="34"/>
      <c r="AQ3056" s="34"/>
      <c r="AR3056" s="34"/>
      <c r="AS3056" s="34"/>
      <c r="AT3056" s="44" t="s">
        <v>7212</v>
      </c>
      <c r="AU3056" s="44"/>
      <c r="AV3056" s="751" t="str" cm="1">
        <f t="array" ref="AV30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6" s="34"/>
      <c r="AX3056" s="34"/>
      <c r="AY3056" s="34"/>
      <c r="AZ3056" s="34"/>
      <c r="BA3056" s="34"/>
      <c r="BB3056" s="34"/>
      <c r="BC3056" s="34"/>
      <c r="BD3056" s="44">
        <v>70611</v>
      </c>
      <c r="BE3056" s="34" t="s">
        <v>2084</v>
      </c>
      <c r="BF3056" s="43" t="s">
        <v>1277</v>
      </c>
      <c r="BG3056" s="34" t="s">
        <v>536</v>
      </c>
      <c r="BH3056" s="34" t="s">
        <v>402</v>
      </c>
      <c r="BI3056" s="34" t="s">
        <v>7308</v>
      </c>
      <c r="BJ3056" s="44" t="s">
        <v>4708</v>
      </c>
      <c r="BK3056" s="44" t="s">
        <v>7245</v>
      </c>
    </row>
    <row r="3057" spans="22:63">
      <c r="V3057" s="43">
        <v>484</v>
      </c>
      <c r="W3057" s="34" t="s">
        <v>4826</v>
      </c>
      <c r="X3057" s="44">
        <v>70612</v>
      </c>
      <c r="Y3057" s="34" t="s">
        <v>2263</v>
      </c>
      <c r="Z3057" s="43" t="s">
        <v>1277</v>
      </c>
      <c r="AA3057" s="34" t="s">
        <v>536</v>
      </c>
      <c r="AB3057" s="34" t="s">
        <v>402</v>
      </c>
      <c r="AC3057" s="34" t="s">
        <v>7307</v>
      </c>
      <c r="AD3057" s="44" t="s">
        <v>4708</v>
      </c>
      <c r="AE3057" s="44" t="s">
        <v>7245</v>
      </c>
      <c r="AF3057" s="43">
        <v>484</v>
      </c>
      <c r="AG3057" s="34" t="s">
        <v>4826</v>
      </c>
      <c r="AH3057" s="34" t="s">
        <v>4825</v>
      </c>
      <c r="AI3057" s="43" t="s">
        <v>4764</v>
      </c>
      <c r="AJ3057" s="44" t="s">
        <v>4827</v>
      </c>
      <c r="AK3057" s="295">
        <v>7050101</v>
      </c>
      <c r="AL3057" s="44" t="s">
        <v>536</v>
      </c>
      <c r="AM3057" s="44" t="s">
        <v>4831</v>
      </c>
      <c r="AN3057" s="296">
        <v>266093910</v>
      </c>
      <c r="AO3057" s="34"/>
      <c r="AP3057" s="34"/>
      <c r="AQ3057" s="34"/>
      <c r="AR3057" s="34"/>
      <c r="AS3057" s="34"/>
      <c r="AT3057" s="44" t="s">
        <v>7212</v>
      </c>
      <c r="AU3057" s="44"/>
      <c r="AV3057" s="751" t="str" cm="1">
        <f t="array" ref="AV30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7" s="34"/>
      <c r="AX3057" s="34"/>
      <c r="AY3057" s="34"/>
      <c r="AZ3057" s="34"/>
      <c r="BA3057" s="34"/>
      <c r="BB3057" s="34"/>
      <c r="BC3057" s="34"/>
      <c r="BD3057" s="44">
        <v>70612</v>
      </c>
      <c r="BE3057" s="34" t="s">
        <v>2263</v>
      </c>
      <c r="BF3057" s="43" t="s">
        <v>1277</v>
      </c>
      <c r="BG3057" s="34" t="s">
        <v>536</v>
      </c>
      <c r="BH3057" s="34" t="s">
        <v>402</v>
      </c>
      <c r="BI3057" s="34" t="s">
        <v>7307</v>
      </c>
      <c r="BJ3057" s="44" t="s">
        <v>4708</v>
      </c>
      <c r="BK3057" s="44" t="s">
        <v>7245</v>
      </c>
    </row>
    <row r="3058" spans="22:63">
      <c r="V3058" s="43">
        <v>484</v>
      </c>
      <c r="W3058" s="34" t="s">
        <v>4826</v>
      </c>
      <c r="X3058" s="44">
        <v>70701</v>
      </c>
      <c r="Y3058" s="34" t="s">
        <v>803</v>
      </c>
      <c r="Z3058" s="43" t="s">
        <v>1277</v>
      </c>
      <c r="AA3058" s="34" t="s">
        <v>537</v>
      </c>
      <c r="AB3058" s="34" t="s">
        <v>402</v>
      </c>
      <c r="AC3058" s="34" t="s">
        <v>803</v>
      </c>
      <c r="AD3058" s="44" t="s">
        <v>4708</v>
      </c>
      <c r="AE3058" s="44" t="s">
        <v>7245</v>
      </c>
      <c r="AF3058" s="43">
        <v>484</v>
      </c>
      <c r="AG3058" s="34" t="s">
        <v>4826</v>
      </c>
      <c r="AH3058" s="34" t="s">
        <v>4825</v>
      </c>
      <c r="AI3058" s="43" t="s">
        <v>4764</v>
      </c>
      <c r="AJ3058" s="44" t="s">
        <v>4827</v>
      </c>
      <c r="AK3058" s="295">
        <v>7050101</v>
      </c>
      <c r="AL3058" s="44" t="s">
        <v>536</v>
      </c>
      <c r="AM3058" s="44" t="s">
        <v>4831</v>
      </c>
      <c r="AN3058" s="296">
        <v>266093910</v>
      </c>
      <c r="AO3058" s="34"/>
      <c r="AP3058" s="34"/>
      <c r="AQ3058" s="34"/>
      <c r="AR3058" s="34"/>
      <c r="AS3058" s="34"/>
      <c r="AT3058" s="44" t="s">
        <v>7212</v>
      </c>
      <c r="AU3058" s="44"/>
      <c r="AV3058" s="751" t="str" cm="1">
        <f t="array" ref="AV30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8" s="34"/>
      <c r="AX3058" s="34"/>
      <c r="AY3058" s="34"/>
      <c r="AZ3058" s="34"/>
      <c r="BA3058" s="34"/>
      <c r="BB3058" s="34"/>
      <c r="BC3058" s="34"/>
      <c r="BD3058" s="44">
        <v>70701</v>
      </c>
      <c r="BE3058" s="34" t="s">
        <v>803</v>
      </c>
      <c r="BF3058" s="43" t="s">
        <v>1277</v>
      </c>
      <c r="BG3058" s="34" t="s">
        <v>537</v>
      </c>
      <c r="BH3058" s="34" t="s">
        <v>402</v>
      </c>
      <c r="BI3058" s="34" t="s">
        <v>803</v>
      </c>
      <c r="BJ3058" s="44" t="s">
        <v>4708</v>
      </c>
      <c r="BK3058" s="44" t="s">
        <v>7245</v>
      </c>
    </row>
    <row r="3059" spans="22:63">
      <c r="V3059" s="43">
        <v>484</v>
      </c>
      <c r="W3059" s="34" t="s">
        <v>4826</v>
      </c>
      <c r="X3059" s="44">
        <v>70702</v>
      </c>
      <c r="Y3059" s="34" t="s">
        <v>1071</v>
      </c>
      <c r="Z3059" s="43" t="s">
        <v>1277</v>
      </c>
      <c r="AA3059" s="34" t="s">
        <v>537</v>
      </c>
      <c r="AB3059" s="34" t="s">
        <v>402</v>
      </c>
      <c r="AC3059" s="34" t="s">
        <v>1071</v>
      </c>
      <c r="AD3059" s="44" t="s">
        <v>4708</v>
      </c>
      <c r="AE3059" s="44" t="s">
        <v>7245</v>
      </c>
      <c r="AF3059" s="43">
        <v>484</v>
      </c>
      <c r="AG3059" s="34" t="s">
        <v>4826</v>
      </c>
      <c r="AH3059" s="34" t="s">
        <v>4825</v>
      </c>
      <c r="AI3059" s="43" t="s">
        <v>4764</v>
      </c>
      <c r="AJ3059" s="44" t="s">
        <v>4827</v>
      </c>
      <c r="AK3059" s="295">
        <v>7050101</v>
      </c>
      <c r="AL3059" s="44" t="s">
        <v>536</v>
      </c>
      <c r="AM3059" s="44" t="s">
        <v>4831</v>
      </c>
      <c r="AN3059" s="296">
        <v>266093910</v>
      </c>
      <c r="AO3059" s="34"/>
      <c r="AP3059" s="34"/>
      <c r="AQ3059" s="34"/>
      <c r="AR3059" s="34"/>
      <c r="AS3059" s="34"/>
      <c r="AT3059" s="44" t="s">
        <v>7212</v>
      </c>
      <c r="AU3059" s="44"/>
      <c r="AV3059" s="751" t="str" cm="1">
        <f t="array" ref="AV30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59" s="34"/>
      <c r="AX3059" s="34"/>
      <c r="AY3059" s="34"/>
      <c r="AZ3059" s="34"/>
      <c r="BA3059" s="34"/>
      <c r="BB3059" s="34"/>
      <c r="BC3059" s="34"/>
      <c r="BD3059" s="44">
        <v>70702</v>
      </c>
      <c r="BE3059" s="34" t="s">
        <v>1071</v>
      </c>
      <c r="BF3059" s="43" t="s">
        <v>1277</v>
      </c>
      <c r="BG3059" s="34" t="s">
        <v>537</v>
      </c>
      <c r="BH3059" s="34" t="s">
        <v>402</v>
      </c>
      <c r="BI3059" s="34" t="s">
        <v>1071</v>
      </c>
      <c r="BJ3059" s="44" t="s">
        <v>4708</v>
      </c>
      <c r="BK3059" s="44" t="s">
        <v>7245</v>
      </c>
    </row>
    <row r="3060" spans="22:63">
      <c r="V3060" s="43">
        <v>484</v>
      </c>
      <c r="W3060" s="34" t="s">
        <v>4826</v>
      </c>
      <c r="X3060" s="44">
        <v>70703</v>
      </c>
      <c r="Y3060" s="34" t="s">
        <v>537</v>
      </c>
      <c r="Z3060" s="43" t="s">
        <v>1277</v>
      </c>
      <c r="AA3060" s="34" t="s">
        <v>537</v>
      </c>
      <c r="AB3060" s="34" t="s">
        <v>402</v>
      </c>
      <c r="AC3060" s="34" t="s">
        <v>537</v>
      </c>
      <c r="AD3060" s="44" t="s">
        <v>4708</v>
      </c>
      <c r="AE3060" s="44" t="s">
        <v>7245</v>
      </c>
      <c r="AF3060" s="43">
        <v>484</v>
      </c>
      <c r="AG3060" s="34" t="s">
        <v>4826</v>
      </c>
      <c r="AH3060" s="34" t="s">
        <v>4825</v>
      </c>
      <c r="AI3060" s="43" t="s">
        <v>4764</v>
      </c>
      <c r="AJ3060" s="44" t="s">
        <v>4827</v>
      </c>
      <c r="AK3060" s="295">
        <v>7050101</v>
      </c>
      <c r="AL3060" s="44" t="s">
        <v>536</v>
      </c>
      <c r="AM3060" s="44" t="s">
        <v>4831</v>
      </c>
      <c r="AN3060" s="296">
        <v>266093910</v>
      </c>
      <c r="AO3060" s="34"/>
      <c r="AP3060" s="34"/>
      <c r="AQ3060" s="34"/>
      <c r="AR3060" s="34"/>
      <c r="AS3060" s="34"/>
      <c r="AT3060" s="44" t="s">
        <v>7212</v>
      </c>
      <c r="AU3060" s="44"/>
      <c r="AV3060" s="751" t="str" cm="1">
        <f t="array" ref="AV30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0" s="34"/>
      <c r="AX3060" s="34"/>
      <c r="AY3060" s="34"/>
      <c r="AZ3060" s="34"/>
      <c r="BA3060" s="34"/>
      <c r="BB3060" s="34"/>
      <c r="BC3060" s="34"/>
      <c r="BD3060" s="44">
        <v>70703</v>
      </c>
      <c r="BE3060" s="34" t="s">
        <v>537</v>
      </c>
      <c r="BF3060" s="43" t="s">
        <v>1277</v>
      </c>
      <c r="BG3060" s="34" t="s">
        <v>537</v>
      </c>
      <c r="BH3060" s="34" t="s">
        <v>402</v>
      </c>
      <c r="BI3060" s="34" t="s">
        <v>537</v>
      </c>
      <c r="BJ3060" s="44" t="s">
        <v>4708</v>
      </c>
      <c r="BK3060" s="44" t="s">
        <v>7245</v>
      </c>
    </row>
    <row r="3061" spans="22:63">
      <c r="V3061" s="43">
        <v>484</v>
      </c>
      <c r="W3061" s="34" t="s">
        <v>4826</v>
      </c>
      <c r="X3061" s="44">
        <v>70700</v>
      </c>
      <c r="Y3061" s="34" t="s">
        <v>7309</v>
      </c>
      <c r="Z3061" s="43" t="s">
        <v>1277</v>
      </c>
      <c r="AA3061" s="34" t="s">
        <v>537</v>
      </c>
      <c r="AB3061" s="34" t="s">
        <v>402</v>
      </c>
      <c r="AC3061" s="34" t="s">
        <v>537</v>
      </c>
      <c r="AD3061" s="44" t="s">
        <v>4708</v>
      </c>
      <c r="AE3061" s="44" t="s">
        <v>7245</v>
      </c>
      <c r="AF3061" s="43">
        <v>484</v>
      </c>
      <c r="AG3061" s="34" t="s">
        <v>4826</v>
      </c>
      <c r="AH3061" s="34" t="s">
        <v>4825</v>
      </c>
      <c r="AI3061" s="43" t="s">
        <v>4764</v>
      </c>
      <c r="AJ3061" s="44" t="s">
        <v>4827</v>
      </c>
      <c r="AK3061" s="295">
        <v>7050101</v>
      </c>
      <c r="AL3061" s="44" t="s">
        <v>536</v>
      </c>
      <c r="AM3061" s="44" t="s">
        <v>4831</v>
      </c>
      <c r="AN3061" s="296">
        <v>266093910</v>
      </c>
      <c r="AO3061" s="34"/>
      <c r="AP3061" s="34"/>
      <c r="AQ3061" s="34"/>
      <c r="AR3061" s="34"/>
      <c r="AS3061" s="34"/>
      <c r="AT3061" s="44" t="s">
        <v>7212</v>
      </c>
      <c r="AU3061" s="44"/>
      <c r="AV3061" s="751" t="str" cm="1">
        <f t="array" ref="AV30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1" s="34"/>
      <c r="AX3061" s="34"/>
      <c r="AY3061" s="34"/>
      <c r="AZ3061" s="34"/>
      <c r="BA3061" s="34"/>
      <c r="BB3061" s="34"/>
      <c r="BC3061" s="34"/>
      <c r="BD3061" s="44">
        <v>70700</v>
      </c>
      <c r="BE3061" s="34" t="s">
        <v>7309</v>
      </c>
      <c r="BF3061" s="43" t="s">
        <v>1277</v>
      </c>
      <c r="BG3061" s="34" t="s">
        <v>537</v>
      </c>
      <c r="BH3061" s="34" t="s">
        <v>402</v>
      </c>
      <c r="BI3061" s="34" t="s">
        <v>537</v>
      </c>
      <c r="BJ3061" s="44" t="s">
        <v>4708</v>
      </c>
      <c r="BK3061" s="44" t="s">
        <v>7245</v>
      </c>
    </row>
    <row r="3062" spans="22:63">
      <c r="V3062" s="43">
        <v>484</v>
      </c>
      <c r="W3062" s="34" t="s">
        <v>4826</v>
      </c>
      <c r="X3062" s="44">
        <v>70704</v>
      </c>
      <c r="Y3062" s="34" t="s">
        <v>1653</v>
      </c>
      <c r="Z3062" s="43" t="s">
        <v>1277</v>
      </c>
      <c r="AA3062" s="34" t="s">
        <v>537</v>
      </c>
      <c r="AB3062" s="34" t="s">
        <v>402</v>
      </c>
      <c r="AC3062" s="34" t="s">
        <v>1653</v>
      </c>
      <c r="AD3062" s="44" t="s">
        <v>4708</v>
      </c>
      <c r="AE3062" s="44" t="s">
        <v>7245</v>
      </c>
      <c r="AF3062" s="43">
        <v>484</v>
      </c>
      <c r="AG3062" s="34" t="s">
        <v>4826</v>
      </c>
      <c r="AH3062" s="34" t="s">
        <v>4825</v>
      </c>
      <c r="AI3062" s="43" t="s">
        <v>4764</v>
      </c>
      <c r="AJ3062" s="44" t="s">
        <v>4827</v>
      </c>
      <c r="AK3062" s="295">
        <v>7050101</v>
      </c>
      <c r="AL3062" s="44" t="s">
        <v>536</v>
      </c>
      <c r="AM3062" s="44" t="s">
        <v>4831</v>
      </c>
      <c r="AN3062" s="296">
        <v>266093910</v>
      </c>
      <c r="AO3062" s="34"/>
      <c r="AP3062" s="34"/>
      <c r="AQ3062" s="34"/>
      <c r="AR3062" s="34"/>
      <c r="AS3062" s="34"/>
      <c r="AT3062" s="44" t="s">
        <v>7212</v>
      </c>
      <c r="AU3062" s="44"/>
      <c r="AV3062" s="751" t="str" cm="1">
        <f t="array" ref="AV30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2" s="34"/>
      <c r="AX3062" s="34"/>
      <c r="AY3062" s="34"/>
      <c r="AZ3062" s="34"/>
      <c r="BA3062" s="34"/>
      <c r="BB3062" s="34"/>
      <c r="BC3062" s="34"/>
      <c r="BD3062" s="44">
        <v>70704</v>
      </c>
      <c r="BE3062" s="34" t="s">
        <v>1653</v>
      </c>
      <c r="BF3062" s="43" t="s">
        <v>1277</v>
      </c>
      <c r="BG3062" s="34" t="s">
        <v>537</v>
      </c>
      <c r="BH3062" s="34" t="s">
        <v>402</v>
      </c>
      <c r="BI3062" s="34" t="s">
        <v>1653</v>
      </c>
      <c r="BJ3062" s="44" t="s">
        <v>4708</v>
      </c>
      <c r="BK3062" s="44" t="s">
        <v>7245</v>
      </c>
    </row>
    <row r="3063" spans="22:63">
      <c r="V3063" s="43">
        <v>484</v>
      </c>
      <c r="W3063" s="34" t="s">
        <v>4826</v>
      </c>
      <c r="X3063" s="44">
        <v>71202</v>
      </c>
      <c r="Y3063" s="34" t="s">
        <v>1073</v>
      </c>
      <c r="Z3063" s="43" t="s">
        <v>1277</v>
      </c>
      <c r="AA3063" s="34" t="s">
        <v>542</v>
      </c>
      <c r="AB3063" s="34" t="s">
        <v>402</v>
      </c>
      <c r="AC3063" s="34" t="s">
        <v>1073</v>
      </c>
      <c r="AD3063" s="44" t="s">
        <v>4708</v>
      </c>
      <c r="AE3063" s="44" t="s">
        <v>7245</v>
      </c>
      <c r="AF3063" s="43">
        <v>484</v>
      </c>
      <c r="AG3063" s="34" t="s">
        <v>4826</v>
      </c>
      <c r="AH3063" s="34" t="s">
        <v>4825</v>
      </c>
      <c r="AI3063" s="43" t="s">
        <v>4764</v>
      </c>
      <c r="AJ3063" s="44" t="s">
        <v>4827</v>
      </c>
      <c r="AK3063" s="295">
        <v>7050101</v>
      </c>
      <c r="AL3063" s="44" t="s">
        <v>536</v>
      </c>
      <c r="AM3063" s="44" t="s">
        <v>4831</v>
      </c>
      <c r="AN3063" s="296">
        <v>266093910</v>
      </c>
      <c r="AO3063" s="34"/>
      <c r="AP3063" s="34"/>
      <c r="AQ3063" s="34"/>
      <c r="AR3063" s="34"/>
      <c r="AS3063" s="34"/>
      <c r="AT3063" s="44" t="s">
        <v>7212</v>
      </c>
      <c r="AU3063" s="44"/>
      <c r="AV3063" s="751" t="str" cm="1">
        <f t="array" ref="AV30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3" s="34"/>
      <c r="AX3063" s="34"/>
      <c r="AY3063" s="34"/>
      <c r="AZ3063" s="34"/>
      <c r="BA3063" s="34"/>
      <c r="BB3063" s="34"/>
      <c r="BC3063" s="34"/>
      <c r="BD3063" s="44">
        <v>71202</v>
      </c>
      <c r="BE3063" s="34" t="s">
        <v>1073</v>
      </c>
      <c r="BF3063" s="43" t="s">
        <v>1277</v>
      </c>
      <c r="BG3063" s="34" t="s">
        <v>542</v>
      </c>
      <c r="BH3063" s="34" t="s">
        <v>402</v>
      </c>
      <c r="BI3063" s="34" t="s">
        <v>1073</v>
      </c>
      <c r="BJ3063" s="44" t="s">
        <v>4708</v>
      </c>
      <c r="BK3063" s="44" t="s">
        <v>7245</v>
      </c>
    </row>
    <row r="3064" spans="22:63">
      <c r="V3064" s="43">
        <v>484</v>
      </c>
      <c r="W3064" s="34" t="s">
        <v>4826</v>
      </c>
      <c r="X3064" s="44">
        <v>71201</v>
      </c>
      <c r="Y3064" s="34" t="s">
        <v>542</v>
      </c>
      <c r="Z3064" s="43" t="s">
        <v>1277</v>
      </c>
      <c r="AA3064" s="34" t="s">
        <v>542</v>
      </c>
      <c r="AB3064" s="34" t="s">
        <v>402</v>
      </c>
      <c r="AC3064" s="34" t="s">
        <v>542</v>
      </c>
      <c r="AD3064" s="44" t="s">
        <v>4708</v>
      </c>
      <c r="AE3064" s="44" t="s">
        <v>7245</v>
      </c>
      <c r="AF3064" s="43">
        <v>484</v>
      </c>
      <c r="AG3064" s="34" t="s">
        <v>4826</v>
      </c>
      <c r="AH3064" s="34" t="s">
        <v>4825</v>
      </c>
      <c r="AI3064" s="43" t="s">
        <v>4764</v>
      </c>
      <c r="AJ3064" s="44" t="s">
        <v>4827</v>
      </c>
      <c r="AK3064" s="295">
        <v>7050101</v>
      </c>
      <c r="AL3064" s="44" t="s">
        <v>536</v>
      </c>
      <c r="AM3064" s="44" t="s">
        <v>4831</v>
      </c>
      <c r="AN3064" s="296">
        <v>266093910</v>
      </c>
      <c r="AO3064" s="34"/>
      <c r="AP3064" s="34"/>
      <c r="AQ3064" s="34"/>
      <c r="AR3064" s="34"/>
      <c r="AS3064" s="34"/>
      <c r="AT3064" s="44" t="s">
        <v>7212</v>
      </c>
      <c r="AU3064" s="44"/>
      <c r="AV3064" s="751" t="str" cm="1">
        <f t="array" ref="AV30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4" s="34"/>
      <c r="AX3064" s="34"/>
      <c r="AY3064" s="34"/>
      <c r="AZ3064" s="34"/>
      <c r="BA3064" s="34"/>
      <c r="BB3064" s="34"/>
      <c r="BC3064" s="34"/>
      <c r="BD3064" s="44">
        <v>71201</v>
      </c>
      <c r="BE3064" s="34" t="s">
        <v>542</v>
      </c>
      <c r="BF3064" s="43" t="s">
        <v>1277</v>
      </c>
      <c r="BG3064" s="34" t="s">
        <v>542</v>
      </c>
      <c r="BH3064" s="34" t="s">
        <v>402</v>
      </c>
      <c r="BI3064" s="34" t="s">
        <v>542</v>
      </c>
      <c r="BJ3064" s="44" t="s">
        <v>4708</v>
      </c>
      <c r="BK3064" s="44" t="s">
        <v>7245</v>
      </c>
    </row>
    <row r="3065" spans="22:63">
      <c r="V3065" s="43">
        <v>484</v>
      </c>
      <c r="W3065" s="34" t="s">
        <v>4826</v>
      </c>
      <c r="X3065" s="44">
        <v>71200</v>
      </c>
      <c r="Y3065" s="34" t="s">
        <v>7310</v>
      </c>
      <c r="Z3065" s="43" t="s">
        <v>1277</v>
      </c>
      <c r="AA3065" s="34" t="s">
        <v>542</v>
      </c>
      <c r="AB3065" s="34" t="s">
        <v>402</v>
      </c>
      <c r="AC3065" s="34" t="s">
        <v>542</v>
      </c>
      <c r="AD3065" s="44" t="s">
        <v>4708</v>
      </c>
      <c r="AE3065" s="44" t="s">
        <v>7245</v>
      </c>
      <c r="AF3065" s="43">
        <v>484</v>
      </c>
      <c r="AG3065" s="34" t="s">
        <v>4826</v>
      </c>
      <c r="AH3065" s="34" t="s">
        <v>4825</v>
      </c>
      <c r="AI3065" s="43" t="s">
        <v>4764</v>
      </c>
      <c r="AJ3065" s="44" t="s">
        <v>4827</v>
      </c>
      <c r="AK3065" s="295">
        <v>7050101</v>
      </c>
      <c r="AL3065" s="44" t="s">
        <v>536</v>
      </c>
      <c r="AM3065" s="44" t="s">
        <v>4831</v>
      </c>
      <c r="AN3065" s="296">
        <v>266093910</v>
      </c>
      <c r="AO3065" s="34"/>
      <c r="AP3065" s="34"/>
      <c r="AQ3065" s="34"/>
      <c r="AR3065" s="34"/>
      <c r="AS3065" s="34"/>
      <c r="AT3065" s="44" t="s">
        <v>7212</v>
      </c>
      <c r="AU3065" s="44"/>
      <c r="AV3065" s="751" t="str" cm="1">
        <f t="array" ref="AV30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5" s="34"/>
      <c r="AX3065" s="34"/>
      <c r="AY3065" s="34"/>
      <c r="AZ3065" s="34"/>
      <c r="BA3065" s="34"/>
      <c r="BB3065" s="34"/>
      <c r="BC3065" s="34"/>
      <c r="BD3065" s="44">
        <v>71200</v>
      </c>
      <c r="BE3065" s="34" t="s">
        <v>7310</v>
      </c>
      <c r="BF3065" s="43" t="s">
        <v>1277</v>
      </c>
      <c r="BG3065" s="34" t="s">
        <v>542</v>
      </c>
      <c r="BH3065" s="34" t="s">
        <v>402</v>
      </c>
      <c r="BI3065" s="34" t="s">
        <v>542</v>
      </c>
      <c r="BJ3065" s="44" t="s">
        <v>4708</v>
      </c>
      <c r="BK3065" s="44" t="s">
        <v>7245</v>
      </c>
    </row>
    <row r="3066" spans="22:63">
      <c r="V3066" s="43">
        <v>485</v>
      </c>
      <c r="W3066" s="34" t="s">
        <v>4837</v>
      </c>
      <c r="X3066" s="44">
        <v>20401</v>
      </c>
      <c r="Y3066" s="34" t="s">
        <v>476</v>
      </c>
      <c r="Z3066" s="43" t="s">
        <v>1277</v>
      </c>
      <c r="AA3066" s="34" t="s">
        <v>476</v>
      </c>
      <c r="AB3066" s="34" t="s">
        <v>397</v>
      </c>
      <c r="AC3066" s="34" t="s">
        <v>476</v>
      </c>
      <c r="AD3066" s="44" t="s">
        <v>4708</v>
      </c>
      <c r="AE3066" s="44" t="s">
        <v>7273</v>
      </c>
      <c r="AF3066" s="43">
        <v>485</v>
      </c>
      <c r="AG3066" s="34" t="s">
        <v>4837</v>
      </c>
      <c r="AH3066" s="34" t="s">
        <v>4836</v>
      </c>
      <c r="AI3066" s="43" t="s">
        <v>4790</v>
      </c>
      <c r="AJ3066" s="44" t="s">
        <v>4838</v>
      </c>
      <c r="AK3066" s="295">
        <v>7860034</v>
      </c>
      <c r="AL3066" s="44" t="s">
        <v>481</v>
      </c>
      <c r="AM3066" s="44" t="s">
        <v>4842</v>
      </c>
      <c r="AN3066" s="296">
        <v>285095900</v>
      </c>
      <c r="AO3066" s="34"/>
      <c r="AP3066" s="34"/>
      <c r="AQ3066" s="34"/>
      <c r="AR3066" s="34"/>
      <c r="AS3066" s="34"/>
      <c r="AT3066" s="44" t="s">
        <v>7212</v>
      </c>
      <c r="AU3066" s="44"/>
      <c r="AV3066" s="751" t="str" cm="1">
        <f t="array" ref="AV30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6" s="34"/>
      <c r="AX3066" s="34"/>
      <c r="AY3066" s="34"/>
      <c r="AZ3066" s="34"/>
      <c r="BA3066" s="34"/>
      <c r="BB3066" s="34"/>
      <c r="BC3066" s="34"/>
      <c r="BD3066" s="44">
        <v>20401</v>
      </c>
      <c r="BE3066" s="34" t="s">
        <v>476</v>
      </c>
      <c r="BF3066" s="43" t="s">
        <v>1277</v>
      </c>
      <c r="BG3066" s="34" t="s">
        <v>476</v>
      </c>
      <c r="BH3066" s="34" t="s">
        <v>397</v>
      </c>
      <c r="BI3066" s="34" t="s">
        <v>476</v>
      </c>
      <c r="BJ3066" s="44" t="s">
        <v>4708</v>
      </c>
      <c r="BK3066" s="44" t="s">
        <v>7273</v>
      </c>
    </row>
    <row r="3067" spans="22:63">
      <c r="V3067" s="43">
        <v>485</v>
      </c>
      <c r="W3067" s="34" t="s">
        <v>4837</v>
      </c>
      <c r="X3067" s="44">
        <v>20400</v>
      </c>
      <c r="Y3067" s="34" t="s">
        <v>7311</v>
      </c>
      <c r="Z3067" s="43" t="s">
        <v>1277</v>
      </c>
      <c r="AA3067" s="34" t="s">
        <v>476</v>
      </c>
      <c r="AB3067" s="34" t="s">
        <v>397</v>
      </c>
      <c r="AC3067" s="34" t="s">
        <v>476</v>
      </c>
      <c r="AD3067" s="44" t="s">
        <v>4708</v>
      </c>
      <c r="AE3067" s="44" t="s">
        <v>7273</v>
      </c>
      <c r="AF3067" s="43">
        <v>485</v>
      </c>
      <c r="AG3067" s="34" t="s">
        <v>4837</v>
      </c>
      <c r="AH3067" s="34" t="s">
        <v>4836</v>
      </c>
      <c r="AI3067" s="43" t="s">
        <v>4790</v>
      </c>
      <c r="AJ3067" s="44" t="s">
        <v>4838</v>
      </c>
      <c r="AK3067" s="295">
        <v>7860034</v>
      </c>
      <c r="AL3067" s="44" t="s">
        <v>481</v>
      </c>
      <c r="AM3067" s="44" t="s">
        <v>4842</v>
      </c>
      <c r="AN3067" s="296">
        <v>285095900</v>
      </c>
      <c r="AO3067" s="34"/>
      <c r="AP3067" s="34"/>
      <c r="AQ3067" s="34"/>
      <c r="AR3067" s="34"/>
      <c r="AS3067" s="34"/>
      <c r="AT3067" s="44" t="s">
        <v>7212</v>
      </c>
      <c r="AU3067" s="44"/>
      <c r="AV3067" s="751" t="str" cm="1">
        <f t="array" ref="AV30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7" s="34"/>
      <c r="AX3067" s="34"/>
      <c r="AY3067" s="34"/>
      <c r="AZ3067" s="34"/>
      <c r="BA3067" s="34"/>
      <c r="BB3067" s="34"/>
      <c r="BC3067" s="34"/>
      <c r="BD3067" s="44">
        <v>20400</v>
      </c>
      <c r="BE3067" s="34" t="s">
        <v>7311</v>
      </c>
      <c r="BF3067" s="43" t="s">
        <v>1277</v>
      </c>
      <c r="BG3067" s="34" t="s">
        <v>476</v>
      </c>
      <c r="BH3067" s="34" t="s">
        <v>397</v>
      </c>
      <c r="BI3067" s="34" t="s">
        <v>476</v>
      </c>
      <c r="BJ3067" s="44" t="s">
        <v>4708</v>
      </c>
      <c r="BK3067" s="44" t="s">
        <v>7273</v>
      </c>
    </row>
    <row r="3068" spans="22:63">
      <c r="V3068" s="43">
        <v>485</v>
      </c>
      <c r="W3068" s="34" t="s">
        <v>4837</v>
      </c>
      <c r="X3068" s="44">
        <v>21001</v>
      </c>
      <c r="Y3068" s="34" t="s">
        <v>744</v>
      </c>
      <c r="Z3068" s="43" t="s">
        <v>1277</v>
      </c>
      <c r="AA3068" s="34" t="s">
        <v>481</v>
      </c>
      <c r="AB3068" s="34" t="s">
        <v>397</v>
      </c>
      <c r="AC3068" s="34" t="s">
        <v>744</v>
      </c>
      <c r="AD3068" s="44" t="s">
        <v>4708</v>
      </c>
      <c r="AE3068" s="44" t="s">
        <v>7273</v>
      </c>
      <c r="AF3068" s="43">
        <v>485</v>
      </c>
      <c r="AG3068" s="34" t="s">
        <v>4837</v>
      </c>
      <c r="AH3068" s="34" t="s">
        <v>4836</v>
      </c>
      <c r="AI3068" s="43" t="s">
        <v>4790</v>
      </c>
      <c r="AJ3068" s="44" t="s">
        <v>4838</v>
      </c>
      <c r="AK3068" s="295">
        <v>7860034</v>
      </c>
      <c r="AL3068" s="44" t="s">
        <v>481</v>
      </c>
      <c r="AM3068" s="44" t="s">
        <v>4842</v>
      </c>
      <c r="AN3068" s="296">
        <v>285095900</v>
      </c>
      <c r="AO3068" s="34"/>
      <c r="AP3068" s="34"/>
      <c r="AQ3068" s="34"/>
      <c r="AR3068" s="34"/>
      <c r="AS3068" s="34"/>
      <c r="AT3068" s="44" t="s">
        <v>7212</v>
      </c>
      <c r="AU3068" s="44"/>
      <c r="AV3068" s="751" t="str" cm="1">
        <f t="array" ref="AV30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8" s="34"/>
      <c r="AX3068" s="34"/>
      <c r="AY3068" s="34"/>
      <c r="AZ3068" s="34"/>
      <c r="BA3068" s="34"/>
      <c r="BB3068" s="34"/>
      <c r="BC3068" s="34"/>
      <c r="BD3068" s="44">
        <v>21001</v>
      </c>
      <c r="BE3068" s="34" t="s">
        <v>744</v>
      </c>
      <c r="BF3068" s="43" t="s">
        <v>1277</v>
      </c>
      <c r="BG3068" s="34" t="s">
        <v>481</v>
      </c>
      <c r="BH3068" s="34" t="s">
        <v>397</v>
      </c>
      <c r="BI3068" s="34" t="s">
        <v>744</v>
      </c>
      <c r="BJ3068" s="44" t="s">
        <v>4708</v>
      </c>
      <c r="BK3068" s="44" t="s">
        <v>7273</v>
      </c>
    </row>
    <row r="3069" spans="22:63">
      <c r="V3069" s="43">
        <v>485</v>
      </c>
      <c r="W3069" s="34" t="s">
        <v>4837</v>
      </c>
      <c r="X3069" s="44">
        <v>21000</v>
      </c>
      <c r="Y3069" s="34" t="s">
        <v>7312</v>
      </c>
      <c r="Z3069" s="43" t="s">
        <v>1277</v>
      </c>
      <c r="AA3069" s="34" t="s">
        <v>481</v>
      </c>
      <c r="AB3069" s="34" t="s">
        <v>397</v>
      </c>
      <c r="AC3069" s="34" t="s">
        <v>7313</v>
      </c>
      <c r="AD3069" s="44" t="s">
        <v>4708</v>
      </c>
      <c r="AE3069" s="44" t="s">
        <v>7273</v>
      </c>
      <c r="AF3069" s="43">
        <v>485</v>
      </c>
      <c r="AG3069" s="34" t="s">
        <v>4837</v>
      </c>
      <c r="AH3069" s="34" t="s">
        <v>4836</v>
      </c>
      <c r="AI3069" s="43" t="s">
        <v>4790</v>
      </c>
      <c r="AJ3069" s="44" t="s">
        <v>4838</v>
      </c>
      <c r="AK3069" s="295">
        <v>7860034</v>
      </c>
      <c r="AL3069" s="44" t="s">
        <v>481</v>
      </c>
      <c r="AM3069" s="44" t="s">
        <v>4842</v>
      </c>
      <c r="AN3069" s="296">
        <v>285095900</v>
      </c>
      <c r="AO3069" s="34"/>
      <c r="AP3069" s="34"/>
      <c r="AQ3069" s="34"/>
      <c r="AR3069" s="34"/>
      <c r="AS3069" s="34"/>
      <c r="AT3069" s="44" t="s">
        <v>7212</v>
      </c>
      <c r="AU3069" s="44"/>
      <c r="AV3069" s="751" t="str" cm="1">
        <f t="array" ref="AV30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69" s="34"/>
      <c r="AX3069" s="34"/>
      <c r="AY3069" s="34"/>
      <c r="AZ3069" s="34"/>
      <c r="BA3069" s="34"/>
      <c r="BB3069" s="34"/>
      <c r="BC3069" s="34"/>
      <c r="BD3069" s="44">
        <v>21000</v>
      </c>
      <c r="BE3069" s="34" t="s">
        <v>7312</v>
      </c>
      <c r="BF3069" s="43" t="s">
        <v>1277</v>
      </c>
      <c r="BG3069" s="34" t="s">
        <v>481</v>
      </c>
      <c r="BH3069" s="34" t="s">
        <v>397</v>
      </c>
      <c r="BI3069" s="34" t="s">
        <v>7313</v>
      </c>
      <c r="BJ3069" s="44" t="s">
        <v>4708</v>
      </c>
      <c r="BK3069" s="44" t="s">
        <v>7273</v>
      </c>
    </row>
    <row r="3070" spans="22:63">
      <c r="V3070" s="43">
        <v>485</v>
      </c>
      <c r="W3070" s="34" t="s">
        <v>4837</v>
      </c>
      <c r="X3070" s="44">
        <v>21002</v>
      </c>
      <c r="Y3070" s="34" t="s">
        <v>1012</v>
      </c>
      <c r="Z3070" s="43" t="s">
        <v>1277</v>
      </c>
      <c r="AA3070" s="34" t="s">
        <v>481</v>
      </c>
      <c r="AB3070" s="34" t="s">
        <v>397</v>
      </c>
      <c r="AC3070" s="34" t="s">
        <v>1012</v>
      </c>
      <c r="AD3070" s="44" t="s">
        <v>4708</v>
      </c>
      <c r="AE3070" s="44" t="s">
        <v>7273</v>
      </c>
      <c r="AF3070" s="43">
        <v>485</v>
      </c>
      <c r="AG3070" s="34" t="s">
        <v>4837</v>
      </c>
      <c r="AH3070" s="34" t="s">
        <v>4836</v>
      </c>
      <c r="AI3070" s="43" t="s">
        <v>4790</v>
      </c>
      <c r="AJ3070" s="44" t="s">
        <v>4838</v>
      </c>
      <c r="AK3070" s="295">
        <v>7860034</v>
      </c>
      <c r="AL3070" s="44" t="s">
        <v>481</v>
      </c>
      <c r="AM3070" s="44" t="s">
        <v>4842</v>
      </c>
      <c r="AN3070" s="296">
        <v>285095900</v>
      </c>
      <c r="AO3070" s="34"/>
      <c r="AP3070" s="34"/>
      <c r="AQ3070" s="34"/>
      <c r="AR3070" s="34"/>
      <c r="AS3070" s="34"/>
      <c r="AT3070" s="44" t="s">
        <v>7212</v>
      </c>
      <c r="AU3070" s="44"/>
      <c r="AV3070" s="751" t="str" cm="1">
        <f t="array" ref="AV30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0" s="34"/>
      <c r="AX3070" s="34"/>
      <c r="AY3070" s="34"/>
      <c r="AZ3070" s="34"/>
      <c r="BA3070" s="34"/>
      <c r="BB3070" s="34"/>
      <c r="BC3070" s="34"/>
      <c r="BD3070" s="44">
        <v>21002</v>
      </c>
      <c r="BE3070" s="34" t="s">
        <v>1012</v>
      </c>
      <c r="BF3070" s="43" t="s">
        <v>1277</v>
      </c>
      <c r="BG3070" s="34" t="s">
        <v>481</v>
      </c>
      <c r="BH3070" s="34" t="s">
        <v>397</v>
      </c>
      <c r="BI3070" s="34" t="s">
        <v>1012</v>
      </c>
      <c r="BJ3070" s="44" t="s">
        <v>4708</v>
      </c>
      <c r="BK3070" s="44" t="s">
        <v>7273</v>
      </c>
    </row>
    <row r="3071" spans="22:63">
      <c r="V3071" s="43">
        <v>485</v>
      </c>
      <c r="W3071" s="34" t="s">
        <v>4837</v>
      </c>
      <c r="X3071" s="44">
        <v>21008</v>
      </c>
      <c r="Y3071" s="34" t="s">
        <v>1307</v>
      </c>
      <c r="Z3071" s="43" t="s">
        <v>1277</v>
      </c>
      <c r="AA3071" s="34" t="s">
        <v>481</v>
      </c>
      <c r="AB3071" s="34" t="s">
        <v>397</v>
      </c>
      <c r="AC3071" s="34" t="s">
        <v>1307</v>
      </c>
      <c r="AD3071" s="44" t="s">
        <v>4708</v>
      </c>
      <c r="AE3071" s="44" t="s">
        <v>7273</v>
      </c>
      <c r="AF3071" s="43">
        <v>485</v>
      </c>
      <c r="AG3071" s="34" t="s">
        <v>4837</v>
      </c>
      <c r="AH3071" s="34" t="s">
        <v>4836</v>
      </c>
      <c r="AI3071" s="43" t="s">
        <v>4790</v>
      </c>
      <c r="AJ3071" s="44" t="s">
        <v>4838</v>
      </c>
      <c r="AK3071" s="295">
        <v>7860034</v>
      </c>
      <c r="AL3071" s="44" t="s">
        <v>481</v>
      </c>
      <c r="AM3071" s="44" t="s">
        <v>4842</v>
      </c>
      <c r="AN3071" s="296">
        <v>285095900</v>
      </c>
      <c r="AO3071" s="34"/>
      <c r="AP3071" s="34"/>
      <c r="AQ3071" s="34"/>
      <c r="AR3071" s="34"/>
      <c r="AS3071" s="34"/>
      <c r="AT3071" s="44" t="s">
        <v>7212</v>
      </c>
      <c r="AU3071" s="44"/>
      <c r="AV3071" s="751" t="str" cm="1">
        <f t="array" ref="AV30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1" s="34"/>
      <c r="AX3071" s="34"/>
      <c r="AY3071" s="34"/>
      <c r="AZ3071" s="34"/>
      <c r="BA3071" s="34"/>
      <c r="BB3071" s="34"/>
      <c r="BC3071" s="34"/>
      <c r="BD3071" s="44">
        <v>21008</v>
      </c>
      <c r="BE3071" s="34" t="s">
        <v>1307</v>
      </c>
      <c r="BF3071" s="43" t="s">
        <v>1277</v>
      </c>
      <c r="BG3071" s="34" t="s">
        <v>481</v>
      </c>
      <c r="BH3071" s="34" t="s">
        <v>397</v>
      </c>
      <c r="BI3071" s="34" t="s">
        <v>1307</v>
      </c>
      <c r="BJ3071" s="44" t="s">
        <v>4708</v>
      </c>
      <c r="BK3071" s="44" t="s">
        <v>7273</v>
      </c>
    </row>
    <row r="3072" spans="22:63">
      <c r="V3072" s="43">
        <v>485</v>
      </c>
      <c r="W3072" s="34" t="s">
        <v>4837</v>
      </c>
      <c r="X3072" s="44">
        <v>21009</v>
      </c>
      <c r="Y3072" s="34" t="s">
        <v>1601</v>
      </c>
      <c r="Z3072" s="43" t="s">
        <v>1277</v>
      </c>
      <c r="AA3072" s="34" t="s">
        <v>481</v>
      </c>
      <c r="AB3072" s="34" t="s">
        <v>397</v>
      </c>
      <c r="AC3072" s="34" t="s">
        <v>7313</v>
      </c>
      <c r="AD3072" s="44" t="s">
        <v>4708</v>
      </c>
      <c r="AE3072" s="44" t="s">
        <v>7273</v>
      </c>
      <c r="AF3072" s="43">
        <v>485</v>
      </c>
      <c r="AG3072" s="34" t="s">
        <v>4837</v>
      </c>
      <c r="AH3072" s="34" t="s">
        <v>4836</v>
      </c>
      <c r="AI3072" s="43" t="s">
        <v>4790</v>
      </c>
      <c r="AJ3072" s="44" t="s">
        <v>4838</v>
      </c>
      <c r="AK3072" s="295">
        <v>7860034</v>
      </c>
      <c r="AL3072" s="44" t="s">
        <v>481</v>
      </c>
      <c r="AM3072" s="44" t="s">
        <v>4842</v>
      </c>
      <c r="AN3072" s="296">
        <v>285095900</v>
      </c>
      <c r="AO3072" s="34"/>
      <c r="AP3072" s="34"/>
      <c r="AQ3072" s="34"/>
      <c r="AR3072" s="34"/>
      <c r="AS3072" s="34"/>
      <c r="AT3072" s="44" t="s">
        <v>7212</v>
      </c>
      <c r="AU3072" s="44"/>
      <c r="AV3072" s="751" t="str" cm="1">
        <f t="array" ref="AV30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2" s="34"/>
      <c r="AX3072" s="34"/>
      <c r="AY3072" s="34"/>
      <c r="AZ3072" s="34"/>
      <c r="BA3072" s="34"/>
      <c r="BB3072" s="34"/>
      <c r="BC3072" s="34"/>
      <c r="BD3072" s="44">
        <v>21009</v>
      </c>
      <c r="BE3072" s="34" t="s">
        <v>1601</v>
      </c>
      <c r="BF3072" s="43" t="s">
        <v>1277</v>
      </c>
      <c r="BG3072" s="34" t="s">
        <v>481</v>
      </c>
      <c r="BH3072" s="34" t="s">
        <v>397</v>
      </c>
      <c r="BI3072" s="34" t="s">
        <v>7313</v>
      </c>
      <c r="BJ3072" s="44" t="s">
        <v>4708</v>
      </c>
      <c r="BK3072" s="44" t="s">
        <v>7273</v>
      </c>
    </row>
    <row r="3073" spans="22:63">
      <c r="V3073" s="43">
        <v>485</v>
      </c>
      <c r="W3073" s="34" t="s">
        <v>4837</v>
      </c>
      <c r="X3073" s="44">
        <v>21010</v>
      </c>
      <c r="Y3073" s="34" t="s">
        <v>1852</v>
      </c>
      <c r="Z3073" s="43" t="s">
        <v>1277</v>
      </c>
      <c r="AA3073" s="34" t="s">
        <v>481</v>
      </c>
      <c r="AB3073" s="34" t="s">
        <v>397</v>
      </c>
      <c r="AC3073" s="34" t="s">
        <v>7314</v>
      </c>
      <c r="AD3073" s="44" t="s">
        <v>4708</v>
      </c>
      <c r="AE3073" s="44" t="s">
        <v>7273</v>
      </c>
      <c r="AF3073" s="43">
        <v>485</v>
      </c>
      <c r="AG3073" s="34" t="s">
        <v>4837</v>
      </c>
      <c r="AH3073" s="34" t="s">
        <v>4836</v>
      </c>
      <c r="AI3073" s="43" t="s">
        <v>4790</v>
      </c>
      <c r="AJ3073" s="44" t="s">
        <v>4838</v>
      </c>
      <c r="AK3073" s="295">
        <v>7860034</v>
      </c>
      <c r="AL3073" s="44" t="s">
        <v>481</v>
      </c>
      <c r="AM3073" s="44" t="s">
        <v>4842</v>
      </c>
      <c r="AN3073" s="296">
        <v>285095900</v>
      </c>
      <c r="AO3073" s="34"/>
      <c r="AP3073" s="34"/>
      <c r="AQ3073" s="34"/>
      <c r="AR3073" s="34"/>
      <c r="AS3073" s="34"/>
      <c r="AT3073" s="44" t="s">
        <v>7212</v>
      </c>
      <c r="AU3073" s="44"/>
      <c r="AV3073" s="751" t="str" cm="1">
        <f t="array" ref="AV30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3" s="34"/>
      <c r="AX3073" s="34"/>
      <c r="AY3073" s="34"/>
      <c r="AZ3073" s="34"/>
      <c r="BA3073" s="34"/>
      <c r="BB3073" s="34"/>
      <c r="BC3073" s="34"/>
      <c r="BD3073" s="44">
        <v>21010</v>
      </c>
      <c r="BE3073" s="34" t="s">
        <v>1852</v>
      </c>
      <c r="BF3073" s="43" t="s">
        <v>1277</v>
      </c>
      <c r="BG3073" s="34" t="s">
        <v>481</v>
      </c>
      <c r="BH3073" s="34" t="s">
        <v>397</v>
      </c>
      <c r="BI3073" s="34" t="s">
        <v>7314</v>
      </c>
      <c r="BJ3073" s="44" t="s">
        <v>4708</v>
      </c>
      <c r="BK3073" s="44" t="s">
        <v>7273</v>
      </c>
    </row>
    <row r="3074" spans="22:63">
      <c r="V3074" s="43">
        <v>485</v>
      </c>
      <c r="W3074" s="34" t="s">
        <v>4837</v>
      </c>
      <c r="X3074" s="44">
        <v>21302</v>
      </c>
      <c r="Y3074" s="34" t="s">
        <v>746</v>
      </c>
      <c r="Z3074" s="43" t="s">
        <v>1277</v>
      </c>
      <c r="AA3074" s="34" t="s">
        <v>484</v>
      </c>
      <c r="AB3074" s="34" t="s">
        <v>397</v>
      </c>
      <c r="AC3074" s="34" t="s">
        <v>746</v>
      </c>
      <c r="AD3074" s="44" t="s">
        <v>4708</v>
      </c>
      <c r="AE3074" s="44" t="s">
        <v>7273</v>
      </c>
      <c r="AF3074" s="43">
        <v>485</v>
      </c>
      <c r="AG3074" s="34" t="s">
        <v>4837</v>
      </c>
      <c r="AH3074" s="34" t="s">
        <v>4836</v>
      </c>
      <c r="AI3074" s="43" t="s">
        <v>4790</v>
      </c>
      <c r="AJ3074" s="44" t="s">
        <v>4838</v>
      </c>
      <c r="AK3074" s="295">
        <v>7860034</v>
      </c>
      <c r="AL3074" s="44" t="s">
        <v>481</v>
      </c>
      <c r="AM3074" s="44" t="s">
        <v>4842</v>
      </c>
      <c r="AN3074" s="296">
        <v>285095900</v>
      </c>
      <c r="AO3074" s="34"/>
      <c r="AP3074" s="34"/>
      <c r="AQ3074" s="34"/>
      <c r="AR3074" s="34"/>
      <c r="AS3074" s="34"/>
      <c r="AT3074" s="44" t="s">
        <v>7212</v>
      </c>
      <c r="AU3074" s="44"/>
      <c r="AV3074" s="751" t="str" cm="1">
        <f t="array" ref="AV30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4" s="34"/>
      <c r="AX3074" s="34"/>
      <c r="AY3074" s="34"/>
      <c r="AZ3074" s="34"/>
      <c r="BA3074" s="34"/>
      <c r="BB3074" s="34"/>
      <c r="BC3074" s="34"/>
      <c r="BD3074" s="44">
        <v>21302</v>
      </c>
      <c r="BE3074" s="34" t="s">
        <v>746</v>
      </c>
      <c r="BF3074" s="43" t="s">
        <v>1277</v>
      </c>
      <c r="BG3074" s="34" t="s">
        <v>484</v>
      </c>
      <c r="BH3074" s="34" t="s">
        <v>397</v>
      </c>
      <c r="BI3074" s="34" t="s">
        <v>746</v>
      </c>
      <c r="BJ3074" s="44" t="s">
        <v>4708</v>
      </c>
      <c r="BK3074" s="44" t="s">
        <v>7273</v>
      </c>
    </row>
    <row r="3075" spans="22:63">
      <c r="V3075" s="43">
        <v>485</v>
      </c>
      <c r="W3075" s="34" t="s">
        <v>4837</v>
      </c>
      <c r="X3075" s="44">
        <v>21303</v>
      </c>
      <c r="Y3075" s="34" t="s">
        <v>1015</v>
      </c>
      <c r="Z3075" s="43" t="s">
        <v>1277</v>
      </c>
      <c r="AA3075" s="34" t="s">
        <v>484</v>
      </c>
      <c r="AB3075" s="34" t="s">
        <v>397</v>
      </c>
      <c r="AC3075" s="34" t="s">
        <v>1015</v>
      </c>
      <c r="AD3075" s="44" t="s">
        <v>4708</v>
      </c>
      <c r="AE3075" s="44" t="s">
        <v>7273</v>
      </c>
      <c r="AF3075" s="43">
        <v>485</v>
      </c>
      <c r="AG3075" s="34" t="s">
        <v>4837</v>
      </c>
      <c r="AH3075" s="34" t="s">
        <v>4836</v>
      </c>
      <c r="AI3075" s="43" t="s">
        <v>4790</v>
      </c>
      <c r="AJ3075" s="44" t="s">
        <v>4838</v>
      </c>
      <c r="AK3075" s="295">
        <v>7860034</v>
      </c>
      <c r="AL3075" s="44" t="s">
        <v>481</v>
      </c>
      <c r="AM3075" s="44" t="s">
        <v>4842</v>
      </c>
      <c r="AN3075" s="296">
        <v>285095900</v>
      </c>
      <c r="AO3075" s="34"/>
      <c r="AP3075" s="34"/>
      <c r="AQ3075" s="34"/>
      <c r="AR3075" s="34"/>
      <c r="AS3075" s="34"/>
      <c r="AT3075" s="44" t="s">
        <v>7212</v>
      </c>
      <c r="AU3075" s="44"/>
      <c r="AV3075" s="751" t="str" cm="1">
        <f t="array" ref="AV30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5" s="34"/>
      <c r="AX3075" s="34"/>
      <c r="AY3075" s="34"/>
      <c r="AZ3075" s="34"/>
      <c r="BA3075" s="34"/>
      <c r="BB3075" s="34"/>
      <c r="BC3075" s="34"/>
      <c r="BD3075" s="44">
        <v>21303</v>
      </c>
      <c r="BE3075" s="34" t="s">
        <v>1015</v>
      </c>
      <c r="BF3075" s="43" t="s">
        <v>1277</v>
      </c>
      <c r="BG3075" s="34" t="s">
        <v>484</v>
      </c>
      <c r="BH3075" s="34" t="s">
        <v>397</v>
      </c>
      <c r="BI3075" s="34" t="s">
        <v>1015</v>
      </c>
      <c r="BJ3075" s="44" t="s">
        <v>4708</v>
      </c>
      <c r="BK3075" s="44" t="s">
        <v>7273</v>
      </c>
    </row>
    <row r="3076" spans="22:63">
      <c r="V3076" s="43">
        <v>485</v>
      </c>
      <c r="W3076" s="34" t="s">
        <v>4837</v>
      </c>
      <c r="X3076" s="44">
        <v>21300</v>
      </c>
      <c r="Y3076" s="34" t="s">
        <v>7315</v>
      </c>
      <c r="Z3076" s="43" t="s">
        <v>1277</v>
      </c>
      <c r="AA3076" s="34" t="s">
        <v>484</v>
      </c>
      <c r="AB3076" s="34" t="s">
        <v>397</v>
      </c>
      <c r="AC3076" s="34" t="s">
        <v>7316</v>
      </c>
      <c r="AD3076" s="44" t="s">
        <v>4708</v>
      </c>
      <c r="AE3076" s="44" t="s">
        <v>7273</v>
      </c>
      <c r="AF3076" s="43">
        <v>485</v>
      </c>
      <c r="AG3076" s="34" t="s">
        <v>4837</v>
      </c>
      <c r="AH3076" s="34" t="s">
        <v>4836</v>
      </c>
      <c r="AI3076" s="43" t="s">
        <v>4790</v>
      </c>
      <c r="AJ3076" s="44" t="s">
        <v>4838</v>
      </c>
      <c r="AK3076" s="295">
        <v>7860034</v>
      </c>
      <c r="AL3076" s="44" t="s">
        <v>481</v>
      </c>
      <c r="AM3076" s="44" t="s">
        <v>4842</v>
      </c>
      <c r="AN3076" s="296">
        <v>285095900</v>
      </c>
      <c r="AO3076" s="34"/>
      <c r="AP3076" s="34"/>
      <c r="AQ3076" s="34"/>
      <c r="AR3076" s="34"/>
      <c r="AS3076" s="34"/>
      <c r="AT3076" s="44" t="s">
        <v>7212</v>
      </c>
      <c r="AU3076" s="44"/>
      <c r="AV3076" s="751" t="str" cm="1">
        <f t="array" ref="AV30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6" s="34"/>
      <c r="AX3076" s="34"/>
      <c r="AY3076" s="34"/>
      <c r="AZ3076" s="34"/>
      <c r="BA3076" s="34"/>
      <c r="BB3076" s="34"/>
      <c r="BC3076" s="34"/>
      <c r="BD3076" s="44">
        <v>21300</v>
      </c>
      <c r="BE3076" s="34" t="s">
        <v>7315</v>
      </c>
      <c r="BF3076" s="43" t="s">
        <v>1277</v>
      </c>
      <c r="BG3076" s="34" t="s">
        <v>484</v>
      </c>
      <c r="BH3076" s="34" t="s">
        <v>397</v>
      </c>
      <c r="BI3076" s="34" t="s">
        <v>7316</v>
      </c>
      <c r="BJ3076" s="44" t="s">
        <v>4708</v>
      </c>
      <c r="BK3076" s="44" t="s">
        <v>7273</v>
      </c>
    </row>
    <row r="3077" spans="22:63">
      <c r="V3077" s="43">
        <v>485</v>
      </c>
      <c r="W3077" s="34" t="s">
        <v>4837</v>
      </c>
      <c r="X3077" s="44">
        <v>21308</v>
      </c>
      <c r="Y3077" s="34" t="s">
        <v>1604</v>
      </c>
      <c r="Z3077" s="43" t="s">
        <v>1277</v>
      </c>
      <c r="AA3077" s="34" t="s">
        <v>484</v>
      </c>
      <c r="AB3077" s="34" t="s">
        <v>397</v>
      </c>
      <c r="AC3077" s="34" t="s">
        <v>7316</v>
      </c>
      <c r="AD3077" s="44" t="s">
        <v>4708</v>
      </c>
      <c r="AE3077" s="44" t="s">
        <v>7273</v>
      </c>
      <c r="AF3077" s="43">
        <v>485</v>
      </c>
      <c r="AG3077" s="34" t="s">
        <v>4837</v>
      </c>
      <c r="AH3077" s="34" t="s">
        <v>4836</v>
      </c>
      <c r="AI3077" s="43" t="s">
        <v>4790</v>
      </c>
      <c r="AJ3077" s="44" t="s">
        <v>4838</v>
      </c>
      <c r="AK3077" s="295">
        <v>7860034</v>
      </c>
      <c r="AL3077" s="44" t="s">
        <v>481</v>
      </c>
      <c r="AM3077" s="44" t="s">
        <v>4842</v>
      </c>
      <c r="AN3077" s="296">
        <v>285095900</v>
      </c>
      <c r="AO3077" s="34"/>
      <c r="AP3077" s="34"/>
      <c r="AQ3077" s="34"/>
      <c r="AR3077" s="34"/>
      <c r="AS3077" s="34"/>
      <c r="AT3077" s="44" t="s">
        <v>7212</v>
      </c>
      <c r="AU3077" s="44"/>
      <c r="AV3077" s="751" t="str" cm="1">
        <f t="array" ref="AV30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7" s="34"/>
      <c r="AX3077" s="34"/>
      <c r="AY3077" s="34"/>
      <c r="AZ3077" s="34"/>
      <c r="BA3077" s="34"/>
      <c r="BB3077" s="34"/>
      <c r="BC3077" s="34"/>
      <c r="BD3077" s="44">
        <v>21308</v>
      </c>
      <c r="BE3077" s="34" t="s">
        <v>1604</v>
      </c>
      <c r="BF3077" s="43" t="s">
        <v>1277</v>
      </c>
      <c r="BG3077" s="34" t="s">
        <v>484</v>
      </c>
      <c r="BH3077" s="34" t="s">
        <v>397</v>
      </c>
      <c r="BI3077" s="34" t="s">
        <v>7316</v>
      </c>
      <c r="BJ3077" s="44" t="s">
        <v>4708</v>
      </c>
      <c r="BK3077" s="44" t="s">
        <v>7273</v>
      </c>
    </row>
    <row r="3078" spans="22:63">
      <c r="V3078" s="43">
        <v>485</v>
      </c>
      <c r="W3078" s="34" t="s">
        <v>4837</v>
      </c>
      <c r="X3078" s="44">
        <v>21309</v>
      </c>
      <c r="Y3078" s="34" t="s">
        <v>1854</v>
      </c>
      <c r="Z3078" s="43" t="s">
        <v>1277</v>
      </c>
      <c r="AA3078" s="34" t="s">
        <v>484</v>
      </c>
      <c r="AB3078" s="34" t="s">
        <v>397</v>
      </c>
      <c r="AC3078" s="34" t="s">
        <v>7317</v>
      </c>
      <c r="AD3078" s="44" t="s">
        <v>4708</v>
      </c>
      <c r="AE3078" s="44" t="s">
        <v>7273</v>
      </c>
      <c r="AF3078" s="43">
        <v>485</v>
      </c>
      <c r="AG3078" s="34" t="s">
        <v>4837</v>
      </c>
      <c r="AH3078" s="34" t="s">
        <v>4836</v>
      </c>
      <c r="AI3078" s="43" t="s">
        <v>4790</v>
      </c>
      <c r="AJ3078" s="44" t="s">
        <v>4838</v>
      </c>
      <c r="AK3078" s="295">
        <v>7860034</v>
      </c>
      <c r="AL3078" s="44" t="s">
        <v>481</v>
      </c>
      <c r="AM3078" s="44" t="s">
        <v>4842</v>
      </c>
      <c r="AN3078" s="296">
        <v>285095900</v>
      </c>
      <c r="AO3078" s="34"/>
      <c r="AP3078" s="34"/>
      <c r="AQ3078" s="34"/>
      <c r="AR3078" s="34"/>
      <c r="AS3078" s="34"/>
      <c r="AT3078" s="44" t="s">
        <v>7212</v>
      </c>
      <c r="AU3078" s="44"/>
      <c r="AV3078" s="751" t="str" cm="1">
        <f t="array" ref="AV30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8" s="34"/>
      <c r="AX3078" s="34"/>
      <c r="AY3078" s="34"/>
      <c r="AZ3078" s="34"/>
      <c r="BA3078" s="34"/>
      <c r="BB3078" s="34"/>
      <c r="BC3078" s="34"/>
      <c r="BD3078" s="44">
        <v>21309</v>
      </c>
      <c r="BE3078" s="34" t="s">
        <v>1854</v>
      </c>
      <c r="BF3078" s="43" t="s">
        <v>1277</v>
      </c>
      <c r="BG3078" s="34" t="s">
        <v>484</v>
      </c>
      <c r="BH3078" s="34" t="s">
        <v>397</v>
      </c>
      <c r="BI3078" s="34" t="s">
        <v>7317</v>
      </c>
      <c r="BJ3078" s="44" t="s">
        <v>4708</v>
      </c>
      <c r="BK3078" s="44" t="s">
        <v>7273</v>
      </c>
    </row>
    <row r="3079" spans="22:63">
      <c r="V3079" s="43">
        <v>485</v>
      </c>
      <c r="W3079" s="34" t="s">
        <v>4837</v>
      </c>
      <c r="X3079" s="44">
        <v>21307</v>
      </c>
      <c r="Y3079" s="34" t="s">
        <v>1310</v>
      </c>
      <c r="Z3079" s="43" t="s">
        <v>1277</v>
      </c>
      <c r="AA3079" s="34" t="s">
        <v>484</v>
      </c>
      <c r="AB3079" s="34" t="s">
        <v>397</v>
      </c>
      <c r="AC3079" s="34" t="s">
        <v>1310</v>
      </c>
      <c r="AD3079" s="44" t="s">
        <v>4708</v>
      </c>
      <c r="AE3079" s="44" t="s">
        <v>7273</v>
      </c>
      <c r="AF3079" s="43">
        <v>485</v>
      </c>
      <c r="AG3079" s="34" t="s">
        <v>4837</v>
      </c>
      <c r="AH3079" s="34" t="s">
        <v>4836</v>
      </c>
      <c r="AI3079" s="43" t="s">
        <v>4790</v>
      </c>
      <c r="AJ3079" s="44" t="s">
        <v>4838</v>
      </c>
      <c r="AK3079" s="295">
        <v>7860034</v>
      </c>
      <c r="AL3079" s="44" t="s">
        <v>481</v>
      </c>
      <c r="AM3079" s="44" t="s">
        <v>4842</v>
      </c>
      <c r="AN3079" s="296">
        <v>285095900</v>
      </c>
      <c r="AO3079" s="34"/>
      <c r="AP3079" s="34"/>
      <c r="AQ3079" s="34"/>
      <c r="AR3079" s="34"/>
      <c r="AS3079" s="34"/>
      <c r="AT3079" s="44" t="s">
        <v>7318</v>
      </c>
      <c r="AU3079" s="44"/>
      <c r="AV3079" s="751" t="str" cm="1">
        <f t="array" ref="AV30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DA</v>
      </c>
      <c r="AW3079" s="34"/>
      <c r="AX3079" s="34"/>
      <c r="AY3079" s="34"/>
      <c r="AZ3079" s="34"/>
      <c r="BA3079" s="34"/>
      <c r="BB3079" s="34"/>
      <c r="BC3079" s="34"/>
      <c r="BD3079" s="44">
        <v>21307</v>
      </c>
      <c r="BE3079" s="34" t="s">
        <v>1310</v>
      </c>
      <c r="BF3079" s="43" t="s">
        <v>1277</v>
      </c>
      <c r="BG3079" s="34" t="s">
        <v>484</v>
      </c>
      <c r="BH3079" s="34" t="s">
        <v>397</v>
      </c>
      <c r="BI3079" s="34" t="s">
        <v>1310</v>
      </c>
      <c r="BJ3079" s="44" t="s">
        <v>4708</v>
      </c>
      <c r="BK3079" s="44" t="s">
        <v>7273</v>
      </c>
    </row>
    <row r="3080" spans="22:63">
      <c r="V3080" s="43">
        <v>555</v>
      </c>
      <c r="W3080" s="34" t="s">
        <v>4897</v>
      </c>
      <c r="X3080" s="44">
        <v>80500</v>
      </c>
      <c r="Y3080" s="34" t="s">
        <v>7319</v>
      </c>
      <c r="Z3080" s="43" t="s">
        <v>426</v>
      </c>
      <c r="AA3080" s="34" t="s">
        <v>403</v>
      </c>
      <c r="AB3080" s="34" t="s">
        <v>403</v>
      </c>
      <c r="AC3080" s="34" t="s">
        <v>7320</v>
      </c>
      <c r="AD3080" s="44" t="s">
        <v>4894</v>
      </c>
      <c r="AE3080" s="44" t="s">
        <v>4894</v>
      </c>
      <c r="AF3080" s="43">
        <v>555</v>
      </c>
      <c r="AG3080" s="34" t="s">
        <v>4897</v>
      </c>
      <c r="AH3080" s="34" t="s">
        <v>4896</v>
      </c>
      <c r="AI3080" s="43" t="s">
        <v>4898</v>
      </c>
      <c r="AJ3080" s="44" t="s">
        <v>4899</v>
      </c>
      <c r="AK3080" s="295">
        <v>8000318</v>
      </c>
      <c r="AL3080" s="44" t="s">
        <v>403</v>
      </c>
      <c r="AM3080" s="44" t="s">
        <v>4903</v>
      </c>
      <c r="AN3080" s="296">
        <v>289152650</v>
      </c>
      <c r="AO3080" s="34"/>
      <c r="AP3080" s="34"/>
      <c r="AQ3080" s="34"/>
      <c r="AR3080" s="34"/>
      <c r="AS3080" s="34"/>
      <c r="AT3080" s="44" t="s">
        <v>7318</v>
      </c>
      <c r="AU3080" s="44"/>
      <c r="AV3080" s="751" t="str" cm="1">
        <f t="array" ref="AV30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0" s="34"/>
      <c r="AX3080" s="34"/>
      <c r="AY3080" s="34"/>
      <c r="AZ3080" s="34"/>
      <c r="BA3080" s="34"/>
      <c r="BB3080" s="34"/>
      <c r="BC3080" s="34"/>
      <c r="BD3080" s="44">
        <v>80500</v>
      </c>
      <c r="BE3080" s="34" t="s">
        <v>7319</v>
      </c>
      <c r="BF3080" s="43" t="s">
        <v>426</v>
      </c>
      <c r="BG3080" s="34" t="s">
        <v>403</v>
      </c>
      <c r="BH3080" s="34" t="s">
        <v>403</v>
      </c>
      <c r="BI3080" s="34" t="s">
        <v>7320</v>
      </c>
      <c r="BJ3080" s="44" t="s">
        <v>4894</v>
      </c>
      <c r="BK3080" s="44" t="s">
        <v>4894</v>
      </c>
    </row>
    <row r="3081" spans="22:63">
      <c r="V3081" s="43">
        <v>555</v>
      </c>
      <c r="W3081" s="34" t="s">
        <v>4897</v>
      </c>
      <c r="X3081" s="44">
        <v>80506</v>
      </c>
      <c r="Y3081" s="34" t="s">
        <v>1078</v>
      </c>
      <c r="Z3081" s="43" t="s">
        <v>426</v>
      </c>
      <c r="AA3081" s="34" t="s">
        <v>403</v>
      </c>
      <c r="AB3081" s="34" t="s">
        <v>403</v>
      </c>
      <c r="AC3081" s="34" t="s">
        <v>1078</v>
      </c>
      <c r="AD3081" s="44" t="s">
        <v>4894</v>
      </c>
      <c r="AE3081" s="44" t="s">
        <v>4894</v>
      </c>
      <c r="AF3081" s="43">
        <v>555</v>
      </c>
      <c r="AG3081" s="34" t="s">
        <v>4897</v>
      </c>
      <c r="AH3081" s="34" t="s">
        <v>4896</v>
      </c>
      <c r="AI3081" s="43" t="s">
        <v>4898</v>
      </c>
      <c r="AJ3081" s="44" t="s">
        <v>4899</v>
      </c>
      <c r="AK3081" s="295">
        <v>8000318</v>
      </c>
      <c r="AL3081" s="44" t="s">
        <v>403</v>
      </c>
      <c r="AM3081" s="44" t="s">
        <v>4903</v>
      </c>
      <c r="AN3081" s="296">
        <v>289152650</v>
      </c>
      <c r="AO3081" s="34"/>
      <c r="AP3081" s="34"/>
      <c r="AQ3081" s="34"/>
      <c r="AR3081" s="34"/>
      <c r="AS3081" s="34"/>
      <c r="AT3081" s="44" t="s">
        <v>7318</v>
      </c>
      <c r="AU3081" s="44"/>
      <c r="AV3081" s="751" t="str" cm="1">
        <f t="array" ref="AV30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1" s="34"/>
      <c r="AX3081" s="34"/>
      <c r="AY3081" s="34"/>
      <c r="AZ3081" s="34"/>
      <c r="BA3081" s="34"/>
      <c r="BB3081" s="34"/>
      <c r="BC3081" s="34"/>
      <c r="BD3081" s="44">
        <v>80506</v>
      </c>
      <c r="BE3081" s="34" t="s">
        <v>1078</v>
      </c>
      <c r="BF3081" s="43" t="s">
        <v>426</v>
      </c>
      <c r="BG3081" s="34" t="s">
        <v>403</v>
      </c>
      <c r="BH3081" s="34" t="s">
        <v>403</v>
      </c>
      <c r="BI3081" s="34" t="s">
        <v>1078</v>
      </c>
      <c r="BJ3081" s="44" t="s">
        <v>4894</v>
      </c>
      <c r="BK3081" s="44" t="s">
        <v>4894</v>
      </c>
    </row>
    <row r="3082" spans="22:63">
      <c r="V3082" s="43">
        <v>555</v>
      </c>
      <c r="W3082" s="34" t="s">
        <v>4897</v>
      </c>
      <c r="X3082" s="44">
        <v>80503</v>
      </c>
      <c r="Y3082" s="34" t="s">
        <v>813</v>
      </c>
      <c r="Z3082" s="43" t="s">
        <v>426</v>
      </c>
      <c r="AA3082" s="34" t="s">
        <v>403</v>
      </c>
      <c r="AB3082" s="34" t="s">
        <v>403</v>
      </c>
      <c r="AC3082" s="34" t="s">
        <v>813</v>
      </c>
      <c r="AD3082" s="44" t="s">
        <v>4894</v>
      </c>
      <c r="AE3082" s="44" t="s">
        <v>4894</v>
      </c>
      <c r="AF3082" s="43">
        <v>555</v>
      </c>
      <c r="AG3082" s="34" t="s">
        <v>4897</v>
      </c>
      <c r="AH3082" s="34" t="s">
        <v>4896</v>
      </c>
      <c r="AI3082" s="43" t="s">
        <v>4898</v>
      </c>
      <c r="AJ3082" s="44" t="s">
        <v>4899</v>
      </c>
      <c r="AK3082" s="295">
        <v>8000318</v>
      </c>
      <c r="AL3082" s="44" t="s">
        <v>403</v>
      </c>
      <c r="AM3082" s="44" t="s">
        <v>4903</v>
      </c>
      <c r="AN3082" s="296">
        <v>289152650</v>
      </c>
      <c r="AO3082" s="34"/>
      <c r="AP3082" s="34"/>
      <c r="AQ3082" s="34"/>
      <c r="AR3082" s="34"/>
      <c r="AS3082" s="34"/>
      <c r="AT3082" s="44" t="s">
        <v>7318</v>
      </c>
      <c r="AU3082" s="44"/>
      <c r="AV3082" s="751" t="str" cm="1">
        <f t="array" ref="AV30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2" s="34"/>
      <c r="AX3082" s="34"/>
      <c r="AY3082" s="34"/>
      <c r="AZ3082" s="34"/>
      <c r="BA3082" s="34"/>
      <c r="BB3082" s="34"/>
      <c r="BC3082" s="34"/>
      <c r="BD3082" s="44">
        <v>80503</v>
      </c>
      <c r="BE3082" s="34" t="s">
        <v>813</v>
      </c>
      <c r="BF3082" s="43" t="s">
        <v>426</v>
      </c>
      <c r="BG3082" s="34" t="s">
        <v>403</v>
      </c>
      <c r="BH3082" s="34" t="s">
        <v>403</v>
      </c>
      <c r="BI3082" s="34" t="s">
        <v>813</v>
      </c>
      <c r="BJ3082" s="44" t="s">
        <v>4894</v>
      </c>
      <c r="BK3082" s="44" t="s">
        <v>4894</v>
      </c>
    </row>
    <row r="3083" spans="22:63">
      <c r="V3083" s="43">
        <v>555</v>
      </c>
      <c r="W3083" s="34" t="s">
        <v>4897</v>
      </c>
      <c r="X3083" s="44">
        <v>80507</v>
      </c>
      <c r="Y3083" s="34" t="s">
        <v>1373</v>
      </c>
      <c r="Z3083" s="43" t="s">
        <v>426</v>
      </c>
      <c r="AA3083" s="34" t="s">
        <v>403</v>
      </c>
      <c r="AB3083" s="34" t="s">
        <v>403</v>
      </c>
      <c r="AC3083" s="34" t="s">
        <v>7321</v>
      </c>
      <c r="AD3083" s="44" t="s">
        <v>4894</v>
      </c>
      <c r="AE3083" s="44" t="s">
        <v>4894</v>
      </c>
      <c r="AF3083" s="43">
        <v>555</v>
      </c>
      <c r="AG3083" s="34" t="s">
        <v>4897</v>
      </c>
      <c r="AH3083" s="34" t="s">
        <v>4896</v>
      </c>
      <c r="AI3083" s="43" t="s">
        <v>4898</v>
      </c>
      <c r="AJ3083" s="44" t="s">
        <v>4899</v>
      </c>
      <c r="AK3083" s="295">
        <v>8000318</v>
      </c>
      <c r="AL3083" s="44" t="s">
        <v>403</v>
      </c>
      <c r="AM3083" s="44" t="s">
        <v>4903</v>
      </c>
      <c r="AN3083" s="296">
        <v>289152650</v>
      </c>
      <c r="AO3083" s="34"/>
      <c r="AP3083" s="34"/>
      <c r="AQ3083" s="34"/>
      <c r="AR3083" s="34"/>
      <c r="AS3083" s="34"/>
      <c r="AT3083" s="44" t="s">
        <v>7318</v>
      </c>
      <c r="AU3083" s="44"/>
      <c r="AV3083" s="751" t="str" cm="1">
        <f t="array" ref="AV30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3" s="34"/>
      <c r="AX3083" s="34"/>
      <c r="AY3083" s="34"/>
      <c r="AZ3083" s="34"/>
      <c r="BA3083" s="34"/>
      <c r="BB3083" s="34"/>
      <c r="BC3083" s="34"/>
      <c r="BD3083" s="44">
        <v>80507</v>
      </c>
      <c r="BE3083" s="34" t="s">
        <v>1373</v>
      </c>
      <c r="BF3083" s="43" t="s">
        <v>426</v>
      </c>
      <c r="BG3083" s="34" t="s">
        <v>403</v>
      </c>
      <c r="BH3083" s="34" t="s">
        <v>403</v>
      </c>
      <c r="BI3083" s="34" t="s">
        <v>7321</v>
      </c>
      <c r="BJ3083" s="44" t="s">
        <v>4894</v>
      </c>
      <c r="BK3083" s="44" t="s">
        <v>4894</v>
      </c>
    </row>
    <row r="3084" spans="22:63">
      <c r="V3084" s="43">
        <v>555</v>
      </c>
      <c r="W3084" s="34" t="s">
        <v>4897</v>
      </c>
      <c r="X3084" s="44">
        <v>80508</v>
      </c>
      <c r="Y3084" s="34" t="s">
        <v>1661</v>
      </c>
      <c r="Z3084" s="43" t="s">
        <v>426</v>
      </c>
      <c r="AA3084" s="34" t="s">
        <v>403</v>
      </c>
      <c r="AB3084" s="34" t="s">
        <v>403</v>
      </c>
      <c r="AC3084" s="34" t="s">
        <v>7320</v>
      </c>
      <c r="AD3084" s="44" t="s">
        <v>4894</v>
      </c>
      <c r="AE3084" s="44" t="s">
        <v>4894</v>
      </c>
      <c r="AF3084" s="43">
        <v>555</v>
      </c>
      <c r="AG3084" s="34" t="s">
        <v>4897</v>
      </c>
      <c r="AH3084" s="34" t="s">
        <v>4896</v>
      </c>
      <c r="AI3084" s="43" t="s">
        <v>4898</v>
      </c>
      <c r="AJ3084" s="44" t="s">
        <v>4899</v>
      </c>
      <c r="AK3084" s="295">
        <v>8000318</v>
      </c>
      <c r="AL3084" s="44" t="s">
        <v>403</v>
      </c>
      <c r="AM3084" s="44" t="s">
        <v>4903</v>
      </c>
      <c r="AN3084" s="296">
        <v>289152650</v>
      </c>
      <c r="AO3084" s="34"/>
      <c r="AP3084" s="34"/>
      <c r="AQ3084" s="34"/>
      <c r="AR3084" s="34"/>
      <c r="AS3084" s="34"/>
      <c r="AT3084" s="44" t="s">
        <v>7318</v>
      </c>
      <c r="AU3084" s="44"/>
      <c r="AV3084" s="751" t="str" cm="1">
        <f t="array" ref="AV30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4" s="34"/>
      <c r="AX3084" s="34"/>
      <c r="AY3084" s="34"/>
      <c r="AZ3084" s="34"/>
      <c r="BA3084" s="34"/>
      <c r="BB3084" s="34"/>
      <c r="BC3084" s="34"/>
      <c r="BD3084" s="44">
        <v>80508</v>
      </c>
      <c r="BE3084" s="34" t="s">
        <v>1661</v>
      </c>
      <c r="BF3084" s="43" t="s">
        <v>426</v>
      </c>
      <c r="BG3084" s="34" t="s">
        <v>403</v>
      </c>
      <c r="BH3084" s="34" t="s">
        <v>403</v>
      </c>
      <c r="BI3084" s="34" t="s">
        <v>7320</v>
      </c>
      <c r="BJ3084" s="44" t="s">
        <v>4894</v>
      </c>
      <c r="BK3084" s="44" t="s">
        <v>4894</v>
      </c>
    </row>
    <row r="3085" spans="22:63">
      <c r="V3085" s="43">
        <v>555</v>
      </c>
      <c r="W3085" s="34" t="s">
        <v>4897</v>
      </c>
      <c r="X3085" s="44">
        <v>81003</v>
      </c>
      <c r="Y3085" s="34" t="s">
        <v>552</v>
      </c>
      <c r="Z3085" s="43" t="s">
        <v>426</v>
      </c>
      <c r="AA3085" s="34" t="s">
        <v>552</v>
      </c>
      <c r="AB3085" s="34" t="s">
        <v>403</v>
      </c>
      <c r="AC3085" s="34" t="s">
        <v>552</v>
      </c>
      <c r="AD3085" s="44" t="s">
        <v>4894</v>
      </c>
      <c r="AE3085" s="44" t="s">
        <v>4894</v>
      </c>
      <c r="AF3085" s="43">
        <v>555</v>
      </c>
      <c r="AG3085" s="34" t="s">
        <v>4897</v>
      </c>
      <c r="AH3085" s="34" t="s">
        <v>4896</v>
      </c>
      <c r="AI3085" s="43" t="s">
        <v>4898</v>
      </c>
      <c r="AJ3085" s="44" t="s">
        <v>4899</v>
      </c>
      <c r="AK3085" s="295">
        <v>8000318</v>
      </c>
      <c r="AL3085" s="44" t="s">
        <v>403</v>
      </c>
      <c r="AM3085" s="44" t="s">
        <v>4903</v>
      </c>
      <c r="AN3085" s="296">
        <v>289152650</v>
      </c>
      <c r="AO3085" s="34"/>
      <c r="AP3085" s="34"/>
      <c r="AQ3085" s="34"/>
      <c r="AR3085" s="34"/>
      <c r="AS3085" s="34"/>
      <c r="AT3085" s="44" t="s">
        <v>7318</v>
      </c>
      <c r="AU3085" s="44"/>
      <c r="AV3085" s="751" t="str" cm="1">
        <f t="array" ref="AV30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5" s="34"/>
      <c r="AX3085" s="34"/>
      <c r="AY3085" s="34"/>
      <c r="AZ3085" s="34"/>
      <c r="BA3085" s="34"/>
      <c r="BB3085" s="34"/>
      <c r="BC3085" s="34"/>
      <c r="BD3085" s="44">
        <v>81003</v>
      </c>
      <c r="BE3085" s="34" t="s">
        <v>552</v>
      </c>
      <c r="BF3085" s="43" t="s">
        <v>426</v>
      </c>
      <c r="BG3085" s="34" t="s">
        <v>552</v>
      </c>
      <c r="BH3085" s="34" t="s">
        <v>403</v>
      </c>
      <c r="BI3085" s="34" t="s">
        <v>552</v>
      </c>
      <c r="BJ3085" s="44" t="s">
        <v>4894</v>
      </c>
      <c r="BK3085" s="44" t="s">
        <v>4894</v>
      </c>
    </row>
    <row r="3086" spans="22:63">
      <c r="V3086" s="43">
        <v>555</v>
      </c>
      <c r="W3086" s="34" t="s">
        <v>4897</v>
      </c>
      <c r="X3086" s="44">
        <v>81000</v>
      </c>
      <c r="Y3086" s="34" t="s">
        <v>7322</v>
      </c>
      <c r="Z3086" s="43" t="s">
        <v>426</v>
      </c>
      <c r="AA3086" s="34" t="s">
        <v>552</v>
      </c>
      <c r="AB3086" s="34" t="s">
        <v>403</v>
      </c>
      <c r="AC3086" s="34" t="s">
        <v>552</v>
      </c>
      <c r="AD3086" s="44" t="s">
        <v>4894</v>
      </c>
      <c r="AE3086" s="44" t="s">
        <v>4894</v>
      </c>
      <c r="AF3086" s="43">
        <v>555</v>
      </c>
      <c r="AG3086" s="34" t="s">
        <v>4897</v>
      </c>
      <c r="AH3086" s="34" t="s">
        <v>4896</v>
      </c>
      <c r="AI3086" s="43" t="s">
        <v>4898</v>
      </c>
      <c r="AJ3086" s="44" t="s">
        <v>4899</v>
      </c>
      <c r="AK3086" s="295">
        <v>8000318</v>
      </c>
      <c r="AL3086" s="44" t="s">
        <v>403</v>
      </c>
      <c r="AM3086" s="44" t="s">
        <v>4903</v>
      </c>
      <c r="AN3086" s="296">
        <v>289152650</v>
      </c>
      <c r="AO3086" s="34"/>
      <c r="AP3086" s="34"/>
      <c r="AQ3086" s="34"/>
      <c r="AR3086" s="34"/>
      <c r="AS3086" s="34"/>
      <c r="AT3086" s="44" t="s">
        <v>7318</v>
      </c>
      <c r="AU3086" s="44"/>
      <c r="AV3086" s="751" t="str" cm="1">
        <f t="array" ref="AV30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6" s="34"/>
      <c r="AX3086" s="34"/>
      <c r="AY3086" s="34"/>
      <c r="AZ3086" s="34"/>
      <c r="BA3086" s="34"/>
      <c r="BB3086" s="34"/>
      <c r="BC3086" s="34"/>
      <c r="BD3086" s="44">
        <v>81000</v>
      </c>
      <c r="BE3086" s="34" t="s">
        <v>7322</v>
      </c>
      <c r="BF3086" s="43" t="s">
        <v>426</v>
      </c>
      <c r="BG3086" s="34" t="s">
        <v>552</v>
      </c>
      <c r="BH3086" s="34" t="s">
        <v>403</v>
      </c>
      <c r="BI3086" s="34" t="s">
        <v>552</v>
      </c>
      <c r="BJ3086" s="44" t="s">
        <v>4894</v>
      </c>
      <c r="BK3086" s="44" t="s">
        <v>4894</v>
      </c>
    </row>
    <row r="3087" spans="22:63">
      <c r="V3087" s="43">
        <v>555</v>
      </c>
      <c r="W3087" s="34" t="s">
        <v>4897</v>
      </c>
      <c r="X3087" s="44">
        <v>81004</v>
      </c>
      <c r="Y3087" s="34" t="s">
        <v>1083</v>
      </c>
      <c r="Z3087" s="43" t="s">
        <v>426</v>
      </c>
      <c r="AA3087" s="34" t="s">
        <v>552</v>
      </c>
      <c r="AB3087" s="34" t="s">
        <v>403</v>
      </c>
      <c r="AC3087" s="34" t="s">
        <v>1083</v>
      </c>
      <c r="AD3087" s="44" t="s">
        <v>4894</v>
      </c>
      <c r="AE3087" s="44" t="s">
        <v>4894</v>
      </c>
      <c r="AF3087" s="43">
        <v>555</v>
      </c>
      <c r="AG3087" s="34" t="s">
        <v>4897</v>
      </c>
      <c r="AH3087" s="34" t="s">
        <v>4896</v>
      </c>
      <c r="AI3087" s="43" t="s">
        <v>4898</v>
      </c>
      <c r="AJ3087" s="44" t="s">
        <v>4899</v>
      </c>
      <c r="AK3087" s="295">
        <v>8000318</v>
      </c>
      <c r="AL3087" s="44" t="s">
        <v>403</v>
      </c>
      <c r="AM3087" s="44" t="s">
        <v>4903</v>
      </c>
      <c r="AN3087" s="296">
        <v>289152650</v>
      </c>
      <c r="AO3087" s="34"/>
      <c r="AP3087" s="34"/>
      <c r="AQ3087" s="34"/>
      <c r="AR3087" s="34"/>
      <c r="AS3087" s="34"/>
      <c r="AT3087" s="44" t="s">
        <v>7318</v>
      </c>
      <c r="AU3087" s="44"/>
      <c r="AV3087" s="751" t="str" cm="1">
        <f t="array" ref="AV30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7" s="34"/>
      <c r="AX3087" s="34"/>
      <c r="AY3087" s="34"/>
      <c r="AZ3087" s="34"/>
      <c r="BA3087" s="34"/>
      <c r="BB3087" s="34"/>
      <c r="BC3087" s="34"/>
      <c r="BD3087" s="44">
        <v>81004</v>
      </c>
      <c r="BE3087" s="34" t="s">
        <v>1083</v>
      </c>
      <c r="BF3087" s="43" t="s">
        <v>426</v>
      </c>
      <c r="BG3087" s="34" t="s">
        <v>552</v>
      </c>
      <c r="BH3087" s="34" t="s">
        <v>403</v>
      </c>
      <c r="BI3087" s="34" t="s">
        <v>1083</v>
      </c>
      <c r="BJ3087" s="44" t="s">
        <v>4894</v>
      </c>
      <c r="BK3087" s="44" t="s">
        <v>4894</v>
      </c>
    </row>
    <row r="3088" spans="22:63">
      <c r="V3088" s="43">
        <v>555</v>
      </c>
      <c r="W3088" s="34" t="s">
        <v>4897</v>
      </c>
      <c r="X3088" s="44">
        <v>81005</v>
      </c>
      <c r="Y3088" s="34" t="s">
        <v>1377</v>
      </c>
      <c r="Z3088" s="43" t="s">
        <v>426</v>
      </c>
      <c r="AA3088" s="34" t="s">
        <v>552</v>
      </c>
      <c r="AB3088" s="34" t="s">
        <v>403</v>
      </c>
      <c r="AC3088" s="34" t="s">
        <v>1377</v>
      </c>
      <c r="AD3088" s="44" t="s">
        <v>4894</v>
      </c>
      <c r="AE3088" s="44" t="s">
        <v>4894</v>
      </c>
      <c r="AF3088" s="43">
        <v>555</v>
      </c>
      <c r="AG3088" s="34" t="s">
        <v>4897</v>
      </c>
      <c r="AH3088" s="34" t="s">
        <v>4896</v>
      </c>
      <c r="AI3088" s="43" t="s">
        <v>4898</v>
      </c>
      <c r="AJ3088" s="44" t="s">
        <v>4899</v>
      </c>
      <c r="AK3088" s="295">
        <v>8000318</v>
      </c>
      <c r="AL3088" s="44" t="s">
        <v>403</v>
      </c>
      <c r="AM3088" s="44" t="s">
        <v>4903</v>
      </c>
      <c r="AN3088" s="296">
        <v>289152650</v>
      </c>
      <c r="AO3088" s="34"/>
      <c r="AP3088" s="34"/>
      <c r="AQ3088" s="34"/>
      <c r="AR3088" s="34"/>
      <c r="AS3088" s="34"/>
      <c r="AT3088" s="44" t="s">
        <v>7318</v>
      </c>
      <c r="AU3088" s="44"/>
      <c r="AV3088" s="751" t="str" cm="1">
        <f t="array" ref="AV30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8" s="34"/>
      <c r="AX3088" s="34"/>
      <c r="AY3088" s="34"/>
      <c r="AZ3088" s="34"/>
      <c r="BA3088" s="34"/>
      <c r="BB3088" s="34"/>
      <c r="BC3088" s="34"/>
      <c r="BD3088" s="44">
        <v>81005</v>
      </c>
      <c r="BE3088" s="34" t="s">
        <v>1377</v>
      </c>
      <c r="BF3088" s="43" t="s">
        <v>426</v>
      </c>
      <c r="BG3088" s="34" t="s">
        <v>552</v>
      </c>
      <c r="BH3088" s="34" t="s">
        <v>403</v>
      </c>
      <c r="BI3088" s="34" t="s">
        <v>1377</v>
      </c>
      <c r="BJ3088" s="44" t="s">
        <v>4894</v>
      </c>
      <c r="BK3088" s="44" t="s">
        <v>4894</v>
      </c>
    </row>
    <row r="3089" spans="22:63">
      <c r="V3089" s="43">
        <v>555</v>
      </c>
      <c r="W3089" s="34" t="s">
        <v>4897</v>
      </c>
      <c r="X3089" s="44">
        <v>81006</v>
      </c>
      <c r="Y3089" s="34" t="s">
        <v>1665</v>
      </c>
      <c r="Z3089" s="43" t="s">
        <v>426</v>
      </c>
      <c r="AA3089" s="34" t="s">
        <v>552</v>
      </c>
      <c r="AB3089" s="34" t="s">
        <v>403</v>
      </c>
      <c r="AC3089" s="34" t="s">
        <v>7323</v>
      </c>
      <c r="AD3089" s="44" t="s">
        <v>4894</v>
      </c>
      <c r="AE3089" s="44" t="s">
        <v>4894</v>
      </c>
      <c r="AF3089" s="43">
        <v>555</v>
      </c>
      <c r="AG3089" s="34" t="s">
        <v>4897</v>
      </c>
      <c r="AH3089" s="34" t="s">
        <v>4896</v>
      </c>
      <c r="AI3089" s="43" t="s">
        <v>4898</v>
      </c>
      <c r="AJ3089" s="44" t="s">
        <v>4899</v>
      </c>
      <c r="AK3089" s="295">
        <v>8000318</v>
      </c>
      <c r="AL3089" s="44" t="s">
        <v>403</v>
      </c>
      <c r="AM3089" s="44" t="s">
        <v>4903</v>
      </c>
      <c r="AN3089" s="296">
        <v>289152650</v>
      </c>
      <c r="AO3089" s="34"/>
      <c r="AP3089" s="34"/>
      <c r="AQ3089" s="34"/>
      <c r="AR3089" s="34"/>
      <c r="AS3089" s="34"/>
      <c r="AT3089" s="44" t="s">
        <v>7318</v>
      </c>
      <c r="AU3089" s="44"/>
      <c r="AV3089" s="751" t="str" cm="1">
        <f t="array" ref="AV30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89" s="34"/>
      <c r="AX3089" s="34"/>
      <c r="AY3089" s="34"/>
      <c r="AZ3089" s="34"/>
      <c r="BA3089" s="34"/>
      <c r="BB3089" s="34"/>
      <c r="BC3089" s="34"/>
      <c r="BD3089" s="44">
        <v>81006</v>
      </c>
      <c r="BE3089" s="34" t="s">
        <v>1665</v>
      </c>
      <c r="BF3089" s="43" t="s">
        <v>426</v>
      </c>
      <c r="BG3089" s="34" t="s">
        <v>552</v>
      </c>
      <c r="BH3089" s="34" t="s">
        <v>403</v>
      </c>
      <c r="BI3089" s="34" t="s">
        <v>7323</v>
      </c>
      <c r="BJ3089" s="44" t="s">
        <v>4894</v>
      </c>
      <c r="BK3089" s="44" t="s">
        <v>4894</v>
      </c>
    </row>
    <row r="3090" spans="22:63">
      <c r="V3090" s="43">
        <v>555</v>
      </c>
      <c r="W3090" s="34" t="s">
        <v>4897</v>
      </c>
      <c r="X3090" s="44">
        <v>81201</v>
      </c>
      <c r="Y3090" s="34" t="s">
        <v>554</v>
      </c>
      <c r="Z3090" s="43" t="s">
        <v>426</v>
      </c>
      <c r="AA3090" s="34" t="s">
        <v>554</v>
      </c>
      <c r="AB3090" s="34" t="s">
        <v>403</v>
      </c>
      <c r="AC3090" s="34" t="s">
        <v>554</v>
      </c>
      <c r="AD3090" s="44" t="s">
        <v>4894</v>
      </c>
      <c r="AE3090" s="44" t="s">
        <v>4894</v>
      </c>
      <c r="AF3090" s="43">
        <v>555</v>
      </c>
      <c r="AG3090" s="34" t="s">
        <v>4897</v>
      </c>
      <c r="AH3090" s="34" t="s">
        <v>4896</v>
      </c>
      <c r="AI3090" s="43" t="s">
        <v>4898</v>
      </c>
      <c r="AJ3090" s="44" t="s">
        <v>4899</v>
      </c>
      <c r="AK3090" s="295">
        <v>8000318</v>
      </c>
      <c r="AL3090" s="44" t="s">
        <v>403</v>
      </c>
      <c r="AM3090" s="44" t="s">
        <v>4903</v>
      </c>
      <c r="AN3090" s="296">
        <v>289152650</v>
      </c>
      <c r="AO3090" s="34"/>
      <c r="AP3090" s="34"/>
      <c r="AQ3090" s="34"/>
      <c r="AR3090" s="34"/>
      <c r="AS3090" s="34"/>
      <c r="AT3090" s="44" t="s">
        <v>7318</v>
      </c>
      <c r="AU3090" s="44"/>
      <c r="AV3090" s="751" t="str" cm="1">
        <f t="array" ref="AV30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0" s="34"/>
      <c r="AX3090" s="34"/>
      <c r="AY3090" s="34"/>
      <c r="AZ3090" s="34"/>
      <c r="BA3090" s="34"/>
      <c r="BB3090" s="34"/>
      <c r="BC3090" s="34"/>
      <c r="BD3090" s="44">
        <v>81201</v>
      </c>
      <c r="BE3090" s="34" t="s">
        <v>554</v>
      </c>
      <c r="BF3090" s="43" t="s">
        <v>426</v>
      </c>
      <c r="BG3090" s="34" t="s">
        <v>554</v>
      </c>
      <c r="BH3090" s="34" t="s">
        <v>403</v>
      </c>
      <c r="BI3090" s="34" t="s">
        <v>554</v>
      </c>
      <c r="BJ3090" s="44" t="s">
        <v>4894</v>
      </c>
      <c r="BK3090" s="44" t="s">
        <v>4894</v>
      </c>
    </row>
    <row r="3091" spans="22:63">
      <c r="V3091" s="43">
        <v>555</v>
      </c>
      <c r="W3091" s="34" t="s">
        <v>4897</v>
      </c>
      <c r="X3091" s="44">
        <v>81200</v>
      </c>
      <c r="Y3091" s="34" t="s">
        <v>7324</v>
      </c>
      <c r="Z3091" s="43" t="s">
        <v>426</v>
      </c>
      <c r="AA3091" s="34" t="s">
        <v>554</v>
      </c>
      <c r="AB3091" s="34" t="s">
        <v>403</v>
      </c>
      <c r="AC3091" s="34" t="s">
        <v>554</v>
      </c>
      <c r="AD3091" s="44" t="s">
        <v>4894</v>
      </c>
      <c r="AE3091" s="44" t="s">
        <v>4894</v>
      </c>
      <c r="AF3091" s="43">
        <v>555</v>
      </c>
      <c r="AG3091" s="34" t="s">
        <v>4897</v>
      </c>
      <c r="AH3091" s="34" t="s">
        <v>4896</v>
      </c>
      <c r="AI3091" s="43" t="s">
        <v>4898</v>
      </c>
      <c r="AJ3091" s="44" t="s">
        <v>4899</v>
      </c>
      <c r="AK3091" s="295">
        <v>8000318</v>
      </c>
      <c r="AL3091" s="44" t="s">
        <v>403</v>
      </c>
      <c r="AM3091" s="44" t="s">
        <v>4903</v>
      </c>
      <c r="AN3091" s="296">
        <v>289152650</v>
      </c>
      <c r="AO3091" s="34"/>
      <c r="AP3091" s="34"/>
      <c r="AQ3091" s="34"/>
      <c r="AR3091" s="34"/>
      <c r="AS3091" s="34"/>
      <c r="AT3091" s="44" t="s">
        <v>7318</v>
      </c>
      <c r="AU3091" s="44"/>
      <c r="AV3091" s="751" t="str" cm="1">
        <f t="array" ref="AV30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1" s="34"/>
      <c r="AX3091" s="34"/>
      <c r="AY3091" s="34"/>
      <c r="AZ3091" s="34"/>
      <c r="BA3091" s="34"/>
      <c r="BB3091" s="34"/>
      <c r="BC3091" s="34"/>
      <c r="BD3091" s="44">
        <v>81200</v>
      </c>
      <c r="BE3091" s="34" t="s">
        <v>7324</v>
      </c>
      <c r="BF3091" s="43" t="s">
        <v>426</v>
      </c>
      <c r="BG3091" s="34" t="s">
        <v>554</v>
      </c>
      <c r="BH3091" s="34" t="s">
        <v>403</v>
      </c>
      <c r="BI3091" s="34" t="s">
        <v>554</v>
      </c>
      <c r="BJ3091" s="44" t="s">
        <v>4894</v>
      </c>
      <c r="BK3091" s="44" t="s">
        <v>4894</v>
      </c>
    </row>
    <row r="3092" spans="22:63">
      <c r="V3092" s="43">
        <v>556</v>
      </c>
      <c r="W3092" s="34" t="s">
        <v>4909</v>
      </c>
      <c r="X3092" s="44">
        <v>80602</v>
      </c>
      <c r="Y3092" s="34" t="s">
        <v>814</v>
      </c>
      <c r="Z3092" s="43" t="s">
        <v>426</v>
      </c>
      <c r="AA3092" s="34" t="s">
        <v>548</v>
      </c>
      <c r="AB3092" s="34" t="s">
        <v>403</v>
      </c>
      <c r="AC3092" s="34" t="s">
        <v>814</v>
      </c>
      <c r="AD3092" s="44" t="s">
        <v>4894</v>
      </c>
      <c r="AE3092" s="44" t="s">
        <v>4894</v>
      </c>
      <c r="AF3092" s="43">
        <v>556</v>
      </c>
      <c r="AG3092" s="34" t="s">
        <v>4909</v>
      </c>
      <c r="AH3092" s="34" t="s">
        <v>4908</v>
      </c>
      <c r="AI3092" s="43" t="s">
        <v>4910</v>
      </c>
      <c r="AJ3092" s="44" t="s">
        <v>4911</v>
      </c>
      <c r="AK3092" s="295">
        <v>8500454</v>
      </c>
      <c r="AL3092" s="44" t="s">
        <v>553</v>
      </c>
      <c r="AM3092" s="44" t="s">
        <v>4915</v>
      </c>
      <c r="AN3092" s="296">
        <v>282146800</v>
      </c>
      <c r="AO3092" s="34"/>
      <c r="AP3092" s="34"/>
      <c r="AQ3092" s="34"/>
      <c r="AR3092" s="34"/>
      <c r="AS3092" s="34"/>
      <c r="AT3092" s="44" t="s">
        <v>7318</v>
      </c>
      <c r="AU3092" s="44"/>
      <c r="AV3092" s="751" t="str" cm="1">
        <f t="array" ref="AV30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2" s="34"/>
      <c r="AX3092" s="34"/>
      <c r="AY3092" s="34"/>
      <c r="AZ3092" s="34"/>
      <c r="BA3092" s="34"/>
      <c r="BB3092" s="34"/>
      <c r="BC3092" s="34"/>
      <c r="BD3092" s="44">
        <v>80602</v>
      </c>
      <c r="BE3092" s="34" t="s">
        <v>814</v>
      </c>
      <c r="BF3092" s="43" t="s">
        <v>426</v>
      </c>
      <c r="BG3092" s="34" t="s">
        <v>548</v>
      </c>
      <c r="BH3092" s="34" t="s">
        <v>403</v>
      </c>
      <c r="BI3092" s="34" t="s">
        <v>814</v>
      </c>
      <c r="BJ3092" s="44" t="s">
        <v>4894</v>
      </c>
      <c r="BK3092" s="44" t="s">
        <v>4894</v>
      </c>
    </row>
    <row r="3093" spans="22:63">
      <c r="V3093" s="43">
        <v>556</v>
      </c>
      <c r="W3093" s="34" t="s">
        <v>4909</v>
      </c>
      <c r="X3093" s="44">
        <v>80600</v>
      </c>
      <c r="Y3093" s="34" t="s">
        <v>7325</v>
      </c>
      <c r="Z3093" s="43" t="s">
        <v>426</v>
      </c>
      <c r="AA3093" s="34" t="s">
        <v>548</v>
      </c>
      <c r="AB3093" s="34" t="s">
        <v>403</v>
      </c>
      <c r="AC3093" s="34" t="s">
        <v>7326</v>
      </c>
      <c r="AD3093" s="44" t="s">
        <v>4894</v>
      </c>
      <c r="AE3093" s="44" t="s">
        <v>4894</v>
      </c>
      <c r="AF3093" s="43">
        <v>556</v>
      </c>
      <c r="AG3093" s="34" t="s">
        <v>4909</v>
      </c>
      <c r="AH3093" s="34" t="s">
        <v>4908</v>
      </c>
      <c r="AI3093" s="43" t="s">
        <v>4910</v>
      </c>
      <c r="AJ3093" s="44" t="s">
        <v>4911</v>
      </c>
      <c r="AK3093" s="295">
        <v>8500454</v>
      </c>
      <c r="AL3093" s="44" t="s">
        <v>553</v>
      </c>
      <c r="AM3093" s="44" t="s">
        <v>4915</v>
      </c>
      <c r="AN3093" s="296">
        <v>282146800</v>
      </c>
      <c r="AO3093" s="34"/>
      <c r="AP3093" s="34"/>
      <c r="AQ3093" s="34"/>
      <c r="AR3093" s="34"/>
      <c r="AS3093" s="34"/>
      <c r="AT3093" s="44" t="s">
        <v>7318</v>
      </c>
      <c r="AU3093" s="44"/>
      <c r="AV3093" s="751" t="str" cm="1">
        <f t="array" ref="AV30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3" s="34"/>
      <c r="AX3093" s="34"/>
      <c r="AY3093" s="34"/>
      <c r="AZ3093" s="34"/>
      <c r="BA3093" s="34"/>
      <c r="BB3093" s="34"/>
      <c r="BC3093" s="34"/>
      <c r="BD3093" s="44">
        <v>80600</v>
      </c>
      <c r="BE3093" s="34" t="s">
        <v>7325</v>
      </c>
      <c r="BF3093" s="43" t="s">
        <v>426</v>
      </c>
      <c r="BG3093" s="34" t="s">
        <v>548</v>
      </c>
      <c r="BH3093" s="34" t="s">
        <v>403</v>
      </c>
      <c r="BI3093" s="34" t="s">
        <v>7326</v>
      </c>
      <c r="BJ3093" s="44" t="s">
        <v>4894</v>
      </c>
      <c r="BK3093" s="44" t="s">
        <v>4894</v>
      </c>
    </row>
    <row r="3094" spans="22:63">
      <c r="V3094" s="43">
        <v>556</v>
      </c>
      <c r="W3094" s="34" t="s">
        <v>4909</v>
      </c>
      <c r="X3094" s="44">
        <v>80604</v>
      </c>
      <c r="Y3094" s="34" t="s">
        <v>1079</v>
      </c>
      <c r="Z3094" s="43" t="s">
        <v>426</v>
      </c>
      <c r="AA3094" s="34" t="s">
        <v>548</v>
      </c>
      <c r="AB3094" s="34" t="s">
        <v>403</v>
      </c>
      <c r="AC3094" s="34" t="s">
        <v>1079</v>
      </c>
      <c r="AD3094" s="44" t="s">
        <v>4894</v>
      </c>
      <c r="AE3094" s="44" t="s">
        <v>4894</v>
      </c>
      <c r="AF3094" s="43">
        <v>556</v>
      </c>
      <c r="AG3094" s="34" t="s">
        <v>4909</v>
      </c>
      <c r="AH3094" s="34" t="s">
        <v>4908</v>
      </c>
      <c r="AI3094" s="43" t="s">
        <v>4910</v>
      </c>
      <c r="AJ3094" s="44" t="s">
        <v>4911</v>
      </c>
      <c r="AK3094" s="295">
        <v>8500454</v>
      </c>
      <c r="AL3094" s="44" t="s">
        <v>553</v>
      </c>
      <c r="AM3094" s="44" t="s">
        <v>4915</v>
      </c>
      <c r="AN3094" s="296">
        <v>282146800</v>
      </c>
      <c r="AO3094" s="34"/>
      <c r="AP3094" s="34"/>
      <c r="AQ3094" s="34"/>
      <c r="AR3094" s="34"/>
      <c r="AS3094" s="34"/>
      <c r="AT3094" s="44" t="s">
        <v>7318</v>
      </c>
      <c r="AU3094" s="44"/>
      <c r="AV3094" s="751" t="str" cm="1">
        <f t="array" ref="AV30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4" s="34"/>
      <c r="AX3094" s="34"/>
      <c r="AY3094" s="34"/>
      <c r="AZ3094" s="34"/>
      <c r="BA3094" s="34"/>
      <c r="BB3094" s="34"/>
      <c r="BC3094" s="34"/>
      <c r="BD3094" s="44">
        <v>80604</v>
      </c>
      <c r="BE3094" s="34" t="s">
        <v>1079</v>
      </c>
      <c r="BF3094" s="43" t="s">
        <v>426</v>
      </c>
      <c r="BG3094" s="34" t="s">
        <v>548</v>
      </c>
      <c r="BH3094" s="34" t="s">
        <v>403</v>
      </c>
      <c r="BI3094" s="34" t="s">
        <v>1079</v>
      </c>
      <c r="BJ3094" s="44" t="s">
        <v>4894</v>
      </c>
      <c r="BK3094" s="44" t="s">
        <v>4894</v>
      </c>
    </row>
    <row r="3095" spans="22:63">
      <c r="V3095" s="43">
        <v>556</v>
      </c>
      <c r="W3095" s="34" t="s">
        <v>4909</v>
      </c>
      <c r="X3095" s="44">
        <v>80607</v>
      </c>
      <c r="Y3095" s="34" t="s">
        <v>1374</v>
      </c>
      <c r="Z3095" s="43" t="s">
        <v>426</v>
      </c>
      <c r="AA3095" s="34" t="s">
        <v>548</v>
      </c>
      <c r="AB3095" s="34" t="s">
        <v>403</v>
      </c>
      <c r="AC3095" s="34" t="s">
        <v>7327</v>
      </c>
      <c r="AD3095" s="44" t="s">
        <v>4894</v>
      </c>
      <c r="AE3095" s="44" t="s">
        <v>4894</v>
      </c>
      <c r="AF3095" s="43">
        <v>556</v>
      </c>
      <c r="AG3095" s="34" t="s">
        <v>4909</v>
      </c>
      <c r="AH3095" s="34" t="s">
        <v>4908</v>
      </c>
      <c r="AI3095" s="43" t="s">
        <v>4910</v>
      </c>
      <c r="AJ3095" s="44" t="s">
        <v>4911</v>
      </c>
      <c r="AK3095" s="295">
        <v>8500454</v>
      </c>
      <c r="AL3095" s="44" t="s">
        <v>553</v>
      </c>
      <c r="AM3095" s="44" t="s">
        <v>4915</v>
      </c>
      <c r="AN3095" s="296">
        <v>282146800</v>
      </c>
      <c r="AO3095" s="34"/>
      <c r="AP3095" s="34"/>
      <c r="AQ3095" s="34"/>
      <c r="AR3095" s="34"/>
      <c r="AS3095" s="34"/>
      <c r="AT3095" s="44" t="s">
        <v>7318</v>
      </c>
      <c r="AU3095" s="44"/>
      <c r="AV3095" s="751" t="str" cm="1">
        <f t="array" ref="AV30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5" s="34"/>
      <c r="AX3095" s="34"/>
      <c r="AY3095" s="34"/>
      <c r="AZ3095" s="34"/>
      <c r="BA3095" s="34"/>
      <c r="BB3095" s="34"/>
      <c r="BC3095" s="34"/>
      <c r="BD3095" s="44">
        <v>80607</v>
      </c>
      <c r="BE3095" s="34" t="s">
        <v>1374</v>
      </c>
      <c r="BF3095" s="43" t="s">
        <v>426</v>
      </c>
      <c r="BG3095" s="34" t="s">
        <v>548</v>
      </c>
      <c r="BH3095" s="34" t="s">
        <v>403</v>
      </c>
      <c r="BI3095" s="34" t="s">
        <v>7327</v>
      </c>
      <c r="BJ3095" s="44" t="s">
        <v>4894</v>
      </c>
      <c r="BK3095" s="44" t="s">
        <v>4894</v>
      </c>
    </row>
    <row r="3096" spans="22:63">
      <c r="V3096" s="43">
        <v>556</v>
      </c>
      <c r="W3096" s="34" t="s">
        <v>4909</v>
      </c>
      <c r="X3096" s="44">
        <v>80608</v>
      </c>
      <c r="Y3096" s="34" t="s">
        <v>1662</v>
      </c>
      <c r="Z3096" s="43" t="s">
        <v>426</v>
      </c>
      <c r="AA3096" s="34" t="s">
        <v>548</v>
      </c>
      <c r="AB3096" s="34" t="s">
        <v>403</v>
      </c>
      <c r="AC3096" s="34" t="s">
        <v>7326</v>
      </c>
      <c r="AD3096" s="44" t="s">
        <v>4894</v>
      </c>
      <c r="AE3096" s="44" t="s">
        <v>4894</v>
      </c>
      <c r="AF3096" s="43">
        <v>556</v>
      </c>
      <c r="AG3096" s="34" t="s">
        <v>4909</v>
      </c>
      <c r="AH3096" s="34" t="s">
        <v>4908</v>
      </c>
      <c r="AI3096" s="43" t="s">
        <v>4910</v>
      </c>
      <c r="AJ3096" s="44" t="s">
        <v>4911</v>
      </c>
      <c r="AK3096" s="295">
        <v>8500454</v>
      </c>
      <c r="AL3096" s="44" t="s">
        <v>553</v>
      </c>
      <c r="AM3096" s="44" t="s">
        <v>4915</v>
      </c>
      <c r="AN3096" s="296">
        <v>282146800</v>
      </c>
      <c r="AO3096" s="34"/>
      <c r="AP3096" s="34"/>
      <c r="AQ3096" s="34"/>
      <c r="AR3096" s="34"/>
      <c r="AS3096" s="34"/>
      <c r="AT3096" s="44" t="s">
        <v>7318</v>
      </c>
      <c r="AU3096" s="44"/>
      <c r="AV3096" s="751" t="str" cm="1">
        <f t="array" ref="AV30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6" s="34"/>
      <c r="AX3096" s="34"/>
      <c r="AY3096" s="34"/>
      <c r="AZ3096" s="34"/>
      <c r="BA3096" s="34"/>
      <c r="BB3096" s="34"/>
      <c r="BC3096" s="34"/>
      <c r="BD3096" s="44">
        <v>80608</v>
      </c>
      <c r="BE3096" s="34" t="s">
        <v>1662</v>
      </c>
      <c r="BF3096" s="43" t="s">
        <v>426</v>
      </c>
      <c r="BG3096" s="34" t="s">
        <v>548</v>
      </c>
      <c r="BH3096" s="34" t="s">
        <v>403</v>
      </c>
      <c r="BI3096" s="34" t="s">
        <v>7326</v>
      </c>
      <c r="BJ3096" s="44" t="s">
        <v>4894</v>
      </c>
      <c r="BK3096" s="44" t="s">
        <v>4894</v>
      </c>
    </row>
    <row r="3097" spans="22:63">
      <c r="V3097" s="43">
        <v>556</v>
      </c>
      <c r="W3097" s="34" t="s">
        <v>4909</v>
      </c>
      <c r="X3097" s="44">
        <v>80901</v>
      </c>
      <c r="Y3097" s="34" t="s">
        <v>817</v>
      </c>
      <c r="Z3097" s="43" t="s">
        <v>1277</v>
      </c>
      <c r="AA3097" s="34" t="s">
        <v>551</v>
      </c>
      <c r="AB3097" s="34" t="s">
        <v>403</v>
      </c>
      <c r="AC3097" s="34" t="s">
        <v>817</v>
      </c>
      <c r="AD3097" s="44" t="s">
        <v>4894</v>
      </c>
      <c r="AE3097" s="44" t="s">
        <v>4894</v>
      </c>
      <c r="AF3097" s="43">
        <v>556</v>
      </c>
      <c r="AG3097" s="34" t="s">
        <v>4909</v>
      </c>
      <c r="AH3097" s="34" t="s">
        <v>4908</v>
      </c>
      <c r="AI3097" s="43" t="s">
        <v>4910</v>
      </c>
      <c r="AJ3097" s="44" t="s">
        <v>4911</v>
      </c>
      <c r="AK3097" s="295">
        <v>8500454</v>
      </c>
      <c r="AL3097" s="44" t="s">
        <v>553</v>
      </c>
      <c r="AM3097" s="44" t="s">
        <v>4915</v>
      </c>
      <c r="AN3097" s="296">
        <v>282146800</v>
      </c>
      <c r="AO3097" s="34"/>
      <c r="AP3097" s="34"/>
      <c r="AQ3097" s="34"/>
      <c r="AR3097" s="34"/>
      <c r="AS3097" s="34"/>
      <c r="AT3097" s="44" t="s">
        <v>7318</v>
      </c>
      <c r="AU3097" s="44"/>
      <c r="AV3097" s="751" t="str" cm="1">
        <f t="array" ref="AV30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7" s="34"/>
      <c r="AX3097" s="34"/>
      <c r="AY3097" s="34"/>
      <c r="AZ3097" s="34"/>
      <c r="BA3097" s="34"/>
      <c r="BB3097" s="34"/>
      <c r="BC3097" s="34"/>
      <c r="BD3097" s="44">
        <v>80901</v>
      </c>
      <c r="BE3097" s="34" t="s">
        <v>817</v>
      </c>
      <c r="BF3097" s="43" t="s">
        <v>1277</v>
      </c>
      <c r="BG3097" s="34" t="s">
        <v>551</v>
      </c>
      <c r="BH3097" s="34" t="s">
        <v>403</v>
      </c>
      <c r="BI3097" s="34" t="s">
        <v>817</v>
      </c>
      <c r="BJ3097" s="44" t="s">
        <v>4894</v>
      </c>
      <c r="BK3097" s="44" t="s">
        <v>4894</v>
      </c>
    </row>
    <row r="3098" spans="22:63">
      <c r="V3098" s="43">
        <v>556</v>
      </c>
      <c r="W3098" s="34" t="s">
        <v>4909</v>
      </c>
      <c r="X3098" s="44">
        <v>80902</v>
      </c>
      <c r="Y3098" s="34" t="s">
        <v>1082</v>
      </c>
      <c r="Z3098" s="43" t="s">
        <v>1277</v>
      </c>
      <c r="AA3098" s="34" t="s">
        <v>551</v>
      </c>
      <c r="AB3098" s="34" t="s">
        <v>403</v>
      </c>
      <c r="AC3098" s="34" t="s">
        <v>1082</v>
      </c>
      <c r="AD3098" s="44" t="s">
        <v>4894</v>
      </c>
      <c r="AE3098" s="44" t="s">
        <v>4894</v>
      </c>
      <c r="AF3098" s="43">
        <v>556</v>
      </c>
      <c r="AG3098" s="34" t="s">
        <v>4909</v>
      </c>
      <c r="AH3098" s="34" t="s">
        <v>4908</v>
      </c>
      <c r="AI3098" s="43" t="s">
        <v>4910</v>
      </c>
      <c r="AJ3098" s="44" t="s">
        <v>4911</v>
      </c>
      <c r="AK3098" s="295">
        <v>8500454</v>
      </c>
      <c r="AL3098" s="44" t="s">
        <v>553</v>
      </c>
      <c r="AM3098" s="44" t="s">
        <v>4915</v>
      </c>
      <c r="AN3098" s="296">
        <v>282146800</v>
      </c>
      <c r="AO3098" s="34"/>
      <c r="AP3098" s="34"/>
      <c r="AQ3098" s="34"/>
      <c r="AR3098" s="34"/>
      <c r="AS3098" s="34"/>
      <c r="AT3098" s="44" t="s">
        <v>7318</v>
      </c>
      <c r="AU3098" s="44"/>
      <c r="AV3098" s="751" t="str" cm="1">
        <f t="array" ref="AV30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8" s="34"/>
      <c r="AX3098" s="34"/>
      <c r="AY3098" s="34"/>
      <c r="AZ3098" s="34"/>
      <c r="BA3098" s="34"/>
      <c r="BB3098" s="34"/>
      <c r="BC3098" s="34"/>
      <c r="BD3098" s="44">
        <v>80902</v>
      </c>
      <c r="BE3098" s="34" t="s">
        <v>1082</v>
      </c>
      <c r="BF3098" s="43" t="s">
        <v>1277</v>
      </c>
      <c r="BG3098" s="34" t="s">
        <v>551</v>
      </c>
      <c r="BH3098" s="34" t="s">
        <v>403</v>
      </c>
      <c r="BI3098" s="34" t="s">
        <v>1082</v>
      </c>
      <c r="BJ3098" s="44" t="s">
        <v>4894</v>
      </c>
      <c r="BK3098" s="44" t="s">
        <v>4894</v>
      </c>
    </row>
    <row r="3099" spans="22:63">
      <c r="V3099" s="43">
        <v>556</v>
      </c>
      <c r="W3099" s="34" t="s">
        <v>4909</v>
      </c>
      <c r="X3099" s="44">
        <v>80903</v>
      </c>
      <c r="Y3099" s="34" t="s">
        <v>551</v>
      </c>
      <c r="Z3099" s="43" t="s">
        <v>1277</v>
      </c>
      <c r="AA3099" s="34" t="s">
        <v>551</v>
      </c>
      <c r="AB3099" s="34" t="s">
        <v>403</v>
      </c>
      <c r="AC3099" s="34" t="s">
        <v>551</v>
      </c>
      <c r="AD3099" s="44" t="s">
        <v>4894</v>
      </c>
      <c r="AE3099" s="44" t="s">
        <v>4894</v>
      </c>
      <c r="AF3099" s="43">
        <v>556</v>
      </c>
      <c r="AG3099" s="34" t="s">
        <v>4909</v>
      </c>
      <c r="AH3099" s="34" t="s">
        <v>4908</v>
      </c>
      <c r="AI3099" s="43" t="s">
        <v>4910</v>
      </c>
      <c r="AJ3099" s="44" t="s">
        <v>4911</v>
      </c>
      <c r="AK3099" s="295">
        <v>8500454</v>
      </c>
      <c r="AL3099" s="44" t="s">
        <v>553</v>
      </c>
      <c r="AM3099" s="44" t="s">
        <v>4915</v>
      </c>
      <c r="AN3099" s="296">
        <v>282146800</v>
      </c>
      <c r="AO3099" s="34"/>
      <c r="AP3099" s="34"/>
      <c r="AQ3099" s="34"/>
      <c r="AR3099" s="34"/>
      <c r="AS3099" s="34"/>
      <c r="AT3099" s="44" t="s">
        <v>7318</v>
      </c>
      <c r="AU3099" s="44"/>
      <c r="AV3099" s="751" t="str" cm="1">
        <f t="array" ref="AV30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099" s="34"/>
      <c r="AX3099" s="34"/>
      <c r="AY3099" s="34"/>
      <c r="AZ3099" s="34"/>
      <c r="BA3099" s="34"/>
      <c r="BB3099" s="34"/>
      <c r="BC3099" s="34"/>
      <c r="BD3099" s="44">
        <v>80903</v>
      </c>
      <c r="BE3099" s="34" t="s">
        <v>551</v>
      </c>
      <c r="BF3099" s="43" t="s">
        <v>1277</v>
      </c>
      <c r="BG3099" s="34" t="s">
        <v>551</v>
      </c>
      <c r="BH3099" s="34" t="s">
        <v>403</v>
      </c>
      <c r="BI3099" s="34" t="s">
        <v>551</v>
      </c>
      <c r="BJ3099" s="44" t="s">
        <v>4894</v>
      </c>
      <c r="BK3099" s="44" t="s">
        <v>4894</v>
      </c>
    </row>
    <row r="3100" spans="22:63">
      <c r="V3100" s="43">
        <v>556</v>
      </c>
      <c r="W3100" s="34" t="s">
        <v>4909</v>
      </c>
      <c r="X3100" s="44">
        <v>80900</v>
      </c>
      <c r="Y3100" s="34" t="s">
        <v>7328</v>
      </c>
      <c r="Z3100" s="43" t="s">
        <v>1277</v>
      </c>
      <c r="AA3100" s="34" t="s">
        <v>551</v>
      </c>
      <c r="AB3100" s="34" t="s">
        <v>403</v>
      </c>
      <c r="AC3100" s="34" t="s">
        <v>551</v>
      </c>
      <c r="AD3100" s="44" t="s">
        <v>4894</v>
      </c>
      <c r="AE3100" s="44" t="s">
        <v>4894</v>
      </c>
      <c r="AF3100" s="43">
        <v>556</v>
      </c>
      <c r="AG3100" s="34" t="s">
        <v>4909</v>
      </c>
      <c r="AH3100" s="34" t="s">
        <v>4908</v>
      </c>
      <c r="AI3100" s="43" t="s">
        <v>4910</v>
      </c>
      <c r="AJ3100" s="44" t="s">
        <v>4911</v>
      </c>
      <c r="AK3100" s="295">
        <v>8500454</v>
      </c>
      <c r="AL3100" s="44" t="s">
        <v>553</v>
      </c>
      <c r="AM3100" s="44" t="s">
        <v>4915</v>
      </c>
      <c r="AN3100" s="296">
        <v>282146800</v>
      </c>
      <c r="AO3100" s="34"/>
      <c r="AP3100" s="34"/>
      <c r="AQ3100" s="34"/>
      <c r="AR3100" s="34"/>
      <c r="AS3100" s="34"/>
      <c r="AT3100" s="44" t="s">
        <v>7318</v>
      </c>
      <c r="AU3100" s="44"/>
      <c r="AV3100" s="751" t="str" cm="1">
        <f t="array" ref="AV31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0" s="34"/>
      <c r="AX3100" s="34"/>
      <c r="AY3100" s="34"/>
      <c r="AZ3100" s="34"/>
      <c r="BA3100" s="34"/>
      <c r="BB3100" s="34"/>
      <c r="BC3100" s="34"/>
      <c r="BD3100" s="44">
        <v>80900</v>
      </c>
      <c r="BE3100" s="34" t="s">
        <v>7328</v>
      </c>
      <c r="BF3100" s="43" t="s">
        <v>1277</v>
      </c>
      <c r="BG3100" s="34" t="s">
        <v>551</v>
      </c>
      <c r="BH3100" s="34" t="s">
        <v>403</v>
      </c>
      <c r="BI3100" s="34" t="s">
        <v>551</v>
      </c>
      <c r="BJ3100" s="44" t="s">
        <v>4894</v>
      </c>
      <c r="BK3100" s="44" t="s">
        <v>4894</v>
      </c>
    </row>
    <row r="3101" spans="22:63">
      <c r="V3101" s="43">
        <v>556</v>
      </c>
      <c r="W3101" s="34" t="s">
        <v>4909</v>
      </c>
      <c r="X3101" s="44">
        <v>81101</v>
      </c>
      <c r="Y3101" s="34" t="s">
        <v>818</v>
      </c>
      <c r="Z3101" s="43" t="s">
        <v>426</v>
      </c>
      <c r="AA3101" s="34" t="s">
        <v>553</v>
      </c>
      <c r="AB3101" s="34" t="s">
        <v>403</v>
      </c>
      <c r="AC3101" s="34" t="s">
        <v>818</v>
      </c>
      <c r="AD3101" s="44" t="s">
        <v>4894</v>
      </c>
      <c r="AE3101" s="44" t="s">
        <v>4894</v>
      </c>
      <c r="AF3101" s="43">
        <v>556</v>
      </c>
      <c r="AG3101" s="34" t="s">
        <v>4909</v>
      </c>
      <c r="AH3101" s="34" t="s">
        <v>4908</v>
      </c>
      <c r="AI3101" s="43" t="s">
        <v>4910</v>
      </c>
      <c r="AJ3101" s="44" t="s">
        <v>4911</v>
      </c>
      <c r="AK3101" s="295">
        <v>8500454</v>
      </c>
      <c r="AL3101" s="44" t="s">
        <v>553</v>
      </c>
      <c r="AM3101" s="44" t="s">
        <v>4915</v>
      </c>
      <c r="AN3101" s="296">
        <v>282146800</v>
      </c>
      <c r="AO3101" s="34"/>
      <c r="AP3101" s="34"/>
      <c r="AQ3101" s="34"/>
      <c r="AR3101" s="34"/>
      <c r="AS3101" s="34"/>
      <c r="AT3101" s="44" t="s">
        <v>7318</v>
      </c>
      <c r="AU3101" s="44"/>
      <c r="AV3101" s="751" t="str" cm="1">
        <f t="array" ref="AV31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1" s="34"/>
      <c r="AX3101" s="34"/>
      <c r="AY3101" s="34"/>
      <c r="AZ3101" s="34"/>
      <c r="BA3101" s="34"/>
      <c r="BB3101" s="34"/>
      <c r="BC3101" s="34"/>
      <c r="BD3101" s="44">
        <v>81101</v>
      </c>
      <c r="BE3101" s="34" t="s">
        <v>818</v>
      </c>
      <c r="BF3101" s="43" t="s">
        <v>426</v>
      </c>
      <c r="BG3101" s="34" t="s">
        <v>553</v>
      </c>
      <c r="BH3101" s="34" t="s">
        <v>403</v>
      </c>
      <c r="BI3101" s="34" t="s">
        <v>818</v>
      </c>
      <c r="BJ3101" s="44" t="s">
        <v>4894</v>
      </c>
      <c r="BK3101" s="44" t="s">
        <v>4894</v>
      </c>
    </row>
    <row r="3102" spans="22:63">
      <c r="V3102" s="43">
        <v>556</v>
      </c>
      <c r="W3102" s="34" t="s">
        <v>4909</v>
      </c>
      <c r="X3102" s="44">
        <v>81102</v>
      </c>
      <c r="Y3102" s="34" t="s">
        <v>1084</v>
      </c>
      <c r="Z3102" s="43" t="s">
        <v>426</v>
      </c>
      <c r="AA3102" s="34" t="s">
        <v>553</v>
      </c>
      <c r="AB3102" s="34" t="s">
        <v>403</v>
      </c>
      <c r="AC3102" s="34" t="s">
        <v>1084</v>
      </c>
      <c r="AD3102" s="44" t="s">
        <v>4894</v>
      </c>
      <c r="AE3102" s="44" t="s">
        <v>4894</v>
      </c>
      <c r="AF3102" s="43">
        <v>556</v>
      </c>
      <c r="AG3102" s="34" t="s">
        <v>4909</v>
      </c>
      <c r="AH3102" s="34" t="s">
        <v>4908</v>
      </c>
      <c r="AI3102" s="43" t="s">
        <v>4910</v>
      </c>
      <c r="AJ3102" s="44" t="s">
        <v>4911</v>
      </c>
      <c r="AK3102" s="295">
        <v>8500454</v>
      </c>
      <c r="AL3102" s="44" t="s">
        <v>553</v>
      </c>
      <c r="AM3102" s="44" t="s">
        <v>4915</v>
      </c>
      <c r="AN3102" s="296">
        <v>282146800</v>
      </c>
      <c r="AO3102" s="34"/>
      <c r="AP3102" s="34"/>
      <c r="AQ3102" s="34"/>
      <c r="AR3102" s="34"/>
      <c r="AS3102" s="34"/>
      <c r="AT3102" s="44" t="s">
        <v>7318</v>
      </c>
      <c r="AU3102" s="44"/>
      <c r="AV3102" s="751" t="str" cm="1">
        <f t="array" ref="AV31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2" s="34"/>
      <c r="AX3102" s="34"/>
      <c r="AY3102" s="34"/>
      <c r="AZ3102" s="34"/>
      <c r="BA3102" s="34"/>
      <c r="BB3102" s="34"/>
      <c r="BC3102" s="34"/>
      <c r="BD3102" s="44">
        <v>81102</v>
      </c>
      <c r="BE3102" s="34" t="s">
        <v>1084</v>
      </c>
      <c r="BF3102" s="43" t="s">
        <v>426</v>
      </c>
      <c r="BG3102" s="34" t="s">
        <v>553</v>
      </c>
      <c r="BH3102" s="34" t="s">
        <v>403</v>
      </c>
      <c r="BI3102" s="34" t="s">
        <v>1084</v>
      </c>
      <c r="BJ3102" s="44" t="s">
        <v>4894</v>
      </c>
      <c r="BK3102" s="44" t="s">
        <v>4894</v>
      </c>
    </row>
    <row r="3103" spans="22:63">
      <c r="V3103" s="43">
        <v>556</v>
      </c>
      <c r="W3103" s="34" t="s">
        <v>4909</v>
      </c>
      <c r="X3103" s="44">
        <v>81103</v>
      </c>
      <c r="Y3103" s="34" t="s">
        <v>553</v>
      </c>
      <c r="Z3103" s="43" t="s">
        <v>426</v>
      </c>
      <c r="AA3103" s="34" t="s">
        <v>553</v>
      </c>
      <c r="AB3103" s="34" t="s">
        <v>403</v>
      </c>
      <c r="AC3103" s="34" t="s">
        <v>553</v>
      </c>
      <c r="AD3103" s="44" t="s">
        <v>4894</v>
      </c>
      <c r="AE3103" s="44" t="s">
        <v>4894</v>
      </c>
      <c r="AF3103" s="43">
        <v>556</v>
      </c>
      <c r="AG3103" s="34" t="s">
        <v>4909</v>
      </c>
      <c r="AH3103" s="34" t="s">
        <v>4908</v>
      </c>
      <c r="AI3103" s="43" t="s">
        <v>4910</v>
      </c>
      <c r="AJ3103" s="44" t="s">
        <v>4911</v>
      </c>
      <c r="AK3103" s="295">
        <v>8500454</v>
      </c>
      <c r="AL3103" s="44" t="s">
        <v>553</v>
      </c>
      <c r="AM3103" s="44" t="s">
        <v>4915</v>
      </c>
      <c r="AN3103" s="296">
        <v>282146800</v>
      </c>
      <c r="AO3103" s="34"/>
      <c r="AP3103" s="34"/>
      <c r="AQ3103" s="34"/>
      <c r="AR3103" s="34"/>
      <c r="AS3103" s="34"/>
      <c r="AT3103" s="44" t="s">
        <v>7318</v>
      </c>
      <c r="AU3103" s="44"/>
      <c r="AV3103" s="751" t="str" cm="1">
        <f t="array" ref="AV31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3" s="34"/>
      <c r="AX3103" s="34"/>
      <c r="AY3103" s="34"/>
      <c r="AZ3103" s="34"/>
      <c r="BA3103" s="34"/>
      <c r="BB3103" s="34"/>
      <c r="BC3103" s="34"/>
      <c r="BD3103" s="44">
        <v>81103</v>
      </c>
      <c r="BE3103" s="34" t="s">
        <v>553</v>
      </c>
      <c r="BF3103" s="43" t="s">
        <v>426</v>
      </c>
      <c r="BG3103" s="34" t="s">
        <v>553</v>
      </c>
      <c r="BH3103" s="34" t="s">
        <v>403</v>
      </c>
      <c r="BI3103" s="34" t="s">
        <v>553</v>
      </c>
      <c r="BJ3103" s="44" t="s">
        <v>4894</v>
      </c>
      <c r="BK3103" s="44" t="s">
        <v>4894</v>
      </c>
    </row>
    <row r="3104" spans="22:63">
      <c r="V3104" s="43">
        <v>556</v>
      </c>
      <c r="W3104" s="34" t="s">
        <v>4909</v>
      </c>
      <c r="X3104" s="44">
        <v>81100</v>
      </c>
      <c r="Y3104" s="34" t="s">
        <v>7329</v>
      </c>
      <c r="Z3104" s="43" t="s">
        <v>426</v>
      </c>
      <c r="AA3104" s="34" t="s">
        <v>553</v>
      </c>
      <c r="AB3104" s="34" t="s">
        <v>403</v>
      </c>
      <c r="AC3104" s="34" t="s">
        <v>553</v>
      </c>
      <c r="AD3104" s="44" t="s">
        <v>4894</v>
      </c>
      <c r="AE3104" s="44" t="s">
        <v>4894</v>
      </c>
      <c r="AF3104" s="43">
        <v>556</v>
      </c>
      <c r="AG3104" s="34" t="s">
        <v>4909</v>
      </c>
      <c r="AH3104" s="34" t="s">
        <v>4908</v>
      </c>
      <c r="AI3104" s="43" t="s">
        <v>4910</v>
      </c>
      <c r="AJ3104" s="44" t="s">
        <v>4911</v>
      </c>
      <c r="AK3104" s="295">
        <v>8500454</v>
      </c>
      <c r="AL3104" s="44" t="s">
        <v>553</v>
      </c>
      <c r="AM3104" s="44" t="s">
        <v>4915</v>
      </c>
      <c r="AN3104" s="296">
        <v>282146800</v>
      </c>
      <c r="AO3104" s="34"/>
      <c r="AP3104" s="34"/>
      <c r="AQ3104" s="34"/>
      <c r="AR3104" s="34"/>
      <c r="AS3104" s="34"/>
      <c r="AT3104" s="44" t="s">
        <v>7318</v>
      </c>
      <c r="AU3104" s="44"/>
      <c r="AV3104" s="751" t="str" cm="1">
        <f t="array" ref="AV31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4" s="34"/>
      <c r="AX3104" s="34"/>
      <c r="AY3104" s="34"/>
      <c r="AZ3104" s="34"/>
      <c r="BA3104" s="34"/>
      <c r="BB3104" s="34"/>
      <c r="BC3104" s="34"/>
      <c r="BD3104" s="44">
        <v>81100</v>
      </c>
      <c r="BE3104" s="34" t="s">
        <v>7329</v>
      </c>
      <c r="BF3104" s="43" t="s">
        <v>426</v>
      </c>
      <c r="BG3104" s="34" t="s">
        <v>553</v>
      </c>
      <c r="BH3104" s="34" t="s">
        <v>403</v>
      </c>
      <c r="BI3104" s="34" t="s">
        <v>553</v>
      </c>
      <c r="BJ3104" s="44" t="s">
        <v>4894</v>
      </c>
      <c r="BK3104" s="44" t="s">
        <v>4894</v>
      </c>
    </row>
    <row r="3105" spans="22:63">
      <c r="V3105" s="43">
        <v>556</v>
      </c>
      <c r="W3105" s="34" t="s">
        <v>4909</v>
      </c>
      <c r="X3105" s="44">
        <v>81303</v>
      </c>
      <c r="Y3105" s="34" t="s">
        <v>819</v>
      </c>
      <c r="Z3105" s="43" t="s">
        <v>426</v>
      </c>
      <c r="AA3105" s="34" t="s">
        <v>555</v>
      </c>
      <c r="AB3105" s="34" t="s">
        <v>403</v>
      </c>
      <c r="AC3105" s="34" t="s">
        <v>819</v>
      </c>
      <c r="AD3105" s="44" t="s">
        <v>4894</v>
      </c>
      <c r="AE3105" s="44" t="s">
        <v>4894</v>
      </c>
      <c r="AF3105" s="43">
        <v>556</v>
      </c>
      <c r="AG3105" s="34" t="s">
        <v>4909</v>
      </c>
      <c r="AH3105" s="34" t="s">
        <v>4908</v>
      </c>
      <c r="AI3105" s="43" t="s">
        <v>4910</v>
      </c>
      <c r="AJ3105" s="44" t="s">
        <v>4911</v>
      </c>
      <c r="AK3105" s="295">
        <v>8500454</v>
      </c>
      <c r="AL3105" s="44" t="s">
        <v>553</v>
      </c>
      <c r="AM3105" s="44" t="s">
        <v>4915</v>
      </c>
      <c r="AN3105" s="296">
        <v>282146800</v>
      </c>
      <c r="AO3105" s="34"/>
      <c r="AP3105" s="34"/>
      <c r="AQ3105" s="34"/>
      <c r="AR3105" s="34"/>
      <c r="AS3105" s="34"/>
      <c r="AT3105" s="44" t="s">
        <v>7318</v>
      </c>
      <c r="AU3105" s="44"/>
      <c r="AV3105" s="751" t="str" cm="1">
        <f t="array" ref="AV31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5" s="34"/>
      <c r="AX3105" s="34"/>
      <c r="AY3105" s="34"/>
      <c r="AZ3105" s="34"/>
      <c r="BA3105" s="34"/>
      <c r="BB3105" s="34"/>
      <c r="BC3105" s="34"/>
      <c r="BD3105" s="44">
        <v>81303</v>
      </c>
      <c r="BE3105" s="34" t="s">
        <v>819</v>
      </c>
      <c r="BF3105" s="43" t="s">
        <v>426</v>
      </c>
      <c r="BG3105" s="34" t="s">
        <v>555</v>
      </c>
      <c r="BH3105" s="34" t="s">
        <v>403</v>
      </c>
      <c r="BI3105" s="34" t="s">
        <v>819</v>
      </c>
      <c r="BJ3105" s="44" t="s">
        <v>4894</v>
      </c>
      <c r="BK3105" s="44" t="s">
        <v>4894</v>
      </c>
    </row>
    <row r="3106" spans="22:63">
      <c r="V3106" s="43">
        <v>556</v>
      </c>
      <c r="W3106" s="34" t="s">
        <v>4909</v>
      </c>
      <c r="X3106" s="44">
        <v>81305</v>
      </c>
      <c r="Y3106" s="34" t="s">
        <v>1085</v>
      </c>
      <c r="Z3106" s="43" t="s">
        <v>426</v>
      </c>
      <c r="AA3106" s="34" t="s">
        <v>555</v>
      </c>
      <c r="AB3106" s="34" t="s">
        <v>403</v>
      </c>
      <c r="AC3106" s="34" t="s">
        <v>1085</v>
      </c>
      <c r="AD3106" s="44" t="s">
        <v>4894</v>
      </c>
      <c r="AE3106" s="44" t="s">
        <v>4894</v>
      </c>
      <c r="AF3106" s="43">
        <v>556</v>
      </c>
      <c r="AG3106" s="34" t="s">
        <v>4909</v>
      </c>
      <c r="AH3106" s="34" t="s">
        <v>4908</v>
      </c>
      <c r="AI3106" s="43" t="s">
        <v>4910</v>
      </c>
      <c r="AJ3106" s="44" t="s">
        <v>4911</v>
      </c>
      <c r="AK3106" s="295">
        <v>8500454</v>
      </c>
      <c r="AL3106" s="44" t="s">
        <v>553</v>
      </c>
      <c r="AM3106" s="44" t="s">
        <v>4915</v>
      </c>
      <c r="AN3106" s="296">
        <v>282146800</v>
      </c>
      <c r="AO3106" s="34"/>
      <c r="AP3106" s="34"/>
      <c r="AQ3106" s="34"/>
      <c r="AR3106" s="34"/>
      <c r="AS3106" s="34"/>
      <c r="AT3106" s="44" t="s">
        <v>7318</v>
      </c>
      <c r="AU3106" s="44"/>
      <c r="AV3106" s="751" t="str" cm="1">
        <f t="array" ref="AV31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6" s="34"/>
      <c r="AX3106" s="34"/>
      <c r="AY3106" s="34"/>
      <c r="AZ3106" s="34"/>
      <c r="BA3106" s="34"/>
      <c r="BB3106" s="34"/>
      <c r="BC3106" s="34"/>
      <c r="BD3106" s="44">
        <v>81305</v>
      </c>
      <c r="BE3106" s="34" t="s">
        <v>1085</v>
      </c>
      <c r="BF3106" s="43" t="s">
        <v>426</v>
      </c>
      <c r="BG3106" s="34" t="s">
        <v>555</v>
      </c>
      <c r="BH3106" s="34" t="s">
        <v>403</v>
      </c>
      <c r="BI3106" s="34" t="s">
        <v>1085</v>
      </c>
      <c r="BJ3106" s="44" t="s">
        <v>4894</v>
      </c>
      <c r="BK3106" s="44" t="s">
        <v>4894</v>
      </c>
    </row>
    <row r="3107" spans="22:63">
      <c r="V3107" s="43">
        <v>556</v>
      </c>
      <c r="W3107" s="34" t="s">
        <v>4909</v>
      </c>
      <c r="X3107" s="44">
        <v>81306</v>
      </c>
      <c r="Y3107" s="34" t="s">
        <v>1378</v>
      </c>
      <c r="Z3107" s="43" t="s">
        <v>1277</v>
      </c>
      <c r="AA3107" s="34" t="s">
        <v>555</v>
      </c>
      <c r="AB3107" s="34" t="s">
        <v>403</v>
      </c>
      <c r="AC3107" s="34" t="s">
        <v>1378</v>
      </c>
      <c r="AD3107" s="44" t="s">
        <v>4894</v>
      </c>
      <c r="AE3107" s="44" t="s">
        <v>4894</v>
      </c>
      <c r="AF3107" s="43">
        <v>556</v>
      </c>
      <c r="AG3107" s="34" t="s">
        <v>4909</v>
      </c>
      <c r="AH3107" s="34" t="s">
        <v>4908</v>
      </c>
      <c r="AI3107" s="43" t="s">
        <v>4910</v>
      </c>
      <c r="AJ3107" s="44" t="s">
        <v>4911</v>
      </c>
      <c r="AK3107" s="295">
        <v>8500454</v>
      </c>
      <c r="AL3107" s="44" t="s">
        <v>553</v>
      </c>
      <c r="AM3107" s="44" t="s">
        <v>4915</v>
      </c>
      <c r="AN3107" s="296">
        <v>282146800</v>
      </c>
      <c r="AO3107" s="34"/>
      <c r="AP3107" s="34"/>
      <c r="AQ3107" s="34"/>
      <c r="AR3107" s="34"/>
      <c r="AS3107" s="34"/>
      <c r="AT3107" s="44" t="s">
        <v>7318</v>
      </c>
      <c r="AU3107" s="44"/>
      <c r="AV3107" s="751" t="str" cm="1">
        <f t="array" ref="AV31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7" s="34"/>
      <c r="AX3107" s="34"/>
      <c r="AY3107" s="34"/>
      <c r="AZ3107" s="34"/>
      <c r="BA3107" s="34"/>
      <c r="BB3107" s="34"/>
      <c r="BC3107" s="34"/>
      <c r="BD3107" s="44">
        <v>81306</v>
      </c>
      <c r="BE3107" s="34" t="s">
        <v>1378</v>
      </c>
      <c r="BF3107" s="43" t="s">
        <v>1277</v>
      </c>
      <c r="BG3107" s="34" t="s">
        <v>555</v>
      </c>
      <c r="BH3107" s="34" t="s">
        <v>403</v>
      </c>
      <c r="BI3107" s="34" t="s">
        <v>1378</v>
      </c>
      <c r="BJ3107" s="44" t="s">
        <v>4894</v>
      </c>
      <c r="BK3107" s="44" t="s">
        <v>4894</v>
      </c>
    </row>
    <row r="3108" spans="22:63">
      <c r="V3108" s="43">
        <v>556</v>
      </c>
      <c r="W3108" s="34" t="s">
        <v>4909</v>
      </c>
      <c r="X3108" s="44">
        <v>81307</v>
      </c>
      <c r="Y3108" s="34" t="s">
        <v>555</v>
      </c>
      <c r="Z3108" s="43" t="s">
        <v>426</v>
      </c>
      <c r="AA3108" s="34" t="s">
        <v>555</v>
      </c>
      <c r="AB3108" s="34" t="s">
        <v>403</v>
      </c>
      <c r="AC3108" s="34" t="s">
        <v>555</v>
      </c>
      <c r="AD3108" s="44" t="s">
        <v>4894</v>
      </c>
      <c r="AE3108" s="44" t="s">
        <v>4894</v>
      </c>
      <c r="AF3108" s="43">
        <v>556</v>
      </c>
      <c r="AG3108" s="34" t="s">
        <v>4909</v>
      </c>
      <c r="AH3108" s="34" t="s">
        <v>4908</v>
      </c>
      <c r="AI3108" s="43" t="s">
        <v>4910</v>
      </c>
      <c r="AJ3108" s="44" t="s">
        <v>4911</v>
      </c>
      <c r="AK3108" s="295">
        <v>8500454</v>
      </c>
      <c r="AL3108" s="44" t="s">
        <v>553</v>
      </c>
      <c r="AM3108" s="44" t="s">
        <v>4915</v>
      </c>
      <c r="AN3108" s="296">
        <v>282146800</v>
      </c>
      <c r="AO3108" s="34"/>
      <c r="AP3108" s="34"/>
      <c r="AQ3108" s="34"/>
      <c r="AR3108" s="34"/>
      <c r="AS3108" s="34"/>
      <c r="AT3108" s="44" t="s">
        <v>7318</v>
      </c>
      <c r="AU3108" s="44"/>
      <c r="AV3108" s="751" t="str" cm="1">
        <f t="array" ref="AV31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8" s="34"/>
      <c r="AX3108" s="34"/>
      <c r="AY3108" s="34"/>
      <c r="AZ3108" s="34"/>
      <c r="BA3108" s="34"/>
      <c r="BB3108" s="34"/>
      <c r="BC3108" s="34"/>
      <c r="BD3108" s="44">
        <v>81307</v>
      </c>
      <c r="BE3108" s="34" t="s">
        <v>555</v>
      </c>
      <c r="BF3108" s="43" t="s">
        <v>426</v>
      </c>
      <c r="BG3108" s="34" t="s">
        <v>555</v>
      </c>
      <c r="BH3108" s="34" t="s">
        <v>403</v>
      </c>
      <c r="BI3108" s="34" t="s">
        <v>555</v>
      </c>
      <c r="BJ3108" s="44" t="s">
        <v>4894</v>
      </c>
      <c r="BK3108" s="44" t="s">
        <v>4894</v>
      </c>
    </row>
    <row r="3109" spans="22:63">
      <c r="V3109" s="43">
        <v>556</v>
      </c>
      <c r="W3109" s="34" t="s">
        <v>4909</v>
      </c>
      <c r="X3109" s="44">
        <v>81300</v>
      </c>
      <c r="Y3109" s="34" t="s">
        <v>7330</v>
      </c>
      <c r="Z3109" s="43" t="s">
        <v>426</v>
      </c>
      <c r="AA3109" s="34" t="s">
        <v>555</v>
      </c>
      <c r="AB3109" s="34" t="s">
        <v>403</v>
      </c>
      <c r="AC3109" s="34" t="s">
        <v>555</v>
      </c>
      <c r="AD3109" s="44" t="s">
        <v>4894</v>
      </c>
      <c r="AE3109" s="44" t="s">
        <v>4894</v>
      </c>
      <c r="AF3109" s="43">
        <v>556</v>
      </c>
      <c r="AG3109" s="34" t="s">
        <v>4909</v>
      </c>
      <c r="AH3109" s="34" t="s">
        <v>4908</v>
      </c>
      <c r="AI3109" s="43" t="s">
        <v>4910</v>
      </c>
      <c r="AJ3109" s="44" t="s">
        <v>4911</v>
      </c>
      <c r="AK3109" s="295">
        <v>8500454</v>
      </c>
      <c r="AL3109" s="44" t="s">
        <v>553</v>
      </c>
      <c r="AM3109" s="44" t="s">
        <v>4915</v>
      </c>
      <c r="AN3109" s="296">
        <v>282146800</v>
      </c>
      <c r="AO3109" s="34"/>
      <c r="AP3109" s="34"/>
      <c r="AQ3109" s="34"/>
      <c r="AR3109" s="34"/>
      <c r="AS3109" s="34"/>
      <c r="AT3109" s="44" t="s">
        <v>7318</v>
      </c>
      <c r="AU3109" s="44"/>
      <c r="AV3109" s="751" t="str" cm="1">
        <f t="array" ref="AV31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09" s="34"/>
      <c r="AX3109" s="34"/>
      <c r="AY3109" s="34"/>
      <c r="AZ3109" s="34"/>
      <c r="BA3109" s="34"/>
      <c r="BB3109" s="34"/>
      <c r="BC3109" s="34"/>
      <c r="BD3109" s="44">
        <v>81300</v>
      </c>
      <c r="BE3109" s="34" t="s">
        <v>7330</v>
      </c>
      <c r="BF3109" s="43" t="s">
        <v>426</v>
      </c>
      <c r="BG3109" s="34" t="s">
        <v>555</v>
      </c>
      <c r="BH3109" s="34" t="s">
        <v>403</v>
      </c>
      <c r="BI3109" s="34" t="s">
        <v>555</v>
      </c>
      <c r="BJ3109" s="44" t="s">
        <v>4894</v>
      </c>
      <c r="BK3109" s="44" t="s">
        <v>4894</v>
      </c>
    </row>
    <row r="3110" spans="22:63">
      <c r="V3110" s="43">
        <v>556</v>
      </c>
      <c r="W3110" s="34" t="s">
        <v>4909</v>
      </c>
      <c r="X3110" s="44">
        <v>81309</v>
      </c>
      <c r="Y3110" s="34" t="s">
        <v>1894</v>
      </c>
      <c r="Z3110" s="43" t="s">
        <v>426</v>
      </c>
      <c r="AA3110" s="34" t="s">
        <v>555</v>
      </c>
      <c r="AB3110" s="34" t="s">
        <v>403</v>
      </c>
      <c r="AC3110" s="34" t="s">
        <v>7331</v>
      </c>
      <c r="AD3110" s="44" t="s">
        <v>4894</v>
      </c>
      <c r="AE3110" s="44" t="s">
        <v>4894</v>
      </c>
      <c r="AF3110" s="43">
        <v>556</v>
      </c>
      <c r="AG3110" s="34" t="s">
        <v>4909</v>
      </c>
      <c r="AH3110" s="34" t="s">
        <v>4908</v>
      </c>
      <c r="AI3110" s="43" t="s">
        <v>4910</v>
      </c>
      <c r="AJ3110" s="44" t="s">
        <v>4911</v>
      </c>
      <c r="AK3110" s="295">
        <v>8500454</v>
      </c>
      <c r="AL3110" s="44" t="s">
        <v>553</v>
      </c>
      <c r="AM3110" s="44" t="s">
        <v>4915</v>
      </c>
      <c r="AN3110" s="296">
        <v>282146800</v>
      </c>
      <c r="AO3110" s="34"/>
      <c r="AP3110" s="34"/>
      <c r="AQ3110" s="34"/>
      <c r="AR3110" s="34"/>
      <c r="AS3110" s="34"/>
      <c r="AT3110" s="44" t="s">
        <v>7318</v>
      </c>
      <c r="AU3110" s="44"/>
      <c r="AV3110" s="751" t="str" cm="1">
        <f t="array" ref="AV31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0" s="34"/>
      <c r="AX3110" s="34"/>
      <c r="AY3110" s="34"/>
      <c r="AZ3110" s="34"/>
      <c r="BA3110" s="34"/>
      <c r="BB3110" s="34"/>
      <c r="BC3110" s="34"/>
      <c r="BD3110" s="44">
        <v>81309</v>
      </c>
      <c r="BE3110" s="34" t="s">
        <v>1894</v>
      </c>
      <c r="BF3110" s="43" t="s">
        <v>426</v>
      </c>
      <c r="BG3110" s="34" t="s">
        <v>555</v>
      </c>
      <c r="BH3110" s="34" t="s">
        <v>403</v>
      </c>
      <c r="BI3110" s="34" t="s">
        <v>7331</v>
      </c>
      <c r="BJ3110" s="44" t="s">
        <v>4894</v>
      </c>
      <c r="BK3110" s="44" t="s">
        <v>4894</v>
      </c>
    </row>
    <row r="3111" spans="22:63">
      <c r="V3111" s="43">
        <v>556</v>
      </c>
      <c r="W3111" s="34" t="s">
        <v>4909</v>
      </c>
      <c r="X3111" s="44">
        <v>81310</v>
      </c>
      <c r="Y3111" s="34" t="s">
        <v>2087</v>
      </c>
      <c r="Z3111" s="43" t="s">
        <v>426</v>
      </c>
      <c r="AA3111" s="34" t="s">
        <v>555</v>
      </c>
      <c r="AB3111" s="34" t="s">
        <v>403</v>
      </c>
      <c r="AC3111" s="34" t="s">
        <v>7332</v>
      </c>
      <c r="AD3111" s="44" t="s">
        <v>4894</v>
      </c>
      <c r="AE3111" s="44" t="s">
        <v>4894</v>
      </c>
      <c r="AF3111" s="43">
        <v>556</v>
      </c>
      <c r="AG3111" s="34" t="s">
        <v>4909</v>
      </c>
      <c r="AH3111" s="34" t="s">
        <v>4908</v>
      </c>
      <c r="AI3111" s="43" t="s">
        <v>4910</v>
      </c>
      <c r="AJ3111" s="44" t="s">
        <v>4911</v>
      </c>
      <c r="AK3111" s="295">
        <v>8500454</v>
      </c>
      <c r="AL3111" s="44" t="s">
        <v>553</v>
      </c>
      <c r="AM3111" s="44" t="s">
        <v>4915</v>
      </c>
      <c r="AN3111" s="296">
        <v>282146800</v>
      </c>
      <c r="AO3111" s="34"/>
      <c r="AP3111" s="34"/>
      <c r="AQ3111" s="34"/>
      <c r="AR3111" s="34"/>
      <c r="AS3111" s="34"/>
      <c r="AT3111" s="44" t="s">
        <v>7318</v>
      </c>
      <c r="AU3111" s="44"/>
      <c r="AV3111" s="751" t="str" cm="1">
        <f t="array" ref="AV31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1" s="34"/>
      <c r="AX3111" s="34"/>
      <c r="AY3111" s="34"/>
      <c r="AZ3111" s="34"/>
      <c r="BA3111" s="34"/>
      <c r="BB3111" s="34"/>
      <c r="BC3111" s="34"/>
      <c r="BD3111" s="44">
        <v>81310</v>
      </c>
      <c r="BE3111" s="34" t="s">
        <v>2087</v>
      </c>
      <c r="BF3111" s="43" t="s">
        <v>426</v>
      </c>
      <c r="BG3111" s="34" t="s">
        <v>555</v>
      </c>
      <c r="BH3111" s="34" t="s">
        <v>403</v>
      </c>
      <c r="BI3111" s="34" t="s">
        <v>7332</v>
      </c>
      <c r="BJ3111" s="44" t="s">
        <v>4894</v>
      </c>
      <c r="BK3111" s="44" t="s">
        <v>4894</v>
      </c>
    </row>
    <row r="3112" spans="22:63">
      <c r="V3112" s="43">
        <v>557</v>
      </c>
      <c r="W3112" s="34" t="s">
        <v>4920</v>
      </c>
      <c r="X3112" s="44">
        <v>80200</v>
      </c>
      <c r="Y3112" s="34" t="s">
        <v>7333</v>
      </c>
      <c r="Z3112" s="43" t="s">
        <v>1277</v>
      </c>
      <c r="AA3112" s="34" t="s">
        <v>545</v>
      </c>
      <c r="AB3112" s="34" t="s">
        <v>403</v>
      </c>
      <c r="AC3112" s="34" t="s">
        <v>7334</v>
      </c>
      <c r="AD3112" s="44" t="s">
        <v>4894</v>
      </c>
      <c r="AE3112" s="44" t="s">
        <v>4894</v>
      </c>
      <c r="AF3112" s="43">
        <v>557</v>
      </c>
      <c r="AG3112" s="34" t="s">
        <v>4920</v>
      </c>
      <c r="AH3112" s="34" t="s">
        <v>4919</v>
      </c>
      <c r="AI3112" s="43" t="s">
        <v>4898</v>
      </c>
      <c r="AJ3112" s="44" t="s">
        <v>4921</v>
      </c>
      <c r="AK3112" s="295">
        <v>8900255</v>
      </c>
      <c r="AL3112" s="44" t="s">
        <v>4924</v>
      </c>
      <c r="AM3112" s="44" t="s">
        <v>4926</v>
      </c>
      <c r="AN3112" s="296">
        <v>281095900</v>
      </c>
      <c r="AO3112" s="34"/>
      <c r="AP3112" s="34"/>
      <c r="AQ3112" s="34"/>
      <c r="AR3112" s="34"/>
      <c r="AS3112" s="34"/>
      <c r="AT3112" s="44" t="s">
        <v>7318</v>
      </c>
      <c r="AU3112" s="44"/>
      <c r="AV3112" s="751" t="str" cm="1">
        <f t="array" ref="AV31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2" s="34"/>
      <c r="AX3112" s="34"/>
      <c r="AY3112" s="34"/>
      <c r="AZ3112" s="34"/>
      <c r="BA3112" s="34"/>
      <c r="BB3112" s="34"/>
      <c r="BC3112" s="34"/>
      <c r="BD3112" s="44">
        <v>80200</v>
      </c>
      <c r="BE3112" s="34" t="s">
        <v>7333</v>
      </c>
      <c r="BF3112" s="43" t="s">
        <v>1277</v>
      </c>
      <c r="BG3112" s="34" t="s">
        <v>545</v>
      </c>
      <c r="BH3112" s="34" t="s">
        <v>403</v>
      </c>
      <c r="BI3112" s="34" t="s">
        <v>7334</v>
      </c>
      <c r="BJ3112" s="44" t="s">
        <v>4894</v>
      </c>
      <c r="BK3112" s="44" t="s">
        <v>4894</v>
      </c>
    </row>
    <row r="3113" spans="22:63">
      <c r="V3113" s="43">
        <v>557</v>
      </c>
      <c r="W3113" s="34" t="s">
        <v>4920</v>
      </c>
      <c r="X3113" s="44">
        <v>80202</v>
      </c>
      <c r="Y3113" s="34" t="s">
        <v>811</v>
      </c>
      <c r="Z3113" s="43" t="s">
        <v>1277</v>
      </c>
      <c r="AA3113" s="34" t="s">
        <v>545</v>
      </c>
      <c r="AB3113" s="34" t="s">
        <v>403</v>
      </c>
      <c r="AC3113" s="34" t="s">
        <v>811</v>
      </c>
      <c r="AD3113" s="44" t="s">
        <v>4894</v>
      </c>
      <c r="AE3113" s="44" t="s">
        <v>4894</v>
      </c>
      <c r="AF3113" s="43">
        <v>557</v>
      </c>
      <c r="AG3113" s="34" t="s">
        <v>4920</v>
      </c>
      <c r="AH3113" s="34" t="s">
        <v>4919</v>
      </c>
      <c r="AI3113" s="43" t="s">
        <v>4898</v>
      </c>
      <c r="AJ3113" s="44" t="s">
        <v>4921</v>
      </c>
      <c r="AK3113" s="295">
        <v>8900255</v>
      </c>
      <c r="AL3113" s="44" t="s">
        <v>4924</v>
      </c>
      <c r="AM3113" s="44" t="s">
        <v>4926</v>
      </c>
      <c r="AN3113" s="296">
        <v>281095900</v>
      </c>
      <c r="AO3113" s="34"/>
      <c r="AP3113" s="34"/>
      <c r="AQ3113" s="34"/>
      <c r="AR3113" s="34"/>
      <c r="AS3113" s="34"/>
      <c r="AT3113" s="44" t="s">
        <v>7318</v>
      </c>
      <c r="AU3113" s="44"/>
      <c r="AV3113" s="751" t="str" cm="1">
        <f t="array" ref="AV31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3" s="34"/>
      <c r="AX3113" s="34"/>
      <c r="AY3113" s="34"/>
      <c r="AZ3113" s="34"/>
      <c r="BA3113" s="34"/>
      <c r="BB3113" s="34"/>
      <c r="BC3113" s="34"/>
      <c r="BD3113" s="44">
        <v>80202</v>
      </c>
      <c r="BE3113" s="34" t="s">
        <v>811</v>
      </c>
      <c r="BF3113" s="43" t="s">
        <v>1277</v>
      </c>
      <c r="BG3113" s="34" t="s">
        <v>545</v>
      </c>
      <c r="BH3113" s="34" t="s">
        <v>403</v>
      </c>
      <c r="BI3113" s="34" t="s">
        <v>811</v>
      </c>
      <c r="BJ3113" s="44" t="s">
        <v>4894</v>
      </c>
      <c r="BK3113" s="44" t="s">
        <v>4894</v>
      </c>
    </row>
    <row r="3114" spans="22:63">
      <c r="V3114" s="43">
        <v>557</v>
      </c>
      <c r="W3114" s="34" t="s">
        <v>4920</v>
      </c>
      <c r="X3114" s="44">
        <v>80203</v>
      </c>
      <c r="Y3114" s="34" t="s">
        <v>1076</v>
      </c>
      <c r="Z3114" s="43" t="s">
        <v>1277</v>
      </c>
      <c r="AA3114" s="34" t="s">
        <v>545</v>
      </c>
      <c r="AB3114" s="34" t="s">
        <v>403</v>
      </c>
      <c r="AC3114" s="34" t="s">
        <v>1076</v>
      </c>
      <c r="AD3114" s="44" t="s">
        <v>4894</v>
      </c>
      <c r="AE3114" s="44" t="s">
        <v>4894</v>
      </c>
      <c r="AF3114" s="43">
        <v>557</v>
      </c>
      <c r="AG3114" s="34" t="s">
        <v>4920</v>
      </c>
      <c r="AH3114" s="34" t="s">
        <v>4919</v>
      </c>
      <c r="AI3114" s="43" t="s">
        <v>4898</v>
      </c>
      <c r="AJ3114" s="44" t="s">
        <v>4921</v>
      </c>
      <c r="AK3114" s="295">
        <v>8900255</v>
      </c>
      <c r="AL3114" s="44" t="s">
        <v>4924</v>
      </c>
      <c r="AM3114" s="44" t="s">
        <v>4926</v>
      </c>
      <c r="AN3114" s="296">
        <v>281095900</v>
      </c>
      <c r="AO3114" s="34"/>
      <c r="AP3114" s="34"/>
      <c r="AQ3114" s="34"/>
      <c r="AR3114" s="34"/>
      <c r="AS3114" s="34"/>
      <c r="AT3114" s="44" t="s">
        <v>7318</v>
      </c>
      <c r="AU3114" s="44"/>
      <c r="AV3114" s="751" t="str" cm="1">
        <f t="array" ref="AV31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4" s="34"/>
      <c r="AX3114" s="34"/>
      <c r="AY3114" s="34"/>
      <c r="AZ3114" s="34"/>
      <c r="BA3114" s="34"/>
      <c r="BB3114" s="34"/>
      <c r="BC3114" s="34"/>
      <c r="BD3114" s="44">
        <v>80203</v>
      </c>
      <c r="BE3114" s="34" t="s">
        <v>1076</v>
      </c>
      <c r="BF3114" s="43" t="s">
        <v>1277</v>
      </c>
      <c r="BG3114" s="34" t="s">
        <v>545</v>
      </c>
      <c r="BH3114" s="34" t="s">
        <v>403</v>
      </c>
      <c r="BI3114" s="34" t="s">
        <v>1076</v>
      </c>
      <c r="BJ3114" s="44" t="s">
        <v>4894</v>
      </c>
      <c r="BK3114" s="44" t="s">
        <v>4894</v>
      </c>
    </row>
    <row r="3115" spans="22:63">
      <c r="V3115" s="43">
        <v>557</v>
      </c>
      <c r="W3115" s="34" t="s">
        <v>4920</v>
      </c>
      <c r="X3115" s="44">
        <v>80206</v>
      </c>
      <c r="Y3115" s="34" t="s">
        <v>1658</v>
      </c>
      <c r="Z3115" s="43" t="s">
        <v>1277</v>
      </c>
      <c r="AA3115" s="34" t="s">
        <v>545</v>
      </c>
      <c r="AB3115" s="34" t="s">
        <v>403</v>
      </c>
      <c r="AC3115" s="34" t="s">
        <v>7334</v>
      </c>
      <c r="AD3115" s="44" t="s">
        <v>4894</v>
      </c>
      <c r="AE3115" s="44" t="s">
        <v>4894</v>
      </c>
      <c r="AF3115" s="43">
        <v>557</v>
      </c>
      <c r="AG3115" s="34" t="s">
        <v>4920</v>
      </c>
      <c r="AH3115" s="34" t="s">
        <v>4919</v>
      </c>
      <c r="AI3115" s="43" t="s">
        <v>4898</v>
      </c>
      <c r="AJ3115" s="44" t="s">
        <v>4921</v>
      </c>
      <c r="AK3115" s="295">
        <v>8900255</v>
      </c>
      <c r="AL3115" s="44" t="s">
        <v>4924</v>
      </c>
      <c r="AM3115" s="44" t="s">
        <v>4926</v>
      </c>
      <c r="AN3115" s="296">
        <v>281095900</v>
      </c>
      <c r="AO3115" s="34"/>
      <c r="AP3115" s="34"/>
      <c r="AQ3115" s="34"/>
      <c r="AR3115" s="34"/>
      <c r="AS3115" s="34"/>
      <c r="AT3115" s="44" t="s">
        <v>7318</v>
      </c>
      <c r="AU3115" s="44"/>
      <c r="AV3115" s="751" t="str" cm="1">
        <f t="array" ref="AV31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5" s="34"/>
      <c r="AX3115" s="34"/>
      <c r="AY3115" s="34"/>
      <c r="AZ3115" s="34"/>
      <c r="BA3115" s="34"/>
      <c r="BB3115" s="34"/>
      <c r="BC3115" s="34"/>
      <c r="BD3115" s="44">
        <v>80206</v>
      </c>
      <c r="BE3115" s="34" t="s">
        <v>1658</v>
      </c>
      <c r="BF3115" s="43" t="s">
        <v>1277</v>
      </c>
      <c r="BG3115" s="34" t="s">
        <v>545</v>
      </c>
      <c r="BH3115" s="34" t="s">
        <v>403</v>
      </c>
      <c r="BI3115" s="34" t="s">
        <v>7334</v>
      </c>
      <c r="BJ3115" s="44" t="s">
        <v>4894</v>
      </c>
      <c r="BK3115" s="44" t="s">
        <v>4894</v>
      </c>
    </row>
    <row r="3116" spans="22:63">
      <c r="V3116" s="43">
        <v>557</v>
      </c>
      <c r="W3116" s="34" t="s">
        <v>4920</v>
      </c>
      <c r="X3116" s="44">
        <v>80205</v>
      </c>
      <c r="Y3116" s="34" t="s">
        <v>1370</v>
      </c>
      <c r="Z3116" s="43" t="s">
        <v>1277</v>
      </c>
      <c r="AA3116" s="34" t="s">
        <v>545</v>
      </c>
      <c r="AB3116" s="34" t="s">
        <v>403</v>
      </c>
      <c r="AC3116" s="34" t="s">
        <v>1370</v>
      </c>
      <c r="AD3116" s="44" t="s">
        <v>4894</v>
      </c>
      <c r="AE3116" s="44" t="s">
        <v>4894</v>
      </c>
      <c r="AF3116" s="43">
        <v>557</v>
      </c>
      <c r="AG3116" s="34" t="s">
        <v>4920</v>
      </c>
      <c r="AH3116" s="34" t="s">
        <v>4919</v>
      </c>
      <c r="AI3116" s="43" t="s">
        <v>4898</v>
      </c>
      <c r="AJ3116" s="44" t="s">
        <v>4921</v>
      </c>
      <c r="AK3116" s="295">
        <v>8900255</v>
      </c>
      <c r="AL3116" s="44" t="s">
        <v>4924</v>
      </c>
      <c r="AM3116" s="44" t="s">
        <v>4926</v>
      </c>
      <c r="AN3116" s="296">
        <v>281095900</v>
      </c>
      <c r="AO3116" s="34"/>
      <c r="AP3116" s="34"/>
      <c r="AQ3116" s="34"/>
      <c r="AR3116" s="34"/>
      <c r="AS3116" s="34"/>
      <c r="AT3116" s="44" t="s">
        <v>7318</v>
      </c>
      <c r="AU3116" s="44"/>
      <c r="AV3116" s="751" t="str" cm="1">
        <f t="array" ref="AV31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6" s="34"/>
      <c r="AX3116" s="34"/>
      <c r="AY3116" s="34"/>
      <c r="AZ3116" s="34"/>
      <c r="BA3116" s="34"/>
      <c r="BB3116" s="34"/>
      <c r="BC3116" s="34"/>
      <c r="BD3116" s="44">
        <v>80205</v>
      </c>
      <c r="BE3116" s="34" t="s">
        <v>1370</v>
      </c>
      <c r="BF3116" s="43" t="s">
        <v>1277</v>
      </c>
      <c r="BG3116" s="34" t="s">
        <v>545</v>
      </c>
      <c r="BH3116" s="34" t="s">
        <v>403</v>
      </c>
      <c r="BI3116" s="34" t="s">
        <v>1370</v>
      </c>
      <c r="BJ3116" s="44" t="s">
        <v>4894</v>
      </c>
      <c r="BK3116" s="44" t="s">
        <v>4894</v>
      </c>
    </row>
    <row r="3117" spans="22:63">
      <c r="V3117" s="43">
        <v>557</v>
      </c>
      <c r="W3117" s="34" t="s">
        <v>4920</v>
      </c>
      <c r="X3117" s="44">
        <v>80404</v>
      </c>
      <c r="Y3117" s="34" t="s">
        <v>1660</v>
      </c>
      <c r="Z3117" s="43" t="s">
        <v>1277</v>
      </c>
      <c r="AA3117" s="34" t="s">
        <v>547</v>
      </c>
      <c r="AB3117" s="34" t="s">
        <v>403</v>
      </c>
      <c r="AC3117" s="34" t="s">
        <v>1660</v>
      </c>
      <c r="AD3117" s="44" t="s">
        <v>4894</v>
      </c>
      <c r="AE3117" s="44" t="s">
        <v>4894</v>
      </c>
      <c r="AF3117" s="43">
        <v>557</v>
      </c>
      <c r="AG3117" s="34" t="s">
        <v>4920</v>
      </c>
      <c r="AH3117" s="34" t="s">
        <v>4919</v>
      </c>
      <c r="AI3117" s="43" t="s">
        <v>4898</v>
      </c>
      <c r="AJ3117" s="44" t="s">
        <v>4921</v>
      </c>
      <c r="AK3117" s="295">
        <v>8900255</v>
      </c>
      <c r="AL3117" s="44" t="s">
        <v>4924</v>
      </c>
      <c r="AM3117" s="44" t="s">
        <v>4926</v>
      </c>
      <c r="AN3117" s="296">
        <v>281095900</v>
      </c>
      <c r="AO3117" s="34"/>
      <c r="AP3117" s="34"/>
      <c r="AQ3117" s="34"/>
      <c r="AR3117" s="34"/>
      <c r="AS3117" s="34"/>
      <c r="AT3117" s="44" t="s">
        <v>7318</v>
      </c>
      <c r="AU3117" s="44"/>
      <c r="AV3117" s="751" t="str" cm="1">
        <f t="array" ref="AV31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7" s="34"/>
      <c r="AX3117" s="34"/>
      <c r="AY3117" s="34"/>
      <c r="AZ3117" s="34"/>
      <c r="BA3117" s="34"/>
      <c r="BB3117" s="34"/>
      <c r="BC3117" s="34"/>
      <c r="BD3117" s="44">
        <v>80404</v>
      </c>
      <c r="BE3117" s="34" t="s">
        <v>1660</v>
      </c>
      <c r="BF3117" s="43" t="s">
        <v>1277</v>
      </c>
      <c r="BG3117" s="34" t="s">
        <v>547</v>
      </c>
      <c r="BH3117" s="34" t="s">
        <v>403</v>
      </c>
      <c r="BI3117" s="34" t="s">
        <v>1660</v>
      </c>
      <c r="BJ3117" s="44" t="s">
        <v>4894</v>
      </c>
      <c r="BK3117" s="44" t="s">
        <v>4894</v>
      </c>
    </row>
    <row r="3118" spans="22:63">
      <c r="V3118" s="43">
        <v>557</v>
      </c>
      <c r="W3118" s="34" t="s">
        <v>4920</v>
      </c>
      <c r="X3118" s="44">
        <v>80401</v>
      </c>
      <c r="Y3118" s="34" t="s">
        <v>812</v>
      </c>
      <c r="Z3118" s="43" t="s">
        <v>1277</v>
      </c>
      <c r="AA3118" s="34" t="s">
        <v>547</v>
      </c>
      <c r="AB3118" s="34" t="s">
        <v>403</v>
      </c>
      <c r="AC3118" s="34" t="s">
        <v>812</v>
      </c>
      <c r="AD3118" s="44" t="s">
        <v>4894</v>
      </c>
      <c r="AE3118" s="44" t="s">
        <v>4894</v>
      </c>
      <c r="AF3118" s="43">
        <v>557</v>
      </c>
      <c r="AG3118" s="34" t="s">
        <v>4920</v>
      </c>
      <c r="AH3118" s="34" t="s">
        <v>4919</v>
      </c>
      <c r="AI3118" s="43" t="s">
        <v>4898</v>
      </c>
      <c r="AJ3118" s="44" t="s">
        <v>4921</v>
      </c>
      <c r="AK3118" s="295">
        <v>8900255</v>
      </c>
      <c r="AL3118" s="44" t="s">
        <v>4924</v>
      </c>
      <c r="AM3118" s="44" t="s">
        <v>4926</v>
      </c>
      <c r="AN3118" s="296">
        <v>281095900</v>
      </c>
      <c r="AO3118" s="34"/>
      <c r="AP3118" s="34"/>
      <c r="AQ3118" s="34"/>
      <c r="AR3118" s="34"/>
      <c r="AS3118" s="34"/>
      <c r="AT3118" s="44" t="s">
        <v>7318</v>
      </c>
      <c r="AU3118" s="44"/>
      <c r="AV3118" s="751" t="str" cm="1">
        <f t="array" ref="AV31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8" s="34"/>
      <c r="AX3118" s="34"/>
      <c r="AY3118" s="34"/>
      <c r="AZ3118" s="34"/>
      <c r="BA3118" s="34"/>
      <c r="BB3118" s="34"/>
      <c r="BC3118" s="34"/>
      <c r="BD3118" s="44">
        <v>80401</v>
      </c>
      <c r="BE3118" s="34" t="s">
        <v>812</v>
      </c>
      <c r="BF3118" s="43" t="s">
        <v>1277</v>
      </c>
      <c r="BG3118" s="34" t="s">
        <v>547</v>
      </c>
      <c r="BH3118" s="34" t="s">
        <v>403</v>
      </c>
      <c r="BI3118" s="34" t="s">
        <v>812</v>
      </c>
      <c r="BJ3118" s="44" t="s">
        <v>4894</v>
      </c>
      <c r="BK3118" s="44" t="s">
        <v>4894</v>
      </c>
    </row>
    <row r="3119" spans="22:63">
      <c r="V3119" s="43">
        <v>557</v>
      </c>
      <c r="W3119" s="34" t="s">
        <v>4920</v>
      </c>
      <c r="X3119" s="44">
        <v>80402</v>
      </c>
      <c r="Y3119" s="34" t="s">
        <v>547</v>
      </c>
      <c r="Z3119" s="43" t="s">
        <v>1277</v>
      </c>
      <c r="AA3119" s="34" t="s">
        <v>547</v>
      </c>
      <c r="AB3119" s="34" t="s">
        <v>403</v>
      </c>
      <c r="AC3119" s="34" t="s">
        <v>547</v>
      </c>
      <c r="AD3119" s="44" t="s">
        <v>4894</v>
      </c>
      <c r="AE3119" s="44" t="s">
        <v>4894</v>
      </c>
      <c r="AF3119" s="43">
        <v>557</v>
      </c>
      <c r="AG3119" s="34" t="s">
        <v>4920</v>
      </c>
      <c r="AH3119" s="34" t="s">
        <v>4919</v>
      </c>
      <c r="AI3119" s="43" t="s">
        <v>4898</v>
      </c>
      <c r="AJ3119" s="44" t="s">
        <v>4921</v>
      </c>
      <c r="AK3119" s="295">
        <v>8900255</v>
      </c>
      <c r="AL3119" s="44" t="s">
        <v>4924</v>
      </c>
      <c r="AM3119" s="44" t="s">
        <v>4926</v>
      </c>
      <c r="AN3119" s="296">
        <v>281095900</v>
      </c>
      <c r="AO3119" s="34"/>
      <c r="AP3119" s="34"/>
      <c r="AQ3119" s="34"/>
      <c r="AR3119" s="34"/>
      <c r="AS3119" s="34"/>
      <c r="AT3119" s="44" t="s">
        <v>7318</v>
      </c>
      <c r="AU3119" s="44"/>
      <c r="AV3119" s="751" t="str" cm="1">
        <f t="array" ref="AV31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19" s="34"/>
      <c r="AX3119" s="34"/>
      <c r="AY3119" s="34"/>
      <c r="AZ3119" s="34"/>
      <c r="BA3119" s="34"/>
      <c r="BB3119" s="34"/>
      <c r="BC3119" s="34"/>
      <c r="BD3119" s="44">
        <v>80402</v>
      </c>
      <c r="BE3119" s="34" t="s">
        <v>547</v>
      </c>
      <c r="BF3119" s="43" t="s">
        <v>1277</v>
      </c>
      <c r="BG3119" s="34" t="s">
        <v>547</v>
      </c>
      <c r="BH3119" s="34" t="s">
        <v>403</v>
      </c>
      <c r="BI3119" s="34" t="s">
        <v>547</v>
      </c>
      <c r="BJ3119" s="44" t="s">
        <v>4894</v>
      </c>
      <c r="BK3119" s="44" t="s">
        <v>4894</v>
      </c>
    </row>
    <row r="3120" spans="22:63">
      <c r="V3120" s="43">
        <v>557</v>
      </c>
      <c r="W3120" s="34" t="s">
        <v>4920</v>
      </c>
      <c r="X3120" s="44">
        <v>80400</v>
      </c>
      <c r="Y3120" s="34" t="s">
        <v>7335</v>
      </c>
      <c r="Z3120" s="43" t="s">
        <v>1277</v>
      </c>
      <c r="AA3120" s="34" t="s">
        <v>547</v>
      </c>
      <c r="AB3120" s="34" t="s">
        <v>403</v>
      </c>
      <c r="AC3120" s="34" t="s">
        <v>547</v>
      </c>
      <c r="AD3120" s="44" t="s">
        <v>4894</v>
      </c>
      <c r="AE3120" s="44" t="s">
        <v>4894</v>
      </c>
      <c r="AF3120" s="43">
        <v>557</v>
      </c>
      <c r="AG3120" s="34" t="s">
        <v>4920</v>
      </c>
      <c r="AH3120" s="34" t="s">
        <v>4919</v>
      </c>
      <c r="AI3120" s="43" t="s">
        <v>4898</v>
      </c>
      <c r="AJ3120" s="44" t="s">
        <v>4921</v>
      </c>
      <c r="AK3120" s="295">
        <v>8900255</v>
      </c>
      <c r="AL3120" s="44" t="s">
        <v>4924</v>
      </c>
      <c r="AM3120" s="44" t="s">
        <v>4926</v>
      </c>
      <c r="AN3120" s="296">
        <v>281095900</v>
      </c>
      <c r="AO3120" s="34"/>
      <c r="AP3120" s="34"/>
      <c r="AQ3120" s="34"/>
      <c r="AR3120" s="34"/>
      <c r="AS3120" s="34"/>
      <c r="AT3120" s="44" t="s">
        <v>7318</v>
      </c>
      <c r="AU3120" s="44"/>
      <c r="AV3120" s="751" t="str" cm="1">
        <f t="array" ref="AV31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0" s="34"/>
      <c r="AX3120" s="34"/>
      <c r="AY3120" s="34"/>
      <c r="AZ3120" s="34"/>
      <c r="BA3120" s="34"/>
      <c r="BB3120" s="34"/>
      <c r="BC3120" s="34"/>
      <c r="BD3120" s="44">
        <v>80400</v>
      </c>
      <c r="BE3120" s="34" t="s">
        <v>7335</v>
      </c>
      <c r="BF3120" s="43" t="s">
        <v>1277</v>
      </c>
      <c r="BG3120" s="34" t="s">
        <v>547</v>
      </c>
      <c r="BH3120" s="34" t="s">
        <v>403</v>
      </c>
      <c r="BI3120" s="34" t="s">
        <v>547</v>
      </c>
      <c r="BJ3120" s="44" t="s">
        <v>4894</v>
      </c>
      <c r="BK3120" s="44" t="s">
        <v>4894</v>
      </c>
    </row>
    <row r="3121" spans="22:63">
      <c r="V3121" s="43">
        <v>557</v>
      </c>
      <c r="W3121" s="34" t="s">
        <v>4920</v>
      </c>
      <c r="X3121" s="44">
        <v>80403</v>
      </c>
      <c r="Y3121" s="34" t="s">
        <v>1372</v>
      </c>
      <c r="Z3121" s="43" t="s">
        <v>1277</v>
      </c>
      <c r="AA3121" s="34" t="s">
        <v>547</v>
      </c>
      <c r="AB3121" s="34" t="s">
        <v>403</v>
      </c>
      <c r="AC3121" s="34" t="s">
        <v>1372</v>
      </c>
      <c r="AD3121" s="44" t="s">
        <v>4894</v>
      </c>
      <c r="AE3121" s="44" t="s">
        <v>4894</v>
      </c>
      <c r="AF3121" s="43">
        <v>557</v>
      </c>
      <c r="AG3121" s="34" t="s">
        <v>4920</v>
      </c>
      <c r="AH3121" s="34" t="s">
        <v>4919</v>
      </c>
      <c r="AI3121" s="43" t="s">
        <v>4898</v>
      </c>
      <c r="AJ3121" s="44" t="s">
        <v>4921</v>
      </c>
      <c r="AK3121" s="295">
        <v>8900255</v>
      </c>
      <c r="AL3121" s="44" t="s">
        <v>4924</v>
      </c>
      <c r="AM3121" s="44" t="s">
        <v>4926</v>
      </c>
      <c r="AN3121" s="296">
        <v>281095900</v>
      </c>
      <c r="AO3121" s="34"/>
      <c r="AP3121" s="34"/>
      <c r="AQ3121" s="34"/>
      <c r="AR3121" s="34"/>
      <c r="AS3121" s="34"/>
      <c r="AT3121" s="44" t="s">
        <v>7318</v>
      </c>
      <c r="AU3121" s="44"/>
      <c r="AV3121" s="751" t="str" cm="1">
        <f t="array" ref="AV31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1" s="34"/>
      <c r="AX3121" s="34"/>
      <c r="AY3121" s="34"/>
      <c r="AZ3121" s="34"/>
      <c r="BA3121" s="34"/>
      <c r="BB3121" s="34"/>
      <c r="BC3121" s="34"/>
      <c r="BD3121" s="44">
        <v>80403</v>
      </c>
      <c r="BE3121" s="34" t="s">
        <v>1372</v>
      </c>
      <c r="BF3121" s="43" t="s">
        <v>1277</v>
      </c>
      <c r="BG3121" s="34" t="s">
        <v>547</v>
      </c>
      <c r="BH3121" s="34" t="s">
        <v>403</v>
      </c>
      <c r="BI3121" s="34" t="s">
        <v>1372</v>
      </c>
      <c r="BJ3121" s="44" t="s">
        <v>4894</v>
      </c>
      <c r="BK3121" s="44" t="s">
        <v>4894</v>
      </c>
    </row>
    <row r="3122" spans="22:63">
      <c r="V3122" s="43">
        <v>557</v>
      </c>
      <c r="W3122" s="34" t="s">
        <v>4920</v>
      </c>
      <c r="X3122" s="44">
        <v>81401</v>
      </c>
      <c r="Y3122" s="34" t="s">
        <v>820</v>
      </c>
      <c r="Z3122" s="43" t="s">
        <v>1277</v>
      </c>
      <c r="AA3122" s="34" t="s">
        <v>556</v>
      </c>
      <c r="AB3122" s="34" t="s">
        <v>403</v>
      </c>
      <c r="AC3122" s="34" t="s">
        <v>820</v>
      </c>
      <c r="AD3122" s="44" t="s">
        <v>4894</v>
      </c>
      <c r="AE3122" s="44" t="s">
        <v>4894</v>
      </c>
      <c r="AF3122" s="43">
        <v>557</v>
      </c>
      <c r="AG3122" s="34" t="s">
        <v>4920</v>
      </c>
      <c r="AH3122" s="34" t="s">
        <v>4919</v>
      </c>
      <c r="AI3122" s="43" t="s">
        <v>4898</v>
      </c>
      <c r="AJ3122" s="44" t="s">
        <v>4921</v>
      </c>
      <c r="AK3122" s="295">
        <v>8900255</v>
      </c>
      <c r="AL3122" s="44" t="s">
        <v>4924</v>
      </c>
      <c r="AM3122" s="44" t="s">
        <v>4926</v>
      </c>
      <c r="AN3122" s="296">
        <v>281095900</v>
      </c>
      <c r="AO3122" s="34"/>
      <c r="AP3122" s="34"/>
      <c r="AQ3122" s="34"/>
      <c r="AR3122" s="34"/>
      <c r="AS3122" s="34"/>
      <c r="AT3122" s="44" t="s">
        <v>7318</v>
      </c>
      <c r="AU3122" s="44"/>
      <c r="AV3122" s="751" t="str" cm="1">
        <f t="array" ref="AV31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2" s="34"/>
      <c r="AX3122" s="34"/>
      <c r="AY3122" s="34"/>
      <c r="AZ3122" s="34"/>
      <c r="BA3122" s="34"/>
      <c r="BB3122" s="34"/>
      <c r="BC3122" s="34"/>
      <c r="BD3122" s="44">
        <v>81401</v>
      </c>
      <c r="BE3122" s="34" t="s">
        <v>820</v>
      </c>
      <c r="BF3122" s="43" t="s">
        <v>1277</v>
      </c>
      <c r="BG3122" s="34" t="s">
        <v>556</v>
      </c>
      <c r="BH3122" s="34" t="s">
        <v>403</v>
      </c>
      <c r="BI3122" s="34" t="s">
        <v>820</v>
      </c>
      <c r="BJ3122" s="44" t="s">
        <v>4894</v>
      </c>
      <c r="BK3122" s="44" t="s">
        <v>4894</v>
      </c>
    </row>
    <row r="3123" spans="22:63">
      <c r="V3123" s="43">
        <v>557</v>
      </c>
      <c r="W3123" s="34" t="s">
        <v>4920</v>
      </c>
      <c r="X3123" s="44">
        <v>81404</v>
      </c>
      <c r="Y3123" s="34" t="s">
        <v>1086</v>
      </c>
      <c r="Z3123" s="43" t="s">
        <v>1277</v>
      </c>
      <c r="AA3123" s="34" t="s">
        <v>556</v>
      </c>
      <c r="AB3123" s="34" t="s">
        <v>403</v>
      </c>
      <c r="AC3123" s="34" t="s">
        <v>1086</v>
      </c>
      <c r="AD3123" s="44" t="s">
        <v>4894</v>
      </c>
      <c r="AE3123" s="44" t="s">
        <v>4894</v>
      </c>
      <c r="AF3123" s="43">
        <v>557</v>
      </c>
      <c r="AG3123" s="34" t="s">
        <v>4920</v>
      </c>
      <c r="AH3123" s="34" t="s">
        <v>4919</v>
      </c>
      <c r="AI3123" s="43" t="s">
        <v>4898</v>
      </c>
      <c r="AJ3123" s="44" t="s">
        <v>4921</v>
      </c>
      <c r="AK3123" s="295">
        <v>8900255</v>
      </c>
      <c r="AL3123" s="44" t="s">
        <v>4924</v>
      </c>
      <c r="AM3123" s="44" t="s">
        <v>4926</v>
      </c>
      <c r="AN3123" s="296">
        <v>281095900</v>
      </c>
      <c r="AO3123" s="34"/>
      <c r="AP3123" s="34"/>
      <c r="AQ3123" s="34"/>
      <c r="AR3123" s="34"/>
      <c r="AS3123" s="34"/>
      <c r="AT3123" s="44" t="s">
        <v>7318</v>
      </c>
      <c r="AU3123" s="44"/>
      <c r="AV3123" s="751" t="str" cm="1">
        <f t="array" ref="AV31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3" s="34"/>
      <c r="AX3123" s="34"/>
      <c r="AY3123" s="34"/>
      <c r="AZ3123" s="34"/>
      <c r="BA3123" s="34"/>
      <c r="BB3123" s="34"/>
      <c r="BC3123" s="34"/>
      <c r="BD3123" s="44">
        <v>81404</v>
      </c>
      <c r="BE3123" s="34" t="s">
        <v>1086</v>
      </c>
      <c r="BF3123" s="43" t="s">
        <v>1277</v>
      </c>
      <c r="BG3123" s="34" t="s">
        <v>556</v>
      </c>
      <c r="BH3123" s="34" t="s">
        <v>403</v>
      </c>
      <c r="BI3123" s="34" t="s">
        <v>1086</v>
      </c>
      <c r="BJ3123" s="44" t="s">
        <v>4894</v>
      </c>
      <c r="BK3123" s="44" t="s">
        <v>4894</v>
      </c>
    </row>
    <row r="3124" spans="22:63">
      <c r="V3124" s="43">
        <v>557</v>
      </c>
      <c r="W3124" s="34" t="s">
        <v>4920</v>
      </c>
      <c r="X3124" s="44">
        <v>81408</v>
      </c>
      <c r="Y3124" s="34" t="s">
        <v>1379</v>
      </c>
      <c r="Z3124" s="43" t="s">
        <v>426</v>
      </c>
      <c r="AA3124" s="34" t="s">
        <v>556</v>
      </c>
      <c r="AB3124" s="34" t="s">
        <v>403</v>
      </c>
      <c r="AC3124" s="34" t="s">
        <v>1379</v>
      </c>
      <c r="AD3124" s="44" t="s">
        <v>4894</v>
      </c>
      <c r="AE3124" s="44" t="s">
        <v>4894</v>
      </c>
      <c r="AF3124" s="43">
        <v>557</v>
      </c>
      <c r="AG3124" s="34" t="s">
        <v>4920</v>
      </c>
      <c r="AH3124" s="34" t="s">
        <v>4919</v>
      </c>
      <c r="AI3124" s="43" t="s">
        <v>4898</v>
      </c>
      <c r="AJ3124" s="44" t="s">
        <v>4921</v>
      </c>
      <c r="AK3124" s="295">
        <v>8900255</v>
      </c>
      <c r="AL3124" s="44" t="s">
        <v>4924</v>
      </c>
      <c r="AM3124" s="44" t="s">
        <v>4926</v>
      </c>
      <c r="AN3124" s="296">
        <v>281095900</v>
      </c>
      <c r="AO3124" s="34"/>
      <c r="AP3124" s="34"/>
      <c r="AQ3124" s="34"/>
      <c r="AR3124" s="34"/>
      <c r="AS3124" s="34"/>
      <c r="AT3124" s="44" t="s">
        <v>7318</v>
      </c>
      <c r="AU3124" s="44"/>
      <c r="AV3124" s="751" t="str" cm="1">
        <f t="array" ref="AV31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4" s="34"/>
      <c r="AX3124" s="34"/>
      <c r="AY3124" s="34"/>
      <c r="AZ3124" s="34"/>
      <c r="BA3124" s="34"/>
      <c r="BB3124" s="34"/>
      <c r="BC3124" s="34"/>
      <c r="BD3124" s="44">
        <v>81408</v>
      </c>
      <c r="BE3124" s="34" t="s">
        <v>1379</v>
      </c>
      <c r="BF3124" s="43" t="s">
        <v>426</v>
      </c>
      <c r="BG3124" s="34" t="s">
        <v>556</v>
      </c>
      <c r="BH3124" s="34" t="s">
        <v>403</v>
      </c>
      <c r="BI3124" s="34" t="s">
        <v>1379</v>
      </c>
      <c r="BJ3124" s="44" t="s">
        <v>4894</v>
      </c>
      <c r="BK3124" s="44" t="s">
        <v>4894</v>
      </c>
    </row>
    <row r="3125" spans="22:63">
      <c r="V3125" s="43">
        <v>557</v>
      </c>
      <c r="W3125" s="34" t="s">
        <v>4920</v>
      </c>
      <c r="X3125" s="44">
        <v>81400</v>
      </c>
      <c r="Y3125" s="34" t="s">
        <v>7336</v>
      </c>
      <c r="Z3125" s="43" t="s">
        <v>426</v>
      </c>
      <c r="AA3125" s="34" t="s">
        <v>556</v>
      </c>
      <c r="AB3125" s="34" t="s">
        <v>403</v>
      </c>
      <c r="AC3125" s="34" t="s">
        <v>7337</v>
      </c>
      <c r="AD3125" s="44" t="s">
        <v>4894</v>
      </c>
      <c r="AE3125" s="44" t="s">
        <v>4894</v>
      </c>
      <c r="AF3125" s="43">
        <v>557</v>
      </c>
      <c r="AG3125" s="34" t="s">
        <v>4920</v>
      </c>
      <c r="AH3125" s="34" t="s">
        <v>4919</v>
      </c>
      <c r="AI3125" s="43" t="s">
        <v>4898</v>
      </c>
      <c r="AJ3125" s="44" t="s">
        <v>4921</v>
      </c>
      <c r="AK3125" s="295">
        <v>8900255</v>
      </c>
      <c r="AL3125" s="44" t="s">
        <v>4924</v>
      </c>
      <c r="AM3125" s="44" t="s">
        <v>4926</v>
      </c>
      <c r="AN3125" s="296">
        <v>281095900</v>
      </c>
      <c r="AO3125" s="34"/>
      <c r="AP3125" s="34"/>
      <c r="AQ3125" s="34"/>
      <c r="AR3125" s="34"/>
      <c r="AS3125" s="34"/>
      <c r="AT3125" s="44" t="s">
        <v>7318</v>
      </c>
      <c r="AU3125" s="44"/>
      <c r="AV3125" s="751" t="str" cm="1">
        <f t="array" ref="AV31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5" s="34"/>
      <c r="AX3125" s="34"/>
      <c r="AY3125" s="34"/>
      <c r="AZ3125" s="34"/>
      <c r="BA3125" s="34"/>
      <c r="BB3125" s="34"/>
      <c r="BC3125" s="34"/>
      <c r="BD3125" s="44">
        <v>81400</v>
      </c>
      <c r="BE3125" s="34" t="s">
        <v>7336</v>
      </c>
      <c r="BF3125" s="43" t="s">
        <v>426</v>
      </c>
      <c r="BG3125" s="34" t="s">
        <v>556</v>
      </c>
      <c r="BH3125" s="34" t="s">
        <v>403</v>
      </c>
      <c r="BI3125" s="34" t="s">
        <v>7337</v>
      </c>
      <c r="BJ3125" s="44" t="s">
        <v>4894</v>
      </c>
      <c r="BK3125" s="44" t="s">
        <v>4894</v>
      </c>
    </row>
    <row r="3126" spans="22:63">
      <c r="V3126" s="43">
        <v>557</v>
      </c>
      <c r="W3126" s="34" t="s">
        <v>4920</v>
      </c>
      <c r="X3126" s="44">
        <v>81410</v>
      </c>
      <c r="Y3126" s="34" t="s">
        <v>1666</v>
      </c>
      <c r="Z3126" s="43" t="s">
        <v>426</v>
      </c>
      <c r="AA3126" s="34" t="s">
        <v>556</v>
      </c>
      <c r="AB3126" s="34" t="s">
        <v>403</v>
      </c>
      <c r="AC3126" s="34" t="s">
        <v>7338</v>
      </c>
      <c r="AD3126" s="44" t="s">
        <v>4894</v>
      </c>
      <c r="AE3126" s="44" t="s">
        <v>4894</v>
      </c>
      <c r="AF3126" s="43">
        <v>557</v>
      </c>
      <c r="AG3126" s="34" t="s">
        <v>4920</v>
      </c>
      <c r="AH3126" s="34" t="s">
        <v>4919</v>
      </c>
      <c r="AI3126" s="43" t="s">
        <v>4898</v>
      </c>
      <c r="AJ3126" s="44" t="s">
        <v>4921</v>
      </c>
      <c r="AK3126" s="295">
        <v>8900255</v>
      </c>
      <c r="AL3126" s="44" t="s">
        <v>4924</v>
      </c>
      <c r="AM3126" s="44" t="s">
        <v>4926</v>
      </c>
      <c r="AN3126" s="296">
        <v>281095900</v>
      </c>
      <c r="AO3126" s="34"/>
      <c r="AP3126" s="34"/>
      <c r="AQ3126" s="34"/>
      <c r="AR3126" s="34"/>
      <c r="AS3126" s="34"/>
      <c r="AT3126" s="44" t="s">
        <v>7318</v>
      </c>
      <c r="AU3126" s="44"/>
      <c r="AV3126" s="751" t="str" cm="1">
        <f t="array" ref="AV31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6" s="34"/>
      <c r="AX3126" s="34"/>
      <c r="AY3126" s="34"/>
      <c r="AZ3126" s="34"/>
      <c r="BA3126" s="34"/>
      <c r="BB3126" s="34"/>
      <c r="BC3126" s="34"/>
      <c r="BD3126" s="44">
        <v>81410</v>
      </c>
      <c r="BE3126" s="34" t="s">
        <v>1666</v>
      </c>
      <c r="BF3126" s="43" t="s">
        <v>426</v>
      </c>
      <c r="BG3126" s="34" t="s">
        <v>556</v>
      </c>
      <c r="BH3126" s="34" t="s">
        <v>403</v>
      </c>
      <c r="BI3126" s="34" t="s">
        <v>7338</v>
      </c>
      <c r="BJ3126" s="44" t="s">
        <v>4894</v>
      </c>
      <c r="BK3126" s="44" t="s">
        <v>4894</v>
      </c>
    </row>
    <row r="3127" spans="22:63">
      <c r="V3127" s="43">
        <v>557</v>
      </c>
      <c r="W3127" s="34" t="s">
        <v>4920</v>
      </c>
      <c r="X3127" s="44">
        <v>81411</v>
      </c>
      <c r="Y3127" s="34" t="s">
        <v>1895</v>
      </c>
      <c r="Z3127" s="43" t="s">
        <v>426</v>
      </c>
      <c r="AA3127" s="34" t="s">
        <v>556</v>
      </c>
      <c r="AB3127" s="34" t="s">
        <v>403</v>
      </c>
      <c r="AC3127" s="34" t="s">
        <v>7339</v>
      </c>
      <c r="AD3127" s="44" t="s">
        <v>4894</v>
      </c>
      <c r="AE3127" s="44" t="s">
        <v>4894</v>
      </c>
      <c r="AF3127" s="43">
        <v>557</v>
      </c>
      <c r="AG3127" s="34" t="s">
        <v>4920</v>
      </c>
      <c r="AH3127" s="34" t="s">
        <v>4919</v>
      </c>
      <c r="AI3127" s="43" t="s">
        <v>4898</v>
      </c>
      <c r="AJ3127" s="44" t="s">
        <v>4921</v>
      </c>
      <c r="AK3127" s="295">
        <v>8900255</v>
      </c>
      <c r="AL3127" s="44" t="s">
        <v>4924</v>
      </c>
      <c r="AM3127" s="44" t="s">
        <v>4926</v>
      </c>
      <c r="AN3127" s="296">
        <v>281095900</v>
      </c>
      <c r="AO3127" s="34"/>
      <c r="AP3127" s="34"/>
      <c r="AQ3127" s="34"/>
      <c r="AR3127" s="34"/>
      <c r="AS3127" s="34"/>
      <c r="AT3127" s="44" t="s">
        <v>7318</v>
      </c>
      <c r="AU3127" s="44"/>
      <c r="AV3127" s="751" t="str" cm="1">
        <f t="array" ref="AV31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7" s="34"/>
      <c r="AX3127" s="34"/>
      <c r="AY3127" s="34"/>
      <c r="AZ3127" s="34"/>
      <c r="BA3127" s="34"/>
      <c r="BB3127" s="34"/>
      <c r="BC3127" s="34"/>
      <c r="BD3127" s="44">
        <v>81411</v>
      </c>
      <c r="BE3127" s="34" t="s">
        <v>1895</v>
      </c>
      <c r="BF3127" s="43" t="s">
        <v>426</v>
      </c>
      <c r="BG3127" s="34" t="s">
        <v>556</v>
      </c>
      <c r="BH3127" s="34" t="s">
        <v>403</v>
      </c>
      <c r="BI3127" s="34" t="s">
        <v>7339</v>
      </c>
      <c r="BJ3127" s="44" t="s">
        <v>4894</v>
      </c>
      <c r="BK3127" s="44" t="s">
        <v>4894</v>
      </c>
    </row>
    <row r="3128" spans="22:63">
      <c r="V3128" s="43">
        <v>557</v>
      </c>
      <c r="W3128" s="34" t="s">
        <v>4920</v>
      </c>
      <c r="X3128" s="44">
        <v>81412</v>
      </c>
      <c r="Y3128" s="34" t="s">
        <v>2088</v>
      </c>
      <c r="Z3128" s="43" t="s">
        <v>426</v>
      </c>
      <c r="AA3128" s="34" t="s">
        <v>556</v>
      </c>
      <c r="AB3128" s="34" t="s">
        <v>403</v>
      </c>
      <c r="AC3128" s="34" t="s">
        <v>7337</v>
      </c>
      <c r="AD3128" s="44" t="s">
        <v>4894</v>
      </c>
      <c r="AE3128" s="44" t="s">
        <v>4894</v>
      </c>
      <c r="AF3128" s="43">
        <v>557</v>
      </c>
      <c r="AG3128" s="34" t="s">
        <v>4920</v>
      </c>
      <c r="AH3128" s="34" t="s">
        <v>4919</v>
      </c>
      <c r="AI3128" s="43" t="s">
        <v>4898</v>
      </c>
      <c r="AJ3128" s="44" t="s">
        <v>4921</v>
      </c>
      <c r="AK3128" s="295">
        <v>8900255</v>
      </c>
      <c r="AL3128" s="44" t="s">
        <v>4924</v>
      </c>
      <c r="AM3128" s="44" t="s">
        <v>4926</v>
      </c>
      <c r="AN3128" s="296">
        <v>281095900</v>
      </c>
      <c r="AO3128" s="34"/>
      <c r="AP3128" s="34"/>
      <c r="AQ3128" s="34"/>
      <c r="AR3128" s="34"/>
      <c r="AS3128" s="34"/>
      <c r="AT3128" s="44" t="s">
        <v>7318</v>
      </c>
      <c r="AU3128" s="44"/>
      <c r="AV3128" s="751" t="str" cm="1">
        <f t="array" ref="AV31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8" s="34"/>
      <c r="AX3128" s="34"/>
      <c r="AY3128" s="34"/>
      <c r="AZ3128" s="34"/>
      <c r="BA3128" s="34"/>
      <c r="BB3128" s="34"/>
      <c r="BC3128" s="34"/>
      <c r="BD3128" s="44">
        <v>81412</v>
      </c>
      <c r="BE3128" s="34" t="s">
        <v>2088</v>
      </c>
      <c r="BF3128" s="43" t="s">
        <v>426</v>
      </c>
      <c r="BG3128" s="34" t="s">
        <v>556</v>
      </c>
      <c r="BH3128" s="34" t="s">
        <v>403</v>
      </c>
      <c r="BI3128" s="34" t="s">
        <v>7337</v>
      </c>
      <c r="BJ3128" s="44" t="s">
        <v>4894</v>
      </c>
      <c r="BK3128" s="44" t="s">
        <v>4894</v>
      </c>
    </row>
    <row r="3129" spans="22:63">
      <c r="V3129" s="43">
        <v>557</v>
      </c>
      <c r="W3129" s="34" t="s">
        <v>4920</v>
      </c>
      <c r="X3129" s="44">
        <v>81603</v>
      </c>
      <c r="Y3129" s="34" t="s">
        <v>1381</v>
      </c>
      <c r="Z3129" s="43" t="s">
        <v>426</v>
      </c>
      <c r="AA3129" s="34" t="s">
        <v>558</v>
      </c>
      <c r="AB3129" s="34" t="s">
        <v>403</v>
      </c>
      <c r="AC3129" s="34" t="s">
        <v>1381</v>
      </c>
      <c r="AD3129" s="44" t="s">
        <v>4894</v>
      </c>
      <c r="AE3129" s="44" t="s">
        <v>4894</v>
      </c>
      <c r="AF3129" s="43">
        <v>557</v>
      </c>
      <c r="AG3129" s="34" t="s">
        <v>4920</v>
      </c>
      <c r="AH3129" s="34" t="s">
        <v>4919</v>
      </c>
      <c r="AI3129" s="43" t="s">
        <v>4898</v>
      </c>
      <c r="AJ3129" s="44" t="s">
        <v>4921</v>
      </c>
      <c r="AK3129" s="295">
        <v>8900255</v>
      </c>
      <c r="AL3129" s="44" t="s">
        <v>4924</v>
      </c>
      <c r="AM3129" s="44" t="s">
        <v>4926</v>
      </c>
      <c r="AN3129" s="296">
        <v>281095900</v>
      </c>
      <c r="AO3129" s="34"/>
      <c r="AP3129" s="34"/>
      <c r="AQ3129" s="34"/>
      <c r="AR3129" s="34"/>
      <c r="AS3129" s="34"/>
      <c r="AT3129" s="44" t="s">
        <v>7318</v>
      </c>
      <c r="AU3129" s="44"/>
      <c r="AV3129" s="751" t="str" cm="1">
        <f t="array" ref="AV31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29" s="34"/>
      <c r="AX3129" s="34"/>
      <c r="AY3129" s="34"/>
      <c r="AZ3129" s="34"/>
      <c r="BA3129" s="34"/>
      <c r="BB3129" s="34"/>
      <c r="BC3129" s="34"/>
      <c r="BD3129" s="44">
        <v>81603</v>
      </c>
      <c r="BE3129" s="34" t="s">
        <v>1381</v>
      </c>
      <c r="BF3129" s="43" t="s">
        <v>426</v>
      </c>
      <c r="BG3129" s="34" t="s">
        <v>558</v>
      </c>
      <c r="BH3129" s="34" t="s">
        <v>403</v>
      </c>
      <c r="BI3129" s="34" t="s">
        <v>1381</v>
      </c>
      <c r="BJ3129" s="44" t="s">
        <v>4894</v>
      </c>
      <c r="BK3129" s="44" t="s">
        <v>4894</v>
      </c>
    </row>
    <row r="3130" spans="22:63">
      <c r="V3130" s="43">
        <v>557</v>
      </c>
      <c r="W3130" s="34" t="s">
        <v>4920</v>
      </c>
      <c r="X3130" s="44">
        <v>81601</v>
      </c>
      <c r="Y3130" s="34" t="s">
        <v>822</v>
      </c>
      <c r="Z3130" s="43" t="s">
        <v>426</v>
      </c>
      <c r="AA3130" s="34" t="s">
        <v>558</v>
      </c>
      <c r="AB3130" s="34" t="s">
        <v>403</v>
      </c>
      <c r="AC3130" s="34" t="s">
        <v>822</v>
      </c>
      <c r="AD3130" s="44" t="s">
        <v>4894</v>
      </c>
      <c r="AE3130" s="44" t="s">
        <v>4894</v>
      </c>
      <c r="AF3130" s="43">
        <v>557</v>
      </c>
      <c r="AG3130" s="34" t="s">
        <v>4920</v>
      </c>
      <c r="AH3130" s="34" t="s">
        <v>4919</v>
      </c>
      <c r="AI3130" s="43" t="s">
        <v>4898</v>
      </c>
      <c r="AJ3130" s="44" t="s">
        <v>4921</v>
      </c>
      <c r="AK3130" s="295">
        <v>8900255</v>
      </c>
      <c r="AL3130" s="44" t="s">
        <v>4924</v>
      </c>
      <c r="AM3130" s="44" t="s">
        <v>4926</v>
      </c>
      <c r="AN3130" s="296">
        <v>281095900</v>
      </c>
      <c r="AO3130" s="34"/>
      <c r="AP3130" s="34"/>
      <c r="AQ3130" s="34"/>
      <c r="AR3130" s="34"/>
      <c r="AS3130" s="34"/>
      <c r="AT3130" s="44" t="s">
        <v>7318</v>
      </c>
      <c r="AU3130" s="44"/>
      <c r="AV3130" s="751" t="str" cm="1">
        <f t="array" ref="AV31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0" s="34"/>
      <c r="AX3130" s="34"/>
      <c r="AY3130" s="34"/>
      <c r="AZ3130" s="34"/>
      <c r="BA3130" s="34"/>
      <c r="BB3130" s="34"/>
      <c r="BC3130" s="34"/>
      <c r="BD3130" s="44">
        <v>81601</v>
      </c>
      <c r="BE3130" s="34" t="s">
        <v>822</v>
      </c>
      <c r="BF3130" s="43" t="s">
        <v>426</v>
      </c>
      <c r="BG3130" s="34" t="s">
        <v>558</v>
      </c>
      <c r="BH3130" s="34" t="s">
        <v>403</v>
      </c>
      <c r="BI3130" s="34" t="s">
        <v>822</v>
      </c>
      <c r="BJ3130" s="44" t="s">
        <v>4894</v>
      </c>
      <c r="BK3130" s="44" t="s">
        <v>4894</v>
      </c>
    </row>
    <row r="3131" spans="22:63">
      <c r="V3131" s="43">
        <v>557</v>
      </c>
      <c r="W3131" s="34" t="s">
        <v>4920</v>
      </c>
      <c r="X3131" s="44">
        <v>81602</v>
      </c>
      <c r="Y3131" s="34" t="s">
        <v>558</v>
      </c>
      <c r="Z3131" s="43" t="s">
        <v>426</v>
      </c>
      <c r="AA3131" s="34" t="s">
        <v>558</v>
      </c>
      <c r="AB3131" s="34" t="s">
        <v>403</v>
      </c>
      <c r="AC3131" s="34" t="s">
        <v>558</v>
      </c>
      <c r="AD3131" s="44" t="s">
        <v>4894</v>
      </c>
      <c r="AE3131" s="44" t="s">
        <v>4894</v>
      </c>
      <c r="AF3131" s="43">
        <v>557</v>
      </c>
      <c r="AG3131" s="34" t="s">
        <v>4920</v>
      </c>
      <c r="AH3131" s="34" t="s">
        <v>4919</v>
      </c>
      <c r="AI3131" s="43" t="s">
        <v>4898</v>
      </c>
      <c r="AJ3131" s="44" t="s">
        <v>4921</v>
      </c>
      <c r="AK3131" s="295">
        <v>8900255</v>
      </c>
      <c r="AL3131" s="44" t="s">
        <v>4924</v>
      </c>
      <c r="AM3131" s="44" t="s">
        <v>4926</v>
      </c>
      <c r="AN3131" s="296">
        <v>281095900</v>
      </c>
      <c r="AO3131" s="34"/>
      <c r="AP3131" s="34"/>
      <c r="AQ3131" s="34"/>
      <c r="AR3131" s="34"/>
      <c r="AS3131" s="34"/>
      <c r="AT3131" s="44" t="s">
        <v>7318</v>
      </c>
      <c r="AU3131" s="44"/>
      <c r="AV3131" s="751" t="str" cm="1">
        <f t="array" ref="AV31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1" s="34"/>
      <c r="AX3131" s="34"/>
      <c r="AY3131" s="34"/>
      <c r="AZ3131" s="34"/>
      <c r="BA3131" s="34"/>
      <c r="BB3131" s="34"/>
      <c r="BC3131" s="34"/>
      <c r="BD3131" s="44">
        <v>81602</v>
      </c>
      <c r="BE3131" s="34" t="s">
        <v>558</v>
      </c>
      <c r="BF3131" s="43" t="s">
        <v>426</v>
      </c>
      <c r="BG3131" s="34" t="s">
        <v>558</v>
      </c>
      <c r="BH3131" s="34" t="s">
        <v>403</v>
      </c>
      <c r="BI3131" s="34" t="s">
        <v>558</v>
      </c>
      <c r="BJ3131" s="44" t="s">
        <v>4894</v>
      </c>
      <c r="BK3131" s="44" t="s">
        <v>4894</v>
      </c>
    </row>
    <row r="3132" spans="22:63">
      <c r="V3132" s="43">
        <v>557</v>
      </c>
      <c r="W3132" s="34" t="s">
        <v>4920</v>
      </c>
      <c r="X3132" s="44">
        <v>81600</v>
      </c>
      <c r="Y3132" s="34" t="s">
        <v>7340</v>
      </c>
      <c r="Z3132" s="43" t="s">
        <v>426</v>
      </c>
      <c r="AA3132" s="34" t="s">
        <v>558</v>
      </c>
      <c r="AB3132" s="34" t="s">
        <v>403</v>
      </c>
      <c r="AC3132" s="34" t="s">
        <v>558</v>
      </c>
      <c r="AD3132" s="44" t="s">
        <v>4894</v>
      </c>
      <c r="AE3132" s="44" t="s">
        <v>4894</v>
      </c>
      <c r="AF3132" s="43">
        <v>557</v>
      </c>
      <c r="AG3132" s="34" t="s">
        <v>4920</v>
      </c>
      <c r="AH3132" s="34" t="s">
        <v>4919</v>
      </c>
      <c r="AI3132" s="43" t="s">
        <v>4898</v>
      </c>
      <c r="AJ3132" s="44" t="s">
        <v>4921</v>
      </c>
      <c r="AK3132" s="295">
        <v>8900255</v>
      </c>
      <c r="AL3132" s="44" t="s">
        <v>4924</v>
      </c>
      <c r="AM3132" s="44" t="s">
        <v>4926</v>
      </c>
      <c r="AN3132" s="296">
        <v>281095900</v>
      </c>
      <c r="AO3132" s="34"/>
      <c r="AP3132" s="34"/>
      <c r="AQ3132" s="34"/>
      <c r="AR3132" s="34"/>
      <c r="AS3132" s="34"/>
      <c r="AT3132" s="44" t="s">
        <v>7318</v>
      </c>
      <c r="AU3132" s="44"/>
      <c r="AV3132" s="751" t="str" cm="1">
        <f t="array" ref="AV31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2" s="34"/>
      <c r="AX3132" s="34"/>
      <c r="AY3132" s="34"/>
      <c r="AZ3132" s="34"/>
      <c r="BA3132" s="34"/>
      <c r="BB3132" s="34"/>
      <c r="BC3132" s="34"/>
      <c r="BD3132" s="44">
        <v>81600</v>
      </c>
      <c r="BE3132" s="34" t="s">
        <v>7340</v>
      </c>
      <c r="BF3132" s="43" t="s">
        <v>426</v>
      </c>
      <c r="BG3132" s="34" t="s">
        <v>558</v>
      </c>
      <c r="BH3132" s="34" t="s">
        <v>403</v>
      </c>
      <c r="BI3132" s="34" t="s">
        <v>558</v>
      </c>
      <c r="BJ3132" s="44" t="s">
        <v>4894</v>
      </c>
      <c r="BK3132" s="44" t="s">
        <v>4894</v>
      </c>
    </row>
    <row r="3133" spans="22:63">
      <c r="V3133" s="43">
        <v>586</v>
      </c>
      <c r="W3133" s="34" t="s">
        <v>4932</v>
      </c>
      <c r="X3133" s="44">
        <v>80100</v>
      </c>
      <c r="Y3133" s="34" t="s">
        <v>7341</v>
      </c>
      <c r="Z3133" s="43" t="s">
        <v>426</v>
      </c>
      <c r="AA3133" s="34" t="s">
        <v>446</v>
      </c>
      <c r="AB3133" s="34" t="s">
        <v>403</v>
      </c>
      <c r="AC3133" s="34" t="s">
        <v>1657</v>
      </c>
      <c r="AD3133" s="44" t="s">
        <v>4894</v>
      </c>
      <c r="AE3133" s="44" t="s">
        <v>4894</v>
      </c>
      <c r="AF3133" s="43">
        <v>586</v>
      </c>
      <c r="AG3133" s="34" t="s">
        <v>4932</v>
      </c>
      <c r="AH3133" s="34" t="s">
        <v>4931</v>
      </c>
      <c r="AI3133" s="43" t="s">
        <v>4933</v>
      </c>
      <c r="AJ3133" s="44" t="s">
        <v>4803</v>
      </c>
      <c r="AK3133" s="295">
        <v>8100506</v>
      </c>
      <c r="AL3133" s="44" t="s">
        <v>550</v>
      </c>
      <c r="AM3133" s="44" t="s">
        <v>4937</v>
      </c>
      <c r="AN3133" s="296">
        <v>289152760</v>
      </c>
      <c r="AO3133" s="34"/>
      <c r="AP3133" s="34"/>
      <c r="AQ3133" s="34"/>
      <c r="AR3133" s="34"/>
      <c r="AS3133" s="34"/>
      <c r="AT3133" s="44" t="s">
        <v>7318</v>
      </c>
      <c r="AU3133" s="44"/>
      <c r="AV3133" s="751" t="str" cm="1">
        <f t="array" ref="AV31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3" s="34"/>
      <c r="AX3133" s="34"/>
      <c r="AY3133" s="34"/>
      <c r="AZ3133" s="34"/>
      <c r="BA3133" s="34"/>
      <c r="BB3133" s="34"/>
      <c r="BC3133" s="34"/>
      <c r="BD3133" s="44">
        <v>80100</v>
      </c>
      <c r="BE3133" s="34" t="s">
        <v>7341</v>
      </c>
      <c r="BF3133" s="43" t="s">
        <v>426</v>
      </c>
      <c r="BG3133" s="34" t="s">
        <v>446</v>
      </c>
      <c r="BH3133" s="34" t="s">
        <v>403</v>
      </c>
      <c r="BI3133" s="34" t="s">
        <v>1657</v>
      </c>
      <c r="BJ3133" s="44" t="s">
        <v>4894</v>
      </c>
      <c r="BK3133" s="44" t="s">
        <v>4894</v>
      </c>
    </row>
    <row r="3134" spans="22:63">
      <c r="V3134" s="43">
        <v>586</v>
      </c>
      <c r="W3134" s="34" t="s">
        <v>4932</v>
      </c>
      <c r="X3134" s="44">
        <v>80106</v>
      </c>
      <c r="Y3134" s="34" t="s">
        <v>1657</v>
      </c>
      <c r="Z3134" s="43" t="s">
        <v>426</v>
      </c>
      <c r="AA3134" s="34" t="s">
        <v>446</v>
      </c>
      <c r="AB3134" s="34" t="s">
        <v>403</v>
      </c>
      <c r="AC3134" s="34" t="s">
        <v>1657</v>
      </c>
      <c r="AD3134" s="44" t="s">
        <v>4894</v>
      </c>
      <c r="AE3134" s="44" t="s">
        <v>4894</v>
      </c>
      <c r="AF3134" s="43">
        <v>586</v>
      </c>
      <c r="AG3134" s="34" t="s">
        <v>4932</v>
      </c>
      <c r="AH3134" s="34" t="s">
        <v>4931</v>
      </c>
      <c r="AI3134" s="43" t="s">
        <v>4933</v>
      </c>
      <c r="AJ3134" s="44" t="s">
        <v>4803</v>
      </c>
      <c r="AK3134" s="295">
        <v>8100506</v>
      </c>
      <c r="AL3134" s="44" t="s">
        <v>550</v>
      </c>
      <c r="AM3134" s="44" t="s">
        <v>4937</v>
      </c>
      <c r="AN3134" s="296">
        <v>289152760</v>
      </c>
      <c r="AO3134" s="34"/>
      <c r="AP3134" s="34"/>
      <c r="AQ3134" s="34"/>
      <c r="AR3134" s="34"/>
      <c r="AS3134" s="34"/>
      <c r="AT3134" s="44" t="s">
        <v>7318</v>
      </c>
      <c r="AU3134" s="44"/>
      <c r="AV3134" s="751" t="str" cm="1">
        <f t="array" ref="AV31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4" s="34"/>
      <c r="AX3134" s="34"/>
      <c r="AY3134" s="34"/>
      <c r="AZ3134" s="34"/>
      <c r="BA3134" s="34"/>
      <c r="BB3134" s="34"/>
      <c r="BC3134" s="34"/>
      <c r="BD3134" s="44">
        <v>80106</v>
      </c>
      <c r="BE3134" s="34" t="s">
        <v>1657</v>
      </c>
      <c r="BF3134" s="43" t="s">
        <v>426</v>
      </c>
      <c r="BG3134" s="34" t="s">
        <v>446</v>
      </c>
      <c r="BH3134" s="34" t="s">
        <v>403</v>
      </c>
      <c r="BI3134" s="34" t="s">
        <v>1657</v>
      </c>
      <c r="BJ3134" s="44" t="s">
        <v>4894</v>
      </c>
      <c r="BK3134" s="44" t="s">
        <v>4894</v>
      </c>
    </row>
    <row r="3135" spans="22:63">
      <c r="V3135" s="43">
        <v>586</v>
      </c>
      <c r="W3135" s="34" t="s">
        <v>4932</v>
      </c>
      <c r="X3135" s="44">
        <v>80104</v>
      </c>
      <c r="Y3135" s="34" t="s">
        <v>1369</v>
      </c>
      <c r="Z3135" s="43" t="s">
        <v>426</v>
      </c>
      <c r="AA3135" s="34" t="s">
        <v>446</v>
      </c>
      <c r="AB3135" s="34" t="s">
        <v>403</v>
      </c>
      <c r="AC3135" s="34" t="s">
        <v>1369</v>
      </c>
      <c r="AD3135" s="44" t="s">
        <v>4894</v>
      </c>
      <c r="AE3135" s="44" t="s">
        <v>4894</v>
      </c>
      <c r="AF3135" s="43">
        <v>586</v>
      </c>
      <c r="AG3135" s="34" t="s">
        <v>4932</v>
      </c>
      <c r="AH3135" s="34" t="s">
        <v>4931</v>
      </c>
      <c r="AI3135" s="43" t="s">
        <v>4933</v>
      </c>
      <c r="AJ3135" s="44" t="s">
        <v>4803</v>
      </c>
      <c r="AK3135" s="295">
        <v>8100506</v>
      </c>
      <c r="AL3135" s="44" t="s">
        <v>550</v>
      </c>
      <c r="AM3135" s="44" t="s">
        <v>4937</v>
      </c>
      <c r="AN3135" s="296">
        <v>289152760</v>
      </c>
      <c r="AO3135" s="34"/>
      <c r="AP3135" s="34"/>
      <c r="AQ3135" s="34"/>
      <c r="AR3135" s="34"/>
      <c r="AS3135" s="34"/>
      <c r="AT3135" s="44" t="s">
        <v>7318</v>
      </c>
      <c r="AU3135" s="44"/>
      <c r="AV3135" s="751" t="str" cm="1">
        <f t="array" ref="AV31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5" s="34"/>
      <c r="AX3135" s="34"/>
      <c r="AY3135" s="34"/>
      <c r="AZ3135" s="34"/>
      <c r="BA3135" s="34"/>
      <c r="BB3135" s="34"/>
      <c r="BC3135" s="34"/>
      <c r="BD3135" s="44">
        <v>80104</v>
      </c>
      <c r="BE3135" s="34" t="s">
        <v>1369</v>
      </c>
      <c r="BF3135" s="43" t="s">
        <v>426</v>
      </c>
      <c r="BG3135" s="34" t="s">
        <v>446</v>
      </c>
      <c r="BH3135" s="34" t="s">
        <v>403</v>
      </c>
      <c r="BI3135" s="34" t="s">
        <v>1369</v>
      </c>
      <c r="BJ3135" s="44" t="s">
        <v>4894</v>
      </c>
      <c r="BK3135" s="44" t="s">
        <v>4894</v>
      </c>
    </row>
    <row r="3136" spans="22:63">
      <c r="V3136" s="43">
        <v>586</v>
      </c>
      <c r="W3136" s="34" t="s">
        <v>4932</v>
      </c>
      <c r="X3136" s="44">
        <v>80102</v>
      </c>
      <c r="Y3136" s="34" t="s">
        <v>810</v>
      </c>
      <c r="Z3136" s="43" t="s">
        <v>426</v>
      </c>
      <c r="AA3136" s="34" t="s">
        <v>446</v>
      </c>
      <c r="AB3136" s="34" t="s">
        <v>403</v>
      </c>
      <c r="AC3136" s="34" t="s">
        <v>810</v>
      </c>
      <c r="AD3136" s="44" t="s">
        <v>4894</v>
      </c>
      <c r="AE3136" s="44" t="s">
        <v>4894</v>
      </c>
      <c r="AF3136" s="43">
        <v>586</v>
      </c>
      <c r="AG3136" s="34" t="s">
        <v>4932</v>
      </c>
      <c r="AH3136" s="34" t="s">
        <v>4931</v>
      </c>
      <c r="AI3136" s="43" t="s">
        <v>4933</v>
      </c>
      <c r="AJ3136" s="44" t="s">
        <v>4803</v>
      </c>
      <c r="AK3136" s="295">
        <v>8100506</v>
      </c>
      <c r="AL3136" s="44" t="s">
        <v>550</v>
      </c>
      <c r="AM3136" s="44" t="s">
        <v>4937</v>
      </c>
      <c r="AN3136" s="296">
        <v>289152760</v>
      </c>
      <c r="AO3136" s="34"/>
      <c r="AP3136" s="34"/>
      <c r="AQ3136" s="34"/>
      <c r="AR3136" s="34"/>
      <c r="AS3136" s="34"/>
      <c r="AT3136" s="44" t="s">
        <v>7318</v>
      </c>
      <c r="AU3136" s="44"/>
      <c r="AV3136" s="751" t="str" cm="1">
        <f t="array" ref="AV31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6" s="34"/>
      <c r="AX3136" s="34"/>
      <c r="AY3136" s="34"/>
      <c r="AZ3136" s="34"/>
      <c r="BA3136" s="34"/>
      <c r="BB3136" s="34"/>
      <c r="BC3136" s="34"/>
      <c r="BD3136" s="44">
        <v>80102</v>
      </c>
      <c r="BE3136" s="34" t="s">
        <v>810</v>
      </c>
      <c r="BF3136" s="43" t="s">
        <v>426</v>
      </c>
      <c r="BG3136" s="34" t="s">
        <v>446</v>
      </c>
      <c r="BH3136" s="34" t="s">
        <v>403</v>
      </c>
      <c r="BI3136" s="34" t="s">
        <v>810</v>
      </c>
      <c r="BJ3136" s="44" t="s">
        <v>4894</v>
      </c>
      <c r="BK3136" s="44" t="s">
        <v>4894</v>
      </c>
    </row>
    <row r="3137" spans="22:63">
      <c r="V3137" s="43">
        <v>586</v>
      </c>
      <c r="W3137" s="34" t="s">
        <v>4932</v>
      </c>
      <c r="X3137" s="44">
        <v>80103</v>
      </c>
      <c r="Y3137" s="34" t="s">
        <v>1075</v>
      </c>
      <c r="Z3137" s="43" t="s">
        <v>426</v>
      </c>
      <c r="AA3137" s="34" t="s">
        <v>446</v>
      </c>
      <c r="AB3137" s="34" t="s">
        <v>403</v>
      </c>
      <c r="AC3137" s="34" t="s">
        <v>1075</v>
      </c>
      <c r="AD3137" s="44" t="s">
        <v>4894</v>
      </c>
      <c r="AE3137" s="44" t="s">
        <v>4894</v>
      </c>
      <c r="AF3137" s="43">
        <v>586</v>
      </c>
      <c r="AG3137" s="34" t="s">
        <v>4932</v>
      </c>
      <c r="AH3137" s="34" t="s">
        <v>4931</v>
      </c>
      <c r="AI3137" s="43" t="s">
        <v>4933</v>
      </c>
      <c r="AJ3137" s="44" t="s">
        <v>4803</v>
      </c>
      <c r="AK3137" s="295">
        <v>8100506</v>
      </c>
      <c r="AL3137" s="44" t="s">
        <v>550</v>
      </c>
      <c r="AM3137" s="44" t="s">
        <v>4937</v>
      </c>
      <c r="AN3137" s="296">
        <v>289152760</v>
      </c>
      <c r="AO3137" s="34"/>
      <c r="AP3137" s="34"/>
      <c r="AQ3137" s="34"/>
      <c r="AR3137" s="34"/>
      <c r="AS3137" s="34"/>
      <c r="AT3137" s="44" t="s">
        <v>7318</v>
      </c>
      <c r="AU3137" s="44"/>
      <c r="AV3137" s="751" t="str" cm="1">
        <f t="array" ref="AV31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7" s="34"/>
      <c r="AX3137" s="34"/>
      <c r="AY3137" s="34"/>
      <c r="AZ3137" s="34"/>
      <c r="BA3137" s="34"/>
      <c r="BB3137" s="34"/>
      <c r="BC3137" s="34"/>
      <c r="BD3137" s="44">
        <v>80103</v>
      </c>
      <c r="BE3137" s="34" t="s">
        <v>1075</v>
      </c>
      <c r="BF3137" s="43" t="s">
        <v>426</v>
      </c>
      <c r="BG3137" s="34" t="s">
        <v>446</v>
      </c>
      <c r="BH3137" s="34" t="s">
        <v>403</v>
      </c>
      <c r="BI3137" s="34" t="s">
        <v>1075</v>
      </c>
      <c r="BJ3137" s="44" t="s">
        <v>4894</v>
      </c>
      <c r="BK3137" s="44" t="s">
        <v>4894</v>
      </c>
    </row>
    <row r="3138" spans="22:63">
      <c r="V3138" s="43">
        <v>586</v>
      </c>
      <c r="W3138" s="34" t="s">
        <v>4932</v>
      </c>
      <c r="X3138" s="44">
        <v>80801</v>
      </c>
      <c r="Y3138" s="34" t="s">
        <v>816</v>
      </c>
      <c r="Z3138" s="43" t="s">
        <v>426</v>
      </c>
      <c r="AA3138" s="34" t="s">
        <v>550</v>
      </c>
      <c r="AB3138" s="34" t="s">
        <v>403</v>
      </c>
      <c r="AC3138" s="34" t="s">
        <v>816</v>
      </c>
      <c r="AD3138" s="44" t="s">
        <v>4894</v>
      </c>
      <c r="AE3138" s="44" t="s">
        <v>4894</v>
      </c>
      <c r="AF3138" s="43">
        <v>586</v>
      </c>
      <c r="AG3138" s="34" t="s">
        <v>4932</v>
      </c>
      <c r="AH3138" s="34" t="s">
        <v>4931</v>
      </c>
      <c r="AI3138" s="43" t="s">
        <v>4933</v>
      </c>
      <c r="AJ3138" s="44" t="s">
        <v>4803</v>
      </c>
      <c r="AK3138" s="295">
        <v>8100506</v>
      </c>
      <c r="AL3138" s="44" t="s">
        <v>550</v>
      </c>
      <c r="AM3138" s="44" t="s">
        <v>4937</v>
      </c>
      <c r="AN3138" s="296">
        <v>289152760</v>
      </c>
      <c r="AO3138" s="34"/>
      <c r="AP3138" s="34"/>
      <c r="AQ3138" s="34"/>
      <c r="AR3138" s="34"/>
      <c r="AS3138" s="34"/>
      <c r="AT3138" s="44" t="s">
        <v>7318</v>
      </c>
      <c r="AU3138" s="44"/>
      <c r="AV3138" s="751" t="str" cm="1">
        <f t="array" ref="AV31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8" s="34"/>
      <c r="AX3138" s="34"/>
      <c r="AY3138" s="34"/>
      <c r="AZ3138" s="34"/>
      <c r="BA3138" s="34"/>
      <c r="BB3138" s="34"/>
      <c r="BC3138" s="34"/>
      <c r="BD3138" s="44">
        <v>80801</v>
      </c>
      <c r="BE3138" s="34" t="s">
        <v>816</v>
      </c>
      <c r="BF3138" s="43" t="s">
        <v>426</v>
      </c>
      <c r="BG3138" s="34" t="s">
        <v>550</v>
      </c>
      <c r="BH3138" s="34" t="s">
        <v>403</v>
      </c>
      <c r="BI3138" s="34" t="s">
        <v>816</v>
      </c>
      <c r="BJ3138" s="44" t="s">
        <v>4894</v>
      </c>
      <c r="BK3138" s="44" t="s">
        <v>4894</v>
      </c>
    </row>
    <row r="3139" spans="22:63">
      <c r="V3139" s="43">
        <v>586</v>
      </c>
      <c r="W3139" s="34" t="s">
        <v>4932</v>
      </c>
      <c r="X3139" s="44">
        <v>80802</v>
      </c>
      <c r="Y3139" s="34" t="s">
        <v>1081</v>
      </c>
      <c r="Z3139" s="43" t="s">
        <v>1277</v>
      </c>
      <c r="AA3139" s="34" t="s">
        <v>550</v>
      </c>
      <c r="AB3139" s="34" t="s">
        <v>403</v>
      </c>
      <c r="AC3139" s="34" t="s">
        <v>1081</v>
      </c>
      <c r="AD3139" s="44" t="s">
        <v>4894</v>
      </c>
      <c r="AE3139" s="44" t="s">
        <v>4894</v>
      </c>
      <c r="AF3139" s="43">
        <v>586</v>
      </c>
      <c r="AG3139" s="34" t="s">
        <v>4932</v>
      </c>
      <c r="AH3139" s="34" t="s">
        <v>4931</v>
      </c>
      <c r="AI3139" s="43" t="s">
        <v>4933</v>
      </c>
      <c r="AJ3139" s="44" t="s">
        <v>4803</v>
      </c>
      <c r="AK3139" s="295">
        <v>8100506</v>
      </c>
      <c r="AL3139" s="44" t="s">
        <v>550</v>
      </c>
      <c r="AM3139" s="44" t="s">
        <v>4937</v>
      </c>
      <c r="AN3139" s="296">
        <v>289152760</v>
      </c>
      <c r="AO3139" s="34"/>
      <c r="AP3139" s="34"/>
      <c r="AQ3139" s="34"/>
      <c r="AR3139" s="34"/>
      <c r="AS3139" s="34"/>
      <c r="AT3139" s="44" t="s">
        <v>7318</v>
      </c>
      <c r="AU3139" s="44"/>
      <c r="AV3139" s="751" t="str" cm="1">
        <f t="array" ref="AV31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39" s="34"/>
      <c r="AX3139" s="34"/>
      <c r="AY3139" s="34"/>
      <c r="AZ3139" s="34"/>
      <c r="BA3139" s="34"/>
      <c r="BB3139" s="34"/>
      <c r="BC3139" s="34"/>
      <c r="BD3139" s="44">
        <v>80802</v>
      </c>
      <c r="BE3139" s="34" t="s">
        <v>1081</v>
      </c>
      <c r="BF3139" s="43" t="s">
        <v>1277</v>
      </c>
      <c r="BG3139" s="34" t="s">
        <v>550</v>
      </c>
      <c r="BH3139" s="34" t="s">
        <v>403</v>
      </c>
      <c r="BI3139" s="34" t="s">
        <v>1081</v>
      </c>
      <c r="BJ3139" s="44" t="s">
        <v>4894</v>
      </c>
      <c r="BK3139" s="44" t="s">
        <v>4894</v>
      </c>
    </row>
    <row r="3140" spans="22:63">
      <c r="V3140" s="43">
        <v>586</v>
      </c>
      <c r="W3140" s="34" t="s">
        <v>4932</v>
      </c>
      <c r="X3140" s="44">
        <v>80803</v>
      </c>
      <c r="Y3140" s="34" t="s">
        <v>1376</v>
      </c>
      <c r="Z3140" s="43" t="s">
        <v>1277</v>
      </c>
      <c r="AA3140" s="34" t="s">
        <v>550</v>
      </c>
      <c r="AB3140" s="34" t="s">
        <v>403</v>
      </c>
      <c r="AC3140" s="34" t="s">
        <v>1376</v>
      </c>
      <c r="AD3140" s="44" t="s">
        <v>4894</v>
      </c>
      <c r="AE3140" s="44" t="s">
        <v>4894</v>
      </c>
      <c r="AF3140" s="43">
        <v>586</v>
      </c>
      <c r="AG3140" s="34" t="s">
        <v>4932</v>
      </c>
      <c r="AH3140" s="34" t="s">
        <v>4931</v>
      </c>
      <c r="AI3140" s="43" t="s">
        <v>4933</v>
      </c>
      <c r="AJ3140" s="44" t="s">
        <v>4803</v>
      </c>
      <c r="AK3140" s="295">
        <v>8100506</v>
      </c>
      <c r="AL3140" s="44" t="s">
        <v>550</v>
      </c>
      <c r="AM3140" s="44" t="s">
        <v>4937</v>
      </c>
      <c r="AN3140" s="296">
        <v>289152760</v>
      </c>
      <c r="AO3140" s="34"/>
      <c r="AP3140" s="34"/>
      <c r="AQ3140" s="34"/>
      <c r="AR3140" s="34"/>
      <c r="AS3140" s="34"/>
      <c r="AT3140" s="44" t="s">
        <v>7318</v>
      </c>
      <c r="AU3140" s="44"/>
      <c r="AV3140" s="751" t="str" cm="1">
        <f t="array" ref="AV31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0" s="34"/>
      <c r="AX3140" s="34"/>
      <c r="AY3140" s="34"/>
      <c r="AZ3140" s="34"/>
      <c r="BA3140" s="34"/>
      <c r="BB3140" s="34"/>
      <c r="BC3140" s="34"/>
      <c r="BD3140" s="44">
        <v>80803</v>
      </c>
      <c r="BE3140" s="34" t="s">
        <v>1376</v>
      </c>
      <c r="BF3140" s="43" t="s">
        <v>1277</v>
      </c>
      <c r="BG3140" s="34" t="s">
        <v>550</v>
      </c>
      <c r="BH3140" s="34" t="s">
        <v>403</v>
      </c>
      <c r="BI3140" s="34" t="s">
        <v>1376</v>
      </c>
      <c r="BJ3140" s="44" t="s">
        <v>4894</v>
      </c>
      <c r="BK3140" s="44" t="s">
        <v>4894</v>
      </c>
    </row>
    <row r="3141" spans="22:63">
      <c r="V3141" s="43">
        <v>586</v>
      </c>
      <c r="W3141" s="34" t="s">
        <v>4932</v>
      </c>
      <c r="X3141" s="44">
        <v>80804</v>
      </c>
      <c r="Y3141" s="34" t="s">
        <v>1664</v>
      </c>
      <c r="Z3141" s="43" t="s">
        <v>426</v>
      </c>
      <c r="AA3141" s="34" t="s">
        <v>550</v>
      </c>
      <c r="AB3141" s="34" t="s">
        <v>403</v>
      </c>
      <c r="AC3141" s="34" t="s">
        <v>1664</v>
      </c>
      <c r="AD3141" s="44" t="s">
        <v>4894</v>
      </c>
      <c r="AE3141" s="44" t="s">
        <v>4894</v>
      </c>
      <c r="AF3141" s="43">
        <v>586</v>
      </c>
      <c r="AG3141" s="34" t="s">
        <v>4932</v>
      </c>
      <c r="AH3141" s="34" t="s">
        <v>4931</v>
      </c>
      <c r="AI3141" s="43" t="s">
        <v>4933</v>
      </c>
      <c r="AJ3141" s="44" t="s">
        <v>4803</v>
      </c>
      <c r="AK3141" s="295">
        <v>8100506</v>
      </c>
      <c r="AL3141" s="44" t="s">
        <v>550</v>
      </c>
      <c r="AM3141" s="44" t="s">
        <v>4937</v>
      </c>
      <c r="AN3141" s="296">
        <v>289152760</v>
      </c>
      <c r="AO3141" s="34"/>
      <c r="AP3141" s="34"/>
      <c r="AQ3141" s="34"/>
      <c r="AR3141" s="34"/>
      <c r="AS3141" s="34"/>
      <c r="AT3141" s="44" t="s">
        <v>7318</v>
      </c>
      <c r="AU3141" s="44"/>
      <c r="AV3141" s="751" t="str" cm="1">
        <f t="array" ref="AV31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1" s="34"/>
      <c r="AX3141" s="34"/>
      <c r="AY3141" s="34"/>
      <c r="AZ3141" s="34"/>
      <c r="BA3141" s="34"/>
      <c r="BB3141" s="34"/>
      <c r="BC3141" s="34"/>
      <c r="BD3141" s="44">
        <v>80804</v>
      </c>
      <c r="BE3141" s="34" t="s">
        <v>1664</v>
      </c>
      <c r="BF3141" s="43" t="s">
        <v>426</v>
      </c>
      <c r="BG3141" s="34" t="s">
        <v>550</v>
      </c>
      <c r="BH3141" s="34" t="s">
        <v>403</v>
      </c>
      <c r="BI3141" s="34" t="s">
        <v>1664</v>
      </c>
      <c r="BJ3141" s="44" t="s">
        <v>4894</v>
      </c>
      <c r="BK3141" s="44" t="s">
        <v>4894</v>
      </c>
    </row>
    <row r="3142" spans="22:63">
      <c r="V3142" s="43">
        <v>586</v>
      </c>
      <c r="W3142" s="34" t="s">
        <v>4932</v>
      </c>
      <c r="X3142" s="44">
        <v>80800</v>
      </c>
      <c r="Y3142" s="34" t="s">
        <v>7342</v>
      </c>
      <c r="Z3142" s="43" t="s">
        <v>426</v>
      </c>
      <c r="AA3142" s="34" t="s">
        <v>550</v>
      </c>
      <c r="AB3142" s="34" t="s">
        <v>403</v>
      </c>
      <c r="AC3142" s="34" t="s">
        <v>2264</v>
      </c>
      <c r="AD3142" s="44" t="s">
        <v>4894</v>
      </c>
      <c r="AE3142" s="44" t="s">
        <v>4894</v>
      </c>
      <c r="AF3142" s="43">
        <v>586</v>
      </c>
      <c r="AG3142" s="34" t="s">
        <v>4932</v>
      </c>
      <c r="AH3142" s="34" t="s">
        <v>4931</v>
      </c>
      <c r="AI3142" s="43" t="s">
        <v>4933</v>
      </c>
      <c r="AJ3142" s="44" t="s">
        <v>4803</v>
      </c>
      <c r="AK3142" s="295">
        <v>8100506</v>
      </c>
      <c r="AL3142" s="44" t="s">
        <v>550</v>
      </c>
      <c r="AM3142" s="44" t="s">
        <v>4937</v>
      </c>
      <c r="AN3142" s="296">
        <v>289152760</v>
      </c>
      <c r="AO3142" s="34"/>
      <c r="AP3142" s="34"/>
      <c r="AQ3142" s="34"/>
      <c r="AR3142" s="34"/>
      <c r="AS3142" s="34"/>
      <c r="AT3142" s="44" t="s">
        <v>7318</v>
      </c>
      <c r="AU3142" s="44"/>
      <c r="AV3142" s="751" t="str" cm="1">
        <f t="array" ref="AV31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2" s="34"/>
      <c r="AX3142" s="34"/>
      <c r="AY3142" s="34"/>
      <c r="AZ3142" s="34"/>
      <c r="BA3142" s="34"/>
      <c r="BB3142" s="34"/>
      <c r="BC3142" s="34"/>
      <c r="BD3142" s="44">
        <v>80800</v>
      </c>
      <c r="BE3142" s="34" t="s">
        <v>7342</v>
      </c>
      <c r="BF3142" s="43" t="s">
        <v>426</v>
      </c>
      <c r="BG3142" s="34" t="s">
        <v>550</v>
      </c>
      <c r="BH3142" s="34" t="s">
        <v>403</v>
      </c>
      <c r="BI3142" s="34" t="s">
        <v>2264</v>
      </c>
      <c r="BJ3142" s="44" t="s">
        <v>4894</v>
      </c>
      <c r="BK3142" s="44" t="s">
        <v>4894</v>
      </c>
    </row>
    <row r="3143" spans="22:63">
      <c r="V3143" s="43">
        <v>586</v>
      </c>
      <c r="W3143" s="34" t="s">
        <v>4932</v>
      </c>
      <c r="X3143" s="44">
        <v>80808</v>
      </c>
      <c r="Y3143" s="34" t="s">
        <v>2264</v>
      </c>
      <c r="Z3143" s="43" t="s">
        <v>426</v>
      </c>
      <c r="AA3143" s="34" t="s">
        <v>550</v>
      </c>
      <c r="AB3143" s="34" t="s">
        <v>403</v>
      </c>
      <c r="AC3143" s="34" t="s">
        <v>2264</v>
      </c>
      <c r="AD3143" s="44" t="s">
        <v>4894</v>
      </c>
      <c r="AE3143" s="44" t="s">
        <v>4894</v>
      </c>
      <c r="AF3143" s="43">
        <v>586</v>
      </c>
      <c r="AG3143" s="34" t="s">
        <v>4932</v>
      </c>
      <c r="AH3143" s="34" t="s">
        <v>4931</v>
      </c>
      <c r="AI3143" s="43" t="s">
        <v>4933</v>
      </c>
      <c r="AJ3143" s="44" t="s">
        <v>4803</v>
      </c>
      <c r="AK3143" s="295">
        <v>8100506</v>
      </c>
      <c r="AL3143" s="44" t="s">
        <v>550</v>
      </c>
      <c r="AM3143" s="44" t="s">
        <v>4937</v>
      </c>
      <c r="AN3143" s="296">
        <v>289152760</v>
      </c>
      <c r="AO3143" s="34"/>
      <c r="AP3143" s="34"/>
      <c r="AQ3143" s="34"/>
      <c r="AR3143" s="34"/>
      <c r="AS3143" s="34"/>
      <c r="AT3143" s="44" t="s">
        <v>7318</v>
      </c>
      <c r="AU3143" s="44"/>
      <c r="AV3143" s="751" t="str" cm="1">
        <f t="array" ref="AV31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3" s="34"/>
      <c r="AX3143" s="34"/>
      <c r="AY3143" s="34"/>
      <c r="AZ3143" s="34"/>
      <c r="BA3143" s="34"/>
      <c r="BB3143" s="34"/>
      <c r="BC3143" s="34"/>
      <c r="BD3143" s="44">
        <v>80808</v>
      </c>
      <c r="BE3143" s="34" t="s">
        <v>2264</v>
      </c>
      <c r="BF3143" s="43" t="s">
        <v>426</v>
      </c>
      <c r="BG3143" s="34" t="s">
        <v>550</v>
      </c>
      <c r="BH3143" s="34" t="s">
        <v>403</v>
      </c>
      <c r="BI3143" s="34" t="s">
        <v>2264</v>
      </c>
      <c r="BJ3143" s="44" t="s">
        <v>4894</v>
      </c>
      <c r="BK3143" s="44" t="s">
        <v>4894</v>
      </c>
    </row>
    <row r="3144" spans="22:63">
      <c r="V3144" s="43">
        <v>586</v>
      </c>
      <c r="W3144" s="34" t="s">
        <v>4932</v>
      </c>
      <c r="X3144" s="44">
        <v>80809</v>
      </c>
      <c r="Y3144" s="34" t="s">
        <v>2417</v>
      </c>
      <c r="Z3144" s="43" t="s">
        <v>426</v>
      </c>
      <c r="AA3144" s="34" t="s">
        <v>550</v>
      </c>
      <c r="AB3144" s="34" t="s">
        <v>403</v>
      </c>
      <c r="AC3144" s="34" t="s">
        <v>2417</v>
      </c>
      <c r="AD3144" s="44" t="s">
        <v>4894</v>
      </c>
      <c r="AE3144" s="44" t="s">
        <v>4894</v>
      </c>
      <c r="AF3144" s="43">
        <v>586</v>
      </c>
      <c r="AG3144" s="34" t="s">
        <v>4932</v>
      </c>
      <c r="AH3144" s="34" t="s">
        <v>4931</v>
      </c>
      <c r="AI3144" s="43" t="s">
        <v>4933</v>
      </c>
      <c r="AJ3144" s="44" t="s">
        <v>4803</v>
      </c>
      <c r="AK3144" s="295">
        <v>8100506</v>
      </c>
      <c r="AL3144" s="44" t="s">
        <v>550</v>
      </c>
      <c r="AM3144" s="44" t="s">
        <v>4937</v>
      </c>
      <c r="AN3144" s="296">
        <v>289152760</v>
      </c>
      <c r="AO3144" s="34"/>
      <c r="AP3144" s="34"/>
      <c r="AQ3144" s="34"/>
      <c r="AR3144" s="34"/>
      <c r="AS3144" s="34"/>
      <c r="AT3144" s="44" t="s">
        <v>7318</v>
      </c>
      <c r="AU3144" s="44"/>
      <c r="AV3144" s="751" t="str" cm="1">
        <f t="array" ref="AV31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4" s="34"/>
      <c r="AX3144" s="34"/>
      <c r="AY3144" s="34"/>
      <c r="AZ3144" s="34"/>
      <c r="BA3144" s="34"/>
      <c r="BB3144" s="34"/>
      <c r="BC3144" s="34"/>
      <c r="BD3144" s="44">
        <v>80809</v>
      </c>
      <c r="BE3144" s="34" t="s">
        <v>2417</v>
      </c>
      <c r="BF3144" s="43" t="s">
        <v>426</v>
      </c>
      <c r="BG3144" s="34" t="s">
        <v>550</v>
      </c>
      <c r="BH3144" s="34" t="s">
        <v>403</v>
      </c>
      <c r="BI3144" s="34" t="s">
        <v>2417</v>
      </c>
      <c r="BJ3144" s="44" t="s">
        <v>4894</v>
      </c>
      <c r="BK3144" s="44" t="s">
        <v>4894</v>
      </c>
    </row>
    <row r="3145" spans="22:63">
      <c r="V3145" s="43">
        <v>586</v>
      </c>
      <c r="W3145" s="34" t="s">
        <v>4932</v>
      </c>
      <c r="X3145" s="44">
        <v>80805</v>
      </c>
      <c r="Y3145" s="34" t="s">
        <v>1893</v>
      </c>
      <c r="Z3145" s="43" t="s">
        <v>426</v>
      </c>
      <c r="AA3145" s="34" t="s">
        <v>550</v>
      </c>
      <c r="AB3145" s="34" t="s">
        <v>403</v>
      </c>
      <c r="AC3145" s="34" t="s">
        <v>1893</v>
      </c>
      <c r="AD3145" s="44" t="s">
        <v>4894</v>
      </c>
      <c r="AE3145" s="44" t="s">
        <v>4894</v>
      </c>
      <c r="AF3145" s="43">
        <v>586</v>
      </c>
      <c r="AG3145" s="34" t="s">
        <v>4932</v>
      </c>
      <c r="AH3145" s="34" t="s">
        <v>4931</v>
      </c>
      <c r="AI3145" s="43" t="s">
        <v>4933</v>
      </c>
      <c r="AJ3145" s="44" t="s">
        <v>4803</v>
      </c>
      <c r="AK3145" s="295">
        <v>8100506</v>
      </c>
      <c r="AL3145" s="44" t="s">
        <v>550</v>
      </c>
      <c r="AM3145" s="44" t="s">
        <v>4937</v>
      </c>
      <c r="AN3145" s="296">
        <v>289152760</v>
      </c>
      <c r="AO3145" s="34"/>
      <c r="AP3145" s="34"/>
      <c r="AQ3145" s="34"/>
      <c r="AR3145" s="34"/>
      <c r="AS3145" s="34"/>
      <c r="AT3145" s="44" t="s">
        <v>7318</v>
      </c>
      <c r="AU3145" s="44"/>
      <c r="AV3145" s="751" t="str" cm="1">
        <f t="array" ref="AV31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5" s="34"/>
      <c r="AX3145" s="34"/>
      <c r="AY3145" s="34"/>
      <c r="AZ3145" s="34"/>
      <c r="BA3145" s="34"/>
      <c r="BB3145" s="34"/>
      <c r="BC3145" s="34"/>
      <c r="BD3145" s="44">
        <v>80805</v>
      </c>
      <c r="BE3145" s="34" t="s">
        <v>1893</v>
      </c>
      <c r="BF3145" s="43" t="s">
        <v>426</v>
      </c>
      <c r="BG3145" s="34" t="s">
        <v>550</v>
      </c>
      <c r="BH3145" s="34" t="s">
        <v>403</v>
      </c>
      <c r="BI3145" s="34" t="s">
        <v>1893</v>
      </c>
      <c r="BJ3145" s="44" t="s">
        <v>4894</v>
      </c>
      <c r="BK3145" s="44" t="s">
        <v>4894</v>
      </c>
    </row>
    <row r="3146" spans="22:63">
      <c r="V3146" s="43">
        <v>586</v>
      </c>
      <c r="W3146" s="34" t="s">
        <v>4932</v>
      </c>
      <c r="X3146" s="44">
        <v>80807</v>
      </c>
      <c r="Y3146" s="34" t="s">
        <v>2086</v>
      </c>
      <c r="Z3146" s="43" t="s">
        <v>1277</v>
      </c>
      <c r="AA3146" s="34" t="s">
        <v>550</v>
      </c>
      <c r="AB3146" s="34" t="s">
        <v>403</v>
      </c>
      <c r="AC3146" s="34" t="s">
        <v>2086</v>
      </c>
      <c r="AD3146" s="44" t="s">
        <v>4894</v>
      </c>
      <c r="AE3146" s="44" t="s">
        <v>4894</v>
      </c>
      <c r="AF3146" s="43">
        <v>586</v>
      </c>
      <c r="AG3146" s="34" t="s">
        <v>4932</v>
      </c>
      <c r="AH3146" s="34" t="s">
        <v>4931</v>
      </c>
      <c r="AI3146" s="43" t="s">
        <v>4933</v>
      </c>
      <c r="AJ3146" s="44" t="s">
        <v>4803</v>
      </c>
      <c r="AK3146" s="295">
        <v>8100506</v>
      </c>
      <c r="AL3146" s="44" t="s">
        <v>550</v>
      </c>
      <c r="AM3146" s="44" t="s">
        <v>4937</v>
      </c>
      <c r="AN3146" s="296">
        <v>289152760</v>
      </c>
      <c r="AO3146" s="34"/>
      <c r="AP3146" s="34"/>
      <c r="AQ3146" s="34"/>
      <c r="AR3146" s="34"/>
      <c r="AS3146" s="34"/>
      <c r="AT3146" s="44" t="s">
        <v>7318</v>
      </c>
      <c r="AU3146" s="44"/>
      <c r="AV3146" s="751" t="str" cm="1">
        <f t="array" ref="AV31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6" s="34"/>
      <c r="AX3146" s="34"/>
      <c r="AY3146" s="34"/>
      <c r="AZ3146" s="34"/>
      <c r="BA3146" s="34"/>
      <c r="BB3146" s="34"/>
      <c r="BC3146" s="34"/>
      <c r="BD3146" s="44">
        <v>80807</v>
      </c>
      <c r="BE3146" s="34" t="s">
        <v>2086</v>
      </c>
      <c r="BF3146" s="43" t="s">
        <v>1277</v>
      </c>
      <c r="BG3146" s="34" t="s">
        <v>550</v>
      </c>
      <c r="BH3146" s="34" t="s">
        <v>403</v>
      </c>
      <c r="BI3146" s="34" t="s">
        <v>2086</v>
      </c>
      <c r="BJ3146" s="44" t="s">
        <v>4894</v>
      </c>
      <c r="BK3146" s="44" t="s">
        <v>4894</v>
      </c>
    </row>
    <row r="3147" spans="22:63">
      <c r="V3147" s="43">
        <v>586</v>
      </c>
      <c r="W3147" s="34" t="s">
        <v>4932</v>
      </c>
      <c r="X3147" s="44">
        <v>80812</v>
      </c>
      <c r="Y3147" s="34" t="s">
        <v>2556</v>
      </c>
      <c r="Z3147" s="43" t="s">
        <v>1277</v>
      </c>
      <c r="AA3147" s="34" t="s">
        <v>550</v>
      </c>
      <c r="AB3147" s="34" t="s">
        <v>403</v>
      </c>
      <c r="AC3147" s="34" t="s">
        <v>7343</v>
      </c>
      <c r="AD3147" s="44" t="s">
        <v>4894</v>
      </c>
      <c r="AE3147" s="44" t="s">
        <v>4894</v>
      </c>
      <c r="AF3147" s="43">
        <v>586</v>
      </c>
      <c r="AG3147" s="34" t="s">
        <v>4932</v>
      </c>
      <c r="AH3147" s="34" t="s">
        <v>4931</v>
      </c>
      <c r="AI3147" s="43" t="s">
        <v>4933</v>
      </c>
      <c r="AJ3147" s="44" t="s">
        <v>4803</v>
      </c>
      <c r="AK3147" s="295">
        <v>8100506</v>
      </c>
      <c r="AL3147" s="44" t="s">
        <v>550</v>
      </c>
      <c r="AM3147" s="44" t="s">
        <v>4937</v>
      </c>
      <c r="AN3147" s="296">
        <v>289152760</v>
      </c>
      <c r="AO3147" s="34"/>
      <c r="AP3147" s="34"/>
      <c r="AQ3147" s="34"/>
      <c r="AR3147" s="34"/>
      <c r="AS3147" s="34"/>
      <c r="AT3147" s="44" t="s">
        <v>7318</v>
      </c>
      <c r="AU3147" s="44"/>
      <c r="AV3147" s="751" t="str" cm="1">
        <f t="array" ref="AV31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7" s="34"/>
      <c r="AX3147" s="34"/>
      <c r="AY3147" s="34"/>
      <c r="AZ3147" s="34"/>
      <c r="BA3147" s="34"/>
      <c r="BB3147" s="34"/>
      <c r="BC3147" s="34"/>
      <c r="BD3147" s="44">
        <v>80812</v>
      </c>
      <c r="BE3147" s="34" t="s">
        <v>2556</v>
      </c>
      <c r="BF3147" s="43" t="s">
        <v>1277</v>
      </c>
      <c r="BG3147" s="34" t="s">
        <v>550</v>
      </c>
      <c r="BH3147" s="34" t="s">
        <v>403</v>
      </c>
      <c r="BI3147" s="34" t="s">
        <v>7343</v>
      </c>
      <c r="BJ3147" s="44" t="s">
        <v>4894</v>
      </c>
      <c r="BK3147" s="44" t="s">
        <v>4894</v>
      </c>
    </row>
    <row r="3148" spans="22:63">
      <c r="V3148" s="43">
        <v>587</v>
      </c>
      <c r="W3148" s="34" t="s">
        <v>4942</v>
      </c>
      <c r="X3148" s="44">
        <v>80301</v>
      </c>
      <c r="Y3148" s="34" t="s">
        <v>546</v>
      </c>
      <c r="Z3148" s="43" t="s">
        <v>1277</v>
      </c>
      <c r="AA3148" s="34" t="s">
        <v>546</v>
      </c>
      <c r="AB3148" s="34" t="s">
        <v>403</v>
      </c>
      <c r="AC3148" s="34" t="s">
        <v>546</v>
      </c>
      <c r="AD3148" s="44" t="s">
        <v>4894</v>
      </c>
      <c r="AE3148" s="44" t="s">
        <v>4894</v>
      </c>
      <c r="AF3148" s="43">
        <v>587</v>
      </c>
      <c r="AG3148" s="34" t="s">
        <v>4942</v>
      </c>
      <c r="AH3148" s="34" t="s">
        <v>4941</v>
      </c>
      <c r="AI3148" s="43" t="s">
        <v>4910</v>
      </c>
      <c r="AJ3148" s="44" t="s">
        <v>4943</v>
      </c>
      <c r="AK3148" s="295">
        <v>8600587</v>
      </c>
      <c r="AL3148" s="44" t="s">
        <v>549</v>
      </c>
      <c r="AM3148" s="44" t="s">
        <v>4947</v>
      </c>
      <c r="AN3148" s="296">
        <v>282146850</v>
      </c>
      <c r="AO3148" s="34"/>
      <c r="AP3148" s="34"/>
      <c r="AQ3148" s="34"/>
      <c r="AR3148" s="34"/>
      <c r="AS3148" s="34"/>
      <c r="AT3148" s="44" t="s">
        <v>7318</v>
      </c>
      <c r="AU3148" s="44"/>
      <c r="AV3148" s="751" t="str" cm="1">
        <f t="array" ref="AV31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8" s="34"/>
      <c r="AX3148" s="34"/>
      <c r="AY3148" s="34"/>
      <c r="AZ3148" s="34"/>
      <c r="BA3148" s="34"/>
      <c r="BB3148" s="34"/>
      <c r="BC3148" s="34"/>
      <c r="BD3148" s="44">
        <v>80301</v>
      </c>
      <c r="BE3148" s="34" t="s">
        <v>546</v>
      </c>
      <c r="BF3148" s="43" t="s">
        <v>1277</v>
      </c>
      <c r="BG3148" s="34" t="s">
        <v>546</v>
      </c>
      <c r="BH3148" s="34" t="s">
        <v>403</v>
      </c>
      <c r="BI3148" s="34" t="s">
        <v>546</v>
      </c>
      <c r="BJ3148" s="44" t="s">
        <v>4894</v>
      </c>
      <c r="BK3148" s="44" t="s">
        <v>4894</v>
      </c>
    </row>
    <row r="3149" spans="22:63">
      <c r="V3149" s="43">
        <v>587</v>
      </c>
      <c r="W3149" s="34" t="s">
        <v>4942</v>
      </c>
      <c r="X3149" s="44">
        <v>80300</v>
      </c>
      <c r="Y3149" s="34" t="s">
        <v>7344</v>
      </c>
      <c r="Z3149" s="43" t="s">
        <v>1277</v>
      </c>
      <c r="AA3149" s="34" t="s">
        <v>546</v>
      </c>
      <c r="AB3149" s="34" t="s">
        <v>403</v>
      </c>
      <c r="AC3149" s="34" t="s">
        <v>546</v>
      </c>
      <c r="AD3149" s="44" t="s">
        <v>4894</v>
      </c>
      <c r="AE3149" s="44" t="s">
        <v>4894</v>
      </c>
      <c r="AF3149" s="43">
        <v>587</v>
      </c>
      <c r="AG3149" s="34" t="s">
        <v>4942</v>
      </c>
      <c r="AH3149" s="34" t="s">
        <v>4941</v>
      </c>
      <c r="AI3149" s="43" t="s">
        <v>4910</v>
      </c>
      <c r="AJ3149" s="44" t="s">
        <v>4943</v>
      </c>
      <c r="AK3149" s="295">
        <v>8600587</v>
      </c>
      <c r="AL3149" s="44" t="s">
        <v>549</v>
      </c>
      <c r="AM3149" s="44" t="s">
        <v>4947</v>
      </c>
      <c r="AN3149" s="296">
        <v>282146850</v>
      </c>
      <c r="AO3149" s="34"/>
      <c r="AP3149" s="34"/>
      <c r="AQ3149" s="34"/>
      <c r="AR3149" s="34"/>
      <c r="AS3149" s="34"/>
      <c r="AT3149" s="44" t="s">
        <v>7318</v>
      </c>
      <c r="AU3149" s="44"/>
      <c r="AV3149" s="751" t="str" cm="1">
        <f t="array" ref="AV31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49" s="34"/>
      <c r="AX3149" s="34"/>
      <c r="AY3149" s="34"/>
      <c r="AZ3149" s="34"/>
      <c r="BA3149" s="34"/>
      <c r="BB3149" s="34"/>
      <c r="BC3149" s="34"/>
      <c r="BD3149" s="44">
        <v>80300</v>
      </c>
      <c r="BE3149" s="34" t="s">
        <v>7344</v>
      </c>
      <c r="BF3149" s="43" t="s">
        <v>1277</v>
      </c>
      <c r="BG3149" s="34" t="s">
        <v>546</v>
      </c>
      <c r="BH3149" s="34" t="s">
        <v>403</v>
      </c>
      <c r="BI3149" s="34" t="s">
        <v>546</v>
      </c>
      <c r="BJ3149" s="44" t="s">
        <v>4894</v>
      </c>
      <c r="BK3149" s="44" t="s">
        <v>4894</v>
      </c>
    </row>
    <row r="3150" spans="22:63">
      <c r="V3150" s="43">
        <v>587</v>
      </c>
      <c r="W3150" s="34" t="s">
        <v>4942</v>
      </c>
      <c r="X3150" s="44">
        <v>80302</v>
      </c>
      <c r="Y3150" s="34" t="s">
        <v>1077</v>
      </c>
      <c r="Z3150" s="43" t="s">
        <v>1277</v>
      </c>
      <c r="AA3150" s="34" t="s">
        <v>546</v>
      </c>
      <c r="AB3150" s="34" t="s">
        <v>403</v>
      </c>
      <c r="AC3150" s="34" t="s">
        <v>1077</v>
      </c>
      <c r="AD3150" s="44" t="s">
        <v>4894</v>
      </c>
      <c r="AE3150" s="44" t="s">
        <v>4894</v>
      </c>
      <c r="AF3150" s="43">
        <v>587</v>
      </c>
      <c r="AG3150" s="34" t="s">
        <v>4942</v>
      </c>
      <c r="AH3150" s="34" t="s">
        <v>4941</v>
      </c>
      <c r="AI3150" s="43" t="s">
        <v>4910</v>
      </c>
      <c r="AJ3150" s="44" t="s">
        <v>4943</v>
      </c>
      <c r="AK3150" s="295">
        <v>8600587</v>
      </c>
      <c r="AL3150" s="44" t="s">
        <v>549</v>
      </c>
      <c r="AM3150" s="44" t="s">
        <v>4947</v>
      </c>
      <c r="AN3150" s="296">
        <v>282146850</v>
      </c>
      <c r="AO3150" s="34"/>
      <c r="AP3150" s="34"/>
      <c r="AQ3150" s="34"/>
      <c r="AR3150" s="34"/>
      <c r="AS3150" s="34"/>
      <c r="AT3150" s="44" t="s">
        <v>7318</v>
      </c>
      <c r="AU3150" s="44"/>
      <c r="AV3150" s="751" t="str" cm="1">
        <f t="array" ref="AV31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0" s="34"/>
      <c r="AX3150" s="34"/>
      <c r="AY3150" s="34"/>
      <c r="AZ3150" s="34"/>
      <c r="BA3150" s="34"/>
      <c r="BB3150" s="34"/>
      <c r="BC3150" s="34"/>
      <c r="BD3150" s="44">
        <v>80302</v>
      </c>
      <c r="BE3150" s="34" t="s">
        <v>1077</v>
      </c>
      <c r="BF3150" s="43" t="s">
        <v>1277</v>
      </c>
      <c r="BG3150" s="34" t="s">
        <v>546</v>
      </c>
      <c r="BH3150" s="34" t="s">
        <v>403</v>
      </c>
      <c r="BI3150" s="34" t="s">
        <v>1077</v>
      </c>
      <c r="BJ3150" s="44" t="s">
        <v>4894</v>
      </c>
      <c r="BK3150" s="44" t="s">
        <v>4894</v>
      </c>
    </row>
    <row r="3151" spans="22:63">
      <c r="V3151" s="43">
        <v>587</v>
      </c>
      <c r="W3151" s="34" t="s">
        <v>4942</v>
      </c>
      <c r="X3151" s="44">
        <v>80303</v>
      </c>
      <c r="Y3151" s="34" t="s">
        <v>1371</v>
      </c>
      <c r="Z3151" s="43" t="s">
        <v>1277</v>
      </c>
      <c r="AA3151" s="34" t="s">
        <v>546</v>
      </c>
      <c r="AB3151" s="34" t="s">
        <v>403</v>
      </c>
      <c r="AC3151" s="34" t="s">
        <v>1371</v>
      </c>
      <c r="AD3151" s="44" t="s">
        <v>4894</v>
      </c>
      <c r="AE3151" s="44" t="s">
        <v>4894</v>
      </c>
      <c r="AF3151" s="43">
        <v>587</v>
      </c>
      <c r="AG3151" s="34" t="s">
        <v>4942</v>
      </c>
      <c r="AH3151" s="34" t="s">
        <v>4941</v>
      </c>
      <c r="AI3151" s="43" t="s">
        <v>4910</v>
      </c>
      <c r="AJ3151" s="44" t="s">
        <v>4943</v>
      </c>
      <c r="AK3151" s="295">
        <v>8600587</v>
      </c>
      <c r="AL3151" s="44" t="s">
        <v>549</v>
      </c>
      <c r="AM3151" s="44" t="s">
        <v>4947</v>
      </c>
      <c r="AN3151" s="296">
        <v>282146850</v>
      </c>
      <c r="AO3151" s="34"/>
      <c r="AP3151" s="34"/>
      <c r="AQ3151" s="34"/>
      <c r="AR3151" s="34"/>
      <c r="AS3151" s="34"/>
      <c r="AT3151" s="44" t="s">
        <v>7318</v>
      </c>
      <c r="AU3151" s="44"/>
      <c r="AV3151" s="751" t="str" cm="1">
        <f t="array" ref="AV31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1" s="34"/>
      <c r="AX3151" s="34"/>
      <c r="AY3151" s="34"/>
      <c r="AZ3151" s="34"/>
      <c r="BA3151" s="34"/>
      <c r="BB3151" s="34"/>
      <c r="BC3151" s="34"/>
      <c r="BD3151" s="44">
        <v>80303</v>
      </c>
      <c r="BE3151" s="34" t="s">
        <v>1371</v>
      </c>
      <c r="BF3151" s="43" t="s">
        <v>1277</v>
      </c>
      <c r="BG3151" s="34" t="s">
        <v>546</v>
      </c>
      <c r="BH3151" s="34" t="s">
        <v>403</v>
      </c>
      <c r="BI3151" s="34" t="s">
        <v>1371</v>
      </c>
      <c r="BJ3151" s="44" t="s">
        <v>4894</v>
      </c>
      <c r="BK3151" s="44" t="s">
        <v>4894</v>
      </c>
    </row>
    <row r="3152" spans="22:63">
      <c r="V3152" s="43">
        <v>587</v>
      </c>
      <c r="W3152" s="34" t="s">
        <v>4942</v>
      </c>
      <c r="X3152" s="44">
        <v>80304</v>
      </c>
      <c r="Y3152" s="34" t="s">
        <v>1659</v>
      </c>
      <c r="Z3152" s="43" t="s">
        <v>1277</v>
      </c>
      <c r="AA3152" s="34" t="s">
        <v>546</v>
      </c>
      <c r="AB3152" s="34" t="s">
        <v>403</v>
      </c>
      <c r="AC3152" s="34" t="s">
        <v>1659</v>
      </c>
      <c r="AD3152" s="44" t="s">
        <v>4894</v>
      </c>
      <c r="AE3152" s="44" t="s">
        <v>4894</v>
      </c>
      <c r="AF3152" s="43">
        <v>587</v>
      </c>
      <c r="AG3152" s="34" t="s">
        <v>4942</v>
      </c>
      <c r="AH3152" s="34" t="s">
        <v>4941</v>
      </c>
      <c r="AI3152" s="43" t="s">
        <v>4910</v>
      </c>
      <c r="AJ3152" s="44" t="s">
        <v>4943</v>
      </c>
      <c r="AK3152" s="295">
        <v>8600587</v>
      </c>
      <c r="AL3152" s="44" t="s">
        <v>549</v>
      </c>
      <c r="AM3152" s="44" t="s">
        <v>4947</v>
      </c>
      <c r="AN3152" s="296">
        <v>282146850</v>
      </c>
      <c r="AO3152" s="34"/>
      <c r="AP3152" s="34"/>
      <c r="AQ3152" s="34"/>
      <c r="AR3152" s="34"/>
      <c r="AS3152" s="34"/>
      <c r="AT3152" s="44" t="s">
        <v>7318</v>
      </c>
      <c r="AU3152" s="44"/>
      <c r="AV3152" s="751" t="str" cm="1">
        <f t="array" ref="AV31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2" s="34"/>
      <c r="AX3152" s="34"/>
      <c r="AY3152" s="34"/>
      <c r="AZ3152" s="34"/>
      <c r="BA3152" s="34"/>
      <c r="BB3152" s="34"/>
      <c r="BC3152" s="34"/>
      <c r="BD3152" s="44">
        <v>80304</v>
      </c>
      <c r="BE3152" s="34" t="s">
        <v>1659</v>
      </c>
      <c r="BF3152" s="43" t="s">
        <v>1277</v>
      </c>
      <c r="BG3152" s="34" t="s">
        <v>546</v>
      </c>
      <c r="BH3152" s="34" t="s">
        <v>403</v>
      </c>
      <c r="BI3152" s="34" t="s">
        <v>1659</v>
      </c>
      <c r="BJ3152" s="44" t="s">
        <v>4894</v>
      </c>
      <c r="BK3152" s="44" t="s">
        <v>4894</v>
      </c>
    </row>
    <row r="3153" spans="22:63">
      <c r="V3153" s="43">
        <v>587</v>
      </c>
      <c r="W3153" s="34" t="s">
        <v>4942</v>
      </c>
      <c r="X3153" s="44">
        <v>80700</v>
      </c>
      <c r="Y3153" s="34" t="s">
        <v>7345</v>
      </c>
      <c r="Z3153" s="43" t="s">
        <v>426</v>
      </c>
      <c r="AA3153" s="34" t="s">
        <v>549</v>
      </c>
      <c r="AB3153" s="34" t="s">
        <v>403</v>
      </c>
      <c r="AC3153" s="34" t="s">
        <v>7346</v>
      </c>
      <c r="AD3153" s="44" t="s">
        <v>4894</v>
      </c>
      <c r="AE3153" s="44" t="s">
        <v>4894</v>
      </c>
      <c r="AF3153" s="43">
        <v>587</v>
      </c>
      <c r="AG3153" s="34" t="s">
        <v>4942</v>
      </c>
      <c r="AH3153" s="34" t="s">
        <v>4941</v>
      </c>
      <c r="AI3153" s="43" t="s">
        <v>4910</v>
      </c>
      <c r="AJ3153" s="44" t="s">
        <v>4943</v>
      </c>
      <c r="AK3153" s="295">
        <v>8600587</v>
      </c>
      <c r="AL3153" s="44" t="s">
        <v>549</v>
      </c>
      <c r="AM3153" s="44" t="s">
        <v>4947</v>
      </c>
      <c r="AN3153" s="296">
        <v>282146850</v>
      </c>
      <c r="AO3153" s="34"/>
      <c r="AP3153" s="34"/>
      <c r="AQ3153" s="34"/>
      <c r="AR3153" s="34"/>
      <c r="AS3153" s="34"/>
      <c r="AT3153" s="44" t="s">
        <v>7318</v>
      </c>
      <c r="AU3153" s="44"/>
      <c r="AV3153" s="751" t="str" cm="1">
        <f t="array" ref="AV31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3" s="34"/>
      <c r="AX3153" s="34"/>
      <c r="AY3153" s="34"/>
      <c r="AZ3153" s="34"/>
      <c r="BA3153" s="34"/>
      <c r="BB3153" s="34"/>
      <c r="BC3153" s="34"/>
      <c r="BD3153" s="44">
        <v>80700</v>
      </c>
      <c r="BE3153" s="34" t="s">
        <v>7345</v>
      </c>
      <c r="BF3153" s="43" t="s">
        <v>426</v>
      </c>
      <c r="BG3153" s="34" t="s">
        <v>549</v>
      </c>
      <c r="BH3153" s="34" t="s">
        <v>403</v>
      </c>
      <c r="BI3153" s="34" t="s">
        <v>7346</v>
      </c>
      <c r="BJ3153" s="44" t="s">
        <v>4894</v>
      </c>
      <c r="BK3153" s="44" t="s">
        <v>4894</v>
      </c>
    </row>
    <row r="3154" spans="22:63">
      <c r="V3154" s="43">
        <v>587</v>
      </c>
      <c r="W3154" s="34" t="s">
        <v>4942</v>
      </c>
      <c r="X3154" s="44">
        <v>80703</v>
      </c>
      <c r="Y3154" s="34" t="s">
        <v>815</v>
      </c>
      <c r="Z3154" s="43" t="s">
        <v>426</v>
      </c>
      <c r="AA3154" s="34" t="s">
        <v>549</v>
      </c>
      <c r="AB3154" s="34" t="s">
        <v>403</v>
      </c>
      <c r="AC3154" s="34" t="s">
        <v>815</v>
      </c>
      <c r="AD3154" s="44" t="s">
        <v>4894</v>
      </c>
      <c r="AE3154" s="44" t="s">
        <v>4894</v>
      </c>
      <c r="AF3154" s="43">
        <v>587</v>
      </c>
      <c r="AG3154" s="34" t="s">
        <v>4942</v>
      </c>
      <c r="AH3154" s="34" t="s">
        <v>4941</v>
      </c>
      <c r="AI3154" s="43" t="s">
        <v>4910</v>
      </c>
      <c r="AJ3154" s="44" t="s">
        <v>4943</v>
      </c>
      <c r="AK3154" s="295">
        <v>8600587</v>
      </c>
      <c r="AL3154" s="44" t="s">
        <v>549</v>
      </c>
      <c r="AM3154" s="44" t="s">
        <v>4947</v>
      </c>
      <c r="AN3154" s="296">
        <v>282146850</v>
      </c>
      <c r="AO3154" s="34"/>
      <c r="AP3154" s="34"/>
      <c r="AQ3154" s="34"/>
      <c r="AR3154" s="34"/>
      <c r="AS3154" s="34"/>
      <c r="AT3154" s="44" t="s">
        <v>7318</v>
      </c>
      <c r="AU3154" s="44"/>
      <c r="AV3154" s="751" t="str" cm="1">
        <f t="array" ref="AV31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4" s="34"/>
      <c r="AX3154" s="34"/>
      <c r="AY3154" s="34"/>
      <c r="AZ3154" s="34"/>
      <c r="BA3154" s="34"/>
      <c r="BB3154" s="34"/>
      <c r="BC3154" s="34"/>
      <c r="BD3154" s="44">
        <v>80703</v>
      </c>
      <c r="BE3154" s="34" t="s">
        <v>815</v>
      </c>
      <c r="BF3154" s="43" t="s">
        <v>426</v>
      </c>
      <c r="BG3154" s="34" t="s">
        <v>549</v>
      </c>
      <c r="BH3154" s="34" t="s">
        <v>403</v>
      </c>
      <c r="BI3154" s="34" t="s">
        <v>815</v>
      </c>
      <c r="BJ3154" s="44" t="s">
        <v>4894</v>
      </c>
      <c r="BK3154" s="44" t="s">
        <v>4894</v>
      </c>
    </row>
    <row r="3155" spans="22:63">
      <c r="V3155" s="43">
        <v>587</v>
      </c>
      <c r="W3155" s="34" t="s">
        <v>4942</v>
      </c>
      <c r="X3155" s="44">
        <v>80704</v>
      </c>
      <c r="Y3155" s="34" t="s">
        <v>1080</v>
      </c>
      <c r="Z3155" s="43" t="s">
        <v>426</v>
      </c>
      <c r="AA3155" s="34" t="s">
        <v>549</v>
      </c>
      <c r="AB3155" s="34" t="s">
        <v>403</v>
      </c>
      <c r="AC3155" s="34" t="s">
        <v>1080</v>
      </c>
      <c r="AD3155" s="44" t="s">
        <v>4894</v>
      </c>
      <c r="AE3155" s="44" t="s">
        <v>4894</v>
      </c>
      <c r="AF3155" s="43">
        <v>587</v>
      </c>
      <c r="AG3155" s="34" t="s">
        <v>4942</v>
      </c>
      <c r="AH3155" s="34" t="s">
        <v>4941</v>
      </c>
      <c r="AI3155" s="43" t="s">
        <v>4910</v>
      </c>
      <c r="AJ3155" s="44" t="s">
        <v>4943</v>
      </c>
      <c r="AK3155" s="295">
        <v>8600587</v>
      </c>
      <c r="AL3155" s="44" t="s">
        <v>549</v>
      </c>
      <c r="AM3155" s="44" t="s">
        <v>4947</v>
      </c>
      <c r="AN3155" s="296">
        <v>282146850</v>
      </c>
      <c r="AO3155" s="34"/>
      <c r="AP3155" s="34"/>
      <c r="AQ3155" s="34"/>
      <c r="AR3155" s="34"/>
      <c r="AS3155" s="34"/>
      <c r="AT3155" s="44" t="s">
        <v>7318</v>
      </c>
      <c r="AU3155" s="44"/>
      <c r="AV3155" s="751" t="str" cm="1">
        <f t="array" ref="AV31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5" s="34"/>
      <c r="AX3155" s="34"/>
      <c r="AY3155" s="34"/>
      <c r="AZ3155" s="34"/>
      <c r="BA3155" s="34"/>
      <c r="BB3155" s="34"/>
      <c r="BC3155" s="34"/>
      <c r="BD3155" s="44">
        <v>80704</v>
      </c>
      <c r="BE3155" s="34" t="s">
        <v>1080</v>
      </c>
      <c r="BF3155" s="43" t="s">
        <v>426</v>
      </c>
      <c r="BG3155" s="34" t="s">
        <v>549</v>
      </c>
      <c r="BH3155" s="34" t="s">
        <v>403</v>
      </c>
      <c r="BI3155" s="34" t="s">
        <v>1080</v>
      </c>
      <c r="BJ3155" s="44" t="s">
        <v>4894</v>
      </c>
      <c r="BK3155" s="44" t="s">
        <v>4894</v>
      </c>
    </row>
    <row r="3156" spans="22:63">
      <c r="V3156" s="43">
        <v>587</v>
      </c>
      <c r="W3156" s="34" t="s">
        <v>4942</v>
      </c>
      <c r="X3156" s="44">
        <v>80707</v>
      </c>
      <c r="Y3156" s="34" t="s">
        <v>1375</v>
      </c>
      <c r="Z3156" s="43" t="s">
        <v>426</v>
      </c>
      <c r="AA3156" s="34" t="s">
        <v>549</v>
      </c>
      <c r="AB3156" s="34" t="s">
        <v>403</v>
      </c>
      <c r="AC3156" s="34" t="s">
        <v>7347</v>
      </c>
      <c r="AD3156" s="44" t="s">
        <v>4894</v>
      </c>
      <c r="AE3156" s="44" t="s">
        <v>4894</v>
      </c>
      <c r="AF3156" s="43">
        <v>587</v>
      </c>
      <c r="AG3156" s="34" t="s">
        <v>4942</v>
      </c>
      <c r="AH3156" s="34" t="s">
        <v>4941</v>
      </c>
      <c r="AI3156" s="43" t="s">
        <v>4910</v>
      </c>
      <c r="AJ3156" s="44" t="s">
        <v>4943</v>
      </c>
      <c r="AK3156" s="295">
        <v>8600587</v>
      </c>
      <c r="AL3156" s="44" t="s">
        <v>549</v>
      </c>
      <c r="AM3156" s="44" t="s">
        <v>4947</v>
      </c>
      <c r="AN3156" s="296">
        <v>282146850</v>
      </c>
      <c r="AO3156" s="34"/>
      <c r="AP3156" s="34"/>
      <c r="AQ3156" s="34"/>
      <c r="AR3156" s="34"/>
      <c r="AS3156" s="34"/>
      <c r="AT3156" s="44" t="s">
        <v>7318</v>
      </c>
      <c r="AU3156" s="44"/>
      <c r="AV3156" s="751" t="str" cm="1">
        <f t="array" ref="AV31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6" s="34"/>
      <c r="AX3156" s="34"/>
      <c r="AY3156" s="34"/>
      <c r="AZ3156" s="34"/>
      <c r="BA3156" s="34"/>
      <c r="BB3156" s="34"/>
      <c r="BC3156" s="34"/>
      <c r="BD3156" s="44">
        <v>80707</v>
      </c>
      <c r="BE3156" s="34" t="s">
        <v>1375</v>
      </c>
      <c r="BF3156" s="43" t="s">
        <v>426</v>
      </c>
      <c r="BG3156" s="34" t="s">
        <v>549</v>
      </c>
      <c r="BH3156" s="34" t="s">
        <v>403</v>
      </c>
      <c r="BI3156" s="34" t="s">
        <v>7347</v>
      </c>
      <c r="BJ3156" s="44" t="s">
        <v>4894</v>
      </c>
      <c r="BK3156" s="44" t="s">
        <v>4894</v>
      </c>
    </row>
    <row r="3157" spans="22:63">
      <c r="V3157" s="43">
        <v>587</v>
      </c>
      <c r="W3157" s="34" t="s">
        <v>4942</v>
      </c>
      <c r="X3157" s="44">
        <v>80708</v>
      </c>
      <c r="Y3157" s="34" t="s">
        <v>7348</v>
      </c>
      <c r="Z3157" s="43" t="s">
        <v>426</v>
      </c>
      <c r="AA3157" s="34" t="s">
        <v>549</v>
      </c>
      <c r="AB3157" s="34" t="s">
        <v>403</v>
      </c>
      <c r="AC3157" s="34" t="s">
        <v>7346</v>
      </c>
      <c r="AD3157" s="44" t="s">
        <v>4894</v>
      </c>
      <c r="AE3157" s="44" t="s">
        <v>4894</v>
      </c>
      <c r="AF3157" s="43">
        <v>587</v>
      </c>
      <c r="AG3157" s="34" t="s">
        <v>4942</v>
      </c>
      <c r="AH3157" s="34" t="s">
        <v>4941</v>
      </c>
      <c r="AI3157" s="43" t="s">
        <v>4910</v>
      </c>
      <c r="AJ3157" s="44" t="s">
        <v>4943</v>
      </c>
      <c r="AK3157" s="295">
        <v>8600587</v>
      </c>
      <c r="AL3157" s="44" t="s">
        <v>549</v>
      </c>
      <c r="AM3157" s="44" t="s">
        <v>4947</v>
      </c>
      <c r="AN3157" s="296">
        <v>282146850</v>
      </c>
      <c r="AO3157" s="34"/>
      <c r="AP3157" s="34"/>
      <c r="AQ3157" s="34"/>
      <c r="AR3157" s="34"/>
      <c r="AS3157" s="34"/>
      <c r="AT3157" s="44" t="s">
        <v>7318</v>
      </c>
      <c r="AU3157" s="44"/>
      <c r="AV3157" s="751" t="str" cm="1">
        <f t="array" ref="AV31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7" s="34"/>
      <c r="AX3157" s="34"/>
      <c r="AY3157" s="34"/>
      <c r="AZ3157" s="34"/>
      <c r="BA3157" s="34"/>
      <c r="BB3157" s="34"/>
      <c r="BC3157" s="34"/>
      <c r="BD3157" s="44">
        <v>80708</v>
      </c>
      <c r="BE3157" s="34" t="s">
        <v>7348</v>
      </c>
      <c r="BF3157" s="43" t="s">
        <v>426</v>
      </c>
      <c r="BG3157" s="34" t="s">
        <v>549</v>
      </c>
      <c r="BH3157" s="34" t="s">
        <v>403</v>
      </c>
      <c r="BI3157" s="34" t="s">
        <v>7346</v>
      </c>
      <c r="BJ3157" s="44" t="s">
        <v>4894</v>
      </c>
      <c r="BK3157" s="44" t="s">
        <v>4894</v>
      </c>
    </row>
    <row r="3158" spans="22:63">
      <c r="V3158" s="43">
        <v>587</v>
      </c>
      <c r="W3158" s="34" t="s">
        <v>4942</v>
      </c>
      <c r="X3158" s="44">
        <v>81501</v>
      </c>
      <c r="Y3158" s="34" t="s">
        <v>821</v>
      </c>
      <c r="Z3158" s="43" t="s">
        <v>1277</v>
      </c>
      <c r="AA3158" s="34" t="s">
        <v>557</v>
      </c>
      <c r="AB3158" s="34" t="s">
        <v>403</v>
      </c>
      <c r="AC3158" s="34" t="s">
        <v>821</v>
      </c>
      <c r="AD3158" s="44" t="s">
        <v>4894</v>
      </c>
      <c r="AE3158" s="44" t="s">
        <v>4894</v>
      </c>
      <c r="AF3158" s="43">
        <v>587</v>
      </c>
      <c r="AG3158" s="34" t="s">
        <v>4942</v>
      </c>
      <c r="AH3158" s="34" t="s">
        <v>4941</v>
      </c>
      <c r="AI3158" s="43" t="s">
        <v>4910</v>
      </c>
      <c r="AJ3158" s="44" t="s">
        <v>4943</v>
      </c>
      <c r="AK3158" s="295">
        <v>8600587</v>
      </c>
      <c r="AL3158" s="44" t="s">
        <v>549</v>
      </c>
      <c r="AM3158" s="44" t="s">
        <v>4947</v>
      </c>
      <c r="AN3158" s="296">
        <v>282146850</v>
      </c>
      <c r="AO3158" s="34"/>
      <c r="AP3158" s="34"/>
      <c r="AQ3158" s="34"/>
      <c r="AR3158" s="34"/>
      <c r="AS3158" s="34"/>
      <c r="AT3158" s="44" t="s">
        <v>7318</v>
      </c>
      <c r="AU3158" s="44"/>
      <c r="AV3158" s="751" t="str" cm="1">
        <f t="array" ref="AV31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8" s="34"/>
      <c r="AX3158" s="34"/>
      <c r="AY3158" s="34"/>
      <c r="AZ3158" s="34"/>
      <c r="BA3158" s="34"/>
      <c r="BB3158" s="34"/>
      <c r="BC3158" s="34"/>
      <c r="BD3158" s="44">
        <v>81501</v>
      </c>
      <c r="BE3158" s="34" t="s">
        <v>821</v>
      </c>
      <c r="BF3158" s="43" t="s">
        <v>1277</v>
      </c>
      <c r="BG3158" s="34" t="s">
        <v>557</v>
      </c>
      <c r="BH3158" s="34" t="s">
        <v>403</v>
      </c>
      <c r="BI3158" s="34" t="s">
        <v>821</v>
      </c>
      <c r="BJ3158" s="44" t="s">
        <v>4894</v>
      </c>
      <c r="BK3158" s="44" t="s">
        <v>4894</v>
      </c>
    </row>
    <row r="3159" spans="22:63">
      <c r="V3159" s="43">
        <v>587</v>
      </c>
      <c r="W3159" s="34" t="s">
        <v>4942</v>
      </c>
      <c r="X3159" s="44">
        <v>81502</v>
      </c>
      <c r="Y3159" s="34" t="s">
        <v>1087</v>
      </c>
      <c r="Z3159" s="43" t="s">
        <v>1277</v>
      </c>
      <c r="AA3159" s="34" t="s">
        <v>557</v>
      </c>
      <c r="AB3159" s="34" t="s">
        <v>403</v>
      </c>
      <c r="AC3159" s="34" t="s">
        <v>1087</v>
      </c>
      <c r="AD3159" s="44" t="s">
        <v>4894</v>
      </c>
      <c r="AE3159" s="44" t="s">
        <v>4894</v>
      </c>
      <c r="AF3159" s="43">
        <v>587</v>
      </c>
      <c r="AG3159" s="34" t="s">
        <v>4942</v>
      </c>
      <c r="AH3159" s="34" t="s">
        <v>4941</v>
      </c>
      <c r="AI3159" s="43" t="s">
        <v>4910</v>
      </c>
      <c r="AJ3159" s="44" t="s">
        <v>4943</v>
      </c>
      <c r="AK3159" s="295">
        <v>8600587</v>
      </c>
      <c r="AL3159" s="44" t="s">
        <v>549</v>
      </c>
      <c r="AM3159" s="44" t="s">
        <v>4947</v>
      </c>
      <c r="AN3159" s="296">
        <v>282146850</v>
      </c>
      <c r="AO3159" s="34"/>
      <c r="AP3159" s="34"/>
      <c r="AQ3159" s="34"/>
      <c r="AR3159" s="34"/>
      <c r="AS3159" s="34"/>
      <c r="AT3159" s="44" t="s">
        <v>7318</v>
      </c>
      <c r="AU3159" s="44"/>
      <c r="AV3159" s="751" t="str" cm="1">
        <f t="array" ref="AV31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59" s="34"/>
      <c r="AX3159" s="34"/>
      <c r="AY3159" s="34"/>
      <c r="AZ3159" s="34"/>
      <c r="BA3159" s="34"/>
      <c r="BB3159" s="34"/>
      <c r="BC3159" s="34"/>
      <c r="BD3159" s="44">
        <v>81502</v>
      </c>
      <c r="BE3159" s="34" t="s">
        <v>1087</v>
      </c>
      <c r="BF3159" s="43" t="s">
        <v>1277</v>
      </c>
      <c r="BG3159" s="34" t="s">
        <v>557</v>
      </c>
      <c r="BH3159" s="34" t="s">
        <v>403</v>
      </c>
      <c r="BI3159" s="34" t="s">
        <v>1087</v>
      </c>
      <c r="BJ3159" s="44" t="s">
        <v>4894</v>
      </c>
      <c r="BK3159" s="44" t="s">
        <v>4894</v>
      </c>
    </row>
    <row r="3160" spans="22:63">
      <c r="V3160" s="43">
        <v>587</v>
      </c>
      <c r="W3160" s="34" t="s">
        <v>4942</v>
      </c>
      <c r="X3160" s="44">
        <v>81504</v>
      </c>
      <c r="Y3160" s="34" t="s">
        <v>1380</v>
      </c>
      <c r="Z3160" s="43" t="s">
        <v>1277</v>
      </c>
      <c r="AA3160" s="34" t="s">
        <v>557</v>
      </c>
      <c r="AB3160" s="34" t="s">
        <v>403</v>
      </c>
      <c r="AC3160" s="34" t="s">
        <v>1380</v>
      </c>
      <c r="AD3160" s="44" t="s">
        <v>4894</v>
      </c>
      <c r="AE3160" s="44" t="s">
        <v>4894</v>
      </c>
      <c r="AF3160" s="43">
        <v>587</v>
      </c>
      <c r="AG3160" s="34" t="s">
        <v>4942</v>
      </c>
      <c r="AH3160" s="34" t="s">
        <v>4941</v>
      </c>
      <c r="AI3160" s="43" t="s">
        <v>4910</v>
      </c>
      <c r="AJ3160" s="44" t="s">
        <v>4943</v>
      </c>
      <c r="AK3160" s="295">
        <v>8600587</v>
      </c>
      <c r="AL3160" s="44" t="s">
        <v>549</v>
      </c>
      <c r="AM3160" s="44" t="s">
        <v>4947</v>
      </c>
      <c r="AN3160" s="296">
        <v>282146850</v>
      </c>
      <c r="AO3160" s="34"/>
      <c r="AP3160" s="34"/>
      <c r="AQ3160" s="34"/>
      <c r="AR3160" s="34"/>
      <c r="AS3160" s="34"/>
      <c r="AT3160" s="44" t="s">
        <v>7318</v>
      </c>
      <c r="AU3160" s="44"/>
      <c r="AV3160" s="751" t="str" cm="1">
        <f t="array" ref="AV31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60" s="34"/>
      <c r="AX3160" s="34"/>
      <c r="AY3160" s="34"/>
      <c r="AZ3160" s="34"/>
      <c r="BA3160" s="34"/>
      <c r="BB3160" s="34"/>
      <c r="BC3160" s="34"/>
      <c r="BD3160" s="44">
        <v>81504</v>
      </c>
      <c r="BE3160" s="34" t="s">
        <v>1380</v>
      </c>
      <c r="BF3160" s="43" t="s">
        <v>1277</v>
      </c>
      <c r="BG3160" s="34" t="s">
        <v>557</v>
      </c>
      <c r="BH3160" s="34" t="s">
        <v>403</v>
      </c>
      <c r="BI3160" s="34" t="s">
        <v>1380</v>
      </c>
      <c r="BJ3160" s="44" t="s">
        <v>4894</v>
      </c>
      <c r="BK3160" s="44" t="s">
        <v>4894</v>
      </c>
    </row>
    <row r="3161" spans="22:63">
      <c r="V3161" s="43">
        <v>587</v>
      </c>
      <c r="W3161" s="34" t="s">
        <v>4942</v>
      </c>
      <c r="X3161" s="44">
        <v>81500</v>
      </c>
      <c r="Y3161" s="34" t="s">
        <v>7349</v>
      </c>
      <c r="Z3161" s="43" t="s">
        <v>1277</v>
      </c>
      <c r="AA3161" s="34" t="s">
        <v>557</v>
      </c>
      <c r="AB3161" s="34" t="s">
        <v>403</v>
      </c>
      <c r="AC3161" s="34" t="s">
        <v>1667</v>
      </c>
      <c r="AD3161" s="44" t="s">
        <v>4894</v>
      </c>
      <c r="AE3161" s="44" t="s">
        <v>4894</v>
      </c>
      <c r="AF3161" s="43">
        <v>587</v>
      </c>
      <c r="AG3161" s="34" t="s">
        <v>4942</v>
      </c>
      <c r="AH3161" s="34" t="s">
        <v>4941</v>
      </c>
      <c r="AI3161" s="43" t="s">
        <v>4910</v>
      </c>
      <c r="AJ3161" s="44" t="s">
        <v>4943</v>
      </c>
      <c r="AK3161" s="295">
        <v>8600587</v>
      </c>
      <c r="AL3161" s="44" t="s">
        <v>549</v>
      </c>
      <c r="AM3161" s="44" t="s">
        <v>4947</v>
      </c>
      <c r="AN3161" s="296">
        <v>282146850</v>
      </c>
      <c r="AO3161" s="34"/>
      <c r="AP3161" s="34"/>
      <c r="AQ3161" s="34"/>
      <c r="AR3161" s="34"/>
      <c r="AS3161" s="34"/>
      <c r="AT3161" s="44" t="s">
        <v>7318</v>
      </c>
      <c r="AU3161" s="44"/>
      <c r="AV3161" s="751" t="str" cm="1">
        <f t="array" ref="AV31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61" s="34"/>
      <c r="AX3161" s="34"/>
      <c r="AY3161" s="34"/>
      <c r="AZ3161" s="34"/>
      <c r="BA3161" s="34"/>
      <c r="BB3161" s="34"/>
      <c r="BC3161" s="34"/>
      <c r="BD3161" s="44">
        <v>81500</v>
      </c>
      <c r="BE3161" s="34" t="s">
        <v>7349</v>
      </c>
      <c r="BF3161" s="43" t="s">
        <v>1277</v>
      </c>
      <c r="BG3161" s="34" t="s">
        <v>557</v>
      </c>
      <c r="BH3161" s="34" t="s">
        <v>403</v>
      </c>
      <c r="BI3161" s="34" t="s">
        <v>1667</v>
      </c>
      <c r="BJ3161" s="44" t="s">
        <v>4894</v>
      </c>
      <c r="BK3161" s="44" t="s">
        <v>4894</v>
      </c>
    </row>
    <row r="3162" spans="22:63">
      <c r="V3162" s="43">
        <v>587</v>
      </c>
      <c r="W3162" s="34" t="s">
        <v>4942</v>
      </c>
      <c r="X3162" s="44">
        <v>81506</v>
      </c>
      <c r="Y3162" s="34" t="s">
        <v>1667</v>
      </c>
      <c r="Z3162" s="43" t="s">
        <v>1277</v>
      </c>
      <c r="AA3162" s="34" t="s">
        <v>557</v>
      </c>
      <c r="AB3162" s="34" t="s">
        <v>403</v>
      </c>
      <c r="AC3162" s="34" t="s">
        <v>1667</v>
      </c>
      <c r="AD3162" s="44" t="s">
        <v>4894</v>
      </c>
      <c r="AE3162" s="44" t="s">
        <v>4894</v>
      </c>
      <c r="AF3162" s="43">
        <v>587</v>
      </c>
      <c r="AG3162" s="34" t="s">
        <v>4942</v>
      </c>
      <c r="AH3162" s="34" t="s">
        <v>4941</v>
      </c>
      <c r="AI3162" s="43" t="s">
        <v>4910</v>
      </c>
      <c r="AJ3162" s="44" t="s">
        <v>4943</v>
      </c>
      <c r="AK3162" s="295">
        <v>8600587</v>
      </c>
      <c r="AL3162" s="44" t="s">
        <v>549</v>
      </c>
      <c r="AM3162" s="44" t="s">
        <v>4947</v>
      </c>
      <c r="AN3162" s="296">
        <v>282146850</v>
      </c>
      <c r="AO3162" s="34"/>
      <c r="AP3162" s="34"/>
      <c r="AQ3162" s="34"/>
      <c r="AR3162" s="34"/>
      <c r="AS3162" s="34"/>
      <c r="AT3162" s="44" t="e">
        <v>#N/A</v>
      </c>
      <c r="AU3162" s="44"/>
      <c r="AV3162" s="751" t="str" cm="1">
        <f t="array" ref="AV31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DG</v>
      </c>
      <c r="AW3162" s="34"/>
      <c r="AX3162" s="34"/>
      <c r="AY3162" s="34"/>
      <c r="AZ3162" s="34"/>
      <c r="BA3162" s="34"/>
      <c r="BB3162" s="34"/>
      <c r="BC3162" s="34"/>
      <c r="BD3162" s="44">
        <v>81506</v>
      </c>
      <c r="BE3162" s="34" t="s">
        <v>1667</v>
      </c>
      <c r="BF3162" s="43" t="s">
        <v>1277</v>
      </c>
      <c r="BG3162" s="34" t="s">
        <v>557</v>
      </c>
      <c r="BH3162" s="34" t="s">
        <v>403</v>
      </c>
      <c r="BI3162" s="34" t="s">
        <v>1667</v>
      </c>
      <c r="BJ3162" s="44" t="s">
        <v>4894</v>
      </c>
      <c r="BK3162" s="44" t="s">
        <v>4894</v>
      </c>
    </row>
    <row r="3163" spans="22:63">
      <c r="V3163" s="43">
        <v>658</v>
      </c>
      <c r="W3163" s="34" t="s">
        <v>7350</v>
      </c>
      <c r="X3163" s="44">
        <v>420101</v>
      </c>
      <c r="Y3163" s="34" t="s">
        <v>7351</v>
      </c>
      <c r="Z3163" s="43" t="s">
        <v>426</v>
      </c>
      <c r="AA3163" s="34" t="s">
        <v>548</v>
      </c>
      <c r="AB3163" s="34" t="s">
        <v>7352</v>
      </c>
      <c r="AC3163" s="34"/>
      <c r="AD3163" s="44" t="s">
        <v>7353</v>
      </c>
      <c r="AE3163" s="44" t="s">
        <v>7353</v>
      </c>
      <c r="AF3163" s="43">
        <v>658</v>
      </c>
      <c r="AG3163" s="34" t="s">
        <v>7350</v>
      </c>
      <c r="AH3163" s="34" t="s">
        <v>7350</v>
      </c>
      <c r="AI3163" s="43" t="s">
        <v>7353</v>
      </c>
      <c r="AJ3163" s="44" t="s">
        <v>7354</v>
      </c>
      <c r="AK3163" s="295">
        <v>9500119</v>
      </c>
      <c r="AL3163" s="44" t="s">
        <v>7355</v>
      </c>
      <c r="AM3163" s="44">
        <v>0</v>
      </c>
      <c r="AN3163" s="296">
        <v>296308000</v>
      </c>
      <c r="AO3163" s="34"/>
      <c r="AP3163" s="34"/>
      <c r="AQ3163" s="34"/>
      <c r="AR3163" s="34"/>
      <c r="AS3163" s="34"/>
      <c r="AT3163" s="44" t="e">
        <v>#N/A</v>
      </c>
      <c r="AU3163" s="44"/>
      <c r="AV3163" s="751" t="e" cm="1">
        <f t="array" ref="AV31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63" s="34"/>
      <c r="AX3163" s="34"/>
      <c r="AY3163" s="34"/>
      <c r="AZ3163" s="34"/>
      <c r="BA3163" s="34"/>
      <c r="BB3163" s="34"/>
      <c r="BC3163" s="34"/>
      <c r="BD3163" s="44">
        <v>420101</v>
      </c>
      <c r="BE3163" s="34" t="s">
        <v>7351</v>
      </c>
      <c r="BF3163" s="43" t="s">
        <v>426</v>
      </c>
      <c r="BG3163" s="34" t="s">
        <v>548</v>
      </c>
      <c r="BH3163" s="34" t="s">
        <v>7352</v>
      </c>
      <c r="BI3163" s="34"/>
      <c r="BJ3163" s="44" t="s">
        <v>7353</v>
      </c>
      <c r="BK3163" s="44" t="s">
        <v>7353</v>
      </c>
    </row>
    <row r="3164" spans="22:63">
      <c r="V3164" s="43">
        <v>658</v>
      </c>
      <c r="W3164" s="34" t="s">
        <v>7350</v>
      </c>
      <c r="X3164" s="44">
        <v>420102</v>
      </c>
      <c r="Y3164" s="34" t="s">
        <v>7356</v>
      </c>
      <c r="Z3164" s="43" t="s">
        <v>426</v>
      </c>
      <c r="AA3164" s="34" t="s">
        <v>548</v>
      </c>
      <c r="AB3164" s="34" t="s">
        <v>7352</v>
      </c>
      <c r="AC3164" s="34"/>
      <c r="AD3164" s="44" t="s">
        <v>7353</v>
      </c>
      <c r="AE3164" s="44" t="s">
        <v>7353</v>
      </c>
      <c r="AF3164" s="43">
        <v>658</v>
      </c>
      <c r="AG3164" s="34" t="s">
        <v>7350</v>
      </c>
      <c r="AH3164" s="34" t="s">
        <v>7350</v>
      </c>
      <c r="AI3164" s="43" t="s">
        <v>7353</v>
      </c>
      <c r="AJ3164" s="44" t="s">
        <v>7354</v>
      </c>
      <c r="AK3164" s="295">
        <v>9500119</v>
      </c>
      <c r="AL3164" s="44" t="s">
        <v>7355</v>
      </c>
      <c r="AM3164" s="44">
        <v>0</v>
      </c>
      <c r="AN3164" s="296">
        <v>296308000</v>
      </c>
      <c r="AO3164" s="34"/>
      <c r="AP3164" s="34"/>
      <c r="AQ3164" s="34"/>
      <c r="AR3164" s="34"/>
      <c r="AS3164" s="34"/>
      <c r="AT3164" s="44" t="e">
        <v>#N/A</v>
      </c>
      <c r="AU3164" s="44"/>
      <c r="AV3164" s="751" t="e" cm="1">
        <f t="array" ref="AV31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64" s="34"/>
      <c r="AX3164" s="34"/>
      <c r="AY3164" s="34"/>
      <c r="AZ3164" s="34"/>
      <c r="BA3164" s="34"/>
      <c r="BB3164" s="34"/>
      <c r="BC3164" s="34"/>
      <c r="BD3164" s="44">
        <v>420102</v>
      </c>
      <c r="BE3164" s="34" t="s">
        <v>7356</v>
      </c>
      <c r="BF3164" s="43" t="s">
        <v>426</v>
      </c>
      <c r="BG3164" s="34" t="s">
        <v>548</v>
      </c>
      <c r="BH3164" s="34" t="s">
        <v>7352</v>
      </c>
      <c r="BI3164" s="34"/>
      <c r="BJ3164" s="44" t="s">
        <v>7353</v>
      </c>
      <c r="BK3164" s="44" t="s">
        <v>7353</v>
      </c>
    </row>
    <row r="3165" spans="22:63">
      <c r="V3165" s="43">
        <v>658</v>
      </c>
      <c r="W3165" s="34" t="s">
        <v>7350</v>
      </c>
      <c r="X3165" s="44">
        <v>420100</v>
      </c>
      <c r="Y3165" s="34" t="s">
        <v>7325</v>
      </c>
      <c r="Z3165" s="43" t="s">
        <v>426</v>
      </c>
      <c r="AA3165" s="34" t="s">
        <v>548</v>
      </c>
      <c r="AB3165" s="34" t="s">
        <v>7352</v>
      </c>
      <c r="AC3165" s="34"/>
      <c r="AD3165" s="44" t="s">
        <v>7353</v>
      </c>
      <c r="AE3165" s="44" t="s">
        <v>7353</v>
      </c>
      <c r="AF3165" s="43">
        <v>658</v>
      </c>
      <c r="AG3165" s="34" t="s">
        <v>7350</v>
      </c>
      <c r="AH3165" s="34" t="s">
        <v>7350</v>
      </c>
      <c r="AI3165" s="43" t="s">
        <v>7353</v>
      </c>
      <c r="AJ3165" s="44" t="s">
        <v>7354</v>
      </c>
      <c r="AK3165" s="295">
        <v>9500119</v>
      </c>
      <c r="AL3165" s="44" t="s">
        <v>7355</v>
      </c>
      <c r="AM3165" s="44">
        <v>0</v>
      </c>
      <c r="AN3165" s="296">
        <v>296308000</v>
      </c>
      <c r="AO3165" s="34"/>
      <c r="AP3165" s="34"/>
      <c r="AQ3165" s="34"/>
      <c r="AR3165" s="34"/>
      <c r="AS3165" s="34"/>
      <c r="AT3165" s="44" t="e">
        <v>#N/A</v>
      </c>
      <c r="AU3165" s="44"/>
      <c r="AV3165" s="751" t="e" cm="1">
        <f t="array" ref="AV31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65" s="34"/>
      <c r="AX3165" s="34"/>
      <c r="AY3165" s="34"/>
      <c r="AZ3165" s="34"/>
      <c r="BA3165" s="34"/>
      <c r="BB3165" s="34"/>
      <c r="BC3165" s="34"/>
      <c r="BD3165" s="44">
        <v>420100</v>
      </c>
      <c r="BE3165" s="34" t="s">
        <v>7325</v>
      </c>
      <c r="BF3165" s="43" t="s">
        <v>426</v>
      </c>
      <c r="BG3165" s="34" t="s">
        <v>548</v>
      </c>
      <c r="BH3165" s="34" t="s">
        <v>7352</v>
      </c>
      <c r="BI3165" s="34"/>
      <c r="BJ3165" s="44" t="s">
        <v>7353</v>
      </c>
      <c r="BK3165" s="44" t="s">
        <v>7353</v>
      </c>
    </row>
    <row r="3166" spans="22:63">
      <c r="V3166" s="43">
        <v>658</v>
      </c>
      <c r="W3166" s="34" t="s">
        <v>7350</v>
      </c>
      <c r="X3166" s="44">
        <v>420103</v>
      </c>
      <c r="Y3166" s="34" t="s">
        <v>7357</v>
      </c>
      <c r="Z3166" s="43" t="s">
        <v>426</v>
      </c>
      <c r="AA3166" s="34" t="s">
        <v>548</v>
      </c>
      <c r="AB3166" s="34" t="s">
        <v>7352</v>
      </c>
      <c r="AC3166" s="34"/>
      <c r="AD3166" s="44" t="s">
        <v>7353</v>
      </c>
      <c r="AE3166" s="44" t="s">
        <v>7353</v>
      </c>
      <c r="AF3166" s="43">
        <v>658</v>
      </c>
      <c r="AG3166" s="34" t="s">
        <v>7350</v>
      </c>
      <c r="AH3166" s="34" t="s">
        <v>7350</v>
      </c>
      <c r="AI3166" s="43" t="s">
        <v>7353</v>
      </c>
      <c r="AJ3166" s="44" t="s">
        <v>7354</v>
      </c>
      <c r="AK3166" s="295">
        <v>9500119</v>
      </c>
      <c r="AL3166" s="44" t="s">
        <v>7355</v>
      </c>
      <c r="AM3166" s="44">
        <v>0</v>
      </c>
      <c r="AN3166" s="296">
        <v>296308000</v>
      </c>
      <c r="AO3166" s="34"/>
      <c r="AP3166" s="34"/>
      <c r="AQ3166" s="34"/>
      <c r="AR3166" s="34"/>
      <c r="AS3166" s="34"/>
      <c r="AT3166" s="44" t="e">
        <v>#N/A</v>
      </c>
      <c r="AU3166" s="44"/>
      <c r="AV3166" s="751" t="e" cm="1">
        <f t="array" ref="AV31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66" s="34"/>
      <c r="AX3166" s="34"/>
      <c r="AY3166" s="34"/>
      <c r="AZ3166" s="34"/>
      <c r="BA3166" s="34"/>
      <c r="BB3166" s="34"/>
      <c r="BC3166" s="34"/>
      <c r="BD3166" s="44">
        <v>420103</v>
      </c>
      <c r="BE3166" s="34" t="s">
        <v>7357</v>
      </c>
      <c r="BF3166" s="43" t="s">
        <v>426</v>
      </c>
      <c r="BG3166" s="34" t="s">
        <v>548</v>
      </c>
      <c r="BH3166" s="34" t="s">
        <v>7352</v>
      </c>
      <c r="BI3166" s="34"/>
      <c r="BJ3166" s="44" t="s">
        <v>7353</v>
      </c>
      <c r="BK3166" s="44" t="s">
        <v>7353</v>
      </c>
    </row>
    <row r="3167" spans="22:63">
      <c r="V3167" s="43">
        <v>658</v>
      </c>
      <c r="W3167" s="34" t="s">
        <v>7350</v>
      </c>
      <c r="X3167" s="44">
        <v>420104</v>
      </c>
      <c r="Y3167" s="34" t="s">
        <v>7358</v>
      </c>
      <c r="Z3167" s="43" t="s">
        <v>426</v>
      </c>
      <c r="AA3167" s="34" t="s">
        <v>548</v>
      </c>
      <c r="AB3167" s="34" t="s">
        <v>7352</v>
      </c>
      <c r="AC3167" s="34"/>
      <c r="AD3167" s="44" t="s">
        <v>7353</v>
      </c>
      <c r="AE3167" s="44" t="s">
        <v>7353</v>
      </c>
      <c r="AF3167" s="43">
        <v>658</v>
      </c>
      <c r="AG3167" s="34" t="s">
        <v>7350</v>
      </c>
      <c r="AH3167" s="34" t="s">
        <v>7350</v>
      </c>
      <c r="AI3167" s="43" t="s">
        <v>7353</v>
      </c>
      <c r="AJ3167" s="44" t="s">
        <v>7354</v>
      </c>
      <c r="AK3167" s="295">
        <v>9500119</v>
      </c>
      <c r="AL3167" s="44" t="s">
        <v>7355</v>
      </c>
      <c r="AM3167" s="44">
        <v>0</v>
      </c>
      <c r="AN3167" s="296">
        <v>296308000</v>
      </c>
      <c r="AO3167" s="34"/>
      <c r="AP3167" s="34"/>
      <c r="AQ3167" s="34"/>
      <c r="AR3167" s="34"/>
      <c r="AS3167" s="34"/>
      <c r="AT3167" s="44" t="e">
        <v>#N/A</v>
      </c>
      <c r="AU3167" s="44"/>
      <c r="AV3167" s="751" t="e" cm="1">
        <f t="array" ref="AV31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67" s="34"/>
      <c r="AX3167" s="34"/>
      <c r="AY3167" s="34"/>
      <c r="AZ3167" s="34"/>
      <c r="BA3167" s="34"/>
      <c r="BB3167" s="34"/>
      <c r="BC3167" s="34"/>
      <c r="BD3167" s="44">
        <v>420104</v>
      </c>
      <c r="BE3167" s="34" t="s">
        <v>7358</v>
      </c>
      <c r="BF3167" s="43" t="s">
        <v>426</v>
      </c>
      <c r="BG3167" s="34" t="s">
        <v>548</v>
      </c>
      <c r="BH3167" s="34" t="s">
        <v>7352</v>
      </c>
      <c r="BI3167" s="34"/>
      <c r="BJ3167" s="44" t="s">
        <v>7353</v>
      </c>
      <c r="BK3167" s="44" t="s">
        <v>7353</v>
      </c>
    </row>
    <row r="3168" spans="22:63">
      <c r="V3168" s="43">
        <v>658</v>
      </c>
      <c r="W3168" s="34" t="s">
        <v>7350</v>
      </c>
      <c r="X3168" s="44">
        <v>420105</v>
      </c>
      <c r="Y3168" s="34" t="s">
        <v>7359</v>
      </c>
      <c r="Z3168" s="43" t="s">
        <v>426</v>
      </c>
      <c r="AA3168" s="34" t="s">
        <v>548</v>
      </c>
      <c r="AB3168" s="34" t="s">
        <v>7352</v>
      </c>
      <c r="AC3168" s="34"/>
      <c r="AD3168" s="44" t="s">
        <v>7353</v>
      </c>
      <c r="AE3168" s="44" t="s">
        <v>7353</v>
      </c>
      <c r="AF3168" s="43">
        <v>658</v>
      </c>
      <c r="AG3168" s="34" t="s">
        <v>7350</v>
      </c>
      <c r="AH3168" s="34" t="s">
        <v>7350</v>
      </c>
      <c r="AI3168" s="43" t="s">
        <v>7353</v>
      </c>
      <c r="AJ3168" s="44" t="s">
        <v>7354</v>
      </c>
      <c r="AK3168" s="295">
        <v>9500119</v>
      </c>
      <c r="AL3168" s="44" t="s">
        <v>7355</v>
      </c>
      <c r="AM3168" s="44">
        <v>0</v>
      </c>
      <c r="AN3168" s="296">
        <v>296308000</v>
      </c>
      <c r="AO3168" s="34"/>
      <c r="AP3168" s="34"/>
      <c r="AQ3168" s="34"/>
      <c r="AR3168" s="34"/>
      <c r="AS3168" s="34"/>
      <c r="AT3168" s="44" t="e">
        <v>#N/A</v>
      </c>
      <c r="AU3168" s="44"/>
      <c r="AV3168" s="751" t="e" cm="1">
        <f t="array" ref="AV31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68" s="34"/>
      <c r="AX3168" s="34"/>
      <c r="AY3168" s="34"/>
      <c r="AZ3168" s="34"/>
      <c r="BA3168" s="34"/>
      <c r="BB3168" s="34"/>
      <c r="BC3168" s="34"/>
      <c r="BD3168" s="44">
        <v>420105</v>
      </c>
      <c r="BE3168" s="34" t="s">
        <v>7359</v>
      </c>
      <c r="BF3168" s="43" t="s">
        <v>426</v>
      </c>
      <c r="BG3168" s="34" t="s">
        <v>548</v>
      </c>
      <c r="BH3168" s="34" t="s">
        <v>7352</v>
      </c>
      <c r="BI3168" s="34"/>
      <c r="BJ3168" s="44" t="s">
        <v>7353</v>
      </c>
      <c r="BK3168" s="44" t="s">
        <v>7353</v>
      </c>
    </row>
    <row r="3169" spans="22:63">
      <c r="V3169" s="43">
        <v>658</v>
      </c>
      <c r="W3169" s="34" t="s">
        <v>7350</v>
      </c>
      <c r="X3169" s="44">
        <v>420201</v>
      </c>
      <c r="Y3169" s="34" t="s">
        <v>7360</v>
      </c>
      <c r="Z3169" s="43" t="s">
        <v>426</v>
      </c>
      <c r="AA3169" s="34" t="s">
        <v>7361</v>
      </c>
      <c r="AB3169" s="34" t="s">
        <v>7352</v>
      </c>
      <c r="AC3169" s="34"/>
      <c r="AD3169" s="44" t="s">
        <v>7362</v>
      </c>
      <c r="AE3169" s="44" t="s">
        <v>7362</v>
      </c>
      <c r="AF3169" s="43">
        <v>658</v>
      </c>
      <c r="AG3169" s="34" t="s">
        <v>7350</v>
      </c>
      <c r="AH3169" s="34" t="s">
        <v>7350</v>
      </c>
      <c r="AI3169" s="43" t="s">
        <v>7353</v>
      </c>
      <c r="AJ3169" s="44" t="s">
        <v>7354</v>
      </c>
      <c r="AK3169" s="295">
        <v>9500119</v>
      </c>
      <c r="AL3169" s="44" t="s">
        <v>7355</v>
      </c>
      <c r="AM3169" s="44">
        <v>0</v>
      </c>
      <c r="AN3169" s="296">
        <v>296308000</v>
      </c>
      <c r="AO3169" s="34"/>
      <c r="AP3169" s="34"/>
      <c r="AQ3169" s="34"/>
      <c r="AR3169" s="34"/>
      <c r="AS3169" s="34"/>
      <c r="AT3169" s="44" t="e">
        <v>#N/A</v>
      </c>
      <c r="AU3169" s="44"/>
      <c r="AV3169" s="751" t="e" cm="1">
        <f t="array" ref="AV31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69" s="34"/>
      <c r="AX3169" s="34"/>
      <c r="AY3169" s="34"/>
      <c r="AZ3169" s="34"/>
      <c r="BA3169" s="34"/>
      <c r="BB3169" s="34"/>
      <c r="BC3169" s="34"/>
      <c r="BD3169" s="44">
        <v>420201</v>
      </c>
      <c r="BE3169" s="34" t="s">
        <v>7360</v>
      </c>
      <c r="BF3169" s="43" t="s">
        <v>426</v>
      </c>
      <c r="BG3169" s="34" t="s">
        <v>7361</v>
      </c>
      <c r="BH3169" s="34" t="s">
        <v>7352</v>
      </c>
      <c r="BI3169" s="34"/>
      <c r="BJ3169" s="44" t="s">
        <v>7362</v>
      </c>
      <c r="BK3169" s="44" t="s">
        <v>7362</v>
      </c>
    </row>
    <row r="3170" spans="22:63">
      <c r="V3170" s="43">
        <v>658</v>
      </c>
      <c r="W3170" s="34" t="s">
        <v>7350</v>
      </c>
      <c r="X3170" s="44">
        <v>420202</v>
      </c>
      <c r="Y3170" s="34" t="s">
        <v>7363</v>
      </c>
      <c r="Z3170" s="43" t="s">
        <v>426</v>
      </c>
      <c r="AA3170" s="34" t="s">
        <v>7361</v>
      </c>
      <c r="AB3170" s="34" t="s">
        <v>7352</v>
      </c>
      <c r="AC3170" s="34"/>
      <c r="AD3170" s="44" t="s">
        <v>7362</v>
      </c>
      <c r="AE3170" s="44" t="s">
        <v>7362</v>
      </c>
      <c r="AF3170" s="43">
        <v>658</v>
      </c>
      <c r="AG3170" s="34" t="s">
        <v>7350</v>
      </c>
      <c r="AH3170" s="34" t="s">
        <v>7350</v>
      </c>
      <c r="AI3170" s="43" t="s">
        <v>7353</v>
      </c>
      <c r="AJ3170" s="44" t="s">
        <v>7354</v>
      </c>
      <c r="AK3170" s="295">
        <v>9500119</v>
      </c>
      <c r="AL3170" s="44" t="s">
        <v>7355</v>
      </c>
      <c r="AM3170" s="44">
        <v>0</v>
      </c>
      <c r="AN3170" s="296">
        <v>296308000</v>
      </c>
      <c r="AO3170" s="34"/>
      <c r="AP3170" s="34"/>
      <c r="AQ3170" s="34"/>
      <c r="AR3170" s="34"/>
      <c r="AS3170" s="34"/>
      <c r="AT3170" s="44" t="e">
        <v>#N/A</v>
      </c>
      <c r="AU3170" s="44"/>
      <c r="AV3170" s="751" t="e" cm="1">
        <f t="array" ref="AV31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0" s="34"/>
      <c r="AX3170" s="34"/>
      <c r="AY3170" s="34"/>
      <c r="AZ3170" s="34"/>
      <c r="BA3170" s="34"/>
      <c r="BB3170" s="34"/>
      <c r="BC3170" s="34"/>
      <c r="BD3170" s="44">
        <v>420202</v>
      </c>
      <c r="BE3170" s="34" t="s">
        <v>7363</v>
      </c>
      <c r="BF3170" s="43" t="s">
        <v>426</v>
      </c>
      <c r="BG3170" s="34" t="s">
        <v>7361</v>
      </c>
      <c r="BH3170" s="34" t="s">
        <v>7352</v>
      </c>
      <c r="BI3170" s="34"/>
      <c r="BJ3170" s="44" t="s">
        <v>7362</v>
      </c>
      <c r="BK3170" s="44" t="s">
        <v>7362</v>
      </c>
    </row>
    <row r="3171" spans="22:63">
      <c r="V3171" s="43">
        <v>658</v>
      </c>
      <c r="W3171" s="34" t="s">
        <v>7350</v>
      </c>
      <c r="X3171" s="44">
        <v>420208</v>
      </c>
      <c r="Y3171" s="34" t="s">
        <v>7364</v>
      </c>
      <c r="Z3171" s="43" t="s">
        <v>426</v>
      </c>
      <c r="AA3171" s="34" t="s">
        <v>7361</v>
      </c>
      <c r="AB3171" s="34" t="s">
        <v>7352</v>
      </c>
      <c r="AC3171" s="34"/>
      <c r="AD3171" s="44" t="s">
        <v>7362</v>
      </c>
      <c r="AE3171" s="44" t="s">
        <v>7362</v>
      </c>
      <c r="AF3171" s="43">
        <v>658</v>
      </c>
      <c r="AG3171" s="34" t="s">
        <v>7350</v>
      </c>
      <c r="AH3171" s="34" t="s">
        <v>7350</v>
      </c>
      <c r="AI3171" s="43" t="s">
        <v>7353</v>
      </c>
      <c r="AJ3171" s="44" t="s">
        <v>7354</v>
      </c>
      <c r="AK3171" s="295">
        <v>9500119</v>
      </c>
      <c r="AL3171" s="44" t="s">
        <v>7355</v>
      </c>
      <c r="AM3171" s="44">
        <v>0</v>
      </c>
      <c r="AN3171" s="296">
        <v>296308000</v>
      </c>
      <c r="AO3171" s="34"/>
      <c r="AP3171" s="34"/>
      <c r="AQ3171" s="34"/>
      <c r="AR3171" s="34"/>
      <c r="AS3171" s="34"/>
      <c r="AT3171" s="44" t="e">
        <v>#N/A</v>
      </c>
      <c r="AU3171" s="44"/>
      <c r="AV3171" s="751" t="e" cm="1">
        <f t="array" ref="AV31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1" s="34"/>
      <c r="AX3171" s="34"/>
      <c r="AY3171" s="34"/>
      <c r="AZ3171" s="34"/>
      <c r="BA3171" s="34"/>
      <c r="BB3171" s="34"/>
      <c r="BC3171" s="34"/>
      <c r="BD3171" s="44">
        <v>420208</v>
      </c>
      <c r="BE3171" s="34" t="s">
        <v>7364</v>
      </c>
      <c r="BF3171" s="43" t="s">
        <v>426</v>
      </c>
      <c r="BG3171" s="34" t="s">
        <v>7361</v>
      </c>
      <c r="BH3171" s="34" t="s">
        <v>7352</v>
      </c>
      <c r="BI3171" s="34"/>
      <c r="BJ3171" s="44" t="s">
        <v>7362</v>
      </c>
      <c r="BK3171" s="44" t="s">
        <v>7362</v>
      </c>
    </row>
    <row r="3172" spans="22:63">
      <c r="V3172" s="43">
        <v>658</v>
      </c>
      <c r="W3172" s="34" t="s">
        <v>7350</v>
      </c>
      <c r="X3172" s="44">
        <v>420203</v>
      </c>
      <c r="Y3172" s="34" t="s">
        <v>7365</v>
      </c>
      <c r="Z3172" s="43" t="s">
        <v>426</v>
      </c>
      <c r="AA3172" s="34" t="s">
        <v>7361</v>
      </c>
      <c r="AB3172" s="34" t="s">
        <v>7352</v>
      </c>
      <c r="AC3172" s="34"/>
      <c r="AD3172" s="44" t="s">
        <v>7362</v>
      </c>
      <c r="AE3172" s="44" t="s">
        <v>7362</v>
      </c>
      <c r="AF3172" s="43">
        <v>658</v>
      </c>
      <c r="AG3172" s="34" t="s">
        <v>7350</v>
      </c>
      <c r="AH3172" s="34" t="s">
        <v>7350</v>
      </c>
      <c r="AI3172" s="43" t="s">
        <v>7353</v>
      </c>
      <c r="AJ3172" s="44" t="s">
        <v>7354</v>
      </c>
      <c r="AK3172" s="295">
        <v>9500119</v>
      </c>
      <c r="AL3172" s="44" t="s">
        <v>7355</v>
      </c>
      <c r="AM3172" s="44">
        <v>0</v>
      </c>
      <c r="AN3172" s="296">
        <v>296308000</v>
      </c>
      <c r="AO3172" s="34"/>
      <c r="AP3172" s="34"/>
      <c r="AQ3172" s="34"/>
      <c r="AR3172" s="34"/>
      <c r="AS3172" s="34"/>
      <c r="AT3172" s="44" t="e">
        <v>#N/A</v>
      </c>
      <c r="AU3172" s="44"/>
      <c r="AV3172" s="751" t="e" cm="1">
        <f t="array" ref="AV31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2" s="34"/>
      <c r="AX3172" s="34"/>
      <c r="AY3172" s="34"/>
      <c r="AZ3172" s="34"/>
      <c r="BA3172" s="34"/>
      <c r="BB3172" s="34"/>
      <c r="BC3172" s="34"/>
      <c r="BD3172" s="44">
        <v>420203</v>
      </c>
      <c r="BE3172" s="34" t="s">
        <v>7365</v>
      </c>
      <c r="BF3172" s="43" t="s">
        <v>426</v>
      </c>
      <c r="BG3172" s="34" t="s">
        <v>7361</v>
      </c>
      <c r="BH3172" s="34" t="s">
        <v>7352</v>
      </c>
      <c r="BI3172" s="34"/>
      <c r="BJ3172" s="44" t="s">
        <v>7362</v>
      </c>
      <c r="BK3172" s="44" t="s">
        <v>7362</v>
      </c>
    </row>
    <row r="3173" spans="22:63">
      <c r="V3173" s="43">
        <v>658</v>
      </c>
      <c r="W3173" s="34" t="s">
        <v>7350</v>
      </c>
      <c r="X3173" s="44">
        <v>420204</v>
      </c>
      <c r="Y3173" s="34" t="s">
        <v>7361</v>
      </c>
      <c r="Z3173" s="43" t="s">
        <v>426</v>
      </c>
      <c r="AA3173" s="34" t="s">
        <v>7361</v>
      </c>
      <c r="AB3173" s="34" t="s">
        <v>7352</v>
      </c>
      <c r="AC3173" s="34"/>
      <c r="AD3173" s="44" t="s">
        <v>7362</v>
      </c>
      <c r="AE3173" s="44" t="s">
        <v>7362</v>
      </c>
      <c r="AF3173" s="43">
        <v>658</v>
      </c>
      <c r="AG3173" s="34" t="s">
        <v>7350</v>
      </c>
      <c r="AH3173" s="34" t="s">
        <v>7350</v>
      </c>
      <c r="AI3173" s="43" t="s">
        <v>7353</v>
      </c>
      <c r="AJ3173" s="44" t="s">
        <v>7354</v>
      </c>
      <c r="AK3173" s="295">
        <v>9500119</v>
      </c>
      <c r="AL3173" s="44" t="s">
        <v>7355</v>
      </c>
      <c r="AM3173" s="44">
        <v>0</v>
      </c>
      <c r="AN3173" s="296">
        <v>296308000</v>
      </c>
      <c r="AO3173" s="34"/>
      <c r="AP3173" s="34"/>
      <c r="AQ3173" s="34"/>
      <c r="AR3173" s="34"/>
      <c r="AS3173" s="34"/>
      <c r="AT3173" s="44" t="e">
        <v>#N/A</v>
      </c>
      <c r="AU3173" s="44"/>
      <c r="AV3173" s="751" t="e" cm="1">
        <f t="array" ref="AV31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3" s="34"/>
      <c r="AX3173" s="34"/>
      <c r="AY3173" s="34"/>
      <c r="AZ3173" s="34"/>
      <c r="BA3173" s="34"/>
      <c r="BB3173" s="34"/>
      <c r="BC3173" s="34"/>
      <c r="BD3173" s="44">
        <v>420204</v>
      </c>
      <c r="BE3173" s="34" t="s">
        <v>7361</v>
      </c>
      <c r="BF3173" s="43" t="s">
        <v>426</v>
      </c>
      <c r="BG3173" s="34" t="s">
        <v>7361</v>
      </c>
      <c r="BH3173" s="34" t="s">
        <v>7352</v>
      </c>
      <c r="BI3173" s="34"/>
      <c r="BJ3173" s="44" t="s">
        <v>7362</v>
      </c>
      <c r="BK3173" s="44" t="s">
        <v>7362</v>
      </c>
    </row>
    <row r="3174" spans="22:63">
      <c r="V3174" s="43">
        <v>658</v>
      </c>
      <c r="W3174" s="34" t="s">
        <v>7350</v>
      </c>
      <c r="X3174" s="44">
        <v>420200</v>
      </c>
      <c r="Y3174" s="34" t="s">
        <v>7366</v>
      </c>
      <c r="Z3174" s="43" t="s">
        <v>426</v>
      </c>
      <c r="AA3174" s="34" t="s">
        <v>7361</v>
      </c>
      <c r="AB3174" s="34" t="s">
        <v>7352</v>
      </c>
      <c r="AC3174" s="34"/>
      <c r="AD3174" s="44" t="s">
        <v>7362</v>
      </c>
      <c r="AE3174" s="44" t="s">
        <v>7362</v>
      </c>
      <c r="AF3174" s="43">
        <v>658</v>
      </c>
      <c r="AG3174" s="34" t="s">
        <v>7350</v>
      </c>
      <c r="AH3174" s="34" t="s">
        <v>7350</v>
      </c>
      <c r="AI3174" s="43" t="s">
        <v>7353</v>
      </c>
      <c r="AJ3174" s="44" t="s">
        <v>7354</v>
      </c>
      <c r="AK3174" s="295">
        <v>9500119</v>
      </c>
      <c r="AL3174" s="44" t="s">
        <v>7355</v>
      </c>
      <c r="AM3174" s="44">
        <v>0</v>
      </c>
      <c r="AN3174" s="296">
        <v>296308000</v>
      </c>
      <c r="AO3174" s="34"/>
      <c r="AP3174" s="34"/>
      <c r="AQ3174" s="34"/>
      <c r="AR3174" s="34"/>
      <c r="AS3174" s="34"/>
      <c r="AT3174" s="44" t="e">
        <v>#N/A</v>
      </c>
      <c r="AU3174" s="44"/>
      <c r="AV3174" s="751" t="e" cm="1">
        <f t="array" ref="AV31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4" s="34"/>
      <c r="AX3174" s="34"/>
      <c r="AY3174" s="34"/>
      <c r="AZ3174" s="34"/>
      <c r="BA3174" s="34"/>
      <c r="BB3174" s="34"/>
      <c r="BC3174" s="34"/>
      <c r="BD3174" s="44">
        <v>420200</v>
      </c>
      <c r="BE3174" s="34" t="s">
        <v>7366</v>
      </c>
      <c r="BF3174" s="43" t="s">
        <v>426</v>
      </c>
      <c r="BG3174" s="34" t="s">
        <v>7361</v>
      </c>
      <c r="BH3174" s="34" t="s">
        <v>7352</v>
      </c>
      <c r="BI3174" s="34"/>
      <c r="BJ3174" s="44" t="s">
        <v>7362</v>
      </c>
      <c r="BK3174" s="44" t="s">
        <v>7362</v>
      </c>
    </row>
    <row r="3175" spans="22:63">
      <c r="V3175" s="43">
        <v>658</v>
      </c>
      <c r="W3175" s="34" t="s">
        <v>7350</v>
      </c>
      <c r="X3175" s="44">
        <v>420206</v>
      </c>
      <c r="Y3175" s="34" t="s">
        <v>7367</v>
      </c>
      <c r="Z3175" s="43" t="s">
        <v>426</v>
      </c>
      <c r="AA3175" s="34" t="s">
        <v>7361</v>
      </c>
      <c r="AB3175" s="34" t="s">
        <v>7352</v>
      </c>
      <c r="AC3175" s="34"/>
      <c r="AD3175" s="44" t="s">
        <v>7362</v>
      </c>
      <c r="AE3175" s="44" t="s">
        <v>7362</v>
      </c>
      <c r="AF3175" s="43">
        <v>658</v>
      </c>
      <c r="AG3175" s="34" t="s">
        <v>7350</v>
      </c>
      <c r="AH3175" s="34" t="s">
        <v>7350</v>
      </c>
      <c r="AI3175" s="43" t="s">
        <v>7353</v>
      </c>
      <c r="AJ3175" s="44" t="s">
        <v>7354</v>
      </c>
      <c r="AK3175" s="295">
        <v>9500119</v>
      </c>
      <c r="AL3175" s="44" t="s">
        <v>7355</v>
      </c>
      <c r="AM3175" s="44">
        <v>0</v>
      </c>
      <c r="AN3175" s="296">
        <v>296308000</v>
      </c>
      <c r="AO3175" s="34"/>
      <c r="AP3175" s="34"/>
      <c r="AQ3175" s="34"/>
      <c r="AR3175" s="34"/>
      <c r="AS3175" s="34"/>
      <c r="AT3175" s="44" t="e">
        <v>#N/A</v>
      </c>
      <c r="AU3175" s="44"/>
      <c r="AV3175" s="751" t="e" cm="1">
        <f t="array" ref="AV31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5" s="34"/>
      <c r="AX3175" s="34"/>
      <c r="AY3175" s="34"/>
      <c r="AZ3175" s="34"/>
      <c r="BA3175" s="34"/>
      <c r="BB3175" s="34"/>
      <c r="BC3175" s="34"/>
      <c r="BD3175" s="44">
        <v>420206</v>
      </c>
      <c r="BE3175" s="34" t="s">
        <v>7367</v>
      </c>
      <c r="BF3175" s="43" t="s">
        <v>426</v>
      </c>
      <c r="BG3175" s="34" t="s">
        <v>7361</v>
      </c>
      <c r="BH3175" s="34" t="s">
        <v>7352</v>
      </c>
      <c r="BI3175" s="34"/>
      <c r="BJ3175" s="44" t="s">
        <v>7362</v>
      </c>
      <c r="BK3175" s="44" t="s">
        <v>7362</v>
      </c>
    </row>
    <row r="3176" spans="22:63">
      <c r="V3176" s="43">
        <v>658</v>
      </c>
      <c r="W3176" s="34" t="s">
        <v>7350</v>
      </c>
      <c r="X3176" s="44">
        <v>420207</v>
      </c>
      <c r="Y3176" s="34" t="s">
        <v>1366</v>
      </c>
      <c r="Z3176" s="43" t="s">
        <v>426</v>
      </c>
      <c r="AA3176" s="34" t="s">
        <v>7361</v>
      </c>
      <c r="AB3176" s="34" t="s">
        <v>7352</v>
      </c>
      <c r="AC3176" s="34"/>
      <c r="AD3176" s="44" t="s">
        <v>7362</v>
      </c>
      <c r="AE3176" s="44" t="s">
        <v>7362</v>
      </c>
      <c r="AF3176" s="43">
        <v>658</v>
      </c>
      <c r="AG3176" s="34" t="s">
        <v>7350</v>
      </c>
      <c r="AH3176" s="34" t="s">
        <v>7350</v>
      </c>
      <c r="AI3176" s="43" t="s">
        <v>7353</v>
      </c>
      <c r="AJ3176" s="44" t="s">
        <v>7354</v>
      </c>
      <c r="AK3176" s="295">
        <v>9500119</v>
      </c>
      <c r="AL3176" s="44" t="s">
        <v>7355</v>
      </c>
      <c r="AM3176" s="44">
        <v>0</v>
      </c>
      <c r="AN3176" s="296">
        <v>296308000</v>
      </c>
      <c r="AO3176" s="34"/>
      <c r="AP3176" s="34"/>
      <c r="AQ3176" s="34"/>
      <c r="AR3176" s="34"/>
      <c r="AS3176" s="34"/>
      <c r="AT3176" s="44" t="e">
        <v>#N/A</v>
      </c>
      <c r="AU3176" s="44"/>
      <c r="AV3176" s="751" t="e" cm="1">
        <f t="array" ref="AV31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6" s="34"/>
      <c r="AX3176" s="34"/>
      <c r="AY3176" s="34"/>
      <c r="AZ3176" s="34"/>
      <c r="BA3176" s="34"/>
      <c r="BB3176" s="34"/>
      <c r="BC3176" s="34"/>
      <c r="BD3176" s="44">
        <v>420207</v>
      </c>
      <c r="BE3176" s="34" t="s">
        <v>1366</v>
      </c>
      <c r="BF3176" s="43" t="s">
        <v>426</v>
      </c>
      <c r="BG3176" s="34" t="s">
        <v>7361</v>
      </c>
      <c r="BH3176" s="34" t="s">
        <v>7352</v>
      </c>
      <c r="BI3176" s="34"/>
      <c r="BJ3176" s="44" t="s">
        <v>7362</v>
      </c>
      <c r="BK3176" s="44" t="s">
        <v>7362</v>
      </c>
    </row>
    <row r="3177" spans="22:63">
      <c r="V3177" s="43">
        <v>658</v>
      </c>
      <c r="W3177" s="34" t="s">
        <v>7350</v>
      </c>
      <c r="X3177" s="44">
        <v>420209</v>
      </c>
      <c r="Y3177" s="34" t="s">
        <v>7368</v>
      </c>
      <c r="Z3177" s="43" t="s">
        <v>426</v>
      </c>
      <c r="AA3177" s="34" t="s">
        <v>7361</v>
      </c>
      <c r="AB3177" s="34" t="s">
        <v>7352</v>
      </c>
      <c r="AC3177" s="34"/>
      <c r="AD3177" s="44" t="s">
        <v>7362</v>
      </c>
      <c r="AE3177" s="44" t="s">
        <v>7362</v>
      </c>
      <c r="AF3177" s="43">
        <v>658</v>
      </c>
      <c r="AG3177" s="34" t="s">
        <v>7350</v>
      </c>
      <c r="AH3177" s="34" t="s">
        <v>7350</v>
      </c>
      <c r="AI3177" s="43" t="s">
        <v>7353</v>
      </c>
      <c r="AJ3177" s="44" t="s">
        <v>7354</v>
      </c>
      <c r="AK3177" s="295">
        <v>9500119</v>
      </c>
      <c r="AL3177" s="44" t="s">
        <v>7355</v>
      </c>
      <c r="AM3177" s="44">
        <v>0</v>
      </c>
      <c r="AN3177" s="296">
        <v>296308000</v>
      </c>
      <c r="AO3177" s="34"/>
      <c r="AP3177" s="34"/>
      <c r="AQ3177" s="34"/>
      <c r="AR3177" s="34"/>
      <c r="AS3177" s="34"/>
      <c r="AT3177" s="44" t="e">
        <v>#N/A</v>
      </c>
      <c r="AU3177" s="44"/>
      <c r="AV3177" s="751" t="e" cm="1">
        <f t="array" ref="AV31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7" s="34"/>
      <c r="AX3177" s="34"/>
      <c r="AY3177" s="34"/>
      <c r="AZ3177" s="34"/>
      <c r="BA3177" s="34"/>
      <c r="BB3177" s="34"/>
      <c r="BC3177" s="34"/>
      <c r="BD3177" s="44">
        <v>420209</v>
      </c>
      <c r="BE3177" s="34" t="s">
        <v>7368</v>
      </c>
      <c r="BF3177" s="43" t="s">
        <v>426</v>
      </c>
      <c r="BG3177" s="34" t="s">
        <v>7361</v>
      </c>
      <c r="BH3177" s="34" t="s">
        <v>7352</v>
      </c>
      <c r="BI3177" s="34"/>
      <c r="BJ3177" s="44" t="s">
        <v>7362</v>
      </c>
      <c r="BK3177" s="44" t="s">
        <v>7362</v>
      </c>
    </row>
    <row r="3178" spans="22:63">
      <c r="V3178" s="43">
        <v>658</v>
      </c>
      <c r="W3178" s="34" t="s">
        <v>7350</v>
      </c>
      <c r="X3178" s="44">
        <v>420210</v>
      </c>
      <c r="Y3178" s="34" t="s">
        <v>7369</v>
      </c>
      <c r="Z3178" s="43" t="s">
        <v>426</v>
      </c>
      <c r="AA3178" s="34" t="s">
        <v>7361</v>
      </c>
      <c r="AB3178" s="34" t="s">
        <v>7352</v>
      </c>
      <c r="AC3178" s="34"/>
      <c r="AD3178" s="44" t="s">
        <v>7362</v>
      </c>
      <c r="AE3178" s="44" t="s">
        <v>7362</v>
      </c>
      <c r="AF3178" s="43">
        <v>658</v>
      </c>
      <c r="AG3178" s="34" t="s">
        <v>7350</v>
      </c>
      <c r="AH3178" s="34" t="s">
        <v>7350</v>
      </c>
      <c r="AI3178" s="43" t="s">
        <v>7353</v>
      </c>
      <c r="AJ3178" s="44" t="s">
        <v>7354</v>
      </c>
      <c r="AK3178" s="295">
        <v>9500119</v>
      </c>
      <c r="AL3178" s="44" t="s">
        <v>7355</v>
      </c>
      <c r="AM3178" s="44">
        <v>0</v>
      </c>
      <c r="AN3178" s="296">
        <v>296308000</v>
      </c>
      <c r="AO3178" s="34"/>
      <c r="AP3178" s="34"/>
      <c r="AQ3178" s="34"/>
      <c r="AR3178" s="34"/>
      <c r="AS3178" s="34"/>
      <c r="AT3178" s="44" t="e">
        <v>#N/A</v>
      </c>
      <c r="AU3178" s="44"/>
      <c r="AV3178" s="751" t="e" cm="1">
        <f t="array" ref="AV31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8" s="34"/>
      <c r="AX3178" s="34"/>
      <c r="AY3178" s="34"/>
      <c r="AZ3178" s="34"/>
      <c r="BA3178" s="34"/>
      <c r="BB3178" s="34"/>
      <c r="BC3178" s="34"/>
      <c r="BD3178" s="44">
        <v>420210</v>
      </c>
      <c r="BE3178" s="34" t="s">
        <v>7369</v>
      </c>
      <c r="BF3178" s="43" t="s">
        <v>426</v>
      </c>
      <c r="BG3178" s="34" t="s">
        <v>7361</v>
      </c>
      <c r="BH3178" s="34" t="s">
        <v>7352</v>
      </c>
      <c r="BI3178" s="34"/>
      <c r="BJ3178" s="44" t="s">
        <v>7362</v>
      </c>
      <c r="BK3178" s="44" t="s">
        <v>7362</v>
      </c>
    </row>
    <row r="3179" spans="22:63">
      <c r="V3179" s="43">
        <v>658</v>
      </c>
      <c r="W3179" s="34" t="s">
        <v>7350</v>
      </c>
      <c r="X3179" s="44">
        <v>420323</v>
      </c>
      <c r="Y3179" s="34" t="s">
        <v>7370</v>
      </c>
      <c r="Z3179" s="43" t="s">
        <v>426</v>
      </c>
      <c r="AA3179" s="34" t="s">
        <v>7355</v>
      </c>
      <c r="AB3179" s="34" t="s">
        <v>7352</v>
      </c>
      <c r="AC3179" s="34"/>
      <c r="AD3179" s="44" t="s">
        <v>7362</v>
      </c>
      <c r="AE3179" s="44" t="s">
        <v>7362</v>
      </c>
      <c r="AF3179" s="43">
        <v>658</v>
      </c>
      <c r="AG3179" s="34" t="s">
        <v>7350</v>
      </c>
      <c r="AH3179" s="34" t="s">
        <v>7350</v>
      </c>
      <c r="AI3179" s="43" t="s">
        <v>7353</v>
      </c>
      <c r="AJ3179" s="44" t="s">
        <v>7354</v>
      </c>
      <c r="AK3179" s="295">
        <v>9500119</v>
      </c>
      <c r="AL3179" s="44" t="s">
        <v>7355</v>
      </c>
      <c r="AM3179" s="44">
        <v>0</v>
      </c>
      <c r="AN3179" s="296">
        <v>296308000</v>
      </c>
      <c r="AO3179" s="34"/>
      <c r="AP3179" s="34"/>
      <c r="AQ3179" s="34"/>
      <c r="AR3179" s="34"/>
      <c r="AS3179" s="34"/>
      <c r="AT3179" s="44" t="e">
        <v>#N/A</v>
      </c>
      <c r="AU3179" s="44"/>
      <c r="AV3179" s="751" t="e" cm="1">
        <f t="array" ref="AV31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79" s="34"/>
      <c r="AX3179" s="34"/>
      <c r="AY3179" s="34"/>
      <c r="AZ3179" s="34"/>
      <c r="BA3179" s="34"/>
      <c r="BB3179" s="34"/>
      <c r="BC3179" s="34"/>
      <c r="BD3179" s="44">
        <v>420323</v>
      </c>
      <c r="BE3179" s="34" t="s">
        <v>7370</v>
      </c>
      <c r="BF3179" s="43" t="s">
        <v>426</v>
      </c>
      <c r="BG3179" s="34" t="s">
        <v>7355</v>
      </c>
      <c r="BH3179" s="34" t="s">
        <v>7352</v>
      </c>
      <c r="BI3179" s="34"/>
      <c r="BJ3179" s="44" t="s">
        <v>7362</v>
      </c>
      <c r="BK3179" s="44" t="s">
        <v>7362</v>
      </c>
    </row>
    <row r="3180" spans="22:63">
      <c r="V3180" s="43">
        <v>658</v>
      </c>
      <c r="W3180" s="34" t="s">
        <v>7350</v>
      </c>
      <c r="X3180" s="44">
        <v>420301</v>
      </c>
      <c r="Y3180" s="34" t="s">
        <v>7371</v>
      </c>
      <c r="Z3180" s="43" t="s">
        <v>426</v>
      </c>
      <c r="AA3180" s="34" t="s">
        <v>7355</v>
      </c>
      <c r="AB3180" s="34" t="s">
        <v>7352</v>
      </c>
      <c r="AC3180" s="34"/>
      <c r="AD3180" s="44" t="s">
        <v>7362</v>
      </c>
      <c r="AE3180" s="44" t="s">
        <v>7362</v>
      </c>
      <c r="AF3180" s="43">
        <v>658</v>
      </c>
      <c r="AG3180" s="34" t="s">
        <v>7350</v>
      </c>
      <c r="AH3180" s="34" t="s">
        <v>7350</v>
      </c>
      <c r="AI3180" s="43" t="s">
        <v>7353</v>
      </c>
      <c r="AJ3180" s="44" t="s">
        <v>7354</v>
      </c>
      <c r="AK3180" s="295">
        <v>9500119</v>
      </c>
      <c r="AL3180" s="44" t="s">
        <v>7355</v>
      </c>
      <c r="AM3180" s="44">
        <v>0</v>
      </c>
      <c r="AN3180" s="296">
        <v>296308000</v>
      </c>
      <c r="AO3180" s="34"/>
      <c r="AP3180" s="34"/>
      <c r="AQ3180" s="34"/>
      <c r="AR3180" s="34"/>
      <c r="AS3180" s="34"/>
      <c r="AT3180" s="44" t="e">
        <v>#N/A</v>
      </c>
      <c r="AU3180" s="44"/>
      <c r="AV3180" s="751" t="e" cm="1">
        <f t="array" ref="AV31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0" s="34"/>
      <c r="AX3180" s="34"/>
      <c r="AY3180" s="34"/>
      <c r="AZ3180" s="34"/>
      <c r="BA3180" s="34"/>
      <c r="BB3180" s="34"/>
      <c r="BC3180" s="34"/>
      <c r="BD3180" s="44">
        <v>420301</v>
      </c>
      <c r="BE3180" s="34" t="s">
        <v>7371</v>
      </c>
      <c r="BF3180" s="43" t="s">
        <v>426</v>
      </c>
      <c r="BG3180" s="34" t="s">
        <v>7355</v>
      </c>
      <c r="BH3180" s="34" t="s">
        <v>7352</v>
      </c>
      <c r="BI3180" s="34"/>
      <c r="BJ3180" s="44" t="s">
        <v>7362</v>
      </c>
      <c r="BK3180" s="44" t="s">
        <v>7362</v>
      </c>
    </row>
    <row r="3181" spans="22:63">
      <c r="V3181" s="43">
        <v>658</v>
      </c>
      <c r="W3181" s="34" t="s">
        <v>7350</v>
      </c>
      <c r="X3181" s="44">
        <v>420303</v>
      </c>
      <c r="Y3181" s="34" t="s">
        <v>7372</v>
      </c>
      <c r="Z3181" s="43" t="s">
        <v>426</v>
      </c>
      <c r="AA3181" s="34" t="s">
        <v>7355</v>
      </c>
      <c r="AB3181" s="34" t="s">
        <v>7352</v>
      </c>
      <c r="AC3181" s="34"/>
      <c r="AD3181" s="44" t="s">
        <v>7362</v>
      </c>
      <c r="AE3181" s="44" t="s">
        <v>7362</v>
      </c>
      <c r="AF3181" s="43">
        <v>658</v>
      </c>
      <c r="AG3181" s="34" t="s">
        <v>7350</v>
      </c>
      <c r="AH3181" s="34" t="s">
        <v>7350</v>
      </c>
      <c r="AI3181" s="43" t="s">
        <v>7353</v>
      </c>
      <c r="AJ3181" s="44" t="s">
        <v>7354</v>
      </c>
      <c r="AK3181" s="295">
        <v>9500119</v>
      </c>
      <c r="AL3181" s="44" t="s">
        <v>7355</v>
      </c>
      <c r="AM3181" s="44">
        <v>0</v>
      </c>
      <c r="AN3181" s="296">
        <v>296308000</v>
      </c>
      <c r="AO3181" s="34"/>
      <c r="AP3181" s="34"/>
      <c r="AQ3181" s="34"/>
      <c r="AR3181" s="34"/>
      <c r="AS3181" s="34"/>
      <c r="AT3181" s="44" t="e">
        <v>#N/A</v>
      </c>
      <c r="AU3181" s="44"/>
      <c r="AV3181" s="751" t="e" cm="1">
        <f t="array" ref="AV31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1" s="34"/>
      <c r="AX3181" s="34"/>
      <c r="AY3181" s="34"/>
      <c r="AZ3181" s="34"/>
      <c r="BA3181" s="34"/>
      <c r="BB3181" s="34"/>
      <c r="BC3181" s="34"/>
      <c r="BD3181" s="44">
        <v>420303</v>
      </c>
      <c r="BE3181" s="34" t="s">
        <v>7372</v>
      </c>
      <c r="BF3181" s="43" t="s">
        <v>426</v>
      </c>
      <c r="BG3181" s="34" t="s">
        <v>7355</v>
      </c>
      <c r="BH3181" s="34" t="s">
        <v>7352</v>
      </c>
      <c r="BI3181" s="34"/>
      <c r="BJ3181" s="44" t="s">
        <v>7362</v>
      </c>
      <c r="BK3181" s="44" t="s">
        <v>7362</v>
      </c>
    </row>
    <row r="3182" spans="22:63">
      <c r="V3182" s="43">
        <v>658</v>
      </c>
      <c r="W3182" s="34" t="s">
        <v>7350</v>
      </c>
      <c r="X3182" s="44">
        <v>420304</v>
      </c>
      <c r="Y3182" s="34" t="s">
        <v>7373</v>
      </c>
      <c r="Z3182" s="43" t="s">
        <v>426</v>
      </c>
      <c r="AA3182" s="34" t="s">
        <v>7355</v>
      </c>
      <c r="AB3182" s="34" t="s">
        <v>7352</v>
      </c>
      <c r="AC3182" s="34"/>
      <c r="AD3182" s="44" t="s">
        <v>7362</v>
      </c>
      <c r="AE3182" s="44" t="s">
        <v>7362</v>
      </c>
      <c r="AF3182" s="43">
        <v>658</v>
      </c>
      <c r="AG3182" s="34" t="s">
        <v>7350</v>
      </c>
      <c r="AH3182" s="34" t="s">
        <v>7350</v>
      </c>
      <c r="AI3182" s="43" t="s">
        <v>7353</v>
      </c>
      <c r="AJ3182" s="44" t="s">
        <v>7354</v>
      </c>
      <c r="AK3182" s="295">
        <v>9500119</v>
      </c>
      <c r="AL3182" s="44" t="s">
        <v>7355</v>
      </c>
      <c r="AM3182" s="44">
        <v>0</v>
      </c>
      <c r="AN3182" s="296">
        <v>296308000</v>
      </c>
      <c r="AO3182" s="34"/>
      <c r="AP3182" s="34"/>
      <c r="AQ3182" s="34"/>
      <c r="AR3182" s="34"/>
      <c r="AS3182" s="34"/>
      <c r="AT3182" s="44" t="e">
        <v>#N/A</v>
      </c>
      <c r="AU3182" s="44"/>
      <c r="AV3182" s="751" t="e" cm="1">
        <f t="array" ref="AV31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2" s="34"/>
      <c r="AX3182" s="34"/>
      <c r="AY3182" s="34"/>
      <c r="AZ3182" s="34"/>
      <c r="BA3182" s="34"/>
      <c r="BB3182" s="34"/>
      <c r="BC3182" s="34"/>
      <c r="BD3182" s="44">
        <v>420304</v>
      </c>
      <c r="BE3182" s="34" t="s">
        <v>7373</v>
      </c>
      <c r="BF3182" s="43" t="s">
        <v>426</v>
      </c>
      <c r="BG3182" s="34" t="s">
        <v>7355</v>
      </c>
      <c r="BH3182" s="34" t="s">
        <v>7352</v>
      </c>
      <c r="BI3182" s="34"/>
      <c r="BJ3182" s="44" t="s">
        <v>7362</v>
      </c>
      <c r="BK3182" s="44" t="s">
        <v>7362</v>
      </c>
    </row>
    <row r="3183" spans="22:63">
      <c r="V3183" s="43">
        <v>658</v>
      </c>
      <c r="W3183" s="34" t="s">
        <v>7350</v>
      </c>
      <c r="X3183" s="44">
        <v>420305</v>
      </c>
      <c r="Y3183" s="34" t="s">
        <v>7374</v>
      </c>
      <c r="Z3183" s="43" t="s">
        <v>426</v>
      </c>
      <c r="AA3183" s="34" t="s">
        <v>7355</v>
      </c>
      <c r="AB3183" s="34" t="s">
        <v>7352</v>
      </c>
      <c r="AC3183" s="34"/>
      <c r="AD3183" s="44" t="s">
        <v>7362</v>
      </c>
      <c r="AE3183" s="44" t="s">
        <v>7362</v>
      </c>
      <c r="AF3183" s="43">
        <v>658</v>
      </c>
      <c r="AG3183" s="34" t="s">
        <v>7350</v>
      </c>
      <c r="AH3183" s="34" t="s">
        <v>7350</v>
      </c>
      <c r="AI3183" s="43" t="s">
        <v>7353</v>
      </c>
      <c r="AJ3183" s="44" t="s">
        <v>7354</v>
      </c>
      <c r="AK3183" s="295">
        <v>9500119</v>
      </c>
      <c r="AL3183" s="44" t="s">
        <v>7355</v>
      </c>
      <c r="AM3183" s="44">
        <v>0</v>
      </c>
      <c r="AN3183" s="296">
        <v>296308000</v>
      </c>
      <c r="AO3183" s="34"/>
      <c r="AP3183" s="34"/>
      <c r="AQ3183" s="34"/>
      <c r="AR3183" s="34"/>
      <c r="AS3183" s="34"/>
      <c r="AT3183" s="44" t="e">
        <v>#N/A</v>
      </c>
      <c r="AU3183" s="44"/>
      <c r="AV3183" s="751" t="e" cm="1">
        <f t="array" ref="AV31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3" s="34"/>
      <c r="AX3183" s="34"/>
      <c r="AY3183" s="34"/>
      <c r="AZ3183" s="34"/>
      <c r="BA3183" s="34"/>
      <c r="BB3183" s="34"/>
      <c r="BC3183" s="34"/>
      <c r="BD3183" s="44">
        <v>420305</v>
      </c>
      <c r="BE3183" s="34" t="s">
        <v>7374</v>
      </c>
      <c r="BF3183" s="43" t="s">
        <v>426</v>
      </c>
      <c r="BG3183" s="34" t="s">
        <v>7355</v>
      </c>
      <c r="BH3183" s="34" t="s">
        <v>7352</v>
      </c>
      <c r="BI3183" s="34"/>
      <c r="BJ3183" s="44" t="s">
        <v>7362</v>
      </c>
      <c r="BK3183" s="44" t="s">
        <v>7362</v>
      </c>
    </row>
    <row r="3184" spans="22:63">
      <c r="V3184" s="43">
        <v>658</v>
      </c>
      <c r="W3184" s="34" t="s">
        <v>7350</v>
      </c>
      <c r="X3184" s="44">
        <v>420306</v>
      </c>
      <c r="Y3184" s="34" t="s">
        <v>7375</v>
      </c>
      <c r="Z3184" s="43" t="s">
        <v>426</v>
      </c>
      <c r="AA3184" s="34" t="s">
        <v>7355</v>
      </c>
      <c r="AB3184" s="34" t="s">
        <v>7352</v>
      </c>
      <c r="AC3184" s="34"/>
      <c r="AD3184" s="44" t="s">
        <v>7362</v>
      </c>
      <c r="AE3184" s="44" t="s">
        <v>7362</v>
      </c>
      <c r="AF3184" s="43">
        <v>658</v>
      </c>
      <c r="AG3184" s="34" t="s">
        <v>7350</v>
      </c>
      <c r="AH3184" s="34" t="s">
        <v>7350</v>
      </c>
      <c r="AI3184" s="43" t="s">
        <v>7353</v>
      </c>
      <c r="AJ3184" s="44" t="s">
        <v>7354</v>
      </c>
      <c r="AK3184" s="295">
        <v>9500119</v>
      </c>
      <c r="AL3184" s="44" t="s">
        <v>7355</v>
      </c>
      <c r="AM3184" s="44">
        <v>0</v>
      </c>
      <c r="AN3184" s="296">
        <v>296308000</v>
      </c>
      <c r="AO3184" s="34"/>
      <c r="AP3184" s="34"/>
      <c r="AQ3184" s="34"/>
      <c r="AR3184" s="34"/>
      <c r="AS3184" s="34"/>
      <c r="AT3184" s="44" t="e">
        <v>#N/A</v>
      </c>
      <c r="AU3184" s="44"/>
      <c r="AV3184" s="751" t="e" cm="1">
        <f t="array" ref="AV31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4" s="34"/>
      <c r="AX3184" s="34"/>
      <c r="AY3184" s="34"/>
      <c r="AZ3184" s="34"/>
      <c r="BA3184" s="34"/>
      <c r="BB3184" s="34"/>
      <c r="BC3184" s="34"/>
      <c r="BD3184" s="44">
        <v>420306</v>
      </c>
      <c r="BE3184" s="34" t="s">
        <v>7375</v>
      </c>
      <c r="BF3184" s="43" t="s">
        <v>426</v>
      </c>
      <c r="BG3184" s="34" t="s">
        <v>7355</v>
      </c>
      <c r="BH3184" s="34" t="s">
        <v>7352</v>
      </c>
      <c r="BI3184" s="34"/>
      <c r="BJ3184" s="44" t="s">
        <v>7362</v>
      </c>
      <c r="BK3184" s="44" t="s">
        <v>7362</v>
      </c>
    </row>
    <row r="3185" spans="22:63">
      <c r="V3185" s="43">
        <v>658</v>
      </c>
      <c r="W3185" s="34" t="s">
        <v>7350</v>
      </c>
      <c r="X3185" s="44">
        <v>420307</v>
      </c>
      <c r="Y3185" s="34" t="s">
        <v>7376</v>
      </c>
      <c r="Z3185" s="43" t="s">
        <v>426</v>
      </c>
      <c r="AA3185" s="34" t="s">
        <v>7355</v>
      </c>
      <c r="AB3185" s="34" t="s">
        <v>7352</v>
      </c>
      <c r="AC3185" s="34"/>
      <c r="AD3185" s="44" t="s">
        <v>7362</v>
      </c>
      <c r="AE3185" s="44" t="s">
        <v>7362</v>
      </c>
      <c r="AF3185" s="43">
        <v>658</v>
      </c>
      <c r="AG3185" s="34" t="s">
        <v>7350</v>
      </c>
      <c r="AH3185" s="34" t="s">
        <v>7350</v>
      </c>
      <c r="AI3185" s="43" t="s">
        <v>7353</v>
      </c>
      <c r="AJ3185" s="44" t="s">
        <v>7354</v>
      </c>
      <c r="AK3185" s="295">
        <v>9500119</v>
      </c>
      <c r="AL3185" s="44" t="s">
        <v>7355</v>
      </c>
      <c r="AM3185" s="44">
        <v>0</v>
      </c>
      <c r="AN3185" s="296">
        <v>296308000</v>
      </c>
      <c r="AO3185" s="34"/>
      <c r="AP3185" s="34"/>
      <c r="AQ3185" s="34"/>
      <c r="AR3185" s="34"/>
      <c r="AS3185" s="34"/>
      <c r="AT3185" s="44" t="e">
        <v>#N/A</v>
      </c>
      <c r="AU3185" s="44"/>
      <c r="AV3185" s="751" t="e" cm="1">
        <f t="array" ref="AV31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5" s="34"/>
      <c r="AX3185" s="34"/>
      <c r="AY3185" s="34"/>
      <c r="AZ3185" s="34"/>
      <c r="BA3185" s="34"/>
      <c r="BB3185" s="34"/>
      <c r="BC3185" s="34"/>
      <c r="BD3185" s="44">
        <v>420307</v>
      </c>
      <c r="BE3185" s="34" t="s">
        <v>7376</v>
      </c>
      <c r="BF3185" s="43" t="s">
        <v>426</v>
      </c>
      <c r="BG3185" s="34" t="s">
        <v>7355</v>
      </c>
      <c r="BH3185" s="34" t="s">
        <v>7352</v>
      </c>
      <c r="BI3185" s="34"/>
      <c r="BJ3185" s="44" t="s">
        <v>7362</v>
      </c>
      <c r="BK3185" s="44" t="s">
        <v>7362</v>
      </c>
    </row>
    <row r="3186" spans="22:63">
      <c r="V3186" s="43">
        <v>658</v>
      </c>
      <c r="W3186" s="34" t="s">
        <v>7350</v>
      </c>
      <c r="X3186" s="44">
        <v>420308</v>
      </c>
      <c r="Y3186" s="34" t="s">
        <v>7377</v>
      </c>
      <c r="Z3186" s="43" t="s">
        <v>426</v>
      </c>
      <c r="AA3186" s="34" t="s">
        <v>7355</v>
      </c>
      <c r="AB3186" s="34" t="s">
        <v>7352</v>
      </c>
      <c r="AC3186" s="34"/>
      <c r="AD3186" s="44" t="s">
        <v>7362</v>
      </c>
      <c r="AE3186" s="44" t="s">
        <v>7362</v>
      </c>
      <c r="AF3186" s="43">
        <v>658</v>
      </c>
      <c r="AG3186" s="34" t="s">
        <v>7350</v>
      </c>
      <c r="AH3186" s="34" t="s">
        <v>7350</v>
      </c>
      <c r="AI3186" s="43" t="s">
        <v>7353</v>
      </c>
      <c r="AJ3186" s="44" t="s">
        <v>7354</v>
      </c>
      <c r="AK3186" s="295">
        <v>9500119</v>
      </c>
      <c r="AL3186" s="44" t="s">
        <v>7355</v>
      </c>
      <c r="AM3186" s="44">
        <v>0</v>
      </c>
      <c r="AN3186" s="296">
        <v>296308000</v>
      </c>
      <c r="AO3186" s="34"/>
      <c r="AP3186" s="34"/>
      <c r="AQ3186" s="34"/>
      <c r="AR3186" s="34"/>
      <c r="AS3186" s="34"/>
      <c r="AT3186" s="44" t="e">
        <v>#N/A</v>
      </c>
      <c r="AU3186" s="44"/>
      <c r="AV3186" s="751" t="e" cm="1">
        <f t="array" ref="AV31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6" s="34"/>
      <c r="AX3186" s="34"/>
      <c r="AY3186" s="34"/>
      <c r="AZ3186" s="34"/>
      <c r="BA3186" s="34"/>
      <c r="BB3186" s="34"/>
      <c r="BC3186" s="34"/>
      <c r="BD3186" s="44">
        <v>420308</v>
      </c>
      <c r="BE3186" s="34" t="s">
        <v>7377</v>
      </c>
      <c r="BF3186" s="43" t="s">
        <v>426</v>
      </c>
      <c r="BG3186" s="34" t="s">
        <v>7355</v>
      </c>
      <c r="BH3186" s="34" t="s">
        <v>7352</v>
      </c>
      <c r="BI3186" s="34"/>
      <c r="BJ3186" s="44" t="s">
        <v>7362</v>
      </c>
      <c r="BK3186" s="44" t="s">
        <v>7362</v>
      </c>
    </row>
    <row r="3187" spans="22:63">
      <c r="V3187" s="43">
        <v>658</v>
      </c>
      <c r="W3187" s="34" t="s">
        <v>7350</v>
      </c>
      <c r="X3187" s="44">
        <v>420309</v>
      </c>
      <c r="Y3187" s="34" t="s">
        <v>7378</v>
      </c>
      <c r="Z3187" s="43" t="s">
        <v>426</v>
      </c>
      <c r="AA3187" s="34" t="s">
        <v>7355</v>
      </c>
      <c r="AB3187" s="34" t="s">
        <v>7352</v>
      </c>
      <c r="AC3187" s="34"/>
      <c r="AD3187" s="44" t="s">
        <v>7362</v>
      </c>
      <c r="AE3187" s="44" t="s">
        <v>7362</v>
      </c>
      <c r="AF3187" s="43">
        <v>658</v>
      </c>
      <c r="AG3187" s="34" t="s">
        <v>7350</v>
      </c>
      <c r="AH3187" s="34" t="s">
        <v>7350</v>
      </c>
      <c r="AI3187" s="43" t="s">
        <v>7353</v>
      </c>
      <c r="AJ3187" s="44" t="s">
        <v>7354</v>
      </c>
      <c r="AK3187" s="295">
        <v>9500119</v>
      </c>
      <c r="AL3187" s="44" t="s">
        <v>7355</v>
      </c>
      <c r="AM3187" s="44">
        <v>0</v>
      </c>
      <c r="AN3187" s="296">
        <v>296308000</v>
      </c>
      <c r="AO3187" s="34"/>
      <c r="AP3187" s="34"/>
      <c r="AQ3187" s="34"/>
      <c r="AR3187" s="34"/>
      <c r="AS3187" s="34"/>
      <c r="AT3187" s="44" t="e">
        <v>#N/A</v>
      </c>
      <c r="AU3187" s="44"/>
      <c r="AV3187" s="751" t="e" cm="1">
        <f t="array" ref="AV31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7" s="34"/>
      <c r="AX3187" s="34"/>
      <c r="AY3187" s="34"/>
      <c r="AZ3187" s="34"/>
      <c r="BA3187" s="34"/>
      <c r="BB3187" s="34"/>
      <c r="BC3187" s="34"/>
      <c r="BD3187" s="44">
        <v>420309</v>
      </c>
      <c r="BE3187" s="34" t="s">
        <v>7378</v>
      </c>
      <c r="BF3187" s="43" t="s">
        <v>426</v>
      </c>
      <c r="BG3187" s="34" t="s">
        <v>7355</v>
      </c>
      <c r="BH3187" s="34" t="s">
        <v>7352</v>
      </c>
      <c r="BI3187" s="34"/>
      <c r="BJ3187" s="44" t="s">
        <v>7362</v>
      </c>
      <c r="BK3187" s="44" t="s">
        <v>7362</v>
      </c>
    </row>
    <row r="3188" spans="22:63">
      <c r="V3188" s="43">
        <v>658</v>
      </c>
      <c r="W3188" s="34" t="s">
        <v>7350</v>
      </c>
      <c r="X3188" s="44">
        <v>420310</v>
      </c>
      <c r="Y3188" s="34" t="s">
        <v>7379</v>
      </c>
      <c r="Z3188" s="43" t="s">
        <v>426</v>
      </c>
      <c r="AA3188" s="34" t="s">
        <v>7355</v>
      </c>
      <c r="AB3188" s="34" t="s">
        <v>7352</v>
      </c>
      <c r="AC3188" s="34"/>
      <c r="AD3188" s="44" t="s">
        <v>7362</v>
      </c>
      <c r="AE3188" s="44" t="s">
        <v>7362</v>
      </c>
      <c r="AF3188" s="43">
        <v>658</v>
      </c>
      <c r="AG3188" s="34" t="s">
        <v>7350</v>
      </c>
      <c r="AH3188" s="34" t="s">
        <v>7350</v>
      </c>
      <c r="AI3188" s="43" t="s">
        <v>7353</v>
      </c>
      <c r="AJ3188" s="44" t="s">
        <v>7354</v>
      </c>
      <c r="AK3188" s="295">
        <v>9500119</v>
      </c>
      <c r="AL3188" s="44" t="s">
        <v>7355</v>
      </c>
      <c r="AM3188" s="44">
        <v>0</v>
      </c>
      <c r="AN3188" s="296">
        <v>296308000</v>
      </c>
      <c r="AO3188" s="34"/>
      <c r="AP3188" s="34"/>
      <c r="AQ3188" s="34"/>
      <c r="AR3188" s="34"/>
      <c r="AS3188" s="34"/>
      <c r="AT3188" s="44" t="e">
        <v>#N/A</v>
      </c>
      <c r="AU3188" s="44"/>
      <c r="AV3188" s="751" t="e" cm="1">
        <f t="array" ref="AV31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8" s="34"/>
      <c r="AX3188" s="34"/>
      <c r="AY3188" s="34"/>
      <c r="AZ3188" s="34"/>
      <c r="BA3188" s="34"/>
      <c r="BB3188" s="34"/>
      <c r="BC3188" s="34"/>
      <c r="BD3188" s="44">
        <v>420310</v>
      </c>
      <c r="BE3188" s="34" t="s">
        <v>7379</v>
      </c>
      <c r="BF3188" s="43" t="s">
        <v>426</v>
      </c>
      <c r="BG3188" s="34" t="s">
        <v>7355</v>
      </c>
      <c r="BH3188" s="34" t="s">
        <v>7352</v>
      </c>
      <c r="BI3188" s="34"/>
      <c r="BJ3188" s="44" t="s">
        <v>7362</v>
      </c>
      <c r="BK3188" s="44" t="s">
        <v>7362</v>
      </c>
    </row>
    <row r="3189" spans="22:63">
      <c r="V3189" s="43">
        <v>658</v>
      </c>
      <c r="W3189" s="34" t="s">
        <v>7350</v>
      </c>
      <c r="X3189" s="44">
        <v>420311</v>
      </c>
      <c r="Y3189" s="34" t="s">
        <v>1423</v>
      </c>
      <c r="Z3189" s="43" t="s">
        <v>426</v>
      </c>
      <c r="AA3189" s="34" t="s">
        <v>7355</v>
      </c>
      <c r="AB3189" s="34" t="s">
        <v>7352</v>
      </c>
      <c r="AC3189" s="34"/>
      <c r="AD3189" s="44" t="s">
        <v>7362</v>
      </c>
      <c r="AE3189" s="44" t="s">
        <v>7362</v>
      </c>
      <c r="AF3189" s="43">
        <v>658</v>
      </c>
      <c r="AG3189" s="34" t="s">
        <v>7350</v>
      </c>
      <c r="AH3189" s="34" t="s">
        <v>7350</v>
      </c>
      <c r="AI3189" s="43" t="s">
        <v>7353</v>
      </c>
      <c r="AJ3189" s="44" t="s">
        <v>7354</v>
      </c>
      <c r="AK3189" s="295">
        <v>9500119</v>
      </c>
      <c r="AL3189" s="44" t="s">
        <v>7355</v>
      </c>
      <c r="AM3189" s="44">
        <v>0</v>
      </c>
      <c r="AN3189" s="296">
        <v>296308000</v>
      </c>
      <c r="AO3189" s="34"/>
      <c r="AP3189" s="34"/>
      <c r="AQ3189" s="34"/>
      <c r="AR3189" s="34"/>
      <c r="AS3189" s="34"/>
      <c r="AT3189" s="44" t="e">
        <v>#N/A</v>
      </c>
      <c r="AU3189" s="44"/>
      <c r="AV3189" s="751" t="e" cm="1">
        <f t="array" ref="AV31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89" s="34"/>
      <c r="AX3189" s="34"/>
      <c r="AY3189" s="34"/>
      <c r="AZ3189" s="34"/>
      <c r="BA3189" s="34"/>
      <c r="BB3189" s="34"/>
      <c r="BC3189" s="34"/>
      <c r="BD3189" s="44">
        <v>420311</v>
      </c>
      <c r="BE3189" s="34" t="s">
        <v>1423</v>
      </c>
      <c r="BF3189" s="43" t="s">
        <v>426</v>
      </c>
      <c r="BG3189" s="34" t="s">
        <v>7355</v>
      </c>
      <c r="BH3189" s="34" t="s">
        <v>7352</v>
      </c>
      <c r="BI3189" s="34"/>
      <c r="BJ3189" s="44" t="s">
        <v>7362</v>
      </c>
      <c r="BK3189" s="44" t="s">
        <v>7362</v>
      </c>
    </row>
    <row r="3190" spans="22:63">
      <c r="V3190" s="43">
        <v>658</v>
      </c>
      <c r="W3190" s="34" t="s">
        <v>7350</v>
      </c>
      <c r="X3190" s="44">
        <v>420324</v>
      </c>
      <c r="Y3190" s="34" t="s">
        <v>7380</v>
      </c>
      <c r="Z3190" s="43" t="s">
        <v>426</v>
      </c>
      <c r="AA3190" s="34" t="s">
        <v>7355</v>
      </c>
      <c r="AB3190" s="34" t="s">
        <v>7352</v>
      </c>
      <c r="AC3190" s="34"/>
      <c r="AD3190" s="44" t="s">
        <v>7362</v>
      </c>
      <c r="AE3190" s="44" t="s">
        <v>7362</v>
      </c>
      <c r="AF3190" s="43">
        <v>658</v>
      </c>
      <c r="AG3190" s="34" t="s">
        <v>7350</v>
      </c>
      <c r="AH3190" s="34" t="s">
        <v>7350</v>
      </c>
      <c r="AI3190" s="43" t="s">
        <v>7353</v>
      </c>
      <c r="AJ3190" s="44" t="s">
        <v>7354</v>
      </c>
      <c r="AK3190" s="295">
        <v>9500119</v>
      </c>
      <c r="AL3190" s="44" t="s">
        <v>7355</v>
      </c>
      <c r="AM3190" s="44">
        <v>0</v>
      </c>
      <c r="AN3190" s="296">
        <v>296308000</v>
      </c>
      <c r="AO3190" s="34"/>
      <c r="AP3190" s="34"/>
      <c r="AQ3190" s="34"/>
      <c r="AR3190" s="34"/>
      <c r="AS3190" s="34"/>
      <c r="AT3190" s="44" t="e">
        <v>#N/A</v>
      </c>
      <c r="AU3190" s="44"/>
      <c r="AV3190" s="751" t="e" cm="1">
        <f t="array" ref="AV31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0" s="34"/>
      <c r="AX3190" s="34"/>
      <c r="AY3190" s="34"/>
      <c r="AZ3190" s="34"/>
      <c r="BA3190" s="34"/>
      <c r="BB3190" s="34"/>
      <c r="BC3190" s="34"/>
      <c r="BD3190" s="44">
        <v>420324</v>
      </c>
      <c r="BE3190" s="34" t="s">
        <v>7380</v>
      </c>
      <c r="BF3190" s="43" t="s">
        <v>426</v>
      </c>
      <c r="BG3190" s="34" t="s">
        <v>7355</v>
      </c>
      <c r="BH3190" s="34" t="s">
        <v>7352</v>
      </c>
      <c r="BI3190" s="34"/>
      <c r="BJ3190" s="44" t="s">
        <v>7362</v>
      </c>
      <c r="BK3190" s="44" t="s">
        <v>7362</v>
      </c>
    </row>
    <row r="3191" spans="22:63">
      <c r="V3191" s="43">
        <v>658</v>
      </c>
      <c r="W3191" s="34" t="s">
        <v>7350</v>
      </c>
      <c r="X3191" s="44">
        <v>420300</v>
      </c>
      <c r="Y3191" s="34" t="s">
        <v>7381</v>
      </c>
      <c r="Z3191" s="43" t="s">
        <v>426</v>
      </c>
      <c r="AA3191" s="34" t="s">
        <v>7355</v>
      </c>
      <c r="AB3191" s="34" t="s">
        <v>7352</v>
      </c>
      <c r="AC3191" s="34"/>
      <c r="AD3191" s="44" t="s">
        <v>7362</v>
      </c>
      <c r="AE3191" s="44" t="s">
        <v>7362</v>
      </c>
      <c r="AF3191" s="43">
        <v>658</v>
      </c>
      <c r="AG3191" s="34" t="s">
        <v>7350</v>
      </c>
      <c r="AH3191" s="34" t="s">
        <v>7350</v>
      </c>
      <c r="AI3191" s="43" t="s">
        <v>7353</v>
      </c>
      <c r="AJ3191" s="44" t="s">
        <v>7354</v>
      </c>
      <c r="AK3191" s="295">
        <v>9500119</v>
      </c>
      <c r="AL3191" s="44" t="s">
        <v>7355</v>
      </c>
      <c r="AM3191" s="44">
        <v>0</v>
      </c>
      <c r="AN3191" s="296">
        <v>296308000</v>
      </c>
      <c r="AO3191" s="34"/>
      <c r="AP3191" s="34"/>
      <c r="AQ3191" s="34"/>
      <c r="AR3191" s="34"/>
      <c r="AS3191" s="34"/>
      <c r="AT3191" s="44" t="e">
        <v>#N/A</v>
      </c>
      <c r="AU3191" s="44"/>
      <c r="AV3191" s="751" t="e" cm="1">
        <f t="array" ref="AV31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1" s="34"/>
      <c r="AX3191" s="34"/>
      <c r="AY3191" s="34"/>
      <c r="AZ3191" s="34"/>
      <c r="BA3191" s="34"/>
      <c r="BB3191" s="34"/>
      <c r="BC3191" s="34"/>
      <c r="BD3191" s="44">
        <v>420300</v>
      </c>
      <c r="BE3191" s="34" t="s">
        <v>7381</v>
      </c>
      <c r="BF3191" s="43" t="s">
        <v>426</v>
      </c>
      <c r="BG3191" s="34" t="s">
        <v>7355</v>
      </c>
      <c r="BH3191" s="34" t="s">
        <v>7352</v>
      </c>
      <c r="BI3191" s="34"/>
      <c r="BJ3191" s="44" t="s">
        <v>7362</v>
      </c>
      <c r="BK3191" s="44" t="s">
        <v>7362</v>
      </c>
    </row>
    <row r="3192" spans="22:63">
      <c r="V3192" s="43">
        <v>658</v>
      </c>
      <c r="W3192" s="34" t="s">
        <v>7350</v>
      </c>
      <c r="X3192" s="44">
        <v>420313</v>
      </c>
      <c r="Y3192" s="34" t="s">
        <v>7382</v>
      </c>
      <c r="Z3192" s="43" t="s">
        <v>426</v>
      </c>
      <c r="AA3192" s="34" t="s">
        <v>7355</v>
      </c>
      <c r="AB3192" s="34" t="s">
        <v>7352</v>
      </c>
      <c r="AC3192" s="34"/>
      <c r="AD3192" s="44" t="s">
        <v>7362</v>
      </c>
      <c r="AE3192" s="44" t="s">
        <v>7362</v>
      </c>
      <c r="AF3192" s="43">
        <v>658</v>
      </c>
      <c r="AG3192" s="34" t="s">
        <v>7350</v>
      </c>
      <c r="AH3192" s="34" t="s">
        <v>7350</v>
      </c>
      <c r="AI3192" s="43" t="s">
        <v>7353</v>
      </c>
      <c r="AJ3192" s="44" t="s">
        <v>7354</v>
      </c>
      <c r="AK3192" s="295">
        <v>9500119</v>
      </c>
      <c r="AL3192" s="44" t="s">
        <v>7355</v>
      </c>
      <c r="AM3192" s="44">
        <v>0</v>
      </c>
      <c r="AN3192" s="296">
        <v>296308000</v>
      </c>
      <c r="AO3192" s="34"/>
      <c r="AP3192" s="34"/>
      <c r="AQ3192" s="34"/>
      <c r="AR3192" s="34"/>
      <c r="AS3192" s="34"/>
      <c r="AT3192" s="44" t="e">
        <v>#N/A</v>
      </c>
      <c r="AU3192" s="44"/>
      <c r="AV3192" s="751" t="e" cm="1">
        <f t="array" ref="AV31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2" s="34"/>
      <c r="AX3192" s="34"/>
      <c r="AY3192" s="34"/>
      <c r="AZ3192" s="34"/>
      <c r="BA3192" s="34"/>
      <c r="BB3192" s="34"/>
      <c r="BC3192" s="34"/>
      <c r="BD3192" s="44">
        <v>420313</v>
      </c>
      <c r="BE3192" s="34" t="s">
        <v>7382</v>
      </c>
      <c r="BF3192" s="43" t="s">
        <v>426</v>
      </c>
      <c r="BG3192" s="34" t="s">
        <v>7355</v>
      </c>
      <c r="BH3192" s="34" t="s">
        <v>7352</v>
      </c>
      <c r="BI3192" s="34"/>
      <c r="BJ3192" s="44" t="s">
        <v>7362</v>
      </c>
      <c r="BK3192" s="44" t="s">
        <v>7362</v>
      </c>
    </row>
    <row r="3193" spans="22:63">
      <c r="V3193" s="43">
        <v>658</v>
      </c>
      <c r="W3193" s="34" t="s">
        <v>7350</v>
      </c>
      <c r="X3193" s="44">
        <v>420314</v>
      </c>
      <c r="Y3193" s="34" t="s">
        <v>7383</v>
      </c>
      <c r="Z3193" s="43" t="s">
        <v>426</v>
      </c>
      <c r="AA3193" s="34" t="s">
        <v>7355</v>
      </c>
      <c r="AB3193" s="34" t="s">
        <v>7352</v>
      </c>
      <c r="AC3193" s="34"/>
      <c r="AD3193" s="44" t="s">
        <v>7362</v>
      </c>
      <c r="AE3193" s="44" t="s">
        <v>7362</v>
      </c>
      <c r="AF3193" s="43">
        <v>658</v>
      </c>
      <c r="AG3193" s="34" t="s">
        <v>7350</v>
      </c>
      <c r="AH3193" s="34" t="s">
        <v>7350</v>
      </c>
      <c r="AI3193" s="43" t="s">
        <v>7353</v>
      </c>
      <c r="AJ3193" s="44" t="s">
        <v>7354</v>
      </c>
      <c r="AK3193" s="295">
        <v>9500119</v>
      </c>
      <c r="AL3193" s="44" t="s">
        <v>7355</v>
      </c>
      <c r="AM3193" s="44">
        <v>0</v>
      </c>
      <c r="AN3193" s="296">
        <v>296308000</v>
      </c>
      <c r="AO3193" s="34"/>
      <c r="AP3193" s="34"/>
      <c r="AQ3193" s="34"/>
      <c r="AR3193" s="34"/>
      <c r="AS3193" s="34"/>
      <c r="AT3193" s="44" t="e">
        <v>#N/A</v>
      </c>
      <c r="AU3193" s="44"/>
      <c r="AV3193" s="751" t="e" cm="1">
        <f t="array" ref="AV31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3" s="34"/>
      <c r="AX3193" s="34"/>
      <c r="AY3193" s="34"/>
      <c r="AZ3193" s="34"/>
      <c r="BA3193" s="34"/>
      <c r="BB3193" s="34"/>
      <c r="BC3193" s="34"/>
      <c r="BD3193" s="44">
        <v>420314</v>
      </c>
      <c r="BE3193" s="34" t="s">
        <v>7383</v>
      </c>
      <c r="BF3193" s="43" t="s">
        <v>426</v>
      </c>
      <c r="BG3193" s="34" t="s">
        <v>7355</v>
      </c>
      <c r="BH3193" s="34" t="s">
        <v>7352</v>
      </c>
      <c r="BI3193" s="34"/>
      <c r="BJ3193" s="44" t="s">
        <v>7362</v>
      </c>
      <c r="BK3193" s="44" t="s">
        <v>7362</v>
      </c>
    </row>
    <row r="3194" spans="22:63">
      <c r="V3194" s="43">
        <v>658</v>
      </c>
      <c r="W3194" s="34" t="s">
        <v>7350</v>
      </c>
      <c r="X3194" s="44">
        <v>420312</v>
      </c>
      <c r="Y3194" s="34" t="s">
        <v>7384</v>
      </c>
      <c r="Z3194" s="43" t="s">
        <v>426</v>
      </c>
      <c r="AA3194" s="34" t="s">
        <v>7355</v>
      </c>
      <c r="AB3194" s="34" t="s">
        <v>7352</v>
      </c>
      <c r="AC3194" s="34"/>
      <c r="AD3194" s="44" t="s">
        <v>7362</v>
      </c>
      <c r="AE3194" s="44" t="s">
        <v>7362</v>
      </c>
      <c r="AF3194" s="43">
        <v>658</v>
      </c>
      <c r="AG3194" s="34" t="s">
        <v>7350</v>
      </c>
      <c r="AH3194" s="34" t="s">
        <v>7350</v>
      </c>
      <c r="AI3194" s="43" t="s">
        <v>7353</v>
      </c>
      <c r="AJ3194" s="44" t="s">
        <v>7354</v>
      </c>
      <c r="AK3194" s="295">
        <v>9500119</v>
      </c>
      <c r="AL3194" s="44" t="s">
        <v>7355</v>
      </c>
      <c r="AM3194" s="44">
        <v>0</v>
      </c>
      <c r="AN3194" s="296">
        <v>296308000</v>
      </c>
      <c r="AO3194" s="34"/>
      <c r="AP3194" s="34"/>
      <c r="AQ3194" s="34"/>
      <c r="AR3194" s="34"/>
      <c r="AS3194" s="34"/>
      <c r="AT3194" s="44" t="e">
        <v>#N/A</v>
      </c>
      <c r="AU3194" s="44"/>
      <c r="AV3194" s="751" t="e" cm="1">
        <f t="array" ref="AV31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4" s="34"/>
      <c r="AX3194" s="34"/>
      <c r="AY3194" s="34"/>
      <c r="AZ3194" s="34"/>
      <c r="BA3194" s="34"/>
      <c r="BB3194" s="34"/>
      <c r="BC3194" s="34"/>
      <c r="BD3194" s="44">
        <v>420312</v>
      </c>
      <c r="BE3194" s="34" t="s">
        <v>7384</v>
      </c>
      <c r="BF3194" s="43" t="s">
        <v>426</v>
      </c>
      <c r="BG3194" s="34" t="s">
        <v>7355</v>
      </c>
      <c r="BH3194" s="34" t="s">
        <v>7352</v>
      </c>
      <c r="BI3194" s="34"/>
      <c r="BJ3194" s="44" t="s">
        <v>7362</v>
      </c>
      <c r="BK3194" s="44" t="s">
        <v>7362</v>
      </c>
    </row>
    <row r="3195" spans="22:63">
      <c r="V3195" s="43">
        <v>658</v>
      </c>
      <c r="W3195" s="34" t="s">
        <v>7350</v>
      </c>
      <c r="X3195" s="44">
        <v>420315</v>
      </c>
      <c r="Y3195" s="34" t="s">
        <v>7385</v>
      </c>
      <c r="Z3195" s="43" t="s">
        <v>426</v>
      </c>
      <c r="AA3195" s="34" t="s">
        <v>7355</v>
      </c>
      <c r="AB3195" s="34" t="s">
        <v>7352</v>
      </c>
      <c r="AC3195" s="34"/>
      <c r="AD3195" s="44" t="s">
        <v>7362</v>
      </c>
      <c r="AE3195" s="44" t="s">
        <v>7362</v>
      </c>
      <c r="AF3195" s="43">
        <v>658</v>
      </c>
      <c r="AG3195" s="34" t="s">
        <v>7350</v>
      </c>
      <c r="AH3195" s="34" t="s">
        <v>7350</v>
      </c>
      <c r="AI3195" s="43" t="s">
        <v>7353</v>
      </c>
      <c r="AJ3195" s="44" t="s">
        <v>7354</v>
      </c>
      <c r="AK3195" s="295">
        <v>9500119</v>
      </c>
      <c r="AL3195" s="44" t="s">
        <v>7355</v>
      </c>
      <c r="AM3195" s="44">
        <v>0</v>
      </c>
      <c r="AN3195" s="296">
        <v>296308000</v>
      </c>
      <c r="AO3195" s="34"/>
      <c r="AP3195" s="34"/>
      <c r="AQ3195" s="34"/>
      <c r="AR3195" s="34"/>
      <c r="AS3195" s="34"/>
      <c r="AT3195" s="44" t="e">
        <v>#N/A</v>
      </c>
      <c r="AU3195" s="44"/>
      <c r="AV3195" s="751" t="e" cm="1">
        <f t="array" ref="AV31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5" s="34"/>
      <c r="AX3195" s="34"/>
      <c r="AY3195" s="34"/>
      <c r="AZ3195" s="34"/>
      <c r="BA3195" s="34"/>
      <c r="BB3195" s="34"/>
      <c r="BC3195" s="34"/>
      <c r="BD3195" s="44">
        <v>420315</v>
      </c>
      <c r="BE3195" s="34" t="s">
        <v>7385</v>
      </c>
      <c r="BF3195" s="43" t="s">
        <v>426</v>
      </c>
      <c r="BG3195" s="34" t="s">
        <v>7355</v>
      </c>
      <c r="BH3195" s="34" t="s">
        <v>7352</v>
      </c>
      <c r="BI3195" s="34"/>
      <c r="BJ3195" s="44" t="s">
        <v>7362</v>
      </c>
      <c r="BK3195" s="44" t="s">
        <v>7362</v>
      </c>
    </row>
    <row r="3196" spans="22:63">
      <c r="V3196" s="43">
        <v>658</v>
      </c>
      <c r="W3196" s="34" t="s">
        <v>7350</v>
      </c>
      <c r="X3196" s="44">
        <v>420316</v>
      </c>
      <c r="Y3196" s="34" t="s">
        <v>7386</v>
      </c>
      <c r="Z3196" s="43" t="s">
        <v>426</v>
      </c>
      <c r="AA3196" s="34" t="s">
        <v>7355</v>
      </c>
      <c r="AB3196" s="34" t="s">
        <v>7352</v>
      </c>
      <c r="AC3196" s="34"/>
      <c r="AD3196" s="44" t="s">
        <v>7362</v>
      </c>
      <c r="AE3196" s="44" t="s">
        <v>7362</v>
      </c>
      <c r="AF3196" s="43">
        <v>658</v>
      </c>
      <c r="AG3196" s="34" t="s">
        <v>7350</v>
      </c>
      <c r="AH3196" s="34" t="s">
        <v>7350</v>
      </c>
      <c r="AI3196" s="43" t="s">
        <v>7353</v>
      </c>
      <c r="AJ3196" s="44" t="s">
        <v>7354</v>
      </c>
      <c r="AK3196" s="295">
        <v>9500119</v>
      </c>
      <c r="AL3196" s="44" t="s">
        <v>7355</v>
      </c>
      <c r="AM3196" s="44">
        <v>0</v>
      </c>
      <c r="AN3196" s="296">
        <v>296308000</v>
      </c>
      <c r="AO3196" s="34"/>
      <c r="AP3196" s="34"/>
      <c r="AQ3196" s="34"/>
      <c r="AR3196" s="34"/>
      <c r="AS3196" s="34"/>
      <c r="AT3196" s="44" t="e">
        <v>#N/A</v>
      </c>
      <c r="AU3196" s="44"/>
      <c r="AV3196" s="751" t="e" cm="1">
        <f t="array" ref="AV31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6" s="34"/>
      <c r="AX3196" s="34"/>
      <c r="AY3196" s="34"/>
      <c r="AZ3196" s="34"/>
      <c r="BA3196" s="34"/>
      <c r="BB3196" s="34"/>
      <c r="BC3196" s="34"/>
      <c r="BD3196" s="44">
        <v>420316</v>
      </c>
      <c r="BE3196" s="34" t="s">
        <v>7386</v>
      </c>
      <c r="BF3196" s="43" t="s">
        <v>426</v>
      </c>
      <c r="BG3196" s="34" t="s">
        <v>7355</v>
      </c>
      <c r="BH3196" s="34" t="s">
        <v>7352</v>
      </c>
      <c r="BI3196" s="34"/>
      <c r="BJ3196" s="44" t="s">
        <v>7362</v>
      </c>
      <c r="BK3196" s="44" t="s">
        <v>7362</v>
      </c>
    </row>
    <row r="3197" spans="22:63">
      <c r="V3197" s="43">
        <v>658</v>
      </c>
      <c r="W3197" s="34" t="s">
        <v>7350</v>
      </c>
      <c r="X3197" s="44">
        <v>420317</v>
      </c>
      <c r="Y3197" s="34" t="s">
        <v>7387</v>
      </c>
      <c r="Z3197" s="43" t="s">
        <v>426</v>
      </c>
      <c r="AA3197" s="34" t="s">
        <v>7355</v>
      </c>
      <c r="AB3197" s="34" t="s">
        <v>7352</v>
      </c>
      <c r="AC3197" s="34"/>
      <c r="AD3197" s="44" t="s">
        <v>7362</v>
      </c>
      <c r="AE3197" s="44" t="s">
        <v>7362</v>
      </c>
      <c r="AF3197" s="43">
        <v>658</v>
      </c>
      <c r="AG3197" s="34" t="s">
        <v>7350</v>
      </c>
      <c r="AH3197" s="34" t="s">
        <v>7350</v>
      </c>
      <c r="AI3197" s="43" t="s">
        <v>7353</v>
      </c>
      <c r="AJ3197" s="44" t="s">
        <v>7354</v>
      </c>
      <c r="AK3197" s="295">
        <v>9500119</v>
      </c>
      <c r="AL3197" s="44" t="s">
        <v>7355</v>
      </c>
      <c r="AM3197" s="44">
        <v>0</v>
      </c>
      <c r="AN3197" s="296">
        <v>296308000</v>
      </c>
      <c r="AO3197" s="34"/>
      <c r="AP3197" s="34"/>
      <c r="AQ3197" s="34"/>
      <c r="AR3197" s="34"/>
      <c r="AS3197" s="34"/>
      <c r="AT3197" s="44" t="e">
        <v>#N/A</v>
      </c>
      <c r="AU3197" s="44"/>
      <c r="AV3197" s="751" t="e" cm="1">
        <f t="array" ref="AV31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7" s="34"/>
      <c r="AX3197" s="34"/>
      <c r="AY3197" s="34"/>
      <c r="AZ3197" s="34"/>
      <c r="BA3197" s="34"/>
      <c r="BB3197" s="34"/>
      <c r="BC3197" s="34"/>
      <c r="BD3197" s="44">
        <v>420317</v>
      </c>
      <c r="BE3197" s="34" t="s">
        <v>7387</v>
      </c>
      <c r="BF3197" s="43" t="s">
        <v>426</v>
      </c>
      <c r="BG3197" s="34" t="s">
        <v>7355</v>
      </c>
      <c r="BH3197" s="34" t="s">
        <v>7352</v>
      </c>
      <c r="BI3197" s="34"/>
      <c r="BJ3197" s="44" t="s">
        <v>7362</v>
      </c>
      <c r="BK3197" s="44" t="s">
        <v>7362</v>
      </c>
    </row>
    <row r="3198" spans="22:63">
      <c r="V3198" s="43">
        <v>658</v>
      </c>
      <c r="W3198" s="34" t="s">
        <v>7350</v>
      </c>
      <c r="X3198" s="44">
        <v>420318</v>
      </c>
      <c r="Y3198" s="34" t="s">
        <v>7388</v>
      </c>
      <c r="Z3198" s="43" t="s">
        <v>426</v>
      </c>
      <c r="AA3198" s="34" t="s">
        <v>7355</v>
      </c>
      <c r="AB3198" s="34" t="s">
        <v>7352</v>
      </c>
      <c r="AC3198" s="34"/>
      <c r="AD3198" s="44" t="s">
        <v>7362</v>
      </c>
      <c r="AE3198" s="44" t="s">
        <v>7362</v>
      </c>
      <c r="AF3198" s="43">
        <v>658</v>
      </c>
      <c r="AG3198" s="34" t="s">
        <v>7350</v>
      </c>
      <c r="AH3198" s="34" t="s">
        <v>7350</v>
      </c>
      <c r="AI3198" s="43" t="s">
        <v>7353</v>
      </c>
      <c r="AJ3198" s="44" t="s">
        <v>7354</v>
      </c>
      <c r="AK3198" s="295">
        <v>9500119</v>
      </c>
      <c r="AL3198" s="44" t="s">
        <v>7355</v>
      </c>
      <c r="AM3198" s="44">
        <v>0</v>
      </c>
      <c r="AN3198" s="296">
        <v>296308000</v>
      </c>
      <c r="AO3198" s="34"/>
      <c r="AP3198" s="34"/>
      <c r="AQ3198" s="34"/>
      <c r="AR3198" s="34"/>
      <c r="AS3198" s="34"/>
      <c r="AT3198" s="44" t="e">
        <v>#N/A</v>
      </c>
      <c r="AU3198" s="44"/>
      <c r="AV3198" s="751" t="e" cm="1">
        <f t="array" ref="AV31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8" s="34"/>
      <c r="AX3198" s="34"/>
      <c r="AY3198" s="34"/>
      <c r="AZ3198" s="34"/>
      <c r="BA3198" s="34"/>
      <c r="BB3198" s="34"/>
      <c r="BC3198" s="34"/>
      <c r="BD3198" s="44">
        <v>420318</v>
      </c>
      <c r="BE3198" s="34" t="s">
        <v>7388</v>
      </c>
      <c r="BF3198" s="43" t="s">
        <v>426</v>
      </c>
      <c r="BG3198" s="34" t="s">
        <v>7355</v>
      </c>
      <c r="BH3198" s="34" t="s">
        <v>7352</v>
      </c>
      <c r="BI3198" s="34"/>
      <c r="BJ3198" s="44" t="s">
        <v>7362</v>
      </c>
      <c r="BK3198" s="44" t="s">
        <v>7362</v>
      </c>
    </row>
    <row r="3199" spans="22:63">
      <c r="V3199" s="43">
        <v>658</v>
      </c>
      <c r="W3199" s="34" t="s">
        <v>7350</v>
      </c>
      <c r="X3199" s="44">
        <v>420319</v>
      </c>
      <c r="Y3199" s="34" t="s">
        <v>1413</v>
      </c>
      <c r="Z3199" s="43" t="s">
        <v>426</v>
      </c>
      <c r="AA3199" s="34" t="s">
        <v>7355</v>
      </c>
      <c r="AB3199" s="34" t="s">
        <v>7352</v>
      </c>
      <c r="AC3199" s="34"/>
      <c r="AD3199" s="44" t="s">
        <v>7362</v>
      </c>
      <c r="AE3199" s="44" t="s">
        <v>7362</v>
      </c>
      <c r="AF3199" s="43">
        <v>658</v>
      </c>
      <c r="AG3199" s="34" t="s">
        <v>7350</v>
      </c>
      <c r="AH3199" s="34" t="s">
        <v>7350</v>
      </c>
      <c r="AI3199" s="43" t="s">
        <v>7353</v>
      </c>
      <c r="AJ3199" s="44" t="s">
        <v>7354</v>
      </c>
      <c r="AK3199" s="295">
        <v>9500119</v>
      </c>
      <c r="AL3199" s="44" t="s">
        <v>7355</v>
      </c>
      <c r="AM3199" s="44">
        <v>0</v>
      </c>
      <c r="AN3199" s="296">
        <v>296308000</v>
      </c>
      <c r="AO3199" s="34"/>
      <c r="AP3199" s="34"/>
      <c r="AQ3199" s="34"/>
      <c r="AR3199" s="34"/>
      <c r="AS3199" s="34"/>
      <c r="AT3199" s="44" t="e">
        <v>#N/A</v>
      </c>
      <c r="AU3199" s="44"/>
      <c r="AV3199" s="751" t="e" cm="1">
        <f t="array" ref="AV31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199" s="34"/>
      <c r="AX3199" s="34"/>
      <c r="AY3199" s="34"/>
      <c r="AZ3199" s="34"/>
      <c r="BA3199" s="34"/>
      <c r="BB3199" s="34"/>
      <c r="BC3199" s="34"/>
      <c r="BD3199" s="44">
        <v>420319</v>
      </c>
      <c r="BE3199" s="34" t="s">
        <v>1413</v>
      </c>
      <c r="BF3199" s="43" t="s">
        <v>426</v>
      </c>
      <c r="BG3199" s="34" t="s">
        <v>7355</v>
      </c>
      <c r="BH3199" s="34" t="s">
        <v>7352</v>
      </c>
      <c r="BI3199" s="34"/>
      <c r="BJ3199" s="44" t="s">
        <v>7362</v>
      </c>
      <c r="BK3199" s="44" t="s">
        <v>7362</v>
      </c>
    </row>
    <row r="3200" spans="22:63">
      <c r="V3200" s="43">
        <v>658</v>
      </c>
      <c r="W3200" s="34" t="s">
        <v>7350</v>
      </c>
      <c r="X3200" s="44">
        <v>420325</v>
      </c>
      <c r="Y3200" s="34" t="s">
        <v>3487</v>
      </c>
      <c r="Z3200" s="43" t="s">
        <v>426</v>
      </c>
      <c r="AA3200" s="34" t="s">
        <v>7355</v>
      </c>
      <c r="AB3200" s="34" t="s">
        <v>7352</v>
      </c>
      <c r="AC3200" s="34"/>
      <c r="AD3200" s="44" t="s">
        <v>7362</v>
      </c>
      <c r="AE3200" s="44" t="s">
        <v>7362</v>
      </c>
      <c r="AF3200" s="43">
        <v>658</v>
      </c>
      <c r="AG3200" s="34" t="s">
        <v>7350</v>
      </c>
      <c r="AH3200" s="34" t="s">
        <v>7350</v>
      </c>
      <c r="AI3200" s="43" t="s">
        <v>7353</v>
      </c>
      <c r="AJ3200" s="44" t="s">
        <v>7354</v>
      </c>
      <c r="AK3200" s="295">
        <v>9500119</v>
      </c>
      <c r="AL3200" s="44" t="s">
        <v>7355</v>
      </c>
      <c r="AM3200" s="44">
        <v>0</v>
      </c>
      <c r="AN3200" s="296">
        <v>296308000</v>
      </c>
      <c r="AO3200" s="34"/>
      <c r="AP3200" s="34"/>
      <c r="AQ3200" s="34"/>
      <c r="AR3200" s="34"/>
      <c r="AS3200" s="34"/>
      <c r="AT3200" s="44" t="e">
        <v>#N/A</v>
      </c>
      <c r="AU3200" s="44"/>
      <c r="AV3200" s="751" t="e" cm="1">
        <f t="array" ref="AV32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0" s="34"/>
      <c r="AX3200" s="34"/>
      <c r="AY3200" s="34"/>
      <c r="AZ3200" s="34"/>
      <c r="BA3200" s="34"/>
      <c r="BB3200" s="34"/>
      <c r="BC3200" s="34"/>
      <c r="BD3200" s="44">
        <v>420325</v>
      </c>
      <c r="BE3200" s="34" t="s">
        <v>3487</v>
      </c>
      <c r="BF3200" s="43" t="s">
        <v>426</v>
      </c>
      <c r="BG3200" s="34" t="s">
        <v>7355</v>
      </c>
      <c r="BH3200" s="34" t="s">
        <v>7352</v>
      </c>
      <c r="BI3200" s="34"/>
      <c r="BJ3200" s="44" t="s">
        <v>7362</v>
      </c>
      <c r="BK3200" s="44" t="s">
        <v>7362</v>
      </c>
    </row>
    <row r="3201" spans="22:63">
      <c r="V3201" s="43">
        <v>658</v>
      </c>
      <c r="W3201" s="34" t="s">
        <v>7350</v>
      </c>
      <c r="X3201" s="44">
        <v>420320</v>
      </c>
      <c r="Y3201" s="34" t="s">
        <v>3572</v>
      </c>
      <c r="Z3201" s="43" t="s">
        <v>426</v>
      </c>
      <c r="AA3201" s="34" t="s">
        <v>7355</v>
      </c>
      <c r="AB3201" s="34" t="s">
        <v>7352</v>
      </c>
      <c r="AC3201" s="34"/>
      <c r="AD3201" s="44" t="s">
        <v>7362</v>
      </c>
      <c r="AE3201" s="44" t="s">
        <v>7362</v>
      </c>
      <c r="AF3201" s="43">
        <v>658</v>
      </c>
      <c r="AG3201" s="34" t="s">
        <v>7350</v>
      </c>
      <c r="AH3201" s="34" t="s">
        <v>7350</v>
      </c>
      <c r="AI3201" s="43" t="s">
        <v>7353</v>
      </c>
      <c r="AJ3201" s="44" t="s">
        <v>7354</v>
      </c>
      <c r="AK3201" s="295">
        <v>9500119</v>
      </c>
      <c r="AL3201" s="44" t="s">
        <v>7355</v>
      </c>
      <c r="AM3201" s="44">
        <v>0</v>
      </c>
      <c r="AN3201" s="296">
        <v>296308000</v>
      </c>
      <c r="AO3201" s="34"/>
      <c r="AP3201" s="34"/>
      <c r="AQ3201" s="34"/>
      <c r="AR3201" s="34"/>
      <c r="AS3201" s="34"/>
      <c r="AT3201" s="44" t="e">
        <v>#N/A</v>
      </c>
      <c r="AU3201" s="44"/>
      <c r="AV3201" s="751" t="e" cm="1">
        <f t="array" ref="AV32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1" s="34"/>
      <c r="AX3201" s="34"/>
      <c r="AY3201" s="34"/>
      <c r="AZ3201" s="34"/>
      <c r="BA3201" s="34"/>
      <c r="BB3201" s="34"/>
      <c r="BC3201" s="34"/>
      <c r="BD3201" s="44">
        <v>420320</v>
      </c>
      <c r="BE3201" s="34" t="s">
        <v>3572</v>
      </c>
      <c r="BF3201" s="43" t="s">
        <v>426</v>
      </c>
      <c r="BG3201" s="34" t="s">
        <v>7355</v>
      </c>
      <c r="BH3201" s="34" t="s">
        <v>7352</v>
      </c>
      <c r="BI3201" s="34"/>
      <c r="BJ3201" s="44" t="s">
        <v>7362</v>
      </c>
      <c r="BK3201" s="44" t="s">
        <v>7362</v>
      </c>
    </row>
    <row r="3202" spans="22:63">
      <c r="V3202" s="43">
        <v>658</v>
      </c>
      <c r="W3202" s="34" t="s">
        <v>7350</v>
      </c>
      <c r="X3202" s="44">
        <v>420321</v>
      </c>
      <c r="Y3202" s="34" t="s">
        <v>7389</v>
      </c>
      <c r="Z3202" s="43" t="s">
        <v>426</v>
      </c>
      <c r="AA3202" s="34" t="s">
        <v>7355</v>
      </c>
      <c r="AB3202" s="34" t="s">
        <v>7352</v>
      </c>
      <c r="AC3202" s="34"/>
      <c r="AD3202" s="44" t="s">
        <v>7362</v>
      </c>
      <c r="AE3202" s="44" t="s">
        <v>7362</v>
      </c>
      <c r="AF3202" s="43">
        <v>658</v>
      </c>
      <c r="AG3202" s="34" t="s">
        <v>7350</v>
      </c>
      <c r="AH3202" s="34" t="s">
        <v>7350</v>
      </c>
      <c r="AI3202" s="43" t="s">
        <v>7353</v>
      </c>
      <c r="AJ3202" s="44" t="s">
        <v>7354</v>
      </c>
      <c r="AK3202" s="295">
        <v>9500119</v>
      </c>
      <c r="AL3202" s="44" t="s">
        <v>7355</v>
      </c>
      <c r="AM3202" s="44">
        <v>0</v>
      </c>
      <c r="AN3202" s="296">
        <v>296308000</v>
      </c>
      <c r="AO3202" s="34"/>
      <c r="AP3202" s="34"/>
      <c r="AQ3202" s="34"/>
      <c r="AR3202" s="34"/>
      <c r="AS3202" s="34"/>
      <c r="AT3202" s="44" t="e">
        <v>#N/A</v>
      </c>
      <c r="AU3202" s="44"/>
      <c r="AV3202" s="751" t="e" cm="1">
        <f t="array" ref="AV32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2" s="34"/>
      <c r="AX3202" s="34"/>
      <c r="AY3202" s="34"/>
      <c r="AZ3202" s="34"/>
      <c r="BA3202" s="34"/>
      <c r="BB3202" s="34"/>
      <c r="BC3202" s="34"/>
      <c r="BD3202" s="44">
        <v>420321</v>
      </c>
      <c r="BE3202" s="34" t="s">
        <v>7389</v>
      </c>
      <c r="BF3202" s="43" t="s">
        <v>426</v>
      </c>
      <c r="BG3202" s="34" t="s">
        <v>7355</v>
      </c>
      <c r="BH3202" s="34" t="s">
        <v>7352</v>
      </c>
      <c r="BI3202" s="34"/>
      <c r="BJ3202" s="44" t="s">
        <v>7362</v>
      </c>
      <c r="BK3202" s="44" t="s">
        <v>7362</v>
      </c>
    </row>
    <row r="3203" spans="22:63">
      <c r="V3203" s="43">
        <v>658</v>
      </c>
      <c r="W3203" s="34" t="s">
        <v>7350</v>
      </c>
      <c r="X3203" s="44">
        <v>420322</v>
      </c>
      <c r="Y3203" s="34" t="s">
        <v>7390</v>
      </c>
      <c r="Z3203" s="43" t="s">
        <v>426</v>
      </c>
      <c r="AA3203" s="34" t="s">
        <v>7355</v>
      </c>
      <c r="AB3203" s="34" t="s">
        <v>7352</v>
      </c>
      <c r="AC3203" s="34"/>
      <c r="AD3203" s="44" t="s">
        <v>7362</v>
      </c>
      <c r="AE3203" s="44" t="s">
        <v>7362</v>
      </c>
      <c r="AF3203" s="43">
        <v>658</v>
      </c>
      <c r="AG3203" s="34" t="s">
        <v>7350</v>
      </c>
      <c r="AH3203" s="34" t="s">
        <v>7350</v>
      </c>
      <c r="AI3203" s="43" t="s">
        <v>7353</v>
      </c>
      <c r="AJ3203" s="44" t="s">
        <v>7354</v>
      </c>
      <c r="AK3203" s="295">
        <v>9500119</v>
      </c>
      <c r="AL3203" s="44" t="s">
        <v>7355</v>
      </c>
      <c r="AM3203" s="44">
        <v>0</v>
      </c>
      <c r="AN3203" s="296">
        <v>296308000</v>
      </c>
      <c r="AO3203" s="34"/>
      <c r="AP3203" s="34"/>
      <c r="AQ3203" s="34"/>
      <c r="AR3203" s="34"/>
      <c r="AS3203" s="34"/>
      <c r="AT3203" s="44" t="e">
        <v>#N/A</v>
      </c>
      <c r="AU3203" s="44"/>
      <c r="AV3203" s="751" t="e" cm="1">
        <f t="array" ref="AV32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3" s="34"/>
      <c r="AX3203" s="34"/>
      <c r="AY3203" s="34"/>
      <c r="AZ3203" s="34"/>
      <c r="BA3203" s="34"/>
      <c r="BB3203" s="34"/>
      <c r="BC3203" s="34"/>
      <c r="BD3203" s="44">
        <v>420322</v>
      </c>
      <c r="BE3203" s="34" t="s">
        <v>7390</v>
      </c>
      <c r="BF3203" s="43" t="s">
        <v>426</v>
      </c>
      <c r="BG3203" s="34" t="s">
        <v>7355</v>
      </c>
      <c r="BH3203" s="34" t="s">
        <v>7352</v>
      </c>
      <c r="BI3203" s="34"/>
      <c r="BJ3203" s="44" t="s">
        <v>7362</v>
      </c>
      <c r="BK3203" s="44" t="s">
        <v>7362</v>
      </c>
    </row>
    <row r="3204" spans="22:63">
      <c r="V3204" s="43">
        <v>658</v>
      </c>
      <c r="W3204" s="34" t="s">
        <v>7350</v>
      </c>
      <c r="X3204" s="44">
        <v>420401</v>
      </c>
      <c r="Y3204" s="34" t="s">
        <v>7391</v>
      </c>
      <c r="Z3204" s="43" t="s">
        <v>426</v>
      </c>
      <c r="AA3204" s="34" t="s">
        <v>7392</v>
      </c>
      <c r="AB3204" s="34" t="s">
        <v>7352</v>
      </c>
      <c r="AC3204" s="34"/>
      <c r="AD3204" s="44" t="s">
        <v>7362</v>
      </c>
      <c r="AE3204" s="44" t="s">
        <v>7362</v>
      </c>
      <c r="AF3204" s="43">
        <v>658</v>
      </c>
      <c r="AG3204" s="34" t="s">
        <v>7350</v>
      </c>
      <c r="AH3204" s="34" t="s">
        <v>7350</v>
      </c>
      <c r="AI3204" s="43" t="s">
        <v>7353</v>
      </c>
      <c r="AJ3204" s="44" t="s">
        <v>7354</v>
      </c>
      <c r="AK3204" s="295">
        <v>9500119</v>
      </c>
      <c r="AL3204" s="44" t="s">
        <v>7355</v>
      </c>
      <c r="AM3204" s="44">
        <v>0</v>
      </c>
      <c r="AN3204" s="296">
        <v>296308000</v>
      </c>
      <c r="AO3204" s="34"/>
      <c r="AP3204" s="34"/>
      <c r="AQ3204" s="34"/>
      <c r="AR3204" s="34"/>
      <c r="AS3204" s="34"/>
      <c r="AT3204" s="44" t="e">
        <v>#N/A</v>
      </c>
      <c r="AU3204" s="44"/>
      <c r="AV3204" s="751" t="e" cm="1">
        <f t="array" ref="AV32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4" s="34"/>
      <c r="AX3204" s="34"/>
      <c r="AY3204" s="34"/>
      <c r="AZ3204" s="34"/>
      <c r="BA3204" s="34"/>
      <c r="BB3204" s="34"/>
      <c r="BC3204" s="34"/>
      <c r="BD3204" s="44">
        <v>420401</v>
      </c>
      <c r="BE3204" s="34" t="s">
        <v>7391</v>
      </c>
      <c r="BF3204" s="43" t="s">
        <v>426</v>
      </c>
      <c r="BG3204" s="34" t="s">
        <v>7392</v>
      </c>
      <c r="BH3204" s="34" t="s">
        <v>7352</v>
      </c>
      <c r="BI3204" s="34"/>
      <c r="BJ3204" s="44" t="s">
        <v>7362</v>
      </c>
      <c r="BK3204" s="44" t="s">
        <v>7362</v>
      </c>
    </row>
    <row r="3205" spans="22:63">
      <c r="V3205" s="43">
        <v>658</v>
      </c>
      <c r="W3205" s="34" t="s">
        <v>7350</v>
      </c>
      <c r="X3205" s="44">
        <v>420402</v>
      </c>
      <c r="Y3205" s="34" t="s">
        <v>7393</v>
      </c>
      <c r="Z3205" s="43" t="s">
        <v>426</v>
      </c>
      <c r="AA3205" s="34" t="s">
        <v>7392</v>
      </c>
      <c r="AB3205" s="34" t="s">
        <v>7352</v>
      </c>
      <c r="AC3205" s="34"/>
      <c r="AD3205" s="44" t="s">
        <v>7362</v>
      </c>
      <c r="AE3205" s="44" t="s">
        <v>7362</v>
      </c>
      <c r="AF3205" s="43">
        <v>658</v>
      </c>
      <c r="AG3205" s="34" t="s">
        <v>7350</v>
      </c>
      <c r="AH3205" s="34" t="s">
        <v>7350</v>
      </c>
      <c r="AI3205" s="43" t="s">
        <v>7353</v>
      </c>
      <c r="AJ3205" s="44" t="s">
        <v>7354</v>
      </c>
      <c r="AK3205" s="295">
        <v>9500119</v>
      </c>
      <c r="AL3205" s="44" t="s">
        <v>7355</v>
      </c>
      <c r="AM3205" s="44">
        <v>0</v>
      </c>
      <c r="AN3205" s="296">
        <v>296308000</v>
      </c>
      <c r="AO3205" s="34"/>
      <c r="AP3205" s="34"/>
      <c r="AQ3205" s="34"/>
      <c r="AR3205" s="34"/>
      <c r="AS3205" s="34"/>
      <c r="AT3205" s="44" t="e">
        <v>#N/A</v>
      </c>
      <c r="AU3205" s="44"/>
      <c r="AV3205" s="751" t="e" cm="1">
        <f t="array" ref="AV32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5" s="34"/>
      <c r="AX3205" s="34"/>
      <c r="AY3205" s="34"/>
      <c r="AZ3205" s="34"/>
      <c r="BA3205" s="34"/>
      <c r="BB3205" s="34"/>
      <c r="BC3205" s="34"/>
      <c r="BD3205" s="44">
        <v>420402</v>
      </c>
      <c r="BE3205" s="34" t="s">
        <v>7393</v>
      </c>
      <c r="BF3205" s="43" t="s">
        <v>426</v>
      </c>
      <c r="BG3205" s="34" t="s">
        <v>7392</v>
      </c>
      <c r="BH3205" s="34" t="s">
        <v>7352</v>
      </c>
      <c r="BI3205" s="34"/>
      <c r="BJ3205" s="44" t="s">
        <v>7362</v>
      </c>
      <c r="BK3205" s="44" t="s">
        <v>7362</v>
      </c>
    </row>
    <row r="3206" spans="22:63">
      <c r="V3206" s="43">
        <v>658</v>
      </c>
      <c r="W3206" s="34" t="s">
        <v>7350</v>
      </c>
      <c r="X3206" s="44">
        <v>420403</v>
      </c>
      <c r="Y3206" s="34" t="s">
        <v>7394</v>
      </c>
      <c r="Z3206" s="43" t="s">
        <v>426</v>
      </c>
      <c r="AA3206" s="34" t="s">
        <v>7392</v>
      </c>
      <c r="AB3206" s="34" t="s">
        <v>7352</v>
      </c>
      <c r="AC3206" s="34"/>
      <c r="AD3206" s="44" t="s">
        <v>7362</v>
      </c>
      <c r="AE3206" s="44" t="s">
        <v>7362</v>
      </c>
      <c r="AF3206" s="43">
        <v>658</v>
      </c>
      <c r="AG3206" s="34" t="s">
        <v>7350</v>
      </c>
      <c r="AH3206" s="34" t="s">
        <v>7350</v>
      </c>
      <c r="AI3206" s="43" t="s">
        <v>7353</v>
      </c>
      <c r="AJ3206" s="44" t="s">
        <v>7354</v>
      </c>
      <c r="AK3206" s="295">
        <v>9500119</v>
      </c>
      <c r="AL3206" s="44" t="s">
        <v>7355</v>
      </c>
      <c r="AM3206" s="44">
        <v>0</v>
      </c>
      <c r="AN3206" s="296">
        <v>296308000</v>
      </c>
      <c r="AO3206" s="34"/>
      <c r="AP3206" s="34"/>
      <c r="AQ3206" s="34"/>
      <c r="AR3206" s="34"/>
      <c r="AS3206" s="34"/>
      <c r="AT3206" s="44" t="e">
        <v>#N/A</v>
      </c>
      <c r="AU3206" s="44"/>
      <c r="AV3206" s="751" t="e" cm="1">
        <f t="array" ref="AV32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6" s="34"/>
      <c r="AX3206" s="34"/>
      <c r="AY3206" s="34"/>
      <c r="AZ3206" s="34"/>
      <c r="BA3206" s="34"/>
      <c r="BB3206" s="34"/>
      <c r="BC3206" s="34"/>
      <c r="BD3206" s="44">
        <v>420403</v>
      </c>
      <c r="BE3206" s="34" t="s">
        <v>7394</v>
      </c>
      <c r="BF3206" s="43" t="s">
        <v>426</v>
      </c>
      <c r="BG3206" s="34" t="s">
        <v>7392</v>
      </c>
      <c r="BH3206" s="34" t="s">
        <v>7352</v>
      </c>
      <c r="BI3206" s="34"/>
      <c r="BJ3206" s="44" t="s">
        <v>7362</v>
      </c>
      <c r="BK3206" s="44" t="s">
        <v>7362</v>
      </c>
    </row>
    <row r="3207" spans="22:63">
      <c r="V3207" s="43">
        <v>658</v>
      </c>
      <c r="W3207" s="34" t="s">
        <v>7350</v>
      </c>
      <c r="X3207" s="44">
        <v>420404</v>
      </c>
      <c r="Y3207" s="34" t="s">
        <v>7395</v>
      </c>
      <c r="Z3207" s="43" t="s">
        <v>426</v>
      </c>
      <c r="AA3207" s="34" t="s">
        <v>7392</v>
      </c>
      <c r="AB3207" s="34" t="s">
        <v>7352</v>
      </c>
      <c r="AC3207" s="34"/>
      <c r="AD3207" s="44" t="s">
        <v>7362</v>
      </c>
      <c r="AE3207" s="44" t="s">
        <v>7362</v>
      </c>
      <c r="AF3207" s="43">
        <v>658</v>
      </c>
      <c r="AG3207" s="34" t="s">
        <v>7350</v>
      </c>
      <c r="AH3207" s="34" t="s">
        <v>7350</v>
      </c>
      <c r="AI3207" s="43" t="s">
        <v>7353</v>
      </c>
      <c r="AJ3207" s="44" t="s">
        <v>7354</v>
      </c>
      <c r="AK3207" s="295">
        <v>9500119</v>
      </c>
      <c r="AL3207" s="44" t="s">
        <v>7355</v>
      </c>
      <c r="AM3207" s="44">
        <v>0</v>
      </c>
      <c r="AN3207" s="296">
        <v>296308000</v>
      </c>
      <c r="AO3207" s="34"/>
      <c r="AP3207" s="34"/>
      <c r="AQ3207" s="34"/>
      <c r="AR3207" s="34"/>
      <c r="AS3207" s="34"/>
      <c r="AT3207" s="44" t="e">
        <v>#N/A</v>
      </c>
      <c r="AU3207" s="44"/>
      <c r="AV3207" s="751" t="e" cm="1">
        <f t="array" ref="AV32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7" s="34"/>
      <c r="AX3207" s="34"/>
      <c r="AY3207" s="34"/>
      <c r="AZ3207" s="34"/>
      <c r="BA3207" s="34"/>
      <c r="BB3207" s="34"/>
      <c r="BC3207" s="34"/>
      <c r="BD3207" s="44">
        <v>420404</v>
      </c>
      <c r="BE3207" s="34" t="s">
        <v>7395</v>
      </c>
      <c r="BF3207" s="43" t="s">
        <v>426</v>
      </c>
      <c r="BG3207" s="34" t="s">
        <v>7392</v>
      </c>
      <c r="BH3207" s="34" t="s">
        <v>7352</v>
      </c>
      <c r="BI3207" s="34"/>
      <c r="BJ3207" s="44" t="s">
        <v>7362</v>
      </c>
      <c r="BK3207" s="44" t="s">
        <v>7362</v>
      </c>
    </row>
    <row r="3208" spans="22:63">
      <c r="V3208" s="43">
        <v>658</v>
      </c>
      <c r="W3208" s="34" t="s">
        <v>7350</v>
      </c>
      <c r="X3208" s="44">
        <v>420405</v>
      </c>
      <c r="Y3208" s="34" t="s">
        <v>7392</v>
      </c>
      <c r="Z3208" s="43" t="s">
        <v>426</v>
      </c>
      <c r="AA3208" s="34" t="s">
        <v>7392</v>
      </c>
      <c r="AB3208" s="34" t="s">
        <v>7352</v>
      </c>
      <c r="AC3208" s="34"/>
      <c r="AD3208" s="44" t="s">
        <v>7362</v>
      </c>
      <c r="AE3208" s="44" t="s">
        <v>7362</v>
      </c>
      <c r="AF3208" s="43">
        <v>658</v>
      </c>
      <c r="AG3208" s="34" t="s">
        <v>7350</v>
      </c>
      <c r="AH3208" s="34" t="s">
        <v>7350</v>
      </c>
      <c r="AI3208" s="43" t="s">
        <v>7353</v>
      </c>
      <c r="AJ3208" s="44" t="s">
        <v>7354</v>
      </c>
      <c r="AK3208" s="295">
        <v>9500119</v>
      </c>
      <c r="AL3208" s="44" t="s">
        <v>7355</v>
      </c>
      <c r="AM3208" s="44">
        <v>0</v>
      </c>
      <c r="AN3208" s="296">
        <v>296308000</v>
      </c>
      <c r="AO3208" s="34"/>
      <c r="AP3208" s="34"/>
      <c r="AQ3208" s="34"/>
      <c r="AR3208" s="34"/>
      <c r="AS3208" s="34"/>
      <c r="AT3208" s="44" t="e">
        <v>#N/A</v>
      </c>
      <c r="AU3208" s="44"/>
      <c r="AV3208" s="751" t="e" cm="1">
        <f t="array" ref="AV32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8" s="34"/>
      <c r="AX3208" s="34"/>
      <c r="AY3208" s="34"/>
      <c r="AZ3208" s="34"/>
      <c r="BA3208" s="34"/>
      <c r="BB3208" s="34"/>
      <c r="BC3208" s="34"/>
      <c r="BD3208" s="44">
        <v>420405</v>
      </c>
      <c r="BE3208" s="34" t="s">
        <v>7392</v>
      </c>
      <c r="BF3208" s="43" t="s">
        <v>426</v>
      </c>
      <c r="BG3208" s="34" t="s">
        <v>7392</v>
      </c>
      <c r="BH3208" s="34" t="s">
        <v>7352</v>
      </c>
      <c r="BI3208" s="34"/>
      <c r="BJ3208" s="44" t="s">
        <v>7362</v>
      </c>
      <c r="BK3208" s="44" t="s">
        <v>7362</v>
      </c>
    </row>
    <row r="3209" spans="22:63">
      <c r="V3209" s="43">
        <v>658</v>
      </c>
      <c r="W3209" s="34" t="s">
        <v>7350</v>
      </c>
      <c r="X3209" s="44">
        <v>420400</v>
      </c>
      <c r="Y3209" s="34" t="s">
        <v>7396</v>
      </c>
      <c r="Z3209" s="43" t="s">
        <v>426</v>
      </c>
      <c r="AA3209" s="34" t="s">
        <v>7392</v>
      </c>
      <c r="AB3209" s="34" t="s">
        <v>7352</v>
      </c>
      <c r="AC3209" s="34"/>
      <c r="AD3209" s="44" t="s">
        <v>7362</v>
      </c>
      <c r="AE3209" s="44" t="s">
        <v>7362</v>
      </c>
      <c r="AF3209" s="43">
        <v>658</v>
      </c>
      <c r="AG3209" s="34" t="s">
        <v>7350</v>
      </c>
      <c r="AH3209" s="34" t="s">
        <v>7350</v>
      </c>
      <c r="AI3209" s="43" t="s">
        <v>7353</v>
      </c>
      <c r="AJ3209" s="44" t="s">
        <v>7354</v>
      </c>
      <c r="AK3209" s="295">
        <v>9500119</v>
      </c>
      <c r="AL3209" s="44" t="s">
        <v>7355</v>
      </c>
      <c r="AM3209" s="44">
        <v>0</v>
      </c>
      <c r="AN3209" s="296">
        <v>296308000</v>
      </c>
      <c r="AO3209" s="34"/>
      <c r="AP3209" s="34"/>
      <c r="AQ3209" s="34"/>
      <c r="AR3209" s="34"/>
      <c r="AS3209" s="34"/>
      <c r="AT3209" s="44" t="e">
        <v>#N/A</v>
      </c>
      <c r="AU3209" s="44"/>
      <c r="AV3209" s="751" t="e" cm="1">
        <f t="array" ref="AV32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09" s="34"/>
      <c r="AX3209" s="34"/>
      <c r="AY3209" s="34"/>
      <c r="AZ3209" s="34"/>
      <c r="BA3209" s="34"/>
      <c r="BB3209" s="34"/>
      <c r="BC3209" s="34"/>
      <c r="BD3209" s="44">
        <v>420400</v>
      </c>
      <c r="BE3209" s="34" t="s">
        <v>7396</v>
      </c>
      <c r="BF3209" s="43" t="s">
        <v>426</v>
      </c>
      <c r="BG3209" s="34" t="s">
        <v>7392</v>
      </c>
      <c r="BH3209" s="34" t="s">
        <v>7352</v>
      </c>
      <c r="BI3209" s="34"/>
      <c r="BJ3209" s="44" t="s">
        <v>7362</v>
      </c>
      <c r="BK3209" s="44" t="s">
        <v>7362</v>
      </c>
    </row>
    <row r="3210" spans="22:63">
      <c r="V3210" s="43">
        <v>658</v>
      </c>
      <c r="W3210" s="34" t="s">
        <v>7350</v>
      </c>
      <c r="X3210" s="44">
        <v>420406</v>
      </c>
      <c r="Y3210" s="34" t="s">
        <v>7397</v>
      </c>
      <c r="Z3210" s="43" t="s">
        <v>426</v>
      </c>
      <c r="AA3210" s="34" t="s">
        <v>7392</v>
      </c>
      <c r="AB3210" s="34" t="s">
        <v>7352</v>
      </c>
      <c r="AC3210" s="34"/>
      <c r="AD3210" s="44" t="s">
        <v>7362</v>
      </c>
      <c r="AE3210" s="44" t="s">
        <v>7362</v>
      </c>
      <c r="AF3210" s="43">
        <v>658</v>
      </c>
      <c r="AG3210" s="34" t="s">
        <v>7350</v>
      </c>
      <c r="AH3210" s="34" t="s">
        <v>7350</v>
      </c>
      <c r="AI3210" s="43" t="s">
        <v>7353</v>
      </c>
      <c r="AJ3210" s="44" t="s">
        <v>7354</v>
      </c>
      <c r="AK3210" s="295">
        <v>9500119</v>
      </c>
      <c r="AL3210" s="44" t="s">
        <v>7355</v>
      </c>
      <c r="AM3210" s="44">
        <v>0</v>
      </c>
      <c r="AN3210" s="296">
        <v>296308000</v>
      </c>
      <c r="AO3210" s="34"/>
      <c r="AP3210" s="34"/>
      <c r="AQ3210" s="34"/>
      <c r="AR3210" s="34"/>
      <c r="AS3210" s="34"/>
      <c r="AT3210" s="44" t="e">
        <v>#N/A</v>
      </c>
      <c r="AU3210" s="44"/>
      <c r="AV3210" s="751" t="e" cm="1">
        <f t="array" ref="AV32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0" s="34"/>
      <c r="AX3210" s="34"/>
      <c r="AY3210" s="34"/>
      <c r="AZ3210" s="34"/>
      <c r="BA3210" s="34"/>
      <c r="BB3210" s="34"/>
      <c r="BC3210" s="34"/>
      <c r="BD3210" s="44">
        <v>420406</v>
      </c>
      <c r="BE3210" s="34" t="s">
        <v>7397</v>
      </c>
      <c r="BF3210" s="43" t="s">
        <v>426</v>
      </c>
      <c r="BG3210" s="34" t="s">
        <v>7392</v>
      </c>
      <c r="BH3210" s="34" t="s">
        <v>7352</v>
      </c>
      <c r="BI3210" s="34"/>
      <c r="BJ3210" s="44" t="s">
        <v>7362</v>
      </c>
      <c r="BK3210" s="44" t="s">
        <v>7362</v>
      </c>
    </row>
    <row r="3211" spans="22:63">
      <c r="V3211" s="43">
        <v>658</v>
      </c>
      <c r="W3211" s="34" t="s">
        <v>7350</v>
      </c>
      <c r="X3211" s="44">
        <v>420501</v>
      </c>
      <c r="Y3211" s="34" t="s">
        <v>7398</v>
      </c>
      <c r="Z3211" s="43" t="s">
        <v>426</v>
      </c>
      <c r="AA3211" s="34" t="s">
        <v>7399</v>
      </c>
      <c r="AB3211" s="34" t="s">
        <v>7352</v>
      </c>
      <c r="AC3211" s="34"/>
      <c r="AD3211" s="44" t="s">
        <v>7362</v>
      </c>
      <c r="AE3211" s="44" t="s">
        <v>7362</v>
      </c>
      <c r="AF3211" s="43">
        <v>658</v>
      </c>
      <c r="AG3211" s="34" t="s">
        <v>7350</v>
      </c>
      <c r="AH3211" s="34" t="s">
        <v>7350</v>
      </c>
      <c r="AI3211" s="43" t="s">
        <v>7353</v>
      </c>
      <c r="AJ3211" s="44" t="s">
        <v>7354</v>
      </c>
      <c r="AK3211" s="295">
        <v>9500119</v>
      </c>
      <c r="AL3211" s="44" t="s">
        <v>7355</v>
      </c>
      <c r="AM3211" s="44">
        <v>0</v>
      </c>
      <c r="AN3211" s="296">
        <v>296308000</v>
      </c>
      <c r="AO3211" s="34"/>
      <c r="AP3211" s="34"/>
      <c r="AQ3211" s="34"/>
      <c r="AR3211" s="34"/>
      <c r="AS3211" s="34"/>
      <c r="AT3211" s="44" t="e">
        <v>#N/A</v>
      </c>
      <c r="AU3211" s="44"/>
      <c r="AV3211" s="751" t="e" cm="1">
        <f t="array" ref="AV32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1" s="34"/>
      <c r="AX3211" s="34"/>
      <c r="AY3211" s="34"/>
      <c r="AZ3211" s="34"/>
      <c r="BA3211" s="34"/>
      <c r="BB3211" s="34"/>
      <c r="BC3211" s="34"/>
      <c r="BD3211" s="44">
        <v>420501</v>
      </c>
      <c r="BE3211" s="34" t="s">
        <v>7398</v>
      </c>
      <c r="BF3211" s="43" t="s">
        <v>426</v>
      </c>
      <c r="BG3211" s="34" t="s">
        <v>7399</v>
      </c>
      <c r="BH3211" s="34" t="s">
        <v>7352</v>
      </c>
      <c r="BI3211" s="34"/>
      <c r="BJ3211" s="44" t="s">
        <v>7362</v>
      </c>
      <c r="BK3211" s="44" t="s">
        <v>7362</v>
      </c>
    </row>
    <row r="3212" spans="22:63">
      <c r="V3212" s="43">
        <v>658</v>
      </c>
      <c r="W3212" s="34" t="s">
        <v>7350</v>
      </c>
      <c r="X3212" s="44">
        <v>420502</v>
      </c>
      <c r="Y3212" s="34" t="s">
        <v>7400</v>
      </c>
      <c r="Z3212" s="43" t="s">
        <v>426</v>
      </c>
      <c r="AA3212" s="34" t="s">
        <v>7399</v>
      </c>
      <c r="AB3212" s="34" t="s">
        <v>7352</v>
      </c>
      <c r="AC3212" s="34"/>
      <c r="AD3212" s="44" t="s">
        <v>7362</v>
      </c>
      <c r="AE3212" s="44" t="s">
        <v>7362</v>
      </c>
      <c r="AF3212" s="43">
        <v>658</v>
      </c>
      <c r="AG3212" s="34" t="s">
        <v>7350</v>
      </c>
      <c r="AH3212" s="34" t="s">
        <v>7350</v>
      </c>
      <c r="AI3212" s="43" t="s">
        <v>7353</v>
      </c>
      <c r="AJ3212" s="44" t="s">
        <v>7354</v>
      </c>
      <c r="AK3212" s="295">
        <v>9500119</v>
      </c>
      <c r="AL3212" s="44" t="s">
        <v>7355</v>
      </c>
      <c r="AM3212" s="44">
        <v>0</v>
      </c>
      <c r="AN3212" s="296">
        <v>296308000</v>
      </c>
      <c r="AO3212" s="34"/>
      <c r="AP3212" s="34"/>
      <c r="AQ3212" s="34"/>
      <c r="AR3212" s="34"/>
      <c r="AS3212" s="34"/>
      <c r="AT3212" s="44" t="e">
        <v>#N/A</v>
      </c>
      <c r="AU3212" s="44"/>
      <c r="AV3212" s="751" t="e" cm="1">
        <f t="array" ref="AV32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2" s="34"/>
      <c r="AX3212" s="34"/>
      <c r="AY3212" s="34"/>
      <c r="AZ3212" s="34"/>
      <c r="BA3212" s="34"/>
      <c r="BB3212" s="34"/>
      <c r="BC3212" s="34"/>
      <c r="BD3212" s="44">
        <v>420502</v>
      </c>
      <c r="BE3212" s="34" t="s">
        <v>7400</v>
      </c>
      <c r="BF3212" s="43" t="s">
        <v>426</v>
      </c>
      <c r="BG3212" s="34" t="s">
        <v>7399</v>
      </c>
      <c r="BH3212" s="34" t="s">
        <v>7352</v>
      </c>
      <c r="BI3212" s="34"/>
      <c r="BJ3212" s="44" t="s">
        <v>7362</v>
      </c>
      <c r="BK3212" s="44" t="s">
        <v>7362</v>
      </c>
    </row>
    <row r="3213" spans="22:63">
      <c r="V3213" s="43">
        <v>658</v>
      </c>
      <c r="W3213" s="34" t="s">
        <v>7350</v>
      </c>
      <c r="X3213" s="44">
        <v>420503</v>
      </c>
      <c r="Y3213" s="34" t="s">
        <v>7401</v>
      </c>
      <c r="Z3213" s="43" t="s">
        <v>426</v>
      </c>
      <c r="AA3213" s="34" t="s">
        <v>7399</v>
      </c>
      <c r="AB3213" s="34" t="s">
        <v>7352</v>
      </c>
      <c r="AC3213" s="34"/>
      <c r="AD3213" s="44" t="s">
        <v>7362</v>
      </c>
      <c r="AE3213" s="44" t="s">
        <v>7362</v>
      </c>
      <c r="AF3213" s="43">
        <v>658</v>
      </c>
      <c r="AG3213" s="34" t="s">
        <v>7350</v>
      </c>
      <c r="AH3213" s="34" t="s">
        <v>7350</v>
      </c>
      <c r="AI3213" s="43" t="s">
        <v>7353</v>
      </c>
      <c r="AJ3213" s="44" t="s">
        <v>7354</v>
      </c>
      <c r="AK3213" s="295">
        <v>9500119</v>
      </c>
      <c r="AL3213" s="44" t="s">
        <v>7355</v>
      </c>
      <c r="AM3213" s="44">
        <v>0</v>
      </c>
      <c r="AN3213" s="296">
        <v>296308000</v>
      </c>
      <c r="AO3213" s="34"/>
      <c r="AP3213" s="34"/>
      <c r="AQ3213" s="34"/>
      <c r="AR3213" s="34"/>
      <c r="AS3213" s="34"/>
      <c r="AT3213" s="44" t="e">
        <v>#N/A</v>
      </c>
      <c r="AU3213" s="44"/>
      <c r="AV3213" s="751" t="e" cm="1">
        <f t="array" ref="AV32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3" s="34"/>
      <c r="AX3213" s="34"/>
      <c r="AY3213" s="34"/>
      <c r="AZ3213" s="34"/>
      <c r="BA3213" s="34"/>
      <c r="BB3213" s="34"/>
      <c r="BC3213" s="34"/>
      <c r="BD3213" s="44">
        <v>420503</v>
      </c>
      <c r="BE3213" s="34" t="s">
        <v>7401</v>
      </c>
      <c r="BF3213" s="43" t="s">
        <v>426</v>
      </c>
      <c r="BG3213" s="34" t="s">
        <v>7399</v>
      </c>
      <c r="BH3213" s="34" t="s">
        <v>7352</v>
      </c>
      <c r="BI3213" s="34"/>
      <c r="BJ3213" s="44" t="s">
        <v>7362</v>
      </c>
      <c r="BK3213" s="44" t="s">
        <v>7362</v>
      </c>
    </row>
    <row r="3214" spans="22:63">
      <c r="V3214" s="43">
        <v>658</v>
      </c>
      <c r="W3214" s="34" t="s">
        <v>7350</v>
      </c>
      <c r="X3214" s="44">
        <v>420504</v>
      </c>
      <c r="Y3214" s="34" t="s">
        <v>7402</v>
      </c>
      <c r="Z3214" s="43" t="s">
        <v>426</v>
      </c>
      <c r="AA3214" s="34" t="s">
        <v>7399</v>
      </c>
      <c r="AB3214" s="34" t="s">
        <v>7352</v>
      </c>
      <c r="AC3214" s="34"/>
      <c r="AD3214" s="44" t="s">
        <v>7362</v>
      </c>
      <c r="AE3214" s="44" t="s">
        <v>7362</v>
      </c>
      <c r="AF3214" s="43">
        <v>658</v>
      </c>
      <c r="AG3214" s="34" t="s">
        <v>7350</v>
      </c>
      <c r="AH3214" s="34" t="s">
        <v>7350</v>
      </c>
      <c r="AI3214" s="43" t="s">
        <v>7353</v>
      </c>
      <c r="AJ3214" s="44" t="s">
        <v>7354</v>
      </c>
      <c r="AK3214" s="295">
        <v>9500119</v>
      </c>
      <c r="AL3214" s="44" t="s">
        <v>7355</v>
      </c>
      <c r="AM3214" s="44">
        <v>0</v>
      </c>
      <c r="AN3214" s="296">
        <v>296308000</v>
      </c>
      <c r="AO3214" s="34"/>
      <c r="AP3214" s="34"/>
      <c r="AQ3214" s="34"/>
      <c r="AR3214" s="34"/>
      <c r="AS3214" s="34"/>
      <c r="AT3214" s="44" t="e">
        <v>#N/A</v>
      </c>
      <c r="AU3214" s="44"/>
      <c r="AV3214" s="751" t="e" cm="1">
        <f t="array" ref="AV32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4" s="34"/>
      <c r="AX3214" s="34"/>
      <c r="AY3214" s="34"/>
      <c r="AZ3214" s="34"/>
      <c r="BA3214" s="34"/>
      <c r="BB3214" s="34"/>
      <c r="BC3214" s="34"/>
      <c r="BD3214" s="44">
        <v>420504</v>
      </c>
      <c r="BE3214" s="34" t="s">
        <v>7402</v>
      </c>
      <c r="BF3214" s="43" t="s">
        <v>426</v>
      </c>
      <c r="BG3214" s="34" t="s">
        <v>7399</v>
      </c>
      <c r="BH3214" s="34" t="s">
        <v>7352</v>
      </c>
      <c r="BI3214" s="34"/>
      <c r="BJ3214" s="44" t="s">
        <v>7362</v>
      </c>
      <c r="BK3214" s="44" t="s">
        <v>7362</v>
      </c>
    </row>
    <row r="3215" spans="22:63">
      <c r="V3215" s="43">
        <v>658</v>
      </c>
      <c r="W3215" s="34" t="s">
        <v>7350</v>
      </c>
      <c r="X3215" s="44">
        <v>420505</v>
      </c>
      <c r="Y3215" s="34" t="s">
        <v>616</v>
      </c>
      <c r="Z3215" s="43" t="s">
        <v>426</v>
      </c>
      <c r="AA3215" s="34" t="s">
        <v>7399</v>
      </c>
      <c r="AB3215" s="34" t="s">
        <v>7352</v>
      </c>
      <c r="AC3215" s="34"/>
      <c r="AD3215" s="44" t="s">
        <v>7362</v>
      </c>
      <c r="AE3215" s="44" t="s">
        <v>7362</v>
      </c>
      <c r="AF3215" s="43">
        <v>658</v>
      </c>
      <c r="AG3215" s="34" t="s">
        <v>7350</v>
      </c>
      <c r="AH3215" s="34" t="s">
        <v>7350</v>
      </c>
      <c r="AI3215" s="43" t="s">
        <v>7353</v>
      </c>
      <c r="AJ3215" s="44" t="s">
        <v>7354</v>
      </c>
      <c r="AK3215" s="295">
        <v>9500119</v>
      </c>
      <c r="AL3215" s="44" t="s">
        <v>7355</v>
      </c>
      <c r="AM3215" s="44">
        <v>0</v>
      </c>
      <c r="AN3215" s="296">
        <v>296308000</v>
      </c>
      <c r="AO3215" s="34"/>
      <c r="AP3215" s="34"/>
      <c r="AQ3215" s="34"/>
      <c r="AR3215" s="34"/>
      <c r="AS3215" s="34"/>
      <c r="AT3215" s="44" t="e">
        <v>#N/A</v>
      </c>
      <c r="AU3215" s="44"/>
      <c r="AV3215" s="751" t="e" cm="1">
        <f t="array" ref="AV32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5" s="34"/>
      <c r="AX3215" s="34"/>
      <c r="AY3215" s="34"/>
      <c r="AZ3215" s="34"/>
      <c r="BA3215" s="34"/>
      <c r="BB3215" s="34"/>
      <c r="BC3215" s="34"/>
      <c r="BD3215" s="44">
        <v>420505</v>
      </c>
      <c r="BE3215" s="34" t="s">
        <v>616</v>
      </c>
      <c r="BF3215" s="43" t="s">
        <v>426</v>
      </c>
      <c r="BG3215" s="34" t="s">
        <v>7399</v>
      </c>
      <c r="BH3215" s="34" t="s">
        <v>7352</v>
      </c>
      <c r="BI3215" s="34"/>
      <c r="BJ3215" s="44" t="s">
        <v>7362</v>
      </c>
      <c r="BK3215" s="44" t="s">
        <v>7362</v>
      </c>
    </row>
    <row r="3216" spans="22:63">
      <c r="V3216" s="43">
        <v>658</v>
      </c>
      <c r="W3216" s="34" t="s">
        <v>7350</v>
      </c>
      <c r="X3216" s="44">
        <v>420506</v>
      </c>
      <c r="Y3216" s="34" t="s">
        <v>7403</v>
      </c>
      <c r="Z3216" s="43" t="s">
        <v>426</v>
      </c>
      <c r="AA3216" s="34" t="s">
        <v>7399</v>
      </c>
      <c r="AB3216" s="34" t="s">
        <v>7352</v>
      </c>
      <c r="AC3216" s="34"/>
      <c r="AD3216" s="44" t="s">
        <v>7362</v>
      </c>
      <c r="AE3216" s="44" t="s">
        <v>7362</v>
      </c>
      <c r="AF3216" s="43">
        <v>658</v>
      </c>
      <c r="AG3216" s="34" t="s">
        <v>7350</v>
      </c>
      <c r="AH3216" s="34" t="s">
        <v>7350</v>
      </c>
      <c r="AI3216" s="43" t="s">
        <v>7353</v>
      </c>
      <c r="AJ3216" s="44" t="s">
        <v>7354</v>
      </c>
      <c r="AK3216" s="295">
        <v>9500119</v>
      </c>
      <c r="AL3216" s="44" t="s">
        <v>7355</v>
      </c>
      <c r="AM3216" s="44">
        <v>0</v>
      </c>
      <c r="AN3216" s="296">
        <v>296308000</v>
      </c>
      <c r="AO3216" s="34"/>
      <c r="AP3216" s="34"/>
      <c r="AQ3216" s="34"/>
      <c r="AR3216" s="34"/>
      <c r="AS3216" s="34"/>
      <c r="AT3216" s="44" t="e">
        <v>#N/A</v>
      </c>
      <c r="AU3216" s="44"/>
      <c r="AV3216" s="751" t="e" cm="1">
        <f t="array" ref="AV32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6" s="34"/>
      <c r="AX3216" s="34"/>
      <c r="AY3216" s="34"/>
      <c r="AZ3216" s="34"/>
      <c r="BA3216" s="34"/>
      <c r="BB3216" s="34"/>
      <c r="BC3216" s="34"/>
      <c r="BD3216" s="44">
        <v>420506</v>
      </c>
      <c r="BE3216" s="34" t="s">
        <v>7403</v>
      </c>
      <c r="BF3216" s="43" t="s">
        <v>426</v>
      </c>
      <c r="BG3216" s="34" t="s">
        <v>7399</v>
      </c>
      <c r="BH3216" s="34" t="s">
        <v>7352</v>
      </c>
      <c r="BI3216" s="34"/>
      <c r="BJ3216" s="44" t="s">
        <v>7362</v>
      </c>
      <c r="BK3216" s="44" t="s">
        <v>7362</v>
      </c>
    </row>
    <row r="3217" spans="22:63">
      <c r="V3217" s="43">
        <v>658</v>
      </c>
      <c r="W3217" s="34" t="s">
        <v>7350</v>
      </c>
      <c r="X3217" s="44">
        <v>420507</v>
      </c>
      <c r="Y3217" s="34" t="s">
        <v>7404</v>
      </c>
      <c r="Z3217" s="43" t="s">
        <v>426</v>
      </c>
      <c r="AA3217" s="34" t="s">
        <v>7399</v>
      </c>
      <c r="AB3217" s="34" t="s">
        <v>7352</v>
      </c>
      <c r="AC3217" s="34"/>
      <c r="AD3217" s="44" t="s">
        <v>7362</v>
      </c>
      <c r="AE3217" s="44" t="s">
        <v>7362</v>
      </c>
      <c r="AF3217" s="43">
        <v>658</v>
      </c>
      <c r="AG3217" s="34" t="s">
        <v>7350</v>
      </c>
      <c r="AH3217" s="34" t="s">
        <v>7350</v>
      </c>
      <c r="AI3217" s="43" t="s">
        <v>7353</v>
      </c>
      <c r="AJ3217" s="44" t="s">
        <v>7354</v>
      </c>
      <c r="AK3217" s="295">
        <v>9500119</v>
      </c>
      <c r="AL3217" s="44" t="s">
        <v>7355</v>
      </c>
      <c r="AM3217" s="44">
        <v>0</v>
      </c>
      <c r="AN3217" s="296">
        <v>296308000</v>
      </c>
      <c r="AO3217" s="34"/>
      <c r="AP3217" s="34"/>
      <c r="AQ3217" s="34"/>
      <c r="AR3217" s="34"/>
      <c r="AS3217" s="34"/>
      <c r="AT3217" s="44" t="e">
        <v>#N/A</v>
      </c>
      <c r="AU3217" s="44"/>
      <c r="AV3217" s="751" t="e" cm="1">
        <f t="array" ref="AV32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7" s="34"/>
      <c r="AX3217" s="34"/>
      <c r="AY3217" s="34"/>
      <c r="AZ3217" s="34"/>
      <c r="BA3217" s="34"/>
      <c r="BB3217" s="34"/>
      <c r="BC3217" s="34"/>
      <c r="BD3217" s="44">
        <v>420507</v>
      </c>
      <c r="BE3217" s="34" t="s">
        <v>7404</v>
      </c>
      <c r="BF3217" s="43" t="s">
        <v>426</v>
      </c>
      <c r="BG3217" s="34" t="s">
        <v>7399</v>
      </c>
      <c r="BH3217" s="34" t="s">
        <v>7352</v>
      </c>
      <c r="BI3217" s="34"/>
      <c r="BJ3217" s="44" t="s">
        <v>7362</v>
      </c>
      <c r="BK3217" s="44" t="s">
        <v>7362</v>
      </c>
    </row>
    <row r="3218" spans="22:63">
      <c r="V3218" s="43">
        <v>658</v>
      </c>
      <c r="W3218" s="34" t="s">
        <v>7350</v>
      </c>
      <c r="X3218" s="44">
        <v>420508</v>
      </c>
      <c r="Y3218" s="34" t="s">
        <v>7405</v>
      </c>
      <c r="Z3218" s="43" t="s">
        <v>426</v>
      </c>
      <c r="AA3218" s="34" t="s">
        <v>7399</v>
      </c>
      <c r="AB3218" s="34" t="s">
        <v>7352</v>
      </c>
      <c r="AC3218" s="34"/>
      <c r="AD3218" s="44" t="s">
        <v>7362</v>
      </c>
      <c r="AE3218" s="44" t="s">
        <v>7362</v>
      </c>
      <c r="AF3218" s="43">
        <v>658</v>
      </c>
      <c r="AG3218" s="34" t="s">
        <v>7350</v>
      </c>
      <c r="AH3218" s="34" t="s">
        <v>7350</v>
      </c>
      <c r="AI3218" s="43" t="s">
        <v>7353</v>
      </c>
      <c r="AJ3218" s="44" t="s">
        <v>7354</v>
      </c>
      <c r="AK3218" s="295">
        <v>9500119</v>
      </c>
      <c r="AL3218" s="44" t="s">
        <v>7355</v>
      </c>
      <c r="AM3218" s="44">
        <v>0</v>
      </c>
      <c r="AN3218" s="296">
        <v>296308000</v>
      </c>
      <c r="AO3218" s="34"/>
      <c r="AP3218" s="34"/>
      <c r="AQ3218" s="34"/>
      <c r="AR3218" s="34"/>
      <c r="AS3218" s="34"/>
      <c r="AT3218" s="44" t="e">
        <v>#N/A</v>
      </c>
      <c r="AU3218" s="44"/>
      <c r="AV3218" s="751" t="e" cm="1">
        <f t="array" ref="AV32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8" s="34"/>
      <c r="AX3218" s="34"/>
      <c r="AY3218" s="34"/>
      <c r="AZ3218" s="34"/>
      <c r="BA3218" s="34"/>
      <c r="BB3218" s="34"/>
      <c r="BC3218" s="34"/>
      <c r="BD3218" s="44">
        <v>420508</v>
      </c>
      <c r="BE3218" s="34" t="s">
        <v>7405</v>
      </c>
      <c r="BF3218" s="43" t="s">
        <v>426</v>
      </c>
      <c r="BG3218" s="34" t="s">
        <v>7399</v>
      </c>
      <c r="BH3218" s="34" t="s">
        <v>7352</v>
      </c>
      <c r="BI3218" s="34"/>
      <c r="BJ3218" s="44" t="s">
        <v>7362</v>
      </c>
      <c r="BK3218" s="44" t="s">
        <v>7362</v>
      </c>
    </row>
    <row r="3219" spans="22:63">
      <c r="V3219" s="43">
        <v>658</v>
      </c>
      <c r="W3219" s="34" t="s">
        <v>7350</v>
      </c>
      <c r="X3219" s="44">
        <v>420509</v>
      </c>
      <c r="Y3219" s="34" t="s">
        <v>7406</v>
      </c>
      <c r="Z3219" s="43" t="s">
        <v>426</v>
      </c>
      <c r="AA3219" s="34" t="s">
        <v>7399</v>
      </c>
      <c r="AB3219" s="34" t="s">
        <v>7352</v>
      </c>
      <c r="AC3219" s="34"/>
      <c r="AD3219" s="44" t="s">
        <v>7362</v>
      </c>
      <c r="AE3219" s="44" t="s">
        <v>7362</v>
      </c>
      <c r="AF3219" s="43">
        <v>658</v>
      </c>
      <c r="AG3219" s="34" t="s">
        <v>7350</v>
      </c>
      <c r="AH3219" s="34" t="s">
        <v>7350</v>
      </c>
      <c r="AI3219" s="43" t="s">
        <v>7353</v>
      </c>
      <c r="AJ3219" s="44" t="s">
        <v>7354</v>
      </c>
      <c r="AK3219" s="295">
        <v>9500119</v>
      </c>
      <c r="AL3219" s="44" t="s">
        <v>7355</v>
      </c>
      <c r="AM3219" s="44">
        <v>0</v>
      </c>
      <c r="AN3219" s="296">
        <v>296308000</v>
      </c>
      <c r="AO3219" s="34"/>
      <c r="AP3219" s="34"/>
      <c r="AQ3219" s="34"/>
      <c r="AR3219" s="34"/>
      <c r="AS3219" s="34"/>
      <c r="AT3219" s="44" t="e">
        <v>#N/A</v>
      </c>
      <c r="AU3219" s="44"/>
      <c r="AV3219" s="751" t="e" cm="1">
        <f t="array" ref="AV32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19" s="34"/>
      <c r="AX3219" s="34"/>
      <c r="AY3219" s="34"/>
      <c r="AZ3219" s="34"/>
      <c r="BA3219" s="34"/>
      <c r="BB3219" s="34"/>
      <c r="BC3219" s="34"/>
      <c r="BD3219" s="44">
        <v>420509</v>
      </c>
      <c r="BE3219" s="34" t="s">
        <v>7406</v>
      </c>
      <c r="BF3219" s="43" t="s">
        <v>426</v>
      </c>
      <c r="BG3219" s="34" t="s">
        <v>7399</v>
      </c>
      <c r="BH3219" s="34" t="s">
        <v>7352</v>
      </c>
      <c r="BI3219" s="34"/>
      <c r="BJ3219" s="44" t="s">
        <v>7362</v>
      </c>
      <c r="BK3219" s="44" t="s">
        <v>7362</v>
      </c>
    </row>
    <row r="3220" spans="22:63">
      <c r="V3220" s="43">
        <v>658</v>
      </c>
      <c r="W3220" s="34" t="s">
        <v>7350</v>
      </c>
      <c r="X3220" s="44">
        <v>420500</v>
      </c>
      <c r="Y3220" s="34" t="s">
        <v>7407</v>
      </c>
      <c r="Z3220" s="43" t="s">
        <v>426</v>
      </c>
      <c r="AA3220" s="34" t="s">
        <v>7399</v>
      </c>
      <c r="AB3220" s="34" t="s">
        <v>7352</v>
      </c>
      <c r="AC3220" s="34"/>
      <c r="AD3220" s="44" t="s">
        <v>7362</v>
      </c>
      <c r="AE3220" s="44" t="s">
        <v>7362</v>
      </c>
      <c r="AF3220" s="43">
        <v>658</v>
      </c>
      <c r="AG3220" s="34" t="s">
        <v>7350</v>
      </c>
      <c r="AH3220" s="34" t="s">
        <v>7350</v>
      </c>
      <c r="AI3220" s="43" t="s">
        <v>7353</v>
      </c>
      <c r="AJ3220" s="44" t="s">
        <v>7354</v>
      </c>
      <c r="AK3220" s="295">
        <v>9500119</v>
      </c>
      <c r="AL3220" s="44" t="s">
        <v>7355</v>
      </c>
      <c r="AM3220" s="44">
        <v>0</v>
      </c>
      <c r="AN3220" s="296">
        <v>296308000</v>
      </c>
      <c r="AO3220" s="34"/>
      <c r="AP3220" s="34"/>
      <c r="AQ3220" s="34"/>
      <c r="AR3220" s="34"/>
      <c r="AS3220" s="34"/>
      <c r="AT3220" s="44" t="e">
        <v>#N/A</v>
      </c>
      <c r="AU3220" s="44"/>
      <c r="AV3220" s="751" t="e" cm="1">
        <f t="array" ref="AV32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0" s="34"/>
      <c r="AX3220" s="34"/>
      <c r="AY3220" s="34"/>
      <c r="AZ3220" s="34"/>
      <c r="BA3220" s="34"/>
      <c r="BB3220" s="34"/>
      <c r="BC3220" s="34"/>
      <c r="BD3220" s="44">
        <v>420500</v>
      </c>
      <c r="BE3220" s="34" t="s">
        <v>7407</v>
      </c>
      <c r="BF3220" s="43" t="s">
        <v>426</v>
      </c>
      <c r="BG3220" s="34" t="s">
        <v>7399</v>
      </c>
      <c r="BH3220" s="34" t="s">
        <v>7352</v>
      </c>
      <c r="BI3220" s="34"/>
      <c r="BJ3220" s="44" t="s">
        <v>7362</v>
      </c>
      <c r="BK3220" s="44" t="s">
        <v>7362</v>
      </c>
    </row>
    <row r="3221" spans="22:63">
      <c r="V3221" s="43">
        <v>658</v>
      </c>
      <c r="W3221" s="34" t="s">
        <v>7350</v>
      </c>
      <c r="X3221" s="44">
        <v>420510</v>
      </c>
      <c r="Y3221" s="34" t="s">
        <v>7408</v>
      </c>
      <c r="Z3221" s="43" t="s">
        <v>426</v>
      </c>
      <c r="AA3221" s="34" t="s">
        <v>7399</v>
      </c>
      <c r="AB3221" s="34" t="s">
        <v>7352</v>
      </c>
      <c r="AC3221" s="34"/>
      <c r="AD3221" s="44" t="s">
        <v>7362</v>
      </c>
      <c r="AE3221" s="44" t="s">
        <v>7362</v>
      </c>
      <c r="AF3221" s="43">
        <v>658</v>
      </c>
      <c r="AG3221" s="34" t="s">
        <v>7350</v>
      </c>
      <c r="AH3221" s="34" t="s">
        <v>7350</v>
      </c>
      <c r="AI3221" s="43" t="s">
        <v>7353</v>
      </c>
      <c r="AJ3221" s="44" t="s">
        <v>7354</v>
      </c>
      <c r="AK3221" s="295">
        <v>9500119</v>
      </c>
      <c r="AL3221" s="44" t="s">
        <v>7355</v>
      </c>
      <c r="AM3221" s="44">
        <v>0</v>
      </c>
      <c r="AN3221" s="296">
        <v>296308000</v>
      </c>
      <c r="AO3221" s="34"/>
      <c r="AP3221" s="34"/>
      <c r="AQ3221" s="34"/>
      <c r="AR3221" s="34"/>
      <c r="AS3221" s="34"/>
      <c r="AT3221" s="44" t="e">
        <v>#N/A</v>
      </c>
      <c r="AU3221" s="44"/>
      <c r="AV3221" s="751" t="e" cm="1">
        <f t="array" ref="AV32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1" s="34"/>
      <c r="AX3221" s="34"/>
      <c r="AY3221" s="34"/>
      <c r="AZ3221" s="34"/>
      <c r="BA3221" s="34"/>
      <c r="BB3221" s="34"/>
      <c r="BC3221" s="34"/>
      <c r="BD3221" s="44">
        <v>420510</v>
      </c>
      <c r="BE3221" s="34" t="s">
        <v>7408</v>
      </c>
      <c r="BF3221" s="43" t="s">
        <v>426</v>
      </c>
      <c r="BG3221" s="34" t="s">
        <v>7399</v>
      </c>
      <c r="BH3221" s="34" t="s">
        <v>7352</v>
      </c>
      <c r="BI3221" s="34"/>
      <c r="BJ3221" s="44" t="s">
        <v>7362</v>
      </c>
      <c r="BK3221" s="44" t="s">
        <v>7362</v>
      </c>
    </row>
    <row r="3222" spans="22:63">
      <c r="V3222" s="43">
        <v>658</v>
      </c>
      <c r="W3222" s="34" t="s">
        <v>7350</v>
      </c>
      <c r="X3222" s="44">
        <v>420511</v>
      </c>
      <c r="Y3222" s="34" t="s">
        <v>7409</v>
      </c>
      <c r="Z3222" s="43" t="s">
        <v>426</v>
      </c>
      <c r="AA3222" s="34" t="s">
        <v>7399</v>
      </c>
      <c r="AB3222" s="34" t="s">
        <v>7352</v>
      </c>
      <c r="AC3222" s="34"/>
      <c r="AD3222" s="44" t="s">
        <v>7362</v>
      </c>
      <c r="AE3222" s="44" t="s">
        <v>7362</v>
      </c>
      <c r="AF3222" s="43">
        <v>658</v>
      </c>
      <c r="AG3222" s="34" t="s">
        <v>7350</v>
      </c>
      <c r="AH3222" s="34" t="s">
        <v>7350</v>
      </c>
      <c r="AI3222" s="43" t="s">
        <v>7353</v>
      </c>
      <c r="AJ3222" s="44" t="s">
        <v>7354</v>
      </c>
      <c r="AK3222" s="295">
        <v>9500119</v>
      </c>
      <c r="AL3222" s="44" t="s">
        <v>7355</v>
      </c>
      <c r="AM3222" s="44">
        <v>0</v>
      </c>
      <c r="AN3222" s="296">
        <v>296308000</v>
      </c>
      <c r="AO3222" s="34"/>
      <c r="AP3222" s="34"/>
      <c r="AQ3222" s="34"/>
      <c r="AR3222" s="34"/>
      <c r="AS3222" s="34"/>
      <c r="AT3222" s="44" t="e">
        <v>#N/A</v>
      </c>
      <c r="AU3222" s="44"/>
      <c r="AV3222" s="751" t="e" cm="1">
        <f t="array" ref="AV32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2" s="34"/>
      <c r="AX3222" s="34"/>
      <c r="AY3222" s="34"/>
      <c r="AZ3222" s="34"/>
      <c r="BA3222" s="34"/>
      <c r="BB3222" s="34"/>
      <c r="BC3222" s="34"/>
      <c r="BD3222" s="44">
        <v>420511</v>
      </c>
      <c r="BE3222" s="34" t="s">
        <v>7409</v>
      </c>
      <c r="BF3222" s="43" t="s">
        <v>426</v>
      </c>
      <c r="BG3222" s="34" t="s">
        <v>7399</v>
      </c>
      <c r="BH3222" s="34" t="s">
        <v>7352</v>
      </c>
      <c r="BI3222" s="34"/>
      <c r="BJ3222" s="44" t="s">
        <v>7362</v>
      </c>
      <c r="BK3222" s="44" t="s">
        <v>7362</v>
      </c>
    </row>
    <row r="3223" spans="22:63">
      <c r="V3223" s="43">
        <v>658</v>
      </c>
      <c r="W3223" s="34" t="s">
        <v>7350</v>
      </c>
      <c r="X3223" s="44">
        <v>420512</v>
      </c>
      <c r="Y3223" s="34" t="s">
        <v>7410</v>
      </c>
      <c r="Z3223" s="43" t="s">
        <v>426</v>
      </c>
      <c r="AA3223" s="34" t="s">
        <v>7399</v>
      </c>
      <c r="AB3223" s="34" t="s">
        <v>7352</v>
      </c>
      <c r="AC3223" s="34"/>
      <c r="AD3223" s="44" t="s">
        <v>7362</v>
      </c>
      <c r="AE3223" s="44" t="s">
        <v>7362</v>
      </c>
      <c r="AF3223" s="43">
        <v>658</v>
      </c>
      <c r="AG3223" s="34" t="s">
        <v>7350</v>
      </c>
      <c r="AH3223" s="34" t="s">
        <v>7350</v>
      </c>
      <c r="AI3223" s="43" t="s">
        <v>7353</v>
      </c>
      <c r="AJ3223" s="44" t="s">
        <v>7354</v>
      </c>
      <c r="AK3223" s="295">
        <v>9500119</v>
      </c>
      <c r="AL3223" s="44" t="s">
        <v>7355</v>
      </c>
      <c r="AM3223" s="44">
        <v>0</v>
      </c>
      <c r="AN3223" s="296">
        <v>296308000</v>
      </c>
      <c r="AO3223" s="34"/>
      <c r="AP3223" s="34"/>
      <c r="AQ3223" s="34"/>
      <c r="AR3223" s="34"/>
      <c r="AS3223" s="34"/>
      <c r="AT3223" s="44" t="e">
        <v>#N/A</v>
      </c>
      <c r="AU3223" s="44"/>
      <c r="AV3223" s="751" t="e" cm="1">
        <f t="array" ref="AV32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3" s="34"/>
      <c r="AX3223" s="34"/>
      <c r="AY3223" s="34"/>
      <c r="AZ3223" s="34"/>
      <c r="BA3223" s="34"/>
      <c r="BB3223" s="34"/>
      <c r="BC3223" s="34"/>
      <c r="BD3223" s="44">
        <v>420512</v>
      </c>
      <c r="BE3223" s="34" t="s">
        <v>7410</v>
      </c>
      <c r="BF3223" s="43" t="s">
        <v>426</v>
      </c>
      <c r="BG3223" s="34" t="s">
        <v>7399</v>
      </c>
      <c r="BH3223" s="34" t="s">
        <v>7352</v>
      </c>
      <c r="BI3223" s="34"/>
      <c r="BJ3223" s="44" t="s">
        <v>7362</v>
      </c>
      <c r="BK3223" s="44" t="s">
        <v>7362</v>
      </c>
    </row>
    <row r="3224" spans="22:63">
      <c r="V3224" s="43">
        <v>658</v>
      </c>
      <c r="W3224" s="34" t="s">
        <v>7350</v>
      </c>
      <c r="X3224" s="44">
        <v>420513</v>
      </c>
      <c r="Y3224" s="34" t="s">
        <v>1413</v>
      </c>
      <c r="Z3224" s="43" t="s">
        <v>426</v>
      </c>
      <c r="AA3224" s="34" t="s">
        <v>7399</v>
      </c>
      <c r="AB3224" s="34" t="s">
        <v>7352</v>
      </c>
      <c r="AC3224" s="34"/>
      <c r="AD3224" s="44" t="s">
        <v>7362</v>
      </c>
      <c r="AE3224" s="44" t="s">
        <v>7362</v>
      </c>
      <c r="AF3224" s="43">
        <v>658</v>
      </c>
      <c r="AG3224" s="34" t="s">
        <v>7350</v>
      </c>
      <c r="AH3224" s="34" t="s">
        <v>7350</v>
      </c>
      <c r="AI3224" s="43" t="s">
        <v>7353</v>
      </c>
      <c r="AJ3224" s="44" t="s">
        <v>7354</v>
      </c>
      <c r="AK3224" s="295">
        <v>9500119</v>
      </c>
      <c r="AL3224" s="44" t="s">
        <v>7355</v>
      </c>
      <c r="AM3224" s="44">
        <v>0</v>
      </c>
      <c r="AN3224" s="296">
        <v>296308000</v>
      </c>
      <c r="AO3224" s="34"/>
      <c r="AP3224" s="34"/>
      <c r="AQ3224" s="34"/>
      <c r="AR3224" s="34"/>
      <c r="AS3224" s="34"/>
      <c r="AT3224" s="44" t="e">
        <v>#N/A</v>
      </c>
      <c r="AU3224" s="44"/>
      <c r="AV3224" s="751" t="e" cm="1">
        <f t="array" ref="AV32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4" s="34"/>
      <c r="AX3224" s="34"/>
      <c r="AY3224" s="34"/>
      <c r="AZ3224" s="34"/>
      <c r="BA3224" s="34"/>
      <c r="BB3224" s="34"/>
      <c r="BC3224" s="34"/>
      <c r="BD3224" s="44">
        <v>420513</v>
      </c>
      <c r="BE3224" s="34" t="s">
        <v>1413</v>
      </c>
      <c r="BF3224" s="43" t="s">
        <v>426</v>
      </c>
      <c r="BG3224" s="34" t="s">
        <v>7399</v>
      </c>
      <c r="BH3224" s="34" t="s">
        <v>7352</v>
      </c>
      <c r="BI3224" s="34"/>
      <c r="BJ3224" s="44" t="s">
        <v>7362</v>
      </c>
      <c r="BK3224" s="44" t="s">
        <v>7362</v>
      </c>
    </row>
    <row r="3225" spans="22:63">
      <c r="V3225" s="43">
        <v>658</v>
      </c>
      <c r="W3225" s="34" t="s">
        <v>7350</v>
      </c>
      <c r="X3225" s="44">
        <v>420514</v>
      </c>
      <c r="Y3225" s="34" t="s">
        <v>7411</v>
      </c>
      <c r="Z3225" s="43" t="s">
        <v>426</v>
      </c>
      <c r="AA3225" s="34" t="s">
        <v>7399</v>
      </c>
      <c r="AB3225" s="34" t="s">
        <v>7352</v>
      </c>
      <c r="AC3225" s="34"/>
      <c r="AD3225" s="44" t="s">
        <v>7362</v>
      </c>
      <c r="AE3225" s="44" t="s">
        <v>7362</v>
      </c>
      <c r="AF3225" s="43">
        <v>658</v>
      </c>
      <c r="AG3225" s="34" t="s">
        <v>7350</v>
      </c>
      <c r="AH3225" s="34" t="s">
        <v>7350</v>
      </c>
      <c r="AI3225" s="43" t="s">
        <v>7353</v>
      </c>
      <c r="AJ3225" s="44" t="s">
        <v>7354</v>
      </c>
      <c r="AK3225" s="295">
        <v>9500119</v>
      </c>
      <c r="AL3225" s="44" t="s">
        <v>7355</v>
      </c>
      <c r="AM3225" s="44">
        <v>0</v>
      </c>
      <c r="AN3225" s="296">
        <v>296308000</v>
      </c>
      <c r="AO3225" s="34"/>
      <c r="AP3225" s="34"/>
      <c r="AQ3225" s="34"/>
      <c r="AR3225" s="34"/>
      <c r="AS3225" s="34"/>
      <c r="AT3225" s="44" t="e">
        <v>#N/A</v>
      </c>
      <c r="AU3225" s="44"/>
      <c r="AV3225" s="751" t="e" cm="1">
        <f t="array" ref="AV32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5" s="34"/>
      <c r="AX3225" s="34"/>
      <c r="AY3225" s="34"/>
      <c r="AZ3225" s="34"/>
      <c r="BA3225" s="34"/>
      <c r="BB3225" s="34"/>
      <c r="BC3225" s="34"/>
      <c r="BD3225" s="44">
        <v>420514</v>
      </c>
      <c r="BE3225" s="34" t="s">
        <v>7411</v>
      </c>
      <c r="BF3225" s="43" t="s">
        <v>426</v>
      </c>
      <c r="BG3225" s="34" t="s">
        <v>7399</v>
      </c>
      <c r="BH3225" s="34" t="s">
        <v>7352</v>
      </c>
      <c r="BI3225" s="34"/>
      <c r="BJ3225" s="44" t="s">
        <v>7362</v>
      </c>
      <c r="BK3225" s="44" t="s">
        <v>7362</v>
      </c>
    </row>
    <row r="3226" spans="22:63">
      <c r="V3226" s="43">
        <v>658</v>
      </c>
      <c r="W3226" s="34" t="s">
        <v>7350</v>
      </c>
      <c r="X3226" s="44">
        <v>410101</v>
      </c>
      <c r="Y3226" s="34" t="s">
        <v>1112</v>
      </c>
      <c r="Z3226" s="43" t="s">
        <v>426</v>
      </c>
      <c r="AA3226" s="34" t="s">
        <v>7412</v>
      </c>
      <c r="AB3226" s="34" t="s">
        <v>7413</v>
      </c>
      <c r="AC3226" s="34"/>
      <c r="AD3226" s="44" t="s">
        <v>7362</v>
      </c>
      <c r="AE3226" s="44" t="s">
        <v>7362</v>
      </c>
      <c r="AF3226" s="43">
        <v>658</v>
      </c>
      <c r="AG3226" s="34" t="s">
        <v>7350</v>
      </c>
      <c r="AH3226" s="34" t="s">
        <v>7350</v>
      </c>
      <c r="AI3226" s="43" t="s">
        <v>7353</v>
      </c>
      <c r="AJ3226" s="44" t="s">
        <v>7354</v>
      </c>
      <c r="AK3226" s="295">
        <v>9500119</v>
      </c>
      <c r="AL3226" s="44" t="s">
        <v>7355</v>
      </c>
      <c r="AM3226" s="44">
        <v>0</v>
      </c>
      <c r="AN3226" s="296">
        <v>296308000</v>
      </c>
      <c r="AO3226" s="34"/>
      <c r="AP3226" s="34"/>
      <c r="AQ3226" s="34"/>
      <c r="AR3226" s="34"/>
      <c r="AS3226" s="34"/>
      <c r="AT3226" s="44" t="e">
        <v>#N/A</v>
      </c>
      <c r="AU3226" s="44"/>
      <c r="AV3226" s="751" t="e" cm="1">
        <f t="array" ref="AV32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6" s="34"/>
      <c r="AX3226" s="34"/>
      <c r="AY3226" s="34"/>
      <c r="AZ3226" s="34"/>
      <c r="BA3226" s="34"/>
      <c r="BB3226" s="34"/>
      <c r="BC3226" s="34"/>
      <c r="BD3226" s="44">
        <v>410101</v>
      </c>
      <c r="BE3226" s="34" t="s">
        <v>1112</v>
      </c>
      <c r="BF3226" s="43" t="s">
        <v>426</v>
      </c>
      <c r="BG3226" s="34" t="s">
        <v>7412</v>
      </c>
      <c r="BH3226" s="34" t="s">
        <v>7413</v>
      </c>
      <c r="BI3226" s="34"/>
      <c r="BJ3226" s="44" t="s">
        <v>7362</v>
      </c>
      <c r="BK3226" s="44" t="s">
        <v>7362</v>
      </c>
    </row>
    <row r="3227" spans="22:63">
      <c r="V3227" s="43">
        <v>658</v>
      </c>
      <c r="W3227" s="34" t="s">
        <v>7350</v>
      </c>
      <c r="X3227" s="44">
        <v>410102</v>
      </c>
      <c r="Y3227" s="34" t="s">
        <v>1413</v>
      </c>
      <c r="Z3227" s="43" t="s">
        <v>426</v>
      </c>
      <c r="AA3227" s="34" t="s">
        <v>7412</v>
      </c>
      <c r="AB3227" s="34" t="s">
        <v>7413</v>
      </c>
      <c r="AC3227" s="34"/>
      <c r="AD3227" s="44" t="s">
        <v>7362</v>
      </c>
      <c r="AE3227" s="44" t="s">
        <v>7362</v>
      </c>
      <c r="AF3227" s="43">
        <v>658</v>
      </c>
      <c r="AG3227" s="34" t="s">
        <v>7350</v>
      </c>
      <c r="AH3227" s="34" t="s">
        <v>7350</v>
      </c>
      <c r="AI3227" s="43" t="s">
        <v>7353</v>
      </c>
      <c r="AJ3227" s="44" t="s">
        <v>7354</v>
      </c>
      <c r="AK3227" s="295">
        <v>9500119</v>
      </c>
      <c r="AL3227" s="44" t="s">
        <v>7355</v>
      </c>
      <c r="AM3227" s="44">
        <v>0</v>
      </c>
      <c r="AN3227" s="296">
        <v>296308000</v>
      </c>
      <c r="AO3227" s="34"/>
      <c r="AP3227" s="34"/>
      <c r="AQ3227" s="34"/>
      <c r="AR3227" s="34"/>
      <c r="AS3227" s="34"/>
      <c r="AT3227" s="44" t="e">
        <v>#N/A</v>
      </c>
      <c r="AU3227" s="44"/>
      <c r="AV3227" s="751" t="e" cm="1">
        <f t="array" ref="AV32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7" s="34"/>
      <c r="AX3227" s="34"/>
      <c r="AY3227" s="34"/>
      <c r="AZ3227" s="34"/>
      <c r="BA3227" s="34"/>
      <c r="BB3227" s="34"/>
      <c r="BC3227" s="34"/>
      <c r="BD3227" s="44">
        <v>410102</v>
      </c>
      <c r="BE3227" s="34" t="s">
        <v>1413</v>
      </c>
      <c r="BF3227" s="43" t="s">
        <v>426</v>
      </c>
      <c r="BG3227" s="34" t="s">
        <v>7412</v>
      </c>
      <c r="BH3227" s="34" t="s">
        <v>7413</v>
      </c>
      <c r="BI3227" s="34"/>
      <c r="BJ3227" s="44" t="s">
        <v>7362</v>
      </c>
      <c r="BK3227" s="44" t="s">
        <v>7362</v>
      </c>
    </row>
    <row r="3228" spans="22:63">
      <c r="V3228" s="43">
        <v>658</v>
      </c>
      <c r="W3228" s="34" t="s">
        <v>7350</v>
      </c>
      <c r="X3228" s="44">
        <v>410103</v>
      </c>
      <c r="Y3228" s="34" t="s">
        <v>7414</v>
      </c>
      <c r="Z3228" s="43" t="s">
        <v>426</v>
      </c>
      <c r="AA3228" s="34" t="s">
        <v>7412</v>
      </c>
      <c r="AB3228" s="34" t="s">
        <v>7413</v>
      </c>
      <c r="AC3228" s="34"/>
      <c r="AD3228" s="44" t="s">
        <v>7362</v>
      </c>
      <c r="AE3228" s="44" t="s">
        <v>7362</v>
      </c>
      <c r="AF3228" s="43">
        <v>658</v>
      </c>
      <c r="AG3228" s="34" t="s">
        <v>7350</v>
      </c>
      <c r="AH3228" s="34" t="s">
        <v>7350</v>
      </c>
      <c r="AI3228" s="43" t="s">
        <v>7353</v>
      </c>
      <c r="AJ3228" s="44" t="s">
        <v>7354</v>
      </c>
      <c r="AK3228" s="295">
        <v>9500119</v>
      </c>
      <c r="AL3228" s="44" t="s">
        <v>7355</v>
      </c>
      <c r="AM3228" s="44">
        <v>0</v>
      </c>
      <c r="AN3228" s="296">
        <v>296308000</v>
      </c>
      <c r="AO3228" s="34"/>
      <c r="AP3228" s="34"/>
      <c r="AQ3228" s="34"/>
      <c r="AR3228" s="34"/>
      <c r="AS3228" s="34"/>
      <c r="AT3228" s="44" t="e">
        <v>#N/A</v>
      </c>
      <c r="AU3228" s="44"/>
      <c r="AV3228" s="751" t="e" cm="1">
        <f t="array" ref="AV32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8" s="34"/>
      <c r="AX3228" s="34"/>
      <c r="AY3228" s="34"/>
      <c r="AZ3228" s="34"/>
      <c r="BA3228" s="34"/>
      <c r="BB3228" s="34"/>
      <c r="BC3228" s="34"/>
      <c r="BD3228" s="44">
        <v>410103</v>
      </c>
      <c r="BE3228" s="34" t="s">
        <v>7414</v>
      </c>
      <c r="BF3228" s="43" t="s">
        <v>426</v>
      </c>
      <c r="BG3228" s="34" t="s">
        <v>7412</v>
      </c>
      <c r="BH3228" s="34" t="s">
        <v>7413</v>
      </c>
      <c r="BI3228" s="34"/>
      <c r="BJ3228" s="44" t="s">
        <v>7362</v>
      </c>
      <c r="BK3228" s="44" t="s">
        <v>7362</v>
      </c>
    </row>
    <row r="3229" spans="22:63">
      <c r="V3229" s="43">
        <v>658</v>
      </c>
      <c r="W3229" s="34" t="s">
        <v>7350</v>
      </c>
      <c r="X3229" s="44">
        <v>410104</v>
      </c>
      <c r="Y3229" s="34" t="s">
        <v>2077</v>
      </c>
      <c r="Z3229" s="43" t="s">
        <v>426</v>
      </c>
      <c r="AA3229" s="34" t="s">
        <v>7412</v>
      </c>
      <c r="AB3229" s="34" t="s">
        <v>7413</v>
      </c>
      <c r="AC3229" s="34"/>
      <c r="AD3229" s="44" t="s">
        <v>7362</v>
      </c>
      <c r="AE3229" s="44" t="s">
        <v>7362</v>
      </c>
      <c r="AF3229" s="43">
        <v>658</v>
      </c>
      <c r="AG3229" s="34" t="s">
        <v>7350</v>
      </c>
      <c r="AH3229" s="34" t="s">
        <v>7350</v>
      </c>
      <c r="AI3229" s="43" t="s">
        <v>7353</v>
      </c>
      <c r="AJ3229" s="44" t="s">
        <v>7354</v>
      </c>
      <c r="AK3229" s="295">
        <v>9500119</v>
      </c>
      <c r="AL3229" s="44" t="s">
        <v>7355</v>
      </c>
      <c r="AM3229" s="44">
        <v>0</v>
      </c>
      <c r="AN3229" s="296">
        <v>296308000</v>
      </c>
      <c r="AO3229" s="34"/>
      <c r="AP3229" s="34"/>
      <c r="AQ3229" s="34"/>
      <c r="AR3229" s="34"/>
      <c r="AS3229" s="34"/>
      <c r="AT3229" s="44" t="e">
        <v>#N/A</v>
      </c>
      <c r="AU3229" s="44"/>
      <c r="AV3229" s="751" t="e" cm="1">
        <f t="array" ref="AV32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29" s="34"/>
      <c r="AX3229" s="34"/>
      <c r="AY3229" s="34"/>
      <c r="AZ3229" s="34"/>
      <c r="BA3229" s="34"/>
      <c r="BB3229" s="34"/>
      <c r="BC3229" s="34"/>
      <c r="BD3229" s="44">
        <v>410104</v>
      </c>
      <c r="BE3229" s="34" t="s">
        <v>2077</v>
      </c>
      <c r="BF3229" s="43" t="s">
        <v>426</v>
      </c>
      <c r="BG3229" s="34" t="s">
        <v>7412</v>
      </c>
      <c r="BH3229" s="34" t="s">
        <v>7413</v>
      </c>
      <c r="BI3229" s="34"/>
      <c r="BJ3229" s="44" t="s">
        <v>7362</v>
      </c>
      <c r="BK3229" s="44" t="s">
        <v>7362</v>
      </c>
    </row>
    <row r="3230" spans="22:63">
      <c r="V3230" s="43">
        <v>658</v>
      </c>
      <c r="W3230" s="34" t="s">
        <v>7350</v>
      </c>
      <c r="X3230" s="44">
        <v>410105</v>
      </c>
      <c r="Y3230" s="34" t="s">
        <v>7412</v>
      </c>
      <c r="Z3230" s="43" t="s">
        <v>426</v>
      </c>
      <c r="AA3230" s="34" t="s">
        <v>7412</v>
      </c>
      <c r="AB3230" s="34" t="s">
        <v>7413</v>
      </c>
      <c r="AC3230" s="34"/>
      <c r="AD3230" s="44" t="s">
        <v>7362</v>
      </c>
      <c r="AE3230" s="44" t="s">
        <v>7362</v>
      </c>
      <c r="AF3230" s="43">
        <v>658</v>
      </c>
      <c r="AG3230" s="34" t="s">
        <v>7350</v>
      </c>
      <c r="AH3230" s="34" t="s">
        <v>7350</v>
      </c>
      <c r="AI3230" s="43" t="s">
        <v>7353</v>
      </c>
      <c r="AJ3230" s="44" t="s">
        <v>7354</v>
      </c>
      <c r="AK3230" s="295">
        <v>9500119</v>
      </c>
      <c r="AL3230" s="44" t="s">
        <v>7355</v>
      </c>
      <c r="AM3230" s="44">
        <v>0</v>
      </c>
      <c r="AN3230" s="296">
        <v>296308000</v>
      </c>
      <c r="AO3230" s="34"/>
      <c r="AP3230" s="34"/>
      <c r="AQ3230" s="34"/>
      <c r="AR3230" s="34"/>
      <c r="AS3230" s="34"/>
      <c r="AT3230" s="44" t="e">
        <v>#N/A</v>
      </c>
      <c r="AU3230" s="44"/>
      <c r="AV3230" s="751" t="e" cm="1">
        <f t="array" ref="AV32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0" s="34"/>
      <c r="AX3230" s="34"/>
      <c r="AY3230" s="34"/>
      <c r="AZ3230" s="34"/>
      <c r="BA3230" s="34"/>
      <c r="BB3230" s="34"/>
      <c r="BC3230" s="34"/>
      <c r="BD3230" s="44">
        <v>410105</v>
      </c>
      <c r="BE3230" s="34" t="s">
        <v>7412</v>
      </c>
      <c r="BF3230" s="43" t="s">
        <v>426</v>
      </c>
      <c r="BG3230" s="34" t="s">
        <v>7412</v>
      </c>
      <c r="BH3230" s="34" t="s">
        <v>7413</v>
      </c>
      <c r="BI3230" s="34"/>
      <c r="BJ3230" s="44" t="s">
        <v>7362</v>
      </c>
      <c r="BK3230" s="44" t="s">
        <v>7362</v>
      </c>
    </row>
    <row r="3231" spans="22:63">
      <c r="V3231" s="43">
        <v>658</v>
      </c>
      <c r="W3231" s="34" t="s">
        <v>7350</v>
      </c>
      <c r="X3231" s="44">
        <v>410100</v>
      </c>
      <c r="Y3231" s="34" t="s">
        <v>7415</v>
      </c>
      <c r="Z3231" s="43" t="s">
        <v>426</v>
      </c>
      <c r="AA3231" s="34" t="s">
        <v>7412</v>
      </c>
      <c r="AB3231" s="34" t="s">
        <v>7413</v>
      </c>
      <c r="AC3231" s="34"/>
      <c r="AD3231" s="44" t="s">
        <v>7362</v>
      </c>
      <c r="AE3231" s="44" t="s">
        <v>7362</v>
      </c>
      <c r="AF3231" s="43">
        <v>658</v>
      </c>
      <c r="AG3231" s="34" t="s">
        <v>7350</v>
      </c>
      <c r="AH3231" s="34" t="s">
        <v>7350</v>
      </c>
      <c r="AI3231" s="43" t="s">
        <v>7353</v>
      </c>
      <c r="AJ3231" s="44" t="s">
        <v>7354</v>
      </c>
      <c r="AK3231" s="295">
        <v>9500119</v>
      </c>
      <c r="AL3231" s="44" t="s">
        <v>7355</v>
      </c>
      <c r="AM3231" s="44">
        <v>0</v>
      </c>
      <c r="AN3231" s="296">
        <v>296308000</v>
      </c>
      <c r="AO3231" s="34"/>
      <c r="AP3231" s="34"/>
      <c r="AQ3231" s="34"/>
      <c r="AR3231" s="34"/>
      <c r="AS3231" s="34"/>
      <c r="AT3231" s="44" t="e">
        <v>#N/A</v>
      </c>
      <c r="AU3231" s="44"/>
      <c r="AV3231" s="751" t="e" cm="1">
        <f t="array" ref="AV32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1" s="34"/>
      <c r="AX3231" s="34"/>
      <c r="AY3231" s="34"/>
      <c r="AZ3231" s="34"/>
      <c r="BA3231" s="34"/>
      <c r="BB3231" s="34"/>
      <c r="BC3231" s="34"/>
      <c r="BD3231" s="44">
        <v>410100</v>
      </c>
      <c r="BE3231" s="34" t="s">
        <v>7415</v>
      </c>
      <c r="BF3231" s="43" t="s">
        <v>426</v>
      </c>
      <c r="BG3231" s="34" t="s">
        <v>7412</v>
      </c>
      <c r="BH3231" s="34" t="s">
        <v>7413</v>
      </c>
      <c r="BI3231" s="34"/>
      <c r="BJ3231" s="44" t="s">
        <v>7362</v>
      </c>
      <c r="BK3231" s="44" t="s">
        <v>7362</v>
      </c>
    </row>
    <row r="3232" spans="22:63">
      <c r="V3232" s="43">
        <v>658</v>
      </c>
      <c r="W3232" s="34" t="s">
        <v>7350</v>
      </c>
      <c r="X3232" s="44">
        <v>420601</v>
      </c>
      <c r="Y3232" s="34" t="s">
        <v>7416</v>
      </c>
      <c r="Z3232" s="43" t="s">
        <v>426</v>
      </c>
      <c r="AA3232" s="34" t="s">
        <v>7417</v>
      </c>
      <c r="AB3232" s="34" t="s">
        <v>7352</v>
      </c>
      <c r="AC3232" s="34"/>
      <c r="AD3232" s="44" t="s">
        <v>7362</v>
      </c>
      <c r="AE3232" s="44" t="s">
        <v>7362</v>
      </c>
      <c r="AF3232" s="43">
        <v>658</v>
      </c>
      <c r="AG3232" s="34" t="s">
        <v>7350</v>
      </c>
      <c r="AH3232" s="34" t="s">
        <v>7350</v>
      </c>
      <c r="AI3232" s="43" t="s">
        <v>7353</v>
      </c>
      <c r="AJ3232" s="44" t="s">
        <v>7354</v>
      </c>
      <c r="AK3232" s="295">
        <v>9500119</v>
      </c>
      <c r="AL3232" s="44" t="s">
        <v>7355</v>
      </c>
      <c r="AM3232" s="44">
        <v>0</v>
      </c>
      <c r="AN3232" s="296">
        <v>296308000</v>
      </c>
      <c r="AO3232" s="34"/>
      <c r="AP3232" s="34"/>
      <c r="AQ3232" s="34"/>
      <c r="AR3232" s="34"/>
      <c r="AS3232" s="34"/>
      <c r="AT3232" s="44" t="e">
        <v>#N/A</v>
      </c>
      <c r="AU3232" s="44"/>
      <c r="AV3232" s="751" t="e" cm="1">
        <f t="array" ref="AV32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2" s="34"/>
      <c r="AX3232" s="34"/>
      <c r="AY3232" s="34"/>
      <c r="AZ3232" s="34"/>
      <c r="BA3232" s="34"/>
      <c r="BB3232" s="34"/>
      <c r="BC3232" s="34"/>
      <c r="BD3232" s="44">
        <v>420601</v>
      </c>
      <c r="BE3232" s="34" t="s">
        <v>7416</v>
      </c>
      <c r="BF3232" s="43" t="s">
        <v>426</v>
      </c>
      <c r="BG3232" s="34" t="s">
        <v>7417</v>
      </c>
      <c r="BH3232" s="34" t="s">
        <v>7352</v>
      </c>
      <c r="BI3232" s="34"/>
      <c r="BJ3232" s="44" t="s">
        <v>7362</v>
      </c>
      <c r="BK3232" s="44" t="s">
        <v>7362</v>
      </c>
    </row>
    <row r="3233" spans="22:63">
      <c r="V3233" s="43">
        <v>658</v>
      </c>
      <c r="W3233" s="34" t="s">
        <v>7350</v>
      </c>
      <c r="X3233" s="44">
        <v>420602</v>
      </c>
      <c r="Y3233" s="34" t="s">
        <v>7418</v>
      </c>
      <c r="Z3233" s="43" t="s">
        <v>426</v>
      </c>
      <c r="AA3233" s="34" t="s">
        <v>7417</v>
      </c>
      <c r="AB3233" s="34" t="s">
        <v>7352</v>
      </c>
      <c r="AC3233" s="34"/>
      <c r="AD3233" s="44" t="s">
        <v>7362</v>
      </c>
      <c r="AE3233" s="44" t="s">
        <v>7362</v>
      </c>
      <c r="AF3233" s="43">
        <v>658</v>
      </c>
      <c r="AG3233" s="34" t="s">
        <v>7350</v>
      </c>
      <c r="AH3233" s="34" t="s">
        <v>7350</v>
      </c>
      <c r="AI3233" s="43" t="s">
        <v>7353</v>
      </c>
      <c r="AJ3233" s="44" t="s">
        <v>7354</v>
      </c>
      <c r="AK3233" s="295">
        <v>9500119</v>
      </c>
      <c r="AL3233" s="44" t="s">
        <v>7355</v>
      </c>
      <c r="AM3233" s="44">
        <v>0</v>
      </c>
      <c r="AN3233" s="296">
        <v>296308000</v>
      </c>
      <c r="AO3233" s="34"/>
      <c r="AP3233" s="34"/>
      <c r="AQ3233" s="34"/>
      <c r="AR3233" s="34"/>
      <c r="AS3233" s="34"/>
      <c r="AT3233" s="44" t="e">
        <v>#N/A</v>
      </c>
      <c r="AU3233" s="44"/>
      <c r="AV3233" s="751" t="e" cm="1">
        <f t="array" ref="AV32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3" s="34"/>
      <c r="AX3233" s="34"/>
      <c r="AY3233" s="34"/>
      <c r="AZ3233" s="34"/>
      <c r="BA3233" s="34"/>
      <c r="BB3233" s="34"/>
      <c r="BC3233" s="34"/>
      <c r="BD3233" s="44">
        <v>420602</v>
      </c>
      <c r="BE3233" s="34" t="s">
        <v>7418</v>
      </c>
      <c r="BF3233" s="43" t="s">
        <v>426</v>
      </c>
      <c r="BG3233" s="34" t="s">
        <v>7417</v>
      </c>
      <c r="BH3233" s="34" t="s">
        <v>7352</v>
      </c>
      <c r="BI3233" s="34"/>
      <c r="BJ3233" s="44" t="s">
        <v>7362</v>
      </c>
      <c r="BK3233" s="44" t="s">
        <v>7362</v>
      </c>
    </row>
    <row r="3234" spans="22:63">
      <c r="V3234" s="43">
        <v>658</v>
      </c>
      <c r="W3234" s="34" t="s">
        <v>7350</v>
      </c>
      <c r="X3234" s="44">
        <v>420603</v>
      </c>
      <c r="Y3234" s="34" t="s">
        <v>7419</v>
      </c>
      <c r="Z3234" s="43" t="s">
        <v>426</v>
      </c>
      <c r="AA3234" s="34" t="s">
        <v>7417</v>
      </c>
      <c r="AB3234" s="34" t="s">
        <v>7352</v>
      </c>
      <c r="AC3234" s="34"/>
      <c r="AD3234" s="44" t="s">
        <v>7362</v>
      </c>
      <c r="AE3234" s="44" t="s">
        <v>7362</v>
      </c>
      <c r="AF3234" s="43">
        <v>658</v>
      </c>
      <c r="AG3234" s="34" t="s">
        <v>7350</v>
      </c>
      <c r="AH3234" s="34" t="s">
        <v>7350</v>
      </c>
      <c r="AI3234" s="43" t="s">
        <v>7353</v>
      </c>
      <c r="AJ3234" s="44" t="s">
        <v>7354</v>
      </c>
      <c r="AK3234" s="295">
        <v>9500119</v>
      </c>
      <c r="AL3234" s="44" t="s">
        <v>7355</v>
      </c>
      <c r="AM3234" s="44">
        <v>0</v>
      </c>
      <c r="AN3234" s="296">
        <v>296308000</v>
      </c>
      <c r="AO3234" s="34"/>
      <c r="AP3234" s="34"/>
      <c r="AQ3234" s="34"/>
      <c r="AR3234" s="34"/>
      <c r="AS3234" s="34"/>
      <c r="AT3234" s="44" t="e">
        <v>#N/A</v>
      </c>
      <c r="AU3234" s="44"/>
      <c r="AV3234" s="751" t="e" cm="1">
        <f t="array" ref="AV32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4" s="34"/>
      <c r="AX3234" s="34"/>
      <c r="AY3234" s="34"/>
      <c r="AZ3234" s="34"/>
      <c r="BA3234" s="34"/>
      <c r="BB3234" s="34"/>
      <c r="BC3234" s="34"/>
      <c r="BD3234" s="44">
        <v>420603</v>
      </c>
      <c r="BE3234" s="34" t="s">
        <v>7419</v>
      </c>
      <c r="BF3234" s="43" t="s">
        <v>426</v>
      </c>
      <c r="BG3234" s="34" t="s">
        <v>7417</v>
      </c>
      <c r="BH3234" s="34" t="s">
        <v>7352</v>
      </c>
      <c r="BI3234" s="34"/>
      <c r="BJ3234" s="44" t="s">
        <v>7362</v>
      </c>
      <c r="BK3234" s="44" t="s">
        <v>7362</v>
      </c>
    </row>
    <row r="3235" spans="22:63">
      <c r="V3235" s="43">
        <v>658</v>
      </c>
      <c r="W3235" s="34" t="s">
        <v>7350</v>
      </c>
      <c r="X3235" s="44">
        <v>420606</v>
      </c>
      <c r="Y3235" s="34" t="s">
        <v>7409</v>
      </c>
      <c r="Z3235" s="43" t="s">
        <v>426</v>
      </c>
      <c r="AA3235" s="34" t="s">
        <v>7417</v>
      </c>
      <c r="AB3235" s="34" t="s">
        <v>7352</v>
      </c>
      <c r="AC3235" s="34"/>
      <c r="AD3235" s="44" t="s">
        <v>7362</v>
      </c>
      <c r="AE3235" s="44" t="s">
        <v>7362</v>
      </c>
      <c r="AF3235" s="43">
        <v>658</v>
      </c>
      <c r="AG3235" s="34" t="s">
        <v>7350</v>
      </c>
      <c r="AH3235" s="34" t="s">
        <v>7350</v>
      </c>
      <c r="AI3235" s="43" t="s">
        <v>7353</v>
      </c>
      <c r="AJ3235" s="44" t="s">
        <v>7354</v>
      </c>
      <c r="AK3235" s="295">
        <v>9500119</v>
      </c>
      <c r="AL3235" s="44" t="s">
        <v>7355</v>
      </c>
      <c r="AM3235" s="44">
        <v>0</v>
      </c>
      <c r="AN3235" s="296">
        <v>296308000</v>
      </c>
      <c r="AO3235" s="34"/>
      <c r="AP3235" s="34"/>
      <c r="AQ3235" s="34"/>
      <c r="AR3235" s="34"/>
      <c r="AS3235" s="34"/>
      <c r="AT3235" s="44" t="e">
        <v>#N/A</v>
      </c>
      <c r="AU3235" s="44"/>
      <c r="AV3235" s="751" t="e" cm="1">
        <f t="array" ref="AV32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5" s="34"/>
      <c r="AX3235" s="34"/>
      <c r="AY3235" s="34"/>
      <c r="AZ3235" s="34"/>
      <c r="BA3235" s="34"/>
      <c r="BB3235" s="34"/>
      <c r="BC3235" s="34"/>
      <c r="BD3235" s="44">
        <v>420606</v>
      </c>
      <c r="BE3235" s="34" t="s">
        <v>7409</v>
      </c>
      <c r="BF3235" s="43" t="s">
        <v>426</v>
      </c>
      <c r="BG3235" s="34" t="s">
        <v>7417</v>
      </c>
      <c r="BH3235" s="34" t="s">
        <v>7352</v>
      </c>
      <c r="BI3235" s="34"/>
      <c r="BJ3235" s="44" t="s">
        <v>7362</v>
      </c>
      <c r="BK3235" s="44" t="s">
        <v>7362</v>
      </c>
    </row>
    <row r="3236" spans="22:63">
      <c r="V3236" s="43">
        <v>658</v>
      </c>
      <c r="W3236" s="34" t="s">
        <v>7350</v>
      </c>
      <c r="X3236" s="44">
        <v>420600</v>
      </c>
      <c r="Y3236" s="34" t="s">
        <v>7420</v>
      </c>
      <c r="Z3236" s="43" t="s">
        <v>426</v>
      </c>
      <c r="AA3236" s="34" t="s">
        <v>7417</v>
      </c>
      <c r="AB3236" s="34" t="s">
        <v>7352</v>
      </c>
      <c r="AC3236" s="34"/>
      <c r="AD3236" s="44" t="s">
        <v>7362</v>
      </c>
      <c r="AE3236" s="44" t="s">
        <v>7362</v>
      </c>
      <c r="AF3236" s="43">
        <v>658</v>
      </c>
      <c r="AG3236" s="34" t="s">
        <v>7350</v>
      </c>
      <c r="AH3236" s="34" t="s">
        <v>7350</v>
      </c>
      <c r="AI3236" s="43" t="s">
        <v>7353</v>
      </c>
      <c r="AJ3236" s="44" t="s">
        <v>7354</v>
      </c>
      <c r="AK3236" s="295">
        <v>9500119</v>
      </c>
      <c r="AL3236" s="44" t="s">
        <v>7355</v>
      </c>
      <c r="AM3236" s="44">
        <v>0</v>
      </c>
      <c r="AN3236" s="296">
        <v>296308000</v>
      </c>
      <c r="AO3236" s="34"/>
      <c r="AP3236" s="34"/>
      <c r="AQ3236" s="34"/>
      <c r="AR3236" s="34"/>
      <c r="AS3236" s="34"/>
      <c r="AT3236" s="44" t="e">
        <v>#N/A</v>
      </c>
      <c r="AU3236" s="44"/>
      <c r="AV3236" s="751" t="e" cm="1">
        <f t="array" ref="AV32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6" s="34"/>
      <c r="AX3236" s="34"/>
      <c r="AY3236" s="34"/>
      <c r="AZ3236" s="34"/>
      <c r="BA3236" s="34"/>
      <c r="BB3236" s="34"/>
      <c r="BC3236" s="34"/>
      <c r="BD3236" s="44">
        <v>420600</v>
      </c>
      <c r="BE3236" s="34" t="s">
        <v>7420</v>
      </c>
      <c r="BF3236" s="43" t="s">
        <v>426</v>
      </c>
      <c r="BG3236" s="34" t="s">
        <v>7417</v>
      </c>
      <c r="BH3236" s="34" t="s">
        <v>7352</v>
      </c>
      <c r="BI3236" s="34"/>
      <c r="BJ3236" s="44" t="s">
        <v>7362</v>
      </c>
      <c r="BK3236" s="44" t="s">
        <v>7362</v>
      </c>
    </row>
    <row r="3237" spans="22:63">
      <c r="V3237" s="43">
        <v>658</v>
      </c>
      <c r="W3237" s="34" t="s">
        <v>7350</v>
      </c>
      <c r="X3237" s="44">
        <v>420604</v>
      </c>
      <c r="Y3237" s="34" t="s">
        <v>7421</v>
      </c>
      <c r="Z3237" s="43" t="s">
        <v>426</v>
      </c>
      <c r="AA3237" s="34" t="s">
        <v>7417</v>
      </c>
      <c r="AB3237" s="34" t="s">
        <v>7352</v>
      </c>
      <c r="AC3237" s="34"/>
      <c r="AD3237" s="44" t="s">
        <v>7362</v>
      </c>
      <c r="AE3237" s="44" t="s">
        <v>7362</v>
      </c>
      <c r="AF3237" s="43">
        <v>658</v>
      </c>
      <c r="AG3237" s="34" t="s">
        <v>7350</v>
      </c>
      <c r="AH3237" s="34" t="s">
        <v>7350</v>
      </c>
      <c r="AI3237" s="43" t="s">
        <v>7353</v>
      </c>
      <c r="AJ3237" s="44" t="s">
        <v>7354</v>
      </c>
      <c r="AK3237" s="295">
        <v>9500119</v>
      </c>
      <c r="AL3237" s="44" t="s">
        <v>7355</v>
      </c>
      <c r="AM3237" s="44">
        <v>0</v>
      </c>
      <c r="AN3237" s="296">
        <v>296308000</v>
      </c>
      <c r="AO3237" s="34"/>
      <c r="AP3237" s="34"/>
      <c r="AQ3237" s="34"/>
      <c r="AR3237" s="34"/>
      <c r="AS3237" s="34"/>
      <c r="AT3237" s="44" t="e">
        <v>#N/A</v>
      </c>
      <c r="AU3237" s="44"/>
      <c r="AV3237" s="751" t="e" cm="1">
        <f t="array" ref="AV32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7" s="34"/>
      <c r="AX3237" s="34"/>
      <c r="AY3237" s="34"/>
      <c r="AZ3237" s="34"/>
      <c r="BA3237" s="34"/>
      <c r="BB3237" s="34"/>
      <c r="BC3237" s="34"/>
      <c r="BD3237" s="44">
        <v>420604</v>
      </c>
      <c r="BE3237" s="34" t="s">
        <v>7421</v>
      </c>
      <c r="BF3237" s="43" t="s">
        <v>426</v>
      </c>
      <c r="BG3237" s="34" t="s">
        <v>7417</v>
      </c>
      <c r="BH3237" s="34" t="s">
        <v>7352</v>
      </c>
      <c r="BI3237" s="34"/>
      <c r="BJ3237" s="44" t="s">
        <v>7362</v>
      </c>
      <c r="BK3237" s="44" t="s">
        <v>7362</v>
      </c>
    </row>
    <row r="3238" spans="22:63">
      <c r="V3238" s="43">
        <v>658</v>
      </c>
      <c r="W3238" s="34" t="s">
        <v>7350</v>
      </c>
      <c r="X3238" s="44">
        <v>420605</v>
      </c>
      <c r="Y3238" s="34" t="s">
        <v>7422</v>
      </c>
      <c r="Z3238" s="43" t="s">
        <v>426</v>
      </c>
      <c r="AA3238" s="34" t="s">
        <v>7417</v>
      </c>
      <c r="AB3238" s="34" t="s">
        <v>7352</v>
      </c>
      <c r="AC3238" s="34"/>
      <c r="AD3238" s="44" t="s">
        <v>7362</v>
      </c>
      <c r="AE3238" s="44" t="s">
        <v>7362</v>
      </c>
      <c r="AF3238" s="43">
        <v>658</v>
      </c>
      <c r="AG3238" s="34" t="s">
        <v>7350</v>
      </c>
      <c r="AH3238" s="34" t="s">
        <v>7350</v>
      </c>
      <c r="AI3238" s="43" t="s">
        <v>7353</v>
      </c>
      <c r="AJ3238" s="44" t="s">
        <v>7354</v>
      </c>
      <c r="AK3238" s="295">
        <v>9500119</v>
      </c>
      <c r="AL3238" s="44" t="s">
        <v>7355</v>
      </c>
      <c r="AM3238" s="44">
        <v>0</v>
      </c>
      <c r="AN3238" s="296">
        <v>296308000</v>
      </c>
      <c r="AO3238" s="34"/>
      <c r="AP3238" s="34"/>
      <c r="AQ3238" s="34"/>
      <c r="AR3238" s="34"/>
      <c r="AS3238" s="34"/>
      <c r="AT3238" s="44" t="e">
        <v>#N/A</v>
      </c>
      <c r="AU3238" s="44"/>
      <c r="AV3238" s="751" t="e" cm="1">
        <f t="array" ref="AV32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8" s="34"/>
      <c r="AX3238" s="34"/>
      <c r="AY3238" s="34"/>
      <c r="AZ3238" s="34"/>
      <c r="BA3238" s="34"/>
      <c r="BB3238" s="34"/>
      <c r="BC3238" s="34"/>
      <c r="BD3238" s="44">
        <v>420605</v>
      </c>
      <c r="BE3238" s="34" t="s">
        <v>7422</v>
      </c>
      <c r="BF3238" s="43" t="s">
        <v>426</v>
      </c>
      <c r="BG3238" s="34" t="s">
        <v>7417</v>
      </c>
      <c r="BH3238" s="34" t="s">
        <v>7352</v>
      </c>
      <c r="BI3238" s="34"/>
      <c r="BJ3238" s="44" t="s">
        <v>7362</v>
      </c>
      <c r="BK3238" s="44" t="s">
        <v>7362</v>
      </c>
    </row>
    <row r="3239" spans="22:63">
      <c r="V3239" s="43">
        <v>659</v>
      </c>
      <c r="W3239" s="34" t="s">
        <v>7423</v>
      </c>
      <c r="X3239" s="44">
        <v>430101</v>
      </c>
      <c r="Y3239" s="34" t="s">
        <v>7424</v>
      </c>
      <c r="Z3239" s="43" t="s">
        <v>426</v>
      </c>
      <c r="AA3239" s="34" t="s">
        <v>7425</v>
      </c>
      <c r="AB3239" s="34" t="s">
        <v>7426</v>
      </c>
      <c r="AC3239" s="34"/>
      <c r="AD3239" s="44" t="s">
        <v>7362</v>
      </c>
      <c r="AE3239" s="44" t="s">
        <v>7362</v>
      </c>
      <c r="AF3239" s="43">
        <v>659</v>
      </c>
      <c r="AG3239" s="34" t="s">
        <v>7423</v>
      </c>
      <c r="AH3239" s="34" t="s">
        <v>7423</v>
      </c>
      <c r="AI3239" s="43" t="s">
        <v>7353</v>
      </c>
      <c r="AJ3239" s="44" t="s">
        <v>7427</v>
      </c>
      <c r="AK3239" s="295">
        <v>9701871</v>
      </c>
      <c r="AL3239" s="44" t="s">
        <v>7425</v>
      </c>
      <c r="AM3239" s="44">
        <v>0</v>
      </c>
      <c r="AN3239" s="296">
        <v>295401380</v>
      </c>
      <c r="AO3239" s="34"/>
      <c r="AP3239" s="34"/>
      <c r="AQ3239" s="34"/>
      <c r="AR3239" s="34"/>
      <c r="AS3239" s="34"/>
      <c r="AT3239" s="44" t="e">
        <v>#N/A</v>
      </c>
      <c r="AU3239" s="44"/>
      <c r="AV3239" s="751" t="e" cm="1">
        <f t="array" ref="AV32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39" s="34"/>
      <c r="AX3239" s="34"/>
      <c r="AY3239" s="34"/>
      <c r="AZ3239" s="34"/>
      <c r="BA3239" s="34"/>
      <c r="BB3239" s="34"/>
      <c r="BC3239" s="34"/>
      <c r="BD3239" s="44">
        <v>430101</v>
      </c>
      <c r="BE3239" s="34" t="s">
        <v>7424</v>
      </c>
      <c r="BF3239" s="43" t="s">
        <v>426</v>
      </c>
      <c r="BG3239" s="34" t="s">
        <v>7425</v>
      </c>
      <c r="BH3239" s="34" t="s">
        <v>7426</v>
      </c>
      <c r="BI3239" s="34"/>
      <c r="BJ3239" s="44" t="s">
        <v>7362</v>
      </c>
      <c r="BK3239" s="44" t="s">
        <v>7362</v>
      </c>
    </row>
    <row r="3240" spans="22:63">
      <c r="V3240" s="43">
        <v>659</v>
      </c>
      <c r="W3240" s="34" t="s">
        <v>7423</v>
      </c>
      <c r="X3240" s="44">
        <v>430102</v>
      </c>
      <c r="Y3240" s="34" t="s">
        <v>7428</v>
      </c>
      <c r="Z3240" s="43" t="s">
        <v>426</v>
      </c>
      <c r="AA3240" s="34" t="s">
        <v>7425</v>
      </c>
      <c r="AB3240" s="34" t="s">
        <v>7426</v>
      </c>
      <c r="AC3240" s="34"/>
      <c r="AD3240" s="44" t="s">
        <v>7362</v>
      </c>
      <c r="AE3240" s="44" t="s">
        <v>7362</v>
      </c>
      <c r="AF3240" s="43">
        <v>659</v>
      </c>
      <c r="AG3240" s="34" t="s">
        <v>7423</v>
      </c>
      <c r="AH3240" s="34" t="s">
        <v>7423</v>
      </c>
      <c r="AI3240" s="43" t="s">
        <v>7353</v>
      </c>
      <c r="AJ3240" s="44" t="s">
        <v>7427</v>
      </c>
      <c r="AK3240" s="295">
        <v>9701871</v>
      </c>
      <c r="AL3240" s="44" t="s">
        <v>7425</v>
      </c>
      <c r="AM3240" s="44">
        <v>0</v>
      </c>
      <c r="AN3240" s="296">
        <v>295401380</v>
      </c>
      <c r="AO3240" s="34"/>
      <c r="AP3240" s="34"/>
      <c r="AQ3240" s="34"/>
      <c r="AR3240" s="34"/>
      <c r="AS3240" s="34"/>
      <c r="AT3240" s="44" t="e">
        <v>#N/A</v>
      </c>
      <c r="AU3240" s="44"/>
      <c r="AV3240" s="751" t="e" cm="1">
        <f t="array" ref="AV32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0" s="34"/>
      <c r="AX3240" s="34"/>
      <c r="AY3240" s="34"/>
      <c r="AZ3240" s="34"/>
      <c r="BA3240" s="34"/>
      <c r="BB3240" s="34"/>
      <c r="BC3240" s="34"/>
      <c r="BD3240" s="44">
        <v>430102</v>
      </c>
      <c r="BE3240" s="34" t="s">
        <v>7428</v>
      </c>
      <c r="BF3240" s="43" t="s">
        <v>426</v>
      </c>
      <c r="BG3240" s="34" t="s">
        <v>7425</v>
      </c>
      <c r="BH3240" s="34" t="s">
        <v>7426</v>
      </c>
      <c r="BI3240" s="34"/>
      <c r="BJ3240" s="44" t="s">
        <v>7362</v>
      </c>
      <c r="BK3240" s="44" t="s">
        <v>7362</v>
      </c>
    </row>
    <row r="3241" spans="22:63">
      <c r="V3241" s="43">
        <v>659</v>
      </c>
      <c r="W3241" s="34" t="s">
        <v>7423</v>
      </c>
      <c r="X3241" s="44">
        <v>430103</v>
      </c>
      <c r="Y3241" s="34" t="s">
        <v>7429</v>
      </c>
      <c r="Z3241" s="43" t="s">
        <v>426</v>
      </c>
      <c r="AA3241" s="34" t="s">
        <v>7425</v>
      </c>
      <c r="AB3241" s="34" t="s">
        <v>7426</v>
      </c>
      <c r="AC3241" s="34"/>
      <c r="AD3241" s="44" t="s">
        <v>7362</v>
      </c>
      <c r="AE3241" s="44" t="s">
        <v>7362</v>
      </c>
      <c r="AF3241" s="43">
        <v>659</v>
      </c>
      <c r="AG3241" s="34" t="s">
        <v>7423</v>
      </c>
      <c r="AH3241" s="34" t="s">
        <v>7423</v>
      </c>
      <c r="AI3241" s="43" t="s">
        <v>7353</v>
      </c>
      <c r="AJ3241" s="44" t="s">
        <v>7427</v>
      </c>
      <c r="AK3241" s="295">
        <v>9701871</v>
      </c>
      <c r="AL3241" s="44" t="s">
        <v>7425</v>
      </c>
      <c r="AM3241" s="44">
        <v>0</v>
      </c>
      <c r="AN3241" s="296">
        <v>295401380</v>
      </c>
      <c r="AO3241" s="34"/>
      <c r="AP3241" s="34"/>
      <c r="AQ3241" s="34"/>
      <c r="AR3241" s="34"/>
      <c r="AS3241" s="34"/>
      <c r="AT3241" s="44" t="e">
        <v>#N/A</v>
      </c>
      <c r="AU3241" s="44"/>
      <c r="AV3241" s="751" t="e" cm="1">
        <f t="array" ref="AV32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1" s="34"/>
      <c r="AX3241" s="34"/>
      <c r="AY3241" s="34"/>
      <c r="AZ3241" s="34"/>
      <c r="BA3241" s="34"/>
      <c r="BB3241" s="34"/>
      <c r="BC3241" s="34"/>
      <c r="BD3241" s="44">
        <v>430103</v>
      </c>
      <c r="BE3241" s="34" t="s">
        <v>7429</v>
      </c>
      <c r="BF3241" s="43" t="s">
        <v>426</v>
      </c>
      <c r="BG3241" s="34" t="s">
        <v>7425</v>
      </c>
      <c r="BH3241" s="34" t="s">
        <v>7426</v>
      </c>
      <c r="BI3241" s="34"/>
      <c r="BJ3241" s="44" t="s">
        <v>7362</v>
      </c>
      <c r="BK3241" s="44" t="s">
        <v>7362</v>
      </c>
    </row>
    <row r="3242" spans="22:63">
      <c r="V3242" s="43">
        <v>659</v>
      </c>
      <c r="W3242" s="34" t="s">
        <v>7423</v>
      </c>
      <c r="X3242" s="44">
        <v>430104</v>
      </c>
      <c r="Y3242" s="34" t="s">
        <v>7430</v>
      </c>
      <c r="Z3242" s="43" t="s">
        <v>426</v>
      </c>
      <c r="AA3242" s="34" t="s">
        <v>7425</v>
      </c>
      <c r="AB3242" s="34" t="s">
        <v>7426</v>
      </c>
      <c r="AC3242" s="34"/>
      <c r="AD3242" s="44" t="s">
        <v>7362</v>
      </c>
      <c r="AE3242" s="44" t="s">
        <v>7362</v>
      </c>
      <c r="AF3242" s="43">
        <v>659</v>
      </c>
      <c r="AG3242" s="34" t="s">
        <v>7423</v>
      </c>
      <c r="AH3242" s="34" t="s">
        <v>7423</v>
      </c>
      <c r="AI3242" s="43" t="s">
        <v>7353</v>
      </c>
      <c r="AJ3242" s="44" t="s">
        <v>7427</v>
      </c>
      <c r="AK3242" s="295">
        <v>9701871</v>
      </c>
      <c r="AL3242" s="44" t="s">
        <v>7425</v>
      </c>
      <c r="AM3242" s="44">
        <v>0</v>
      </c>
      <c r="AN3242" s="296">
        <v>295401380</v>
      </c>
      <c r="AO3242" s="34"/>
      <c r="AP3242" s="34"/>
      <c r="AQ3242" s="34"/>
      <c r="AR3242" s="34"/>
      <c r="AS3242" s="34"/>
      <c r="AT3242" s="44" t="e">
        <v>#N/A</v>
      </c>
      <c r="AU3242" s="44"/>
      <c r="AV3242" s="751" t="e" cm="1">
        <f t="array" ref="AV32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2" s="34"/>
      <c r="AX3242" s="34"/>
      <c r="AY3242" s="34"/>
      <c r="AZ3242" s="34"/>
      <c r="BA3242" s="34"/>
      <c r="BB3242" s="34"/>
      <c r="BC3242" s="34"/>
      <c r="BD3242" s="44">
        <v>430104</v>
      </c>
      <c r="BE3242" s="34" t="s">
        <v>7430</v>
      </c>
      <c r="BF3242" s="43" t="s">
        <v>426</v>
      </c>
      <c r="BG3242" s="34" t="s">
        <v>7425</v>
      </c>
      <c r="BH3242" s="34" t="s">
        <v>7426</v>
      </c>
      <c r="BI3242" s="34"/>
      <c r="BJ3242" s="44" t="s">
        <v>7362</v>
      </c>
      <c r="BK3242" s="44" t="s">
        <v>7362</v>
      </c>
    </row>
    <row r="3243" spans="22:63">
      <c r="V3243" s="43">
        <v>659</v>
      </c>
      <c r="W3243" s="34" t="s">
        <v>7423</v>
      </c>
      <c r="X3243" s="44">
        <v>430105</v>
      </c>
      <c r="Y3243" s="34" t="s">
        <v>7431</v>
      </c>
      <c r="Z3243" s="43" t="s">
        <v>426</v>
      </c>
      <c r="AA3243" s="34" t="s">
        <v>7425</v>
      </c>
      <c r="AB3243" s="34" t="s">
        <v>7426</v>
      </c>
      <c r="AC3243" s="34"/>
      <c r="AD3243" s="44" t="s">
        <v>7362</v>
      </c>
      <c r="AE3243" s="44" t="s">
        <v>7362</v>
      </c>
      <c r="AF3243" s="43">
        <v>659</v>
      </c>
      <c r="AG3243" s="34" t="s">
        <v>7423</v>
      </c>
      <c r="AH3243" s="34" t="s">
        <v>7423</v>
      </c>
      <c r="AI3243" s="43" t="s">
        <v>7353</v>
      </c>
      <c r="AJ3243" s="44" t="s">
        <v>7427</v>
      </c>
      <c r="AK3243" s="295">
        <v>9701871</v>
      </c>
      <c r="AL3243" s="44" t="s">
        <v>7425</v>
      </c>
      <c r="AM3243" s="44">
        <v>0</v>
      </c>
      <c r="AN3243" s="296">
        <v>295401380</v>
      </c>
      <c r="AO3243" s="34"/>
      <c r="AP3243" s="34"/>
      <c r="AQ3243" s="34"/>
      <c r="AR3243" s="34"/>
      <c r="AS3243" s="34"/>
      <c r="AT3243" s="44" t="e">
        <v>#N/A</v>
      </c>
      <c r="AU3243" s="44"/>
      <c r="AV3243" s="751" t="e" cm="1">
        <f t="array" ref="AV32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3" s="34"/>
      <c r="AX3243" s="34"/>
      <c r="AY3243" s="34"/>
      <c r="AZ3243" s="34"/>
      <c r="BA3243" s="34"/>
      <c r="BB3243" s="34"/>
      <c r="BC3243" s="34"/>
      <c r="BD3243" s="44">
        <v>430105</v>
      </c>
      <c r="BE3243" s="34" t="s">
        <v>7431</v>
      </c>
      <c r="BF3243" s="43" t="s">
        <v>426</v>
      </c>
      <c r="BG3243" s="34" t="s">
        <v>7425</v>
      </c>
      <c r="BH3243" s="34" t="s">
        <v>7426</v>
      </c>
      <c r="BI3243" s="34"/>
      <c r="BJ3243" s="44" t="s">
        <v>7362</v>
      </c>
      <c r="BK3243" s="44" t="s">
        <v>7362</v>
      </c>
    </row>
    <row r="3244" spans="22:63">
      <c r="V3244" s="43">
        <v>659</v>
      </c>
      <c r="W3244" s="34" t="s">
        <v>7423</v>
      </c>
      <c r="X3244" s="44">
        <v>430100</v>
      </c>
      <c r="Y3244" s="34" t="s">
        <v>7432</v>
      </c>
      <c r="Z3244" s="43" t="s">
        <v>426</v>
      </c>
      <c r="AA3244" s="34" t="s">
        <v>7425</v>
      </c>
      <c r="AB3244" s="34" t="s">
        <v>7426</v>
      </c>
      <c r="AC3244" s="34"/>
      <c r="AD3244" s="44" t="s">
        <v>7362</v>
      </c>
      <c r="AE3244" s="44" t="s">
        <v>7362</v>
      </c>
      <c r="AF3244" s="43">
        <v>659</v>
      </c>
      <c r="AG3244" s="34" t="s">
        <v>7423</v>
      </c>
      <c r="AH3244" s="34" t="s">
        <v>7423</v>
      </c>
      <c r="AI3244" s="43" t="s">
        <v>7353</v>
      </c>
      <c r="AJ3244" s="44" t="s">
        <v>7427</v>
      </c>
      <c r="AK3244" s="295">
        <v>9701871</v>
      </c>
      <c r="AL3244" s="44" t="s">
        <v>7425</v>
      </c>
      <c r="AM3244" s="44">
        <v>0</v>
      </c>
      <c r="AN3244" s="296">
        <v>295401380</v>
      </c>
      <c r="AO3244" s="34"/>
      <c r="AP3244" s="34"/>
      <c r="AQ3244" s="34"/>
      <c r="AR3244" s="34"/>
      <c r="AS3244" s="34"/>
      <c r="AT3244" s="44" t="e">
        <v>#N/A</v>
      </c>
      <c r="AU3244" s="44"/>
      <c r="AV3244" s="751" t="e" cm="1">
        <f t="array" ref="AV32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4" s="34"/>
      <c r="AX3244" s="34"/>
      <c r="AY3244" s="34"/>
      <c r="AZ3244" s="34"/>
      <c r="BA3244" s="34"/>
      <c r="BB3244" s="34"/>
      <c r="BC3244" s="34"/>
      <c r="BD3244" s="44">
        <v>430100</v>
      </c>
      <c r="BE3244" s="34" t="s">
        <v>7432</v>
      </c>
      <c r="BF3244" s="43" t="s">
        <v>426</v>
      </c>
      <c r="BG3244" s="34" t="s">
        <v>7425</v>
      </c>
      <c r="BH3244" s="34" t="s">
        <v>7426</v>
      </c>
      <c r="BI3244" s="34"/>
      <c r="BJ3244" s="44" t="s">
        <v>7362</v>
      </c>
      <c r="BK3244" s="44" t="s">
        <v>7362</v>
      </c>
    </row>
    <row r="3245" spans="22:63">
      <c r="V3245" s="43">
        <v>659</v>
      </c>
      <c r="W3245" s="34" t="s">
        <v>7423</v>
      </c>
      <c r="X3245" s="44">
        <v>430106</v>
      </c>
      <c r="Y3245" s="34" t="s">
        <v>7433</v>
      </c>
      <c r="Z3245" s="43" t="s">
        <v>426</v>
      </c>
      <c r="AA3245" s="34" t="s">
        <v>7425</v>
      </c>
      <c r="AB3245" s="34" t="s">
        <v>7426</v>
      </c>
      <c r="AC3245" s="34"/>
      <c r="AD3245" s="44" t="s">
        <v>7362</v>
      </c>
      <c r="AE3245" s="44" t="s">
        <v>7362</v>
      </c>
      <c r="AF3245" s="43">
        <v>659</v>
      </c>
      <c r="AG3245" s="34" t="s">
        <v>7423</v>
      </c>
      <c r="AH3245" s="34" t="s">
        <v>7423</v>
      </c>
      <c r="AI3245" s="43" t="s">
        <v>7353</v>
      </c>
      <c r="AJ3245" s="44" t="s">
        <v>7427</v>
      </c>
      <c r="AK3245" s="295">
        <v>9701871</v>
      </c>
      <c r="AL3245" s="44" t="s">
        <v>7425</v>
      </c>
      <c r="AM3245" s="44">
        <v>0</v>
      </c>
      <c r="AN3245" s="296">
        <v>295401380</v>
      </c>
      <c r="AO3245" s="34"/>
      <c r="AP3245" s="34"/>
      <c r="AQ3245" s="34"/>
      <c r="AR3245" s="34"/>
      <c r="AS3245" s="34"/>
      <c r="AT3245" s="44" t="e">
        <v>#N/A</v>
      </c>
      <c r="AU3245" s="44"/>
      <c r="AV3245" s="751" t="e" cm="1">
        <f t="array" ref="AV32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5" s="34"/>
      <c r="AX3245" s="34"/>
      <c r="AY3245" s="34"/>
      <c r="AZ3245" s="34"/>
      <c r="BA3245" s="34"/>
      <c r="BB3245" s="34"/>
      <c r="BC3245" s="34"/>
      <c r="BD3245" s="44">
        <v>430106</v>
      </c>
      <c r="BE3245" s="34" t="s">
        <v>7433</v>
      </c>
      <c r="BF3245" s="43" t="s">
        <v>426</v>
      </c>
      <c r="BG3245" s="34" t="s">
        <v>7425</v>
      </c>
      <c r="BH3245" s="34" t="s">
        <v>7426</v>
      </c>
      <c r="BI3245" s="34"/>
      <c r="BJ3245" s="44" t="s">
        <v>7362</v>
      </c>
      <c r="BK3245" s="44" t="s">
        <v>7362</v>
      </c>
    </row>
    <row r="3246" spans="22:63">
      <c r="V3246" s="43">
        <v>659</v>
      </c>
      <c r="W3246" s="34" t="s">
        <v>7423</v>
      </c>
      <c r="X3246" s="44">
        <v>430107</v>
      </c>
      <c r="Y3246" s="34" t="s">
        <v>7434</v>
      </c>
      <c r="Z3246" s="43" t="s">
        <v>426</v>
      </c>
      <c r="AA3246" s="34" t="s">
        <v>7425</v>
      </c>
      <c r="AB3246" s="34" t="s">
        <v>7426</v>
      </c>
      <c r="AC3246" s="34"/>
      <c r="AD3246" s="44" t="s">
        <v>7362</v>
      </c>
      <c r="AE3246" s="44" t="s">
        <v>7362</v>
      </c>
      <c r="AF3246" s="43">
        <v>659</v>
      </c>
      <c r="AG3246" s="34" t="s">
        <v>7423</v>
      </c>
      <c r="AH3246" s="34" t="s">
        <v>7423</v>
      </c>
      <c r="AI3246" s="43" t="s">
        <v>7353</v>
      </c>
      <c r="AJ3246" s="44" t="s">
        <v>7427</v>
      </c>
      <c r="AK3246" s="295">
        <v>9701871</v>
      </c>
      <c r="AL3246" s="44" t="s">
        <v>7425</v>
      </c>
      <c r="AM3246" s="44">
        <v>0</v>
      </c>
      <c r="AN3246" s="296">
        <v>295401380</v>
      </c>
      <c r="AO3246" s="34"/>
      <c r="AP3246" s="34"/>
      <c r="AQ3246" s="34"/>
      <c r="AR3246" s="34"/>
      <c r="AS3246" s="34"/>
      <c r="AT3246" s="44" t="e">
        <v>#N/A</v>
      </c>
      <c r="AU3246" s="44"/>
      <c r="AV3246" s="751" t="e" cm="1">
        <f t="array" ref="AV32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6" s="34"/>
      <c r="AX3246" s="34"/>
      <c r="AY3246" s="34"/>
      <c r="AZ3246" s="34"/>
      <c r="BA3246" s="34"/>
      <c r="BB3246" s="34"/>
      <c r="BC3246" s="34"/>
      <c r="BD3246" s="44">
        <v>430107</v>
      </c>
      <c r="BE3246" s="34" t="s">
        <v>7434</v>
      </c>
      <c r="BF3246" s="43" t="s">
        <v>426</v>
      </c>
      <c r="BG3246" s="34" t="s">
        <v>7425</v>
      </c>
      <c r="BH3246" s="34" t="s">
        <v>7426</v>
      </c>
      <c r="BI3246" s="34"/>
      <c r="BJ3246" s="44" t="s">
        <v>7362</v>
      </c>
      <c r="BK3246" s="44" t="s">
        <v>7362</v>
      </c>
    </row>
    <row r="3247" spans="22:63">
      <c r="V3247" s="43">
        <v>659</v>
      </c>
      <c r="W3247" s="34" t="s">
        <v>7423</v>
      </c>
      <c r="X3247" s="44">
        <v>430108</v>
      </c>
      <c r="Y3247" s="34" t="s">
        <v>7435</v>
      </c>
      <c r="Z3247" s="43" t="s">
        <v>426</v>
      </c>
      <c r="AA3247" s="34" t="s">
        <v>7425</v>
      </c>
      <c r="AB3247" s="34" t="s">
        <v>7426</v>
      </c>
      <c r="AC3247" s="34"/>
      <c r="AD3247" s="44" t="s">
        <v>7362</v>
      </c>
      <c r="AE3247" s="44" t="s">
        <v>7362</v>
      </c>
      <c r="AF3247" s="43">
        <v>659</v>
      </c>
      <c r="AG3247" s="34" t="s">
        <v>7423</v>
      </c>
      <c r="AH3247" s="34" t="s">
        <v>7423</v>
      </c>
      <c r="AI3247" s="43" t="s">
        <v>7353</v>
      </c>
      <c r="AJ3247" s="44" t="s">
        <v>7427</v>
      </c>
      <c r="AK3247" s="295">
        <v>9701871</v>
      </c>
      <c r="AL3247" s="44" t="s">
        <v>7425</v>
      </c>
      <c r="AM3247" s="44">
        <v>0</v>
      </c>
      <c r="AN3247" s="296">
        <v>295401380</v>
      </c>
      <c r="AO3247" s="34"/>
      <c r="AP3247" s="34"/>
      <c r="AQ3247" s="34"/>
      <c r="AR3247" s="34"/>
      <c r="AS3247" s="34"/>
      <c r="AT3247" s="44" t="e">
        <v>#N/A</v>
      </c>
      <c r="AU3247" s="44"/>
      <c r="AV3247" s="751" t="e" cm="1">
        <f t="array" ref="AV32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7" s="34"/>
      <c r="AX3247" s="34"/>
      <c r="AY3247" s="34"/>
      <c r="AZ3247" s="34"/>
      <c r="BA3247" s="34"/>
      <c r="BB3247" s="34"/>
      <c r="BC3247" s="34"/>
      <c r="BD3247" s="44">
        <v>430108</v>
      </c>
      <c r="BE3247" s="34" t="s">
        <v>7435</v>
      </c>
      <c r="BF3247" s="43" t="s">
        <v>426</v>
      </c>
      <c r="BG3247" s="34" t="s">
        <v>7425</v>
      </c>
      <c r="BH3247" s="34" t="s">
        <v>7426</v>
      </c>
      <c r="BI3247" s="34"/>
      <c r="BJ3247" s="44" t="s">
        <v>7362</v>
      </c>
      <c r="BK3247" s="44" t="s">
        <v>7362</v>
      </c>
    </row>
    <row r="3248" spans="22:63">
      <c r="V3248" s="43">
        <v>659</v>
      </c>
      <c r="W3248" s="34" t="s">
        <v>7423</v>
      </c>
      <c r="X3248" s="44">
        <v>430109</v>
      </c>
      <c r="Y3248" s="34" t="s">
        <v>7436</v>
      </c>
      <c r="Z3248" s="43" t="s">
        <v>426</v>
      </c>
      <c r="AA3248" s="34" t="s">
        <v>7425</v>
      </c>
      <c r="AB3248" s="34" t="s">
        <v>7426</v>
      </c>
      <c r="AC3248" s="34"/>
      <c r="AD3248" s="44" t="s">
        <v>7362</v>
      </c>
      <c r="AE3248" s="44" t="s">
        <v>7362</v>
      </c>
      <c r="AF3248" s="43">
        <v>659</v>
      </c>
      <c r="AG3248" s="34" t="s">
        <v>7423</v>
      </c>
      <c r="AH3248" s="34" t="s">
        <v>7423</v>
      </c>
      <c r="AI3248" s="43" t="s">
        <v>7353</v>
      </c>
      <c r="AJ3248" s="44" t="s">
        <v>7427</v>
      </c>
      <c r="AK3248" s="295">
        <v>9701871</v>
      </c>
      <c r="AL3248" s="44" t="s">
        <v>7425</v>
      </c>
      <c r="AM3248" s="44">
        <v>0</v>
      </c>
      <c r="AN3248" s="296">
        <v>295401380</v>
      </c>
      <c r="AO3248" s="34"/>
      <c r="AP3248" s="34"/>
      <c r="AQ3248" s="34"/>
      <c r="AR3248" s="34"/>
      <c r="AS3248" s="34"/>
      <c r="AT3248" s="44" t="e">
        <v>#N/A</v>
      </c>
      <c r="AU3248" s="44"/>
      <c r="AV3248" s="751" t="e" cm="1">
        <f t="array" ref="AV32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8" s="34"/>
      <c r="AX3248" s="34"/>
      <c r="AY3248" s="34"/>
      <c r="AZ3248" s="34"/>
      <c r="BA3248" s="34"/>
      <c r="BB3248" s="34"/>
      <c r="BC3248" s="34"/>
      <c r="BD3248" s="44">
        <v>430109</v>
      </c>
      <c r="BE3248" s="34" t="s">
        <v>7436</v>
      </c>
      <c r="BF3248" s="43" t="s">
        <v>426</v>
      </c>
      <c r="BG3248" s="34" t="s">
        <v>7425</v>
      </c>
      <c r="BH3248" s="34" t="s">
        <v>7426</v>
      </c>
      <c r="BI3248" s="34"/>
      <c r="BJ3248" s="44" t="s">
        <v>7362</v>
      </c>
      <c r="BK3248" s="44" t="s">
        <v>7362</v>
      </c>
    </row>
    <row r="3249" spans="22:63">
      <c r="V3249" s="43">
        <v>659</v>
      </c>
      <c r="W3249" s="34" t="s">
        <v>7423</v>
      </c>
      <c r="X3249" s="44">
        <v>430110</v>
      </c>
      <c r="Y3249" s="34" t="s">
        <v>7437</v>
      </c>
      <c r="Z3249" s="43" t="s">
        <v>426</v>
      </c>
      <c r="AA3249" s="34" t="s">
        <v>7425</v>
      </c>
      <c r="AB3249" s="34" t="s">
        <v>7426</v>
      </c>
      <c r="AC3249" s="34"/>
      <c r="AD3249" s="44" t="s">
        <v>7362</v>
      </c>
      <c r="AE3249" s="44" t="s">
        <v>7362</v>
      </c>
      <c r="AF3249" s="43">
        <v>659</v>
      </c>
      <c r="AG3249" s="34" t="s">
        <v>7423</v>
      </c>
      <c r="AH3249" s="34" t="s">
        <v>7423</v>
      </c>
      <c r="AI3249" s="43" t="s">
        <v>7353</v>
      </c>
      <c r="AJ3249" s="44" t="s">
        <v>7427</v>
      </c>
      <c r="AK3249" s="295">
        <v>9701871</v>
      </c>
      <c r="AL3249" s="44" t="s">
        <v>7425</v>
      </c>
      <c r="AM3249" s="44">
        <v>0</v>
      </c>
      <c r="AN3249" s="296">
        <v>295401380</v>
      </c>
      <c r="AO3249" s="34"/>
      <c r="AP3249" s="34"/>
      <c r="AQ3249" s="34"/>
      <c r="AR3249" s="34"/>
      <c r="AS3249" s="34"/>
      <c r="AT3249" s="44" t="e">
        <v>#N/A</v>
      </c>
      <c r="AU3249" s="44"/>
      <c r="AV3249" s="751" t="e" cm="1">
        <f t="array" ref="AV32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49" s="34"/>
      <c r="AX3249" s="34"/>
      <c r="AY3249" s="34"/>
      <c r="AZ3249" s="34"/>
      <c r="BA3249" s="34"/>
      <c r="BB3249" s="34"/>
      <c r="BC3249" s="34"/>
      <c r="BD3249" s="44">
        <v>430110</v>
      </c>
      <c r="BE3249" s="34" t="s">
        <v>7437</v>
      </c>
      <c r="BF3249" s="43" t="s">
        <v>426</v>
      </c>
      <c r="BG3249" s="34" t="s">
        <v>7425</v>
      </c>
      <c r="BH3249" s="34" t="s">
        <v>7426</v>
      </c>
      <c r="BI3249" s="34"/>
      <c r="BJ3249" s="44" t="s">
        <v>7362</v>
      </c>
      <c r="BK3249" s="44" t="s">
        <v>7362</v>
      </c>
    </row>
    <row r="3250" spans="22:63">
      <c r="V3250" s="43">
        <v>659</v>
      </c>
      <c r="W3250" s="34" t="s">
        <v>7423</v>
      </c>
      <c r="X3250" s="44">
        <v>430111</v>
      </c>
      <c r="Y3250" s="34" t="s">
        <v>7438</v>
      </c>
      <c r="Z3250" s="43" t="s">
        <v>426</v>
      </c>
      <c r="AA3250" s="34" t="s">
        <v>7425</v>
      </c>
      <c r="AB3250" s="34" t="s">
        <v>7426</v>
      </c>
      <c r="AC3250" s="34"/>
      <c r="AD3250" s="44" t="s">
        <v>7362</v>
      </c>
      <c r="AE3250" s="44" t="s">
        <v>7362</v>
      </c>
      <c r="AF3250" s="43">
        <v>659</v>
      </c>
      <c r="AG3250" s="34" t="s">
        <v>7423</v>
      </c>
      <c r="AH3250" s="34" t="s">
        <v>7423</v>
      </c>
      <c r="AI3250" s="43" t="s">
        <v>7353</v>
      </c>
      <c r="AJ3250" s="44" t="s">
        <v>7427</v>
      </c>
      <c r="AK3250" s="295">
        <v>9701871</v>
      </c>
      <c r="AL3250" s="44" t="s">
        <v>7425</v>
      </c>
      <c r="AM3250" s="44">
        <v>0</v>
      </c>
      <c r="AN3250" s="296">
        <v>295401380</v>
      </c>
      <c r="AO3250" s="34"/>
      <c r="AP3250" s="34"/>
      <c r="AQ3250" s="34"/>
      <c r="AR3250" s="34"/>
      <c r="AS3250" s="34"/>
      <c r="AT3250" s="44" t="e">
        <v>#N/A</v>
      </c>
      <c r="AU3250" s="44"/>
      <c r="AV3250" s="751" t="e" cm="1">
        <f t="array" ref="AV32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0" s="34"/>
      <c r="AX3250" s="34"/>
      <c r="AY3250" s="34"/>
      <c r="AZ3250" s="34"/>
      <c r="BA3250" s="34"/>
      <c r="BB3250" s="34"/>
      <c r="BC3250" s="34"/>
      <c r="BD3250" s="44">
        <v>430111</v>
      </c>
      <c r="BE3250" s="34" t="s">
        <v>7438</v>
      </c>
      <c r="BF3250" s="43" t="s">
        <v>426</v>
      </c>
      <c r="BG3250" s="34" t="s">
        <v>7425</v>
      </c>
      <c r="BH3250" s="34" t="s">
        <v>7426</v>
      </c>
      <c r="BI3250" s="34"/>
      <c r="BJ3250" s="44" t="s">
        <v>7362</v>
      </c>
      <c r="BK3250" s="44" t="s">
        <v>7362</v>
      </c>
    </row>
    <row r="3251" spans="22:63">
      <c r="V3251" s="43">
        <v>659</v>
      </c>
      <c r="W3251" s="34" t="s">
        <v>7423</v>
      </c>
      <c r="X3251" s="44">
        <v>430112</v>
      </c>
      <c r="Y3251" s="34" t="s">
        <v>7410</v>
      </c>
      <c r="Z3251" s="43" t="s">
        <v>426</v>
      </c>
      <c r="AA3251" s="34" t="s">
        <v>7425</v>
      </c>
      <c r="AB3251" s="34" t="s">
        <v>7426</v>
      </c>
      <c r="AC3251" s="34"/>
      <c r="AD3251" s="44" t="s">
        <v>7362</v>
      </c>
      <c r="AE3251" s="44" t="s">
        <v>7362</v>
      </c>
      <c r="AF3251" s="43">
        <v>659</v>
      </c>
      <c r="AG3251" s="34" t="s">
        <v>7423</v>
      </c>
      <c r="AH3251" s="34" t="s">
        <v>7423</v>
      </c>
      <c r="AI3251" s="43" t="s">
        <v>7353</v>
      </c>
      <c r="AJ3251" s="44" t="s">
        <v>7427</v>
      </c>
      <c r="AK3251" s="295">
        <v>9701871</v>
      </c>
      <c r="AL3251" s="44" t="s">
        <v>7425</v>
      </c>
      <c r="AM3251" s="44">
        <v>0</v>
      </c>
      <c r="AN3251" s="296">
        <v>295401380</v>
      </c>
      <c r="AO3251" s="34"/>
      <c r="AP3251" s="34"/>
      <c r="AQ3251" s="34"/>
      <c r="AR3251" s="34"/>
      <c r="AS3251" s="34"/>
      <c r="AT3251" s="44" t="e">
        <v>#N/A</v>
      </c>
      <c r="AU3251" s="44"/>
      <c r="AV3251" s="751" t="e" cm="1">
        <f t="array" ref="AV32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1" s="34"/>
      <c r="AX3251" s="34"/>
      <c r="AY3251" s="34"/>
      <c r="AZ3251" s="34"/>
      <c r="BA3251" s="34"/>
      <c r="BB3251" s="34"/>
      <c r="BC3251" s="34"/>
      <c r="BD3251" s="44">
        <v>430112</v>
      </c>
      <c r="BE3251" s="34" t="s">
        <v>7410</v>
      </c>
      <c r="BF3251" s="43" t="s">
        <v>426</v>
      </c>
      <c r="BG3251" s="34" t="s">
        <v>7425</v>
      </c>
      <c r="BH3251" s="34" t="s">
        <v>7426</v>
      </c>
      <c r="BI3251" s="34"/>
      <c r="BJ3251" s="44" t="s">
        <v>7362</v>
      </c>
      <c r="BK3251" s="44" t="s">
        <v>7362</v>
      </c>
    </row>
    <row r="3252" spans="22:63">
      <c r="V3252" s="43">
        <v>659</v>
      </c>
      <c r="W3252" s="34" t="s">
        <v>7423</v>
      </c>
      <c r="X3252" s="44">
        <v>430113</v>
      </c>
      <c r="Y3252" s="34" t="s">
        <v>1413</v>
      </c>
      <c r="Z3252" s="43" t="s">
        <v>426</v>
      </c>
      <c r="AA3252" s="34" t="s">
        <v>7425</v>
      </c>
      <c r="AB3252" s="34" t="s">
        <v>7426</v>
      </c>
      <c r="AC3252" s="34"/>
      <c r="AD3252" s="44" t="s">
        <v>7362</v>
      </c>
      <c r="AE3252" s="44" t="s">
        <v>7362</v>
      </c>
      <c r="AF3252" s="43">
        <v>659</v>
      </c>
      <c r="AG3252" s="34" t="s">
        <v>7423</v>
      </c>
      <c r="AH3252" s="34" t="s">
        <v>7423</v>
      </c>
      <c r="AI3252" s="43" t="s">
        <v>7353</v>
      </c>
      <c r="AJ3252" s="44" t="s">
        <v>7427</v>
      </c>
      <c r="AK3252" s="295">
        <v>9701871</v>
      </c>
      <c r="AL3252" s="44" t="s">
        <v>7425</v>
      </c>
      <c r="AM3252" s="44">
        <v>0</v>
      </c>
      <c r="AN3252" s="296">
        <v>295401380</v>
      </c>
      <c r="AO3252" s="34"/>
      <c r="AP3252" s="34"/>
      <c r="AQ3252" s="34"/>
      <c r="AR3252" s="34"/>
      <c r="AS3252" s="34"/>
      <c r="AT3252" s="44" t="e">
        <v>#N/A</v>
      </c>
      <c r="AU3252" s="44"/>
      <c r="AV3252" s="751" t="e" cm="1">
        <f t="array" ref="AV32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2" s="34"/>
      <c r="AX3252" s="34"/>
      <c r="AY3252" s="34"/>
      <c r="AZ3252" s="34"/>
      <c r="BA3252" s="34"/>
      <c r="BB3252" s="34"/>
      <c r="BC3252" s="34"/>
      <c r="BD3252" s="44">
        <v>430113</v>
      </c>
      <c r="BE3252" s="34" t="s">
        <v>1413</v>
      </c>
      <c r="BF3252" s="43" t="s">
        <v>426</v>
      </c>
      <c r="BG3252" s="34" t="s">
        <v>7425</v>
      </c>
      <c r="BH3252" s="34" t="s">
        <v>7426</v>
      </c>
      <c r="BI3252" s="34"/>
      <c r="BJ3252" s="44" t="s">
        <v>7362</v>
      </c>
      <c r="BK3252" s="44" t="s">
        <v>7362</v>
      </c>
    </row>
    <row r="3253" spans="22:63">
      <c r="V3253" s="43">
        <v>659</v>
      </c>
      <c r="W3253" s="34" t="s">
        <v>7423</v>
      </c>
      <c r="X3253" s="44">
        <v>430114</v>
      </c>
      <c r="Y3253" s="34" t="s">
        <v>7439</v>
      </c>
      <c r="Z3253" s="43" t="s">
        <v>426</v>
      </c>
      <c r="AA3253" s="34" t="s">
        <v>7425</v>
      </c>
      <c r="AB3253" s="34" t="s">
        <v>7426</v>
      </c>
      <c r="AC3253" s="34"/>
      <c r="AD3253" s="44" t="s">
        <v>7362</v>
      </c>
      <c r="AE3253" s="44" t="s">
        <v>7362</v>
      </c>
      <c r="AF3253" s="43">
        <v>659</v>
      </c>
      <c r="AG3253" s="34" t="s">
        <v>7423</v>
      </c>
      <c r="AH3253" s="34" t="s">
        <v>7423</v>
      </c>
      <c r="AI3253" s="43" t="s">
        <v>7353</v>
      </c>
      <c r="AJ3253" s="44" t="s">
        <v>7427</v>
      </c>
      <c r="AK3253" s="295">
        <v>9701871</v>
      </c>
      <c r="AL3253" s="44" t="s">
        <v>7425</v>
      </c>
      <c r="AM3253" s="44">
        <v>0</v>
      </c>
      <c r="AN3253" s="296">
        <v>295401380</v>
      </c>
      <c r="AO3253" s="34"/>
      <c r="AP3253" s="34"/>
      <c r="AQ3253" s="34"/>
      <c r="AR3253" s="34"/>
      <c r="AS3253" s="34"/>
      <c r="AT3253" s="44" t="e">
        <v>#N/A</v>
      </c>
      <c r="AU3253" s="44"/>
      <c r="AV3253" s="751" t="e" cm="1">
        <f t="array" ref="AV32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3" s="34"/>
      <c r="AX3253" s="34"/>
      <c r="AY3253" s="34"/>
      <c r="AZ3253" s="34"/>
      <c r="BA3253" s="34"/>
      <c r="BB3253" s="34"/>
      <c r="BC3253" s="34"/>
      <c r="BD3253" s="44">
        <v>430114</v>
      </c>
      <c r="BE3253" s="34" t="s">
        <v>7439</v>
      </c>
      <c r="BF3253" s="43" t="s">
        <v>426</v>
      </c>
      <c r="BG3253" s="34" t="s">
        <v>7425</v>
      </c>
      <c r="BH3253" s="34" t="s">
        <v>7426</v>
      </c>
      <c r="BI3253" s="34"/>
      <c r="BJ3253" s="44" t="s">
        <v>7362</v>
      </c>
      <c r="BK3253" s="44" t="s">
        <v>7362</v>
      </c>
    </row>
    <row r="3254" spans="22:63">
      <c r="V3254" s="43">
        <v>659</v>
      </c>
      <c r="W3254" s="34" t="s">
        <v>7423</v>
      </c>
      <c r="X3254" s="44">
        <v>430115</v>
      </c>
      <c r="Y3254" s="34" t="s">
        <v>2099</v>
      </c>
      <c r="Z3254" s="43" t="s">
        <v>426</v>
      </c>
      <c r="AA3254" s="34" t="s">
        <v>7425</v>
      </c>
      <c r="AB3254" s="34" t="s">
        <v>7426</v>
      </c>
      <c r="AC3254" s="34"/>
      <c r="AD3254" s="44" t="s">
        <v>7362</v>
      </c>
      <c r="AE3254" s="44" t="s">
        <v>7362</v>
      </c>
      <c r="AF3254" s="43">
        <v>659</v>
      </c>
      <c r="AG3254" s="34" t="s">
        <v>7423</v>
      </c>
      <c r="AH3254" s="34" t="s">
        <v>7423</v>
      </c>
      <c r="AI3254" s="43" t="s">
        <v>7353</v>
      </c>
      <c r="AJ3254" s="44" t="s">
        <v>7427</v>
      </c>
      <c r="AK3254" s="295">
        <v>9701871</v>
      </c>
      <c r="AL3254" s="44" t="s">
        <v>7425</v>
      </c>
      <c r="AM3254" s="44">
        <v>0</v>
      </c>
      <c r="AN3254" s="296">
        <v>295401380</v>
      </c>
      <c r="AO3254" s="34"/>
      <c r="AP3254" s="34"/>
      <c r="AQ3254" s="34"/>
      <c r="AR3254" s="34"/>
      <c r="AS3254" s="34"/>
      <c r="AT3254" s="44" t="e">
        <v>#N/A</v>
      </c>
      <c r="AU3254" s="44"/>
      <c r="AV3254" s="751" t="e" cm="1">
        <f t="array" ref="AV32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4" s="34"/>
      <c r="AX3254" s="34"/>
      <c r="AY3254" s="34"/>
      <c r="AZ3254" s="34"/>
      <c r="BA3254" s="34"/>
      <c r="BB3254" s="34"/>
      <c r="BC3254" s="34"/>
      <c r="BD3254" s="44">
        <v>430115</v>
      </c>
      <c r="BE3254" s="34" t="s">
        <v>2099</v>
      </c>
      <c r="BF3254" s="43" t="s">
        <v>426</v>
      </c>
      <c r="BG3254" s="34" t="s">
        <v>7425</v>
      </c>
      <c r="BH3254" s="34" t="s">
        <v>7426</v>
      </c>
      <c r="BI3254" s="34"/>
      <c r="BJ3254" s="44" t="s">
        <v>7362</v>
      </c>
      <c r="BK3254" s="44" t="s">
        <v>7362</v>
      </c>
    </row>
    <row r="3255" spans="22:63">
      <c r="V3255" s="43">
        <v>659</v>
      </c>
      <c r="W3255" s="34" t="s">
        <v>7423</v>
      </c>
      <c r="X3255" s="44">
        <v>430116</v>
      </c>
      <c r="Y3255" s="34" t="s">
        <v>7440</v>
      </c>
      <c r="Z3255" s="43" t="s">
        <v>426</v>
      </c>
      <c r="AA3255" s="34" t="s">
        <v>7425</v>
      </c>
      <c r="AB3255" s="34" t="s">
        <v>7426</v>
      </c>
      <c r="AC3255" s="34"/>
      <c r="AD3255" s="44" t="s">
        <v>7362</v>
      </c>
      <c r="AE3255" s="44" t="s">
        <v>7362</v>
      </c>
      <c r="AF3255" s="43">
        <v>659</v>
      </c>
      <c r="AG3255" s="34" t="s">
        <v>7423</v>
      </c>
      <c r="AH3255" s="34" t="s">
        <v>7423</v>
      </c>
      <c r="AI3255" s="43" t="s">
        <v>7353</v>
      </c>
      <c r="AJ3255" s="44" t="s">
        <v>7427</v>
      </c>
      <c r="AK3255" s="295">
        <v>9701871</v>
      </c>
      <c r="AL3255" s="44" t="s">
        <v>7425</v>
      </c>
      <c r="AM3255" s="44">
        <v>0</v>
      </c>
      <c r="AN3255" s="296">
        <v>295401380</v>
      </c>
      <c r="AO3255" s="34"/>
      <c r="AP3255" s="34"/>
      <c r="AQ3255" s="34"/>
      <c r="AR3255" s="34"/>
      <c r="AS3255" s="34"/>
      <c r="AT3255" s="44" t="e">
        <v>#N/A</v>
      </c>
      <c r="AU3255" s="44"/>
      <c r="AV3255" s="751" t="e" cm="1">
        <f t="array" ref="AV32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5" s="34"/>
      <c r="AX3255" s="34"/>
      <c r="AY3255" s="34"/>
      <c r="AZ3255" s="34"/>
      <c r="BA3255" s="34"/>
      <c r="BB3255" s="34"/>
      <c r="BC3255" s="34"/>
      <c r="BD3255" s="44">
        <v>430116</v>
      </c>
      <c r="BE3255" s="34" t="s">
        <v>7440</v>
      </c>
      <c r="BF3255" s="43" t="s">
        <v>426</v>
      </c>
      <c r="BG3255" s="34" t="s">
        <v>7425</v>
      </c>
      <c r="BH3255" s="34" t="s">
        <v>7426</v>
      </c>
      <c r="BI3255" s="34"/>
      <c r="BJ3255" s="44" t="s">
        <v>7362</v>
      </c>
      <c r="BK3255" s="44" t="s">
        <v>7362</v>
      </c>
    </row>
    <row r="3256" spans="22:63">
      <c r="V3256" s="43">
        <v>659</v>
      </c>
      <c r="W3256" s="34" t="s">
        <v>7423</v>
      </c>
      <c r="X3256" s="44">
        <v>430117</v>
      </c>
      <c r="Y3256" s="34" t="s">
        <v>7441</v>
      </c>
      <c r="Z3256" s="43" t="s">
        <v>426</v>
      </c>
      <c r="AA3256" s="34" t="s">
        <v>7425</v>
      </c>
      <c r="AB3256" s="34" t="s">
        <v>7426</v>
      </c>
      <c r="AC3256" s="34"/>
      <c r="AD3256" s="44" t="s">
        <v>7362</v>
      </c>
      <c r="AE3256" s="44" t="s">
        <v>7362</v>
      </c>
      <c r="AF3256" s="43">
        <v>659</v>
      </c>
      <c r="AG3256" s="34" t="s">
        <v>7423</v>
      </c>
      <c r="AH3256" s="34" t="s">
        <v>7423</v>
      </c>
      <c r="AI3256" s="43" t="s">
        <v>7353</v>
      </c>
      <c r="AJ3256" s="44" t="s">
        <v>7427</v>
      </c>
      <c r="AK3256" s="295">
        <v>9701871</v>
      </c>
      <c r="AL3256" s="44" t="s">
        <v>7425</v>
      </c>
      <c r="AM3256" s="44">
        <v>0</v>
      </c>
      <c r="AN3256" s="296">
        <v>295401380</v>
      </c>
      <c r="AO3256" s="34"/>
      <c r="AP3256" s="34"/>
      <c r="AQ3256" s="34"/>
      <c r="AR3256" s="34"/>
      <c r="AS3256" s="34"/>
      <c r="AT3256" s="44" t="e">
        <v>#N/A</v>
      </c>
      <c r="AU3256" s="44"/>
      <c r="AV3256" s="751" t="e" cm="1">
        <f t="array" ref="AV32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6" s="34"/>
      <c r="AX3256" s="34"/>
      <c r="AY3256" s="34"/>
      <c r="AZ3256" s="34"/>
      <c r="BA3256" s="34"/>
      <c r="BB3256" s="34"/>
      <c r="BC3256" s="34"/>
      <c r="BD3256" s="44">
        <v>430117</v>
      </c>
      <c r="BE3256" s="34" t="s">
        <v>7441</v>
      </c>
      <c r="BF3256" s="43" t="s">
        <v>426</v>
      </c>
      <c r="BG3256" s="34" t="s">
        <v>7425</v>
      </c>
      <c r="BH3256" s="34" t="s">
        <v>7426</v>
      </c>
      <c r="BI3256" s="34"/>
      <c r="BJ3256" s="44" t="s">
        <v>7362</v>
      </c>
      <c r="BK3256" s="44" t="s">
        <v>7362</v>
      </c>
    </row>
    <row r="3257" spans="22:63">
      <c r="V3257" s="43">
        <v>659</v>
      </c>
      <c r="W3257" s="34" t="s">
        <v>7423</v>
      </c>
      <c r="X3257" s="44">
        <v>430118</v>
      </c>
      <c r="Y3257" s="34" t="s">
        <v>7442</v>
      </c>
      <c r="Z3257" s="43" t="s">
        <v>426</v>
      </c>
      <c r="AA3257" s="34" t="s">
        <v>7425</v>
      </c>
      <c r="AB3257" s="34" t="s">
        <v>7426</v>
      </c>
      <c r="AC3257" s="34"/>
      <c r="AD3257" s="44" t="s">
        <v>7362</v>
      </c>
      <c r="AE3257" s="44" t="s">
        <v>7362</v>
      </c>
      <c r="AF3257" s="43">
        <v>659</v>
      </c>
      <c r="AG3257" s="34" t="s">
        <v>7423</v>
      </c>
      <c r="AH3257" s="34" t="s">
        <v>7423</v>
      </c>
      <c r="AI3257" s="43" t="s">
        <v>7353</v>
      </c>
      <c r="AJ3257" s="44" t="s">
        <v>7427</v>
      </c>
      <c r="AK3257" s="295">
        <v>9701871</v>
      </c>
      <c r="AL3257" s="44" t="s">
        <v>7425</v>
      </c>
      <c r="AM3257" s="44">
        <v>0</v>
      </c>
      <c r="AN3257" s="296">
        <v>295401380</v>
      </c>
      <c r="AO3257" s="34"/>
      <c r="AP3257" s="34"/>
      <c r="AQ3257" s="34"/>
      <c r="AR3257" s="34"/>
      <c r="AS3257" s="34"/>
      <c r="AT3257" s="44" t="e">
        <v>#N/A</v>
      </c>
      <c r="AU3257" s="44"/>
      <c r="AV3257" s="751" t="e" cm="1">
        <f t="array" ref="AV32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7" s="34"/>
      <c r="AX3257" s="34"/>
      <c r="AY3257" s="34"/>
      <c r="AZ3257" s="34"/>
      <c r="BA3257" s="34"/>
      <c r="BB3257" s="34"/>
      <c r="BC3257" s="34"/>
      <c r="BD3257" s="44">
        <v>430118</v>
      </c>
      <c r="BE3257" s="34" t="s">
        <v>7442</v>
      </c>
      <c r="BF3257" s="43" t="s">
        <v>426</v>
      </c>
      <c r="BG3257" s="34" t="s">
        <v>7425</v>
      </c>
      <c r="BH3257" s="34" t="s">
        <v>7426</v>
      </c>
      <c r="BI3257" s="34"/>
      <c r="BJ3257" s="44" t="s">
        <v>7362</v>
      </c>
      <c r="BK3257" s="44" t="s">
        <v>7362</v>
      </c>
    </row>
    <row r="3258" spans="22:63">
      <c r="V3258" s="43">
        <v>659</v>
      </c>
      <c r="W3258" s="34" t="s">
        <v>7423</v>
      </c>
      <c r="X3258" s="44">
        <v>430119</v>
      </c>
      <c r="Y3258" s="34" t="s">
        <v>7443</v>
      </c>
      <c r="Z3258" s="43" t="s">
        <v>426</v>
      </c>
      <c r="AA3258" s="34" t="s">
        <v>7425</v>
      </c>
      <c r="AB3258" s="34" t="s">
        <v>7426</v>
      </c>
      <c r="AC3258" s="34"/>
      <c r="AD3258" s="44" t="s">
        <v>7362</v>
      </c>
      <c r="AE3258" s="44" t="s">
        <v>7362</v>
      </c>
      <c r="AF3258" s="43">
        <v>659</v>
      </c>
      <c r="AG3258" s="34" t="s">
        <v>7423</v>
      </c>
      <c r="AH3258" s="34" t="s">
        <v>7423</v>
      </c>
      <c r="AI3258" s="43" t="s">
        <v>7353</v>
      </c>
      <c r="AJ3258" s="44" t="s">
        <v>7427</v>
      </c>
      <c r="AK3258" s="295">
        <v>9701871</v>
      </c>
      <c r="AL3258" s="44" t="s">
        <v>7425</v>
      </c>
      <c r="AM3258" s="44">
        <v>0</v>
      </c>
      <c r="AN3258" s="296">
        <v>295401380</v>
      </c>
      <c r="AO3258" s="34"/>
      <c r="AP3258" s="34"/>
      <c r="AQ3258" s="34"/>
      <c r="AR3258" s="34"/>
      <c r="AS3258" s="34"/>
      <c r="AT3258" s="44" t="e">
        <v>#N/A</v>
      </c>
      <c r="AU3258" s="44"/>
      <c r="AV3258" s="751" t="e" cm="1">
        <f t="array" ref="AV32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8" s="34"/>
      <c r="AX3258" s="34"/>
      <c r="AY3258" s="34"/>
      <c r="AZ3258" s="34"/>
      <c r="BA3258" s="34"/>
      <c r="BB3258" s="34"/>
      <c r="BC3258" s="34"/>
      <c r="BD3258" s="44">
        <v>430119</v>
      </c>
      <c r="BE3258" s="34" t="s">
        <v>7443</v>
      </c>
      <c r="BF3258" s="43" t="s">
        <v>426</v>
      </c>
      <c r="BG3258" s="34" t="s">
        <v>7425</v>
      </c>
      <c r="BH3258" s="34" t="s">
        <v>7426</v>
      </c>
      <c r="BI3258" s="34"/>
      <c r="BJ3258" s="44" t="s">
        <v>7362</v>
      </c>
      <c r="BK3258" s="44" t="s">
        <v>7362</v>
      </c>
    </row>
    <row r="3259" spans="22:63">
      <c r="V3259" s="43">
        <v>659</v>
      </c>
      <c r="W3259" s="34" t="s">
        <v>7423</v>
      </c>
      <c r="X3259" s="44">
        <v>450101</v>
      </c>
      <c r="Y3259" s="34" t="s">
        <v>7444</v>
      </c>
      <c r="Z3259" s="43" t="s">
        <v>426</v>
      </c>
      <c r="AA3259" s="34" t="s">
        <v>7444</v>
      </c>
      <c r="AB3259" s="34" t="s">
        <v>7445</v>
      </c>
      <c r="AC3259" s="34"/>
      <c r="AD3259" s="44" t="s">
        <v>7362</v>
      </c>
      <c r="AE3259" s="44" t="s">
        <v>7362</v>
      </c>
      <c r="AF3259" s="43">
        <v>659</v>
      </c>
      <c r="AG3259" s="34" t="s">
        <v>7423</v>
      </c>
      <c r="AH3259" s="34" t="s">
        <v>7423</v>
      </c>
      <c r="AI3259" s="43" t="s">
        <v>7353</v>
      </c>
      <c r="AJ3259" s="44" t="s">
        <v>7427</v>
      </c>
      <c r="AK3259" s="295">
        <v>9701871</v>
      </c>
      <c r="AL3259" s="44" t="s">
        <v>7425</v>
      </c>
      <c r="AM3259" s="44">
        <v>0</v>
      </c>
      <c r="AN3259" s="296">
        <v>295401380</v>
      </c>
      <c r="AO3259" s="34"/>
      <c r="AP3259" s="34"/>
      <c r="AQ3259" s="34"/>
      <c r="AR3259" s="34"/>
      <c r="AS3259" s="34"/>
      <c r="AT3259" s="44" t="e">
        <v>#N/A</v>
      </c>
      <c r="AU3259" s="44"/>
      <c r="AV3259" s="751" t="e" cm="1">
        <f t="array" ref="AV32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59" s="34"/>
      <c r="AX3259" s="34"/>
      <c r="AY3259" s="34"/>
      <c r="AZ3259" s="34"/>
      <c r="BA3259" s="34"/>
      <c r="BB3259" s="34"/>
      <c r="BC3259" s="34"/>
      <c r="BD3259" s="44">
        <v>450101</v>
      </c>
      <c r="BE3259" s="34" t="s">
        <v>7444</v>
      </c>
      <c r="BF3259" s="43" t="s">
        <v>426</v>
      </c>
      <c r="BG3259" s="34" t="s">
        <v>7444</v>
      </c>
      <c r="BH3259" s="34" t="s">
        <v>7445</v>
      </c>
      <c r="BI3259" s="34"/>
      <c r="BJ3259" s="44" t="s">
        <v>7362</v>
      </c>
      <c r="BK3259" s="44" t="s">
        <v>7362</v>
      </c>
    </row>
    <row r="3260" spans="22:63">
      <c r="V3260" s="43">
        <v>659</v>
      </c>
      <c r="W3260" s="34" t="s">
        <v>7423</v>
      </c>
      <c r="X3260" s="44">
        <v>450100</v>
      </c>
      <c r="Y3260" s="34" t="s">
        <v>7446</v>
      </c>
      <c r="Z3260" s="43" t="s">
        <v>426</v>
      </c>
      <c r="AA3260" s="34" t="s">
        <v>7444</v>
      </c>
      <c r="AB3260" s="34" t="s">
        <v>7445</v>
      </c>
      <c r="AC3260" s="34"/>
      <c r="AD3260" s="44" t="s">
        <v>7362</v>
      </c>
      <c r="AE3260" s="44" t="s">
        <v>7362</v>
      </c>
      <c r="AF3260" s="43">
        <v>659</v>
      </c>
      <c r="AG3260" s="34" t="s">
        <v>7423</v>
      </c>
      <c r="AH3260" s="34" t="s">
        <v>7423</v>
      </c>
      <c r="AI3260" s="43" t="s">
        <v>7353</v>
      </c>
      <c r="AJ3260" s="44" t="s">
        <v>7427</v>
      </c>
      <c r="AK3260" s="295">
        <v>9701871</v>
      </c>
      <c r="AL3260" s="44" t="s">
        <v>7425</v>
      </c>
      <c r="AM3260" s="44">
        <v>0</v>
      </c>
      <c r="AN3260" s="296">
        <v>295401380</v>
      </c>
      <c r="AO3260" s="34"/>
      <c r="AP3260" s="34"/>
      <c r="AQ3260" s="34"/>
      <c r="AR3260" s="34"/>
      <c r="AS3260" s="34"/>
      <c r="AT3260" s="44" t="e">
        <v>#N/A</v>
      </c>
      <c r="AU3260" s="44"/>
      <c r="AV3260" s="751" t="e" cm="1">
        <f t="array" ref="AV32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0" s="34"/>
      <c r="AX3260" s="34"/>
      <c r="AY3260" s="34"/>
      <c r="AZ3260" s="34"/>
      <c r="BA3260" s="34"/>
      <c r="BB3260" s="34"/>
      <c r="BC3260" s="34"/>
      <c r="BD3260" s="44">
        <v>450100</v>
      </c>
      <c r="BE3260" s="34" t="s">
        <v>7446</v>
      </c>
      <c r="BF3260" s="43" t="s">
        <v>426</v>
      </c>
      <c r="BG3260" s="34" t="s">
        <v>7444</v>
      </c>
      <c r="BH3260" s="34" t="s">
        <v>7445</v>
      </c>
      <c r="BI3260" s="34"/>
      <c r="BJ3260" s="44" t="s">
        <v>7362</v>
      </c>
      <c r="BK3260" s="44" t="s">
        <v>7362</v>
      </c>
    </row>
    <row r="3261" spans="22:63">
      <c r="V3261" s="43">
        <v>659</v>
      </c>
      <c r="W3261" s="34" t="s">
        <v>7423</v>
      </c>
      <c r="X3261" s="44">
        <v>450102</v>
      </c>
      <c r="Y3261" s="34" t="s">
        <v>7447</v>
      </c>
      <c r="Z3261" s="43" t="s">
        <v>426</v>
      </c>
      <c r="AA3261" s="34" t="s">
        <v>7444</v>
      </c>
      <c r="AB3261" s="34" t="s">
        <v>7445</v>
      </c>
      <c r="AC3261" s="34"/>
      <c r="AD3261" s="44" t="s">
        <v>7362</v>
      </c>
      <c r="AE3261" s="44" t="s">
        <v>7362</v>
      </c>
      <c r="AF3261" s="43">
        <v>659</v>
      </c>
      <c r="AG3261" s="34" t="s">
        <v>7423</v>
      </c>
      <c r="AH3261" s="34" t="s">
        <v>7423</v>
      </c>
      <c r="AI3261" s="43" t="s">
        <v>7353</v>
      </c>
      <c r="AJ3261" s="44" t="s">
        <v>7427</v>
      </c>
      <c r="AK3261" s="295">
        <v>9701871</v>
      </c>
      <c r="AL3261" s="44" t="s">
        <v>7425</v>
      </c>
      <c r="AM3261" s="44">
        <v>0</v>
      </c>
      <c r="AN3261" s="296">
        <v>295401380</v>
      </c>
      <c r="AO3261" s="34"/>
      <c r="AP3261" s="34"/>
      <c r="AQ3261" s="34"/>
      <c r="AR3261" s="34"/>
      <c r="AS3261" s="34"/>
      <c r="AT3261" s="44" t="e">
        <v>#N/A</v>
      </c>
      <c r="AU3261" s="44"/>
      <c r="AV3261" s="751" t="e" cm="1">
        <f t="array" ref="AV32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1" s="34"/>
      <c r="AX3261" s="34"/>
      <c r="AY3261" s="34"/>
      <c r="AZ3261" s="34"/>
      <c r="BA3261" s="34"/>
      <c r="BB3261" s="34"/>
      <c r="BC3261" s="34"/>
      <c r="BD3261" s="44">
        <v>450102</v>
      </c>
      <c r="BE3261" s="34" t="s">
        <v>7447</v>
      </c>
      <c r="BF3261" s="43" t="s">
        <v>426</v>
      </c>
      <c r="BG3261" s="34" t="s">
        <v>7444</v>
      </c>
      <c r="BH3261" s="34" t="s">
        <v>7445</v>
      </c>
      <c r="BI3261" s="34"/>
      <c r="BJ3261" s="44" t="s">
        <v>7362</v>
      </c>
      <c r="BK3261" s="44" t="s">
        <v>7362</v>
      </c>
    </row>
    <row r="3262" spans="22:63">
      <c r="V3262" s="43">
        <v>659</v>
      </c>
      <c r="W3262" s="34" t="s">
        <v>7423</v>
      </c>
      <c r="X3262" s="44">
        <v>450103</v>
      </c>
      <c r="Y3262" s="34" t="s">
        <v>7409</v>
      </c>
      <c r="Z3262" s="43" t="s">
        <v>426</v>
      </c>
      <c r="AA3262" s="34" t="s">
        <v>7444</v>
      </c>
      <c r="AB3262" s="34" t="s">
        <v>7445</v>
      </c>
      <c r="AC3262" s="34"/>
      <c r="AD3262" s="44" t="s">
        <v>7362</v>
      </c>
      <c r="AE3262" s="44" t="s">
        <v>7362</v>
      </c>
      <c r="AF3262" s="43">
        <v>659</v>
      </c>
      <c r="AG3262" s="34" t="s">
        <v>7423</v>
      </c>
      <c r="AH3262" s="34" t="s">
        <v>7423</v>
      </c>
      <c r="AI3262" s="43" t="s">
        <v>7353</v>
      </c>
      <c r="AJ3262" s="44" t="s">
        <v>7427</v>
      </c>
      <c r="AK3262" s="295">
        <v>9701871</v>
      </c>
      <c r="AL3262" s="44" t="s">
        <v>7425</v>
      </c>
      <c r="AM3262" s="44">
        <v>0</v>
      </c>
      <c r="AN3262" s="296">
        <v>295401380</v>
      </c>
      <c r="AO3262" s="34"/>
      <c r="AP3262" s="34"/>
      <c r="AQ3262" s="34"/>
      <c r="AR3262" s="34"/>
      <c r="AS3262" s="34"/>
      <c r="AT3262" s="44" t="e">
        <v>#N/A</v>
      </c>
      <c r="AU3262" s="44"/>
      <c r="AV3262" s="751" t="e" cm="1">
        <f t="array" ref="AV32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2" s="34"/>
      <c r="AX3262" s="34"/>
      <c r="AY3262" s="34"/>
      <c r="AZ3262" s="34"/>
      <c r="BA3262" s="34"/>
      <c r="BB3262" s="34"/>
      <c r="BC3262" s="34"/>
      <c r="BD3262" s="44">
        <v>450103</v>
      </c>
      <c r="BE3262" s="34" t="s">
        <v>7409</v>
      </c>
      <c r="BF3262" s="43" t="s">
        <v>426</v>
      </c>
      <c r="BG3262" s="34" t="s">
        <v>7444</v>
      </c>
      <c r="BH3262" s="34" t="s">
        <v>7445</v>
      </c>
      <c r="BI3262" s="34"/>
      <c r="BJ3262" s="44" t="s">
        <v>7362</v>
      </c>
      <c r="BK3262" s="44" t="s">
        <v>7362</v>
      </c>
    </row>
    <row r="3263" spans="22:63">
      <c r="V3263" s="43">
        <v>659</v>
      </c>
      <c r="W3263" s="34" t="s">
        <v>7423</v>
      </c>
      <c r="X3263" s="44">
        <v>450104</v>
      </c>
      <c r="Y3263" s="34" t="s">
        <v>7448</v>
      </c>
      <c r="Z3263" s="43" t="s">
        <v>426</v>
      </c>
      <c r="AA3263" s="34" t="s">
        <v>7444</v>
      </c>
      <c r="AB3263" s="34" t="s">
        <v>7445</v>
      </c>
      <c r="AC3263" s="34"/>
      <c r="AD3263" s="44" t="s">
        <v>7362</v>
      </c>
      <c r="AE3263" s="44" t="s">
        <v>7362</v>
      </c>
      <c r="AF3263" s="43">
        <v>659</v>
      </c>
      <c r="AG3263" s="34" t="s">
        <v>7423</v>
      </c>
      <c r="AH3263" s="34" t="s">
        <v>7423</v>
      </c>
      <c r="AI3263" s="43" t="s">
        <v>7353</v>
      </c>
      <c r="AJ3263" s="44" t="s">
        <v>7427</v>
      </c>
      <c r="AK3263" s="295">
        <v>9701871</v>
      </c>
      <c r="AL3263" s="44" t="s">
        <v>7425</v>
      </c>
      <c r="AM3263" s="44">
        <v>0</v>
      </c>
      <c r="AN3263" s="296">
        <v>295401380</v>
      </c>
      <c r="AO3263" s="34"/>
      <c r="AP3263" s="34"/>
      <c r="AQ3263" s="34"/>
      <c r="AR3263" s="34"/>
      <c r="AS3263" s="34"/>
      <c r="AT3263" s="44" t="e">
        <v>#N/A</v>
      </c>
      <c r="AU3263" s="44"/>
      <c r="AV3263" s="751" t="e" cm="1">
        <f t="array" ref="AV32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3" s="34"/>
      <c r="AX3263" s="34"/>
      <c r="AY3263" s="34"/>
      <c r="AZ3263" s="34"/>
      <c r="BA3263" s="34"/>
      <c r="BB3263" s="34"/>
      <c r="BC3263" s="34"/>
      <c r="BD3263" s="44">
        <v>450104</v>
      </c>
      <c r="BE3263" s="34" t="s">
        <v>7448</v>
      </c>
      <c r="BF3263" s="43" t="s">
        <v>426</v>
      </c>
      <c r="BG3263" s="34" t="s">
        <v>7444</v>
      </c>
      <c r="BH3263" s="34" t="s">
        <v>7445</v>
      </c>
      <c r="BI3263" s="34"/>
      <c r="BJ3263" s="44" t="s">
        <v>7362</v>
      </c>
      <c r="BK3263" s="44" t="s">
        <v>7362</v>
      </c>
    </row>
    <row r="3264" spans="22:63">
      <c r="V3264" s="43">
        <v>659</v>
      </c>
      <c r="W3264" s="34" t="s">
        <v>7423</v>
      </c>
      <c r="X3264" s="44">
        <v>450105</v>
      </c>
      <c r="Y3264" s="34" t="s">
        <v>7449</v>
      </c>
      <c r="Z3264" s="43" t="s">
        <v>426</v>
      </c>
      <c r="AA3264" s="34" t="s">
        <v>7444</v>
      </c>
      <c r="AB3264" s="34" t="s">
        <v>7445</v>
      </c>
      <c r="AC3264" s="34"/>
      <c r="AD3264" s="44" t="s">
        <v>7362</v>
      </c>
      <c r="AE3264" s="44" t="s">
        <v>7362</v>
      </c>
      <c r="AF3264" s="43">
        <v>659</v>
      </c>
      <c r="AG3264" s="34" t="s">
        <v>7423</v>
      </c>
      <c r="AH3264" s="34" t="s">
        <v>7423</v>
      </c>
      <c r="AI3264" s="43" t="s">
        <v>7353</v>
      </c>
      <c r="AJ3264" s="44" t="s">
        <v>7427</v>
      </c>
      <c r="AK3264" s="295">
        <v>9701871</v>
      </c>
      <c r="AL3264" s="44" t="s">
        <v>7425</v>
      </c>
      <c r="AM3264" s="44">
        <v>0</v>
      </c>
      <c r="AN3264" s="296">
        <v>295401380</v>
      </c>
      <c r="AO3264" s="34"/>
      <c r="AP3264" s="34"/>
      <c r="AQ3264" s="34"/>
      <c r="AR3264" s="34"/>
      <c r="AS3264" s="34"/>
      <c r="AT3264" s="44" t="e">
        <v>#N/A</v>
      </c>
      <c r="AU3264" s="44"/>
      <c r="AV3264" s="751" t="e" cm="1">
        <f t="array" ref="AV32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4" s="34"/>
      <c r="AX3264" s="34"/>
      <c r="AY3264" s="34"/>
      <c r="AZ3264" s="34"/>
      <c r="BA3264" s="34"/>
      <c r="BB3264" s="34"/>
      <c r="BC3264" s="34"/>
      <c r="BD3264" s="44">
        <v>450105</v>
      </c>
      <c r="BE3264" s="34" t="s">
        <v>7449</v>
      </c>
      <c r="BF3264" s="43" t="s">
        <v>426</v>
      </c>
      <c r="BG3264" s="34" t="s">
        <v>7444</v>
      </c>
      <c r="BH3264" s="34" t="s">
        <v>7445</v>
      </c>
      <c r="BI3264" s="34"/>
      <c r="BJ3264" s="44" t="s">
        <v>7362</v>
      </c>
      <c r="BK3264" s="44" t="s">
        <v>7362</v>
      </c>
    </row>
    <row r="3265" spans="22:63">
      <c r="V3265" s="43">
        <v>659</v>
      </c>
      <c r="W3265" s="34" t="s">
        <v>7423</v>
      </c>
      <c r="X3265" s="44">
        <v>440101</v>
      </c>
      <c r="Y3265" s="34" t="s">
        <v>7450</v>
      </c>
      <c r="Z3265" s="43" t="s">
        <v>426</v>
      </c>
      <c r="AA3265" s="34" t="s">
        <v>7451</v>
      </c>
      <c r="AB3265" s="34" t="s">
        <v>7452</v>
      </c>
      <c r="AC3265" s="34"/>
      <c r="AD3265" s="44" t="s">
        <v>7362</v>
      </c>
      <c r="AE3265" s="44" t="s">
        <v>7362</v>
      </c>
      <c r="AF3265" s="43">
        <v>659</v>
      </c>
      <c r="AG3265" s="34" t="s">
        <v>7423</v>
      </c>
      <c r="AH3265" s="34" t="s">
        <v>7423</v>
      </c>
      <c r="AI3265" s="43" t="s">
        <v>7353</v>
      </c>
      <c r="AJ3265" s="44" t="s">
        <v>7427</v>
      </c>
      <c r="AK3265" s="295">
        <v>9701871</v>
      </c>
      <c r="AL3265" s="44" t="s">
        <v>7425</v>
      </c>
      <c r="AM3265" s="44">
        <v>0</v>
      </c>
      <c r="AN3265" s="296">
        <v>295401380</v>
      </c>
      <c r="AO3265" s="34"/>
      <c r="AP3265" s="34"/>
      <c r="AQ3265" s="34"/>
      <c r="AR3265" s="34"/>
      <c r="AS3265" s="34"/>
      <c r="AT3265" s="44" t="e">
        <v>#N/A</v>
      </c>
      <c r="AU3265" s="44"/>
      <c r="AV3265" s="751" t="e" cm="1">
        <f t="array" ref="AV32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5" s="34"/>
      <c r="AX3265" s="34"/>
      <c r="AY3265" s="34"/>
      <c r="AZ3265" s="34"/>
      <c r="BA3265" s="34"/>
      <c r="BB3265" s="34"/>
      <c r="BC3265" s="34"/>
      <c r="BD3265" s="44">
        <v>440101</v>
      </c>
      <c r="BE3265" s="34" t="s">
        <v>7450</v>
      </c>
      <c r="BF3265" s="43" t="s">
        <v>426</v>
      </c>
      <c r="BG3265" s="34" t="s">
        <v>7451</v>
      </c>
      <c r="BH3265" s="34" t="s">
        <v>7452</v>
      </c>
      <c r="BI3265" s="34"/>
      <c r="BJ3265" s="44" t="s">
        <v>7362</v>
      </c>
      <c r="BK3265" s="44" t="s">
        <v>7362</v>
      </c>
    </row>
    <row r="3266" spans="22:63">
      <c r="V3266" s="43">
        <v>659</v>
      </c>
      <c r="W3266" s="34" t="s">
        <v>7423</v>
      </c>
      <c r="X3266" s="44">
        <v>440102</v>
      </c>
      <c r="Y3266" s="34" t="s">
        <v>815</v>
      </c>
      <c r="Z3266" s="43" t="s">
        <v>426</v>
      </c>
      <c r="AA3266" s="34" t="s">
        <v>7451</v>
      </c>
      <c r="AB3266" s="34" t="s">
        <v>7452</v>
      </c>
      <c r="AC3266" s="34"/>
      <c r="AD3266" s="44" t="s">
        <v>7362</v>
      </c>
      <c r="AE3266" s="44" t="s">
        <v>7362</v>
      </c>
      <c r="AF3266" s="43">
        <v>659</v>
      </c>
      <c r="AG3266" s="34" t="s">
        <v>7423</v>
      </c>
      <c r="AH3266" s="34" t="s">
        <v>7423</v>
      </c>
      <c r="AI3266" s="43" t="s">
        <v>7353</v>
      </c>
      <c r="AJ3266" s="44" t="s">
        <v>7427</v>
      </c>
      <c r="AK3266" s="295">
        <v>9701871</v>
      </c>
      <c r="AL3266" s="44" t="s">
        <v>7425</v>
      </c>
      <c r="AM3266" s="44">
        <v>0</v>
      </c>
      <c r="AN3266" s="296">
        <v>295401380</v>
      </c>
      <c r="AO3266" s="34"/>
      <c r="AP3266" s="34"/>
      <c r="AQ3266" s="34"/>
      <c r="AR3266" s="34"/>
      <c r="AS3266" s="34"/>
      <c r="AT3266" s="44" t="e">
        <v>#N/A</v>
      </c>
      <c r="AU3266" s="44"/>
      <c r="AV3266" s="751" t="e" cm="1">
        <f t="array" ref="AV32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6" s="34"/>
      <c r="AX3266" s="34"/>
      <c r="AY3266" s="34"/>
      <c r="AZ3266" s="34"/>
      <c r="BA3266" s="34"/>
      <c r="BB3266" s="34"/>
      <c r="BC3266" s="34"/>
      <c r="BD3266" s="44">
        <v>440102</v>
      </c>
      <c r="BE3266" s="34" t="s">
        <v>815</v>
      </c>
      <c r="BF3266" s="43" t="s">
        <v>426</v>
      </c>
      <c r="BG3266" s="34" t="s">
        <v>7451</v>
      </c>
      <c r="BH3266" s="34" t="s">
        <v>7452</v>
      </c>
      <c r="BI3266" s="34"/>
      <c r="BJ3266" s="44" t="s">
        <v>7362</v>
      </c>
      <c r="BK3266" s="44" t="s">
        <v>7362</v>
      </c>
    </row>
    <row r="3267" spans="22:63">
      <c r="V3267" s="43">
        <v>659</v>
      </c>
      <c r="W3267" s="34" t="s">
        <v>7423</v>
      </c>
      <c r="X3267" s="44">
        <v>440104</v>
      </c>
      <c r="Y3267" s="34" t="s">
        <v>7451</v>
      </c>
      <c r="Z3267" s="43" t="s">
        <v>426</v>
      </c>
      <c r="AA3267" s="34" t="s">
        <v>7451</v>
      </c>
      <c r="AB3267" s="34" t="s">
        <v>7452</v>
      </c>
      <c r="AC3267" s="34"/>
      <c r="AD3267" s="44" t="s">
        <v>7362</v>
      </c>
      <c r="AE3267" s="44" t="s">
        <v>7362</v>
      </c>
      <c r="AF3267" s="43">
        <v>659</v>
      </c>
      <c r="AG3267" s="34" t="s">
        <v>7423</v>
      </c>
      <c r="AH3267" s="34" t="s">
        <v>7423</v>
      </c>
      <c r="AI3267" s="43" t="s">
        <v>7353</v>
      </c>
      <c r="AJ3267" s="44" t="s">
        <v>7427</v>
      </c>
      <c r="AK3267" s="295">
        <v>9701871</v>
      </c>
      <c r="AL3267" s="44" t="s">
        <v>7425</v>
      </c>
      <c r="AM3267" s="44">
        <v>0</v>
      </c>
      <c r="AN3267" s="296">
        <v>295401380</v>
      </c>
      <c r="AO3267" s="34"/>
      <c r="AP3267" s="34"/>
      <c r="AQ3267" s="34"/>
      <c r="AR3267" s="34"/>
      <c r="AS3267" s="34"/>
      <c r="AT3267" s="44" t="e">
        <v>#N/A</v>
      </c>
      <c r="AU3267" s="44"/>
      <c r="AV3267" s="751" t="e" cm="1">
        <f t="array" ref="AV32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7" s="34"/>
      <c r="AX3267" s="34"/>
      <c r="AY3267" s="34"/>
      <c r="AZ3267" s="34"/>
      <c r="BA3267" s="34"/>
      <c r="BB3267" s="34"/>
      <c r="BC3267" s="34"/>
      <c r="BD3267" s="44">
        <v>440104</v>
      </c>
      <c r="BE3267" s="34" t="s">
        <v>7451</v>
      </c>
      <c r="BF3267" s="43" t="s">
        <v>426</v>
      </c>
      <c r="BG3267" s="34" t="s">
        <v>7451</v>
      </c>
      <c r="BH3267" s="34" t="s">
        <v>7452</v>
      </c>
      <c r="BI3267" s="34"/>
      <c r="BJ3267" s="44" t="s">
        <v>7362</v>
      </c>
      <c r="BK3267" s="44" t="s">
        <v>7362</v>
      </c>
    </row>
    <row r="3268" spans="22:63">
      <c r="V3268" s="43">
        <v>659</v>
      </c>
      <c r="W3268" s="34" t="s">
        <v>7423</v>
      </c>
      <c r="X3268" s="44">
        <v>440100</v>
      </c>
      <c r="Y3268" s="34" t="s">
        <v>7453</v>
      </c>
      <c r="Z3268" s="43" t="s">
        <v>426</v>
      </c>
      <c r="AA3268" s="34" t="s">
        <v>7451</v>
      </c>
      <c r="AB3268" s="34" t="s">
        <v>7452</v>
      </c>
      <c r="AC3268" s="34"/>
      <c r="AD3268" s="44" t="s">
        <v>7362</v>
      </c>
      <c r="AE3268" s="44" t="s">
        <v>7362</v>
      </c>
      <c r="AF3268" s="43">
        <v>659</v>
      </c>
      <c r="AG3268" s="34" t="s">
        <v>7423</v>
      </c>
      <c r="AH3268" s="34" t="s">
        <v>7423</v>
      </c>
      <c r="AI3268" s="43" t="s">
        <v>7353</v>
      </c>
      <c r="AJ3268" s="44" t="s">
        <v>7427</v>
      </c>
      <c r="AK3268" s="295">
        <v>9701871</v>
      </c>
      <c r="AL3268" s="44" t="s">
        <v>7425</v>
      </c>
      <c r="AM3268" s="44">
        <v>0</v>
      </c>
      <c r="AN3268" s="296">
        <v>295401380</v>
      </c>
      <c r="AO3268" s="34"/>
      <c r="AP3268" s="34"/>
      <c r="AQ3268" s="34"/>
      <c r="AR3268" s="34"/>
      <c r="AS3268" s="34"/>
      <c r="AT3268" s="44" t="e">
        <v>#N/A</v>
      </c>
      <c r="AU3268" s="44"/>
      <c r="AV3268" s="751" t="e" cm="1">
        <f t="array" ref="AV32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8" s="34"/>
      <c r="AX3268" s="34"/>
      <c r="AY3268" s="34"/>
      <c r="AZ3268" s="34"/>
      <c r="BA3268" s="34"/>
      <c r="BB3268" s="34"/>
      <c r="BC3268" s="34"/>
      <c r="BD3268" s="44">
        <v>440100</v>
      </c>
      <c r="BE3268" s="34" t="s">
        <v>7453</v>
      </c>
      <c r="BF3268" s="43" t="s">
        <v>426</v>
      </c>
      <c r="BG3268" s="34" t="s">
        <v>7451</v>
      </c>
      <c r="BH3268" s="34" t="s">
        <v>7452</v>
      </c>
      <c r="BI3268" s="34"/>
      <c r="BJ3268" s="44" t="s">
        <v>7362</v>
      </c>
      <c r="BK3268" s="44" t="s">
        <v>7362</v>
      </c>
    </row>
    <row r="3269" spans="22:63">
      <c r="V3269" s="43">
        <v>659</v>
      </c>
      <c r="W3269" s="34" t="s">
        <v>7423</v>
      </c>
      <c r="X3269" s="44">
        <v>440103</v>
      </c>
      <c r="Y3269" s="34" t="s">
        <v>7454</v>
      </c>
      <c r="Z3269" s="43" t="s">
        <v>426</v>
      </c>
      <c r="AA3269" s="34" t="s">
        <v>7451</v>
      </c>
      <c r="AB3269" s="34" t="s">
        <v>7452</v>
      </c>
      <c r="AC3269" s="34"/>
      <c r="AD3269" s="44" t="s">
        <v>7362</v>
      </c>
      <c r="AE3269" s="44" t="s">
        <v>7362</v>
      </c>
      <c r="AF3269" s="43">
        <v>659</v>
      </c>
      <c r="AG3269" s="34" t="s">
        <v>7423</v>
      </c>
      <c r="AH3269" s="34" t="s">
        <v>7423</v>
      </c>
      <c r="AI3269" s="43" t="s">
        <v>7353</v>
      </c>
      <c r="AJ3269" s="44" t="s">
        <v>7427</v>
      </c>
      <c r="AK3269" s="295">
        <v>9701871</v>
      </c>
      <c r="AL3269" s="44" t="s">
        <v>7425</v>
      </c>
      <c r="AM3269" s="44">
        <v>0</v>
      </c>
      <c r="AN3269" s="296">
        <v>295401380</v>
      </c>
      <c r="AO3269" s="34"/>
      <c r="AP3269" s="34"/>
      <c r="AQ3269" s="34"/>
      <c r="AR3269" s="34"/>
      <c r="AS3269" s="34"/>
      <c r="AT3269" s="44" t="e">
        <v>#N/A</v>
      </c>
      <c r="AU3269" s="44"/>
      <c r="AV3269" s="751" t="e" cm="1">
        <f t="array" ref="AV32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69" s="34"/>
      <c r="AX3269" s="34"/>
      <c r="AY3269" s="34"/>
      <c r="AZ3269" s="34"/>
      <c r="BA3269" s="34"/>
      <c r="BB3269" s="34"/>
      <c r="BC3269" s="34"/>
      <c r="BD3269" s="44">
        <v>440103</v>
      </c>
      <c r="BE3269" s="34" t="s">
        <v>7454</v>
      </c>
      <c r="BF3269" s="43" t="s">
        <v>426</v>
      </c>
      <c r="BG3269" s="34" t="s">
        <v>7451</v>
      </c>
      <c r="BH3269" s="34" t="s">
        <v>7452</v>
      </c>
      <c r="BI3269" s="34"/>
      <c r="BJ3269" s="44" t="s">
        <v>7362</v>
      </c>
      <c r="BK3269" s="44" t="s">
        <v>7362</v>
      </c>
    </row>
    <row r="3270" spans="22:63">
      <c r="V3270" s="43">
        <v>659</v>
      </c>
      <c r="W3270" s="34" t="s">
        <v>7423</v>
      </c>
      <c r="X3270" s="44">
        <v>450201</v>
      </c>
      <c r="Y3270" s="34" t="s">
        <v>7455</v>
      </c>
      <c r="Z3270" s="43" t="s">
        <v>426</v>
      </c>
      <c r="AA3270" s="34" t="s">
        <v>7456</v>
      </c>
      <c r="AB3270" s="34" t="s">
        <v>7445</v>
      </c>
      <c r="AC3270" s="34"/>
      <c r="AD3270" s="44" t="s">
        <v>7362</v>
      </c>
      <c r="AE3270" s="44" t="s">
        <v>7362</v>
      </c>
      <c r="AF3270" s="43">
        <v>659</v>
      </c>
      <c r="AG3270" s="34" t="s">
        <v>7423</v>
      </c>
      <c r="AH3270" s="34" t="s">
        <v>7423</v>
      </c>
      <c r="AI3270" s="43" t="s">
        <v>7353</v>
      </c>
      <c r="AJ3270" s="44" t="s">
        <v>7427</v>
      </c>
      <c r="AK3270" s="295">
        <v>9701871</v>
      </c>
      <c r="AL3270" s="44" t="s">
        <v>7425</v>
      </c>
      <c r="AM3270" s="44">
        <v>0</v>
      </c>
      <c r="AN3270" s="296">
        <v>295401380</v>
      </c>
      <c r="AO3270" s="34"/>
      <c r="AP3270" s="34"/>
      <c r="AQ3270" s="34"/>
      <c r="AR3270" s="34"/>
      <c r="AS3270" s="34"/>
      <c r="AT3270" s="44" t="e">
        <v>#N/A</v>
      </c>
      <c r="AU3270" s="44"/>
      <c r="AV3270" s="751" t="e" cm="1">
        <f t="array" ref="AV32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0" s="34"/>
      <c r="AX3270" s="34"/>
      <c r="AY3270" s="34"/>
      <c r="AZ3270" s="34"/>
      <c r="BA3270" s="34"/>
      <c r="BB3270" s="34"/>
      <c r="BC3270" s="34"/>
      <c r="BD3270" s="44">
        <v>450201</v>
      </c>
      <c r="BE3270" s="34" t="s">
        <v>7455</v>
      </c>
      <c r="BF3270" s="43" t="s">
        <v>426</v>
      </c>
      <c r="BG3270" s="34" t="s">
        <v>7456</v>
      </c>
      <c r="BH3270" s="34" t="s">
        <v>7445</v>
      </c>
      <c r="BI3270" s="34"/>
      <c r="BJ3270" s="44" t="s">
        <v>7362</v>
      </c>
      <c r="BK3270" s="44" t="s">
        <v>7362</v>
      </c>
    </row>
    <row r="3271" spans="22:63">
      <c r="V3271" s="43">
        <v>659</v>
      </c>
      <c r="W3271" s="34" t="s">
        <v>7423</v>
      </c>
      <c r="X3271" s="44">
        <v>450202</v>
      </c>
      <c r="Y3271" s="34" t="s">
        <v>7457</v>
      </c>
      <c r="Z3271" s="43" t="s">
        <v>426</v>
      </c>
      <c r="AA3271" s="34" t="s">
        <v>7456</v>
      </c>
      <c r="AB3271" s="34" t="s">
        <v>7445</v>
      </c>
      <c r="AC3271" s="34"/>
      <c r="AD3271" s="44" t="s">
        <v>7362</v>
      </c>
      <c r="AE3271" s="44" t="s">
        <v>7362</v>
      </c>
      <c r="AF3271" s="43">
        <v>659</v>
      </c>
      <c r="AG3271" s="34" t="s">
        <v>7423</v>
      </c>
      <c r="AH3271" s="34" t="s">
        <v>7423</v>
      </c>
      <c r="AI3271" s="43" t="s">
        <v>7353</v>
      </c>
      <c r="AJ3271" s="44" t="s">
        <v>7427</v>
      </c>
      <c r="AK3271" s="295">
        <v>9701871</v>
      </c>
      <c r="AL3271" s="44" t="s">
        <v>7425</v>
      </c>
      <c r="AM3271" s="44">
        <v>0</v>
      </c>
      <c r="AN3271" s="296">
        <v>295401380</v>
      </c>
      <c r="AO3271" s="34"/>
      <c r="AP3271" s="34"/>
      <c r="AQ3271" s="34"/>
      <c r="AR3271" s="34"/>
      <c r="AS3271" s="34"/>
      <c r="AT3271" s="44" t="e">
        <v>#N/A</v>
      </c>
      <c r="AU3271" s="44"/>
      <c r="AV3271" s="751" t="e" cm="1">
        <f t="array" ref="AV32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1" s="34"/>
      <c r="AX3271" s="34"/>
      <c r="AY3271" s="34"/>
      <c r="AZ3271" s="34"/>
      <c r="BA3271" s="34"/>
      <c r="BB3271" s="34"/>
      <c r="BC3271" s="34"/>
      <c r="BD3271" s="44">
        <v>450202</v>
      </c>
      <c r="BE3271" s="34" t="s">
        <v>7457</v>
      </c>
      <c r="BF3271" s="43" t="s">
        <v>426</v>
      </c>
      <c r="BG3271" s="34" t="s">
        <v>7456</v>
      </c>
      <c r="BH3271" s="34" t="s">
        <v>7445</v>
      </c>
      <c r="BI3271" s="34"/>
      <c r="BJ3271" s="44" t="s">
        <v>7362</v>
      </c>
      <c r="BK3271" s="44" t="s">
        <v>7362</v>
      </c>
    </row>
    <row r="3272" spans="22:63">
      <c r="V3272" s="43">
        <v>659</v>
      </c>
      <c r="W3272" s="34" t="s">
        <v>7423</v>
      </c>
      <c r="X3272" s="44">
        <v>450203</v>
      </c>
      <c r="Y3272" s="34" t="s">
        <v>7458</v>
      </c>
      <c r="Z3272" s="43" t="s">
        <v>426</v>
      </c>
      <c r="AA3272" s="34" t="s">
        <v>7456</v>
      </c>
      <c r="AB3272" s="34" t="s">
        <v>7445</v>
      </c>
      <c r="AC3272" s="34"/>
      <c r="AD3272" s="44" t="s">
        <v>7362</v>
      </c>
      <c r="AE3272" s="44" t="s">
        <v>7362</v>
      </c>
      <c r="AF3272" s="43">
        <v>659</v>
      </c>
      <c r="AG3272" s="34" t="s">
        <v>7423</v>
      </c>
      <c r="AH3272" s="34" t="s">
        <v>7423</v>
      </c>
      <c r="AI3272" s="43" t="s">
        <v>7353</v>
      </c>
      <c r="AJ3272" s="44" t="s">
        <v>7427</v>
      </c>
      <c r="AK3272" s="295">
        <v>9701871</v>
      </c>
      <c r="AL3272" s="44" t="s">
        <v>7425</v>
      </c>
      <c r="AM3272" s="44">
        <v>0</v>
      </c>
      <c r="AN3272" s="296">
        <v>295401380</v>
      </c>
      <c r="AO3272" s="34"/>
      <c r="AP3272" s="34"/>
      <c r="AQ3272" s="34"/>
      <c r="AR3272" s="34"/>
      <c r="AS3272" s="34"/>
      <c r="AT3272" s="44" t="e">
        <v>#N/A</v>
      </c>
      <c r="AU3272" s="44"/>
      <c r="AV3272" s="751" t="e" cm="1">
        <f t="array" ref="AV32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2" s="34"/>
      <c r="AX3272" s="34"/>
      <c r="AY3272" s="34"/>
      <c r="AZ3272" s="34"/>
      <c r="BA3272" s="34"/>
      <c r="BB3272" s="34"/>
      <c r="BC3272" s="34"/>
      <c r="BD3272" s="44">
        <v>450203</v>
      </c>
      <c r="BE3272" s="34" t="s">
        <v>7458</v>
      </c>
      <c r="BF3272" s="43" t="s">
        <v>426</v>
      </c>
      <c r="BG3272" s="34" t="s">
        <v>7456</v>
      </c>
      <c r="BH3272" s="34" t="s">
        <v>7445</v>
      </c>
      <c r="BI3272" s="34"/>
      <c r="BJ3272" s="44" t="s">
        <v>7362</v>
      </c>
      <c r="BK3272" s="44" t="s">
        <v>7362</v>
      </c>
    </row>
    <row r="3273" spans="22:63">
      <c r="V3273" s="43">
        <v>659</v>
      </c>
      <c r="W3273" s="34" t="s">
        <v>7423</v>
      </c>
      <c r="X3273" s="44">
        <v>450204</v>
      </c>
      <c r="Y3273" s="34" t="s">
        <v>1433</v>
      </c>
      <c r="Z3273" s="43" t="s">
        <v>426</v>
      </c>
      <c r="AA3273" s="34" t="s">
        <v>7456</v>
      </c>
      <c r="AB3273" s="34" t="s">
        <v>7445</v>
      </c>
      <c r="AC3273" s="34"/>
      <c r="AD3273" s="44" t="s">
        <v>7362</v>
      </c>
      <c r="AE3273" s="44" t="s">
        <v>7362</v>
      </c>
      <c r="AF3273" s="43">
        <v>659</v>
      </c>
      <c r="AG3273" s="34" t="s">
        <v>7423</v>
      </c>
      <c r="AH3273" s="34" t="s">
        <v>7423</v>
      </c>
      <c r="AI3273" s="43" t="s">
        <v>7353</v>
      </c>
      <c r="AJ3273" s="44" t="s">
        <v>7427</v>
      </c>
      <c r="AK3273" s="295">
        <v>9701871</v>
      </c>
      <c r="AL3273" s="44" t="s">
        <v>7425</v>
      </c>
      <c r="AM3273" s="44">
        <v>0</v>
      </c>
      <c r="AN3273" s="296">
        <v>295401380</v>
      </c>
      <c r="AO3273" s="34"/>
      <c r="AP3273" s="34"/>
      <c r="AQ3273" s="34"/>
      <c r="AR3273" s="34"/>
      <c r="AS3273" s="34"/>
      <c r="AT3273" s="44" t="e">
        <v>#N/A</v>
      </c>
      <c r="AU3273" s="44"/>
      <c r="AV3273" s="751" t="e" cm="1">
        <f t="array" ref="AV32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3" s="34"/>
      <c r="AX3273" s="34"/>
      <c r="AY3273" s="34"/>
      <c r="AZ3273" s="34"/>
      <c r="BA3273" s="34"/>
      <c r="BB3273" s="34"/>
      <c r="BC3273" s="34"/>
      <c r="BD3273" s="44">
        <v>450204</v>
      </c>
      <c r="BE3273" s="34" t="s">
        <v>1433</v>
      </c>
      <c r="BF3273" s="43" t="s">
        <v>426</v>
      </c>
      <c r="BG3273" s="34" t="s">
        <v>7456</v>
      </c>
      <c r="BH3273" s="34" t="s">
        <v>7445</v>
      </c>
      <c r="BI3273" s="34"/>
      <c r="BJ3273" s="44" t="s">
        <v>7362</v>
      </c>
      <c r="BK3273" s="44" t="s">
        <v>7362</v>
      </c>
    </row>
    <row r="3274" spans="22:63">
      <c r="V3274" s="43">
        <v>659</v>
      </c>
      <c r="W3274" s="34" t="s">
        <v>7423</v>
      </c>
      <c r="X3274" s="44">
        <v>450205</v>
      </c>
      <c r="Y3274" s="34" t="s">
        <v>7459</v>
      </c>
      <c r="Z3274" s="43" t="s">
        <v>426</v>
      </c>
      <c r="AA3274" s="34" t="s">
        <v>7456</v>
      </c>
      <c r="AB3274" s="34" t="s">
        <v>7445</v>
      </c>
      <c r="AC3274" s="34"/>
      <c r="AD3274" s="44" t="s">
        <v>7362</v>
      </c>
      <c r="AE3274" s="44" t="s">
        <v>7362</v>
      </c>
      <c r="AF3274" s="43">
        <v>659</v>
      </c>
      <c r="AG3274" s="34" t="s">
        <v>7423</v>
      </c>
      <c r="AH3274" s="34" t="s">
        <v>7423</v>
      </c>
      <c r="AI3274" s="43" t="s">
        <v>7353</v>
      </c>
      <c r="AJ3274" s="44" t="s">
        <v>7427</v>
      </c>
      <c r="AK3274" s="295">
        <v>9701871</v>
      </c>
      <c r="AL3274" s="44" t="s">
        <v>7425</v>
      </c>
      <c r="AM3274" s="44">
        <v>0</v>
      </c>
      <c r="AN3274" s="296">
        <v>295401380</v>
      </c>
      <c r="AO3274" s="34"/>
      <c r="AP3274" s="34"/>
      <c r="AQ3274" s="34"/>
      <c r="AR3274" s="34"/>
      <c r="AS3274" s="34"/>
      <c r="AT3274" s="44" t="e">
        <v>#N/A</v>
      </c>
      <c r="AU3274" s="44"/>
      <c r="AV3274" s="751" t="e" cm="1">
        <f t="array" ref="AV32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4" s="34"/>
      <c r="AX3274" s="34"/>
      <c r="AY3274" s="34"/>
      <c r="AZ3274" s="34"/>
      <c r="BA3274" s="34"/>
      <c r="BB3274" s="34"/>
      <c r="BC3274" s="34"/>
      <c r="BD3274" s="44">
        <v>450205</v>
      </c>
      <c r="BE3274" s="34" t="s">
        <v>7459</v>
      </c>
      <c r="BF3274" s="43" t="s">
        <v>426</v>
      </c>
      <c r="BG3274" s="34" t="s">
        <v>7456</v>
      </c>
      <c r="BH3274" s="34" t="s">
        <v>7445</v>
      </c>
      <c r="BI3274" s="34"/>
      <c r="BJ3274" s="44" t="s">
        <v>7362</v>
      </c>
      <c r="BK3274" s="44" t="s">
        <v>7362</v>
      </c>
    </row>
    <row r="3275" spans="22:63">
      <c r="V3275" s="43">
        <v>659</v>
      </c>
      <c r="W3275" s="34" t="s">
        <v>7423</v>
      </c>
      <c r="X3275" s="44">
        <v>450200</v>
      </c>
      <c r="Y3275" s="34" t="s">
        <v>7460</v>
      </c>
      <c r="Z3275" s="43" t="s">
        <v>426</v>
      </c>
      <c r="AA3275" s="34" t="s">
        <v>7456</v>
      </c>
      <c r="AB3275" s="34" t="s">
        <v>7445</v>
      </c>
      <c r="AC3275" s="34"/>
      <c r="AD3275" s="44" t="s">
        <v>7362</v>
      </c>
      <c r="AE3275" s="44" t="s">
        <v>7362</v>
      </c>
      <c r="AF3275" s="43">
        <v>659</v>
      </c>
      <c r="AG3275" s="34" t="s">
        <v>7423</v>
      </c>
      <c r="AH3275" s="34" t="s">
        <v>7423</v>
      </c>
      <c r="AI3275" s="43" t="s">
        <v>7353</v>
      </c>
      <c r="AJ3275" s="44" t="s">
        <v>7427</v>
      </c>
      <c r="AK3275" s="295">
        <v>9701871</v>
      </c>
      <c r="AL3275" s="44" t="s">
        <v>7425</v>
      </c>
      <c r="AM3275" s="44">
        <v>0</v>
      </c>
      <c r="AN3275" s="296">
        <v>295401380</v>
      </c>
      <c r="AO3275" s="34"/>
      <c r="AP3275" s="34"/>
      <c r="AQ3275" s="34"/>
      <c r="AR3275" s="34"/>
      <c r="AS3275" s="34"/>
      <c r="AT3275" s="44" t="e">
        <v>#N/A</v>
      </c>
      <c r="AU3275" s="44"/>
      <c r="AV3275" s="751" t="e" cm="1">
        <f t="array" ref="AV32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5" s="34"/>
      <c r="AX3275" s="34"/>
      <c r="AY3275" s="34"/>
      <c r="AZ3275" s="34"/>
      <c r="BA3275" s="34"/>
      <c r="BB3275" s="34"/>
      <c r="BC3275" s="34"/>
      <c r="BD3275" s="44">
        <v>450200</v>
      </c>
      <c r="BE3275" s="34" t="s">
        <v>7460</v>
      </c>
      <c r="BF3275" s="43" t="s">
        <v>426</v>
      </c>
      <c r="BG3275" s="34" t="s">
        <v>7456</v>
      </c>
      <c r="BH3275" s="34" t="s">
        <v>7445</v>
      </c>
      <c r="BI3275" s="34"/>
      <c r="BJ3275" s="44" t="s">
        <v>7362</v>
      </c>
      <c r="BK3275" s="44" t="s">
        <v>7362</v>
      </c>
    </row>
    <row r="3276" spans="22:63">
      <c r="V3276" s="43">
        <v>659</v>
      </c>
      <c r="W3276" s="34" t="s">
        <v>7423</v>
      </c>
      <c r="X3276" s="44">
        <v>450206</v>
      </c>
      <c r="Y3276" s="34" t="s">
        <v>7461</v>
      </c>
      <c r="Z3276" s="43" t="s">
        <v>426</v>
      </c>
      <c r="AA3276" s="34" t="s">
        <v>7456</v>
      </c>
      <c r="AB3276" s="34" t="s">
        <v>7445</v>
      </c>
      <c r="AC3276" s="34"/>
      <c r="AD3276" s="44" t="s">
        <v>7362</v>
      </c>
      <c r="AE3276" s="44" t="s">
        <v>7362</v>
      </c>
      <c r="AF3276" s="43">
        <v>659</v>
      </c>
      <c r="AG3276" s="34" t="s">
        <v>7423</v>
      </c>
      <c r="AH3276" s="34" t="s">
        <v>7423</v>
      </c>
      <c r="AI3276" s="43" t="s">
        <v>7353</v>
      </c>
      <c r="AJ3276" s="44" t="s">
        <v>7427</v>
      </c>
      <c r="AK3276" s="295">
        <v>9701871</v>
      </c>
      <c r="AL3276" s="44" t="s">
        <v>7425</v>
      </c>
      <c r="AM3276" s="44">
        <v>0</v>
      </c>
      <c r="AN3276" s="296">
        <v>295401380</v>
      </c>
      <c r="AO3276" s="34"/>
      <c r="AP3276" s="34"/>
      <c r="AQ3276" s="34"/>
      <c r="AR3276" s="34"/>
      <c r="AS3276" s="34"/>
      <c r="AT3276" s="44" t="e">
        <v>#N/A</v>
      </c>
      <c r="AU3276" s="44"/>
      <c r="AV3276" s="751" t="e" cm="1">
        <f t="array" ref="AV32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6" s="34"/>
      <c r="AX3276" s="34"/>
      <c r="AY3276" s="34"/>
      <c r="AZ3276" s="34"/>
      <c r="BA3276" s="34"/>
      <c r="BB3276" s="34"/>
      <c r="BC3276" s="34"/>
      <c r="BD3276" s="44">
        <v>450206</v>
      </c>
      <c r="BE3276" s="34" t="s">
        <v>7461</v>
      </c>
      <c r="BF3276" s="43" t="s">
        <v>426</v>
      </c>
      <c r="BG3276" s="34" t="s">
        <v>7456</v>
      </c>
      <c r="BH3276" s="34" t="s">
        <v>7445</v>
      </c>
      <c r="BI3276" s="34"/>
      <c r="BJ3276" s="44" t="s">
        <v>7362</v>
      </c>
      <c r="BK3276" s="44" t="s">
        <v>7362</v>
      </c>
    </row>
    <row r="3277" spans="22:63">
      <c r="V3277" s="43">
        <v>659</v>
      </c>
      <c r="W3277" s="34" t="s">
        <v>7423</v>
      </c>
      <c r="X3277" s="44">
        <v>430201</v>
      </c>
      <c r="Y3277" s="34" t="s">
        <v>7462</v>
      </c>
      <c r="Z3277" s="43" t="s">
        <v>426</v>
      </c>
      <c r="AA3277" s="34" t="s">
        <v>7463</v>
      </c>
      <c r="AB3277" s="34" t="s">
        <v>7426</v>
      </c>
      <c r="AC3277" s="34"/>
      <c r="AD3277" s="44" t="s">
        <v>7362</v>
      </c>
      <c r="AE3277" s="44" t="s">
        <v>7362</v>
      </c>
      <c r="AF3277" s="43">
        <v>659</v>
      </c>
      <c r="AG3277" s="34" t="s">
        <v>7423</v>
      </c>
      <c r="AH3277" s="34" t="s">
        <v>7423</v>
      </c>
      <c r="AI3277" s="43" t="s">
        <v>7353</v>
      </c>
      <c r="AJ3277" s="44" t="s">
        <v>7427</v>
      </c>
      <c r="AK3277" s="295">
        <v>9701871</v>
      </c>
      <c r="AL3277" s="44" t="s">
        <v>7425</v>
      </c>
      <c r="AM3277" s="44">
        <v>0</v>
      </c>
      <c r="AN3277" s="296">
        <v>295401380</v>
      </c>
      <c r="AO3277" s="34"/>
      <c r="AP3277" s="34"/>
      <c r="AQ3277" s="34"/>
      <c r="AR3277" s="34"/>
      <c r="AS3277" s="34"/>
      <c r="AT3277" s="44" t="e">
        <v>#N/A</v>
      </c>
      <c r="AU3277" s="44"/>
      <c r="AV3277" s="751" t="e" cm="1">
        <f t="array" ref="AV32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7" s="34"/>
      <c r="AX3277" s="34"/>
      <c r="AY3277" s="34"/>
      <c r="AZ3277" s="34"/>
      <c r="BA3277" s="34"/>
      <c r="BB3277" s="34"/>
      <c r="BC3277" s="34"/>
      <c r="BD3277" s="44">
        <v>430201</v>
      </c>
      <c r="BE3277" s="34" t="s">
        <v>7462</v>
      </c>
      <c r="BF3277" s="43" t="s">
        <v>426</v>
      </c>
      <c r="BG3277" s="34" t="s">
        <v>7463</v>
      </c>
      <c r="BH3277" s="34" t="s">
        <v>7426</v>
      </c>
      <c r="BI3277" s="34"/>
      <c r="BJ3277" s="44" t="s">
        <v>7362</v>
      </c>
      <c r="BK3277" s="44" t="s">
        <v>7362</v>
      </c>
    </row>
    <row r="3278" spans="22:63">
      <c r="V3278" s="43">
        <v>659</v>
      </c>
      <c r="W3278" s="34" t="s">
        <v>7423</v>
      </c>
      <c r="X3278" s="44">
        <v>430202</v>
      </c>
      <c r="Y3278" s="34" t="s">
        <v>7464</v>
      </c>
      <c r="Z3278" s="43" t="s">
        <v>426</v>
      </c>
      <c r="AA3278" s="34" t="s">
        <v>7463</v>
      </c>
      <c r="AB3278" s="34" t="s">
        <v>7426</v>
      </c>
      <c r="AC3278" s="34"/>
      <c r="AD3278" s="44" t="s">
        <v>7362</v>
      </c>
      <c r="AE3278" s="44" t="s">
        <v>7362</v>
      </c>
      <c r="AF3278" s="43">
        <v>659</v>
      </c>
      <c r="AG3278" s="34" t="s">
        <v>7423</v>
      </c>
      <c r="AH3278" s="34" t="s">
        <v>7423</v>
      </c>
      <c r="AI3278" s="43" t="s">
        <v>7353</v>
      </c>
      <c r="AJ3278" s="44" t="s">
        <v>7427</v>
      </c>
      <c r="AK3278" s="295">
        <v>9701871</v>
      </c>
      <c r="AL3278" s="44" t="s">
        <v>7425</v>
      </c>
      <c r="AM3278" s="44">
        <v>0</v>
      </c>
      <c r="AN3278" s="296">
        <v>295401380</v>
      </c>
      <c r="AO3278" s="34"/>
      <c r="AP3278" s="34"/>
      <c r="AQ3278" s="34"/>
      <c r="AR3278" s="34"/>
      <c r="AS3278" s="34"/>
      <c r="AT3278" s="44" t="e">
        <v>#N/A</v>
      </c>
      <c r="AU3278" s="44"/>
      <c r="AV3278" s="751" t="e" cm="1">
        <f t="array" ref="AV32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8" s="34"/>
      <c r="AX3278" s="34"/>
      <c r="AY3278" s="34"/>
      <c r="AZ3278" s="34"/>
      <c r="BA3278" s="34"/>
      <c r="BB3278" s="34"/>
      <c r="BC3278" s="34"/>
      <c r="BD3278" s="44">
        <v>430202</v>
      </c>
      <c r="BE3278" s="34" t="s">
        <v>7464</v>
      </c>
      <c r="BF3278" s="43" t="s">
        <v>426</v>
      </c>
      <c r="BG3278" s="34" t="s">
        <v>7463</v>
      </c>
      <c r="BH3278" s="34" t="s">
        <v>7426</v>
      </c>
      <c r="BI3278" s="34"/>
      <c r="BJ3278" s="44" t="s">
        <v>7362</v>
      </c>
      <c r="BK3278" s="44" t="s">
        <v>7362</v>
      </c>
    </row>
    <row r="3279" spans="22:63">
      <c r="V3279" s="43">
        <v>659</v>
      </c>
      <c r="W3279" s="34" t="s">
        <v>7423</v>
      </c>
      <c r="X3279" s="44">
        <v>430203</v>
      </c>
      <c r="Y3279" s="34" t="s">
        <v>7465</v>
      </c>
      <c r="Z3279" s="43" t="s">
        <v>426</v>
      </c>
      <c r="AA3279" s="34" t="s">
        <v>7463</v>
      </c>
      <c r="AB3279" s="34" t="s">
        <v>7426</v>
      </c>
      <c r="AC3279" s="34"/>
      <c r="AD3279" s="44" t="s">
        <v>7362</v>
      </c>
      <c r="AE3279" s="44" t="s">
        <v>7362</v>
      </c>
      <c r="AF3279" s="43">
        <v>659</v>
      </c>
      <c r="AG3279" s="34" t="s">
        <v>7423</v>
      </c>
      <c r="AH3279" s="34" t="s">
        <v>7423</v>
      </c>
      <c r="AI3279" s="43" t="s">
        <v>7353</v>
      </c>
      <c r="AJ3279" s="44" t="s">
        <v>7427</v>
      </c>
      <c r="AK3279" s="295">
        <v>9701871</v>
      </c>
      <c r="AL3279" s="44" t="s">
        <v>7425</v>
      </c>
      <c r="AM3279" s="44">
        <v>0</v>
      </c>
      <c r="AN3279" s="296">
        <v>295401380</v>
      </c>
      <c r="AO3279" s="34"/>
      <c r="AP3279" s="34"/>
      <c r="AQ3279" s="34"/>
      <c r="AR3279" s="34"/>
      <c r="AS3279" s="34"/>
      <c r="AT3279" s="44" t="e">
        <v>#N/A</v>
      </c>
      <c r="AU3279" s="44"/>
      <c r="AV3279" s="751" t="e" cm="1">
        <f t="array" ref="AV32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79" s="34"/>
      <c r="AX3279" s="34"/>
      <c r="AY3279" s="34"/>
      <c r="AZ3279" s="34"/>
      <c r="BA3279" s="34"/>
      <c r="BB3279" s="34"/>
      <c r="BC3279" s="34"/>
      <c r="BD3279" s="44">
        <v>430203</v>
      </c>
      <c r="BE3279" s="34" t="s">
        <v>7465</v>
      </c>
      <c r="BF3279" s="43" t="s">
        <v>426</v>
      </c>
      <c r="BG3279" s="34" t="s">
        <v>7463</v>
      </c>
      <c r="BH3279" s="34" t="s">
        <v>7426</v>
      </c>
      <c r="BI3279" s="34"/>
      <c r="BJ3279" s="44" t="s">
        <v>7362</v>
      </c>
      <c r="BK3279" s="44" t="s">
        <v>7362</v>
      </c>
    </row>
    <row r="3280" spans="22:63">
      <c r="V3280" s="43">
        <v>659</v>
      </c>
      <c r="W3280" s="34" t="s">
        <v>7423</v>
      </c>
      <c r="X3280" s="44">
        <v>430204</v>
      </c>
      <c r="Y3280" s="34" t="s">
        <v>7466</v>
      </c>
      <c r="Z3280" s="43" t="s">
        <v>426</v>
      </c>
      <c r="AA3280" s="34" t="s">
        <v>7463</v>
      </c>
      <c r="AB3280" s="34" t="s">
        <v>7426</v>
      </c>
      <c r="AC3280" s="34"/>
      <c r="AD3280" s="44" t="s">
        <v>7362</v>
      </c>
      <c r="AE3280" s="44" t="s">
        <v>7362</v>
      </c>
      <c r="AF3280" s="43">
        <v>659</v>
      </c>
      <c r="AG3280" s="34" t="s">
        <v>7423</v>
      </c>
      <c r="AH3280" s="34" t="s">
        <v>7423</v>
      </c>
      <c r="AI3280" s="43" t="s">
        <v>7353</v>
      </c>
      <c r="AJ3280" s="44" t="s">
        <v>7427</v>
      </c>
      <c r="AK3280" s="295">
        <v>9701871</v>
      </c>
      <c r="AL3280" s="44" t="s">
        <v>7425</v>
      </c>
      <c r="AM3280" s="44">
        <v>0</v>
      </c>
      <c r="AN3280" s="296">
        <v>295401380</v>
      </c>
      <c r="AO3280" s="34"/>
      <c r="AP3280" s="34"/>
      <c r="AQ3280" s="34"/>
      <c r="AR3280" s="34"/>
      <c r="AS3280" s="34"/>
      <c r="AT3280" s="44" t="e">
        <v>#N/A</v>
      </c>
      <c r="AU3280" s="44"/>
      <c r="AV3280" s="751" t="e" cm="1">
        <f t="array" ref="AV32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0" s="34"/>
      <c r="AX3280" s="34"/>
      <c r="AY3280" s="34"/>
      <c r="AZ3280" s="34"/>
      <c r="BA3280" s="34"/>
      <c r="BB3280" s="34"/>
      <c r="BC3280" s="34"/>
      <c r="BD3280" s="44">
        <v>430204</v>
      </c>
      <c r="BE3280" s="34" t="s">
        <v>7466</v>
      </c>
      <c r="BF3280" s="43" t="s">
        <v>426</v>
      </c>
      <c r="BG3280" s="34" t="s">
        <v>7463</v>
      </c>
      <c r="BH3280" s="34" t="s">
        <v>7426</v>
      </c>
      <c r="BI3280" s="34"/>
      <c r="BJ3280" s="44" t="s">
        <v>7362</v>
      </c>
      <c r="BK3280" s="44" t="s">
        <v>7362</v>
      </c>
    </row>
    <row r="3281" spans="22:63">
      <c r="V3281" s="43">
        <v>659</v>
      </c>
      <c r="W3281" s="34" t="s">
        <v>7423</v>
      </c>
      <c r="X3281" s="44">
        <v>430205</v>
      </c>
      <c r="Y3281" s="34" t="s">
        <v>7467</v>
      </c>
      <c r="Z3281" s="43" t="s">
        <v>426</v>
      </c>
      <c r="AA3281" s="34" t="s">
        <v>7463</v>
      </c>
      <c r="AB3281" s="34" t="s">
        <v>7426</v>
      </c>
      <c r="AC3281" s="34"/>
      <c r="AD3281" s="44" t="s">
        <v>7362</v>
      </c>
      <c r="AE3281" s="44" t="s">
        <v>7362</v>
      </c>
      <c r="AF3281" s="43">
        <v>659</v>
      </c>
      <c r="AG3281" s="34" t="s">
        <v>7423</v>
      </c>
      <c r="AH3281" s="34" t="s">
        <v>7423</v>
      </c>
      <c r="AI3281" s="43" t="s">
        <v>7353</v>
      </c>
      <c r="AJ3281" s="44" t="s">
        <v>7427</v>
      </c>
      <c r="AK3281" s="295">
        <v>9701871</v>
      </c>
      <c r="AL3281" s="44" t="s">
        <v>7425</v>
      </c>
      <c r="AM3281" s="44">
        <v>0</v>
      </c>
      <c r="AN3281" s="296">
        <v>295401380</v>
      </c>
      <c r="AO3281" s="34"/>
      <c r="AP3281" s="34"/>
      <c r="AQ3281" s="34"/>
      <c r="AR3281" s="34"/>
      <c r="AS3281" s="34"/>
      <c r="AT3281" s="44" t="e">
        <v>#N/A</v>
      </c>
      <c r="AU3281" s="44"/>
      <c r="AV3281" s="751" t="e" cm="1">
        <f t="array" ref="AV32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1" s="34"/>
      <c r="AX3281" s="34"/>
      <c r="AY3281" s="34"/>
      <c r="AZ3281" s="34"/>
      <c r="BA3281" s="34"/>
      <c r="BB3281" s="34"/>
      <c r="BC3281" s="34"/>
      <c r="BD3281" s="44">
        <v>430205</v>
      </c>
      <c r="BE3281" s="34" t="s">
        <v>7467</v>
      </c>
      <c r="BF3281" s="43" t="s">
        <v>426</v>
      </c>
      <c r="BG3281" s="34" t="s">
        <v>7463</v>
      </c>
      <c r="BH3281" s="34" t="s">
        <v>7426</v>
      </c>
      <c r="BI3281" s="34"/>
      <c r="BJ3281" s="44" t="s">
        <v>7362</v>
      </c>
      <c r="BK3281" s="44" t="s">
        <v>7362</v>
      </c>
    </row>
    <row r="3282" spans="22:63">
      <c r="V3282" s="43">
        <v>659</v>
      </c>
      <c r="W3282" s="34" t="s">
        <v>7423</v>
      </c>
      <c r="X3282" s="44">
        <v>430206</v>
      </c>
      <c r="Y3282" s="34" t="s">
        <v>7468</v>
      </c>
      <c r="Z3282" s="43" t="s">
        <v>426</v>
      </c>
      <c r="AA3282" s="34" t="s">
        <v>7463</v>
      </c>
      <c r="AB3282" s="34" t="s">
        <v>7426</v>
      </c>
      <c r="AC3282" s="34"/>
      <c r="AD3282" s="44" t="s">
        <v>7362</v>
      </c>
      <c r="AE3282" s="44" t="s">
        <v>7362</v>
      </c>
      <c r="AF3282" s="43">
        <v>659</v>
      </c>
      <c r="AG3282" s="34" t="s">
        <v>7423</v>
      </c>
      <c r="AH3282" s="34" t="s">
        <v>7423</v>
      </c>
      <c r="AI3282" s="43" t="s">
        <v>7353</v>
      </c>
      <c r="AJ3282" s="44" t="s">
        <v>7427</v>
      </c>
      <c r="AK3282" s="295">
        <v>9701871</v>
      </c>
      <c r="AL3282" s="44" t="s">
        <v>7425</v>
      </c>
      <c r="AM3282" s="44">
        <v>0</v>
      </c>
      <c r="AN3282" s="296">
        <v>295401380</v>
      </c>
      <c r="AO3282" s="34"/>
      <c r="AP3282" s="34"/>
      <c r="AQ3282" s="34"/>
      <c r="AR3282" s="34"/>
      <c r="AS3282" s="34"/>
      <c r="AT3282" s="44" t="e">
        <v>#N/A</v>
      </c>
      <c r="AU3282" s="44"/>
      <c r="AV3282" s="751" t="e" cm="1">
        <f t="array" ref="AV32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2" s="34"/>
      <c r="AX3282" s="34"/>
      <c r="AY3282" s="34"/>
      <c r="AZ3282" s="34"/>
      <c r="BA3282" s="34"/>
      <c r="BB3282" s="34"/>
      <c r="BC3282" s="34"/>
      <c r="BD3282" s="44">
        <v>430206</v>
      </c>
      <c r="BE3282" s="34" t="s">
        <v>7468</v>
      </c>
      <c r="BF3282" s="43" t="s">
        <v>426</v>
      </c>
      <c r="BG3282" s="34" t="s">
        <v>7463</v>
      </c>
      <c r="BH3282" s="34" t="s">
        <v>7426</v>
      </c>
      <c r="BI3282" s="34"/>
      <c r="BJ3282" s="44" t="s">
        <v>7362</v>
      </c>
      <c r="BK3282" s="44" t="s">
        <v>7362</v>
      </c>
    </row>
    <row r="3283" spans="22:63">
      <c r="V3283" s="43">
        <v>659</v>
      </c>
      <c r="W3283" s="34" t="s">
        <v>7423</v>
      </c>
      <c r="X3283" s="44">
        <v>430211</v>
      </c>
      <c r="Y3283" s="34" t="s">
        <v>7469</v>
      </c>
      <c r="Z3283" s="43" t="s">
        <v>426</v>
      </c>
      <c r="AA3283" s="34" t="s">
        <v>7463</v>
      </c>
      <c r="AB3283" s="34" t="s">
        <v>7426</v>
      </c>
      <c r="AC3283" s="34"/>
      <c r="AD3283" s="44" t="s">
        <v>7362</v>
      </c>
      <c r="AE3283" s="44" t="s">
        <v>7362</v>
      </c>
      <c r="AF3283" s="43">
        <v>659</v>
      </c>
      <c r="AG3283" s="34" t="s">
        <v>7423</v>
      </c>
      <c r="AH3283" s="34" t="s">
        <v>7423</v>
      </c>
      <c r="AI3283" s="43" t="s">
        <v>7353</v>
      </c>
      <c r="AJ3283" s="44" t="s">
        <v>7427</v>
      </c>
      <c r="AK3283" s="295">
        <v>9701871</v>
      </c>
      <c r="AL3283" s="44" t="s">
        <v>7425</v>
      </c>
      <c r="AM3283" s="44">
        <v>0</v>
      </c>
      <c r="AN3283" s="296">
        <v>295401380</v>
      </c>
      <c r="AO3283" s="34"/>
      <c r="AP3283" s="34"/>
      <c r="AQ3283" s="34"/>
      <c r="AR3283" s="34"/>
      <c r="AS3283" s="34"/>
      <c r="AT3283" s="44" t="e">
        <v>#N/A</v>
      </c>
      <c r="AU3283" s="44"/>
      <c r="AV3283" s="751" t="e" cm="1">
        <f t="array" ref="AV32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3" s="34"/>
      <c r="AX3283" s="34"/>
      <c r="AY3283" s="34"/>
      <c r="AZ3283" s="34"/>
      <c r="BA3283" s="34"/>
      <c r="BB3283" s="34"/>
      <c r="BC3283" s="34"/>
      <c r="BD3283" s="44">
        <v>430211</v>
      </c>
      <c r="BE3283" s="34" t="s">
        <v>7469</v>
      </c>
      <c r="BF3283" s="43" t="s">
        <v>426</v>
      </c>
      <c r="BG3283" s="34" t="s">
        <v>7463</v>
      </c>
      <c r="BH3283" s="34" t="s">
        <v>7426</v>
      </c>
      <c r="BI3283" s="34"/>
      <c r="BJ3283" s="44" t="s">
        <v>7362</v>
      </c>
      <c r="BK3283" s="44" t="s">
        <v>7362</v>
      </c>
    </row>
    <row r="3284" spans="22:63">
      <c r="V3284" s="43">
        <v>659</v>
      </c>
      <c r="W3284" s="34" t="s">
        <v>7423</v>
      </c>
      <c r="X3284" s="44">
        <v>430207</v>
      </c>
      <c r="Y3284" s="34" t="s">
        <v>7470</v>
      </c>
      <c r="Z3284" s="43" t="s">
        <v>426</v>
      </c>
      <c r="AA3284" s="34" t="s">
        <v>7463</v>
      </c>
      <c r="AB3284" s="34" t="s">
        <v>7426</v>
      </c>
      <c r="AC3284" s="34"/>
      <c r="AD3284" s="44" t="s">
        <v>7362</v>
      </c>
      <c r="AE3284" s="44" t="s">
        <v>7362</v>
      </c>
      <c r="AF3284" s="43">
        <v>659</v>
      </c>
      <c r="AG3284" s="34" t="s">
        <v>7423</v>
      </c>
      <c r="AH3284" s="34" t="s">
        <v>7423</v>
      </c>
      <c r="AI3284" s="43" t="s">
        <v>7353</v>
      </c>
      <c r="AJ3284" s="44" t="s">
        <v>7427</v>
      </c>
      <c r="AK3284" s="295">
        <v>9701871</v>
      </c>
      <c r="AL3284" s="44" t="s">
        <v>7425</v>
      </c>
      <c r="AM3284" s="44">
        <v>0</v>
      </c>
      <c r="AN3284" s="296">
        <v>295401380</v>
      </c>
      <c r="AO3284" s="34"/>
      <c r="AP3284" s="34"/>
      <c r="AQ3284" s="34"/>
      <c r="AR3284" s="34"/>
      <c r="AS3284" s="34"/>
      <c r="AT3284" s="44" t="e">
        <v>#N/A</v>
      </c>
      <c r="AU3284" s="44"/>
      <c r="AV3284" s="751" t="e" cm="1">
        <f t="array" ref="AV32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4" s="34"/>
      <c r="AX3284" s="34"/>
      <c r="AY3284" s="34"/>
      <c r="AZ3284" s="34"/>
      <c r="BA3284" s="34"/>
      <c r="BB3284" s="34"/>
      <c r="BC3284" s="34"/>
      <c r="BD3284" s="44">
        <v>430207</v>
      </c>
      <c r="BE3284" s="34" t="s">
        <v>7470</v>
      </c>
      <c r="BF3284" s="43" t="s">
        <v>426</v>
      </c>
      <c r="BG3284" s="34" t="s">
        <v>7463</v>
      </c>
      <c r="BH3284" s="34" t="s">
        <v>7426</v>
      </c>
      <c r="BI3284" s="34"/>
      <c r="BJ3284" s="44" t="s">
        <v>7362</v>
      </c>
      <c r="BK3284" s="44" t="s">
        <v>7362</v>
      </c>
    </row>
    <row r="3285" spans="22:63">
      <c r="V3285" s="43">
        <v>659</v>
      </c>
      <c r="W3285" s="34" t="s">
        <v>7423</v>
      </c>
      <c r="X3285" s="44">
        <v>430208</v>
      </c>
      <c r="Y3285" s="34" t="s">
        <v>7471</v>
      </c>
      <c r="Z3285" s="43" t="s">
        <v>426</v>
      </c>
      <c r="AA3285" s="34" t="s">
        <v>7463</v>
      </c>
      <c r="AB3285" s="34" t="s">
        <v>7426</v>
      </c>
      <c r="AC3285" s="34"/>
      <c r="AD3285" s="44" t="s">
        <v>7362</v>
      </c>
      <c r="AE3285" s="44" t="s">
        <v>7362</v>
      </c>
      <c r="AF3285" s="43">
        <v>659</v>
      </c>
      <c r="AG3285" s="34" t="s">
        <v>7423</v>
      </c>
      <c r="AH3285" s="34" t="s">
        <v>7423</v>
      </c>
      <c r="AI3285" s="43" t="s">
        <v>7353</v>
      </c>
      <c r="AJ3285" s="44" t="s">
        <v>7427</v>
      </c>
      <c r="AK3285" s="295">
        <v>9701871</v>
      </c>
      <c r="AL3285" s="44" t="s">
        <v>7425</v>
      </c>
      <c r="AM3285" s="44">
        <v>0</v>
      </c>
      <c r="AN3285" s="296">
        <v>295401380</v>
      </c>
      <c r="AO3285" s="34"/>
      <c r="AP3285" s="34"/>
      <c r="AQ3285" s="34"/>
      <c r="AR3285" s="34"/>
      <c r="AS3285" s="34"/>
      <c r="AT3285" s="44" t="e">
        <v>#N/A</v>
      </c>
      <c r="AU3285" s="44"/>
      <c r="AV3285" s="751" t="e" cm="1">
        <f t="array" ref="AV32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5" s="34"/>
      <c r="AX3285" s="34"/>
      <c r="AY3285" s="34"/>
      <c r="AZ3285" s="34"/>
      <c r="BA3285" s="34"/>
      <c r="BB3285" s="34"/>
      <c r="BC3285" s="34"/>
      <c r="BD3285" s="44">
        <v>430208</v>
      </c>
      <c r="BE3285" s="34" t="s">
        <v>7471</v>
      </c>
      <c r="BF3285" s="43" t="s">
        <v>426</v>
      </c>
      <c r="BG3285" s="34" t="s">
        <v>7463</v>
      </c>
      <c r="BH3285" s="34" t="s">
        <v>7426</v>
      </c>
      <c r="BI3285" s="34"/>
      <c r="BJ3285" s="44" t="s">
        <v>7362</v>
      </c>
      <c r="BK3285" s="44" t="s">
        <v>7362</v>
      </c>
    </row>
    <row r="3286" spans="22:63">
      <c r="V3286" s="43">
        <v>659</v>
      </c>
      <c r="W3286" s="34" t="s">
        <v>7423</v>
      </c>
      <c r="X3286" s="44">
        <v>430209</v>
      </c>
      <c r="Y3286" s="34" t="s">
        <v>7411</v>
      </c>
      <c r="Z3286" s="43" t="s">
        <v>426</v>
      </c>
      <c r="AA3286" s="34" t="s">
        <v>7463</v>
      </c>
      <c r="AB3286" s="34" t="s">
        <v>7426</v>
      </c>
      <c r="AC3286" s="34"/>
      <c r="AD3286" s="44" t="s">
        <v>7362</v>
      </c>
      <c r="AE3286" s="44" t="s">
        <v>7362</v>
      </c>
      <c r="AF3286" s="43">
        <v>659</v>
      </c>
      <c r="AG3286" s="34" t="s">
        <v>7423</v>
      </c>
      <c r="AH3286" s="34" t="s">
        <v>7423</v>
      </c>
      <c r="AI3286" s="43" t="s">
        <v>7353</v>
      </c>
      <c r="AJ3286" s="44" t="s">
        <v>7427</v>
      </c>
      <c r="AK3286" s="295">
        <v>9701871</v>
      </c>
      <c r="AL3286" s="44" t="s">
        <v>7425</v>
      </c>
      <c r="AM3286" s="44">
        <v>0</v>
      </c>
      <c r="AN3286" s="296">
        <v>295401380</v>
      </c>
      <c r="AO3286" s="34"/>
      <c r="AP3286" s="34"/>
      <c r="AQ3286" s="34"/>
      <c r="AR3286" s="34"/>
      <c r="AS3286" s="34"/>
      <c r="AT3286" s="44" t="e">
        <v>#N/A</v>
      </c>
      <c r="AU3286" s="44"/>
      <c r="AV3286" s="751" t="e" cm="1">
        <f t="array" ref="AV32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6" s="34"/>
      <c r="AX3286" s="34"/>
      <c r="AY3286" s="34"/>
      <c r="AZ3286" s="34"/>
      <c r="BA3286" s="34"/>
      <c r="BB3286" s="34"/>
      <c r="BC3286" s="34"/>
      <c r="BD3286" s="44">
        <v>430209</v>
      </c>
      <c r="BE3286" s="34" t="s">
        <v>7411</v>
      </c>
      <c r="BF3286" s="43" t="s">
        <v>426</v>
      </c>
      <c r="BG3286" s="34" t="s">
        <v>7463</v>
      </c>
      <c r="BH3286" s="34" t="s">
        <v>7426</v>
      </c>
      <c r="BI3286" s="34"/>
      <c r="BJ3286" s="44" t="s">
        <v>7362</v>
      </c>
      <c r="BK3286" s="44" t="s">
        <v>7362</v>
      </c>
    </row>
    <row r="3287" spans="22:63">
      <c r="V3287" s="43">
        <v>659</v>
      </c>
      <c r="W3287" s="34" t="s">
        <v>7423</v>
      </c>
      <c r="X3287" s="44">
        <v>430200</v>
      </c>
      <c r="Y3287" s="34" t="s">
        <v>7472</v>
      </c>
      <c r="Z3287" s="43" t="s">
        <v>426</v>
      </c>
      <c r="AA3287" s="34" t="s">
        <v>7463</v>
      </c>
      <c r="AB3287" s="34" t="s">
        <v>7426</v>
      </c>
      <c r="AC3287" s="34"/>
      <c r="AD3287" s="44" t="s">
        <v>7362</v>
      </c>
      <c r="AE3287" s="44" t="s">
        <v>7362</v>
      </c>
      <c r="AF3287" s="43">
        <v>659</v>
      </c>
      <c r="AG3287" s="34" t="s">
        <v>7423</v>
      </c>
      <c r="AH3287" s="34" t="s">
        <v>7423</v>
      </c>
      <c r="AI3287" s="43" t="s">
        <v>7353</v>
      </c>
      <c r="AJ3287" s="44" t="s">
        <v>7427</v>
      </c>
      <c r="AK3287" s="295">
        <v>9701871</v>
      </c>
      <c r="AL3287" s="44" t="s">
        <v>7425</v>
      </c>
      <c r="AM3287" s="44">
        <v>0</v>
      </c>
      <c r="AN3287" s="296">
        <v>295401380</v>
      </c>
      <c r="AO3287" s="34"/>
      <c r="AP3287" s="34"/>
      <c r="AQ3287" s="34"/>
      <c r="AR3287" s="34"/>
      <c r="AS3287" s="34"/>
      <c r="AT3287" s="44" t="e">
        <v>#N/A</v>
      </c>
      <c r="AU3287" s="44"/>
      <c r="AV3287" s="751" t="e" cm="1">
        <f t="array" ref="AV32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7" s="34"/>
      <c r="AX3287" s="34"/>
      <c r="AY3287" s="34"/>
      <c r="AZ3287" s="34"/>
      <c r="BA3287" s="34"/>
      <c r="BB3287" s="34"/>
      <c r="BC3287" s="34"/>
      <c r="BD3287" s="44">
        <v>430200</v>
      </c>
      <c r="BE3287" s="34" t="s">
        <v>7472</v>
      </c>
      <c r="BF3287" s="43" t="s">
        <v>426</v>
      </c>
      <c r="BG3287" s="34" t="s">
        <v>7463</v>
      </c>
      <c r="BH3287" s="34" t="s">
        <v>7426</v>
      </c>
      <c r="BI3287" s="34"/>
      <c r="BJ3287" s="44" t="s">
        <v>7362</v>
      </c>
      <c r="BK3287" s="44" t="s">
        <v>7362</v>
      </c>
    </row>
    <row r="3288" spans="22:63">
      <c r="V3288" s="43">
        <v>659</v>
      </c>
      <c r="W3288" s="34" t="s">
        <v>7423</v>
      </c>
      <c r="X3288" s="44">
        <v>430210</v>
      </c>
      <c r="Y3288" s="34" t="s">
        <v>1351</v>
      </c>
      <c r="Z3288" s="43" t="s">
        <v>426</v>
      </c>
      <c r="AA3288" s="34" t="s">
        <v>7463</v>
      </c>
      <c r="AB3288" s="34" t="s">
        <v>7426</v>
      </c>
      <c r="AC3288" s="34"/>
      <c r="AD3288" s="44" t="s">
        <v>7362</v>
      </c>
      <c r="AE3288" s="44" t="s">
        <v>7362</v>
      </c>
      <c r="AF3288" s="43">
        <v>659</v>
      </c>
      <c r="AG3288" s="34" t="s">
        <v>7423</v>
      </c>
      <c r="AH3288" s="34" t="s">
        <v>7423</v>
      </c>
      <c r="AI3288" s="43" t="s">
        <v>7353</v>
      </c>
      <c r="AJ3288" s="44" t="s">
        <v>7427</v>
      </c>
      <c r="AK3288" s="295">
        <v>9701871</v>
      </c>
      <c r="AL3288" s="44" t="s">
        <v>7425</v>
      </c>
      <c r="AM3288" s="44">
        <v>0</v>
      </c>
      <c r="AN3288" s="296">
        <v>295401380</v>
      </c>
      <c r="AO3288" s="34"/>
      <c r="AP3288" s="34"/>
      <c r="AQ3288" s="34"/>
      <c r="AR3288" s="34"/>
      <c r="AS3288" s="34"/>
      <c r="AT3288" s="44" t="e">
        <v>#N/A</v>
      </c>
      <c r="AU3288" s="44"/>
      <c r="AV3288" s="751" t="e" cm="1">
        <f t="array" ref="AV32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8" s="34"/>
      <c r="AX3288" s="34"/>
      <c r="AY3288" s="34"/>
      <c r="AZ3288" s="34"/>
      <c r="BA3288" s="34"/>
      <c r="BB3288" s="34"/>
      <c r="BC3288" s="34"/>
      <c r="BD3288" s="44">
        <v>430210</v>
      </c>
      <c r="BE3288" s="34" t="s">
        <v>1351</v>
      </c>
      <c r="BF3288" s="43" t="s">
        <v>426</v>
      </c>
      <c r="BG3288" s="34" t="s">
        <v>7463</v>
      </c>
      <c r="BH3288" s="34" t="s">
        <v>7426</v>
      </c>
      <c r="BI3288" s="34"/>
      <c r="BJ3288" s="44" t="s">
        <v>7362</v>
      </c>
      <c r="BK3288" s="44" t="s">
        <v>7362</v>
      </c>
    </row>
    <row r="3289" spans="22:63">
      <c r="V3289" s="43">
        <v>660</v>
      </c>
      <c r="W3289" s="34" t="s">
        <v>7473</v>
      </c>
      <c r="X3289" s="44">
        <v>490101</v>
      </c>
      <c r="Y3289" s="34" t="s">
        <v>7474</v>
      </c>
      <c r="Z3289" s="43" t="s">
        <v>426</v>
      </c>
      <c r="AA3289" s="34" t="s">
        <v>7474</v>
      </c>
      <c r="AB3289" s="34" t="s">
        <v>7475</v>
      </c>
      <c r="AC3289" s="34"/>
      <c r="AD3289" s="44" t="s">
        <v>7362</v>
      </c>
      <c r="AE3289" s="44" t="s">
        <v>7362</v>
      </c>
      <c r="AF3289" s="43">
        <v>660</v>
      </c>
      <c r="AG3289" s="34" t="s">
        <v>7473</v>
      </c>
      <c r="AH3289" s="34" t="s">
        <v>7473</v>
      </c>
      <c r="AI3289" s="43" t="s">
        <v>7353</v>
      </c>
      <c r="AJ3289" s="44" t="s">
        <v>7476</v>
      </c>
      <c r="AK3289" s="295">
        <v>9900144</v>
      </c>
      <c r="AL3289" s="44" t="s">
        <v>1539</v>
      </c>
      <c r="AM3289" s="44">
        <v>0</v>
      </c>
      <c r="AN3289" s="296">
        <v>292208460</v>
      </c>
      <c r="AO3289" s="34"/>
      <c r="AP3289" s="34"/>
      <c r="AQ3289" s="34"/>
      <c r="AR3289" s="34"/>
      <c r="AS3289" s="34"/>
      <c r="AT3289" s="44" t="e">
        <v>#N/A</v>
      </c>
      <c r="AU3289" s="44"/>
      <c r="AV3289" s="751" t="e" cm="1">
        <f t="array" ref="AV32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89" s="34"/>
      <c r="AX3289" s="34"/>
      <c r="AY3289" s="34"/>
      <c r="AZ3289" s="34"/>
      <c r="BA3289" s="34"/>
      <c r="BB3289" s="34"/>
      <c r="BC3289" s="34"/>
      <c r="BD3289" s="44">
        <v>490101</v>
      </c>
      <c r="BE3289" s="34" t="s">
        <v>7474</v>
      </c>
      <c r="BF3289" s="43" t="s">
        <v>426</v>
      </c>
      <c r="BG3289" s="34" t="s">
        <v>7474</v>
      </c>
      <c r="BH3289" s="34" t="s">
        <v>7475</v>
      </c>
      <c r="BI3289" s="34"/>
      <c r="BJ3289" s="44" t="s">
        <v>7362</v>
      </c>
      <c r="BK3289" s="44" t="s">
        <v>7362</v>
      </c>
    </row>
    <row r="3290" spans="22:63">
      <c r="V3290" s="43">
        <v>660</v>
      </c>
      <c r="W3290" s="34" t="s">
        <v>7473</v>
      </c>
      <c r="X3290" s="44">
        <v>490100</v>
      </c>
      <c r="Y3290" s="34" t="s">
        <v>7477</v>
      </c>
      <c r="Z3290" s="43" t="s">
        <v>426</v>
      </c>
      <c r="AA3290" s="34" t="s">
        <v>7474</v>
      </c>
      <c r="AB3290" s="34" t="s">
        <v>7475</v>
      </c>
      <c r="AC3290" s="34"/>
      <c r="AD3290" s="44" t="s">
        <v>7362</v>
      </c>
      <c r="AE3290" s="44" t="s">
        <v>7362</v>
      </c>
      <c r="AF3290" s="43">
        <v>660</v>
      </c>
      <c r="AG3290" s="34" t="s">
        <v>7473</v>
      </c>
      <c r="AH3290" s="34" t="s">
        <v>7473</v>
      </c>
      <c r="AI3290" s="43" t="s">
        <v>7353</v>
      </c>
      <c r="AJ3290" s="44" t="s">
        <v>7476</v>
      </c>
      <c r="AK3290" s="295">
        <v>9900144</v>
      </c>
      <c r="AL3290" s="44" t="s">
        <v>1539</v>
      </c>
      <c r="AM3290" s="44">
        <v>0</v>
      </c>
      <c r="AN3290" s="296">
        <v>292208460</v>
      </c>
      <c r="AO3290" s="34"/>
      <c r="AP3290" s="34"/>
      <c r="AQ3290" s="34"/>
      <c r="AR3290" s="34"/>
      <c r="AS3290" s="34"/>
      <c r="AT3290" s="44" t="e">
        <v>#N/A</v>
      </c>
      <c r="AU3290" s="44"/>
      <c r="AV3290" s="751" t="e" cm="1">
        <f t="array" ref="AV32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0" s="34"/>
      <c r="AX3290" s="34"/>
      <c r="AY3290" s="34"/>
      <c r="AZ3290" s="34"/>
      <c r="BA3290" s="34"/>
      <c r="BB3290" s="34"/>
      <c r="BC3290" s="34"/>
      <c r="BD3290" s="44">
        <v>490100</v>
      </c>
      <c r="BE3290" s="34" t="s">
        <v>7477</v>
      </c>
      <c r="BF3290" s="43" t="s">
        <v>426</v>
      </c>
      <c r="BG3290" s="34" t="s">
        <v>7474</v>
      </c>
      <c r="BH3290" s="34" t="s">
        <v>7475</v>
      </c>
      <c r="BI3290" s="34"/>
      <c r="BJ3290" s="44" t="s">
        <v>7362</v>
      </c>
      <c r="BK3290" s="44" t="s">
        <v>7362</v>
      </c>
    </row>
    <row r="3291" spans="22:63">
      <c r="V3291" s="43">
        <v>660</v>
      </c>
      <c r="W3291" s="34" t="s">
        <v>7473</v>
      </c>
      <c r="X3291" s="44">
        <v>470101</v>
      </c>
      <c r="Y3291" s="34" t="s">
        <v>7478</v>
      </c>
      <c r="Z3291" s="43" t="s">
        <v>426</v>
      </c>
      <c r="AA3291" s="34" t="s">
        <v>1539</v>
      </c>
      <c r="AB3291" s="34" t="s">
        <v>7479</v>
      </c>
      <c r="AC3291" s="34"/>
      <c r="AD3291" s="44" t="s">
        <v>7362</v>
      </c>
      <c r="AE3291" s="44" t="s">
        <v>7362</v>
      </c>
      <c r="AF3291" s="43">
        <v>660</v>
      </c>
      <c r="AG3291" s="34" t="s">
        <v>7473</v>
      </c>
      <c r="AH3291" s="34" t="s">
        <v>7473</v>
      </c>
      <c r="AI3291" s="43" t="s">
        <v>7353</v>
      </c>
      <c r="AJ3291" s="44" t="s">
        <v>7476</v>
      </c>
      <c r="AK3291" s="295">
        <v>9900144</v>
      </c>
      <c r="AL3291" s="44" t="s">
        <v>1539</v>
      </c>
      <c r="AM3291" s="44">
        <v>0</v>
      </c>
      <c r="AN3291" s="296">
        <v>292208460</v>
      </c>
      <c r="AO3291" s="34"/>
      <c r="AP3291" s="34"/>
      <c r="AQ3291" s="34"/>
      <c r="AR3291" s="34"/>
      <c r="AS3291" s="34"/>
      <c r="AT3291" s="44" t="e">
        <v>#N/A</v>
      </c>
      <c r="AU3291" s="44"/>
      <c r="AV3291" s="751" t="e" cm="1">
        <f t="array" ref="AV32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1" s="34"/>
      <c r="AX3291" s="34"/>
      <c r="AY3291" s="34"/>
      <c r="AZ3291" s="34"/>
      <c r="BA3291" s="34"/>
      <c r="BB3291" s="34"/>
      <c r="BC3291" s="34"/>
      <c r="BD3291" s="44">
        <v>470101</v>
      </c>
      <c r="BE3291" s="34" t="s">
        <v>7478</v>
      </c>
      <c r="BF3291" s="43" t="s">
        <v>426</v>
      </c>
      <c r="BG3291" s="34" t="s">
        <v>1539</v>
      </c>
      <c r="BH3291" s="34" t="s">
        <v>7479</v>
      </c>
      <c r="BI3291" s="34"/>
      <c r="BJ3291" s="44" t="s">
        <v>7362</v>
      </c>
      <c r="BK3291" s="44" t="s">
        <v>7362</v>
      </c>
    </row>
    <row r="3292" spans="22:63">
      <c r="V3292" s="43">
        <v>660</v>
      </c>
      <c r="W3292" s="34" t="s">
        <v>7473</v>
      </c>
      <c r="X3292" s="44">
        <v>470102</v>
      </c>
      <c r="Y3292" s="34" t="s">
        <v>400</v>
      </c>
      <c r="Z3292" s="43" t="s">
        <v>426</v>
      </c>
      <c r="AA3292" s="34" t="s">
        <v>1539</v>
      </c>
      <c r="AB3292" s="34" t="s">
        <v>7479</v>
      </c>
      <c r="AC3292" s="34"/>
      <c r="AD3292" s="44" t="s">
        <v>7362</v>
      </c>
      <c r="AE3292" s="44" t="s">
        <v>7362</v>
      </c>
      <c r="AF3292" s="43">
        <v>660</v>
      </c>
      <c r="AG3292" s="34" t="s">
        <v>7473</v>
      </c>
      <c r="AH3292" s="34" t="s">
        <v>7473</v>
      </c>
      <c r="AI3292" s="43" t="s">
        <v>7353</v>
      </c>
      <c r="AJ3292" s="44" t="s">
        <v>7476</v>
      </c>
      <c r="AK3292" s="295">
        <v>9900144</v>
      </c>
      <c r="AL3292" s="44" t="s">
        <v>1539</v>
      </c>
      <c r="AM3292" s="44">
        <v>0</v>
      </c>
      <c r="AN3292" s="296">
        <v>292208460</v>
      </c>
      <c r="AO3292" s="34"/>
      <c r="AP3292" s="34"/>
      <c r="AQ3292" s="34"/>
      <c r="AR3292" s="34"/>
      <c r="AS3292" s="34"/>
      <c r="AT3292" s="44" t="e">
        <v>#N/A</v>
      </c>
      <c r="AU3292" s="44"/>
      <c r="AV3292" s="751" t="e" cm="1">
        <f t="array" ref="AV32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2" s="34"/>
      <c r="AX3292" s="34"/>
      <c r="AY3292" s="34"/>
      <c r="AZ3292" s="34"/>
      <c r="BA3292" s="34"/>
      <c r="BB3292" s="34"/>
      <c r="BC3292" s="34"/>
      <c r="BD3292" s="44">
        <v>470102</v>
      </c>
      <c r="BE3292" s="34" t="s">
        <v>400</v>
      </c>
      <c r="BF3292" s="43" t="s">
        <v>426</v>
      </c>
      <c r="BG3292" s="34" t="s">
        <v>1539</v>
      </c>
      <c r="BH3292" s="34" t="s">
        <v>7479</v>
      </c>
      <c r="BI3292" s="34"/>
      <c r="BJ3292" s="44" t="s">
        <v>7362</v>
      </c>
      <c r="BK3292" s="44" t="s">
        <v>7362</v>
      </c>
    </row>
    <row r="3293" spans="22:63">
      <c r="V3293" s="43">
        <v>660</v>
      </c>
      <c r="W3293" s="34" t="s">
        <v>7473</v>
      </c>
      <c r="X3293" s="44">
        <v>470103</v>
      </c>
      <c r="Y3293" s="34" t="s">
        <v>7480</v>
      </c>
      <c r="Z3293" s="43" t="s">
        <v>426</v>
      </c>
      <c r="AA3293" s="34" t="s">
        <v>1539</v>
      </c>
      <c r="AB3293" s="34" t="s">
        <v>7479</v>
      </c>
      <c r="AC3293" s="34"/>
      <c r="AD3293" s="44" t="s">
        <v>7362</v>
      </c>
      <c r="AE3293" s="44" t="s">
        <v>7362</v>
      </c>
      <c r="AF3293" s="43">
        <v>660</v>
      </c>
      <c r="AG3293" s="34" t="s">
        <v>7473</v>
      </c>
      <c r="AH3293" s="34" t="s">
        <v>7473</v>
      </c>
      <c r="AI3293" s="43" t="s">
        <v>7353</v>
      </c>
      <c r="AJ3293" s="44" t="s">
        <v>7476</v>
      </c>
      <c r="AK3293" s="295">
        <v>9900144</v>
      </c>
      <c r="AL3293" s="44" t="s">
        <v>1539</v>
      </c>
      <c r="AM3293" s="44">
        <v>0</v>
      </c>
      <c r="AN3293" s="296">
        <v>292208460</v>
      </c>
      <c r="AO3293" s="34"/>
      <c r="AP3293" s="34"/>
      <c r="AQ3293" s="34"/>
      <c r="AR3293" s="34"/>
      <c r="AS3293" s="34"/>
      <c r="AT3293" s="44" t="e">
        <v>#N/A</v>
      </c>
      <c r="AU3293" s="44"/>
      <c r="AV3293" s="751" t="e" cm="1">
        <f t="array" ref="AV32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3" s="34"/>
      <c r="AX3293" s="34"/>
      <c r="AY3293" s="34"/>
      <c r="AZ3293" s="34"/>
      <c r="BA3293" s="34"/>
      <c r="BB3293" s="34"/>
      <c r="BC3293" s="34"/>
      <c r="BD3293" s="44">
        <v>470103</v>
      </c>
      <c r="BE3293" s="34" t="s">
        <v>7480</v>
      </c>
      <c r="BF3293" s="43" t="s">
        <v>426</v>
      </c>
      <c r="BG3293" s="34" t="s">
        <v>1539</v>
      </c>
      <c r="BH3293" s="34" t="s">
        <v>7479</v>
      </c>
      <c r="BI3293" s="34"/>
      <c r="BJ3293" s="44" t="s">
        <v>7362</v>
      </c>
      <c r="BK3293" s="44" t="s">
        <v>7362</v>
      </c>
    </row>
    <row r="3294" spans="22:63">
      <c r="V3294" s="43">
        <v>660</v>
      </c>
      <c r="W3294" s="34" t="s">
        <v>7473</v>
      </c>
      <c r="X3294" s="44">
        <v>470104</v>
      </c>
      <c r="Y3294" s="34" t="s">
        <v>7435</v>
      </c>
      <c r="Z3294" s="43" t="s">
        <v>426</v>
      </c>
      <c r="AA3294" s="34" t="s">
        <v>1539</v>
      </c>
      <c r="AB3294" s="34" t="s">
        <v>7479</v>
      </c>
      <c r="AC3294" s="34"/>
      <c r="AD3294" s="44" t="s">
        <v>7362</v>
      </c>
      <c r="AE3294" s="44" t="s">
        <v>7362</v>
      </c>
      <c r="AF3294" s="43">
        <v>660</v>
      </c>
      <c r="AG3294" s="34" t="s">
        <v>7473</v>
      </c>
      <c r="AH3294" s="34" t="s">
        <v>7473</v>
      </c>
      <c r="AI3294" s="43" t="s">
        <v>7353</v>
      </c>
      <c r="AJ3294" s="44" t="s">
        <v>7476</v>
      </c>
      <c r="AK3294" s="295">
        <v>9900144</v>
      </c>
      <c r="AL3294" s="44" t="s">
        <v>1539</v>
      </c>
      <c r="AM3294" s="44">
        <v>0</v>
      </c>
      <c r="AN3294" s="296">
        <v>292208460</v>
      </c>
      <c r="AO3294" s="34"/>
      <c r="AP3294" s="34"/>
      <c r="AQ3294" s="34"/>
      <c r="AR3294" s="34"/>
      <c r="AS3294" s="34"/>
      <c r="AT3294" s="44" t="e">
        <v>#N/A</v>
      </c>
      <c r="AU3294" s="44"/>
      <c r="AV3294" s="751" t="e" cm="1">
        <f t="array" ref="AV32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4" s="34"/>
      <c r="AX3294" s="34"/>
      <c r="AY3294" s="34"/>
      <c r="AZ3294" s="34"/>
      <c r="BA3294" s="34"/>
      <c r="BB3294" s="34"/>
      <c r="BC3294" s="34"/>
      <c r="BD3294" s="44">
        <v>470104</v>
      </c>
      <c r="BE3294" s="34" t="s">
        <v>7435</v>
      </c>
      <c r="BF3294" s="43" t="s">
        <v>426</v>
      </c>
      <c r="BG3294" s="34" t="s">
        <v>1539</v>
      </c>
      <c r="BH3294" s="34" t="s">
        <v>7479</v>
      </c>
      <c r="BI3294" s="34"/>
      <c r="BJ3294" s="44" t="s">
        <v>7362</v>
      </c>
      <c r="BK3294" s="44" t="s">
        <v>7362</v>
      </c>
    </row>
    <row r="3295" spans="22:63">
      <c r="V3295" s="43">
        <v>660</v>
      </c>
      <c r="W3295" s="34" t="s">
        <v>7473</v>
      </c>
      <c r="X3295" s="44">
        <v>470105</v>
      </c>
      <c r="Y3295" s="34" t="s">
        <v>7481</v>
      </c>
      <c r="Z3295" s="43" t="s">
        <v>426</v>
      </c>
      <c r="AA3295" s="34" t="s">
        <v>1539</v>
      </c>
      <c r="AB3295" s="34" t="s">
        <v>7479</v>
      </c>
      <c r="AC3295" s="34"/>
      <c r="AD3295" s="44" t="s">
        <v>7362</v>
      </c>
      <c r="AE3295" s="44" t="s">
        <v>7362</v>
      </c>
      <c r="AF3295" s="43">
        <v>660</v>
      </c>
      <c r="AG3295" s="34" t="s">
        <v>7473</v>
      </c>
      <c r="AH3295" s="34" t="s">
        <v>7473</v>
      </c>
      <c r="AI3295" s="43" t="s">
        <v>7353</v>
      </c>
      <c r="AJ3295" s="44" t="s">
        <v>7476</v>
      </c>
      <c r="AK3295" s="295">
        <v>9900144</v>
      </c>
      <c r="AL3295" s="44" t="s">
        <v>1539</v>
      </c>
      <c r="AM3295" s="44">
        <v>0</v>
      </c>
      <c r="AN3295" s="296">
        <v>292208460</v>
      </c>
      <c r="AO3295" s="34"/>
      <c r="AP3295" s="34"/>
      <c r="AQ3295" s="34"/>
      <c r="AR3295" s="34"/>
      <c r="AS3295" s="34"/>
      <c r="AT3295" s="44" t="e">
        <v>#N/A</v>
      </c>
      <c r="AU3295" s="44"/>
      <c r="AV3295" s="751" t="e" cm="1">
        <f t="array" ref="AV32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5" s="34"/>
      <c r="AX3295" s="34"/>
      <c r="AY3295" s="34"/>
      <c r="AZ3295" s="34"/>
      <c r="BA3295" s="34"/>
      <c r="BB3295" s="34"/>
      <c r="BC3295" s="34"/>
      <c r="BD3295" s="44">
        <v>470105</v>
      </c>
      <c r="BE3295" s="34" t="s">
        <v>7481</v>
      </c>
      <c r="BF3295" s="43" t="s">
        <v>426</v>
      </c>
      <c r="BG3295" s="34" t="s">
        <v>1539</v>
      </c>
      <c r="BH3295" s="34" t="s">
        <v>7479</v>
      </c>
      <c r="BI3295" s="34"/>
      <c r="BJ3295" s="44" t="s">
        <v>7362</v>
      </c>
      <c r="BK3295" s="44" t="s">
        <v>7362</v>
      </c>
    </row>
    <row r="3296" spans="22:63">
      <c r="V3296" s="43">
        <v>660</v>
      </c>
      <c r="W3296" s="34" t="s">
        <v>7473</v>
      </c>
      <c r="X3296" s="44">
        <v>470106</v>
      </c>
      <c r="Y3296" s="34" t="s">
        <v>7482</v>
      </c>
      <c r="Z3296" s="43" t="s">
        <v>426</v>
      </c>
      <c r="AA3296" s="34" t="s">
        <v>1539</v>
      </c>
      <c r="AB3296" s="34" t="s">
        <v>7479</v>
      </c>
      <c r="AC3296" s="34"/>
      <c r="AD3296" s="44" t="s">
        <v>7362</v>
      </c>
      <c r="AE3296" s="44" t="s">
        <v>7362</v>
      </c>
      <c r="AF3296" s="43">
        <v>660</v>
      </c>
      <c r="AG3296" s="34" t="s">
        <v>7473</v>
      </c>
      <c r="AH3296" s="34" t="s">
        <v>7473</v>
      </c>
      <c r="AI3296" s="43" t="s">
        <v>7353</v>
      </c>
      <c r="AJ3296" s="44" t="s">
        <v>7476</v>
      </c>
      <c r="AK3296" s="295">
        <v>9900144</v>
      </c>
      <c r="AL3296" s="44" t="s">
        <v>1539</v>
      </c>
      <c r="AM3296" s="44">
        <v>0</v>
      </c>
      <c r="AN3296" s="296">
        <v>292208460</v>
      </c>
      <c r="AO3296" s="34"/>
      <c r="AP3296" s="34"/>
      <c r="AQ3296" s="34"/>
      <c r="AR3296" s="34"/>
      <c r="AS3296" s="34"/>
      <c r="AT3296" s="44" t="e">
        <v>#N/A</v>
      </c>
      <c r="AU3296" s="44"/>
      <c r="AV3296" s="751" t="e" cm="1">
        <f t="array" ref="AV32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6" s="34"/>
      <c r="AX3296" s="34"/>
      <c r="AY3296" s="34"/>
      <c r="AZ3296" s="34"/>
      <c r="BA3296" s="34"/>
      <c r="BB3296" s="34"/>
      <c r="BC3296" s="34"/>
      <c r="BD3296" s="44">
        <v>470106</v>
      </c>
      <c r="BE3296" s="34" t="s">
        <v>7482</v>
      </c>
      <c r="BF3296" s="43" t="s">
        <v>426</v>
      </c>
      <c r="BG3296" s="34" t="s">
        <v>1539</v>
      </c>
      <c r="BH3296" s="34" t="s">
        <v>7479</v>
      </c>
      <c r="BI3296" s="34"/>
      <c r="BJ3296" s="44" t="s">
        <v>7362</v>
      </c>
      <c r="BK3296" s="44" t="s">
        <v>7362</v>
      </c>
    </row>
    <row r="3297" spans="22:63">
      <c r="V3297" s="43">
        <v>660</v>
      </c>
      <c r="W3297" s="34" t="s">
        <v>7473</v>
      </c>
      <c r="X3297" s="44">
        <v>470107</v>
      </c>
      <c r="Y3297" s="34" t="s">
        <v>7483</v>
      </c>
      <c r="Z3297" s="43" t="s">
        <v>426</v>
      </c>
      <c r="AA3297" s="34" t="s">
        <v>1539</v>
      </c>
      <c r="AB3297" s="34" t="s">
        <v>7479</v>
      </c>
      <c r="AC3297" s="34"/>
      <c r="AD3297" s="44" t="s">
        <v>7362</v>
      </c>
      <c r="AE3297" s="44" t="s">
        <v>7362</v>
      </c>
      <c r="AF3297" s="43">
        <v>660</v>
      </c>
      <c r="AG3297" s="34" t="s">
        <v>7473</v>
      </c>
      <c r="AH3297" s="34" t="s">
        <v>7473</v>
      </c>
      <c r="AI3297" s="43" t="s">
        <v>7353</v>
      </c>
      <c r="AJ3297" s="44" t="s">
        <v>7476</v>
      </c>
      <c r="AK3297" s="295">
        <v>9900144</v>
      </c>
      <c r="AL3297" s="44" t="s">
        <v>1539</v>
      </c>
      <c r="AM3297" s="44">
        <v>0</v>
      </c>
      <c r="AN3297" s="296">
        <v>292208460</v>
      </c>
      <c r="AO3297" s="34"/>
      <c r="AP3297" s="34"/>
      <c r="AQ3297" s="34"/>
      <c r="AR3297" s="34"/>
      <c r="AS3297" s="34"/>
      <c r="AT3297" s="44" t="e">
        <v>#N/A</v>
      </c>
      <c r="AU3297" s="44"/>
      <c r="AV3297" s="751" t="e" cm="1">
        <f t="array" ref="AV32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7" s="34"/>
      <c r="AX3297" s="34"/>
      <c r="AY3297" s="34"/>
      <c r="AZ3297" s="34"/>
      <c r="BA3297" s="34"/>
      <c r="BB3297" s="34"/>
      <c r="BC3297" s="34"/>
      <c r="BD3297" s="44">
        <v>470107</v>
      </c>
      <c r="BE3297" s="34" t="s">
        <v>7483</v>
      </c>
      <c r="BF3297" s="43" t="s">
        <v>426</v>
      </c>
      <c r="BG3297" s="34" t="s">
        <v>1539</v>
      </c>
      <c r="BH3297" s="34" t="s">
        <v>7479</v>
      </c>
      <c r="BI3297" s="34"/>
      <c r="BJ3297" s="44" t="s">
        <v>7362</v>
      </c>
      <c r="BK3297" s="44" t="s">
        <v>7362</v>
      </c>
    </row>
    <row r="3298" spans="22:63">
      <c r="V3298" s="43">
        <v>660</v>
      </c>
      <c r="W3298" s="34" t="s">
        <v>7473</v>
      </c>
      <c r="X3298" s="44">
        <v>470100</v>
      </c>
      <c r="Y3298" s="34" t="s">
        <v>7484</v>
      </c>
      <c r="Z3298" s="43" t="s">
        <v>426</v>
      </c>
      <c r="AA3298" s="34" t="s">
        <v>1539</v>
      </c>
      <c r="AB3298" s="34" t="s">
        <v>7479</v>
      </c>
      <c r="AC3298" s="34"/>
      <c r="AD3298" s="44" t="s">
        <v>7362</v>
      </c>
      <c r="AE3298" s="44" t="s">
        <v>7362</v>
      </c>
      <c r="AF3298" s="43">
        <v>660</v>
      </c>
      <c r="AG3298" s="34" t="s">
        <v>7473</v>
      </c>
      <c r="AH3298" s="34" t="s">
        <v>7473</v>
      </c>
      <c r="AI3298" s="43" t="s">
        <v>7353</v>
      </c>
      <c r="AJ3298" s="44" t="s">
        <v>7476</v>
      </c>
      <c r="AK3298" s="295">
        <v>9900144</v>
      </c>
      <c r="AL3298" s="44" t="s">
        <v>1539</v>
      </c>
      <c r="AM3298" s="44">
        <v>0</v>
      </c>
      <c r="AN3298" s="296">
        <v>292208460</v>
      </c>
      <c r="AO3298" s="34"/>
      <c r="AP3298" s="34"/>
      <c r="AQ3298" s="34"/>
      <c r="AR3298" s="34"/>
      <c r="AS3298" s="34"/>
      <c r="AT3298" s="44" t="e">
        <v>#N/A</v>
      </c>
      <c r="AU3298" s="44"/>
      <c r="AV3298" s="751" t="e" cm="1">
        <f t="array" ref="AV32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8" s="34"/>
      <c r="AX3298" s="34"/>
      <c r="AY3298" s="34"/>
      <c r="AZ3298" s="34"/>
      <c r="BA3298" s="34"/>
      <c r="BB3298" s="34"/>
      <c r="BC3298" s="34"/>
      <c r="BD3298" s="44">
        <v>470100</v>
      </c>
      <c r="BE3298" s="34" t="s">
        <v>7484</v>
      </c>
      <c r="BF3298" s="43" t="s">
        <v>426</v>
      </c>
      <c r="BG3298" s="34" t="s">
        <v>1539</v>
      </c>
      <c r="BH3298" s="34" t="s">
        <v>7479</v>
      </c>
      <c r="BI3298" s="34"/>
      <c r="BJ3298" s="44" t="s">
        <v>7362</v>
      </c>
      <c r="BK3298" s="44" t="s">
        <v>7362</v>
      </c>
    </row>
    <row r="3299" spans="22:63">
      <c r="V3299" s="43">
        <v>660</v>
      </c>
      <c r="W3299" s="34" t="s">
        <v>7473</v>
      </c>
      <c r="X3299" s="44">
        <v>470108</v>
      </c>
      <c r="Y3299" s="34" t="s">
        <v>7485</v>
      </c>
      <c r="Z3299" s="43" t="s">
        <v>426</v>
      </c>
      <c r="AA3299" s="34" t="s">
        <v>1539</v>
      </c>
      <c r="AB3299" s="34" t="s">
        <v>7479</v>
      </c>
      <c r="AC3299" s="34"/>
      <c r="AD3299" s="44" t="s">
        <v>7362</v>
      </c>
      <c r="AE3299" s="44" t="s">
        <v>7362</v>
      </c>
      <c r="AF3299" s="43">
        <v>660</v>
      </c>
      <c r="AG3299" s="34" t="s">
        <v>7473</v>
      </c>
      <c r="AH3299" s="34" t="s">
        <v>7473</v>
      </c>
      <c r="AI3299" s="43" t="s">
        <v>7353</v>
      </c>
      <c r="AJ3299" s="44" t="s">
        <v>7476</v>
      </c>
      <c r="AK3299" s="295">
        <v>9900144</v>
      </c>
      <c r="AL3299" s="44" t="s">
        <v>1539</v>
      </c>
      <c r="AM3299" s="44">
        <v>0</v>
      </c>
      <c r="AN3299" s="296">
        <v>292208460</v>
      </c>
      <c r="AO3299" s="34"/>
      <c r="AP3299" s="34"/>
      <c r="AQ3299" s="34"/>
      <c r="AR3299" s="34"/>
      <c r="AS3299" s="34"/>
      <c r="AT3299" s="44" t="e">
        <v>#N/A</v>
      </c>
      <c r="AU3299" s="44"/>
      <c r="AV3299" s="751" t="e" cm="1">
        <f t="array" ref="AV32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299" s="34"/>
      <c r="AX3299" s="34"/>
      <c r="AY3299" s="34"/>
      <c r="AZ3299" s="34"/>
      <c r="BA3299" s="34"/>
      <c r="BB3299" s="34"/>
      <c r="BC3299" s="34"/>
      <c r="BD3299" s="44">
        <v>470108</v>
      </c>
      <c r="BE3299" s="34" t="s">
        <v>7485</v>
      </c>
      <c r="BF3299" s="43" t="s">
        <v>426</v>
      </c>
      <c r="BG3299" s="34" t="s">
        <v>1539</v>
      </c>
      <c r="BH3299" s="34" t="s">
        <v>7479</v>
      </c>
      <c r="BI3299" s="34"/>
      <c r="BJ3299" s="44" t="s">
        <v>7362</v>
      </c>
      <c r="BK3299" s="44" t="s">
        <v>7362</v>
      </c>
    </row>
    <row r="3300" spans="22:63">
      <c r="V3300" s="43">
        <v>660</v>
      </c>
      <c r="W3300" s="34" t="s">
        <v>7473</v>
      </c>
      <c r="X3300" s="44">
        <v>470109</v>
      </c>
      <c r="Y3300" s="34" t="s">
        <v>7486</v>
      </c>
      <c r="Z3300" s="43" t="s">
        <v>426</v>
      </c>
      <c r="AA3300" s="34" t="s">
        <v>1539</v>
      </c>
      <c r="AB3300" s="34" t="s">
        <v>7479</v>
      </c>
      <c r="AC3300" s="34"/>
      <c r="AD3300" s="44" t="s">
        <v>7362</v>
      </c>
      <c r="AE3300" s="44" t="s">
        <v>7362</v>
      </c>
      <c r="AF3300" s="43">
        <v>660</v>
      </c>
      <c r="AG3300" s="34" t="s">
        <v>7473</v>
      </c>
      <c r="AH3300" s="34" t="s">
        <v>7473</v>
      </c>
      <c r="AI3300" s="43" t="s">
        <v>7353</v>
      </c>
      <c r="AJ3300" s="44" t="s">
        <v>7476</v>
      </c>
      <c r="AK3300" s="295">
        <v>9900144</v>
      </c>
      <c r="AL3300" s="44" t="s">
        <v>1539</v>
      </c>
      <c r="AM3300" s="44">
        <v>0</v>
      </c>
      <c r="AN3300" s="296">
        <v>292208460</v>
      </c>
      <c r="AO3300" s="34"/>
      <c r="AP3300" s="34"/>
      <c r="AQ3300" s="34"/>
      <c r="AR3300" s="34"/>
      <c r="AS3300" s="34"/>
      <c r="AT3300" s="44" t="e">
        <v>#N/A</v>
      </c>
      <c r="AU3300" s="44"/>
      <c r="AV3300" s="751" t="e" cm="1">
        <f t="array" ref="AV33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0" s="34"/>
      <c r="AX3300" s="34"/>
      <c r="AY3300" s="34"/>
      <c r="AZ3300" s="34"/>
      <c r="BA3300" s="34"/>
      <c r="BB3300" s="34"/>
      <c r="BC3300" s="34"/>
      <c r="BD3300" s="44">
        <v>470109</v>
      </c>
      <c r="BE3300" s="34" t="s">
        <v>7486</v>
      </c>
      <c r="BF3300" s="43" t="s">
        <v>426</v>
      </c>
      <c r="BG3300" s="34" t="s">
        <v>1539</v>
      </c>
      <c r="BH3300" s="34" t="s">
        <v>7479</v>
      </c>
      <c r="BI3300" s="34"/>
      <c r="BJ3300" s="44" t="s">
        <v>7362</v>
      </c>
      <c r="BK3300" s="44" t="s">
        <v>7362</v>
      </c>
    </row>
    <row r="3301" spans="22:63">
      <c r="V3301" s="43">
        <v>660</v>
      </c>
      <c r="W3301" s="34" t="s">
        <v>7473</v>
      </c>
      <c r="X3301" s="44">
        <v>470110</v>
      </c>
      <c r="Y3301" s="34" t="s">
        <v>7487</v>
      </c>
      <c r="Z3301" s="43" t="s">
        <v>426</v>
      </c>
      <c r="AA3301" s="34" t="s">
        <v>1539</v>
      </c>
      <c r="AB3301" s="34" t="s">
        <v>7479</v>
      </c>
      <c r="AC3301" s="34"/>
      <c r="AD3301" s="44" t="s">
        <v>7362</v>
      </c>
      <c r="AE3301" s="44" t="s">
        <v>7362</v>
      </c>
      <c r="AF3301" s="43">
        <v>660</v>
      </c>
      <c r="AG3301" s="34" t="s">
        <v>7473</v>
      </c>
      <c r="AH3301" s="34" t="s">
        <v>7473</v>
      </c>
      <c r="AI3301" s="43" t="s">
        <v>7353</v>
      </c>
      <c r="AJ3301" s="44" t="s">
        <v>7476</v>
      </c>
      <c r="AK3301" s="295">
        <v>9900144</v>
      </c>
      <c r="AL3301" s="44" t="s">
        <v>1539</v>
      </c>
      <c r="AM3301" s="44">
        <v>0</v>
      </c>
      <c r="AN3301" s="296">
        <v>292208460</v>
      </c>
      <c r="AO3301" s="34"/>
      <c r="AP3301" s="34"/>
      <c r="AQ3301" s="34"/>
      <c r="AR3301" s="34"/>
      <c r="AS3301" s="34"/>
      <c r="AT3301" s="44" t="e">
        <v>#N/A</v>
      </c>
      <c r="AU3301" s="44"/>
      <c r="AV3301" s="751" t="e" cm="1">
        <f t="array" ref="AV33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1" s="34"/>
      <c r="AX3301" s="34"/>
      <c r="AY3301" s="34"/>
      <c r="AZ3301" s="34"/>
      <c r="BA3301" s="34"/>
      <c r="BB3301" s="34"/>
      <c r="BC3301" s="34"/>
      <c r="BD3301" s="44">
        <v>470110</v>
      </c>
      <c r="BE3301" s="34" t="s">
        <v>7487</v>
      </c>
      <c r="BF3301" s="43" t="s">
        <v>426</v>
      </c>
      <c r="BG3301" s="34" t="s">
        <v>1539</v>
      </c>
      <c r="BH3301" s="34" t="s">
        <v>7479</v>
      </c>
      <c r="BI3301" s="34"/>
      <c r="BJ3301" s="44" t="s">
        <v>7362</v>
      </c>
      <c r="BK3301" s="44" t="s">
        <v>7362</v>
      </c>
    </row>
    <row r="3302" spans="22:63">
      <c r="V3302" s="43">
        <v>660</v>
      </c>
      <c r="W3302" s="34" t="s">
        <v>7473</v>
      </c>
      <c r="X3302" s="44">
        <v>470111</v>
      </c>
      <c r="Y3302" s="34" t="s">
        <v>7488</v>
      </c>
      <c r="Z3302" s="43" t="s">
        <v>426</v>
      </c>
      <c r="AA3302" s="34" t="s">
        <v>1539</v>
      </c>
      <c r="AB3302" s="34" t="s">
        <v>7479</v>
      </c>
      <c r="AC3302" s="34"/>
      <c r="AD3302" s="44" t="s">
        <v>7362</v>
      </c>
      <c r="AE3302" s="44" t="s">
        <v>7362</v>
      </c>
      <c r="AF3302" s="43">
        <v>660</v>
      </c>
      <c r="AG3302" s="34" t="s">
        <v>7473</v>
      </c>
      <c r="AH3302" s="34" t="s">
        <v>7473</v>
      </c>
      <c r="AI3302" s="43" t="s">
        <v>7353</v>
      </c>
      <c r="AJ3302" s="44" t="s">
        <v>7476</v>
      </c>
      <c r="AK3302" s="295">
        <v>9900144</v>
      </c>
      <c r="AL3302" s="44" t="s">
        <v>1539</v>
      </c>
      <c r="AM3302" s="44">
        <v>0</v>
      </c>
      <c r="AN3302" s="296">
        <v>292208460</v>
      </c>
      <c r="AO3302" s="34"/>
      <c r="AP3302" s="34"/>
      <c r="AQ3302" s="34"/>
      <c r="AR3302" s="34"/>
      <c r="AS3302" s="34"/>
      <c r="AT3302" s="44" t="e">
        <v>#N/A</v>
      </c>
      <c r="AU3302" s="44"/>
      <c r="AV3302" s="751" t="e" cm="1">
        <f t="array" ref="AV33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2" s="34"/>
      <c r="AX3302" s="34"/>
      <c r="AY3302" s="34"/>
      <c r="AZ3302" s="34"/>
      <c r="BA3302" s="34"/>
      <c r="BB3302" s="34"/>
      <c r="BC3302" s="34"/>
      <c r="BD3302" s="44">
        <v>470111</v>
      </c>
      <c r="BE3302" s="34" t="s">
        <v>7488</v>
      </c>
      <c r="BF3302" s="43" t="s">
        <v>426</v>
      </c>
      <c r="BG3302" s="34" t="s">
        <v>1539</v>
      </c>
      <c r="BH3302" s="34" t="s">
        <v>7479</v>
      </c>
      <c r="BI3302" s="34"/>
      <c r="BJ3302" s="44" t="s">
        <v>7362</v>
      </c>
      <c r="BK3302" s="44" t="s">
        <v>7362</v>
      </c>
    </row>
    <row r="3303" spans="22:63">
      <c r="V3303" s="43">
        <v>660</v>
      </c>
      <c r="W3303" s="34" t="s">
        <v>7473</v>
      </c>
      <c r="X3303" s="44">
        <v>470112</v>
      </c>
      <c r="Y3303" s="34" t="s">
        <v>7410</v>
      </c>
      <c r="Z3303" s="43" t="s">
        <v>426</v>
      </c>
      <c r="AA3303" s="34" t="s">
        <v>1539</v>
      </c>
      <c r="AB3303" s="34" t="s">
        <v>7479</v>
      </c>
      <c r="AC3303" s="34"/>
      <c r="AD3303" s="44" t="s">
        <v>7362</v>
      </c>
      <c r="AE3303" s="44" t="s">
        <v>7362</v>
      </c>
      <c r="AF3303" s="43">
        <v>660</v>
      </c>
      <c r="AG3303" s="34" t="s">
        <v>7473</v>
      </c>
      <c r="AH3303" s="34" t="s">
        <v>7473</v>
      </c>
      <c r="AI3303" s="43" t="s">
        <v>7353</v>
      </c>
      <c r="AJ3303" s="44" t="s">
        <v>7476</v>
      </c>
      <c r="AK3303" s="295">
        <v>9900144</v>
      </c>
      <c r="AL3303" s="44" t="s">
        <v>1539</v>
      </c>
      <c r="AM3303" s="44">
        <v>0</v>
      </c>
      <c r="AN3303" s="296">
        <v>292208460</v>
      </c>
      <c r="AO3303" s="34"/>
      <c r="AP3303" s="34"/>
      <c r="AQ3303" s="34"/>
      <c r="AR3303" s="34"/>
      <c r="AS3303" s="34"/>
      <c r="AT3303" s="44" t="e">
        <v>#N/A</v>
      </c>
      <c r="AU3303" s="44"/>
      <c r="AV3303" s="751" t="e" cm="1">
        <f t="array" ref="AV330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3" s="34"/>
      <c r="AX3303" s="34"/>
      <c r="AY3303" s="34"/>
      <c r="AZ3303" s="34"/>
      <c r="BA3303" s="34"/>
      <c r="BB3303" s="34"/>
      <c r="BC3303" s="34"/>
      <c r="BD3303" s="44">
        <v>470112</v>
      </c>
      <c r="BE3303" s="34" t="s">
        <v>7410</v>
      </c>
      <c r="BF3303" s="43" t="s">
        <v>426</v>
      </c>
      <c r="BG3303" s="34" t="s">
        <v>1539</v>
      </c>
      <c r="BH3303" s="34" t="s">
        <v>7479</v>
      </c>
      <c r="BI3303" s="34"/>
      <c r="BJ3303" s="44" t="s">
        <v>7362</v>
      </c>
      <c r="BK3303" s="44" t="s">
        <v>7362</v>
      </c>
    </row>
    <row r="3304" spans="22:63">
      <c r="V3304" s="43">
        <v>660</v>
      </c>
      <c r="W3304" s="34" t="s">
        <v>7473</v>
      </c>
      <c r="X3304" s="44">
        <v>470113</v>
      </c>
      <c r="Y3304" s="34" t="s">
        <v>7489</v>
      </c>
      <c r="Z3304" s="43" t="s">
        <v>426</v>
      </c>
      <c r="AA3304" s="34" t="s">
        <v>1539</v>
      </c>
      <c r="AB3304" s="34" t="s">
        <v>7479</v>
      </c>
      <c r="AC3304" s="34"/>
      <c r="AD3304" s="44" t="s">
        <v>7362</v>
      </c>
      <c r="AE3304" s="44" t="s">
        <v>7362</v>
      </c>
      <c r="AF3304" s="43">
        <v>660</v>
      </c>
      <c r="AG3304" s="34" t="s">
        <v>7473</v>
      </c>
      <c r="AH3304" s="34" t="s">
        <v>7473</v>
      </c>
      <c r="AI3304" s="43" t="s">
        <v>7353</v>
      </c>
      <c r="AJ3304" s="44" t="s">
        <v>7476</v>
      </c>
      <c r="AK3304" s="295">
        <v>9900144</v>
      </c>
      <c r="AL3304" s="44" t="s">
        <v>1539</v>
      </c>
      <c r="AM3304" s="44">
        <v>0</v>
      </c>
      <c r="AN3304" s="296">
        <v>292208460</v>
      </c>
      <c r="AO3304" s="34"/>
      <c r="AP3304" s="34"/>
      <c r="AQ3304" s="34"/>
      <c r="AR3304" s="34"/>
      <c r="AS3304" s="34"/>
      <c r="AT3304" s="44" t="e">
        <v>#N/A</v>
      </c>
      <c r="AU3304" s="44"/>
      <c r="AV3304" s="751" t="e" cm="1">
        <f t="array" ref="AV330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4" s="34"/>
      <c r="AX3304" s="34"/>
      <c r="AY3304" s="34"/>
      <c r="AZ3304" s="34"/>
      <c r="BA3304" s="34"/>
      <c r="BB3304" s="34"/>
      <c r="BC3304" s="34"/>
      <c r="BD3304" s="44">
        <v>470113</v>
      </c>
      <c r="BE3304" s="34" t="s">
        <v>7489</v>
      </c>
      <c r="BF3304" s="43" t="s">
        <v>426</v>
      </c>
      <c r="BG3304" s="34" t="s">
        <v>1539</v>
      </c>
      <c r="BH3304" s="34" t="s">
        <v>7479</v>
      </c>
      <c r="BI3304" s="34"/>
      <c r="BJ3304" s="44" t="s">
        <v>7362</v>
      </c>
      <c r="BK3304" s="44" t="s">
        <v>7362</v>
      </c>
    </row>
    <row r="3305" spans="22:63">
      <c r="V3305" s="43">
        <v>660</v>
      </c>
      <c r="W3305" s="34" t="s">
        <v>7473</v>
      </c>
      <c r="X3305" s="44">
        <v>480101</v>
      </c>
      <c r="Y3305" s="34" t="s">
        <v>7490</v>
      </c>
      <c r="Z3305" s="43" t="s">
        <v>426</v>
      </c>
      <c r="AA3305" s="34" t="s">
        <v>7491</v>
      </c>
      <c r="AB3305" s="34" t="s">
        <v>7492</v>
      </c>
      <c r="AC3305" s="34"/>
      <c r="AD3305" s="44" t="s">
        <v>7362</v>
      </c>
      <c r="AE3305" s="44" t="s">
        <v>7362</v>
      </c>
      <c r="AF3305" s="43">
        <v>660</v>
      </c>
      <c r="AG3305" s="34" t="s">
        <v>7473</v>
      </c>
      <c r="AH3305" s="34" t="s">
        <v>7473</v>
      </c>
      <c r="AI3305" s="43" t="s">
        <v>7353</v>
      </c>
      <c r="AJ3305" s="44" t="s">
        <v>7476</v>
      </c>
      <c r="AK3305" s="295">
        <v>9900144</v>
      </c>
      <c r="AL3305" s="44" t="s">
        <v>1539</v>
      </c>
      <c r="AM3305" s="44">
        <v>0</v>
      </c>
      <c r="AN3305" s="296">
        <v>292208460</v>
      </c>
      <c r="AO3305" s="34"/>
      <c r="AP3305" s="34"/>
      <c r="AQ3305" s="34"/>
      <c r="AR3305" s="34"/>
      <c r="AS3305" s="34"/>
      <c r="AT3305" s="44" t="e">
        <v>#N/A</v>
      </c>
      <c r="AU3305" s="44"/>
      <c r="AV3305" s="751" t="e" cm="1">
        <f t="array" ref="AV330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5" s="34"/>
      <c r="AX3305" s="34"/>
      <c r="AY3305" s="34"/>
      <c r="AZ3305" s="34"/>
      <c r="BA3305" s="34"/>
      <c r="BB3305" s="34"/>
      <c r="BC3305" s="34"/>
      <c r="BD3305" s="44">
        <v>480101</v>
      </c>
      <c r="BE3305" s="34" t="s">
        <v>7490</v>
      </c>
      <c r="BF3305" s="43" t="s">
        <v>426</v>
      </c>
      <c r="BG3305" s="34" t="s">
        <v>7491</v>
      </c>
      <c r="BH3305" s="34" t="s">
        <v>7492</v>
      </c>
      <c r="BI3305" s="34"/>
      <c r="BJ3305" s="44" t="s">
        <v>7362</v>
      </c>
      <c r="BK3305" s="44" t="s">
        <v>7362</v>
      </c>
    </row>
    <row r="3306" spans="22:63">
      <c r="V3306" s="43">
        <v>660</v>
      </c>
      <c r="W3306" s="34" t="s">
        <v>7473</v>
      </c>
      <c r="X3306" s="44">
        <v>480102</v>
      </c>
      <c r="Y3306" s="34" t="s">
        <v>7493</v>
      </c>
      <c r="Z3306" s="43" t="s">
        <v>426</v>
      </c>
      <c r="AA3306" s="34" t="s">
        <v>7491</v>
      </c>
      <c r="AB3306" s="34" t="s">
        <v>7492</v>
      </c>
      <c r="AC3306" s="34"/>
      <c r="AD3306" s="44" t="s">
        <v>7362</v>
      </c>
      <c r="AE3306" s="44" t="s">
        <v>7362</v>
      </c>
      <c r="AF3306" s="43">
        <v>660</v>
      </c>
      <c r="AG3306" s="34" t="s">
        <v>7473</v>
      </c>
      <c r="AH3306" s="34" t="s">
        <v>7473</v>
      </c>
      <c r="AI3306" s="43" t="s">
        <v>7353</v>
      </c>
      <c r="AJ3306" s="44" t="s">
        <v>7476</v>
      </c>
      <c r="AK3306" s="295">
        <v>9900144</v>
      </c>
      <c r="AL3306" s="44" t="s">
        <v>1539</v>
      </c>
      <c r="AM3306" s="44">
        <v>0</v>
      </c>
      <c r="AN3306" s="296">
        <v>292208460</v>
      </c>
      <c r="AO3306" s="34"/>
      <c r="AP3306" s="34"/>
      <c r="AQ3306" s="34"/>
      <c r="AR3306" s="34"/>
      <c r="AS3306" s="34"/>
      <c r="AT3306" s="44" t="e">
        <v>#N/A</v>
      </c>
      <c r="AU3306" s="44"/>
      <c r="AV3306" s="751" t="e" cm="1">
        <f t="array" ref="AV330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6" s="34"/>
      <c r="AX3306" s="34"/>
      <c r="AY3306" s="34"/>
      <c r="AZ3306" s="34"/>
      <c r="BA3306" s="34"/>
      <c r="BB3306" s="34"/>
      <c r="BC3306" s="34"/>
      <c r="BD3306" s="44">
        <v>480102</v>
      </c>
      <c r="BE3306" s="34" t="s">
        <v>7493</v>
      </c>
      <c r="BF3306" s="43" t="s">
        <v>426</v>
      </c>
      <c r="BG3306" s="34" t="s">
        <v>7491</v>
      </c>
      <c r="BH3306" s="34" t="s">
        <v>7492</v>
      </c>
      <c r="BI3306" s="34"/>
      <c r="BJ3306" s="44" t="s">
        <v>7362</v>
      </c>
      <c r="BK3306" s="44" t="s">
        <v>7362</v>
      </c>
    </row>
    <row r="3307" spans="22:63">
      <c r="V3307" s="43">
        <v>660</v>
      </c>
      <c r="W3307" s="34" t="s">
        <v>7473</v>
      </c>
      <c r="X3307" s="44">
        <v>480103</v>
      </c>
      <c r="Y3307" s="34" t="s">
        <v>7494</v>
      </c>
      <c r="Z3307" s="43" t="s">
        <v>426</v>
      </c>
      <c r="AA3307" s="34" t="s">
        <v>7491</v>
      </c>
      <c r="AB3307" s="34" t="s">
        <v>7492</v>
      </c>
      <c r="AC3307" s="34"/>
      <c r="AD3307" s="44" t="s">
        <v>7362</v>
      </c>
      <c r="AE3307" s="44" t="s">
        <v>7362</v>
      </c>
      <c r="AF3307" s="43">
        <v>660</v>
      </c>
      <c r="AG3307" s="34" t="s">
        <v>7473</v>
      </c>
      <c r="AH3307" s="34" t="s">
        <v>7473</v>
      </c>
      <c r="AI3307" s="43" t="s">
        <v>7353</v>
      </c>
      <c r="AJ3307" s="44" t="s">
        <v>7476</v>
      </c>
      <c r="AK3307" s="295">
        <v>9900144</v>
      </c>
      <c r="AL3307" s="44" t="s">
        <v>1539</v>
      </c>
      <c r="AM3307" s="44">
        <v>0</v>
      </c>
      <c r="AN3307" s="296">
        <v>292208460</v>
      </c>
      <c r="AO3307" s="34"/>
      <c r="AP3307" s="34"/>
      <c r="AQ3307" s="34"/>
      <c r="AR3307" s="34"/>
      <c r="AS3307" s="34"/>
      <c r="AT3307" s="44" t="e">
        <v>#N/A</v>
      </c>
      <c r="AU3307" s="44"/>
      <c r="AV3307" s="751" t="e" cm="1">
        <f t="array" ref="AV330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7" s="34"/>
      <c r="AX3307" s="34"/>
      <c r="AY3307" s="34"/>
      <c r="AZ3307" s="34"/>
      <c r="BA3307" s="34"/>
      <c r="BB3307" s="34"/>
      <c r="BC3307" s="34"/>
      <c r="BD3307" s="44">
        <v>480103</v>
      </c>
      <c r="BE3307" s="34" t="s">
        <v>7494</v>
      </c>
      <c r="BF3307" s="43" t="s">
        <v>426</v>
      </c>
      <c r="BG3307" s="34" t="s">
        <v>7491</v>
      </c>
      <c r="BH3307" s="34" t="s">
        <v>7492</v>
      </c>
      <c r="BI3307" s="34"/>
      <c r="BJ3307" s="44" t="s">
        <v>7362</v>
      </c>
      <c r="BK3307" s="44" t="s">
        <v>7362</v>
      </c>
    </row>
    <row r="3308" spans="22:63">
      <c r="V3308" s="43">
        <v>660</v>
      </c>
      <c r="W3308" s="34" t="s">
        <v>7473</v>
      </c>
      <c r="X3308" s="44">
        <v>480104</v>
      </c>
      <c r="Y3308" s="34" t="s">
        <v>7495</v>
      </c>
      <c r="Z3308" s="43" t="s">
        <v>426</v>
      </c>
      <c r="AA3308" s="34" t="s">
        <v>7491</v>
      </c>
      <c r="AB3308" s="34" t="s">
        <v>7492</v>
      </c>
      <c r="AC3308" s="34"/>
      <c r="AD3308" s="44" t="s">
        <v>7362</v>
      </c>
      <c r="AE3308" s="44" t="s">
        <v>7362</v>
      </c>
      <c r="AF3308" s="43">
        <v>660</v>
      </c>
      <c r="AG3308" s="34" t="s">
        <v>7473</v>
      </c>
      <c r="AH3308" s="34" t="s">
        <v>7473</v>
      </c>
      <c r="AI3308" s="43" t="s">
        <v>7353</v>
      </c>
      <c r="AJ3308" s="44" t="s">
        <v>7476</v>
      </c>
      <c r="AK3308" s="295">
        <v>9900144</v>
      </c>
      <c r="AL3308" s="44" t="s">
        <v>1539</v>
      </c>
      <c r="AM3308" s="44">
        <v>0</v>
      </c>
      <c r="AN3308" s="296">
        <v>292208460</v>
      </c>
      <c r="AO3308" s="34"/>
      <c r="AP3308" s="34"/>
      <c r="AQ3308" s="34"/>
      <c r="AR3308" s="34"/>
      <c r="AS3308" s="34"/>
      <c r="AT3308" s="44" t="e">
        <v>#N/A</v>
      </c>
      <c r="AU3308" s="44"/>
      <c r="AV3308" s="751" t="e" cm="1">
        <f t="array" ref="AV330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8" s="34"/>
      <c r="AX3308" s="34"/>
      <c r="AY3308" s="34"/>
      <c r="AZ3308" s="34"/>
      <c r="BA3308" s="34"/>
      <c r="BB3308" s="34"/>
      <c r="BC3308" s="34"/>
      <c r="BD3308" s="44">
        <v>480104</v>
      </c>
      <c r="BE3308" s="34" t="s">
        <v>7495</v>
      </c>
      <c r="BF3308" s="43" t="s">
        <v>426</v>
      </c>
      <c r="BG3308" s="34" t="s">
        <v>7491</v>
      </c>
      <c r="BH3308" s="34" t="s">
        <v>7492</v>
      </c>
      <c r="BI3308" s="34"/>
      <c r="BJ3308" s="44" t="s">
        <v>7362</v>
      </c>
      <c r="BK3308" s="44" t="s">
        <v>7362</v>
      </c>
    </row>
    <row r="3309" spans="22:63">
      <c r="V3309" s="43">
        <v>660</v>
      </c>
      <c r="W3309" s="34" t="s">
        <v>7473</v>
      </c>
      <c r="X3309" s="44">
        <v>480105</v>
      </c>
      <c r="Y3309" s="34" t="s">
        <v>7491</v>
      </c>
      <c r="Z3309" s="43" t="s">
        <v>426</v>
      </c>
      <c r="AA3309" s="34" t="s">
        <v>7491</v>
      </c>
      <c r="AB3309" s="34" t="s">
        <v>7492</v>
      </c>
      <c r="AC3309" s="34"/>
      <c r="AD3309" s="44" t="s">
        <v>7362</v>
      </c>
      <c r="AE3309" s="44" t="s">
        <v>7362</v>
      </c>
      <c r="AF3309" s="43">
        <v>660</v>
      </c>
      <c r="AG3309" s="34" t="s">
        <v>7473</v>
      </c>
      <c r="AH3309" s="34" t="s">
        <v>7473</v>
      </c>
      <c r="AI3309" s="43" t="s">
        <v>7353</v>
      </c>
      <c r="AJ3309" s="44" t="s">
        <v>7476</v>
      </c>
      <c r="AK3309" s="295">
        <v>9900144</v>
      </c>
      <c r="AL3309" s="44" t="s">
        <v>1539</v>
      </c>
      <c r="AM3309" s="44">
        <v>0</v>
      </c>
      <c r="AN3309" s="296">
        <v>292208460</v>
      </c>
      <c r="AO3309" s="34"/>
      <c r="AP3309" s="34"/>
      <c r="AQ3309" s="34"/>
      <c r="AR3309" s="34"/>
      <c r="AS3309" s="34"/>
      <c r="AT3309" s="44" t="e">
        <v>#N/A</v>
      </c>
      <c r="AU3309" s="44"/>
      <c r="AV3309" s="751" t="e" cm="1">
        <f t="array" ref="AV330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09" s="34"/>
      <c r="AX3309" s="34"/>
      <c r="AY3309" s="34"/>
      <c r="AZ3309" s="34"/>
      <c r="BA3309" s="34"/>
      <c r="BB3309" s="34"/>
      <c r="BC3309" s="34"/>
      <c r="BD3309" s="44">
        <v>480105</v>
      </c>
      <c r="BE3309" s="34" t="s">
        <v>7491</v>
      </c>
      <c r="BF3309" s="43" t="s">
        <v>426</v>
      </c>
      <c r="BG3309" s="34" t="s">
        <v>7491</v>
      </c>
      <c r="BH3309" s="34" t="s">
        <v>7492</v>
      </c>
      <c r="BI3309" s="34"/>
      <c r="BJ3309" s="44" t="s">
        <v>7362</v>
      </c>
      <c r="BK3309" s="44" t="s">
        <v>7362</v>
      </c>
    </row>
    <row r="3310" spans="22:63">
      <c r="V3310" s="43">
        <v>660</v>
      </c>
      <c r="W3310" s="34" t="s">
        <v>7473</v>
      </c>
      <c r="X3310" s="44">
        <v>480100</v>
      </c>
      <c r="Y3310" s="34" t="s">
        <v>7496</v>
      </c>
      <c r="Z3310" s="43" t="s">
        <v>426</v>
      </c>
      <c r="AA3310" s="34" t="s">
        <v>7491</v>
      </c>
      <c r="AB3310" s="34" t="s">
        <v>7492</v>
      </c>
      <c r="AC3310" s="34"/>
      <c r="AD3310" s="44" t="s">
        <v>7362</v>
      </c>
      <c r="AE3310" s="44" t="s">
        <v>7362</v>
      </c>
      <c r="AF3310" s="43">
        <v>660</v>
      </c>
      <c r="AG3310" s="34" t="s">
        <v>7473</v>
      </c>
      <c r="AH3310" s="34" t="s">
        <v>7473</v>
      </c>
      <c r="AI3310" s="43" t="s">
        <v>7353</v>
      </c>
      <c r="AJ3310" s="44" t="s">
        <v>7476</v>
      </c>
      <c r="AK3310" s="295">
        <v>9900144</v>
      </c>
      <c r="AL3310" s="44" t="s">
        <v>1539</v>
      </c>
      <c r="AM3310" s="44">
        <v>0</v>
      </c>
      <c r="AN3310" s="296">
        <v>292208460</v>
      </c>
      <c r="AO3310" s="34"/>
      <c r="AP3310" s="34"/>
      <c r="AQ3310" s="34"/>
      <c r="AR3310" s="34"/>
      <c r="AS3310" s="34"/>
      <c r="AT3310" s="44" t="e">
        <v>#N/A</v>
      </c>
      <c r="AU3310" s="44"/>
      <c r="AV3310" s="751" t="e" cm="1">
        <f t="array" ref="AV331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0" s="34"/>
      <c r="AX3310" s="34"/>
      <c r="AY3310" s="34"/>
      <c r="AZ3310" s="34"/>
      <c r="BA3310" s="34"/>
      <c r="BB3310" s="34"/>
      <c r="BC3310" s="34"/>
      <c r="BD3310" s="44">
        <v>480100</v>
      </c>
      <c r="BE3310" s="34" t="s">
        <v>7496</v>
      </c>
      <c r="BF3310" s="43" t="s">
        <v>426</v>
      </c>
      <c r="BG3310" s="34" t="s">
        <v>7491</v>
      </c>
      <c r="BH3310" s="34" t="s">
        <v>7492</v>
      </c>
      <c r="BI3310" s="34"/>
      <c r="BJ3310" s="44" t="s">
        <v>7362</v>
      </c>
      <c r="BK3310" s="44" t="s">
        <v>7362</v>
      </c>
    </row>
    <row r="3311" spans="22:63">
      <c r="V3311" s="43">
        <v>660</v>
      </c>
      <c r="W3311" s="34" t="s">
        <v>7473</v>
      </c>
      <c r="X3311" s="44">
        <v>480106</v>
      </c>
      <c r="Y3311" s="34" t="s">
        <v>882</v>
      </c>
      <c r="Z3311" s="43" t="s">
        <v>426</v>
      </c>
      <c r="AA3311" s="34" t="s">
        <v>7491</v>
      </c>
      <c r="AB3311" s="34" t="s">
        <v>7492</v>
      </c>
      <c r="AC3311" s="34"/>
      <c r="AD3311" s="44" t="s">
        <v>7362</v>
      </c>
      <c r="AE3311" s="44" t="s">
        <v>7362</v>
      </c>
      <c r="AF3311" s="43">
        <v>660</v>
      </c>
      <c r="AG3311" s="34" t="s">
        <v>7473</v>
      </c>
      <c r="AH3311" s="34" t="s">
        <v>7473</v>
      </c>
      <c r="AI3311" s="43" t="s">
        <v>7353</v>
      </c>
      <c r="AJ3311" s="44" t="s">
        <v>7476</v>
      </c>
      <c r="AK3311" s="295">
        <v>9900144</v>
      </c>
      <c r="AL3311" s="44" t="s">
        <v>1539</v>
      </c>
      <c r="AM3311" s="44">
        <v>0</v>
      </c>
      <c r="AN3311" s="296">
        <v>292208460</v>
      </c>
      <c r="AO3311" s="34"/>
      <c r="AP3311" s="34"/>
      <c r="AQ3311" s="34"/>
      <c r="AR3311" s="34"/>
      <c r="AS3311" s="34"/>
      <c r="AT3311" s="44" t="e">
        <v>#N/A</v>
      </c>
      <c r="AU3311" s="44"/>
      <c r="AV3311" s="751" t="e" cm="1">
        <f t="array" ref="AV331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1" s="34"/>
      <c r="AX3311" s="34"/>
      <c r="AY3311" s="34"/>
      <c r="AZ3311" s="34"/>
      <c r="BA3311" s="34"/>
      <c r="BB3311" s="34"/>
      <c r="BC3311" s="34"/>
      <c r="BD3311" s="44">
        <v>480106</v>
      </c>
      <c r="BE3311" s="34" t="s">
        <v>882</v>
      </c>
      <c r="BF3311" s="43" t="s">
        <v>426</v>
      </c>
      <c r="BG3311" s="34" t="s">
        <v>7491</v>
      </c>
      <c r="BH3311" s="34" t="s">
        <v>7492</v>
      </c>
      <c r="BI3311" s="34"/>
      <c r="BJ3311" s="44" t="s">
        <v>7362</v>
      </c>
      <c r="BK3311" s="44" t="s">
        <v>7362</v>
      </c>
    </row>
    <row r="3312" spans="22:63">
      <c r="V3312" s="43">
        <v>660</v>
      </c>
      <c r="W3312" s="34" t="s">
        <v>7473</v>
      </c>
      <c r="X3312" s="44">
        <v>480107</v>
      </c>
      <c r="Y3312" s="34" t="s">
        <v>1864</v>
      </c>
      <c r="Z3312" s="43" t="s">
        <v>426</v>
      </c>
      <c r="AA3312" s="34" t="s">
        <v>7491</v>
      </c>
      <c r="AB3312" s="34" t="s">
        <v>7492</v>
      </c>
      <c r="AC3312" s="34"/>
      <c r="AD3312" s="44" t="s">
        <v>7362</v>
      </c>
      <c r="AE3312" s="44" t="s">
        <v>7362</v>
      </c>
      <c r="AF3312" s="43">
        <v>660</v>
      </c>
      <c r="AG3312" s="34" t="s">
        <v>7473</v>
      </c>
      <c r="AH3312" s="34" t="s">
        <v>7473</v>
      </c>
      <c r="AI3312" s="43" t="s">
        <v>7353</v>
      </c>
      <c r="AJ3312" s="44" t="s">
        <v>7476</v>
      </c>
      <c r="AK3312" s="295">
        <v>9900144</v>
      </c>
      <c r="AL3312" s="44" t="s">
        <v>1539</v>
      </c>
      <c r="AM3312" s="44">
        <v>0</v>
      </c>
      <c r="AN3312" s="296">
        <v>292208460</v>
      </c>
      <c r="AO3312" s="34"/>
      <c r="AP3312" s="34"/>
      <c r="AQ3312" s="34"/>
      <c r="AR3312" s="34"/>
      <c r="AS3312" s="34"/>
      <c r="AT3312" s="44" t="e">
        <v>#N/A</v>
      </c>
      <c r="AU3312" s="44"/>
      <c r="AV3312" s="751" t="e" cm="1">
        <f t="array" ref="AV331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2" s="34"/>
      <c r="AX3312" s="34"/>
      <c r="AY3312" s="34"/>
      <c r="AZ3312" s="34"/>
      <c r="BA3312" s="34"/>
      <c r="BB3312" s="34"/>
      <c r="BC3312" s="34"/>
      <c r="BD3312" s="44">
        <v>480107</v>
      </c>
      <c r="BE3312" s="34" t="s">
        <v>1864</v>
      </c>
      <c r="BF3312" s="43" t="s">
        <v>426</v>
      </c>
      <c r="BG3312" s="34" t="s">
        <v>7491</v>
      </c>
      <c r="BH3312" s="34" t="s">
        <v>7492</v>
      </c>
      <c r="BI3312" s="34"/>
      <c r="BJ3312" s="44" t="s">
        <v>7362</v>
      </c>
      <c r="BK3312" s="44" t="s">
        <v>7362</v>
      </c>
    </row>
    <row r="3313" spans="22:63">
      <c r="V3313" s="43">
        <v>660</v>
      </c>
      <c r="W3313" s="34" t="s">
        <v>7473</v>
      </c>
      <c r="X3313" s="44">
        <v>460101</v>
      </c>
      <c r="Y3313" s="34" t="s">
        <v>7497</v>
      </c>
      <c r="Z3313" s="43" t="s">
        <v>426</v>
      </c>
      <c r="AA3313" s="34" t="s">
        <v>7498</v>
      </c>
      <c r="AB3313" s="34" t="s">
        <v>7499</v>
      </c>
      <c r="AC3313" s="34"/>
      <c r="AD3313" s="44" t="s">
        <v>7362</v>
      </c>
      <c r="AE3313" s="44" t="s">
        <v>7362</v>
      </c>
      <c r="AF3313" s="43">
        <v>660</v>
      </c>
      <c r="AG3313" s="34" t="s">
        <v>7473</v>
      </c>
      <c r="AH3313" s="34" t="s">
        <v>7473</v>
      </c>
      <c r="AI3313" s="43" t="s">
        <v>7353</v>
      </c>
      <c r="AJ3313" s="44" t="s">
        <v>7476</v>
      </c>
      <c r="AK3313" s="295">
        <v>9900144</v>
      </c>
      <c r="AL3313" s="44" t="s">
        <v>1539</v>
      </c>
      <c r="AM3313" s="44">
        <v>0</v>
      </c>
      <c r="AN3313" s="296">
        <v>292208460</v>
      </c>
      <c r="AO3313" s="34"/>
      <c r="AP3313" s="34"/>
      <c r="AQ3313" s="34"/>
      <c r="AR3313" s="34"/>
      <c r="AS3313" s="34"/>
      <c r="AT3313" s="44" t="e">
        <v>#N/A</v>
      </c>
      <c r="AU3313" s="44"/>
      <c r="AV3313" s="751" t="e" cm="1">
        <f t="array" ref="AV331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3" s="34"/>
      <c r="AX3313" s="34"/>
      <c r="AY3313" s="34"/>
      <c r="AZ3313" s="34"/>
      <c r="BA3313" s="34"/>
      <c r="BB3313" s="34"/>
      <c r="BC3313" s="34"/>
      <c r="BD3313" s="44">
        <v>460101</v>
      </c>
      <c r="BE3313" s="34" t="s">
        <v>7497</v>
      </c>
      <c r="BF3313" s="43" t="s">
        <v>426</v>
      </c>
      <c r="BG3313" s="34" t="s">
        <v>7498</v>
      </c>
      <c r="BH3313" s="34" t="s">
        <v>7499</v>
      </c>
      <c r="BI3313" s="34"/>
      <c r="BJ3313" s="44" t="s">
        <v>7362</v>
      </c>
      <c r="BK3313" s="44" t="s">
        <v>7362</v>
      </c>
    </row>
    <row r="3314" spans="22:63">
      <c r="V3314" s="43">
        <v>660</v>
      </c>
      <c r="W3314" s="34" t="s">
        <v>7473</v>
      </c>
      <c r="X3314" s="44">
        <v>460102</v>
      </c>
      <c r="Y3314" s="34" t="s">
        <v>7498</v>
      </c>
      <c r="Z3314" s="43" t="s">
        <v>426</v>
      </c>
      <c r="AA3314" s="34" t="s">
        <v>7498</v>
      </c>
      <c r="AB3314" s="34" t="s">
        <v>7499</v>
      </c>
      <c r="AC3314" s="34"/>
      <c r="AD3314" s="44" t="s">
        <v>7362</v>
      </c>
      <c r="AE3314" s="44" t="s">
        <v>7362</v>
      </c>
      <c r="AF3314" s="43">
        <v>660</v>
      </c>
      <c r="AG3314" s="34" t="s">
        <v>7473</v>
      </c>
      <c r="AH3314" s="34" t="s">
        <v>7473</v>
      </c>
      <c r="AI3314" s="43" t="s">
        <v>7353</v>
      </c>
      <c r="AJ3314" s="44" t="s">
        <v>7476</v>
      </c>
      <c r="AK3314" s="295">
        <v>9900144</v>
      </c>
      <c r="AL3314" s="44" t="s">
        <v>1539</v>
      </c>
      <c r="AM3314" s="44">
        <v>0</v>
      </c>
      <c r="AN3314" s="296">
        <v>292208460</v>
      </c>
      <c r="AO3314" s="34"/>
      <c r="AP3314" s="34"/>
      <c r="AQ3314" s="34"/>
      <c r="AR3314" s="34"/>
      <c r="AS3314" s="34"/>
      <c r="AT3314" s="44" t="e">
        <v>#N/A</v>
      </c>
      <c r="AU3314" s="44"/>
      <c r="AV3314" s="751" t="e" cm="1">
        <f t="array" ref="AV331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4" s="34"/>
      <c r="AX3314" s="34"/>
      <c r="AY3314" s="34"/>
      <c r="AZ3314" s="34"/>
      <c r="BA3314" s="34"/>
      <c r="BB3314" s="34"/>
      <c r="BC3314" s="34"/>
      <c r="BD3314" s="44">
        <v>460102</v>
      </c>
      <c r="BE3314" s="34" t="s">
        <v>7498</v>
      </c>
      <c r="BF3314" s="43" t="s">
        <v>426</v>
      </c>
      <c r="BG3314" s="34" t="s">
        <v>7498</v>
      </c>
      <c r="BH3314" s="34" t="s">
        <v>7499</v>
      </c>
      <c r="BI3314" s="34"/>
      <c r="BJ3314" s="44" t="s">
        <v>7362</v>
      </c>
      <c r="BK3314" s="44" t="s">
        <v>7362</v>
      </c>
    </row>
    <row r="3315" spans="22:63">
      <c r="V3315" s="43">
        <v>660</v>
      </c>
      <c r="W3315" s="34" t="s">
        <v>7473</v>
      </c>
      <c r="X3315" s="44">
        <v>460100</v>
      </c>
      <c r="Y3315" s="34" t="s">
        <v>7500</v>
      </c>
      <c r="Z3315" s="43" t="s">
        <v>426</v>
      </c>
      <c r="AA3315" s="34" t="s">
        <v>7498</v>
      </c>
      <c r="AB3315" s="34" t="s">
        <v>7499</v>
      </c>
      <c r="AC3315" s="34"/>
      <c r="AD3315" s="44" t="s">
        <v>7362</v>
      </c>
      <c r="AE3315" s="44" t="s">
        <v>7362</v>
      </c>
      <c r="AF3315" s="43">
        <v>660</v>
      </c>
      <c r="AG3315" s="34" t="s">
        <v>7473</v>
      </c>
      <c r="AH3315" s="34" t="s">
        <v>7473</v>
      </c>
      <c r="AI3315" s="43" t="s">
        <v>7353</v>
      </c>
      <c r="AJ3315" s="44" t="s">
        <v>7476</v>
      </c>
      <c r="AK3315" s="295">
        <v>9900144</v>
      </c>
      <c r="AL3315" s="44" t="s">
        <v>1539</v>
      </c>
      <c r="AM3315" s="44">
        <v>0</v>
      </c>
      <c r="AN3315" s="296">
        <v>292208460</v>
      </c>
      <c r="AO3315" s="34"/>
      <c r="AP3315" s="34"/>
      <c r="AQ3315" s="34"/>
      <c r="AR3315" s="34"/>
      <c r="AS3315" s="34"/>
      <c r="AT3315" s="44" t="e">
        <v>#N/A</v>
      </c>
      <c r="AU3315" s="44"/>
      <c r="AV3315" s="751" t="e" cm="1">
        <f t="array" ref="AV331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5" s="34"/>
      <c r="AX3315" s="34"/>
      <c r="AY3315" s="34"/>
      <c r="AZ3315" s="34"/>
      <c r="BA3315" s="34"/>
      <c r="BB3315" s="34"/>
      <c r="BC3315" s="34"/>
      <c r="BD3315" s="44">
        <v>460100</v>
      </c>
      <c r="BE3315" s="34" t="s">
        <v>7500</v>
      </c>
      <c r="BF3315" s="43" t="s">
        <v>426</v>
      </c>
      <c r="BG3315" s="34" t="s">
        <v>7498</v>
      </c>
      <c r="BH3315" s="34" t="s">
        <v>7499</v>
      </c>
      <c r="BI3315" s="34"/>
      <c r="BJ3315" s="44" t="s">
        <v>7362</v>
      </c>
      <c r="BK3315" s="44" t="s">
        <v>7362</v>
      </c>
    </row>
    <row r="3316" spans="22:63">
      <c r="V3316" s="43">
        <v>660</v>
      </c>
      <c r="W3316" s="34" t="s">
        <v>7473</v>
      </c>
      <c r="X3316" s="44">
        <v>460103</v>
      </c>
      <c r="Y3316" s="34" t="s">
        <v>7501</v>
      </c>
      <c r="Z3316" s="43" t="s">
        <v>426</v>
      </c>
      <c r="AA3316" s="34" t="s">
        <v>7498</v>
      </c>
      <c r="AB3316" s="34" t="s">
        <v>7499</v>
      </c>
      <c r="AC3316" s="34"/>
      <c r="AD3316" s="44" t="s">
        <v>7362</v>
      </c>
      <c r="AE3316" s="44" t="s">
        <v>7362</v>
      </c>
      <c r="AF3316" s="43">
        <v>660</v>
      </c>
      <c r="AG3316" s="34" t="s">
        <v>7473</v>
      </c>
      <c r="AH3316" s="34" t="s">
        <v>7473</v>
      </c>
      <c r="AI3316" s="43" t="s">
        <v>7353</v>
      </c>
      <c r="AJ3316" s="44" t="s">
        <v>7476</v>
      </c>
      <c r="AK3316" s="295">
        <v>9900144</v>
      </c>
      <c r="AL3316" s="44" t="s">
        <v>1539</v>
      </c>
      <c r="AM3316" s="44">
        <v>0</v>
      </c>
      <c r="AN3316" s="296">
        <v>292208460</v>
      </c>
      <c r="AO3316" s="34"/>
      <c r="AP3316" s="34"/>
      <c r="AQ3316" s="34"/>
      <c r="AR3316" s="34"/>
      <c r="AS3316" s="34"/>
      <c r="AT3316" s="44" t="e">
        <v>#N/A</v>
      </c>
      <c r="AU3316" s="44"/>
      <c r="AV3316" s="751" t="e" cm="1">
        <f t="array" ref="AV331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6" s="34"/>
      <c r="AX3316" s="34"/>
      <c r="AY3316" s="34"/>
      <c r="AZ3316" s="34"/>
      <c r="BA3316" s="34"/>
      <c r="BB3316" s="34"/>
      <c r="BC3316" s="34"/>
      <c r="BD3316" s="44">
        <v>460103</v>
      </c>
      <c r="BE3316" s="34" t="s">
        <v>7501</v>
      </c>
      <c r="BF3316" s="43" t="s">
        <v>426</v>
      </c>
      <c r="BG3316" s="34" t="s">
        <v>7498</v>
      </c>
      <c r="BH3316" s="34" t="s">
        <v>7499</v>
      </c>
      <c r="BI3316" s="34"/>
      <c r="BJ3316" s="44" t="s">
        <v>7362</v>
      </c>
      <c r="BK3316" s="44" t="s">
        <v>7362</v>
      </c>
    </row>
    <row r="3317" spans="22:63">
      <c r="V3317" s="43">
        <v>660</v>
      </c>
      <c r="W3317" s="34" t="s">
        <v>7473</v>
      </c>
      <c r="X3317" s="44">
        <v>460104</v>
      </c>
      <c r="Y3317" s="34" t="s">
        <v>7502</v>
      </c>
      <c r="Z3317" s="43" t="s">
        <v>426</v>
      </c>
      <c r="AA3317" s="34" t="s">
        <v>7498</v>
      </c>
      <c r="AB3317" s="34" t="s">
        <v>7499</v>
      </c>
      <c r="AC3317" s="34"/>
      <c r="AD3317" s="44" t="s">
        <v>7362</v>
      </c>
      <c r="AE3317" s="44" t="s">
        <v>7362</v>
      </c>
      <c r="AF3317" s="43">
        <v>660</v>
      </c>
      <c r="AG3317" s="34" t="s">
        <v>7473</v>
      </c>
      <c r="AH3317" s="34" t="s">
        <v>7473</v>
      </c>
      <c r="AI3317" s="43" t="s">
        <v>7353</v>
      </c>
      <c r="AJ3317" s="44" t="s">
        <v>7476</v>
      </c>
      <c r="AK3317" s="295">
        <v>9900144</v>
      </c>
      <c r="AL3317" s="44" t="s">
        <v>1539</v>
      </c>
      <c r="AM3317" s="44">
        <v>0</v>
      </c>
      <c r="AN3317" s="296">
        <v>292208460</v>
      </c>
      <c r="AO3317" s="34"/>
      <c r="AP3317" s="34"/>
      <c r="AQ3317" s="34"/>
      <c r="AR3317" s="34"/>
      <c r="AS3317" s="34"/>
      <c r="AT3317" s="44" t="e">
        <v>#N/A</v>
      </c>
      <c r="AU3317" s="44"/>
      <c r="AV3317" s="751" t="e" cm="1">
        <f t="array" ref="AV331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7" s="34"/>
      <c r="AX3317" s="34"/>
      <c r="AY3317" s="34"/>
      <c r="AZ3317" s="34"/>
      <c r="BA3317" s="34"/>
      <c r="BB3317" s="34"/>
      <c r="BC3317" s="34"/>
      <c r="BD3317" s="44">
        <v>460104</v>
      </c>
      <c r="BE3317" s="34" t="s">
        <v>7502</v>
      </c>
      <c r="BF3317" s="43" t="s">
        <v>426</v>
      </c>
      <c r="BG3317" s="34" t="s">
        <v>7498</v>
      </c>
      <c r="BH3317" s="34" t="s">
        <v>7499</v>
      </c>
      <c r="BI3317" s="34"/>
      <c r="BJ3317" s="44" t="s">
        <v>7362</v>
      </c>
      <c r="BK3317" s="44" t="s">
        <v>7362</v>
      </c>
    </row>
    <row r="3318" spans="22:63">
      <c r="V3318" s="43">
        <v>660</v>
      </c>
      <c r="W3318" s="34" t="s">
        <v>7473</v>
      </c>
      <c r="X3318" s="44">
        <v>460105</v>
      </c>
      <c r="Y3318" s="34" t="s">
        <v>7410</v>
      </c>
      <c r="Z3318" s="43" t="s">
        <v>426</v>
      </c>
      <c r="AA3318" s="34" t="s">
        <v>7498</v>
      </c>
      <c r="AB3318" s="34" t="s">
        <v>7499</v>
      </c>
      <c r="AC3318" s="34"/>
      <c r="AD3318" s="44" t="s">
        <v>7362</v>
      </c>
      <c r="AE3318" s="44" t="s">
        <v>7362</v>
      </c>
      <c r="AF3318" s="43">
        <v>660</v>
      </c>
      <c r="AG3318" s="34" t="s">
        <v>7473</v>
      </c>
      <c r="AH3318" s="34" t="s">
        <v>7473</v>
      </c>
      <c r="AI3318" s="43" t="s">
        <v>7353</v>
      </c>
      <c r="AJ3318" s="44" t="s">
        <v>7476</v>
      </c>
      <c r="AK3318" s="295">
        <v>9900144</v>
      </c>
      <c r="AL3318" s="44" t="s">
        <v>1539</v>
      </c>
      <c r="AM3318" s="44">
        <v>0</v>
      </c>
      <c r="AN3318" s="296">
        <v>292208460</v>
      </c>
      <c r="AO3318" s="34"/>
      <c r="AP3318" s="34"/>
      <c r="AQ3318" s="34"/>
      <c r="AR3318" s="34"/>
      <c r="AS3318" s="34"/>
      <c r="AT3318" s="44" t="e">
        <v>#N/A</v>
      </c>
      <c r="AU3318" s="44"/>
      <c r="AV3318" s="751" t="e" cm="1">
        <f t="array" ref="AV331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8" s="34"/>
      <c r="AX3318" s="34"/>
      <c r="AY3318" s="34"/>
      <c r="AZ3318" s="34"/>
      <c r="BA3318" s="34"/>
      <c r="BB3318" s="34"/>
      <c r="BC3318" s="34"/>
      <c r="BD3318" s="44">
        <v>460105</v>
      </c>
      <c r="BE3318" s="34" t="s">
        <v>7410</v>
      </c>
      <c r="BF3318" s="43" t="s">
        <v>426</v>
      </c>
      <c r="BG3318" s="34" t="s">
        <v>7498</v>
      </c>
      <c r="BH3318" s="34" t="s">
        <v>7499</v>
      </c>
      <c r="BI3318" s="34"/>
      <c r="BJ3318" s="44" t="s">
        <v>7362</v>
      </c>
      <c r="BK3318" s="44" t="s">
        <v>7362</v>
      </c>
    </row>
    <row r="3319" spans="22:63">
      <c r="V3319" s="43">
        <v>660</v>
      </c>
      <c r="W3319" s="34" t="s">
        <v>7473</v>
      </c>
      <c r="X3319" s="44">
        <v>460106</v>
      </c>
      <c r="Y3319" s="34" t="s">
        <v>7503</v>
      </c>
      <c r="Z3319" s="43" t="s">
        <v>426</v>
      </c>
      <c r="AA3319" s="34" t="s">
        <v>7498</v>
      </c>
      <c r="AB3319" s="34" t="s">
        <v>7499</v>
      </c>
      <c r="AC3319" s="34"/>
      <c r="AD3319" s="44" t="s">
        <v>7362</v>
      </c>
      <c r="AE3319" s="44" t="s">
        <v>7362</v>
      </c>
      <c r="AF3319" s="43">
        <v>660</v>
      </c>
      <c r="AG3319" s="34" t="s">
        <v>7473</v>
      </c>
      <c r="AH3319" s="34" t="s">
        <v>7473</v>
      </c>
      <c r="AI3319" s="43" t="s">
        <v>7353</v>
      </c>
      <c r="AJ3319" s="44" t="s">
        <v>7476</v>
      </c>
      <c r="AK3319" s="295">
        <v>9900144</v>
      </c>
      <c r="AL3319" s="44" t="s">
        <v>1539</v>
      </c>
      <c r="AM3319" s="44">
        <v>0</v>
      </c>
      <c r="AN3319" s="296">
        <v>292208460</v>
      </c>
      <c r="AO3319" s="34"/>
      <c r="AP3319" s="34"/>
      <c r="AQ3319" s="34"/>
      <c r="AR3319" s="34"/>
      <c r="AS3319" s="34"/>
      <c r="AT3319" s="44" t="e">
        <v>#N/A</v>
      </c>
      <c r="AU3319" s="44"/>
      <c r="AV3319" s="751" t="e" cm="1">
        <f t="array" ref="AV331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19" s="34"/>
      <c r="AX3319" s="34"/>
      <c r="AY3319" s="34"/>
      <c r="AZ3319" s="34"/>
      <c r="BA3319" s="34"/>
      <c r="BB3319" s="34"/>
      <c r="BC3319" s="34"/>
      <c r="BD3319" s="44">
        <v>460106</v>
      </c>
      <c r="BE3319" s="34" t="s">
        <v>7503</v>
      </c>
      <c r="BF3319" s="43" t="s">
        <v>426</v>
      </c>
      <c r="BG3319" s="34" t="s">
        <v>7498</v>
      </c>
      <c r="BH3319" s="34" t="s">
        <v>7499</v>
      </c>
      <c r="BI3319" s="34"/>
      <c r="BJ3319" s="44" t="s">
        <v>7362</v>
      </c>
      <c r="BK3319" s="44" t="s">
        <v>7362</v>
      </c>
    </row>
    <row r="3320" spans="22:63">
      <c r="V3320" s="43">
        <v>660</v>
      </c>
      <c r="W3320" s="34" t="s">
        <v>7473</v>
      </c>
      <c r="X3320" s="44">
        <v>460201</v>
      </c>
      <c r="Y3320" s="34" t="s">
        <v>7504</v>
      </c>
      <c r="Z3320" s="43" t="s">
        <v>426</v>
      </c>
      <c r="AA3320" s="34" t="s">
        <v>1942</v>
      </c>
      <c r="AB3320" s="34" t="s">
        <v>7499</v>
      </c>
      <c r="AC3320" s="34"/>
      <c r="AD3320" s="44" t="s">
        <v>7362</v>
      </c>
      <c r="AE3320" s="44" t="s">
        <v>7362</v>
      </c>
      <c r="AF3320" s="43">
        <v>660</v>
      </c>
      <c r="AG3320" s="34" t="s">
        <v>7473</v>
      </c>
      <c r="AH3320" s="34" t="s">
        <v>7473</v>
      </c>
      <c r="AI3320" s="43" t="s">
        <v>7353</v>
      </c>
      <c r="AJ3320" s="44" t="s">
        <v>7476</v>
      </c>
      <c r="AK3320" s="295">
        <v>9900144</v>
      </c>
      <c r="AL3320" s="44" t="s">
        <v>1539</v>
      </c>
      <c r="AM3320" s="44">
        <v>0</v>
      </c>
      <c r="AN3320" s="296">
        <v>292208460</v>
      </c>
      <c r="AO3320" s="34"/>
      <c r="AP3320" s="34"/>
      <c r="AQ3320" s="34"/>
      <c r="AR3320" s="34"/>
      <c r="AS3320" s="34"/>
      <c r="AT3320" s="44" t="e">
        <v>#N/A</v>
      </c>
      <c r="AU3320" s="44"/>
      <c r="AV3320" s="751" t="e" cm="1">
        <f t="array" ref="AV332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0" s="34"/>
      <c r="AX3320" s="34"/>
      <c r="AY3320" s="34"/>
      <c r="AZ3320" s="34"/>
      <c r="BA3320" s="34"/>
      <c r="BB3320" s="34"/>
      <c r="BC3320" s="34"/>
      <c r="BD3320" s="44">
        <v>460201</v>
      </c>
      <c r="BE3320" s="34" t="s">
        <v>7504</v>
      </c>
      <c r="BF3320" s="43" t="s">
        <v>426</v>
      </c>
      <c r="BG3320" s="34" t="s">
        <v>1942</v>
      </c>
      <c r="BH3320" s="34" t="s">
        <v>7499</v>
      </c>
      <c r="BI3320" s="34"/>
      <c r="BJ3320" s="44" t="s">
        <v>7362</v>
      </c>
      <c r="BK3320" s="44" t="s">
        <v>7362</v>
      </c>
    </row>
    <row r="3321" spans="22:63">
      <c r="V3321" s="43">
        <v>660</v>
      </c>
      <c r="W3321" s="34" t="s">
        <v>7473</v>
      </c>
      <c r="X3321" s="44">
        <v>460202</v>
      </c>
      <c r="Y3321" s="34" t="s">
        <v>7372</v>
      </c>
      <c r="Z3321" s="43" t="s">
        <v>426</v>
      </c>
      <c r="AA3321" s="34" t="s">
        <v>1942</v>
      </c>
      <c r="AB3321" s="34" t="s">
        <v>7499</v>
      </c>
      <c r="AC3321" s="34"/>
      <c r="AD3321" s="44" t="s">
        <v>7362</v>
      </c>
      <c r="AE3321" s="44" t="s">
        <v>7362</v>
      </c>
      <c r="AF3321" s="43">
        <v>660</v>
      </c>
      <c r="AG3321" s="34" t="s">
        <v>7473</v>
      </c>
      <c r="AH3321" s="34" t="s">
        <v>7473</v>
      </c>
      <c r="AI3321" s="43" t="s">
        <v>7353</v>
      </c>
      <c r="AJ3321" s="44" t="s">
        <v>7476</v>
      </c>
      <c r="AK3321" s="295">
        <v>9900144</v>
      </c>
      <c r="AL3321" s="44" t="s">
        <v>1539</v>
      </c>
      <c r="AM3321" s="44">
        <v>0</v>
      </c>
      <c r="AN3321" s="296">
        <v>292208460</v>
      </c>
      <c r="AO3321" s="34"/>
      <c r="AP3321" s="34"/>
      <c r="AQ3321" s="34"/>
      <c r="AR3321" s="34"/>
      <c r="AS3321" s="34"/>
      <c r="AT3321" s="44" t="e">
        <v>#N/A</v>
      </c>
      <c r="AU3321" s="44"/>
      <c r="AV3321" s="751" t="e" cm="1">
        <f t="array" ref="AV332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1" s="34"/>
      <c r="AX3321" s="34"/>
      <c r="AY3321" s="34"/>
      <c r="AZ3321" s="34"/>
      <c r="BA3321" s="34"/>
      <c r="BB3321" s="34"/>
      <c r="BC3321" s="34"/>
      <c r="BD3321" s="44">
        <v>460202</v>
      </c>
      <c r="BE3321" s="34" t="s">
        <v>7372</v>
      </c>
      <c r="BF3321" s="43" t="s">
        <v>426</v>
      </c>
      <c r="BG3321" s="34" t="s">
        <v>1942</v>
      </c>
      <c r="BH3321" s="34" t="s">
        <v>7499</v>
      </c>
      <c r="BI3321" s="34"/>
      <c r="BJ3321" s="44" t="s">
        <v>7362</v>
      </c>
      <c r="BK3321" s="44" t="s">
        <v>7362</v>
      </c>
    </row>
    <row r="3322" spans="22:63">
      <c r="V3322" s="43">
        <v>660</v>
      </c>
      <c r="W3322" s="34" t="s">
        <v>7473</v>
      </c>
      <c r="X3322" s="44">
        <v>460203</v>
      </c>
      <c r="Y3322" s="34" t="s">
        <v>7505</v>
      </c>
      <c r="Z3322" s="43" t="s">
        <v>426</v>
      </c>
      <c r="AA3322" s="34" t="s">
        <v>1942</v>
      </c>
      <c r="AB3322" s="34" t="s">
        <v>7499</v>
      </c>
      <c r="AC3322" s="34"/>
      <c r="AD3322" s="44" t="s">
        <v>7362</v>
      </c>
      <c r="AE3322" s="44" t="s">
        <v>7362</v>
      </c>
      <c r="AF3322" s="43">
        <v>660</v>
      </c>
      <c r="AG3322" s="34" t="s">
        <v>7473</v>
      </c>
      <c r="AH3322" s="34" t="s">
        <v>7473</v>
      </c>
      <c r="AI3322" s="43" t="s">
        <v>7353</v>
      </c>
      <c r="AJ3322" s="44" t="s">
        <v>7476</v>
      </c>
      <c r="AK3322" s="295">
        <v>9900144</v>
      </c>
      <c r="AL3322" s="44" t="s">
        <v>1539</v>
      </c>
      <c r="AM3322" s="44">
        <v>0</v>
      </c>
      <c r="AN3322" s="296">
        <v>292208460</v>
      </c>
      <c r="AO3322" s="34"/>
      <c r="AP3322" s="34"/>
      <c r="AQ3322" s="34"/>
      <c r="AR3322" s="34"/>
      <c r="AS3322" s="34"/>
      <c r="AT3322" s="44" t="e">
        <v>#N/A</v>
      </c>
      <c r="AU3322" s="44"/>
      <c r="AV3322" s="751" t="e" cm="1">
        <f t="array" ref="AV332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2" s="34"/>
      <c r="AX3322" s="34"/>
      <c r="AY3322" s="34"/>
      <c r="AZ3322" s="34"/>
      <c r="BA3322" s="34"/>
      <c r="BB3322" s="34"/>
      <c r="BC3322" s="34"/>
      <c r="BD3322" s="44">
        <v>460203</v>
      </c>
      <c r="BE3322" s="34" t="s">
        <v>7505</v>
      </c>
      <c r="BF3322" s="43" t="s">
        <v>426</v>
      </c>
      <c r="BG3322" s="34" t="s">
        <v>1942</v>
      </c>
      <c r="BH3322" s="34" t="s">
        <v>7499</v>
      </c>
      <c r="BI3322" s="34"/>
      <c r="BJ3322" s="44" t="s">
        <v>7362</v>
      </c>
      <c r="BK3322" s="44" t="s">
        <v>7362</v>
      </c>
    </row>
    <row r="3323" spans="22:63">
      <c r="V3323" s="43">
        <v>660</v>
      </c>
      <c r="W3323" s="34" t="s">
        <v>7473</v>
      </c>
      <c r="X3323" s="44">
        <v>460204</v>
      </c>
      <c r="Y3323" s="34" t="s">
        <v>1942</v>
      </c>
      <c r="Z3323" s="43" t="s">
        <v>426</v>
      </c>
      <c r="AA3323" s="34" t="s">
        <v>1942</v>
      </c>
      <c r="AB3323" s="34" t="s">
        <v>7499</v>
      </c>
      <c r="AC3323" s="34"/>
      <c r="AD3323" s="44" t="s">
        <v>7362</v>
      </c>
      <c r="AE3323" s="44" t="s">
        <v>7362</v>
      </c>
      <c r="AF3323" s="43">
        <v>660</v>
      </c>
      <c r="AG3323" s="34" t="s">
        <v>7473</v>
      </c>
      <c r="AH3323" s="34" t="s">
        <v>7473</v>
      </c>
      <c r="AI3323" s="43" t="s">
        <v>7353</v>
      </c>
      <c r="AJ3323" s="44" t="s">
        <v>7476</v>
      </c>
      <c r="AK3323" s="295">
        <v>9900144</v>
      </c>
      <c r="AL3323" s="44" t="s">
        <v>1539</v>
      </c>
      <c r="AM3323" s="44">
        <v>0</v>
      </c>
      <c r="AN3323" s="296">
        <v>292208460</v>
      </c>
      <c r="AO3323" s="34"/>
      <c r="AP3323" s="34"/>
      <c r="AQ3323" s="34"/>
      <c r="AR3323" s="34"/>
      <c r="AS3323" s="34"/>
      <c r="AT3323" s="44" t="e">
        <v>#N/A</v>
      </c>
      <c r="AU3323" s="44"/>
      <c r="AV3323" s="751" t="e" cm="1">
        <f t="array" ref="AV332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3" s="34"/>
      <c r="AX3323" s="34"/>
      <c r="AY3323" s="34"/>
      <c r="AZ3323" s="34"/>
      <c r="BA3323" s="34"/>
      <c r="BB3323" s="34"/>
      <c r="BC3323" s="34"/>
      <c r="BD3323" s="44">
        <v>460204</v>
      </c>
      <c r="BE3323" s="34" t="s">
        <v>1942</v>
      </c>
      <c r="BF3323" s="43" t="s">
        <v>426</v>
      </c>
      <c r="BG3323" s="34" t="s">
        <v>1942</v>
      </c>
      <c r="BH3323" s="34" t="s">
        <v>7499</v>
      </c>
      <c r="BI3323" s="34"/>
      <c r="BJ3323" s="44" t="s">
        <v>7362</v>
      </c>
      <c r="BK3323" s="44" t="s">
        <v>7362</v>
      </c>
    </row>
    <row r="3324" spans="22:63">
      <c r="V3324" s="43">
        <v>660</v>
      </c>
      <c r="W3324" s="34" t="s">
        <v>7473</v>
      </c>
      <c r="X3324" s="44">
        <v>460200</v>
      </c>
      <c r="Y3324" s="34" t="s">
        <v>7506</v>
      </c>
      <c r="Z3324" s="43" t="s">
        <v>426</v>
      </c>
      <c r="AA3324" s="34" t="s">
        <v>1942</v>
      </c>
      <c r="AB3324" s="34" t="s">
        <v>7499</v>
      </c>
      <c r="AC3324" s="34"/>
      <c r="AD3324" s="44" t="s">
        <v>7362</v>
      </c>
      <c r="AE3324" s="44" t="s">
        <v>7362</v>
      </c>
      <c r="AF3324" s="43">
        <v>660</v>
      </c>
      <c r="AG3324" s="34" t="s">
        <v>7473</v>
      </c>
      <c r="AH3324" s="34" t="s">
        <v>7473</v>
      </c>
      <c r="AI3324" s="43" t="s">
        <v>7353</v>
      </c>
      <c r="AJ3324" s="44" t="s">
        <v>7476</v>
      </c>
      <c r="AK3324" s="295">
        <v>9900144</v>
      </c>
      <c r="AL3324" s="44" t="s">
        <v>1539</v>
      </c>
      <c r="AM3324" s="44">
        <v>0</v>
      </c>
      <c r="AN3324" s="296">
        <v>292208460</v>
      </c>
      <c r="AO3324" s="34"/>
      <c r="AP3324" s="34"/>
      <c r="AQ3324" s="34"/>
      <c r="AR3324" s="34"/>
      <c r="AS3324" s="34"/>
      <c r="AT3324" s="44" t="e">
        <v>#N/A</v>
      </c>
      <c r="AU3324" s="44"/>
      <c r="AV3324" s="751" t="e" cm="1">
        <f t="array" ref="AV332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4" s="34"/>
      <c r="AX3324" s="34"/>
      <c r="AY3324" s="34"/>
      <c r="AZ3324" s="34"/>
      <c r="BA3324" s="34"/>
      <c r="BB3324" s="34"/>
      <c r="BC3324" s="34"/>
      <c r="BD3324" s="44">
        <v>460200</v>
      </c>
      <c r="BE3324" s="34" t="s">
        <v>7506</v>
      </c>
      <c r="BF3324" s="43" t="s">
        <v>426</v>
      </c>
      <c r="BG3324" s="34" t="s">
        <v>1942</v>
      </c>
      <c r="BH3324" s="34" t="s">
        <v>7499</v>
      </c>
      <c r="BI3324" s="34"/>
      <c r="BJ3324" s="44" t="s">
        <v>7362</v>
      </c>
      <c r="BK3324" s="44" t="s">
        <v>7362</v>
      </c>
    </row>
    <row r="3325" spans="22:63">
      <c r="V3325" s="43">
        <v>660</v>
      </c>
      <c r="W3325" s="34" t="s">
        <v>7473</v>
      </c>
      <c r="X3325" s="44">
        <v>460205</v>
      </c>
      <c r="Y3325" s="34" t="s">
        <v>2407</v>
      </c>
      <c r="Z3325" s="43" t="s">
        <v>426</v>
      </c>
      <c r="AA3325" s="34" t="s">
        <v>1942</v>
      </c>
      <c r="AB3325" s="34" t="s">
        <v>7499</v>
      </c>
      <c r="AC3325" s="34"/>
      <c r="AD3325" s="44" t="s">
        <v>7362</v>
      </c>
      <c r="AE3325" s="44" t="s">
        <v>7362</v>
      </c>
      <c r="AF3325" s="43">
        <v>660</v>
      </c>
      <c r="AG3325" s="34" t="s">
        <v>7473</v>
      </c>
      <c r="AH3325" s="34" t="s">
        <v>7473</v>
      </c>
      <c r="AI3325" s="43" t="s">
        <v>7353</v>
      </c>
      <c r="AJ3325" s="44" t="s">
        <v>7476</v>
      </c>
      <c r="AK3325" s="295">
        <v>9900144</v>
      </c>
      <c r="AL3325" s="44" t="s">
        <v>1539</v>
      </c>
      <c r="AM3325" s="44">
        <v>0</v>
      </c>
      <c r="AN3325" s="296">
        <v>292208460</v>
      </c>
      <c r="AO3325" s="34"/>
      <c r="AP3325" s="34"/>
      <c r="AQ3325" s="34"/>
      <c r="AR3325" s="34"/>
      <c r="AS3325" s="34"/>
      <c r="AT3325" s="44" t="e">
        <v>#N/A</v>
      </c>
      <c r="AU3325" s="44"/>
      <c r="AV3325" s="751" t="e" cm="1">
        <f t="array" ref="AV332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5" s="34"/>
      <c r="AX3325" s="34"/>
      <c r="AY3325" s="34"/>
      <c r="AZ3325" s="34"/>
      <c r="BA3325" s="34"/>
      <c r="BB3325" s="34"/>
      <c r="BC3325" s="34"/>
      <c r="BD3325" s="44">
        <v>460205</v>
      </c>
      <c r="BE3325" s="34" t="s">
        <v>2407</v>
      </c>
      <c r="BF3325" s="43" t="s">
        <v>426</v>
      </c>
      <c r="BG3325" s="34" t="s">
        <v>1942</v>
      </c>
      <c r="BH3325" s="34" t="s">
        <v>7499</v>
      </c>
      <c r="BI3325" s="34"/>
      <c r="BJ3325" s="44" t="s">
        <v>7362</v>
      </c>
      <c r="BK3325" s="44" t="s">
        <v>7362</v>
      </c>
    </row>
    <row r="3326" spans="22:63">
      <c r="V3326" s="43">
        <v>660</v>
      </c>
      <c r="W3326" s="34" t="s">
        <v>7473</v>
      </c>
      <c r="X3326" s="44">
        <v>460206</v>
      </c>
      <c r="Y3326" s="34" t="s">
        <v>7454</v>
      </c>
      <c r="Z3326" s="43" t="s">
        <v>426</v>
      </c>
      <c r="AA3326" s="34" t="s">
        <v>1942</v>
      </c>
      <c r="AB3326" s="34" t="s">
        <v>7499</v>
      </c>
      <c r="AC3326" s="34"/>
      <c r="AD3326" s="44" t="s">
        <v>7362</v>
      </c>
      <c r="AE3326" s="44" t="s">
        <v>7362</v>
      </c>
      <c r="AF3326" s="43">
        <v>660</v>
      </c>
      <c r="AG3326" s="34" t="s">
        <v>7473</v>
      </c>
      <c r="AH3326" s="34" t="s">
        <v>7473</v>
      </c>
      <c r="AI3326" s="43" t="s">
        <v>7353</v>
      </c>
      <c r="AJ3326" s="44" t="s">
        <v>7476</v>
      </c>
      <c r="AK3326" s="295">
        <v>9900144</v>
      </c>
      <c r="AL3326" s="44" t="s">
        <v>1539</v>
      </c>
      <c r="AM3326" s="44">
        <v>0</v>
      </c>
      <c r="AN3326" s="296">
        <v>292208460</v>
      </c>
      <c r="AO3326" s="34"/>
      <c r="AP3326" s="34"/>
      <c r="AQ3326" s="34"/>
      <c r="AR3326" s="34"/>
      <c r="AS3326" s="34"/>
      <c r="AT3326" s="44" t="e">
        <v>#N/A</v>
      </c>
      <c r="AU3326" s="44"/>
      <c r="AV3326" s="751" t="e" cm="1">
        <f t="array" ref="AV332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6" s="34"/>
      <c r="AX3326" s="34"/>
      <c r="AY3326" s="34"/>
      <c r="AZ3326" s="34"/>
      <c r="BA3326" s="34"/>
      <c r="BB3326" s="34"/>
      <c r="BC3326" s="34"/>
      <c r="BD3326" s="44">
        <v>460206</v>
      </c>
      <c r="BE3326" s="34" t="s">
        <v>7454</v>
      </c>
      <c r="BF3326" s="43" t="s">
        <v>426</v>
      </c>
      <c r="BG3326" s="34" t="s">
        <v>1942</v>
      </c>
      <c r="BH3326" s="34" t="s">
        <v>7499</v>
      </c>
      <c r="BI3326" s="34"/>
      <c r="BJ3326" s="44" t="s">
        <v>7362</v>
      </c>
      <c r="BK3326" s="44" t="s">
        <v>7362</v>
      </c>
    </row>
    <row r="3327" spans="22:63">
      <c r="V3327" s="43">
        <v>660</v>
      </c>
      <c r="W3327" s="34" t="s">
        <v>7473</v>
      </c>
      <c r="X3327" s="44">
        <v>480201</v>
      </c>
      <c r="Y3327" s="34" t="s">
        <v>7507</v>
      </c>
      <c r="Z3327" s="43" t="s">
        <v>426</v>
      </c>
      <c r="AA3327" s="34" t="s">
        <v>7508</v>
      </c>
      <c r="AB3327" s="34" t="s">
        <v>7492</v>
      </c>
      <c r="AC3327" s="34"/>
      <c r="AD3327" s="44" t="s">
        <v>7362</v>
      </c>
      <c r="AE3327" s="44" t="s">
        <v>7362</v>
      </c>
      <c r="AF3327" s="43">
        <v>660</v>
      </c>
      <c r="AG3327" s="34" t="s">
        <v>7473</v>
      </c>
      <c r="AH3327" s="34" t="s">
        <v>7473</v>
      </c>
      <c r="AI3327" s="43" t="s">
        <v>7353</v>
      </c>
      <c r="AJ3327" s="44" t="s">
        <v>7476</v>
      </c>
      <c r="AK3327" s="295">
        <v>9900144</v>
      </c>
      <c r="AL3327" s="44" t="s">
        <v>1539</v>
      </c>
      <c r="AM3327" s="44">
        <v>0</v>
      </c>
      <c r="AN3327" s="296">
        <v>292208460</v>
      </c>
      <c r="AO3327" s="34"/>
      <c r="AP3327" s="34"/>
      <c r="AQ3327" s="34"/>
      <c r="AR3327" s="34"/>
      <c r="AS3327" s="34"/>
      <c r="AT3327" s="44" t="e">
        <v>#N/A</v>
      </c>
      <c r="AU3327" s="44"/>
      <c r="AV3327" s="751" t="e" cm="1">
        <f t="array" ref="AV332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7" s="34"/>
      <c r="AX3327" s="34"/>
      <c r="AY3327" s="34"/>
      <c r="AZ3327" s="34"/>
      <c r="BA3327" s="34"/>
      <c r="BB3327" s="34"/>
      <c r="BC3327" s="34"/>
      <c r="BD3327" s="44">
        <v>480201</v>
      </c>
      <c r="BE3327" s="34" t="s">
        <v>7507</v>
      </c>
      <c r="BF3327" s="43" t="s">
        <v>426</v>
      </c>
      <c r="BG3327" s="34" t="s">
        <v>7508</v>
      </c>
      <c r="BH3327" s="34" t="s">
        <v>7492</v>
      </c>
      <c r="BI3327" s="34"/>
      <c r="BJ3327" s="44" t="s">
        <v>7362</v>
      </c>
      <c r="BK3327" s="44" t="s">
        <v>7362</v>
      </c>
    </row>
    <row r="3328" spans="22:63">
      <c r="V3328" s="43">
        <v>660</v>
      </c>
      <c r="W3328" s="34" t="s">
        <v>7473</v>
      </c>
      <c r="X3328" s="44">
        <v>480202</v>
      </c>
      <c r="Y3328" s="34" t="s">
        <v>7480</v>
      </c>
      <c r="Z3328" s="43" t="s">
        <v>426</v>
      </c>
      <c r="AA3328" s="34" t="s">
        <v>7508</v>
      </c>
      <c r="AB3328" s="34" t="s">
        <v>7492</v>
      </c>
      <c r="AC3328" s="34"/>
      <c r="AD3328" s="44" t="s">
        <v>7362</v>
      </c>
      <c r="AE3328" s="44" t="s">
        <v>7362</v>
      </c>
      <c r="AF3328" s="43">
        <v>660</v>
      </c>
      <c r="AG3328" s="34" t="s">
        <v>7473</v>
      </c>
      <c r="AH3328" s="34" t="s">
        <v>7473</v>
      </c>
      <c r="AI3328" s="43" t="s">
        <v>7353</v>
      </c>
      <c r="AJ3328" s="44" t="s">
        <v>7476</v>
      </c>
      <c r="AK3328" s="295">
        <v>9900144</v>
      </c>
      <c r="AL3328" s="44" t="s">
        <v>1539</v>
      </c>
      <c r="AM3328" s="44">
        <v>0</v>
      </c>
      <c r="AN3328" s="296">
        <v>292208460</v>
      </c>
      <c r="AO3328" s="34"/>
      <c r="AP3328" s="34"/>
      <c r="AQ3328" s="34"/>
      <c r="AR3328" s="34"/>
      <c r="AS3328" s="34"/>
      <c r="AT3328" s="44" t="e">
        <v>#N/A</v>
      </c>
      <c r="AU3328" s="44"/>
      <c r="AV3328" s="751" t="e" cm="1">
        <f t="array" ref="AV332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8" s="34"/>
      <c r="AX3328" s="34"/>
      <c r="AY3328" s="34"/>
      <c r="AZ3328" s="34"/>
      <c r="BA3328" s="34"/>
      <c r="BB3328" s="34"/>
      <c r="BC3328" s="34"/>
      <c r="BD3328" s="44">
        <v>480202</v>
      </c>
      <c r="BE3328" s="34" t="s">
        <v>7480</v>
      </c>
      <c r="BF3328" s="43" t="s">
        <v>426</v>
      </c>
      <c r="BG3328" s="34" t="s">
        <v>7508</v>
      </c>
      <c r="BH3328" s="34" t="s">
        <v>7492</v>
      </c>
      <c r="BI3328" s="34"/>
      <c r="BJ3328" s="44" t="s">
        <v>7362</v>
      </c>
      <c r="BK3328" s="44" t="s">
        <v>7362</v>
      </c>
    </row>
    <row r="3329" spans="22:63">
      <c r="V3329" s="43">
        <v>660</v>
      </c>
      <c r="W3329" s="34" t="s">
        <v>7473</v>
      </c>
      <c r="X3329" s="44">
        <v>480203</v>
      </c>
      <c r="Y3329" s="34" t="s">
        <v>7355</v>
      </c>
      <c r="Z3329" s="43" t="s">
        <v>426</v>
      </c>
      <c r="AA3329" s="34" t="s">
        <v>7508</v>
      </c>
      <c r="AB3329" s="34" t="s">
        <v>7492</v>
      </c>
      <c r="AC3329" s="34"/>
      <c r="AD3329" s="44" t="s">
        <v>7362</v>
      </c>
      <c r="AE3329" s="44" t="s">
        <v>7362</v>
      </c>
      <c r="AF3329" s="43">
        <v>660</v>
      </c>
      <c r="AG3329" s="34" t="s">
        <v>7473</v>
      </c>
      <c r="AH3329" s="34" t="s">
        <v>7473</v>
      </c>
      <c r="AI3329" s="43" t="s">
        <v>7353</v>
      </c>
      <c r="AJ3329" s="44" t="s">
        <v>7476</v>
      </c>
      <c r="AK3329" s="295">
        <v>9900144</v>
      </c>
      <c r="AL3329" s="44" t="s">
        <v>1539</v>
      </c>
      <c r="AM3329" s="44">
        <v>0</v>
      </c>
      <c r="AN3329" s="296">
        <v>292208460</v>
      </c>
      <c r="AO3329" s="34"/>
      <c r="AP3329" s="34"/>
      <c r="AQ3329" s="34"/>
      <c r="AR3329" s="34"/>
      <c r="AS3329" s="34"/>
      <c r="AT3329" s="44" t="e">
        <v>#N/A</v>
      </c>
      <c r="AU3329" s="44"/>
      <c r="AV3329" s="751" t="e" cm="1">
        <f t="array" ref="AV332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29" s="34"/>
      <c r="AX3329" s="34"/>
      <c r="AY3329" s="34"/>
      <c r="AZ3329" s="34"/>
      <c r="BA3329" s="34"/>
      <c r="BB3329" s="34"/>
      <c r="BC3329" s="34"/>
      <c r="BD3329" s="44">
        <v>480203</v>
      </c>
      <c r="BE3329" s="34" t="s">
        <v>7355</v>
      </c>
      <c r="BF3329" s="43" t="s">
        <v>426</v>
      </c>
      <c r="BG3329" s="34" t="s">
        <v>7508</v>
      </c>
      <c r="BH3329" s="34" t="s">
        <v>7492</v>
      </c>
      <c r="BI3329" s="34"/>
      <c r="BJ3329" s="44" t="s">
        <v>7362</v>
      </c>
      <c r="BK3329" s="44" t="s">
        <v>7362</v>
      </c>
    </row>
    <row r="3330" spans="22:63">
      <c r="V3330" s="43">
        <v>660</v>
      </c>
      <c r="W3330" s="34" t="s">
        <v>7473</v>
      </c>
      <c r="X3330" s="44">
        <v>480204</v>
      </c>
      <c r="Y3330" s="34" t="s">
        <v>7508</v>
      </c>
      <c r="Z3330" s="43" t="s">
        <v>426</v>
      </c>
      <c r="AA3330" s="34" t="s">
        <v>7508</v>
      </c>
      <c r="AB3330" s="34" t="s">
        <v>7492</v>
      </c>
      <c r="AC3330" s="34"/>
      <c r="AD3330" s="44" t="s">
        <v>7362</v>
      </c>
      <c r="AE3330" s="44" t="s">
        <v>7362</v>
      </c>
      <c r="AF3330" s="43">
        <v>660</v>
      </c>
      <c r="AG3330" s="34" t="s">
        <v>7473</v>
      </c>
      <c r="AH3330" s="34" t="s">
        <v>7473</v>
      </c>
      <c r="AI3330" s="43" t="s">
        <v>7353</v>
      </c>
      <c r="AJ3330" s="44" t="s">
        <v>7476</v>
      </c>
      <c r="AK3330" s="295">
        <v>9900144</v>
      </c>
      <c r="AL3330" s="44" t="s">
        <v>1539</v>
      </c>
      <c r="AM3330" s="44">
        <v>0</v>
      </c>
      <c r="AN3330" s="296">
        <v>292208460</v>
      </c>
      <c r="AO3330" s="34"/>
      <c r="AP3330" s="34"/>
      <c r="AQ3330" s="34"/>
      <c r="AR3330" s="34"/>
      <c r="AS3330" s="34"/>
      <c r="AT3330" s="44" t="e">
        <v>#N/A</v>
      </c>
      <c r="AU3330" s="44"/>
      <c r="AV3330" s="751" t="e" cm="1">
        <f t="array" ref="AV333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0" s="34"/>
      <c r="AX3330" s="34"/>
      <c r="AY3330" s="34"/>
      <c r="AZ3330" s="34"/>
      <c r="BA3330" s="34"/>
      <c r="BB3330" s="34"/>
      <c r="BC3330" s="34"/>
      <c r="BD3330" s="44">
        <v>480204</v>
      </c>
      <c r="BE3330" s="34" t="s">
        <v>7508</v>
      </c>
      <c r="BF3330" s="43" t="s">
        <v>426</v>
      </c>
      <c r="BG3330" s="34" t="s">
        <v>7508</v>
      </c>
      <c r="BH3330" s="34" t="s">
        <v>7492</v>
      </c>
      <c r="BI3330" s="34"/>
      <c r="BJ3330" s="44" t="s">
        <v>7362</v>
      </c>
      <c r="BK3330" s="44" t="s">
        <v>7362</v>
      </c>
    </row>
    <row r="3331" spans="22:63">
      <c r="V3331" s="43">
        <v>660</v>
      </c>
      <c r="W3331" s="34" t="s">
        <v>7473</v>
      </c>
      <c r="X3331" s="44">
        <v>480200</v>
      </c>
      <c r="Y3331" s="34" t="s">
        <v>7509</v>
      </c>
      <c r="Z3331" s="43" t="s">
        <v>426</v>
      </c>
      <c r="AA3331" s="34" t="s">
        <v>7508</v>
      </c>
      <c r="AB3331" s="34" t="s">
        <v>7492</v>
      </c>
      <c r="AC3331" s="34"/>
      <c r="AD3331" s="44" t="s">
        <v>7362</v>
      </c>
      <c r="AE3331" s="44" t="s">
        <v>7362</v>
      </c>
      <c r="AF3331" s="43">
        <v>660</v>
      </c>
      <c r="AG3331" s="34" t="s">
        <v>7473</v>
      </c>
      <c r="AH3331" s="34" t="s">
        <v>7473</v>
      </c>
      <c r="AI3331" s="43" t="s">
        <v>7353</v>
      </c>
      <c r="AJ3331" s="44" t="s">
        <v>7476</v>
      </c>
      <c r="AK3331" s="295">
        <v>9900144</v>
      </c>
      <c r="AL3331" s="44" t="s">
        <v>1539</v>
      </c>
      <c r="AM3331" s="44">
        <v>0</v>
      </c>
      <c r="AN3331" s="296">
        <v>292208460</v>
      </c>
      <c r="AO3331" s="34"/>
      <c r="AP3331" s="34"/>
      <c r="AQ3331" s="34"/>
      <c r="AR3331" s="34"/>
      <c r="AS3331" s="34"/>
      <c r="AT3331" s="44" t="e">
        <v>#N/A</v>
      </c>
      <c r="AU3331" s="44"/>
      <c r="AV3331" s="751" t="e" cm="1">
        <f t="array" ref="AV333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1" s="34"/>
      <c r="AX3331" s="34"/>
      <c r="AY3331" s="34"/>
      <c r="AZ3331" s="34"/>
      <c r="BA3331" s="34"/>
      <c r="BB3331" s="34"/>
      <c r="BC3331" s="34"/>
      <c r="BD3331" s="44">
        <v>480200</v>
      </c>
      <c r="BE3331" s="34" t="s">
        <v>7509</v>
      </c>
      <c r="BF3331" s="43" t="s">
        <v>426</v>
      </c>
      <c r="BG3331" s="34" t="s">
        <v>7508</v>
      </c>
      <c r="BH3331" s="34" t="s">
        <v>7492</v>
      </c>
      <c r="BI3331" s="34"/>
      <c r="BJ3331" s="44" t="s">
        <v>7362</v>
      </c>
      <c r="BK3331" s="44" t="s">
        <v>7362</v>
      </c>
    </row>
    <row r="3332" spans="22:63">
      <c r="V3332" s="43">
        <v>660</v>
      </c>
      <c r="W3332" s="34" t="s">
        <v>7473</v>
      </c>
      <c r="X3332" s="44">
        <v>460301</v>
      </c>
      <c r="Y3332" s="34" t="s">
        <v>7510</v>
      </c>
      <c r="Z3332" s="43" t="s">
        <v>426</v>
      </c>
      <c r="AA3332" s="34" t="s">
        <v>7511</v>
      </c>
      <c r="AB3332" s="34" t="s">
        <v>7499</v>
      </c>
      <c r="AC3332" s="34"/>
      <c r="AD3332" s="44" t="s">
        <v>7362</v>
      </c>
      <c r="AE3332" s="44" t="s">
        <v>7362</v>
      </c>
      <c r="AF3332" s="43">
        <v>660</v>
      </c>
      <c r="AG3332" s="34" t="s">
        <v>7473</v>
      </c>
      <c r="AH3332" s="34" t="s">
        <v>7473</v>
      </c>
      <c r="AI3332" s="43" t="s">
        <v>7353</v>
      </c>
      <c r="AJ3332" s="44" t="s">
        <v>7476</v>
      </c>
      <c r="AK3332" s="295">
        <v>9900144</v>
      </c>
      <c r="AL3332" s="44" t="s">
        <v>1539</v>
      </c>
      <c r="AM3332" s="44">
        <v>0</v>
      </c>
      <c r="AN3332" s="296">
        <v>292208460</v>
      </c>
      <c r="AO3332" s="34"/>
      <c r="AP3332" s="34"/>
      <c r="AQ3332" s="34"/>
      <c r="AR3332" s="34"/>
      <c r="AS3332" s="34"/>
      <c r="AT3332" s="44" t="e">
        <v>#N/A</v>
      </c>
      <c r="AU3332" s="44"/>
      <c r="AV3332" s="751" t="e" cm="1">
        <f t="array" ref="AV333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2" s="34"/>
      <c r="AX3332" s="34"/>
      <c r="AY3332" s="34"/>
      <c r="AZ3332" s="34"/>
      <c r="BA3332" s="34"/>
      <c r="BB3332" s="34"/>
      <c r="BC3332" s="34"/>
      <c r="BD3332" s="44">
        <v>460301</v>
      </c>
      <c r="BE3332" s="34" t="s">
        <v>7510</v>
      </c>
      <c r="BF3332" s="43" t="s">
        <v>426</v>
      </c>
      <c r="BG3332" s="34" t="s">
        <v>7511</v>
      </c>
      <c r="BH3332" s="34" t="s">
        <v>7499</v>
      </c>
      <c r="BI3332" s="34"/>
      <c r="BJ3332" s="44" t="s">
        <v>7362</v>
      </c>
      <c r="BK3332" s="44" t="s">
        <v>7362</v>
      </c>
    </row>
    <row r="3333" spans="22:63">
      <c r="V3333" s="43">
        <v>660</v>
      </c>
      <c r="W3333" s="34" t="s">
        <v>7473</v>
      </c>
      <c r="X3333" s="44">
        <v>460302</v>
      </c>
      <c r="Y3333" s="34" t="s">
        <v>1379</v>
      </c>
      <c r="Z3333" s="43" t="s">
        <v>426</v>
      </c>
      <c r="AA3333" s="34" t="s">
        <v>7511</v>
      </c>
      <c r="AB3333" s="34" t="s">
        <v>7499</v>
      </c>
      <c r="AC3333" s="34"/>
      <c r="AD3333" s="44" t="s">
        <v>7362</v>
      </c>
      <c r="AE3333" s="44" t="s">
        <v>7362</v>
      </c>
      <c r="AF3333" s="43">
        <v>660</v>
      </c>
      <c r="AG3333" s="34" t="s">
        <v>7473</v>
      </c>
      <c r="AH3333" s="34" t="s">
        <v>7473</v>
      </c>
      <c r="AI3333" s="43" t="s">
        <v>7353</v>
      </c>
      <c r="AJ3333" s="44" t="s">
        <v>7476</v>
      </c>
      <c r="AK3333" s="295">
        <v>9900144</v>
      </c>
      <c r="AL3333" s="44" t="s">
        <v>1539</v>
      </c>
      <c r="AM3333" s="44">
        <v>0</v>
      </c>
      <c r="AN3333" s="296">
        <v>292208460</v>
      </c>
      <c r="AO3333" s="34"/>
      <c r="AP3333" s="34"/>
      <c r="AQ3333" s="34"/>
      <c r="AR3333" s="34"/>
      <c r="AS3333" s="34"/>
      <c r="AT3333" s="44" t="e">
        <v>#N/A</v>
      </c>
      <c r="AU3333" s="44"/>
      <c r="AV3333" s="751" t="e" cm="1">
        <f t="array" ref="AV333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3" s="34"/>
      <c r="AX3333" s="34"/>
      <c r="AY3333" s="34"/>
      <c r="AZ3333" s="34"/>
      <c r="BA3333" s="34"/>
      <c r="BB3333" s="34"/>
      <c r="BC3333" s="34"/>
      <c r="BD3333" s="44">
        <v>460302</v>
      </c>
      <c r="BE3333" s="34" t="s">
        <v>1379</v>
      </c>
      <c r="BF3333" s="43" t="s">
        <v>426</v>
      </c>
      <c r="BG3333" s="34" t="s">
        <v>7511</v>
      </c>
      <c r="BH3333" s="34" t="s">
        <v>7499</v>
      </c>
      <c r="BI3333" s="34"/>
      <c r="BJ3333" s="44" t="s">
        <v>7362</v>
      </c>
      <c r="BK3333" s="44" t="s">
        <v>7362</v>
      </c>
    </row>
    <row r="3334" spans="22:63">
      <c r="V3334" s="43">
        <v>660</v>
      </c>
      <c r="W3334" s="34" t="s">
        <v>7473</v>
      </c>
      <c r="X3334" s="44">
        <v>460303</v>
      </c>
      <c r="Y3334" s="34" t="s">
        <v>1433</v>
      </c>
      <c r="Z3334" s="43" t="s">
        <v>426</v>
      </c>
      <c r="AA3334" s="34" t="s">
        <v>7511</v>
      </c>
      <c r="AB3334" s="34" t="s">
        <v>7499</v>
      </c>
      <c r="AC3334" s="34"/>
      <c r="AD3334" s="44" t="s">
        <v>7362</v>
      </c>
      <c r="AE3334" s="44" t="s">
        <v>7362</v>
      </c>
      <c r="AF3334" s="43">
        <v>660</v>
      </c>
      <c r="AG3334" s="34" t="s">
        <v>7473</v>
      </c>
      <c r="AH3334" s="34" t="s">
        <v>7473</v>
      </c>
      <c r="AI3334" s="43" t="s">
        <v>7353</v>
      </c>
      <c r="AJ3334" s="44" t="s">
        <v>7476</v>
      </c>
      <c r="AK3334" s="295">
        <v>9900144</v>
      </c>
      <c r="AL3334" s="44" t="s">
        <v>1539</v>
      </c>
      <c r="AM3334" s="44">
        <v>0</v>
      </c>
      <c r="AN3334" s="296">
        <v>292208460</v>
      </c>
      <c r="AO3334" s="34"/>
      <c r="AP3334" s="34"/>
      <c r="AQ3334" s="34"/>
      <c r="AR3334" s="34"/>
      <c r="AS3334" s="34"/>
      <c r="AT3334" s="44" t="e">
        <v>#N/A</v>
      </c>
      <c r="AU3334" s="44"/>
      <c r="AV3334" s="751" t="e" cm="1">
        <f t="array" ref="AV333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4" s="34"/>
      <c r="AX3334" s="34"/>
      <c r="AY3334" s="34"/>
      <c r="AZ3334" s="34"/>
      <c r="BA3334" s="34"/>
      <c r="BB3334" s="34"/>
      <c r="BC3334" s="34"/>
      <c r="BD3334" s="44">
        <v>460303</v>
      </c>
      <c r="BE3334" s="34" t="s">
        <v>1433</v>
      </c>
      <c r="BF3334" s="43" t="s">
        <v>426</v>
      </c>
      <c r="BG3334" s="34" t="s">
        <v>7511</v>
      </c>
      <c r="BH3334" s="34" t="s">
        <v>7499</v>
      </c>
      <c r="BI3334" s="34"/>
      <c r="BJ3334" s="44" t="s">
        <v>7362</v>
      </c>
      <c r="BK3334" s="44" t="s">
        <v>7362</v>
      </c>
    </row>
    <row r="3335" spans="22:63">
      <c r="V3335" s="43">
        <v>660</v>
      </c>
      <c r="W3335" s="34" t="s">
        <v>7473</v>
      </c>
      <c r="X3335" s="44">
        <v>460304</v>
      </c>
      <c r="Y3335" s="34" t="s">
        <v>3572</v>
      </c>
      <c r="Z3335" s="43" t="s">
        <v>426</v>
      </c>
      <c r="AA3335" s="34" t="s">
        <v>7511</v>
      </c>
      <c r="AB3335" s="34" t="s">
        <v>7499</v>
      </c>
      <c r="AC3335" s="34"/>
      <c r="AD3335" s="44" t="s">
        <v>7362</v>
      </c>
      <c r="AE3335" s="44" t="s">
        <v>7362</v>
      </c>
      <c r="AF3335" s="43">
        <v>660</v>
      </c>
      <c r="AG3335" s="34" t="s">
        <v>7473</v>
      </c>
      <c r="AH3335" s="34" t="s">
        <v>7473</v>
      </c>
      <c r="AI3335" s="43" t="s">
        <v>7353</v>
      </c>
      <c r="AJ3335" s="44" t="s">
        <v>7476</v>
      </c>
      <c r="AK3335" s="295">
        <v>9900144</v>
      </c>
      <c r="AL3335" s="44" t="s">
        <v>1539</v>
      </c>
      <c r="AM3335" s="44">
        <v>0</v>
      </c>
      <c r="AN3335" s="296">
        <v>292208460</v>
      </c>
      <c r="AO3335" s="34"/>
      <c r="AP3335" s="34"/>
      <c r="AQ3335" s="34"/>
      <c r="AR3335" s="34"/>
      <c r="AS3335" s="34"/>
      <c r="AT3335" s="44" t="e">
        <v>#N/A</v>
      </c>
      <c r="AU3335" s="44"/>
      <c r="AV3335" s="751" t="e" cm="1">
        <f t="array" ref="AV333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5" s="34"/>
      <c r="AX3335" s="34"/>
      <c r="AY3335" s="34"/>
      <c r="AZ3335" s="34"/>
      <c r="BA3335" s="34"/>
      <c r="BB3335" s="34"/>
      <c r="BC3335" s="34"/>
      <c r="BD3335" s="44">
        <v>460304</v>
      </c>
      <c r="BE3335" s="34" t="s">
        <v>3572</v>
      </c>
      <c r="BF3335" s="43" t="s">
        <v>426</v>
      </c>
      <c r="BG3335" s="34" t="s">
        <v>7511</v>
      </c>
      <c r="BH3335" s="34" t="s">
        <v>7499</v>
      </c>
      <c r="BI3335" s="34"/>
      <c r="BJ3335" s="44" t="s">
        <v>7362</v>
      </c>
      <c r="BK3335" s="44" t="s">
        <v>7362</v>
      </c>
    </row>
    <row r="3336" spans="22:63">
      <c r="V3336" s="43">
        <v>660</v>
      </c>
      <c r="W3336" s="34" t="s">
        <v>7473</v>
      </c>
      <c r="X3336" s="44">
        <v>460305</v>
      </c>
      <c r="Y3336" s="34" t="s">
        <v>7511</v>
      </c>
      <c r="Z3336" s="43" t="s">
        <v>426</v>
      </c>
      <c r="AA3336" s="34" t="s">
        <v>7511</v>
      </c>
      <c r="AB3336" s="34" t="s">
        <v>7499</v>
      </c>
      <c r="AC3336" s="34"/>
      <c r="AD3336" s="44" t="s">
        <v>7362</v>
      </c>
      <c r="AE3336" s="44" t="s">
        <v>7362</v>
      </c>
      <c r="AF3336" s="43">
        <v>660</v>
      </c>
      <c r="AG3336" s="34" t="s">
        <v>7473</v>
      </c>
      <c r="AH3336" s="34" t="s">
        <v>7473</v>
      </c>
      <c r="AI3336" s="43" t="s">
        <v>7353</v>
      </c>
      <c r="AJ3336" s="44" t="s">
        <v>7476</v>
      </c>
      <c r="AK3336" s="295">
        <v>9900144</v>
      </c>
      <c r="AL3336" s="44" t="s">
        <v>1539</v>
      </c>
      <c r="AM3336" s="44">
        <v>0</v>
      </c>
      <c r="AN3336" s="296">
        <v>292208460</v>
      </c>
      <c r="AO3336" s="34"/>
      <c r="AP3336" s="34"/>
      <c r="AQ3336" s="34"/>
      <c r="AR3336" s="34"/>
      <c r="AS3336" s="34"/>
      <c r="AT3336" s="44" t="e">
        <v>#N/A</v>
      </c>
      <c r="AU3336" s="44"/>
      <c r="AV3336" s="751" t="e" cm="1">
        <f t="array" ref="AV333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6" s="34"/>
      <c r="AX3336" s="34"/>
      <c r="AY3336" s="34"/>
      <c r="AZ3336" s="34"/>
      <c r="BA3336" s="34"/>
      <c r="BB3336" s="34"/>
      <c r="BC3336" s="34"/>
      <c r="BD3336" s="44">
        <v>460305</v>
      </c>
      <c r="BE3336" s="34" t="s">
        <v>7511</v>
      </c>
      <c r="BF3336" s="43" t="s">
        <v>426</v>
      </c>
      <c r="BG3336" s="34" t="s">
        <v>7511</v>
      </c>
      <c r="BH3336" s="34" t="s">
        <v>7499</v>
      </c>
      <c r="BI3336" s="34"/>
      <c r="BJ3336" s="44" t="s">
        <v>7362</v>
      </c>
      <c r="BK3336" s="44" t="s">
        <v>7362</v>
      </c>
    </row>
    <row r="3337" spans="22:63">
      <c r="V3337" s="43">
        <v>660</v>
      </c>
      <c r="W3337" s="34" t="s">
        <v>7473</v>
      </c>
      <c r="X3337" s="44">
        <v>460300</v>
      </c>
      <c r="Y3337" s="34" t="s">
        <v>7512</v>
      </c>
      <c r="Z3337" s="43" t="s">
        <v>426</v>
      </c>
      <c r="AA3337" s="34" t="s">
        <v>7511</v>
      </c>
      <c r="AB3337" s="34" t="s">
        <v>7499</v>
      </c>
      <c r="AC3337" s="34"/>
      <c r="AD3337" s="44" t="s">
        <v>7362</v>
      </c>
      <c r="AE3337" s="44" t="s">
        <v>7362</v>
      </c>
      <c r="AF3337" s="43">
        <v>660</v>
      </c>
      <c r="AG3337" s="34" t="s">
        <v>7473</v>
      </c>
      <c r="AH3337" s="34" t="s">
        <v>7473</v>
      </c>
      <c r="AI3337" s="43" t="s">
        <v>7353</v>
      </c>
      <c r="AJ3337" s="44" t="s">
        <v>7476</v>
      </c>
      <c r="AK3337" s="295">
        <v>9900144</v>
      </c>
      <c r="AL3337" s="44" t="s">
        <v>1539</v>
      </c>
      <c r="AM3337" s="44">
        <v>0</v>
      </c>
      <c r="AN3337" s="296">
        <v>292208460</v>
      </c>
      <c r="AO3337" s="34"/>
      <c r="AP3337" s="34"/>
      <c r="AQ3337" s="34"/>
      <c r="AR3337" s="34"/>
      <c r="AS3337" s="34"/>
      <c r="AT3337" s="44" t="e">
        <v>#N/A</v>
      </c>
      <c r="AU3337" s="44"/>
      <c r="AV3337" s="751" t="e" cm="1">
        <f t="array" ref="AV333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7" s="34"/>
      <c r="AX3337" s="34"/>
      <c r="AY3337" s="34"/>
      <c r="AZ3337" s="34"/>
      <c r="BA3337" s="34"/>
      <c r="BB3337" s="34"/>
      <c r="BC3337" s="34"/>
      <c r="BD3337" s="44">
        <v>460300</v>
      </c>
      <c r="BE3337" s="34" t="s">
        <v>7512</v>
      </c>
      <c r="BF3337" s="43" t="s">
        <v>426</v>
      </c>
      <c r="BG3337" s="34" t="s">
        <v>7511</v>
      </c>
      <c r="BH3337" s="34" t="s">
        <v>7499</v>
      </c>
      <c r="BI3337" s="34"/>
      <c r="BJ3337" s="44" t="s">
        <v>7362</v>
      </c>
      <c r="BK3337" s="44" t="s">
        <v>7362</v>
      </c>
    </row>
    <row r="3338" spans="22:63">
      <c r="V3338" s="43">
        <v>701</v>
      </c>
      <c r="W3338" s="34" t="s">
        <v>7513</v>
      </c>
      <c r="X3338" s="44">
        <v>310101</v>
      </c>
      <c r="Y3338" s="34" t="s">
        <v>7514</v>
      </c>
      <c r="Z3338" s="43" t="s">
        <v>426</v>
      </c>
      <c r="AA3338" s="34" t="s">
        <v>7444</v>
      </c>
      <c r="AB3338" s="34" t="s">
        <v>7515</v>
      </c>
      <c r="AC3338" s="34"/>
      <c r="AD3338" s="44" t="s">
        <v>7516</v>
      </c>
      <c r="AE3338" s="44" t="s">
        <v>7516</v>
      </c>
      <c r="AF3338" s="43">
        <v>701</v>
      </c>
      <c r="AG3338" s="34" t="s">
        <v>7513</v>
      </c>
      <c r="AH3338" s="34" t="s">
        <v>7513</v>
      </c>
      <c r="AI3338" s="43" t="s">
        <v>7353</v>
      </c>
      <c r="AJ3338" s="44" t="s">
        <v>7517</v>
      </c>
      <c r="AK3338" s="295" t="s">
        <v>7518</v>
      </c>
      <c r="AL3338" s="44" t="s">
        <v>7519</v>
      </c>
      <c r="AM3338" s="44">
        <v>0</v>
      </c>
      <c r="AN3338" s="296">
        <v>0</v>
      </c>
      <c r="AO3338" s="34"/>
      <c r="AP3338" s="34"/>
      <c r="AQ3338" s="34"/>
      <c r="AR3338" s="34"/>
      <c r="AS3338" s="34"/>
      <c r="AT3338" s="44" t="e">
        <v>#N/A</v>
      </c>
      <c r="AU3338" s="44"/>
      <c r="AV3338" s="751" t="e" cm="1">
        <f t="array" ref="AV333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8" s="34"/>
      <c r="AX3338" s="34"/>
      <c r="AY3338" s="34"/>
      <c r="AZ3338" s="34"/>
      <c r="BA3338" s="34"/>
      <c r="BB3338" s="34"/>
      <c r="BC3338" s="34"/>
      <c r="BD3338" s="44">
        <v>310101</v>
      </c>
      <c r="BE3338" s="34" t="s">
        <v>7514</v>
      </c>
      <c r="BF3338" s="43" t="s">
        <v>426</v>
      </c>
      <c r="BG3338" s="34" t="s">
        <v>7444</v>
      </c>
      <c r="BH3338" s="34" t="s">
        <v>7515</v>
      </c>
      <c r="BI3338" s="34"/>
      <c r="BJ3338" s="44" t="s">
        <v>7516</v>
      </c>
      <c r="BK3338" s="44" t="s">
        <v>7516</v>
      </c>
    </row>
    <row r="3339" spans="22:63">
      <c r="V3339" s="43">
        <v>701</v>
      </c>
      <c r="W3339" s="34" t="s">
        <v>7513</v>
      </c>
      <c r="X3339" s="44">
        <v>310102</v>
      </c>
      <c r="Y3339" s="34" t="s">
        <v>7444</v>
      </c>
      <c r="Z3339" s="43" t="s">
        <v>426</v>
      </c>
      <c r="AA3339" s="34" t="s">
        <v>7444</v>
      </c>
      <c r="AB3339" s="34" t="s">
        <v>7515</v>
      </c>
      <c r="AC3339" s="34"/>
      <c r="AD3339" s="44" t="s">
        <v>7516</v>
      </c>
      <c r="AE3339" s="44" t="s">
        <v>7516</v>
      </c>
      <c r="AF3339" s="43">
        <v>701</v>
      </c>
      <c r="AG3339" s="34" t="s">
        <v>7513</v>
      </c>
      <c r="AH3339" s="34" t="s">
        <v>7513</v>
      </c>
      <c r="AI3339" s="43" t="s">
        <v>7353</v>
      </c>
      <c r="AJ3339" s="44" t="s">
        <v>7517</v>
      </c>
      <c r="AK3339" s="295" t="s">
        <v>7518</v>
      </c>
      <c r="AL3339" s="44" t="s">
        <v>7519</v>
      </c>
      <c r="AM3339" s="44">
        <v>0</v>
      </c>
      <c r="AN3339" s="296">
        <v>0</v>
      </c>
      <c r="AO3339" s="34"/>
      <c r="AP3339" s="34"/>
      <c r="AQ3339" s="34"/>
      <c r="AR3339" s="34"/>
      <c r="AS3339" s="34"/>
      <c r="AT3339" s="44" t="e">
        <v>#N/A</v>
      </c>
      <c r="AU3339" s="44"/>
      <c r="AV3339" s="751" t="e" cm="1">
        <f t="array" ref="AV333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39" s="34"/>
      <c r="AX3339" s="34"/>
      <c r="AY3339" s="34"/>
      <c r="AZ3339" s="34"/>
      <c r="BA3339" s="34"/>
      <c r="BB3339" s="34"/>
      <c r="BC3339" s="34"/>
      <c r="BD3339" s="44">
        <v>310102</v>
      </c>
      <c r="BE3339" s="34" t="s">
        <v>7444</v>
      </c>
      <c r="BF3339" s="43" t="s">
        <v>426</v>
      </c>
      <c r="BG3339" s="34" t="s">
        <v>7444</v>
      </c>
      <c r="BH3339" s="34" t="s">
        <v>7515</v>
      </c>
      <c r="BI3339" s="34"/>
      <c r="BJ3339" s="44" t="s">
        <v>7516</v>
      </c>
      <c r="BK3339" s="44" t="s">
        <v>7516</v>
      </c>
    </row>
    <row r="3340" spans="22:63">
      <c r="V3340" s="43">
        <v>701</v>
      </c>
      <c r="W3340" s="34" t="s">
        <v>7513</v>
      </c>
      <c r="X3340" s="44">
        <v>310100</v>
      </c>
      <c r="Y3340" s="34" t="s">
        <v>7446</v>
      </c>
      <c r="Z3340" s="43" t="s">
        <v>426</v>
      </c>
      <c r="AA3340" s="34" t="s">
        <v>7444</v>
      </c>
      <c r="AB3340" s="34" t="s">
        <v>7515</v>
      </c>
      <c r="AC3340" s="34"/>
      <c r="AD3340" s="44" t="s">
        <v>7516</v>
      </c>
      <c r="AE3340" s="44" t="s">
        <v>7516</v>
      </c>
      <c r="AF3340" s="43">
        <v>701</v>
      </c>
      <c r="AG3340" s="34" t="s">
        <v>7513</v>
      </c>
      <c r="AH3340" s="34" t="s">
        <v>7513</v>
      </c>
      <c r="AI3340" s="43" t="s">
        <v>7353</v>
      </c>
      <c r="AJ3340" s="44" t="s">
        <v>7517</v>
      </c>
      <c r="AK3340" s="295" t="s">
        <v>7518</v>
      </c>
      <c r="AL3340" s="44" t="s">
        <v>7519</v>
      </c>
      <c r="AM3340" s="44">
        <v>0</v>
      </c>
      <c r="AN3340" s="296">
        <v>0</v>
      </c>
      <c r="AO3340" s="34"/>
      <c r="AP3340" s="34"/>
      <c r="AQ3340" s="34"/>
      <c r="AR3340" s="34"/>
      <c r="AS3340" s="34"/>
      <c r="AT3340" s="44" t="e">
        <v>#N/A</v>
      </c>
      <c r="AU3340" s="44"/>
      <c r="AV3340" s="751" t="e" cm="1">
        <f t="array" ref="AV334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0" s="34"/>
      <c r="AX3340" s="34"/>
      <c r="AY3340" s="34"/>
      <c r="AZ3340" s="34"/>
      <c r="BA3340" s="34"/>
      <c r="BB3340" s="34"/>
      <c r="BC3340" s="34"/>
      <c r="BD3340" s="44">
        <v>310100</v>
      </c>
      <c r="BE3340" s="34" t="s">
        <v>7446</v>
      </c>
      <c r="BF3340" s="43" t="s">
        <v>426</v>
      </c>
      <c r="BG3340" s="34" t="s">
        <v>7444</v>
      </c>
      <c r="BH3340" s="34" t="s">
        <v>7515</v>
      </c>
      <c r="BI3340" s="34"/>
      <c r="BJ3340" s="44" t="s">
        <v>7516</v>
      </c>
      <c r="BK3340" s="44" t="s">
        <v>7516</v>
      </c>
    </row>
    <row r="3341" spans="22:63">
      <c r="V3341" s="43">
        <v>701</v>
      </c>
      <c r="W3341" s="34" t="s">
        <v>7513</v>
      </c>
      <c r="X3341" s="44">
        <v>310103</v>
      </c>
      <c r="Y3341" s="34" t="s">
        <v>7520</v>
      </c>
      <c r="Z3341" s="43" t="s">
        <v>426</v>
      </c>
      <c r="AA3341" s="34" t="s">
        <v>7444</v>
      </c>
      <c r="AB3341" s="34" t="s">
        <v>7515</v>
      </c>
      <c r="AC3341" s="34"/>
      <c r="AD3341" s="44" t="s">
        <v>7516</v>
      </c>
      <c r="AE3341" s="44" t="s">
        <v>7516</v>
      </c>
      <c r="AF3341" s="43">
        <v>701</v>
      </c>
      <c r="AG3341" s="34" t="s">
        <v>7513</v>
      </c>
      <c r="AH3341" s="34" t="s">
        <v>7513</v>
      </c>
      <c r="AI3341" s="43" t="s">
        <v>7353</v>
      </c>
      <c r="AJ3341" s="44" t="s">
        <v>7517</v>
      </c>
      <c r="AK3341" s="295" t="s">
        <v>7518</v>
      </c>
      <c r="AL3341" s="44" t="s">
        <v>7519</v>
      </c>
      <c r="AM3341" s="44">
        <v>0</v>
      </c>
      <c r="AN3341" s="296">
        <v>0</v>
      </c>
      <c r="AO3341" s="34"/>
      <c r="AP3341" s="34"/>
      <c r="AQ3341" s="34"/>
      <c r="AR3341" s="34"/>
      <c r="AS3341" s="34"/>
      <c r="AT3341" s="44" t="e">
        <v>#N/A</v>
      </c>
      <c r="AU3341" s="44"/>
      <c r="AV3341" s="751" t="e" cm="1">
        <f t="array" ref="AV334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1" s="34"/>
      <c r="AX3341" s="34"/>
      <c r="AY3341" s="34"/>
      <c r="AZ3341" s="34"/>
      <c r="BA3341" s="34"/>
      <c r="BB3341" s="34"/>
      <c r="BC3341" s="34"/>
      <c r="BD3341" s="44">
        <v>310103</v>
      </c>
      <c r="BE3341" s="34" t="s">
        <v>7520</v>
      </c>
      <c r="BF3341" s="43" t="s">
        <v>426</v>
      </c>
      <c r="BG3341" s="34" t="s">
        <v>7444</v>
      </c>
      <c r="BH3341" s="34" t="s">
        <v>7515</v>
      </c>
      <c r="BI3341" s="34"/>
      <c r="BJ3341" s="44" t="s">
        <v>7516</v>
      </c>
      <c r="BK3341" s="44" t="s">
        <v>7516</v>
      </c>
    </row>
    <row r="3342" spans="22:63">
      <c r="V3342" s="43">
        <v>701</v>
      </c>
      <c r="W3342" s="34" t="s">
        <v>7513</v>
      </c>
      <c r="X3342" s="44">
        <v>310104</v>
      </c>
      <c r="Y3342" s="34" t="s">
        <v>7521</v>
      </c>
      <c r="Z3342" s="43" t="s">
        <v>426</v>
      </c>
      <c r="AA3342" s="34" t="s">
        <v>7444</v>
      </c>
      <c r="AB3342" s="34" t="s">
        <v>7515</v>
      </c>
      <c r="AC3342" s="34"/>
      <c r="AD3342" s="44" t="s">
        <v>7516</v>
      </c>
      <c r="AE3342" s="44" t="s">
        <v>7516</v>
      </c>
      <c r="AF3342" s="43">
        <v>701</v>
      </c>
      <c r="AG3342" s="34" t="s">
        <v>7513</v>
      </c>
      <c r="AH3342" s="34" t="s">
        <v>7513</v>
      </c>
      <c r="AI3342" s="43" t="s">
        <v>7353</v>
      </c>
      <c r="AJ3342" s="44" t="s">
        <v>7517</v>
      </c>
      <c r="AK3342" s="295" t="s">
        <v>7518</v>
      </c>
      <c r="AL3342" s="44" t="s">
        <v>7519</v>
      </c>
      <c r="AM3342" s="44">
        <v>0</v>
      </c>
      <c r="AN3342" s="296">
        <v>0</v>
      </c>
      <c r="AO3342" s="34"/>
      <c r="AP3342" s="34"/>
      <c r="AQ3342" s="34"/>
      <c r="AR3342" s="34"/>
      <c r="AS3342" s="34"/>
      <c r="AT3342" s="44" t="e">
        <v>#N/A</v>
      </c>
      <c r="AU3342" s="44"/>
      <c r="AV3342" s="751" t="e" cm="1">
        <f t="array" ref="AV334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2" s="34"/>
      <c r="AX3342" s="34"/>
      <c r="AY3342" s="34"/>
      <c r="AZ3342" s="34"/>
      <c r="BA3342" s="34"/>
      <c r="BB3342" s="34"/>
      <c r="BC3342" s="34"/>
      <c r="BD3342" s="44">
        <v>310104</v>
      </c>
      <c r="BE3342" s="34" t="s">
        <v>7521</v>
      </c>
      <c r="BF3342" s="43" t="s">
        <v>426</v>
      </c>
      <c r="BG3342" s="34" t="s">
        <v>7444</v>
      </c>
      <c r="BH3342" s="34" t="s">
        <v>7515</v>
      </c>
      <c r="BI3342" s="34"/>
      <c r="BJ3342" s="44" t="s">
        <v>7516</v>
      </c>
      <c r="BK3342" s="44" t="s">
        <v>7516</v>
      </c>
    </row>
    <row r="3343" spans="22:63">
      <c r="V3343" s="43">
        <v>701</v>
      </c>
      <c r="W3343" s="34" t="s">
        <v>7513</v>
      </c>
      <c r="X3343" s="44">
        <v>310105</v>
      </c>
      <c r="Y3343" s="34" t="s">
        <v>7522</v>
      </c>
      <c r="Z3343" s="43" t="s">
        <v>426</v>
      </c>
      <c r="AA3343" s="34" t="s">
        <v>7444</v>
      </c>
      <c r="AB3343" s="34" t="s">
        <v>7515</v>
      </c>
      <c r="AC3343" s="34"/>
      <c r="AD3343" s="44" t="s">
        <v>7516</v>
      </c>
      <c r="AE3343" s="44" t="s">
        <v>7516</v>
      </c>
      <c r="AF3343" s="43">
        <v>701</v>
      </c>
      <c r="AG3343" s="34" t="s">
        <v>7513</v>
      </c>
      <c r="AH3343" s="34" t="s">
        <v>7513</v>
      </c>
      <c r="AI3343" s="43" t="s">
        <v>7353</v>
      </c>
      <c r="AJ3343" s="44" t="s">
        <v>7517</v>
      </c>
      <c r="AK3343" s="295" t="s">
        <v>7518</v>
      </c>
      <c r="AL3343" s="44" t="s">
        <v>7519</v>
      </c>
      <c r="AM3343" s="44">
        <v>0</v>
      </c>
      <c r="AN3343" s="296">
        <v>0</v>
      </c>
      <c r="AO3343" s="34"/>
      <c r="AP3343" s="34"/>
      <c r="AQ3343" s="34"/>
      <c r="AR3343" s="34"/>
      <c r="AS3343" s="34"/>
      <c r="AT3343" s="44" t="e">
        <v>#N/A</v>
      </c>
      <c r="AU3343" s="44"/>
      <c r="AV3343" s="751" t="e" cm="1">
        <f t="array" ref="AV334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3" s="34"/>
      <c r="AX3343" s="34"/>
      <c r="AY3343" s="34"/>
      <c r="AZ3343" s="34"/>
      <c r="BA3343" s="34"/>
      <c r="BB3343" s="34"/>
      <c r="BC3343" s="34"/>
      <c r="BD3343" s="44">
        <v>310105</v>
      </c>
      <c r="BE3343" s="34" t="s">
        <v>7522</v>
      </c>
      <c r="BF3343" s="43" t="s">
        <v>426</v>
      </c>
      <c r="BG3343" s="34" t="s">
        <v>7444</v>
      </c>
      <c r="BH3343" s="34" t="s">
        <v>7515</v>
      </c>
      <c r="BI3343" s="34"/>
      <c r="BJ3343" s="44" t="s">
        <v>7516</v>
      </c>
      <c r="BK3343" s="44" t="s">
        <v>7516</v>
      </c>
    </row>
    <row r="3344" spans="22:63">
      <c r="V3344" s="43">
        <v>701</v>
      </c>
      <c r="W3344" s="34" t="s">
        <v>7513</v>
      </c>
      <c r="X3344" s="44">
        <v>310106</v>
      </c>
      <c r="Y3344" s="34" t="s">
        <v>7523</v>
      </c>
      <c r="Z3344" s="43" t="s">
        <v>426</v>
      </c>
      <c r="AA3344" s="34" t="s">
        <v>7444</v>
      </c>
      <c r="AB3344" s="34" t="s">
        <v>7515</v>
      </c>
      <c r="AC3344" s="34"/>
      <c r="AD3344" s="44" t="s">
        <v>7516</v>
      </c>
      <c r="AE3344" s="44" t="s">
        <v>7516</v>
      </c>
      <c r="AF3344" s="43">
        <v>701</v>
      </c>
      <c r="AG3344" s="34" t="s">
        <v>7513</v>
      </c>
      <c r="AH3344" s="34" t="s">
        <v>7513</v>
      </c>
      <c r="AI3344" s="43" t="s">
        <v>7353</v>
      </c>
      <c r="AJ3344" s="44" t="s">
        <v>7517</v>
      </c>
      <c r="AK3344" s="295" t="s">
        <v>7518</v>
      </c>
      <c r="AL3344" s="44" t="s">
        <v>7519</v>
      </c>
      <c r="AM3344" s="44">
        <v>0</v>
      </c>
      <c r="AN3344" s="296">
        <v>0</v>
      </c>
      <c r="AO3344" s="34"/>
      <c r="AP3344" s="34"/>
      <c r="AQ3344" s="34"/>
      <c r="AR3344" s="34"/>
      <c r="AS3344" s="34"/>
      <c r="AT3344" s="44" t="e">
        <v>#N/A</v>
      </c>
      <c r="AU3344" s="44"/>
      <c r="AV3344" s="751" t="e" cm="1">
        <f t="array" ref="AV334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4" s="34"/>
      <c r="AX3344" s="34"/>
      <c r="AY3344" s="34"/>
      <c r="AZ3344" s="34"/>
      <c r="BA3344" s="34"/>
      <c r="BB3344" s="34"/>
      <c r="BC3344" s="34"/>
      <c r="BD3344" s="44">
        <v>310106</v>
      </c>
      <c r="BE3344" s="34" t="s">
        <v>7523</v>
      </c>
      <c r="BF3344" s="43" t="s">
        <v>426</v>
      </c>
      <c r="BG3344" s="34" t="s">
        <v>7444</v>
      </c>
      <c r="BH3344" s="34" t="s">
        <v>7515</v>
      </c>
      <c r="BI3344" s="34"/>
      <c r="BJ3344" s="44" t="s">
        <v>7516</v>
      </c>
      <c r="BK3344" s="44" t="s">
        <v>7516</v>
      </c>
    </row>
    <row r="3345" spans="22:63">
      <c r="V3345" s="43">
        <v>701</v>
      </c>
      <c r="W3345" s="34" t="s">
        <v>7513</v>
      </c>
      <c r="X3345" s="44">
        <v>310107</v>
      </c>
      <c r="Y3345" s="34" t="s">
        <v>7524</v>
      </c>
      <c r="Z3345" s="43" t="s">
        <v>426</v>
      </c>
      <c r="AA3345" s="34" t="s">
        <v>7444</v>
      </c>
      <c r="AB3345" s="34" t="s">
        <v>7515</v>
      </c>
      <c r="AC3345" s="34"/>
      <c r="AD3345" s="44" t="s">
        <v>7516</v>
      </c>
      <c r="AE3345" s="44" t="s">
        <v>7516</v>
      </c>
      <c r="AF3345" s="43">
        <v>701</v>
      </c>
      <c r="AG3345" s="34" t="s">
        <v>7513</v>
      </c>
      <c r="AH3345" s="34" t="s">
        <v>7513</v>
      </c>
      <c r="AI3345" s="43" t="s">
        <v>7353</v>
      </c>
      <c r="AJ3345" s="44" t="s">
        <v>7517</v>
      </c>
      <c r="AK3345" s="295" t="s">
        <v>7518</v>
      </c>
      <c r="AL3345" s="44" t="s">
        <v>7519</v>
      </c>
      <c r="AM3345" s="44">
        <v>0</v>
      </c>
      <c r="AN3345" s="296">
        <v>0</v>
      </c>
      <c r="AO3345" s="34"/>
      <c r="AP3345" s="34"/>
      <c r="AQ3345" s="34"/>
      <c r="AR3345" s="34"/>
      <c r="AS3345" s="34"/>
      <c r="AT3345" s="44" t="e">
        <v>#N/A</v>
      </c>
      <c r="AU3345" s="44"/>
      <c r="AV3345" s="751" t="e" cm="1">
        <f t="array" ref="AV334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5" s="34"/>
      <c r="AX3345" s="34"/>
      <c r="AY3345" s="34"/>
      <c r="AZ3345" s="34"/>
      <c r="BA3345" s="34"/>
      <c r="BB3345" s="34"/>
      <c r="BC3345" s="34"/>
      <c r="BD3345" s="44">
        <v>310107</v>
      </c>
      <c r="BE3345" s="34" t="s">
        <v>7524</v>
      </c>
      <c r="BF3345" s="43" t="s">
        <v>426</v>
      </c>
      <c r="BG3345" s="34" t="s">
        <v>7444</v>
      </c>
      <c r="BH3345" s="34" t="s">
        <v>7515</v>
      </c>
      <c r="BI3345" s="34"/>
      <c r="BJ3345" s="44" t="s">
        <v>7516</v>
      </c>
      <c r="BK3345" s="44" t="s">
        <v>7516</v>
      </c>
    </row>
    <row r="3346" spans="22:63">
      <c r="V3346" s="43">
        <v>701</v>
      </c>
      <c r="W3346" s="34" t="s">
        <v>7513</v>
      </c>
      <c r="X3346" s="44">
        <v>310108</v>
      </c>
      <c r="Y3346" s="34" t="s">
        <v>7525</v>
      </c>
      <c r="Z3346" s="43" t="s">
        <v>426</v>
      </c>
      <c r="AA3346" s="34" t="s">
        <v>7444</v>
      </c>
      <c r="AB3346" s="34" t="s">
        <v>7515</v>
      </c>
      <c r="AC3346" s="34"/>
      <c r="AD3346" s="44" t="s">
        <v>7516</v>
      </c>
      <c r="AE3346" s="44" t="s">
        <v>7516</v>
      </c>
      <c r="AF3346" s="43">
        <v>701</v>
      </c>
      <c r="AG3346" s="34" t="s">
        <v>7513</v>
      </c>
      <c r="AH3346" s="34" t="s">
        <v>7513</v>
      </c>
      <c r="AI3346" s="43" t="s">
        <v>7353</v>
      </c>
      <c r="AJ3346" s="44" t="s">
        <v>7517</v>
      </c>
      <c r="AK3346" s="295" t="s">
        <v>7518</v>
      </c>
      <c r="AL3346" s="44" t="s">
        <v>7519</v>
      </c>
      <c r="AM3346" s="44">
        <v>0</v>
      </c>
      <c r="AN3346" s="296">
        <v>0</v>
      </c>
      <c r="AO3346" s="34"/>
      <c r="AP3346" s="34"/>
      <c r="AQ3346" s="34"/>
      <c r="AR3346" s="34"/>
      <c r="AS3346" s="34"/>
      <c r="AT3346" s="44" t="e">
        <v>#N/A</v>
      </c>
      <c r="AU3346" s="44"/>
      <c r="AV3346" s="751" t="e" cm="1">
        <f t="array" ref="AV334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6" s="34"/>
      <c r="AX3346" s="34"/>
      <c r="AY3346" s="34"/>
      <c r="AZ3346" s="34"/>
      <c r="BA3346" s="34"/>
      <c r="BB3346" s="34"/>
      <c r="BC3346" s="34"/>
      <c r="BD3346" s="44">
        <v>310108</v>
      </c>
      <c r="BE3346" s="34" t="s">
        <v>7525</v>
      </c>
      <c r="BF3346" s="43" t="s">
        <v>426</v>
      </c>
      <c r="BG3346" s="34" t="s">
        <v>7444</v>
      </c>
      <c r="BH3346" s="34" t="s">
        <v>7515</v>
      </c>
      <c r="BI3346" s="34"/>
      <c r="BJ3346" s="44" t="s">
        <v>7516</v>
      </c>
      <c r="BK3346" s="44" t="s">
        <v>7516</v>
      </c>
    </row>
    <row r="3347" spans="22:63">
      <c r="V3347" s="43">
        <v>701</v>
      </c>
      <c r="W3347" s="34" t="s">
        <v>7513</v>
      </c>
      <c r="X3347" s="44">
        <v>310201</v>
      </c>
      <c r="Y3347" s="34" t="s">
        <v>7526</v>
      </c>
      <c r="Z3347" s="43" t="s">
        <v>426</v>
      </c>
      <c r="AA3347" s="34" t="s">
        <v>7526</v>
      </c>
      <c r="AB3347" s="34" t="s">
        <v>7515</v>
      </c>
      <c r="AC3347" s="34"/>
      <c r="AD3347" s="44" t="s">
        <v>7516</v>
      </c>
      <c r="AE3347" s="44" t="s">
        <v>7516</v>
      </c>
      <c r="AF3347" s="43">
        <v>701</v>
      </c>
      <c r="AG3347" s="34" t="s">
        <v>7513</v>
      </c>
      <c r="AH3347" s="34" t="s">
        <v>7513</v>
      </c>
      <c r="AI3347" s="43" t="s">
        <v>7353</v>
      </c>
      <c r="AJ3347" s="44" t="s">
        <v>7517</v>
      </c>
      <c r="AK3347" s="295" t="s">
        <v>7518</v>
      </c>
      <c r="AL3347" s="44" t="s">
        <v>7519</v>
      </c>
      <c r="AM3347" s="44">
        <v>0</v>
      </c>
      <c r="AN3347" s="296">
        <v>0</v>
      </c>
      <c r="AO3347" s="34"/>
      <c r="AP3347" s="34"/>
      <c r="AQ3347" s="34"/>
      <c r="AR3347" s="34"/>
      <c r="AS3347" s="34"/>
      <c r="AT3347" s="44" t="e">
        <v>#N/A</v>
      </c>
      <c r="AU3347" s="44"/>
      <c r="AV3347" s="751" t="e" cm="1">
        <f t="array" ref="AV334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7" s="34"/>
      <c r="AX3347" s="34"/>
      <c r="AY3347" s="34"/>
      <c r="AZ3347" s="34"/>
      <c r="BA3347" s="34"/>
      <c r="BB3347" s="34"/>
      <c r="BC3347" s="34"/>
      <c r="BD3347" s="44">
        <v>310201</v>
      </c>
      <c r="BE3347" s="34" t="s">
        <v>7526</v>
      </c>
      <c r="BF3347" s="43" t="s">
        <v>426</v>
      </c>
      <c r="BG3347" s="34" t="s">
        <v>7526</v>
      </c>
      <c r="BH3347" s="34" t="s">
        <v>7515</v>
      </c>
      <c r="BI3347" s="34"/>
      <c r="BJ3347" s="44" t="s">
        <v>7516</v>
      </c>
      <c r="BK3347" s="44" t="s">
        <v>7516</v>
      </c>
    </row>
    <row r="3348" spans="22:63">
      <c r="V3348" s="43">
        <v>701</v>
      </c>
      <c r="W3348" s="34" t="s">
        <v>7513</v>
      </c>
      <c r="X3348" s="44">
        <v>310200</v>
      </c>
      <c r="Y3348" s="34" t="s">
        <v>7527</v>
      </c>
      <c r="Z3348" s="43" t="s">
        <v>426</v>
      </c>
      <c r="AA3348" s="34" t="s">
        <v>7526</v>
      </c>
      <c r="AB3348" s="34" t="s">
        <v>7515</v>
      </c>
      <c r="AC3348" s="34"/>
      <c r="AD3348" s="44" t="s">
        <v>7516</v>
      </c>
      <c r="AE3348" s="44" t="s">
        <v>7516</v>
      </c>
      <c r="AF3348" s="43">
        <v>701</v>
      </c>
      <c r="AG3348" s="34" t="s">
        <v>7513</v>
      </c>
      <c r="AH3348" s="34" t="s">
        <v>7513</v>
      </c>
      <c r="AI3348" s="43" t="s">
        <v>7353</v>
      </c>
      <c r="AJ3348" s="44" t="s">
        <v>7517</v>
      </c>
      <c r="AK3348" s="295" t="s">
        <v>7518</v>
      </c>
      <c r="AL3348" s="44" t="s">
        <v>7519</v>
      </c>
      <c r="AM3348" s="44">
        <v>0</v>
      </c>
      <c r="AN3348" s="296">
        <v>0</v>
      </c>
      <c r="AO3348" s="34"/>
      <c r="AP3348" s="34"/>
      <c r="AQ3348" s="34"/>
      <c r="AR3348" s="34"/>
      <c r="AS3348" s="34"/>
      <c r="AT3348" s="44" t="e">
        <v>#N/A</v>
      </c>
      <c r="AU3348" s="44"/>
      <c r="AV3348" s="751" t="e" cm="1">
        <f t="array" ref="AV334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8" s="34"/>
      <c r="AX3348" s="34"/>
      <c r="AY3348" s="34"/>
      <c r="AZ3348" s="34"/>
      <c r="BA3348" s="34"/>
      <c r="BB3348" s="34"/>
      <c r="BC3348" s="34"/>
      <c r="BD3348" s="44">
        <v>310200</v>
      </c>
      <c r="BE3348" s="34" t="s">
        <v>7527</v>
      </c>
      <c r="BF3348" s="43" t="s">
        <v>426</v>
      </c>
      <c r="BG3348" s="34" t="s">
        <v>7526</v>
      </c>
      <c r="BH3348" s="34" t="s">
        <v>7515</v>
      </c>
      <c r="BI3348" s="34"/>
      <c r="BJ3348" s="44" t="s">
        <v>7516</v>
      </c>
      <c r="BK3348" s="44" t="s">
        <v>7516</v>
      </c>
    </row>
    <row r="3349" spans="22:63">
      <c r="V3349" s="43">
        <v>701</v>
      </c>
      <c r="W3349" s="34" t="s">
        <v>7513</v>
      </c>
      <c r="X3349" s="44">
        <v>310202</v>
      </c>
      <c r="Y3349" s="34" t="s">
        <v>7528</v>
      </c>
      <c r="Z3349" s="43" t="s">
        <v>426</v>
      </c>
      <c r="AA3349" s="34" t="s">
        <v>7526</v>
      </c>
      <c r="AB3349" s="34" t="s">
        <v>7515</v>
      </c>
      <c r="AC3349" s="34"/>
      <c r="AD3349" s="44" t="s">
        <v>7516</v>
      </c>
      <c r="AE3349" s="44" t="s">
        <v>7516</v>
      </c>
      <c r="AF3349" s="43">
        <v>701</v>
      </c>
      <c r="AG3349" s="34" t="s">
        <v>7513</v>
      </c>
      <c r="AH3349" s="34" t="s">
        <v>7513</v>
      </c>
      <c r="AI3349" s="43" t="s">
        <v>7353</v>
      </c>
      <c r="AJ3349" s="44" t="s">
        <v>7517</v>
      </c>
      <c r="AK3349" s="295" t="s">
        <v>7518</v>
      </c>
      <c r="AL3349" s="44" t="s">
        <v>7519</v>
      </c>
      <c r="AM3349" s="44">
        <v>0</v>
      </c>
      <c r="AN3349" s="296">
        <v>0</v>
      </c>
      <c r="AO3349" s="34"/>
      <c r="AP3349" s="34"/>
      <c r="AQ3349" s="34"/>
      <c r="AR3349" s="34"/>
      <c r="AS3349" s="34"/>
      <c r="AT3349" s="44" t="e">
        <v>#N/A</v>
      </c>
      <c r="AU3349" s="44"/>
      <c r="AV3349" s="751" t="e" cm="1">
        <f t="array" ref="AV334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49" s="34"/>
      <c r="AX3349" s="34"/>
      <c r="AY3349" s="34"/>
      <c r="AZ3349" s="34"/>
      <c r="BA3349" s="34"/>
      <c r="BB3349" s="34"/>
      <c r="BC3349" s="34"/>
      <c r="BD3349" s="44">
        <v>310202</v>
      </c>
      <c r="BE3349" s="34" t="s">
        <v>7528</v>
      </c>
      <c r="BF3349" s="43" t="s">
        <v>426</v>
      </c>
      <c r="BG3349" s="34" t="s">
        <v>7526</v>
      </c>
      <c r="BH3349" s="34" t="s">
        <v>7515</v>
      </c>
      <c r="BI3349" s="34"/>
      <c r="BJ3349" s="44" t="s">
        <v>7516</v>
      </c>
      <c r="BK3349" s="44" t="s">
        <v>7516</v>
      </c>
    </row>
    <row r="3350" spans="22:63">
      <c r="V3350" s="43">
        <v>701</v>
      </c>
      <c r="W3350" s="34" t="s">
        <v>7513</v>
      </c>
      <c r="X3350" s="44">
        <v>310203</v>
      </c>
      <c r="Y3350" s="34" t="s">
        <v>7529</v>
      </c>
      <c r="Z3350" s="43" t="s">
        <v>426</v>
      </c>
      <c r="AA3350" s="34" t="s">
        <v>7526</v>
      </c>
      <c r="AB3350" s="34" t="s">
        <v>7515</v>
      </c>
      <c r="AC3350" s="34"/>
      <c r="AD3350" s="44" t="s">
        <v>7516</v>
      </c>
      <c r="AE3350" s="44" t="s">
        <v>7516</v>
      </c>
      <c r="AF3350" s="43">
        <v>701</v>
      </c>
      <c r="AG3350" s="34" t="s">
        <v>7513</v>
      </c>
      <c r="AH3350" s="34" t="s">
        <v>7513</v>
      </c>
      <c r="AI3350" s="43" t="s">
        <v>7353</v>
      </c>
      <c r="AJ3350" s="44" t="s">
        <v>7517</v>
      </c>
      <c r="AK3350" s="295" t="s">
        <v>7518</v>
      </c>
      <c r="AL3350" s="44" t="s">
        <v>7519</v>
      </c>
      <c r="AM3350" s="44">
        <v>0</v>
      </c>
      <c r="AN3350" s="296">
        <v>0</v>
      </c>
      <c r="AO3350" s="34"/>
      <c r="AP3350" s="34"/>
      <c r="AQ3350" s="34"/>
      <c r="AR3350" s="34"/>
      <c r="AS3350" s="34"/>
      <c r="AT3350" s="44" t="e">
        <v>#N/A</v>
      </c>
      <c r="AU3350" s="44"/>
      <c r="AV3350" s="751" t="e" cm="1">
        <f t="array" ref="AV335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0" s="34"/>
      <c r="AX3350" s="34"/>
      <c r="AY3350" s="34"/>
      <c r="AZ3350" s="34"/>
      <c r="BA3350" s="34"/>
      <c r="BB3350" s="34"/>
      <c r="BC3350" s="34"/>
      <c r="BD3350" s="44">
        <v>310203</v>
      </c>
      <c r="BE3350" s="34" t="s">
        <v>7529</v>
      </c>
      <c r="BF3350" s="43" t="s">
        <v>426</v>
      </c>
      <c r="BG3350" s="34" t="s">
        <v>7526</v>
      </c>
      <c r="BH3350" s="34" t="s">
        <v>7515</v>
      </c>
      <c r="BI3350" s="34"/>
      <c r="BJ3350" s="44" t="s">
        <v>7516</v>
      </c>
      <c r="BK3350" s="44" t="s">
        <v>7516</v>
      </c>
    </row>
    <row r="3351" spans="22:63">
      <c r="V3351" s="43">
        <v>701</v>
      </c>
      <c r="W3351" s="34" t="s">
        <v>7513</v>
      </c>
      <c r="X3351" s="44">
        <v>310205</v>
      </c>
      <c r="Y3351" s="34" t="s">
        <v>7530</v>
      </c>
      <c r="Z3351" s="43" t="s">
        <v>426</v>
      </c>
      <c r="AA3351" s="34" t="s">
        <v>7526</v>
      </c>
      <c r="AB3351" s="34" t="s">
        <v>7515</v>
      </c>
      <c r="AC3351" s="34"/>
      <c r="AD3351" s="44" t="s">
        <v>7516</v>
      </c>
      <c r="AE3351" s="44" t="s">
        <v>7516</v>
      </c>
      <c r="AF3351" s="43">
        <v>701</v>
      </c>
      <c r="AG3351" s="34" t="s">
        <v>7513</v>
      </c>
      <c r="AH3351" s="34" t="s">
        <v>7513</v>
      </c>
      <c r="AI3351" s="43" t="s">
        <v>7353</v>
      </c>
      <c r="AJ3351" s="44" t="s">
        <v>7517</v>
      </c>
      <c r="AK3351" s="295" t="s">
        <v>7518</v>
      </c>
      <c r="AL3351" s="44" t="s">
        <v>7519</v>
      </c>
      <c r="AM3351" s="44">
        <v>0</v>
      </c>
      <c r="AN3351" s="296">
        <v>0</v>
      </c>
      <c r="AO3351" s="34"/>
      <c r="AP3351" s="34"/>
      <c r="AQ3351" s="34"/>
      <c r="AR3351" s="34"/>
      <c r="AS3351" s="34"/>
      <c r="AT3351" s="44" t="e">
        <v>#N/A</v>
      </c>
      <c r="AU3351" s="44"/>
      <c r="AV3351" s="751" t="e" cm="1">
        <f t="array" ref="AV335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1" s="34"/>
      <c r="AX3351" s="34"/>
      <c r="AY3351" s="34"/>
      <c r="AZ3351" s="34"/>
      <c r="BA3351" s="34"/>
      <c r="BB3351" s="34"/>
      <c r="BC3351" s="34"/>
      <c r="BD3351" s="44">
        <v>310205</v>
      </c>
      <c r="BE3351" s="34" t="s">
        <v>7530</v>
      </c>
      <c r="BF3351" s="43" t="s">
        <v>426</v>
      </c>
      <c r="BG3351" s="34" t="s">
        <v>7526</v>
      </c>
      <c r="BH3351" s="34" t="s">
        <v>7515</v>
      </c>
      <c r="BI3351" s="34"/>
      <c r="BJ3351" s="44" t="s">
        <v>7516</v>
      </c>
      <c r="BK3351" s="44" t="s">
        <v>7516</v>
      </c>
    </row>
    <row r="3352" spans="22:63">
      <c r="V3352" s="43">
        <v>701</v>
      </c>
      <c r="W3352" s="34" t="s">
        <v>7513</v>
      </c>
      <c r="X3352" s="44">
        <v>310204</v>
      </c>
      <c r="Y3352" s="34" t="s">
        <v>7531</v>
      </c>
      <c r="Z3352" s="43" t="s">
        <v>426</v>
      </c>
      <c r="AA3352" s="34" t="s">
        <v>7526</v>
      </c>
      <c r="AB3352" s="34" t="s">
        <v>7515</v>
      </c>
      <c r="AC3352" s="34"/>
      <c r="AD3352" s="44" t="s">
        <v>7516</v>
      </c>
      <c r="AE3352" s="44" t="s">
        <v>7516</v>
      </c>
      <c r="AF3352" s="43">
        <v>701</v>
      </c>
      <c r="AG3352" s="34" t="s">
        <v>7513</v>
      </c>
      <c r="AH3352" s="34" t="s">
        <v>7513</v>
      </c>
      <c r="AI3352" s="43" t="s">
        <v>7353</v>
      </c>
      <c r="AJ3352" s="44" t="s">
        <v>7517</v>
      </c>
      <c r="AK3352" s="295" t="s">
        <v>7518</v>
      </c>
      <c r="AL3352" s="44" t="s">
        <v>7519</v>
      </c>
      <c r="AM3352" s="44">
        <v>0</v>
      </c>
      <c r="AN3352" s="296">
        <v>0</v>
      </c>
      <c r="AO3352" s="34"/>
      <c r="AP3352" s="34"/>
      <c r="AQ3352" s="34"/>
      <c r="AR3352" s="34"/>
      <c r="AS3352" s="34"/>
      <c r="AT3352" s="44" t="e">
        <v>#N/A</v>
      </c>
      <c r="AU3352" s="44"/>
      <c r="AV3352" s="751" t="e" cm="1">
        <f t="array" ref="AV335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2" s="34"/>
      <c r="AX3352" s="34"/>
      <c r="AY3352" s="34"/>
      <c r="AZ3352" s="34"/>
      <c r="BA3352" s="34"/>
      <c r="BB3352" s="34"/>
      <c r="BC3352" s="34"/>
      <c r="BD3352" s="44">
        <v>310204</v>
      </c>
      <c r="BE3352" s="34" t="s">
        <v>7531</v>
      </c>
      <c r="BF3352" s="43" t="s">
        <v>426</v>
      </c>
      <c r="BG3352" s="34" t="s">
        <v>7526</v>
      </c>
      <c r="BH3352" s="34" t="s">
        <v>7515</v>
      </c>
      <c r="BI3352" s="34"/>
      <c r="BJ3352" s="44" t="s">
        <v>7516</v>
      </c>
      <c r="BK3352" s="44" t="s">
        <v>7516</v>
      </c>
    </row>
    <row r="3353" spans="22:63">
      <c r="V3353" s="43">
        <v>701</v>
      </c>
      <c r="W3353" s="34" t="s">
        <v>7513</v>
      </c>
      <c r="X3353" s="44">
        <v>310300</v>
      </c>
      <c r="Y3353" s="34" t="s">
        <v>7532</v>
      </c>
      <c r="Z3353" s="43" t="s">
        <v>426</v>
      </c>
      <c r="AA3353" s="34" t="s">
        <v>7519</v>
      </c>
      <c r="AB3353" s="34" t="s">
        <v>7515</v>
      </c>
      <c r="AC3353" s="34"/>
      <c r="AD3353" s="44" t="s">
        <v>7516</v>
      </c>
      <c r="AE3353" s="44" t="s">
        <v>7516</v>
      </c>
      <c r="AF3353" s="43">
        <v>701</v>
      </c>
      <c r="AG3353" s="34" t="s">
        <v>7513</v>
      </c>
      <c r="AH3353" s="34" t="s">
        <v>7513</v>
      </c>
      <c r="AI3353" s="43" t="s">
        <v>7353</v>
      </c>
      <c r="AJ3353" s="44" t="s">
        <v>7517</v>
      </c>
      <c r="AK3353" s="295" t="s">
        <v>7518</v>
      </c>
      <c r="AL3353" s="44" t="s">
        <v>7519</v>
      </c>
      <c r="AM3353" s="44">
        <v>0</v>
      </c>
      <c r="AN3353" s="296">
        <v>0</v>
      </c>
      <c r="AO3353" s="34"/>
      <c r="AP3353" s="34"/>
      <c r="AQ3353" s="34"/>
      <c r="AR3353" s="34"/>
      <c r="AS3353" s="34"/>
      <c r="AT3353" s="44" t="e">
        <v>#N/A</v>
      </c>
      <c r="AU3353" s="44"/>
      <c r="AV3353" s="751" t="e" cm="1">
        <f t="array" ref="AV335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3" s="34"/>
      <c r="AX3353" s="34"/>
      <c r="AY3353" s="34"/>
      <c r="AZ3353" s="34"/>
      <c r="BA3353" s="34"/>
      <c r="BB3353" s="34"/>
      <c r="BC3353" s="34"/>
      <c r="BD3353" s="44">
        <v>310300</v>
      </c>
      <c r="BE3353" s="34" t="s">
        <v>7532</v>
      </c>
      <c r="BF3353" s="43" t="s">
        <v>426</v>
      </c>
      <c r="BG3353" s="34" t="s">
        <v>7519</v>
      </c>
      <c r="BH3353" s="34" t="s">
        <v>7515</v>
      </c>
      <c r="BI3353" s="34"/>
      <c r="BJ3353" s="44" t="s">
        <v>7516</v>
      </c>
      <c r="BK3353" s="44" t="s">
        <v>7516</v>
      </c>
    </row>
    <row r="3354" spans="22:63">
      <c r="V3354" s="43">
        <v>701</v>
      </c>
      <c r="W3354" s="34" t="s">
        <v>7513</v>
      </c>
      <c r="X3354" s="44">
        <v>310303</v>
      </c>
      <c r="Y3354" s="34" t="s">
        <v>7533</v>
      </c>
      <c r="Z3354" s="43" t="s">
        <v>426</v>
      </c>
      <c r="AA3354" s="34" t="s">
        <v>7519</v>
      </c>
      <c r="AB3354" s="34" t="s">
        <v>7515</v>
      </c>
      <c r="AC3354" s="34"/>
      <c r="AD3354" s="44" t="s">
        <v>7516</v>
      </c>
      <c r="AE3354" s="44" t="s">
        <v>7516</v>
      </c>
      <c r="AF3354" s="43">
        <v>701</v>
      </c>
      <c r="AG3354" s="34" t="s">
        <v>7513</v>
      </c>
      <c r="AH3354" s="34" t="s">
        <v>7513</v>
      </c>
      <c r="AI3354" s="43" t="s">
        <v>7353</v>
      </c>
      <c r="AJ3354" s="44" t="s">
        <v>7517</v>
      </c>
      <c r="AK3354" s="295" t="s">
        <v>7518</v>
      </c>
      <c r="AL3354" s="44" t="s">
        <v>7519</v>
      </c>
      <c r="AM3354" s="44">
        <v>0</v>
      </c>
      <c r="AN3354" s="296">
        <v>0</v>
      </c>
      <c r="AO3354" s="34"/>
      <c r="AP3354" s="34"/>
      <c r="AQ3354" s="34"/>
      <c r="AR3354" s="34"/>
      <c r="AS3354" s="34"/>
      <c r="AT3354" s="44" t="e">
        <v>#N/A</v>
      </c>
      <c r="AU3354" s="44"/>
      <c r="AV3354" s="751" t="e" cm="1">
        <f t="array" ref="AV335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4" s="34"/>
      <c r="AX3354" s="34"/>
      <c r="AY3354" s="34"/>
      <c r="AZ3354" s="34"/>
      <c r="BA3354" s="34"/>
      <c r="BB3354" s="34"/>
      <c r="BC3354" s="34"/>
      <c r="BD3354" s="44">
        <v>310303</v>
      </c>
      <c r="BE3354" s="34" t="s">
        <v>7533</v>
      </c>
      <c r="BF3354" s="43" t="s">
        <v>426</v>
      </c>
      <c r="BG3354" s="34" t="s">
        <v>7519</v>
      </c>
      <c r="BH3354" s="34" t="s">
        <v>7515</v>
      </c>
      <c r="BI3354" s="34"/>
      <c r="BJ3354" s="44" t="s">
        <v>7516</v>
      </c>
      <c r="BK3354" s="44" t="s">
        <v>7516</v>
      </c>
    </row>
    <row r="3355" spans="22:63">
      <c r="V3355" s="43">
        <v>701</v>
      </c>
      <c r="W3355" s="34" t="s">
        <v>7513</v>
      </c>
      <c r="X3355" s="44">
        <v>310304</v>
      </c>
      <c r="Y3355" s="34" t="s">
        <v>7534</v>
      </c>
      <c r="Z3355" s="43" t="s">
        <v>426</v>
      </c>
      <c r="AA3355" s="34" t="s">
        <v>7519</v>
      </c>
      <c r="AB3355" s="34" t="s">
        <v>7515</v>
      </c>
      <c r="AC3355" s="34"/>
      <c r="AD3355" s="44" t="s">
        <v>7516</v>
      </c>
      <c r="AE3355" s="44" t="s">
        <v>7516</v>
      </c>
      <c r="AF3355" s="43">
        <v>701</v>
      </c>
      <c r="AG3355" s="34" t="s">
        <v>7513</v>
      </c>
      <c r="AH3355" s="34" t="s">
        <v>7513</v>
      </c>
      <c r="AI3355" s="43" t="s">
        <v>7353</v>
      </c>
      <c r="AJ3355" s="44" t="s">
        <v>7517</v>
      </c>
      <c r="AK3355" s="295" t="s">
        <v>7518</v>
      </c>
      <c r="AL3355" s="44" t="s">
        <v>7519</v>
      </c>
      <c r="AM3355" s="44">
        <v>0</v>
      </c>
      <c r="AN3355" s="296">
        <v>0</v>
      </c>
      <c r="AO3355" s="34"/>
      <c r="AP3355" s="34"/>
      <c r="AQ3355" s="34"/>
      <c r="AR3355" s="34"/>
      <c r="AS3355" s="34"/>
      <c r="AT3355" s="44" t="e">
        <v>#N/A</v>
      </c>
      <c r="AU3355" s="44"/>
      <c r="AV3355" s="751" t="e" cm="1">
        <f t="array" ref="AV335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5" s="34"/>
      <c r="AX3355" s="34"/>
      <c r="AY3355" s="34"/>
      <c r="AZ3355" s="34"/>
      <c r="BA3355" s="34"/>
      <c r="BB3355" s="34"/>
      <c r="BC3355" s="34"/>
      <c r="BD3355" s="44">
        <v>310304</v>
      </c>
      <c r="BE3355" s="34" t="s">
        <v>7534</v>
      </c>
      <c r="BF3355" s="43" t="s">
        <v>426</v>
      </c>
      <c r="BG3355" s="34" t="s">
        <v>7519</v>
      </c>
      <c r="BH3355" s="34" t="s">
        <v>7515</v>
      </c>
      <c r="BI3355" s="34"/>
      <c r="BJ3355" s="44" t="s">
        <v>7516</v>
      </c>
      <c r="BK3355" s="44" t="s">
        <v>7516</v>
      </c>
    </row>
    <row r="3356" spans="22:63">
      <c r="V3356" s="43">
        <v>701</v>
      </c>
      <c r="W3356" s="34" t="s">
        <v>7513</v>
      </c>
      <c r="X3356" s="44">
        <v>310308</v>
      </c>
      <c r="Y3356" s="34" t="s">
        <v>7535</v>
      </c>
      <c r="Z3356" s="43" t="s">
        <v>426</v>
      </c>
      <c r="AA3356" s="34" t="s">
        <v>7519</v>
      </c>
      <c r="AB3356" s="34" t="s">
        <v>7515</v>
      </c>
      <c r="AC3356" s="34"/>
      <c r="AD3356" s="44" t="s">
        <v>7516</v>
      </c>
      <c r="AE3356" s="44" t="s">
        <v>7516</v>
      </c>
      <c r="AF3356" s="43">
        <v>701</v>
      </c>
      <c r="AG3356" s="34" t="s">
        <v>7513</v>
      </c>
      <c r="AH3356" s="34" t="s">
        <v>7513</v>
      </c>
      <c r="AI3356" s="43" t="s">
        <v>7353</v>
      </c>
      <c r="AJ3356" s="44" t="s">
        <v>7517</v>
      </c>
      <c r="AK3356" s="295" t="s">
        <v>7518</v>
      </c>
      <c r="AL3356" s="44" t="s">
        <v>7519</v>
      </c>
      <c r="AM3356" s="44">
        <v>0</v>
      </c>
      <c r="AN3356" s="296">
        <v>0</v>
      </c>
      <c r="AO3356" s="34"/>
      <c r="AP3356" s="34"/>
      <c r="AQ3356" s="34"/>
      <c r="AR3356" s="34"/>
      <c r="AS3356" s="34"/>
      <c r="AT3356" s="44" t="e">
        <v>#N/A</v>
      </c>
      <c r="AU3356" s="44"/>
      <c r="AV3356" s="751" t="e" cm="1">
        <f t="array" ref="AV335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6" s="34"/>
      <c r="AX3356" s="34"/>
      <c r="AY3356" s="34"/>
      <c r="AZ3356" s="34"/>
      <c r="BA3356" s="34"/>
      <c r="BB3356" s="34"/>
      <c r="BC3356" s="34"/>
      <c r="BD3356" s="44">
        <v>310308</v>
      </c>
      <c r="BE3356" s="34" t="s">
        <v>7535</v>
      </c>
      <c r="BF3356" s="43" t="s">
        <v>426</v>
      </c>
      <c r="BG3356" s="34" t="s">
        <v>7519</v>
      </c>
      <c r="BH3356" s="34" t="s">
        <v>7515</v>
      </c>
      <c r="BI3356" s="34"/>
      <c r="BJ3356" s="44" t="s">
        <v>7516</v>
      </c>
      <c r="BK3356" s="44" t="s">
        <v>7516</v>
      </c>
    </row>
    <row r="3357" spans="22:63">
      <c r="V3357" s="43">
        <v>701</v>
      </c>
      <c r="W3357" s="34" t="s">
        <v>7513</v>
      </c>
      <c r="X3357" s="44">
        <v>310310</v>
      </c>
      <c r="Y3357" s="34" t="s">
        <v>7536</v>
      </c>
      <c r="Z3357" s="43" t="s">
        <v>426</v>
      </c>
      <c r="AA3357" s="34" t="s">
        <v>7519</v>
      </c>
      <c r="AB3357" s="34" t="s">
        <v>7515</v>
      </c>
      <c r="AC3357" s="34"/>
      <c r="AD3357" s="44" t="s">
        <v>7516</v>
      </c>
      <c r="AE3357" s="44" t="s">
        <v>7516</v>
      </c>
      <c r="AF3357" s="43">
        <v>701</v>
      </c>
      <c r="AG3357" s="34" t="s">
        <v>7513</v>
      </c>
      <c r="AH3357" s="34" t="s">
        <v>7513</v>
      </c>
      <c r="AI3357" s="43" t="s">
        <v>7353</v>
      </c>
      <c r="AJ3357" s="44" t="s">
        <v>7517</v>
      </c>
      <c r="AK3357" s="295" t="s">
        <v>7518</v>
      </c>
      <c r="AL3357" s="44" t="s">
        <v>7519</v>
      </c>
      <c r="AM3357" s="44">
        <v>0</v>
      </c>
      <c r="AN3357" s="296">
        <v>0</v>
      </c>
      <c r="AO3357" s="34"/>
      <c r="AP3357" s="34"/>
      <c r="AQ3357" s="34"/>
      <c r="AR3357" s="34"/>
      <c r="AS3357" s="34"/>
      <c r="AT3357" s="44" t="e">
        <v>#N/A</v>
      </c>
      <c r="AU3357" s="44"/>
      <c r="AV3357" s="751" t="e" cm="1">
        <f t="array" ref="AV335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7" s="34"/>
      <c r="AX3357" s="34"/>
      <c r="AY3357" s="34"/>
      <c r="AZ3357" s="34"/>
      <c r="BA3357" s="34"/>
      <c r="BB3357" s="34"/>
      <c r="BC3357" s="34"/>
      <c r="BD3357" s="44">
        <v>310310</v>
      </c>
      <c r="BE3357" s="34" t="s">
        <v>7536</v>
      </c>
      <c r="BF3357" s="43" t="s">
        <v>426</v>
      </c>
      <c r="BG3357" s="34" t="s">
        <v>7519</v>
      </c>
      <c r="BH3357" s="34" t="s">
        <v>7515</v>
      </c>
      <c r="BI3357" s="34"/>
      <c r="BJ3357" s="44" t="s">
        <v>7516</v>
      </c>
      <c r="BK3357" s="44" t="s">
        <v>7516</v>
      </c>
    </row>
    <row r="3358" spans="22:63">
      <c r="V3358" s="43">
        <v>701</v>
      </c>
      <c r="W3358" s="34" t="s">
        <v>7513</v>
      </c>
      <c r="X3358" s="44">
        <v>310301</v>
      </c>
      <c r="Y3358" s="34" t="s">
        <v>7537</v>
      </c>
      <c r="Z3358" s="43" t="s">
        <v>426</v>
      </c>
      <c r="AA3358" s="34" t="s">
        <v>7519</v>
      </c>
      <c r="AB3358" s="34" t="s">
        <v>7515</v>
      </c>
      <c r="AC3358" s="34"/>
      <c r="AD3358" s="44" t="s">
        <v>7516</v>
      </c>
      <c r="AE3358" s="44" t="s">
        <v>7516</v>
      </c>
      <c r="AF3358" s="43">
        <v>701</v>
      </c>
      <c r="AG3358" s="34" t="s">
        <v>7513</v>
      </c>
      <c r="AH3358" s="34" t="s">
        <v>7513</v>
      </c>
      <c r="AI3358" s="43" t="s">
        <v>7353</v>
      </c>
      <c r="AJ3358" s="44" t="s">
        <v>7517</v>
      </c>
      <c r="AK3358" s="295" t="s">
        <v>7518</v>
      </c>
      <c r="AL3358" s="44" t="s">
        <v>7519</v>
      </c>
      <c r="AM3358" s="44">
        <v>0</v>
      </c>
      <c r="AN3358" s="296">
        <v>0</v>
      </c>
      <c r="AO3358" s="34"/>
      <c r="AP3358" s="34"/>
      <c r="AQ3358" s="34"/>
      <c r="AR3358" s="34"/>
      <c r="AS3358" s="34"/>
      <c r="AT3358" s="44" t="e">
        <v>#N/A</v>
      </c>
      <c r="AU3358" s="44"/>
      <c r="AV3358" s="751" t="e" cm="1">
        <f t="array" ref="AV335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8" s="34"/>
      <c r="AX3358" s="34"/>
      <c r="AY3358" s="34"/>
      <c r="AZ3358" s="34"/>
      <c r="BA3358" s="34"/>
      <c r="BB3358" s="34"/>
      <c r="BC3358" s="34"/>
      <c r="BD3358" s="44">
        <v>310301</v>
      </c>
      <c r="BE3358" s="34" t="s">
        <v>7537</v>
      </c>
      <c r="BF3358" s="43" t="s">
        <v>426</v>
      </c>
      <c r="BG3358" s="34" t="s">
        <v>7519</v>
      </c>
      <c r="BH3358" s="34" t="s">
        <v>7515</v>
      </c>
      <c r="BI3358" s="34"/>
      <c r="BJ3358" s="44" t="s">
        <v>7516</v>
      </c>
      <c r="BK3358" s="44" t="s">
        <v>7516</v>
      </c>
    </row>
    <row r="3359" spans="22:63">
      <c r="V3359" s="43">
        <v>701</v>
      </c>
      <c r="W3359" s="34" t="s">
        <v>7513</v>
      </c>
      <c r="X3359" s="44">
        <v>310302</v>
      </c>
      <c r="Y3359" s="34" t="s">
        <v>999</v>
      </c>
      <c r="Z3359" s="43" t="s">
        <v>426</v>
      </c>
      <c r="AA3359" s="34" t="s">
        <v>7519</v>
      </c>
      <c r="AB3359" s="34" t="s">
        <v>7515</v>
      </c>
      <c r="AC3359" s="34"/>
      <c r="AD3359" s="44" t="s">
        <v>7516</v>
      </c>
      <c r="AE3359" s="44" t="s">
        <v>7516</v>
      </c>
      <c r="AF3359" s="43">
        <v>701</v>
      </c>
      <c r="AG3359" s="34" t="s">
        <v>7513</v>
      </c>
      <c r="AH3359" s="34" t="s">
        <v>7513</v>
      </c>
      <c r="AI3359" s="43" t="s">
        <v>7353</v>
      </c>
      <c r="AJ3359" s="44" t="s">
        <v>7517</v>
      </c>
      <c r="AK3359" s="295" t="s">
        <v>7518</v>
      </c>
      <c r="AL3359" s="44" t="s">
        <v>7519</v>
      </c>
      <c r="AM3359" s="44">
        <v>0</v>
      </c>
      <c r="AN3359" s="296">
        <v>0</v>
      </c>
      <c r="AO3359" s="34"/>
      <c r="AP3359" s="34"/>
      <c r="AQ3359" s="34"/>
      <c r="AR3359" s="34"/>
      <c r="AS3359" s="34"/>
      <c r="AT3359" s="44" t="e">
        <v>#N/A</v>
      </c>
      <c r="AU3359" s="44"/>
      <c r="AV3359" s="751" t="e" cm="1">
        <f t="array" ref="AV335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59" s="34"/>
      <c r="AX3359" s="34"/>
      <c r="AY3359" s="34"/>
      <c r="AZ3359" s="34"/>
      <c r="BA3359" s="34"/>
      <c r="BB3359" s="34"/>
      <c r="BC3359" s="34"/>
      <c r="BD3359" s="44">
        <v>310302</v>
      </c>
      <c r="BE3359" s="34" t="s">
        <v>999</v>
      </c>
      <c r="BF3359" s="43" t="s">
        <v>426</v>
      </c>
      <c r="BG3359" s="34" t="s">
        <v>7519</v>
      </c>
      <c r="BH3359" s="34" t="s">
        <v>7515</v>
      </c>
      <c r="BI3359" s="34"/>
      <c r="BJ3359" s="44" t="s">
        <v>7516</v>
      </c>
      <c r="BK3359" s="44" t="s">
        <v>7516</v>
      </c>
    </row>
    <row r="3360" spans="22:63">
      <c r="V3360" s="43">
        <v>701</v>
      </c>
      <c r="W3360" s="34" t="s">
        <v>7513</v>
      </c>
      <c r="X3360" s="44">
        <v>310305</v>
      </c>
      <c r="Y3360" s="34" t="s">
        <v>3572</v>
      </c>
      <c r="Z3360" s="43" t="s">
        <v>426</v>
      </c>
      <c r="AA3360" s="34" t="s">
        <v>7519</v>
      </c>
      <c r="AB3360" s="34" t="s">
        <v>7515</v>
      </c>
      <c r="AC3360" s="34"/>
      <c r="AD3360" s="44" t="s">
        <v>7516</v>
      </c>
      <c r="AE3360" s="44" t="s">
        <v>7516</v>
      </c>
      <c r="AF3360" s="43">
        <v>701</v>
      </c>
      <c r="AG3360" s="34" t="s">
        <v>7513</v>
      </c>
      <c r="AH3360" s="34" t="s">
        <v>7513</v>
      </c>
      <c r="AI3360" s="43" t="s">
        <v>7353</v>
      </c>
      <c r="AJ3360" s="44" t="s">
        <v>7517</v>
      </c>
      <c r="AK3360" s="295" t="s">
        <v>7518</v>
      </c>
      <c r="AL3360" s="44" t="s">
        <v>7519</v>
      </c>
      <c r="AM3360" s="44">
        <v>0</v>
      </c>
      <c r="AN3360" s="296">
        <v>0</v>
      </c>
      <c r="AO3360" s="34"/>
      <c r="AP3360" s="34"/>
      <c r="AQ3360" s="34"/>
      <c r="AR3360" s="34"/>
      <c r="AS3360" s="34"/>
      <c r="AT3360" s="44" t="e">
        <v>#N/A</v>
      </c>
      <c r="AU3360" s="44"/>
      <c r="AV3360" s="751" t="e" cm="1">
        <f t="array" ref="AV336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0" s="34"/>
      <c r="AX3360" s="34"/>
      <c r="AY3360" s="34"/>
      <c r="AZ3360" s="34"/>
      <c r="BA3360" s="34"/>
      <c r="BB3360" s="34"/>
      <c r="BC3360" s="34"/>
      <c r="BD3360" s="44">
        <v>310305</v>
      </c>
      <c r="BE3360" s="34" t="s">
        <v>3572</v>
      </c>
      <c r="BF3360" s="43" t="s">
        <v>426</v>
      </c>
      <c r="BG3360" s="34" t="s">
        <v>7519</v>
      </c>
      <c r="BH3360" s="34" t="s">
        <v>7515</v>
      </c>
      <c r="BI3360" s="34"/>
      <c r="BJ3360" s="44" t="s">
        <v>7516</v>
      </c>
      <c r="BK3360" s="44" t="s">
        <v>7516</v>
      </c>
    </row>
    <row r="3361" spans="22:63">
      <c r="V3361" s="43">
        <v>701</v>
      </c>
      <c r="W3361" s="34" t="s">
        <v>7513</v>
      </c>
      <c r="X3361" s="44">
        <v>310306</v>
      </c>
      <c r="Y3361" s="34" t="s">
        <v>7538</v>
      </c>
      <c r="Z3361" s="43" t="s">
        <v>426</v>
      </c>
      <c r="AA3361" s="34" t="s">
        <v>7519</v>
      </c>
      <c r="AB3361" s="34" t="s">
        <v>7515</v>
      </c>
      <c r="AC3361" s="34"/>
      <c r="AD3361" s="44" t="s">
        <v>7516</v>
      </c>
      <c r="AE3361" s="44" t="s">
        <v>7516</v>
      </c>
      <c r="AF3361" s="43">
        <v>701</v>
      </c>
      <c r="AG3361" s="34" t="s">
        <v>7513</v>
      </c>
      <c r="AH3361" s="34" t="s">
        <v>7513</v>
      </c>
      <c r="AI3361" s="43" t="s">
        <v>7353</v>
      </c>
      <c r="AJ3361" s="44" t="s">
        <v>7517</v>
      </c>
      <c r="AK3361" s="295" t="s">
        <v>7518</v>
      </c>
      <c r="AL3361" s="44" t="s">
        <v>7519</v>
      </c>
      <c r="AM3361" s="44">
        <v>0</v>
      </c>
      <c r="AN3361" s="296">
        <v>0</v>
      </c>
      <c r="AO3361" s="34"/>
      <c r="AP3361" s="34"/>
      <c r="AQ3361" s="34"/>
      <c r="AR3361" s="34"/>
      <c r="AS3361" s="34"/>
      <c r="AT3361" s="44" t="e">
        <v>#N/A</v>
      </c>
      <c r="AU3361" s="44"/>
      <c r="AV3361" s="751" t="e" cm="1">
        <f t="array" ref="AV336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1" s="34"/>
      <c r="AX3361" s="34"/>
      <c r="AY3361" s="34"/>
      <c r="AZ3361" s="34"/>
      <c r="BA3361" s="34"/>
      <c r="BB3361" s="34"/>
      <c r="BC3361" s="34"/>
      <c r="BD3361" s="44">
        <v>310306</v>
      </c>
      <c r="BE3361" s="34" t="s">
        <v>7538</v>
      </c>
      <c r="BF3361" s="43" t="s">
        <v>426</v>
      </c>
      <c r="BG3361" s="34" t="s">
        <v>7519</v>
      </c>
      <c r="BH3361" s="34" t="s">
        <v>7515</v>
      </c>
      <c r="BI3361" s="34"/>
      <c r="BJ3361" s="44" t="s">
        <v>7516</v>
      </c>
      <c r="BK3361" s="44" t="s">
        <v>7516</v>
      </c>
    </row>
    <row r="3362" spans="22:63">
      <c r="V3362" s="43">
        <v>701</v>
      </c>
      <c r="W3362" s="34" t="s">
        <v>7513</v>
      </c>
      <c r="X3362" s="44">
        <v>310307</v>
      </c>
      <c r="Y3362" s="34" t="s">
        <v>1175</v>
      </c>
      <c r="Z3362" s="43" t="s">
        <v>426</v>
      </c>
      <c r="AA3362" s="34" t="s">
        <v>7519</v>
      </c>
      <c r="AB3362" s="34" t="s">
        <v>7515</v>
      </c>
      <c r="AC3362" s="34"/>
      <c r="AD3362" s="44" t="s">
        <v>7516</v>
      </c>
      <c r="AE3362" s="44" t="s">
        <v>7516</v>
      </c>
      <c r="AF3362" s="43">
        <v>701</v>
      </c>
      <c r="AG3362" s="34" t="s">
        <v>7513</v>
      </c>
      <c r="AH3362" s="34" t="s">
        <v>7513</v>
      </c>
      <c r="AI3362" s="43" t="s">
        <v>7353</v>
      </c>
      <c r="AJ3362" s="44" t="s">
        <v>7517</v>
      </c>
      <c r="AK3362" s="295" t="s">
        <v>7518</v>
      </c>
      <c r="AL3362" s="44" t="s">
        <v>7519</v>
      </c>
      <c r="AM3362" s="44">
        <v>0</v>
      </c>
      <c r="AN3362" s="296">
        <v>0</v>
      </c>
      <c r="AO3362" s="34"/>
      <c r="AP3362" s="34"/>
      <c r="AQ3362" s="34"/>
      <c r="AR3362" s="34"/>
      <c r="AS3362" s="34"/>
      <c r="AT3362" s="44" t="e">
        <v>#N/A</v>
      </c>
      <c r="AU3362" s="44"/>
      <c r="AV3362" s="751" t="e" cm="1">
        <f t="array" ref="AV336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2" s="34"/>
      <c r="AX3362" s="34"/>
      <c r="AY3362" s="34"/>
      <c r="AZ3362" s="34"/>
      <c r="BA3362" s="34"/>
      <c r="BB3362" s="34"/>
      <c r="BC3362" s="34"/>
      <c r="BD3362" s="44">
        <v>310307</v>
      </c>
      <c r="BE3362" s="34" t="s">
        <v>1175</v>
      </c>
      <c r="BF3362" s="43" t="s">
        <v>426</v>
      </c>
      <c r="BG3362" s="34" t="s">
        <v>7519</v>
      </c>
      <c r="BH3362" s="34" t="s">
        <v>7515</v>
      </c>
      <c r="BI3362" s="34"/>
      <c r="BJ3362" s="44" t="s">
        <v>7516</v>
      </c>
      <c r="BK3362" s="44" t="s">
        <v>7516</v>
      </c>
    </row>
    <row r="3363" spans="22:63">
      <c r="V3363" s="43">
        <v>701</v>
      </c>
      <c r="W3363" s="34" t="s">
        <v>7513</v>
      </c>
      <c r="X3363" s="44">
        <v>310309</v>
      </c>
      <c r="Y3363" s="34" t="s">
        <v>2381</v>
      </c>
      <c r="Z3363" s="43" t="s">
        <v>426</v>
      </c>
      <c r="AA3363" s="34" t="s">
        <v>7519</v>
      </c>
      <c r="AB3363" s="34" t="s">
        <v>7515</v>
      </c>
      <c r="AC3363" s="34"/>
      <c r="AD3363" s="44" t="s">
        <v>7516</v>
      </c>
      <c r="AE3363" s="44" t="s">
        <v>7516</v>
      </c>
      <c r="AF3363" s="43">
        <v>701</v>
      </c>
      <c r="AG3363" s="34" t="s">
        <v>7513</v>
      </c>
      <c r="AH3363" s="34" t="s">
        <v>7513</v>
      </c>
      <c r="AI3363" s="43" t="s">
        <v>7353</v>
      </c>
      <c r="AJ3363" s="44" t="s">
        <v>7517</v>
      </c>
      <c r="AK3363" s="295" t="s">
        <v>7518</v>
      </c>
      <c r="AL3363" s="44" t="s">
        <v>7519</v>
      </c>
      <c r="AM3363" s="44">
        <v>0</v>
      </c>
      <c r="AN3363" s="296">
        <v>0</v>
      </c>
      <c r="AO3363" s="34"/>
      <c r="AP3363" s="34"/>
      <c r="AQ3363" s="34"/>
      <c r="AR3363" s="34"/>
      <c r="AS3363" s="34"/>
      <c r="AT3363" s="44" t="e">
        <v>#N/A</v>
      </c>
      <c r="AU3363" s="44"/>
      <c r="AV3363" s="751" t="e" cm="1">
        <f t="array" ref="AV336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3" s="34"/>
      <c r="AX3363" s="34"/>
      <c r="AY3363" s="34"/>
      <c r="AZ3363" s="34"/>
      <c r="BA3363" s="34"/>
      <c r="BB3363" s="34"/>
      <c r="BC3363" s="34"/>
      <c r="BD3363" s="44">
        <v>310309</v>
      </c>
      <c r="BE3363" s="34" t="s">
        <v>2381</v>
      </c>
      <c r="BF3363" s="43" t="s">
        <v>426</v>
      </c>
      <c r="BG3363" s="34" t="s">
        <v>7519</v>
      </c>
      <c r="BH3363" s="34" t="s">
        <v>7515</v>
      </c>
      <c r="BI3363" s="34"/>
      <c r="BJ3363" s="44" t="s">
        <v>7516</v>
      </c>
      <c r="BK3363" s="44" t="s">
        <v>7516</v>
      </c>
    </row>
    <row r="3364" spans="22:63">
      <c r="V3364" s="43">
        <v>701</v>
      </c>
      <c r="W3364" s="34" t="s">
        <v>7513</v>
      </c>
      <c r="X3364" s="44">
        <v>310401</v>
      </c>
      <c r="Y3364" s="34" t="s">
        <v>7539</v>
      </c>
      <c r="Z3364" s="43" t="s">
        <v>426</v>
      </c>
      <c r="AA3364" s="34" t="s">
        <v>7540</v>
      </c>
      <c r="AB3364" s="34" t="s">
        <v>7515</v>
      </c>
      <c r="AC3364" s="34"/>
      <c r="AD3364" s="44" t="s">
        <v>7516</v>
      </c>
      <c r="AE3364" s="44" t="s">
        <v>7516</v>
      </c>
      <c r="AF3364" s="43">
        <v>701</v>
      </c>
      <c r="AG3364" s="34" t="s">
        <v>7513</v>
      </c>
      <c r="AH3364" s="34" t="s">
        <v>7513</v>
      </c>
      <c r="AI3364" s="43" t="s">
        <v>7353</v>
      </c>
      <c r="AJ3364" s="44" t="s">
        <v>7517</v>
      </c>
      <c r="AK3364" s="295" t="s">
        <v>7518</v>
      </c>
      <c r="AL3364" s="44" t="s">
        <v>7519</v>
      </c>
      <c r="AM3364" s="44">
        <v>0</v>
      </c>
      <c r="AN3364" s="296">
        <v>0</v>
      </c>
      <c r="AO3364" s="34"/>
      <c r="AP3364" s="34"/>
      <c r="AQ3364" s="34"/>
      <c r="AR3364" s="34"/>
      <c r="AS3364" s="34"/>
      <c r="AT3364" s="44" t="e">
        <v>#N/A</v>
      </c>
      <c r="AU3364" s="44"/>
      <c r="AV3364" s="751" t="e" cm="1">
        <f t="array" ref="AV336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4" s="34"/>
      <c r="AX3364" s="34"/>
      <c r="AY3364" s="34"/>
      <c r="AZ3364" s="34"/>
      <c r="BA3364" s="34"/>
      <c r="BB3364" s="34"/>
      <c r="BC3364" s="34"/>
      <c r="BD3364" s="44">
        <v>310401</v>
      </c>
      <c r="BE3364" s="34" t="s">
        <v>7539</v>
      </c>
      <c r="BF3364" s="43" t="s">
        <v>426</v>
      </c>
      <c r="BG3364" s="34" t="s">
        <v>7540</v>
      </c>
      <c r="BH3364" s="34" t="s">
        <v>7515</v>
      </c>
      <c r="BI3364" s="34"/>
      <c r="BJ3364" s="44" t="s">
        <v>7516</v>
      </c>
      <c r="BK3364" s="44" t="s">
        <v>7516</v>
      </c>
    </row>
    <row r="3365" spans="22:63">
      <c r="V3365" s="43">
        <v>701</v>
      </c>
      <c r="W3365" s="34" t="s">
        <v>7513</v>
      </c>
      <c r="X3365" s="44">
        <v>310402</v>
      </c>
      <c r="Y3365" s="34" t="s">
        <v>7541</v>
      </c>
      <c r="Z3365" s="43" t="s">
        <v>426</v>
      </c>
      <c r="AA3365" s="34" t="s">
        <v>7540</v>
      </c>
      <c r="AB3365" s="34" t="s">
        <v>7515</v>
      </c>
      <c r="AC3365" s="34"/>
      <c r="AD3365" s="44" t="s">
        <v>7516</v>
      </c>
      <c r="AE3365" s="44" t="s">
        <v>7516</v>
      </c>
      <c r="AF3365" s="43">
        <v>701</v>
      </c>
      <c r="AG3365" s="34" t="s">
        <v>7513</v>
      </c>
      <c r="AH3365" s="34" t="s">
        <v>7513</v>
      </c>
      <c r="AI3365" s="43" t="s">
        <v>7353</v>
      </c>
      <c r="AJ3365" s="44" t="s">
        <v>7517</v>
      </c>
      <c r="AK3365" s="295" t="s">
        <v>7518</v>
      </c>
      <c r="AL3365" s="44" t="s">
        <v>7519</v>
      </c>
      <c r="AM3365" s="44">
        <v>0</v>
      </c>
      <c r="AN3365" s="296">
        <v>0</v>
      </c>
      <c r="AO3365" s="34"/>
      <c r="AP3365" s="34"/>
      <c r="AQ3365" s="34"/>
      <c r="AR3365" s="34"/>
      <c r="AS3365" s="34"/>
      <c r="AT3365" s="44" t="e">
        <v>#N/A</v>
      </c>
      <c r="AU3365" s="44"/>
      <c r="AV3365" s="751" t="e" cm="1">
        <f t="array" ref="AV336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5" s="34"/>
      <c r="AX3365" s="34"/>
      <c r="AY3365" s="34"/>
      <c r="AZ3365" s="34"/>
      <c r="BA3365" s="34"/>
      <c r="BB3365" s="34"/>
      <c r="BC3365" s="34"/>
      <c r="BD3365" s="44">
        <v>310402</v>
      </c>
      <c r="BE3365" s="34" t="s">
        <v>7541</v>
      </c>
      <c r="BF3365" s="43" t="s">
        <v>426</v>
      </c>
      <c r="BG3365" s="34" t="s">
        <v>7540</v>
      </c>
      <c r="BH3365" s="34" t="s">
        <v>7515</v>
      </c>
      <c r="BI3365" s="34"/>
      <c r="BJ3365" s="44" t="s">
        <v>7516</v>
      </c>
      <c r="BK3365" s="44" t="s">
        <v>7516</v>
      </c>
    </row>
    <row r="3366" spans="22:63">
      <c r="V3366" s="43">
        <v>701</v>
      </c>
      <c r="W3366" s="34" t="s">
        <v>7513</v>
      </c>
      <c r="X3366" s="44">
        <v>310403</v>
      </c>
      <c r="Y3366" s="34" t="s">
        <v>7540</v>
      </c>
      <c r="Z3366" s="43" t="s">
        <v>426</v>
      </c>
      <c r="AA3366" s="34" t="s">
        <v>7540</v>
      </c>
      <c r="AB3366" s="34" t="s">
        <v>7515</v>
      </c>
      <c r="AC3366" s="34"/>
      <c r="AD3366" s="44" t="s">
        <v>7516</v>
      </c>
      <c r="AE3366" s="44" t="s">
        <v>7516</v>
      </c>
      <c r="AF3366" s="43">
        <v>701</v>
      </c>
      <c r="AG3366" s="34" t="s">
        <v>7513</v>
      </c>
      <c r="AH3366" s="34" t="s">
        <v>7513</v>
      </c>
      <c r="AI3366" s="43" t="s">
        <v>7353</v>
      </c>
      <c r="AJ3366" s="44" t="s">
        <v>7517</v>
      </c>
      <c r="AK3366" s="295" t="s">
        <v>7518</v>
      </c>
      <c r="AL3366" s="44" t="s">
        <v>7519</v>
      </c>
      <c r="AM3366" s="44">
        <v>0</v>
      </c>
      <c r="AN3366" s="296">
        <v>0</v>
      </c>
      <c r="AO3366" s="34"/>
      <c r="AP3366" s="34"/>
      <c r="AQ3366" s="34"/>
      <c r="AR3366" s="34"/>
      <c r="AS3366" s="34"/>
      <c r="AT3366" s="44" t="e">
        <v>#N/A</v>
      </c>
      <c r="AU3366" s="44"/>
      <c r="AV3366" s="751" t="e" cm="1">
        <f t="array" ref="AV336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6" s="34"/>
      <c r="AX3366" s="34"/>
      <c r="AY3366" s="34"/>
      <c r="AZ3366" s="34"/>
      <c r="BA3366" s="34"/>
      <c r="BB3366" s="34"/>
      <c r="BC3366" s="34"/>
      <c r="BD3366" s="44">
        <v>310403</v>
      </c>
      <c r="BE3366" s="34" t="s">
        <v>7540</v>
      </c>
      <c r="BF3366" s="43" t="s">
        <v>426</v>
      </c>
      <c r="BG3366" s="34" t="s">
        <v>7540</v>
      </c>
      <c r="BH3366" s="34" t="s">
        <v>7515</v>
      </c>
      <c r="BI3366" s="34"/>
      <c r="BJ3366" s="44" t="s">
        <v>7516</v>
      </c>
      <c r="BK3366" s="44" t="s">
        <v>7516</v>
      </c>
    </row>
    <row r="3367" spans="22:63">
      <c r="V3367" s="43">
        <v>701</v>
      </c>
      <c r="W3367" s="34" t="s">
        <v>7513</v>
      </c>
      <c r="X3367" s="44">
        <v>310400</v>
      </c>
      <c r="Y3367" s="34" t="s">
        <v>7542</v>
      </c>
      <c r="Z3367" s="43" t="s">
        <v>426</v>
      </c>
      <c r="AA3367" s="34" t="s">
        <v>7540</v>
      </c>
      <c r="AB3367" s="34" t="s">
        <v>7515</v>
      </c>
      <c r="AC3367" s="34"/>
      <c r="AD3367" s="44" t="s">
        <v>7516</v>
      </c>
      <c r="AE3367" s="44" t="s">
        <v>7516</v>
      </c>
      <c r="AF3367" s="43">
        <v>701</v>
      </c>
      <c r="AG3367" s="34" t="s">
        <v>7513</v>
      </c>
      <c r="AH3367" s="34" t="s">
        <v>7513</v>
      </c>
      <c r="AI3367" s="43" t="s">
        <v>7353</v>
      </c>
      <c r="AJ3367" s="44" t="s">
        <v>7517</v>
      </c>
      <c r="AK3367" s="295" t="s">
        <v>7518</v>
      </c>
      <c r="AL3367" s="44" t="s">
        <v>7519</v>
      </c>
      <c r="AM3367" s="44">
        <v>0</v>
      </c>
      <c r="AN3367" s="296">
        <v>0</v>
      </c>
      <c r="AO3367" s="34"/>
      <c r="AP3367" s="34"/>
      <c r="AQ3367" s="34"/>
      <c r="AR3367" s="34"/>
      <c r="AS3367" s="34"/>
      <c r="AT3367" s="44" t="e">
        <v>#N/A</v>
      </c>
      <c r="AU3367" s="44"/>
      <c r="AV3367" s="751" t="e" cm="1">
        <f t="array" ref="AV336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7" s="34"/>
      <c r="AX3367" s="34"/>
      <c r="AY3367" s="34"/>
      <c r="AZ3367" s="34"/>
      <c r="BA3367" s="34"/>
      <c r="BB3367" s="34"/>
      <c r="BC3367" s="34"/>
      <c r="BD3367" s="44">
        <v>310400</v>
      </c>
      <c r="BE3367" s="34" t="s">
        <v>7542</v>
      </c>
      <c r="BF3367" s="43" t="s">
        <v>426</v>
      </c>
      <c r="BG3367" s="34" t="s">
        <v>7540</v>
      </c>
      <c r="BH3367" s="34" t="s">
        <v>7515</v>
      </c>
      <c r="BI3367" s="34"/>
      <c r="BJ3367" s="44" t="s">
        <v>7516</v>
      </c>
      <c r="BK3367" s="44" t="s">
        <v>7516</v>
      </c>
    </row>
    <row r="3368" spans="22:63">
      <c r="V3368" s="43">
        <v>701</v>
      </c>
      <c r="W3368" s="34" t="s">
        <v>7513</v>
      </c>
      <c r="X3368" s="44">
        <v>310404</v>
      </c>
      <c r="Y3368" s="34" t="s">
        <v>7543</v>
      </c>
      <c r="Z3368" s="43" t="s">
        <v>426</v>
      </c>
      <c r="AA3368" s="34" t="s">
        <v>7540</v>
      </c>
      <c r="AB3368" s="34" t="s">
        <v>7515</v>
      </c>
      <c r="AC3368" s="34"/>
      <c r="AD3368" s="44" t="s">
        <v>7516</v>
      </c>
      <c r="AE3368" s="44" t="s">
        <v>7516</v>
      </c>
      <c r="AF3368" s="43">
        <v>701</v>
      </c>
      <c r="AG3368" s="34" t="s">
        <v>7513</v>
      </c>
      <c r="AH3368" s="34" t="s">
        <v>7513</v>
      </c>
      <c r="AI3368" s="43" t="s">
        <v>7353</v>
      </c>
      <c r="AJ3368" s="44" t="s">
        <v>7517</v>
      </c>
      <c r="AK3368" s="295" t="s">
        <v>7518</v>
      </c>
      <c r="AL3368" s="44" t="s">
        <v>7519</v>
      </c>
      <c r="AM3368" s="44">
        <v>0</v>
      </c>
      <c r="AN3368" s="296">
        <v>0</v>
      </c>
      <c r="AO3368" s="34"/>
      <c r="AP3368" s="34"/>
      <c r="AQ3368" s="34"/>
      <c r="AR3368" s="34"/>
      <c r="AS3368" s="34"/>
      <c r="AT3368" s="44" t="e">
        <v>#N/A</v>
      </c>
      <c r="AU3368" s="44"/>
      <c r="AV3368" s="751" t="e" cm="1">
        <f t="array" ref="AV336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8" s="34"/>
      <c r="AX3368" s="34"/>
      <c r="AY3368" s="34"/>
      <c r="AZ3368" s="34"/>
      <c r="BA3368" s="34"/>
      <c r="BB3368" s="34"/>
      <c r="BC3368" s="34"/>
      <c r="BD3368" s="44">
        <v>310404</v>
      </c>
      <c r="BE3368" s="34" t="s">
        <v>7543</v>
      </c>
      <c r="BF3368" s="43" t="s">
        <v>426</v>
      </c>
      <c r="BG3368" s="34" t="s">
        <v>7540</v>
      </c>
      <c r="BH3368" s="34" t="s">
        <v>7515</v>
      </c>
      <c r="BI3368" s="34"/>
      <c r="BJ3368" s="44" t="s">
        <v>7516</v>
      </c>
      <c r="BK3368" s="44" t="s">
        <v>7516</v>
      </c>
    </row>
    <row r="3369" spans="22:63">
      <c r="V3369" s="43">
        <v>701</v>
      </c>
      <c r="W3369" s="34" t="s">
        <v>7513</v>
      </c>
      <c r="X3369" s="44">
        <v>310405</v>
      </c>
      <c r="Y3369" s="34" t="s">
        <v>7544</v>
      </c>
      <c r="Z3369" s="43" t="s">
        <v>426</v>
      </c>
      <c r="AA3369" s="34" t="s">
        <v>7540</v>
      </c>
      <c r="AB3369" s="34" t="s">
        <v>7515</v>
      </c>
      <c r="AC3369" s="34"/>
      <c r="AD3369" s="44" t="s">
        <v>7516</v>
      </c>
      <c r="AE3369" s="44" t="s">
        <v>7516</v>
      </c>
      <c r="AF3369" s="43">
        <v>701</v>
      </c>
      <c r="AG3369" s="34" t="s">
        <v>7513</v>
      </c>
      <c r="AH3369" s="34" t="s">
        <v>7513</v>
      </c>
      <c r="AI3369" s="43" t="s">
        <v>7353</v>
      </c>
      <c r="AJ3369" s="44" t="s">
        <v>7517</v>
      </c>
      <c r="AK3369" s="295" t="s">
        <v>7518</v>
      </c>
      <c r="AL3369" s="44" t="s">
        <v>7519</v>
      </c>
      <c r="AM3369" s="44">
        <v>0</v>
      </c>
      <c r="AN3369" s="296">
        <v>0</v>
      </c>
      <c r="AO3369" s="34"/>
      <c r="AP3369" s="34"/>
      <c r="AQ3369" s="34"/>
      <c r="AR3369" s="34"/>
      <c r="AS3369" s="34"/>
      <c r="AT3369" s="44" t="e">
        <v>#N/A</v>
      </c>
      <c r="AU3369" s="44"/>
      <c r="AV3369" s="751" t="e" cm="1">
        <f t="array" ref="AV336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69" s="34"/>
      <c r="AX3369" s="34"/>
      <c r="AY3369" s="34"/>
      <c r="AZ3369" s="34"/>
      <c r="BA3369" s="34"/>
      <c r="BB3369" s="34"/>
      <c r="BC3369" s="34"/>
      <c r="BD3369" s="44">
        <v>310405</v>
      </c>
      <c r="BE3369" s="34" t="s">
        <v>7544</v>
      </c>
      <c r="BF3369" s="43" t="s">
        <v>426</v>
      </c>
      <c r="BG3369" s="34" t="s">
        <v>7540</v>
      </c>
      <c r="BH3369" s="34" t="s">
        <v>7515</v>
      </c>
      <c r="BI3369" s="34"/>
      <c r="BJ3369" s="44" t="s">
        <v>7516</v>
      </c>
      <c r="BK3369" s="44" t="s">
        <v>7516</v>
      </c>
    </row>
    <row r="3370" spans="22:63">
      <c r="V3370" s="43">
        <v>701</v>
      </c>
      <c r="W3370" s="34" t="s">
        <v>7513</v>
      </c>
      <c r="X3370" s="44">
        <v>310501</v>
      </c>
      <c r="Y3370" s="34" t="s">
        <v>7545</v>
      </c>
      <c r="Z3370" s="43" t="s">
        <v>426</v>
      </c>
      <c r="AA3370" s="34" t="s">
        <v>7546</v>
      </c>
      <c r="AB3370" s="34" t="s">
        <v>7515</v>
      </c>
      <c r="AC3370" s="34"/>
      <c r="AD3370" s="44" t="s">
        <v>7516</v>
      </c>
      <c r="AE3370" s="44" t="s">
        <v>7516</v>
      </c>
      <c r="AF3370" s="43">
        <v>701</v>
      </c>
      <c r="AG3370" s="34" t="s">
        <v>7513</v>
      </c>
      <c r="AH3370" s="34" t="s">
        <v>7513</v>
      </c>
      <c r="AI3370" s="43" t="s">
        <v>7353</v>
      </c>
      <c r="AJ3370" s="44" t="s">
        <v>7517</v>
      </c>
      <c r="AK3370" s="295" t="s">
        <v>7518</v>
      </c>
      <c r="AL3370" s="44" t="s">
        <v>7519</v>
      </c>
      <c r="AM3370" s="44">
        <v>0</v>
      </c>
      <c r="AN3370" s="296">
        <v>0</v>
      </c>
      <c r="AO3370" s="34"/>
      <c r="AP3370" s="34"/>
      <c r="AQ3370" s="34"/>
      <c r="AR3370" s="34"/>
      <c r="AS3370" s="34"/>
      <c r="AT3370" s="44" t="e">
        <v>#N/A</v>
      </c>
      <c r="AU3370" s="44"/>
      <c r="AV3370" s="751" t="e" cm="1">
        <f t="array" ref="AV337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0" s="34"/>
      <c r="AX3370" s="34"/>
      <c r="AY3370" s="34"/>
      <c r="AZ3370" s="34"/>
      <c r="BA3370" s="34"/>
      <c r="BB3370" s="34"/>
      <c r="BC3370" s="34"/>
      <c r="BD3370" s="44">
        <v>310501</v>
      </c>
      <c r="BE3370" s="34" t="s">
        <v>7545</v>
      </c>
      <c r="BF3370" s="43" t="s">
        <v>426</v>
      </c>
      <c r="BG3370" s="34" t="s">
        <v>7546</v>
      </c>
      <c r="BH3370" s="34" t="s">
        <v>7515</v>
      </c>
      <c r="BI3370" s="34"/>
      <c r="BJ3370" s="44" t="s">
        <v>7516</v>
      </c>
      <c r="BK3370" s="44" t="s">
        <v>7516</v>
      </c>
    </row>
    <row r="3371" spans="22:63">
      <c r="V3371" s="43">
        <v>701</v>
      </c>
      <c r="W3371" s="34" t="s">
        <v>7513</v>
      </c>
      <c r="X3371" s="44">
        <v>310502</v>
      </c>
      <c r="Y3371" s="34" t="s">
        <v>7547</v>
      </c>
      <c r="Z3371" s="43" t="s">
        <v>426</v>
      </c>
      <c r="AA3371" s="34" t="s">
        <v>7546</v>
      </c>
      <c r="AB3371" s="34" t="s">
        <v>7515</v>
      </c>
      <c r="AC3371" s="34"/>
      <c r="AD3371" s="44" t="s">
        <v>7516</v>
      </c>
      <c r="AE3371" s="44" t="s">
        <v>7516</v>
      </c>
      <c r="AF3371" s="43">
        <v>701</v>
      </c>
      <c r="AG3371" s="34" t="s">
        <v>7513</v>
      </c>
      <c r="AH3371" s="34" t="s">
        <v>7513</v>
      </c>
      <c r="AI3371" s="43" t="s">
        <v>7353</v>
      </c>
      <c r="AJ3371" s="44" t="s">
        <v>7517</v>
      </c>
      <c r="AK3371" s="295" t="s">
        <v>7518</v>
      </c>
      <c r="AL3371" s="44" t="s">
        <v>7519</v>
      </c>
      <c r="AM3371" s="44">
        <v>0</v>
      </c>
      <c r="AN3371" s="296">
        <v>0</v>
      </c>
      <c r="AO3371" s="34"/>
      <c r="AP3371" s="34"/>
      <c r="AQ3371" s="34"/>
      <c r="AR3371" s="34"/>
      <c r="AS3371" s="34"/>
      <c r="AT3371" s="44" t="e">
        <v>#N/A</v>
      </c>
      <c r="AU3371" s="44"/>
      <c r="AV3371" s="751" t="e" cm="1">
        <f t="array" ref="AV337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1" s="34"/>
      <c r="AX3371" s="34"/>
      <c r="AY3371" s="34"/>
      <c r="AZ3371" s="34"/>
      <c r="BA3371" s="34"/>
      <c r="BB3371" s="34"/>
      <c r="BC3371" s="34"/>
      <c r="BD3371" s="44">
        <v>310502</v>
      </c>
      <c r="BE3371" s="34" t="s">
        <v>7547</v>
      </c>
      <c r="BF3371" s="43" t="s">
        <v>426</v>
      </c>
      <c r="BG3371" s="34" t="s">
        <v>7546</v>
      </c>
      <c r="BH3371" s="34" t="s">
        <v>7515</v>
      </c>
      <c r="BI3371" s="34"/>
      <c r="BJ3371" s="44" t="s">
        <v>7516</v>
      </c>
      <c r="BK3371" s="44" t="s">
        <v>7516</v>
      </c>
    </row>
    <row r="3372" spans="22:63">
      <c r="V3372" s="43">
        <v>701</v>
      </c>
      <c r="W3372" s="34" t="s">
        <v>7513</v>
      </c>
      <c r="X3372" s="44">
        <v>310503</v>
      </c>
      <c r="Y3372" s="34" t="s">
        <v>7546</v>
      </c>
      <c r="Z3372" s="43" t="s">
        <v>426</v>
      </c>
      <c r="AA3372" s="34" t="s">
        <v>7546</v>
      </c>
      <c r="AB3372" s="34" t="s">
        <v>7515</v>
      </c>
      <c r="AC3372" s="34"/>
      <c r="AD3372" s="44" t="s">
        <v>7516</v>
      </c>
      <c r="AE3372" s="44" t="s">
        <v>7516</v>
      </c>
      <c r="AF3372" s="43">
        <v>701</v>
      </c>
      <c r="AG3372" s="34" t="s">
        <v>7513</v>
      </c>
      <c r="AH3372" s="34" t="s">
        <v>7513</v>
      </c>
      <c r="AI3372" s="43" t="s">
        <v>7353</v>
      </c>
      <c r="AJ3372" s="44" t="s">
        <v>7517</v>
      </c>
      <c r="AK3372" s="295" t="s">
        <v>7518</v>
      </c>
      <c r="AL3372" s="44" t="s">
        <v>7519</v>
      </c>
      <c r="AM3372" s="44">
        <v>0</v>
      </c>
      <c r="AN3372" s="296">
        <v>0</v>
      </c>
      <c r="AO3372" s="34"/>
      <c r="AP3372" s="34"/>
      <c r="AQ3372" s="34"/>
      <c r="AR3372" s="34"/>
      <c r="AS3372" s="34"/>
      <c r="AT3372" s="44" t="e">
        <v>#N/A</v>
      </c>
      <c r="AU3372" s="44"/>
      <c r="AV3372" s="751" t="e" cm="1">
        <f t="array" ref="AV337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2" s="34"/>
      <c r="AX3372" s="34"/>
      <c r="AY3372" s="34"/>
      <c r="AZ3372" s="34"/>
      <c r="BA3372" s="34"/>
      <c r="BB3372" s="34"/>
      <c r="BC3372" s="34"/>
      <c r="BD3372" s="44">
        <v>310503</v>
      </c>
      <c r="BE3372" s="34" t="s">
        <v>7546</v>
      </c>
      <c r="BF3372" s="43" t="s">
        <v>426</v>
      </c>
      <c r="BG3372" s="34" t="s">
        <v>7546</v>
      </c>
      <c r="BH3372" s="34" t="s">
        <v>7515</v>
      </c>
      <c r="BI3372" s="34"/>
      <c r="BJ3372" s="44" t="s">
        <v>7516</v>
      </c>
      <c r="BK3372" s="44" t="s">
        <v>7516</v>
      </c>
    </row>
    <row r="3373" spans="22:63">
      <c r="V3373" s="43">
        <v>701</v>
      </c>
      <c r="W3373" s="34" t="s">
        <v>7513</v>
      </c>
      <c r="X3373" s="44">
        <v>310500</v>
      </c>
      <c r="Y3373" s="34" t="s">
        <v>7548</v>
      </c>
      <c r="Z3373" s="43" t="s">
        <v>426</v>
      </c>
      <c r="AA3373" s="34" t="s">
        <v>7546</v>
      </c>
      <c r="AB3373" s="34" t="s">
        <v>7515</v>
      </c>
      <c r="AC3373" s="34"/>
      <c r="AD3373" s="44" t="s">
        <v>7516</v>
      </c>
      <c r="AE3373" s="44" t="s">
        <v>7516</v>
      </c>
      <c r="AF3373" s="43">
        <v>701</v>
      </c>
      <c r="AG3373" s="34" t="s">
        <v>7513</v>
      </c>
      <c r="AH3373" s="34" t="s">
        <v>7513</v>
      </c>
      <c r="AI3373" s="43" t="s">
        <v>7353</v>
      </c>
      <c r="AJ3373" s="44" t="s">
        <v>7517</v>
      </c>
      <c r="AK3373" s="295" t="s">
        <v>7518</v>
      </c>
      <c r="AL3373" s="44" t="s">
        <v>7519</v>
      </c>
      <c r="AM3373" s="44">
        <v>0</v>
      </c>
      <c r="AN3373" s="296">
        <v>0</v>
      </c>
      <c r="AO3373" s="34"/>
      <c r="AP3373" s="34"/>
      <c r="AQ3373" s="34"/>
      <c r="AR3373" s="34"/>
      <c r="AS3373" s="34"/>
      <c r="AT3373" s="44" t="e">
        <v>#N/A</v>
      </c>
      <c r="AU3373" s="44"/>
      <c r="AV3373" s="751" t="e" cm="1">
        <f t="array" ref="AV337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3" s="34"/>
      <c r="AX3373" s="34"/>
      <c r="AY3373" s="34"/>
      <c r="AZ3373" s="34"/>
      <c r="BA3373" s="34"/>
      <c r="BB3373" s="34"/>
      <c r="BC3373" s="34"/>
      <c r="BD3373" s="44">
        <v>310500</v>
      </c>
      <c r="BE3373" s="34" t="s">
        <v>7548</v>
      </c>
      <c r="BF3373" s="43" t="s">
        <v>426</v>
      </c>
      <c r="BG3373" s="34" t="s">
        <v>7546</v>
      </c>
      <c r="BH3373" s="34" t="s">
        <v>7515</v>
      </c>
      <c r="BI3373" s="34"/>
      <c r="BJ3373" s="44" t="s">
        <v>7516</v>
      </c>
      <c r="BK3373" s="44" t="s">
        <v>7516</v>
      </c>
    </row>
    <row r="3374" spans="22:63">
      <c r="V3374" s="43">
        <v>701</v>
      </c>
      <c r="W3374" s="34" t="s">
        <v>7513</v>
      </c>
      <c r="X3374" s="44">
        <v>310601</v>
      </c>
      <c r="Y3374" s="34" t="s">
        <v>7549</v>
      </c>
      <c r="Z3374" s="43" t="s">
        <v>426</v>
      </c>
      <c r="AA3374" s="34" t="s">
        <v>7550</v>
      </c>
      <c r="AB3374" s="34" t="s">
        <v>7515</v>
      </c>
      <c r="AC3374" s="34"/>
      <c r="AD3374" s="44" t="s">
        <v>7516</v>
      </c>
      <c r="AE3374" s="44" t="s">
        <v>7516</v>
      </c>
      <c r="AF3374" s="43">
        <v>701</v>
      </c>
      <c r="AG3374" s="34" t="s">
        <v>7513</v>
      </c>
      <c r="AH3374" s="34" t="s">
        <v>7513</v>
      </c>
      <c r="AI3374" s="43" t="s">
        <v>7353</v>
      </c>
      <c r="AJ3374" s="44" t="s">
        <v>7517</v>
      </c>
      <c r="AK3374" s="295" t="s">
        <v>7518</v>
      </c>
      <c r="AL3374" s="44" t="s">
        <v>7519</v>
      </c>
      <c r="AM3374" s="44">
        <v>0</v>
      </c>
      <c r="AN3374" s="296">
        <v>0</v>
      </c>
      <c r="AO3374" s="34"/>
      <c r="AP3374" s="34"/>
      <c r="AQ3374" s="34"/>
      <c r="AR3374" s="34"/>
      <c r="AS3374" s="34"/>
      <c r="AT3374" s="44" t="e">
        <v>#N/A</v>
      </c>
      <c r="AU3374" s="44"/>
      <c r="AV3374" s="751" t="e" cm="1">
        <f t="array" ref="AV337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4" s="34"/>
      <c r="AX3374" s="34"/>
      <c r="AY3374" s="34"/>
      <c r="AZ3374" s="34"/>
      <c r="BA3374" s="34"/>
      <c r="BB3374" s="34"/>
      <c r="BC3374" s="34"/>
      <c r="BD3374" s="44">
        <v>310601</v>
      </c>
      <c r="BE3374" s="34" t="s">
        <v>7549</v>
      </c>
      <c r="BF3374" s="43" t="s">
        <v>426</v>
      </c>
      <c r="BG3374" s="34" t="s">
        <v>7550</v>
      </c>
      <c r="BH3374" s="34" t="s">
        <v>7515</v>
      </c>
      <c r="BI3374" s="34"/>
      <c r="BJ3374" s="44" t="s">
        <v>7516</v>
      </c>
      <c r="BK3374" s="44" t="s">
        <v>7516</v>
      </c>
    </row>
    <row r="3375" spans="22:63">
      <c r="V3375" s="43">
        <v>701</v>
      </c>
      <c r="W3375" s="34" t="s">
        <v>7513</v>
      </c>
      <c r="X3375" s="44">
        <v>310602</v>
      </c>
      <c r="Y3375" s="34" t="s">
        <v>7550</v>
      </c>
      <c r="Z3375" s="43" t="s">
        <v>426</v>
      </c>
      <c r="AA3375" s="34" t="s">
        <v>7550</v>
      </c>
      <c r="AB3375" s="34" t="s">
        <v>7515</v>
      </c>
      <c r="AC3375" s="34"/>
      <c r="AD3375" s="44" t="s">
        <v>7516</v>
      </c>
      <c r="AE3375" s="44" t="s">
        <v>7516</v>
      </c>
      <c r="AF3375" s="43">
        <v>701</v>
      </c>
      <c r="AG3375" s="34" t="s">
        <v>7513</v>
      </c>
      <c r="AH3375" s="34" t="s">
        <v>7513</v>
      </c>
      <c r="AI3375" s="43" t="s">
        <v>7353</v>
      </c>
      <c r="AJ3375" s="44" t="s">
        <v>7517</v>
      </c>
      <c r="AK3375" s="295" t="s">
        <v>7518</v>
      </c>
      <c r="AL3375" s="44" t="s">
        <v>7519</v>
      </c>
      <c r="AM3375" s="44">
        <v>0</v>
      </c>
      <c r="AN3375" s="296">
        <v>0</v>
      </c>
      <c r="AO3375" s="34"/>
      <c r="AP3375" s="34"/>
      <c r="AQ3375" s="34"/>
      <c r="AR3375" s="34"/>
      <c r="AS3375" s="34"/>
      <c r="AT3375" s="44" t="e">
        <v>#N/A</v>
      </c>
      <c r="AU3375" s="44"/>
      <c r="AV3375" s="751" t="e" cm="1">
        <f t="array" ref="AV337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5" s="34"/>
      <c r="AX3375" s="34"/>
      <c r="AY3375" s="34"/>
      <c r="AZ3375" s="34"/>
      <c r="BA3375" s="34"/>
      <c r="BB3375" s="34"/>
      <c r="BC3375" s="34"/>
      <c r="BD3375" s="44">
        <v>310602</v>
      </c>
      <c r="BE3375" s="34" t="s">
        <v>7550</v>
      </c>
      <c r="BF3375" s="43" t="s">
        <v>426</v>
      </c>
      <c r="BG3375" s="34" t="s">
        <v>7550</v>
      </c>
      <c r="BH3375" s="34" t="s">
        <v>7515</v>
      </c>
      <c r="BI3375" s="34"/>
      <c r="BJ3375" s="44" t="s">
        <v>7516</v>
      </c>
      <c r="BK3375" s="44" t="s">
        <v>7516</v>
      </c>
    </row>
    <row r="3376" spans="22:63">
      <c r="V3376" s="43">
        <v>701</v>
      </c>
      <c r="W3376" s="34" t="s">
        <v>7513</v>
      </c>
      <c r="X3376" s="44">
        <v>310600</v>
      </c>
      <c r="Y3376" s="34" t="s">
        <v>7551</v>
      </c>
      <c r="Z3376" s="43" t="s">
        <v>426</v>
      </c>
      <c r="AA3376" s="34" t="s">
        <v>7550</v>
      </c>
      <c r="AB3376" s="34" t="s">
        <v>7515</v>
      </c>
      <c r="AC3376" s="34"/>
      <c r="AD3376" s="44" t="s">
        <v>7516</v>
      </c>
      <c r="AE3376" s="44" t="s">
        <v>7516</v>
      </c>
      <c r="AF3376" s="43">
        <v>701</v>
      </c>
      <c r="AG3376" s="34" t="s">
        <v>7513</v>
      </c>
      <c r="AH3376" s="34" t="s">
        <v>7513</v>
      </c>
      <c r="AI3376" s="43" t="s">
        <v>7353</v>
      </c>
      <c r="AJ3376" s="44" t="s">
        <v>7517</v>
      </c>
      <c r="AK3376" s="295" t="s">
        <v>7518</v>
      </c>
      <c r="AL3376" s="44" t="s">
        <v>7519</v>
      </c>
      <c r="AM3376" s="44">
        <v>0</v>
      </c>
      <c r="AN3376" s="296">
        <v>0</v>
      </c>
      <c r="AO3376" s="34"/>
      <c r="AP3376" s="34"/>
      <c r="AQ3376" s="34"/>
      <c r="AR3376" s="34"/>
      <c r="AS3376" s="34"/>
      <c r="AT3376" s="44" t="e">
        <v>#N/A</v>
      </c>
      <c r="AU3376" s="44"/>
      <c r="AV3376" s="751" t="e" cm="1">
        <f t="array" ref="AV337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6" s="34"/>
      <c r="AX3376" s="34"/>
      <c r="AY3376" s="34"/>
      <c r="AZ3376" s="34"/>
      <c r="BA3376" s="34"/>
      <c r="BB3376" s="34"/>
      <c r="BC3376" s="34"/>
      <c r="BD3376" s="44">
        <v>310600</v>
      </c>
      <c r="BE3376" s="34" t="s">
        <v>7551</v>
      </c>
      <c r="BF3376" s="43" t="s">
        <v>426</v>
      </c>
      <c r="BG3376" s="34" t="s">
        <v>7550</v>
      </c>
      <c r="BH3376" s="34" t="s">
        <v>7515</v>
      </c>
      <c r="BI3376" s="34"/>
      <c r="BJ3376" s="44" t="s">
        <v>7516</v>
      </c>
      <c r="BK3376" s="44" t="s">
        <v>7516</v>
      </c>
    </row>
    <row r="3377" spans="22:63">
      <c r="V3377" s="43">
        <v>701</v>
      </c>
      <c r="W3377" s="34" t="s">
        <v>7513</v>
      </c>
      <c r="X3377" s="44">
        <v>310603</v>
      </c>
      <c r="Y3377" s="34" t="s">
        <v>7552</v>
      </c>
      <c r="Z3377" s="43" t="s">
        <v>426</v>
      </c>
      <c r="AA3377" s="34" t="s">
        <v>7550</v>
      </c>
      <c r="AB3377" s="34" t="s">
        <v>7515</v>
      </c>
      <c r="AC3377" s="34"/>
      <c r="AD3377" s="44" t="s">
        <v>7516</v>
      </c>
      <c r="AE3377" s="44" t="s">
        <v>7516</v>
      </c>
      <c r="AF3377" s="43">
        <v>701</v>
      </c>
      <c r="AG3377" s="34" t="s">
        <v>7513</v>
      </c>
      <c r="AH3377" s="34" t="s">
        <v>7513</v>
      </c>
      <c r="AI3377" s="43" t="s">
        <v>7353</v>
      </c>
      <c r="AJ3377" s="44" t="s">
        <v>7517</v>
      </c>
      <c r="AK3377" s="295" t="s">
        <v>7518</v>
      </c>
      <c r="AL3377" s="44" t="s">
        <v>7519</v>
      </c>
      <c r="AM3377" s="44">
        <v>0</v>
      </c>
      <c r="AN3377" s="296">
        <v>0</v>
      </c>
      <c r="AO3377" s="34"/>
      <c r="AP3377" s="34"/>
      <c r="AQ3377" s="34"/>
      <c r="AR3377" s="34"/>
      <c r="AS3377" s="34"/>
      <c r="AT3377" s="44" t="e">
        <v>#N/A</v>
      </c>
      <c r="AU3377" s="44"/>
      <c r="AV3377" s="751" t="e" cm="1">
        <f t="array" ref="AV337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7" s="34"/>
      <c r="AX3377" s="34"/>
      <c r="AY3377" s="34"/>
      <c r="AZ3377" s="34"/>
      <c r="BA3377" s="34"/>
      <c r="BB3377" s="34"/>
      <c r="BC3377" s="34"/>
      <c r="BD3377" s="44">
        <v>310603</v>
      </c>
      <c r="BE3377" s="34" t="s">
        <v>7552</v>
      </c>
      <c r="BF3377" s="43" t="s">
        <v>426</v>
      </c>
      <c r="BG3377" s="34" t="s">
        <v>7550</v>
      </c>
      <c r="BH3377" s="34" t="s">
        <v>7515</v>
      </c>
      <c r="BI3377" s="34"/>
      <c r="BJ3377" s="44" t="s">
        <v>7516</v>
      </c>
      <c r="BK3377" s="44" t="s">
        <v>7516</v>
      </c>
    </row>
    <row r="3378" spans="22:63">
      <c r="V3378" s="43">
        <v>701</v>
      </c>
      <c r="W3378" s="34" t="s">
        <v>7513</v>
      </c>
      <c r="X3378" s="44">
        <v>310604</v>
      </c>
      <c r="Y3378" s="34" t="s">
        <v>655</v>
      </c>
      <c r="Z3378" s="43" t="s">
        <v>426</v>
      </c>
      <c r="AA3378" s="34" t="s">
        <v>7550</v>
      </c>
      <c r="AB3378" s="34" t="s">
        <v>7515</v>
      </c>
      <c r="AC3378" s="34"/>
      <c r="AD3378" s="44" t="s">
        <v>7516</v>
      </c>
      <c r="AE3378" s="44" t="s">
        <v>7516</v>
      </c>
      <c r="AF3378" s="43">
        <v>701</v>
      </c>
      <c r="AG3378" s="34" t="s">
        <v>7513</v>
      </c>
      <c r="AH3378" s="34" t="s">
        <v>7513</v>
      </c>
      <c r="AI3378" s="43" t="s">
        <v>7353</v>
      </c>
      <c r="AJ3378" s="44" t="s">
        <v>7517</v>
      </c>
      <c r="AK3378" s="295" t="s">
        <v>7518</v>
      </c>
      <c r="AL3378" s="44" t="s">
        <v>7519</v>
      </c>
      <c r="AM3378" s="44">
        <v>0</v>
      </c>
      <c r="AN3378" s="296">
        <v>0</v>
      </c>
      <c r="AO3378" s="34"/>
      <c r="AP3378" s="34"/>
      <c r="AQ3378" s="34"/>
      <c r="AR3378" s="34"/>
      <c r="AS3378" s="34"/>
      <c r="AT3378" s="44" t="e">
        <v>#N/A</v>
      </c>
      <c r="AU3378" s="44"/>
      <c r="AV3378" s="751" t="e" cm="1">
        <f t="array" ref="AV337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8" s="34"/>
      <c r="AX3378" s="34"/>
      <c r="AY3378" s="34"/>
      <c r="AZ3378" s="34"/>
      <c r="BA3378" s="34"/>
      <c r="BB3378" s="34"/>
      <c r="BC3378" s="34"/>
      <c r="BD3378" s="44">
        <v>310604</v>
      </c>
      <c r="BE3378" s="34" t="s">
        <v>655</v>
      </c>
      <c r="BF3378" s="43" t="s">
        <v>426</v>
      </c>
      <c r="BG3378" s="34" t="s">
        <v>7550</v>
      </c>
      <c r="BH3378" s="34" t="s">
        <v>7515</v>
      </c>
      <c r="BI3378" s="34"/>
      <c r="BJ3378" s="44" t="s">
        <v>7516</v>
      </c>
      <c r="BK3378" s="44" t="s">
        <v>7516</v>
      </c>
    </row>
    <row r="3379" spans="22:63">
      <c r="V3379" s="43">
        <v>701</v>
      </c>
      <c r="W3379" s="34" t="s">
        <v>7513</v>
      </c>
      <c r="X3379" s="44">
        <v>320101</v>
      </c>
      <c r="Y3379" s="34" t="s">
        <v>7553</v>
      </c>
      <c r="Z3379" s="43" t="s">
        <v>426</v>
      </c>
      <c r="AA3379" s="34" t="s">
        <v>7553</v>
      </c>
      <c r="AB3379" s="34" t="s">
        <v>7554</v>
      </c>
      <c r="AC3379" s="34"/>
      <c r="AD3379" s="44" t="s">
        <v>7516</v>
      </c>
      <c r="AE3379" s="44" t="s">
        <v>7516</v>
      </c>
      <c r="AF3379" s="43">
        <v>701</v>
      </c>
      <c r="AG3379" s="34" t="s">
        <v>7513</v>
      </c>
      <c r="AH3379" s="34" t="s">
        <v>7513</v>
      </c>
      <c r="AI3379" s="43" t="s">
        <v>7353</v>
      </c>
      <c r="AJ3379" s="44" t="s">
        <v>7517</v>
      </c>
      <c r="AK3379" s="295" t="s">
        <v>7518</v>
      </c>
      <c r="AL3379" s="44" t="s">
        <v>7519</v>
      </c>
      <c r="AM3379" s="44">
        <v>0</v>
      </c>
      <c r="AN3379" s="296">
        <v>0</v>
      </c>
      <c r="AO3379" s="34"/>
      <c r="AP3379" s="34"/>
      <c r="AQ3379" s="34"/>
      <c r="AR3379" s="34"/>
      <c r="AS3379" s="34"/>
      <c r="AT3379" s="44" t="e">
        <v>#N/A</v>
      </c>
      <c r="AU3379" s="44"/>
      <c r="AV3379" s="751" t="e" cm="1">
        <f t="array" ref="AV337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79" s="34"/>
      <c r="AX3379" s="34"/>
      <c r="AY3379" s="34"/>
      <c r="AZ3379" s="34"/>
      <c r="BA3379" s="34"/>
      <c r="BB3379" s="34"/>
      <c r="BC3379" s="34"/>
      <c r="BD3379" s="44">
        <v>320101</v>
      </c>
      <c r="BE3379" s="34" t="s">
        <v>7553</v>
      </c>
      <c r="BF3379" s="43" t="s">
        <v>426</v>
      </c>
      <c r="BG3379" s="34" t="s">
        <v>7553</v>
      </c>
      <c r="BH3379" s="34" t="s">
        <v>7554</v>
      </c>
      <c r="BI3379" s="34"/>
      <c r="BJ3379" s="44" t="s">
        <v>7516</v>
      </c>
      <c r="BK3379" s="44" t="s">
        <v>7516</v>
      </c>
    </row>
    <row r="3380" spans="22:63">
      <c r="V3380" s="43">
        <v>701</v>
      </c>
      <c r="W3380" s="34" t="s">
        <v>7513</v>
      </c>
      <c r="X3380" s="44">
        <v>320100</v>
      </c>
      <c r="Y3380" s="34" t="s">
        <v>7555</v>
      </c>
      <c r="Z3380" s="43" t="s">
        <v>426</v>
      </c>
      <c r="AA3380" s="34" t="s">
        <v>7553</v>
      </c>
      <c r="AB3380" s="34" t="s">
        <v>7554</v>
      </c>
      <c r="AC3380" s="34"/>
      <c r="AD3380" s="44" t="s">
        <v>7516</v>
      </c>
      <c r="AE3380" s="44" t="s">
        <v>7516</v>
      </c>
      <c r="AF3380" s="43">
        <v>701</v>
      </c>
      <c r="AG3380" s="34" t="s">
        <v>7513</v>
      </c>
      <c r="AH3380" s="34" t="s">
        <v>7513</v>
      </c>
      <c r="AI3380" s="43" t="s">
        <v>7353</v>
      </c>
      <c r="AJ3380" s="44" t="s">
        <v>7517</v>
      </c>
      <c r="AK3380" s="295" t="s">
        <v>7518</v>
      </c>
      <c r="AL3380" s="44" t="s">
        <v>7519</v>
      </c>
      <c r="AM3380" s="44">
        <v>0</v>
      </c>
      <c r="AN3380" s="296">
        <v>0</v>
      </c>
      <c r="AO3380" s="34"/>
      <c r="AP3380" s="34"/>
      <c r="AQ3380" s="34"/>
      <c r="AR3380" s="34"/>
      <c r="AS3380" s="34"/>
      <c r="AT3380" s="44" t="e">
        <v>#N/A</v>
      </c>
      <c r="AU3380" s="44"/>
      <c r="AV3380" s="751" t="e" cm="1">
        <f t="array" ref="AV338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0" s="34"/>
      <c r="AX3380" s="34"/>
      <c r="AY3380" s="34"/>
      <c r="AZ3380" s="34"/>
      <c r="BA3380" s="34"/>
      <c r="BB3380" s="34"/>
      <c r="BC3380" s="34"/>
      <c r="BD3380" s="44">
        <v>320100</v>
      </c>
      <c r="BE3380" s="34" t="s">
        <v>7555</v>
      </c>
      <c r="BF3380" s="43" t="s">
        <v>426</v>
      </c>
      <c r="BG3380" s="34" t="s">
        <v>7553</v>
      </c>
      <c r="BH3380" s="34" t="s">
        <v>7554</v>
      </c>
      <c r="BI3380" s="34"/>
      <c r="BJ3380" s="44" t="s">
        <v>7516</v>
      </c>
      <c r="BK3380" s="44" t="s">
        <v>7516</v>
      </c>
    </row>
    <row r="3381" spans="22:63">
      <c r="V3381" s="43">
        <v>701</v>
      </c>
      <c r="W3381" s="34" t="s">
        <v>7513</v>
      </c>
      <c r="X3381" s="44">
        <v>310701</v>
      </c>
      <c r="Y3381" s="34" t="s">
        <v>7556</v>
      </c>
      <c r="Z3381" s="43" t="s">
        <v>426</v>
      </c>
      <c r="AA3381" s="34" t="s">
        <v>7557</v>
      </c>
      <c r="AB3381" s="34" t="s">
        <v>7515</v>
      </c>
      <c r="AC3381" s="34"/>
      <c r="AD3381" s="44" t="s">
        <v>7516</v>
      </c>
      <c r="AE3381" s="44" t="s">
        <v>7516</v>
      </c>
      <c r="AF3381" s="43">
        <v>701</v>
      </c>
      <c r="AG3381" s="34" t="s">
        <v>7513</v>
      </c>
      <c r="AH3381" s="34" t="s">
        <v>7513</v>
      </c>
      <c r="AI3381" s="43" t="s">
        <v>7353</v>
      </c>
      <c r="AJ3381" s="44" t="s">
        <v>7517</v>
      </c>
      <c r="AK3381" s="295" t="s">
        <v>7518</v>
      </c>
      <c r="AL3381" s="44" t="s">
        <v>7519</v>
      </c>
      <c r="AM3381" s="44">
        <v>0</v>
      </c>
      <c r="AN3381" s="296">
        <v>0</v>
      </c>
      <c r="AO3381" s="34"/>
      <c r="AP3381" s="34"/>
      <c r="AQ3381" s="34"/>
      <c r="AR3381" s="34"/>
      <c r="AS3381" s="34"/>
      <c r="AT3381" s="44" t="e">
        <v>#N/A</v>
      </c>
      <c r="AU3381" s="44"/>
      <c r="AV3381" s="751" t="e" cm="1">
        <f t="array" ref="AV338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1" s="34"/>
      <c r="AX3381" s="34"/>
      <c r="AY3381" s="34"/>
      <c r="AZ3381" s="34"/>
      <c r="BA3381" s="34"/>
      <c r="BB3381" s="34"/>
      <c r="BC3381" s="34"/>
      <c r="BD3381" s="44">
        <v>310701</v>
      </c>
      <c r="BE3381" s="34" t="s">
        <v>7556</v>
      </c>
      <c r="BF3381" s="43" t="s">
        <v>426</v>
      </c>
      <c r="BG3381" s="34" t="s">
        <v>7557</v>
      </c>
      <c r="BH3381" s="34" t="s">
        <v>7515</v>
      </c>
      <c r="BI3381" s="34"/>
      <c r="BJ3381" s="44" t="s">
        <v>7516</v>
      </c>
      <c r="BK3381" s="44" t="s">
        <v>7516</v>
      </c>
    </row>
    <row r="3382" spans="22:63">
      <c r="V3382" s="43">
        <v>701</v>
      </c>
      <c r="W3382" s="34" t="s">
        <v>7513</v>
      </c>
      <c r="X3382" s="44">
        <v>310702</v>
      </c>
      <c r="Y3382" s="34" t="s">
        <v>7557</v>
      </c>
      <c r="Z3382" s="43" t="s">
        <v>426</v>
      </c>
      <c r="AA3382" s="34" t="s">
        <v>7557</v>
      </c>
      <c r="AB3382" s="34" t="s">
        <v>7515</v>
      </c>
      <c r="AC3382" s="34"/>
      <c r="AD3382" s="44" t="s">
        <v>7516</v>
      </c>
      <c r="AE3382" s="44" t="s">
        <v>7516</v>
      </c>
      <c r="AF3382" s="43">
        <v>701</v>
      </c>
      <c r="AG3382" s="34" t="s">
        <v>7513</v>
      </c>
      <c r="AH3382" s="34" t="s">
        <v>7513</v>
      </c>
      <c r="AI3382" s="43" t="s">
        <v>7353</v>
      </c>
      <c r="AJ3382" s="44" t="s">
        <v>7517</v>
      </c>
      <c r="AK3382" s="295" t="s">
        <v>7518</v>
      </c>
      <c r="AL3382" s="44" t="s">
        <v>7519</v>
      </c>
      <c r="AM3382" s="44">
        <v>0</v>
      </c>
      <c r="AN3382" s="296">
        <v>0</v>
      </c>
      <c r="AO3382" s="34"/>
      <c r="AP3382" s="34"/>
      <c r="AQ3382" s="34"/>
      <c r="AR3382" s="34"/>
      <c r="AS3382" s="34"/>
      <c r="AT3382" s="44" t="e">
        <v>#N/A</v>
      </c>
      <c r="AU3382" s="44"/>
      <c r="AV3382" s="751" t="e" cm="1">
        <f t="array" ref="AV338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2" s="34"/>
      <c r="AX3382" s="34"/>
      <c r="AY3382" s="34"/>
      <c r="AZ3382" s="34"/>
      <c r="BA3382" s="34"/>
      <c r="BB3382" s="34"/>
      <c r="BC3382" s="34"/>
      <c r="BD3382" s="44">
        <v>310702</v>
      </c>
      <c r="BE3382" s="34" t="s">
        <v>7557</v>
      </c>
      <c r="BF3382" s="43" t="s">
        <v>426</v>
      </c>
      <c r="BG3382" s="34" t="s">
        <v>7557</v>
      </c>
      <c r="BH3382" s="34" t="s">
        <v>7515</v>
      </c>
      <c r="BI3382" s="34"/>
      <c r="BJ3382" s="44" t="s">
        <v>7516</v>
      </c>
      <c r="BK3382" s="44" t="s">
        <v>7516</v>
      </c>
    </row>
    <row r="3383" spans="22:63">
      <c r="V3383" s="43">
        <v>701</v>
      </c>
      <c r="W3383" s="34" t="s">
        <v>7513</v>
      </c>
      <c r="X3383" s="44">
        <v>310700</v>
      </c>
      <c r="Y3383" s="34" t="s">
        <v>7558</v>
      </c>
      <c r="Z3383" s="43" t="s">
        <v>426</v>
      </c>
      <c r="AA3383" s="34" t="s">
        <v>7557</v>
      </c>
      <c r="AB3383" s="34" t="s">
        <v>7515</v>
      </c>
      <c r="AC3383" s="34"/>
      <c r="AD3383" s="44" t="s">
        <v>7516</v>
      </c>
      <c r="AE3383" s="44" t="s">
        <v>7516</v>
      </c>
      <c r="AF3383" s="43">
        <v>701</v>
      </c>
      <c r="AG3383" s="34" t="s">
        <v>7513</v>
      </c>
      <c r="AH3383" s="34" t="s">
        <v>7513</v>
      </c>
      <c r="AI3383" s="43" t="s">
        <v>7353</v>
      </c>
      <c r="AJ3383" s="44" t="s">
        <v>7517</v>
      </c>
      <c r="AK3383" s="295" t="s">
        <v>7518</v>
      </c>
      <c r="AL3383" s="44" t="s">
        <v>7519</v>
      </c>
      <c r="AM3383" s="44">
        <v>0</v>
      </c>
      <c r="AN3383" s="296">
        <v>0</v>
      </c>
      <c r="AO3383" s="34"/>
      <c r="AP3383" s="34"/>
      <c r="AQ3383" s="34"/>
      <c r="AR3383" s="34"/>
      <c r="AS3383" s="34"/>
      <c r="AT3383" s="44" t="e">
        <v>#N/A</v>
      </c>
      <c r="AU3383" s="44"/>
      <c r="AV3383" s="751" t="e" cm="1">
        <f t="array" ref="AV338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3" s="34"/>
      <c r="AX3383" s="34"/>
      <c r="AY3383" s="34"/>
      <c r="AZ3383" s="34"/>
      <c r="BA3383" s="34"/>
      <c r="BB3383" s="34"/>
      <c r="BC3383" s="34"/>
      <c r="BD3383" s="44">
        <v>310700</v>
      </c>
      <c r="BE3383" s="34" t="s">
        <v>7558</v>
      </c>
      <c r="BF3383" s="43" t="s">
        <v>426</v>
      </c>
      <c r="BG3383" s="34" t="s">
        <v>7557</v>
      </c>
      <c r="BH3383" s="34" t="s">
        <v>7515</v>
      </c>
      <c r="BI3383" s="34"/>
      <c r="BJ3383" s="44" t="s">
        <v>7516</v>
      </c>
      <c r="BK3383" s="44" t="s">
        <v>7516</v>
      </c>
    </row>
    <row r="3384" spans="22:63">
      <c r="V3384" s="43">
        <v>701</v>
      </c>
      <c r="W3384" s="34" t="s">
        <v>7513</v>
      </c>
      <c r="X3384" s="44">
        <v>310703</v>
      </c>
      <c r="Y3384" s="34" t="s">
        <v>7559</v>
      </c>
      <c r="Z3384" s="43" t="s">
        <v>426</v>
      </c>
      <c r="AA3384" s="34" t="s">
        <v>7557</v>
      </c>
      <c r="AB3384" s="34" t="s">
        <v>7515</v>
      </c>
      <c r="AC3384" s="34"/>
      <c r="AD3384" s="44" t="s">
        <v>7516</v>
      </c>
      <c r="AE3384" s="44" t="s">
        <v>7516</v>
      </c>
      <c r="AF3384" s="43">
        <v>701</v>
      </c>
      <c r="AG3384" s="34" t="s">
        <v>7513</v>
      </c>
      <c r="AH3384" s="34" t="s">
        <v>7513</v>
      </c>
      <c r="AI3384" s="43" t="s">
        <v>7353</v>
      </c>
      <c r="AJ3384" s="44" t="s">
        <v>7517</v>
      </c>
      <c r="AK3384" s="295" t="s">
        <v>7518</v>
      </c>
      <c r="AL3384" s="44" t="s">
        <v>7519</v>
      </c>
      <c r="AM3384" s="44">
        <v>0</v>
      </c>
      <c r="AN3384" s="296">
        <v>0</v>
      </c>
      <c r="AO3384" s="34"/>
      <c r="AP3384" s="34"/>
      <c r="AQ3384" s="34"/>
      <c r="AR3384" s="34"/>
      <c r="AS3384" s="34"/>
      <c r="AT3384" s="44" t="e">
        <v>#N/A</v>
      </c>
      <c r="AU3384" s="44"/>
      <c r="AV3384" s="751" t="e" cm="1">
        <f t="array" ref="AV338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4" s="34"/>
      <c r="AX3384" s="34"/>
      <c r="AY3384" s="34"/>
      <c r="AZ3384" s="34"/>
      <c r="BA3384" s="34"/>
      <c r="BB3384" s="34"/>
      <c r="BC3384" s="34"/>
      <c r="BD3384" s="44">
        <v>310703</v>
      </c>
      <c r="BE3384" s="34" t="s">
        <v>7559</v>
      </c>
      <c r="BF3384" s="43" t="s">
        <v>426</v>
      </c>
      <c r="BG3384" s="34" t="s">
        <v>7557</v>
      </c>
      <c r="BH3384" s="34" t="s">
        <v>7515</v>
      </c>
      <c r="BI3384" s="34"/>
      <c r="BJ3384" s="44" t="s">
        <v>7516</v>
      </c>
      <c r="BK3384" s="44" t="s">
        <v>7516</v>
      </c>
    </row>
    <row r="3385" spans="22:63">
      <c r="V3385" s="43">
        <v>701</v>
      </c>
      <c r="W3385" s="34" t="s">
        <v>7513</v>
      </c>
      <c r="X3385" s="44">
        <v>310704</v>
      </c>
      <c r="Y3385" s="34" t="s">
        <v>531</v>
      </c>
      <c r="Z3385" s="43" t="s">
        <v>426</v>
      </c>
      <c r="AA3385" s="34" t="s">
        <v>7557</v>
      </c>
      <c r="AB3385" s="34" t="s">
        <v>7515</v>
      </c>
      <c r="AC3385" s="34"/>
      <c r="AD3385" s="44" t="s">
        <v>7516</v>
      </c>
      <c r="AE3385" s="44" t="s">
        <v>7516</v>
      </c>
      <c r="AF3385" s="43">
        <v>701</v>
      </c>
      <c r="AG3385" s="34" t="s">
        <v>7513</v>
      </c>
      <c r="AH3385" s="34" t="s">
        <v>7513</v>
      </c>
      <c r="AI3385" s="43" t="s">
        <v>7353</v>
      </c>
      <c r="AJ3385" s="44" t="s">
        <v>7517</v>
      </c>
      <c r="AK3385" s="295" t="s">
        <v>7518</v>
      </c>
      <c r="AL3385" s="44" t="s">
        <v>7519</v>
      </c>
      <c r="AM3385" s="44">
        <v>0</v>
      </c>
      <c r="AN3385" s="296">
        <v>0</v>
      </c>
      <c r="AO3385" s="34"/>
      <c r="AP3385" s="34"/>
      <c r="AQ3385" s="34"/>
      <c r="AR3385" s="34"/>
      <c r="AS3385" s="34"/>
      <c r="AT3385" s="44" t="e">
        <v>#N/A</v>
      </c>
      <c r="AU3385" s="44"/>
      <c r="AV3385" s="751" t="e" cm="1">
        <f t="array" ref="AV338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5" s="34"/>
      <c r="AX3385" s="34"/>
      <c r="AY3385" s="34"/>
      <c r="AZ3385" s="34"/>
      <c r="BA3385" s="34"/>
      <c r="BB3385" s="34"/>
      <c r="BC3385" s="34"/>
      <c r="BD3385" s="44">
        <v>310704</v>
      </c>
      <c r="BE3385" s="34" t="s">
        <v>531</v>
      </c>
      <c r="BF3385" s="43" t="s">
        <v>426</v>
      </c>
      <c r="BG3385" s="34" t="s">
        <v>7557</v>
      </c>
      <c r="BH3385" s="34" t="s">
        <v>7515</v>
      </c>
      <c r="BI3385" s="34"/>
      <c r="BJ3385" s="44" t="s">
        <v>7516</v>
      </c>
      <c r="BK3385" s="44" t="s">
        <v>7516</v>
      </c>
    </row>
    <row r="3386" spans="22:63">
      <c r="V3386" s="43">
        <v>701</v>
      </c>
      <c r="W3386" s="34" t="s">
        <v>7513</v>
      </c>
      <c r="X3386" s="44">
        <v>310802</v>
      </c>
      <c r="Y3386" s="34" t="s">
        <v>7560</v>
      </c>
      <c r="Z3386" s="43" t="s">
        <v>426</v>
      </c>
      <c r="AA3386" s="34" t="s">
        <v>1006</v>
      </c>
      <c r="AB3386" s="34" t="s">
        <v>7515</v>
      </c>
      <c r="AC3386" s="34"/>
      <c r="AD3386" s="44" t="s">
        <v>7516</v>
      </c>
      <c r="AE3386" s="44" t="s">
        <v>7516</v>
      </c>
      <c r="AF3386" s="43">
        <v>701</v>
      </c>
      <c r="AG3386" s="34" t="s">
        <v>7513</v>
      </c>
      <c r="AH3386" s="34" t="s">
        <v>7513</v>
      </c>
      <c r="AI3386" s="43" t="s">
        <v>7353</v>
      </c>
      <c r="AJ3386" s="44" t="s">
        <v>7517</v>
      </c>
      <c r="AK3386" s="295" t="s">
        <v>7518</v>
      </c>
      <c r="AL3386" s="44" t="s">
        <v>7519</v>
      </c>
      <c r="AM3386" s="44">
        <v>0</v>
      </c>
      <c r="AN3386" s="296">
        <v>0</v>
      </c>
      <c r="AO3386" s="34"/>
      <c r="AP3386" s="34"/>
      <c r="AQ3386" s="34"/>
      <c r="AR3386" s="34"/>
      <c r="AS3386" s="34"/>
      <c r="AT3386" s="44" t="e">
        <v>#N/A</v>
      </c>
      <c r="AU3386" s="44"/>
      <c r="AV3386" s="751" t="e" cm="1">
        <f t="array" ref="AV338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6" s="34"/>
      <c r="AX3386" s="34"/>
      <c r="AY3386" s="34"/>
      <c r="AZ3386" s="34"/>
      <c r="BA3386" s="34"/>
      <c r="BB3386" s="34"/>
      <c r="BC3386" s="34"/>
      <c r="BD3386" s="44">
        <v>310802</v>
      </c>
      <c r="BE3386" s="34" t="s">
        <v>7560</v>
      </c>
      <c r="BF3386" s="43" t="s">
        <v>426</v>
      </c>
      <c r="BG3386" s="34" t="s">
        <v>1006</v>
      </c>
      <c r="BH3386" s="34" t="s">
        <v>7515</v>
      </c>
      <c r="BI3386" s="34"/>
      <c r="BJ3386" s="44" t="s">
        <v>7516</v>
      </c>
      <c r="BK3386" s="44" t="s">
        <v>7516</v>
      </c>
    </row>
    <row r="3387" spans="22:63">
      <c r="V3387" s="43">
        <v>701</v>
      </c>
      <c r="W3387" s="34" t="s">
        <v>7513</v>
      </c>
      <c r="X3387" s="44">
        <v>310803</v>
      </c>
      <c r="Y3387" s="34" t="s">
        <v>7561</v>
      </c>
      <c r="Z3387" s="43" t="s">
        <v>426</v>
      </c>
      <c r="AA3387" s="34" t="s">
        <v>1006</v>
      </c>
      <c r="AB3387" s="34" t="s">
        <v>7515</v>
      </c>
      <c r="AC3387" s="34"/>
      <c r="AD3387" s="44" t="s">
        <v>7516</v>
      </c>
      <c r="AE3387" s="44" t="s">
        <v>7516</v>
      </c>
      <c r="AF3387" s="43">
        <v>701</v>
      </c>
      <c r="AG3387" s="34" t="s">
        <v>7513</v>
      </c>
      <c r="AH3387" s="34" t="s">
        <v>7513</v>
      </c>
      <c r="AI3387" s="43" t="s">
        <v>7353</v>
      </c>
      <c r="AJ3387" s="44" t="s">
        <v>7517</v>
      </c>
      <c r="AK3387" s="295" t="s">
        <v>7518</v>
      </c>
      <c r="AL3387" s="44" t="s">
        <v>7519</v>
      </c>
      <c r="AM3387" s="44">
        <v>0</v>
      </c>
      <c r="AN3387" s="296">
        <v>0</v>
      </c>
      <c r="AO3387" s="34"/>
      <c r="AP3387" s="34"/>
      <c r="AQ3387" s="34"/>
      <c r="AR3387" s="34"/>
      <c r="AS3387" s="34"/>
      <c r="AT3387" s="44" t="e">
        <v>#N/A</v>
      </c>
      <c r="AU3387" s="44"/>
      <c r="AV3387" s="751" t="e" cm="1">
        <f t="array" ref="AV338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7" s="34"/>
      <c r="AX3387" s="34"/>
      <c r="AY3387" s="34"/>
      <c r="AZ3387" s="34"/>
      <c r="BA3387" s="34"/>
      <c r="BB3387" s="34"/>
      <c r="BC3387" s="34"/>
      <c r="BD3387" s="44">
        <v>310803</v>
      </c>
      <c r="BE3387" s="34" t="s">
        <v>7561</v>
      </c>
      <c r="BF3387" s="43" t="s">
        <v>426</v>
      </c>
      <c r="BG3387" s="34" t="s">
        <v>1006</v>
      </c>
      <c r="BH3387" s="34" t="s">
        <v>7515</v>
      </c>
      <c r="BI3387" s="34"/>
      <c r="BJ3387" s="44" t="s">
        <v>7516</v>
      </c>
      <c r="BK3387" s="44" t="s">
        <v>7516</v>
      </c>
    </row>
    <row r="3388" spans="22:63">
      <c r="V3388" s="43">
        <v>701</v>
      </c>
      <c r="W3388" s="34" t="s">
        <v>7513</v>
      </c>
      <c r="X3388" s="44">
        <v>310804</v>
      </c>
      <c r="Y3388" s="34" t="s">
        <v>7562</v>
      </c>
      <c r="Z3388" s="43" t="s">
        <v>426</v>
      </c>
      <c r="AA3388" s="34" t="s">
        <v>1006</v>
      </c>
      <c r="AB3388" s="34" t="s">
        <v>7515</v>
      </c>
      <c r="AC3388" s="34"/>
      <c r="AD3388" s="44" t="s">
        <v>7516</v>
      </c>
      <c r="AE3388" s="44" t="s">
        <v>7516</v>
      </c>
      <c r="AF3388" s="43">
        <v>701</v>
      </c>
      <c r="AG3388" s="34" t="s">
        <v>7513</v>
      </c>
      <c r="AH3388" s="34" t="s">
        <v>7513</v>
      </c>
      <c r="AI3388" s="43" t="s">
        <v>7353</v>
      </c>
      <c r="AJ3388" s="44" t="s">
        <v>7517</v>
      </c>
      <c r="AK3388" s="295" t="s">
        <v>7518</v>
      </c>
      <c r="AL3388" s="44" t="s">
        <v>7519</v>
      </c>
      <c r="AM3388" s="44">
        <v>0</v>
      </c>
      <c r="AN3388" s="296">
        <v>0</v>
      </c>
      <c r="AO3388" s="34"/>
      <c r="AP3388" s="34"/>
      <c r="AQ3388" s="34"/>
      <c r="AR3388" s="34"/>
      <c r="AS3388" s="34"/>
      <c r="AT3388" s="44" t="e">
        <v>#N/A</v>
      </c>
      <c r="AU3388" s="44"/>
      <c r="AV3388" s="751" t="e" cm="1">
        <f t="array" ref="AV338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8" s="34"/>
      <c r="AX3388" s="34"/>
      <c r="AY3388" s="34"/>
      <c r="AZ3388" s="34"/>
      <c r="BA3388" s="34"/>
      <c r="BB3388" s="34"/>
      <c r="BC3388" s="34"/>
      <c r="BD3388" s="44">
        <v>310804</v>
      </c>
      <c r="BE3388" s="34" t="s">
        <v>7562</v>
      </c>
      <c r="BF3388" s="43" t="s">
        <v>426</v>
      </c>
      <c r="BG3388" s="34" t="s">
        <v>1006</v>
      </c>
      <c r="BH3388" s="34" t="s">
        <v>7515</v>
      </c>
      <c r="BI3388" s="34"/>
      <c r="BJ3388" s="44" t="s">
        <v>7516</v>
      </c>
      <c r="BK3388" s="44" t="s">
        <v>7516</v>
      </c>
    </row>
    <row r="3389" spans="22:63">
      <c r="V3389" s="43">
        <v>701</v>
      </c>
      <c r="W3389" s="34" t="s">
        <v>7513</v>
      </c>
      <c r="X3389" s="44">
        <v>310805</v>
      </c>
      <c r="Y3389" s="34" t="s">
        <v>1006</v>
      </c>
      <c r="Z3389" s="43" t="s">
        <v>426</v>
      </c>
      <c r="AA3389" s="34" t="s">
        <v>1006</v>
      </c>
      <c r="AB3389" s="34" t="s">
        <v>7515</v>
      </c>
      <c r="AC3389" s="34"/>
      <c r="AD3389" s="44" t="s">
        <v>7516</v>
      </c>
      <c r="AE3389" s="44" t="s">
        <v>7516</v>
      </c>
      <c r="AF3389" s="43">
        <v>701</v>
      </c>
      <c r="AG3389" s="34" t="s">
        <v>7513</v>
      </c>
      <c r="AH3389" s="34" t="s">
        <v>7513</v>
      </c>
      <c r="AI3389" s="43" t="s">
        <v>7353</v>
      </c>
      <c r="AJ3389" s="44" t="s">
        <v>7517</v>
      </c>
      <c r="AK3389" s="295" t="s">
        <v>7518</v>
      </c>
      <c r="AL3389" s="44" t="s">
        <v>7519</v>
      </c>
      <c r="AM3389" s="44">
        <v>0</v>
      </c>
      <c r="AN3389" s="296">
        <v>0</v>
      </c>
      <c r="AO3389" s="34"/>
      <c r="AP3389" s="34"/>
      <c r="AQ3389" s="34"/>
      <c r="AR3389" s="34"/>
      <c r="AS3389" s="34"/>
      <c r="AT3389" s="44" t="e">
        <v>#N/A</v>
      </c>
      <c r="AU3389" s="44"/>
      <c r="AV3389" s="751" t="e" cm="1">
        <f t="array" ref="AV338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89" s="34"/>
      <c r="AX3389" s="34"/>
      <c r="AY3389" s="34"/>
      <c r="AZ3389" s="34"/>
      <c r="BA3389" s="34"/>
      <c r="BB3389" s="34"/>
      <c r="BC3389" s="34"/>
      <c r="BD3389" s="44">
        <v>310805</v>
      </c>
      <c r="BE3389" s="34" t="s">
        <v>1006</v>
      </c>
      <c r="BF3389" s="43" t="s">
        <v>426</v>
      </c>
      <c r="BG3389" s="34" t="s">
        <v>1006</v>
      </c>
      <c r="BH3389" s="34" t="s">
        <v>7515</v>
      </c>
      <c r="BI3389" s="34"/>
      <c r="BJ3389" s="44" t="s">
        <v>7516</v>
      </c>
      <c r="BK3389" s="44" t="s">
        <v>7516</v>
      </c>
    </row>
    <row r="3390" spans="22:63">
      <c r="V3390" s="43">
        <v>701</v>
      </c>
      <c r="W3390" s="34" t="s">
        <v>7513</v>
      </c>
      <c r="X3390" s="44">
        <v>310800</v>
      </c>
      <c r="Y3390" s="34" t="s">
        <v>7563</v>
      </c>
      <c r="Z3390" s="43" t="s">
        <v>426</v>
      </c>
      <c r="AA3390" s="34" t="s">
        <v>1006</v>
      </c>
      <c r="AB3390" s="34" t="s">
        <v>7515</v>
      </c>
      <c r="AC3390" s="34"/>
      <c r="AD3390" s="44" t="s">
        <v>7516</v>
      </c>
      <c r="AE3390" s="44" t="s">
        <v>7516</v>
      </c>
      <c r="AF3390" s="43">
        <v>701</v>
      </c>
      <c r="AG3390" s="34" t="s">
        <v>7513</v>
      </c>
      <c r="AH3390" s="34" t="s">
        <v>7513</v>
      </c>
      <c r="AI3390" s="43" t="s">
        <v>7353</v>
      </c>
      <c r="AJ3390" s="44" t="s">
        <v>7517</v>
      </c>
      <c r="AK3390" s="295" t="s">
        <v>7518</v>
      </c>
      <c r="AL3390" s="44" t="s">
        <v>7519</v>
      </c>
      <c r="AM3390" s="44">
        <v>0</v>
      </c>
      <c r="AN3390" s="296">
        <v>0</v>
      </c>
      <c r="AO3390" s="34"/>
      <c r="AP3390" s="34"/>
      <c r="AQ3390" s="34"/>
      <c r="AR3390" s="34"/>
      <c r="AS3390" s="34"/>
      <c r="AT3390" s="44" t="e">
        <v>#N/A</v>
      </c>
      <c r="AU3390" s="44"/>
      <c r="AV3390" s="751" t="e" cm="1">
        <f t="array" ref="AV339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0" s="34"/>
      <c r="AX3390" s="34"/>
      <c r="AY3390" s="34"/>
      <c r="AZ3390" s="34"/>
      <c r="BA3390" s="34"/>
      <c r="BB3390" s="34"/>
      <c r="BC3390" s="34"/>
      <c r="BD3390" s="44">
        <v>310800</v>
      </c>
      <c r="BE3390" s="34" t="s">
        <v>7563</v>
      </c>
      <c r="BF3390" s="43" t="s">
        <v>426</v>
      </c>
      <c r="BG3390" s="34" t="s">
        <v>1006</v>
      </c>
      <c r="BH3390" s="34" t="s">
        <v>7515</v>
      </c>
      <c r="BI3390" s="34"/>
      <c r="BJ3390" s="44" t="s">
        <v>7516</v>
      </c>
      <c r="BK3390" s="44" t="s">
        <v>7516</v>
      </c>
    </row>
    <row r="3391" spans="22:63">
      <c r="V3391" s="43">
        <v>701</v>
      </c>
      <c r="W3391" s="34" t="s">
        <v>7513</v>
      </c>
      <c r="X3391" s="44">
        <v>310806</v>
      </c>
      <c r="Y3391" s="34" t="s">
        <v>7544</v>
      </c>
      <c r="Z3391" s="43" t="s">
        <v>426</v>
      </c>
      <c r="AA3391" s="34" t="s">
        <v>1006</v>
      </c>
      <c r="AB3391" s="34" t="s">
        <v>7515</v>
      </c>
      <c r="AC3391" s="34"/>
      <c r="AD3391" s="44" t="s">
        <v>7516</v>
      </c>
      <c r="AE3391" s="44" t="s">
        <v>7516</v>
      </c>
      <c r="AF3391" s="43">
        <v>701</v>
      </c>
      <c r="AG3391" s="34" t="s">
        <v>7513</v>
      </c>
      <c r="AH3391" s="34" t="s">
        <v>7513</v>
      </c>
      <c r="AI3391" s="43" t="s">
        <v>7353</v>
      </c>
      <c r="AJ3391" s="44" t="s">
        <v>7517</v>
      </c>
      <c r="AK3391" s="295" t="s">
        <v>7518</v>
      </c>
      <c r="AL3391" s="44" t="s">
        <v>7519</v>
      </c>
      <c r="AM3391" s="44">
        <v>0</v>
      </c>
      <c r="AN3391" s="296">
        <v>0</v>
      </c>
      <c r="AO3391" s="34"/>
      <c r="AP3391" s="34"/>
      <c r="AQ3391" s="34"/>
      <c r="AR3391" s="34"/>
      <c r="AS3391" s="34"/>
      <c r="AT3391" s="44" t="e">
        <v>#N/A</v>
      </c>
      <c r="AU3391" s="44"/>
      <c r="AV3391" s="751" t="e" cm="1">
        <f t="array" ref="AV339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1" s="34"/>
      <c r="AX3391" s="34"/>
      <c r="AY3391" s="34"/>
      <c r="AZ3391" s="34"/>
      <c r="BA3391" s="34"/>
      <c r="BB3391" s="34"/>
      <c r="BC3391" s="34"/>
      <c r="BD3391" s="44">
        <v>310806</v>
      </c>
      <c r="BE3391" s="34" t="s">
        <v>7544</v>
      </c>
      <c r="BF3391" s="43" t="s">
        <v>426</v>
      </c>
      <c r="BG3391" s="34" t="s">
        <v>1006</v>
      </c>
      <c r="BH3391" s="34" t="s">
        <v>7515</v>
      </c>
      <c r="BI3391" s="34"/>
      <c r="BJ3391" s="44" t="s">
        <v>7516</v>
      </c>
      <c r="BK3391" s="44" t="s">
        <v>7516</v>
      </c>
    </row>
    <row r="3392" spans="22:63">
      <c r="V3392" s="43">
        <v>701</v>
      </c>
      <c r="W3392" s="34" t="s">
        <v>7513</v>
      </c>
      <c r="X3392" s="44">
        <v>310901</v>
      </c>
      <c r="Y3392" s="34" t="s">
        <v>7564</v>
      </c>
      <c r="Z3392" s="43" t="s">
        <v>426</v>
      </c>
      <c r="AA3392" s="34" t="s">
        <v>1366</v>
      </c>
      <c r="AB3392" s="34" t="s">
        <v>7515</v>
      </c>
      <c r="AC3392" s="34"/>
      <c r="AD3392" s="44" t="s">
        <v>7516</v>
      </c>
      <c r="AE3392" s="44" t="s">
        <v>7516</v>
      </c>
      <c r="AF3392" s="43">
        <v>701</v>
      </c>
      <c r="AG3392" s="34" t="s">
        <v>7513</v>
      </c>
      <c r="AH3392" s="34" t="s">
        <v>7513</v>
      </c>
      <c r="AI3392" s="43" t="s">
        <v>7353</v>
      </c>
      <c r="AJ3392" s="44" t="s">
        <v>7517</v>
      </c>
      <c r="AK3392" s="295" t="s">
        <v>7518</v>
      </c>
      <c r="AL3392" s="44" t="s">
        <v>7519</v>
      </c>
      <c r="AM3392" s="44">
        <v>0</v>
      </c>
      <c r="AN3392" s="296">
        <v>0</v>
      </c>
      <c r="AO3392" s="34"/>
      <c r="AP3392" s="34"/>
      <c r="AQ3392" s="34"/>
      <c r="AR3392" s="34"/>
      <c r="AS3392" s="34"/>
      <c r="AT3392" s="44" t="e">
        <v>#N/A</v>
      </c>
      <c r="AU3392" s="44"/>
      <c r="AV3392" s="751" t="e" cm="1">
        <f t="array" ref="AV339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2" s="34"/>
      <c r="AX3392" s="34"/>
      <c r="AY3392" s="34"/>
      <c r="AZ3392" s="34"/>
      <c r="BA3392" s="34"/>
      <c r="BB3392" s="34"/>
      <c r="BC3392" s="34"/>
      <c r="BD3392" s="44">
        <v>310901</v>
      </c>
      <c r="BE3392" s="34" t="s">
        <v>7564</v>
      </c>
      <c r="BF3392" s="43" t="s">
        <v>426</v>
      </c>
      <c r="BG3392" s="34" t="s">
        <v>1366</v>
      </c>
      <c r="BH3392" s="34" t="s">
        <v>7515</v>
      </c>
      <c r="BI3392" s="34"/>
      <c r="BJ3392" s="44" t="s">
        <v>7516</v>
      </c>
      <c r="BK3392" s="44" t="s">
        <v>7516</v>
      </c>
    </row>
    <row r="3393" spans="22:63">
      <c r="V3393" s="43">
        <v>701</v>
      </c>
      <c r="W3393" s="34" t="s">
        <v>7513</v>
      </c>
      <c r="X3393" s="44">
        <v>310902</v>
      </c>
      <c r="Y3393" s="34" t="s">
        <v>7565</v>
      </c>
      <c r="Z3393" s="43" t="s">
        <v>426</v>
      </c>
      <c r="AA3393" s="34" t="s">
        <v>1366</v>
      </c>
      <c r="AB3393" s="34" t="s">
        <v>7515</v>
      </c>
      <c r="AC3393" s="34"/>
      <c r="AD3393" s="44" t="s">
        <v>7516</v>
      </c>
      <c r="AE3393" s="44" t="s">
        <v>7516</v>
      </c>
      <c r="AF3393" s="43">
        <v>701</v>
      </c>
      <c r="AG3393" s="34" t="s">
        <v>7513</v>
      </c>
      <c r="AH3393" s="34" t="s">
        <v>7513</v>
      </c>
      <c r="AI3393" s="43" t="s">
        <v>7353</v>
      </c>
      <c r="AJ3393" s="44" t="s">
        <v>7517</v>
      </c>
      <c r="AK3393" s="295" t="s">
        <v>7518</v>
      </c>
      <c r="AL3393" s="44" t="s">
        <v>7519</v>
      </c>
      <c r="AM3393" s="44">
        <v>0</v>
      </c>
      <c r="AN3393" s="296">
        <v>0</v>
      </c>
      <c r="AO3393" s="34"/>
      <c r="AP3393" s="34"/>
      <c r="AQ3393" s="34"/>
      <c r="AR3393" s="34"/>
      <c r="AS3393" s="34"/>
      <c r="AT3393" s="44" t="e">
        <v>#N/A</v>
      </c>
      <c r="AU3393" s="44"/>
      <c r="AV3393" s="751" t="e" cm="1">
        <f t="array" ref="AV3393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3" s="34"/>
      <c r="AX3393" s="34"/>
      <c r="AY3393" s="34"/>
      <c r="AZ3393" s="34"/>
      <c r="BA3393" s="34"/>
      <c r="BB3393" s="34"/>
      <c r="BC3393" s="34"/>
      <c r="BD3393" s="44">
        <v>310902</v>
      </c>
      <c r="BE3393" s="34" t="s">
        <v>7565</v>
      </c>
      <c r="BF3393" s="43" t="s">
        <v>426</v>
      </c>
      <c r="BG3393" s="34" t="s">
        <v>1366</v>
      </c>
      <c r="BH3393" s="34" t="s">
        <v>7515</v>
      </c>
      <c r="BI3393" s="34"/>
      <c r="BJ3393" s="44" t="s">
        <v>7516</v>
      </c>
      <c r="BK3393" s="44" t="s">
        <v>7516</v>
      </c>
    </row>
    <row r="3394" spans="22:63">
      <c r="V3394" s="43">
        <v>701</v>
      </c>
      <c r="W3394" s="34" t="s">
        <v>7513</v>
      </c>
      <c r="X3394" s="44">
        <v>310906</v>
      </c>
      <c r="Y3394" s="34" t="s">
        <v>7566</v>
      </c>
      <c r="Z3394" s="43" t="s">
        <v>426</v>
      </c>
      <c r="AA3394" s="34" t="s">
        <v>1366</v>
      </c>
      <c r="AB3394" s="34" t="s">
        <v>7515</v>
      </c>
      <c r="AC3394" s="34"/>
      <c r="AD3394" s="44" t="s">
        <v>7516</v>
      </c>
      <c r="AE3394" s="44" t="s">
        <v>7516</v>
      </c>
      <c r="AF3394" s="43">
        <v>701</v>
      </c>
      <c r="AG3394" s="34" t="s">
        <v>7513</v>
      </c>
      <c r="AH3394" s="34" t="s">
        <v>7513</v>
      </c>
      <c r="AI3394" s="43" t="s">
        <v>7353</v>
      </c>
      <c r="AJ3394" s="44" t="s">
        <v>7517</v>
      </c>
      <c r="AK3394" s="295" t="s">
        <v>7518</v>
      </c>
      <c r="AL3394" s="44" t="s">
        <v>7519</v>
      </c>
      <c r="AM3394" s="44">
        <v>0</v>
      </c>
      <c r="AN3394" s="296">
        <v>0</v>
      </c>
      <c r="AO3394" s="34"/>
      <c r="AP3394" s="34"/>
      <c r="AQ3394" s="34"/>
      <c r="AR3394" s="34"/>
      <c r="AS3394" s="34"/>
      <c r="AT3394" s="44" t="e">
        <v>#N/A</v>
      </c>
      <c r="AU3394" s="44"/>
      <c r="AV3394" s="751" t="e" cm="1">
        <f t="array" ref="AV3394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4" s="34"/>
      <c r="AX3394" s="34"/>
      <c r="AY3394" s="34"/>
      <c r="AZ3394" s="34"/>
      <c r="BA3394" s="34"/>
      <c r="BB3394" s="34"/>
      <c r="BC3394" s="34"/>
      <c r="BD3394" s="44">
        <v>310906</v>
      </c>
      <c r="BE3394" s="34" t="s">
        <v>7566</v>
      </c>
      <c r="BF3394" s="43" t="s">
        <v>426</v>
      </c>
      <c r="BG3394" s="34" t="s">
        <v>1366</v>
      </c>
      <c r="BH3394" s="34" t="s">
        <v>7515</v>
      </c>
      <c r="BI3394" s="34"/>
      <c r="BJ3394" s="44" t="s">
        <v>7516</v>
      </c>
      <c r="BK3394" s="44" t="s">
        <v>7516</v>
      </c>
    </row>
    <row r="3395" spans="22:63">
      <c r="V3395" s="43">
        <v>701</v>
      </c>
      <c r="W3395" s="34" t="s">
        <v>7513</v>
      </c>
      <c r="X3395" s="44">
        <v>310903</v>
      </c>
      <c r="Y3395" s="34" t="s">
        <v>1366</v>
      </c>
      <c r="Z3395" s="43" t="s">
        <v>426</v>
      </c>
      <c r="AA3395" s="34" t="s">
        <v>1366</v>
      </c>
      <c r="AB3395" s="34" t="s">
        <v>7515</v>
      </c>
      <c r="AC3395" s="34"/>
      <c r="AD3395" s="44" t="s">
        <v>7516</v>
      </c>
      <c r="AE3395" s="44" t="s">
        <v>7516</v>
      </c>
      <c r="AF3395" s="43">
        <v>701</v>
      </c>
      <c r="AG3395" s="34" t="s">
        <v>7513</v>
      </c>
      <c r="AH3395" s="34" t="s">
        <v>7513</v>
      </c>
      <c r="AI3395" s="43" t="s">
        <v>7353</v>
      </c>
      <c r="AJ3395" s="44" t="s">
        <v>7517</v>
      </c>
      <c r="AK3395" s="295" t="s">
        <v>7518</v>
      </c>
      <c r="AL3395" s="44" t="s">
        <v>7519</v>
      </c>
      <c r="AM3395" s="44">
        <v>0</v>
      </c>
      <c r="AN3395" s="296">
        <v>0</v>
      </c>
      <c r="AO3395" s="34"/>
      <c r="AP3395" s="34"/>
      <c r="AQ3395" s="34"/>
      <c r="AR3395" s="34"/>
      <c r="AS3395" s="34"/>
      <c r="AT3395" s="44" t="e">
        <v>#N/A</v>
      </c>
      <c r="AU3395" s="44"/>
      <c r="AV3395" s="751" t="e" cm="1">
        <f t="array" ref="AV3395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5" s="34"/>
      <c r="AX3395" s="34"/>
      <c r="AY3395" s="34"/>
      <c r="AZ3395" s="34"/>
      <c r="BA3395" s="34"/>
      <c r="BB3395" s="34"/>
      <c r="BC3395" s="34"/>
      <c r="BD3395" s="44">
        <v>310903</v>
      </c>
      <c r="BE3395" s="34" t="s">
        <v>1366</v>
      </c>
      <c r="BF3395" s="43" t="s">
        <v>426</v>
      </c>
      <c r="BG3395" s="34" t="s">
        <v>1366</v>
      </c>
      <c r="BH3395" s="34" t="s">
        <v>7515</v>
      </c>
      <c r="BI3395" s="34"/>
      <c r="BJ3395" s="44" t="s">
        <v>7516</v>
      </c>
      <c r="BK3395" s="44" t="s">
        <v>7516</v>
      </c>
    </row>
    <row r="3396" spans="22:63">
      <c r="V3396" s="43">
        <v>701</v>
      </c>
      <c r="W3396" s="34" t="s">
        <v>7513</v>
      </c>
      <c r="X3396" s="44">
        <v>310900</v>
      </c>
      <c r="Y3396" s="34" t="s">
        <v>7567</v>
      </c>
      <c r="Z3396" s="43" t="s">
        <v>426</v>
      </c>
      <c r="AA3396" s="34" t="s">
        <v>1366</v>
      </c>
      <c r="AB3396" s="34" t="s">
        <v>7515</v>
      </c>
      <c r="AC3396" s="34"/>
      <c r="AD3396" s="44" t="s">
        <v>7516</v>
      </c>
      <c r="AE3396" s="44" t="s">
        <v>7516</v>
      </c>
      <c r="AF3396" s="43">
        <v>701</v>
      </c>
      <c r="AG3396" s="34" t="s">
        <v>7513</v>
      </c>
      <c r="AH3396" s="34" t="s">
        <v>7513</v>
      </c>
      <c r="AI3396" s="43" t="s">
        <v>7353</v>
      </c>
      <c r="AJ3396" s="44" t="s">
        <v>7517</v>
      </c>
      <c r="AK3396" s="295" t="s">
        <v>7518</v>
      </c>
      <c r="AL3396" s="44" t="s">
        <v>7519</v>
      </c>
      <c r="AM3396" s="44">
        <v>0</v>
      </c>
      <c r="AN3396" s="296">
        <v>0</v>
      </c>
      <c r="AO3396" s="34"/>
      <c r="AP3396" s="34"/>
      <c r="AQ3396" s="34"/>
      <c r="AR3396" s="34"/>
      <c r="AS3396" s="34"/>
      <c r="AT3396" s="44" t="e">
        <v>#N/A</v>
      </c>
      <c r="AU3396" s="44"/>
      <c r="AV3396" s="751" t="e" cm="1">
        <f t="array" ref="AV3396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6" s="34"/>
      <c r="AX3396" s="34"/>
      <c r="AY3396" s="34"/>
      <c r="AZ3396" s="34"/>
      <c r="BA3396" s="34"/>
      <c r="BB3396" s="34"/>
      <c r="BC3396" s="34"/>
      <c r="BD3396" s="44">
        <v>310900</v>
      </c>
      <c r="BE3396" s="34" t="s">
        <v>7567</v>
      </c>
      <c r="BF3396" s="43" t="s">
        <v>426</v>
      </c>
      <c r="BG3396" s="34" t="s">
        <v>1366</v>
      </c>
      <c r="BH3396" s="34" t="s">
        <v>7515</v>
      </c>
      <c r="BI3396" s="34"/>
      <c r="BJ3396" s="44" t="s">
        <v>7516</v>
      </c>
      <c r="BK3396" s="44" t="s">
        <v>7516</v>
      </c>
    </row>
    <row r="3397" spans="22:63">
      <c r="V3397" s="43">
        <v>701</v>
      </c>
      <c r="W3397" s="34" t="s">
        <v>7513</v>
      </c>
      <c r="X3397" s="44">
        <v>310904</v>
      </c>
      <c r="Y3397" s="34" t="s">
        <v>7568</v>
      </c>
      <c r="Z3397" s="43" t="s">
        <v>426</v>
      </c>
      <c r="AA3397" s="34" t="s">
        <v>1366</v>
      </c>
      <c r="AB3397" s="34" t="s">
        <v>7515</v>
      </c>
      <c r="AC3397" s="34"/>
      <c r="AD3397" s="44" t="s">
        <v>7516</v>
      </c>
      <c r="AE3397" s="44" t="s">
        <v>7516</v>
      </c>
      <c r="AF3397" s="43">
        <v>701</v>
      </c>
      <c r="AG3397" s="34" t="s">
        <v>7513</v>
      </c>
      <c r="AH3397" s="34" t="s">
        <v>7513</v>
      </c>
      <c r="AI3397" s="43" t="s">
        <v>7353</v>
      </c>
      <c r="AJ3397" s="44" t="s">
        <v>7517</v>
      </c>
      <c r="AK3397" s="295" t="s">
        <v>7518</v>
      </c>
      <c r="AL3397" s="44" t="s">
        <v>7519</v>
      </c>
      <c r="AM3397" s="44">
        <v>0</v>
      </c>
      <c r="AN3397" s="296">
        <v>0</v>
      </c>
      <c r="AO3397" s="34"/>
      <c r="AP3397" s="34"/>
      <c r="AQ3397" s="34"/>
      <c r="AR3397" s="34"/>
      <c r="AS3397" s="34"/>
      <c r="AT3397" s="44" t="e">
        <v>#N/A</v>
      </c>
      <c r="AU3397" s="44"/>
      <c r="AV3397" s="751" t="e" cm="1">
        <f t="array" ref="AV3397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7" s="34"/>
      <c r="AX3397" s="34"/>
      <c r="AY3397" s="34"/>
      <c r="AZ3397" s="34"/>
      <c r="BA3397" s="34"/>
      <c r="BB3397" s="34"/>
      <c r="BC3397" s="34"/>
      <c r="BD3397" s="44">
        <v>310904</v>
      </c>
      <c r="BE3397" s="34" t="s">
        <v>7568</v>
      </c>
      <c r="BF3397" s="43" t="s">
        <v>426</v>
      </c>
      <c r="BG3397" s="34" t="s">
        <v>1366</v>
      </c>
      <c r="BH3397" s="34" t="s">
        <v>7515</v>
      </c>
      <c r="BI3397" s="34"/>
      <c r="BJ3397" s="44" t="s">
        <v>7516</v>
      </c>
      <c r="BK3397" s="44" t="s">
        <v>7516</v>
      </c>
    </row>
    <row r="3398" spans="22:63">
      <c r="V3398" s="43">
        <v>701</v>
      </c>
      <c r="W3398" s="34" t="s">
        <v>7513</v>
      </c>
      <c r="X3398" s="44">
        <v>310905</v>
      </c>
      <c r="Y3398" s="34" t="s">
        <v>7569</v>
      </c>
      <c r="Z3398" s="43" t="s">
        <v>426</v>
      </c>
      <c r="AA3398" s="34" t="s">
        <v>1366</v>
      </c>
      <c r="AB3398" s="34" t="s">
        <v>7515</v>
      </c>
      <c r="AC3398" s="34"/>
      <c r="AD3398" s="44" t="s">
        <v>7516</v>
      </c>
      <c r="AE3398" s="44" t="s">
        <v>7516</v>
      </c>
      <c r="AF3398" s="43">
        <v>701</v>
      </c>
      <c r="AG3398" s="34" t="s">
        <v>7513</v>
      </c>
      <c r="AH3398" s="34" t="s">
        <v>7513</v>
      </c>
      <c r="AI3398" s="43" t="s">
        <v>7353</v>
      </c>
      <c r="AJ3398" s="44" t="s">
        <v>7517</v>
      </c>
      <c r="AK3398" s="295" t="s">
        <v>7518</v>
      </c>
      <c r="AL3398" s="44" t="s">
        <v>7519</v>
      </c>
      <c r="AM3398" s="44">
        <v>0</v>
      </c>
      <c r="AN3398" s="296">
        <v>0</v>
      </c>
      <c r="AO3398" s="34"/>
      <c r="AP3398" s="34"/>
      <c r="AQ3398" s="34"/>
      <c r="AR3398" s="34"/>
      <c r="AS3398" s="34"/>
      <c r="AT3398" s="44" t="e">
        <v>#N/A</v>
      </c>
      <c r="AU3398" s="44"/>
      <c r="AV3398" s="751" t="e" cm="1">
        <f t="array" ref="AV3398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8" s="34"/>
      <c r="AX3398" s="34"/>
      <c r="AY3398" s="34"/>
      <c r="AZ3398" s="34"/>
      <c r="BA3398" s="34"/>
      <c r="BB3398" s="34"/>
      <c r="BC3398" s="34"/>
      <c r="BD3398" s="44">
        <v>310905</v>
      </c>
      <c r="BE3398" s="34" t="s">
        <v>7569</v>
      </c>
      <c r="BF3398" s="43" t="s">
        <v>426</v>
      </c>
      <c r="BG3398" s="34" t="s">
        <v>1366</v>
      </c>
      <c r="BH3398" s="34" t="s">
        <v>7515</v>
      </c>
      <c r="BI3398" s="34"/>
      <c r="BJ3398" s="44" t="s">
        <v>7516</v>
      </c>
      <c r="BK3398" s="44" t="s">
        <v>7516</v>
      </c>
    </row>
    <row r="3399" spans="22:63">
      <c r="V3399" s="43">
        <v>701</v>
      </c>
      <c r="W3399" s="34" t="s">
        <v>7513</v>
      </c>
      <c r="X3399" s="44">
        <v>311001</v>
      </c>
      <c r="Y3399" s="34" t="s">
        <v>7570</v>
      </c>
      <c r="Z3399" s="43" t="s">
        <v>426</v>
      </c>
      <c r="AA3399" s="34" t="s">
        <v>3578</v>
      </c>
      <c r="AB3399" s="34" t="s">
        <v>7515</v>
      </c>
      <c r="AC3399" s="34"/>
      <c r="AD3399" s="44" t="s">
        <v>7516</v>
      </c>
      <c r="AE3399" s="44" t="s">
        <v>7516</v>
      </c>
      <c r="AF3399" s="43">
        <v>701</v>
      </c>
      <c r="AG3399" s="34" t="s">
        <v>7513</v>
      </c>
      <c r="AH3399" s="34" t="s">
        <v>7513</v>
      </c>
      <c r="AI3399" s="43" t="s">
        <v>7353</v>
      </c>
      <c r="AJ3399" s="44" t="s">
        <v>7517</v>
      </c>
      <c r="AK3399" s="295" t="s">
        <v>7518</v>
      </c>
      <c r="AL3399" s="44" t="s">
        <v>7519</v>
      </c>
      <c r="AM3399" s="44">
        <v>0</v>
      </c>
      <c r="AN3399" s="296">
        <v>0</v>
      </c>
      <c r="AO3399" s="34"/>
      <c r="AP3399" s="34"/>
      <c r="AQ3399" s="34"/>
      <c r="AR3399" s="34"/>
      <c r="AS3399" s="34"/>
      <c r="AT3399" s="44" t="e">
        <v>#N/A</v>
      </c>
      <c r="AU3399" s="44"/>
      <c r="AV3399" s="751" t="e" cm="1">
        <f t="array" ref="AV3399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399" s="34"/>
      <c r="AX3399" s="34"/>
      <c r="AY3399" s="34"/>
      <c r="AZ3399" s="34"/>
      <c r="BA3399" s="34"/>
      <c r="BB3399" s="34"/>
      <c r="BC3399" s="34"/>
      <c r="BD3399" s="44">
        <v>311001</v>
      </c>
      <c r="BE3399" s="34" t="s">
        <v>7570</v>
      </c>
      <c r="BF3399" s="43" t="s">
        <v>426</v>
      </c>
      <c r="BG3399" s="34" t="s">
        <v>3578</v>
      </c>
      <c r="BH3399" s="34" t="s">
        <v>7515</v>
      </c>
      <c r="BI3399" s="34"/>
      <c r="BJ3399" s="44" t="s">
        <v>7516</v>
      </c>
      <c r="BK3399" s="44" t="s">
        <v>7516</v>
      </c>
    </row>
    <row r="3400" spans="22:63">
      <c r="V3400" s="43">
        <v>701</v>
      </c>
      <c r="W3400" s="34" t="s">
        <v>7513</v>
      </c>
      <c r="X3400" s="44">
        <v>311002</v>
      </c>
      <c r="Y3400" s="34" t="s">
        <v>7355</v>
      </c>
      <c r="Z3400" s="43" t="s">
        <v>426</v>
      </c>
      <c r="AA3400" s="34" t="s">
        <v>3578</v>
      </c>
      <c r="AB3400" s="34" t="s">
        <v>7515</v>
      </c>
      <c r="AC3400" s="34"/>
      <c r="AD3400" s="44" t="s">
        <v>7516</v>
      </c>
      <c r="AE3400" s="44" t="s">
        <v>7516</v>
      </c>
      <c r="AF3400" s="43">
        <v>701</v>
      </c>
      <c r="AG3400" s="34" t="s">
        <v>7513</v>
      </c>
      <c r="AH3400" s="34" t="s">
        <v>7513</v>
      </c>
      <c r="AI3400" s="43" t="s">
        <v>7353</v>
      </c>
      <c r="AJ3400" s="44" t="s">
        <v>7517</v>
      </c>
      <c r="AK3400" s="295" t="s">
        <v>7518</v>
      </c>
      <c r="AL3400" s="44" t="s">
        <v>7519</v>
      </c>
      <c r="AM3400" s="44">
        <v>0</v>
      </c>
      <c r="AN3400" s="296">
        <v>0</v>
      </c>
      <c r="AO3400" s="34"/>
      <c r="AP3400" s="34"/>
      <c r="AQ3400" s="34"/>
      <c r="AR3400" s="34"/>
      <c r="AS3400" s="34"/>
      <c r="AT3400" s="44" t="e">
        <v>#N/A</v>
      </c>
      <c r="AU3400" s="44"/>
      <c r="AV3400" s="751" t="e" cm="1">
        <f t="array" ref="AV3400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400" s="34"/>
      <c r="AX3400" s="34"/>
      <c r="AY3400" s="34"/>
      <c r="AZ3400" s="34"/>
      <c r="BA3400" s="34"/>
      <c r="BB3400" s="34"/>
      <c r="BC3400" s="34"/>
      <c r="BD3400" s="44">
        <v>311002</v>
      </c>
      <c r="BE3400" s="34" t="s">
        <v>7355</v>
      </c>
      <c r="BF3400" s="43" t="s">
        <v>426</v>
      </c>
      <c r="BG3400" s="34" t="s">
        <v>3578</v>
      </c>
      <c r="BH3400" s="34" t="s">
        <v>7515</v>
      </c>
      <c r="BI3400" s="34"/>
      <c r="BJ3400" s="44" t="s">
        <v>7516</v>
      </c>
      <c r="BK3400" s="44" t="s">
        <v>7516</v>
      </c>
    </row>
    <row r="3401" spans="22:63">
      <c r="V3401" s="43">
        <v>701</v>
      </c>
      <c r="W3401" s="34" t="s">
        <v>7513</v>
      </c>
      <c r="X3401" s="44">
        <v>311003</v>
      </c>
      <c r="Y3401" s="34" t="s">
        <v>3578</v>
      </c>
      <c r="Z3401" s="43" t="s">
        <v>426</v>
      </c>
      <c r="AA3401" s="34" t="s">
        <v>3578</v>
      </c>
      <c r="AB3401" s="34" t="s">
        <v>7515</v>
      </c>
      <c r="AC3401" s="34"/>
      <c r="AD3401" s="44" t="s">
        <v>7516</v>
      </c>
      <c r="AE3401" s="44" t="s">
        <v>7516</v>
      </c>
      <c r="AF3401" s="43">
        <v>701</v>
      </c>
      <c r="AG3401" s="34" t="s">
        <v>7513</v>
      </c>
      <c r="AH3401" s="34" t="s">
        <v>7513</v>
      </c>
      <c r="AI3401" s="43" t="s">
        <v>7353</v>
      </c>
      <c r="AJ3401" s="44" t="s">
        <v>7517</v>
      </c>
      <c r="AK3401" s="295" t="s">
        <v>7518</v>
      </c>
      <c r="AL3401" s="44" t="s">
        <v>7519</v>
      </c>
      <c r="AM3401" s="44">
        <v>0</v>
      </c>
      <c r="AN3401" s="296">
        <v>0</v>
      </c>
      <c r="AO3401" s="34"/>
      <c r="AP3401" s="34"/>
      <c r="AQ3401" s="34"/>
      <c r="AR3401" s="34"/>
      <c r="AS3401" s="34"/>
      <c r="AT3401" s="44" t="e">
        <v>#N/A</v>
      </c>
      <c r="AU3401" s="44"/>
      <c r="AV3401" s="751" t="e" cm="1">
        <f t="array" ref="AV3401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401" s="34"/>
      <c r="AX3401" s="34"/>
      <c r="AY3401" s="34"/>
      <c r="AZ3401" s="34"/>
      <c r="BA3401" s="34"/>
      <c r="BB3401" s="34"/>
      <c r="BC3401" s="34"/>
      <c r="BD3401" s="44">
        <v>311003</v>
      </c>
      <c r="BE3401" s="34" t="s">
        <v>3578</v>
      </c>
      <c r="BF3401" s="43" t="s">
        <v>426</v>
      </c>
      <c r="BG3401" s="34" t="s">
        <v>3578</v>
      </c>
      <c r="BH3401" s="34" t="s">
        <v>7515</v>
      </c>
      <c r="BI3401" s="34"/>
      <c r="BJ3401" s="44" t="s">
        <v>7516</v>
      </c>
      <c r="BK3401" s="44" t="s">
        <v>7516</v>
      </c>
    </row>
    <row r="3402" spans="22:63">
      <c r="V3402" s="43">
        <v>701</v>
      </c>
      <c r="W3402" s="34" t="s">
        <v>7513</v>
      </c>
      <c r="X3402" s="44">
        <v>311000</v>
      </c>
      <c r="Y3402" s="34" t="s">
        <v>7571</v>
      </c>
      <c r="Z3402" s="43" t="s">
        <v>426</v>
      </c>
      <c r="AA3402" s="34" t="s">
        <v>3578</v>
      </c>
      <c r="AB3402" s="34" t="s">
        <v>7515</v>
      </c>
      <c r="AC3402" s="34"/>
      <c r="AD3402" s="44" t="s">
        <v>7516</v>
      </c>
      <c r="AE3402" s="44" t="s">
        <v>7516</v>
      </c>
      <c r="AF3402" s="43">
        <v>701</v>
      </c>
      <c r="AG3402" s="34" t="s">
        <v>7513</v>
      </c>
      <c r="AH3402" s="34" t="s">
        <v>7513</v>
      </c>
      <c r="AI3402" s="43" t="s">
        <v>7353</v>
      </c>
      <c r="AJ3402" s="44" t="s">
        <v>7517</v>
      </c>
      <c r="AK3402" s="295" t="s">
        <v>7518</v>
      </c>
      <c r="AL3402" s="44" t="s">
        <v>7519</v>
      </c>
      <c r="AM3402" s="44">
        <v>0</v>
      </c>
      <c r="AN3402" s="296">
        <v>0</v>
      </c>
      <c r="AO3402" s="34"/>
      <c r="AP3402" s="34"/>
      <c r="AQ3402" s="34"/>
      <c r="AR3402" s="34"/>
      <c r="AS3402" s="34"/>
      <c r="AT3402" s="44" t="e">
        <v>#N/A</v>
      </c>
      <c r="AU3402" s="44"/>
      <c r="AV3402" s="751" t="e" cm="1">
        <f t="array" ref="AV3402">_xlfn.IFS(
LEFT(TabelaServiçosMunicipios[[#This Row],[SEFP SIGLA]],1)="N","DN",
LEFT(TabelaServiçosMunicipios[[#This Row],[SEFP SIGLA]],1)="C","DC",
LEFT(TabelaServiçosMunicipios[[#This Row],[SEFP SIGLA]],1)="L","DL",
LEFT(TabelaServiçosMunicipios[[#This Row],[SEFP SIGLA]],1)="A","DA",
LEFT(TabelaServiçosMunicipios[[#This Row],[SEFP SIGLA]],1)="G","DG")</f>
        <v>#N/A</v>
      </c>
      <c r="AW3402" s="34"/>
      <c r="AX3402" s="34"/>
      <c r="AY3402" s="34"/>
      <c r="AZ3402" s="34"/>
      <c r="BA3402" s="34"/>
      <c r="BB3402" s="34"/>
      <c r="BC3402" s="34"/>
      <c r="BD3402" s="44">
        <v>311000</v>
      </c>
      <c r="BE3402" s="34" t="s">
        <v>7571</v>
      </c>
      <c r="BF3402" s="43" t="s">
        <v>426</v>
      </c>
      <c r="BG3402" s="34" t="s">
        <v>3578</v>
      </c>
      <c r="BH3402" s="34" t="s">
        <v>7515</v>
      </c>
      <c r="BI3402" s="34"/>
      <c r="BJ3402" s="44" t="s">
        <v>7516</v>
      </c>
      <c r="BK3402" s="44" t="s">
        <v>7516</v>
      </c>
    </row>
  </sheetData>
  <sheetProtection algorithmName="SHA-512" hashValue="adid2omxtfLIRmvWwTKLOPvSvEtfd+o9Pl/tbFafyhtswTdWKwB4g7HLNzUrnPH7YTT71g5LUPO9qPhVBfF83Q==" saltValue="MnLIRaDeKXtobba2iaqr8Q==" spinCount="100000" sheet="1" objects="1" scenarios="1" selectLockedCells="1" selectUnlockedCells="1"/>
  <autoFilter ref="BO2:CD115" xr:uid="{2265113C-3887-4081-A664-A30D4C6D6064}">
    <sortState xmlns:xlrd2="http://schemas.microsoft.com/office/spreadsheetml/2017/richdata2" ref="BO3:CD115">
      <sortCondition ref="BS2:BS115"/>
    </sortState>
  </autoFilter>
  <sortState xmlns:xlrd2="http://schemas.microsoft.com/office/spreadsheetml/2017/richdata2" ref="QV2:QV34">
    <sortCondition ref="QV2:QV34"/>
  </sortState>
  <mergeCells count="1">
    <mergeCell ref="B26:E26"/>
  </mergeCells>
  <phoneticPr fontId="14" type="noConversion"/>
  <conditionalFormatting sqref="DV6:DV7">
    <cfRule type="duplicateValues" dxfId="20" priority="16"/>
  </conditionalFormatting>
  <conditionalFormatting sqref="EH42">
    <cfRule type="duplicateValues" dxfId="19" priority="15"/>
  </conditionalFormatting>
  <conditionalFormatting sqref="HB7">
    <cfRule type="duplicateValues" dxfId="18" priority="14"/>
  </conditionalFormatting>
  <conditionalFormatting sqref="HV35">
    <cfRule type="duplicateValues" dxfId="17" priority="13"/>
  </conditionalFormatting>
  <conditionalFormatting sqref="IY4:IY5">
    <cfRule type="duplicateValues" dxfId="16" priority="48"/>
  </conditionalFormatting>
  <conditionalFormatting sqref="JC18">
    <cfRule type="duplicateValues" dxfId="15" priority="12"/>
  </conditionalFormatting>
  <conditionalFormatting sqref="JU31">
    <cfRule type="duplicateValues" dxfId="14" priority="10"/>
  </conditionalFormatting>
  <conditionalFormatting sqref="KA21:KA22">
    <cfRule type="duplicateValues" dxfId="13" priority="9"/>
  </conditionalFormatting>
  <conditionalFormatting sqref="KH14">
    <cfRule type="duplicateValues" dxfId="12" priority="8"/>
  </conditionalFormatting>
  <conditionalFormatting sqref="KK20">
    <cfRule type="duplicateValues" dxfId="11" priority="7"/>
  </conditionalFormatting>
  <conditionalFormatting sqref="LE13 LE11">
    <cfRule type="duplicateValues" dxfId="10" priority="6"/>
  </conditionalFormatting>
  <conditionalFormatting sqref="LU27">
    <cfRule type="duplicateValues" dxfId="9" priority="17"/>
  </conditionalFormatting>
  <conditionalFormatting sqref="LZ22">
    <cfRule type="duplicateValues" dxfId="8" priority="18"/>
  </conditionalFormatting>
  <conditionalFormatting sqref="MC30">
    <cfRule type="duplicateValues" dxfId="7" priority="20"/>
  </conditionalFormatting>
  <conditionalFormatting sqref="MC33">
    <cfRule type="duplicateValues" dxfId="6" priority="19"/>
  </conditionalFormatting>
  <conditionalFormatting sqref="MI6">
    <cfRule type="duplicateValues" dxfId="5" priority="21"/>
  </conditionalFormatting>
  <conditionalFormatting sqref="PD37">
    <cfRule type="duplicateValues" dxfId="4" priority="2"/>
  </conditionalFormatting>
  <conditionalFormatting sqref="PM33">
    <cfRule type="duplicateValues" dxfId="3" priority="1"/>
  </conditionalFormatting>
  <conditionalFormatting sqref="PT29">
    <cfRule type="duplicateValues" dxfId="2" priority="3"/>
  </conditionalFormatting>
  <conditionalFormatting sqref="PV24">
    <cfRule type="duplicateValues" dxfId="1" priority="4"/>
  </conditionalFormatting>
  <conditionalFormatting sqref="PY5">
    <cfRule type="duplicateValues" dxfId="0" priority="5"/>
  </conditionalFormatting>
  <dataValidations disablePrompts="1" count="2">
    <dataValidation type="list" allowBlank="1" showInputMessage="1" showErrorMessage="1" sqref="DA67" xr:uid="{64C089C6-AF76-40B8-9C88-7A2D63208068}">
      <formula1>CONCELHOS</formula1>
    </dataValidation>
    <dataValidation type="list" allowBlank="1" showInputMessage="1" showErrorMessage="1" sqref="DB67" xr:uid="{78F591F4-AE19-4B63-9EA2-DE55A224BB16}">
      <formula1>INDIRECT($DA$68)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9D9BB785F6874B9281DCCF1CA538F2" ma:contentTypeVersion="10" ma:contentTypeDescription="Criar um novo documento." ma:contentTypeScope="" ma:versionID="e00f6142561a022922927ea8773c090e">
  <xsd:schema xmlns:xsd="http://www.w3.org/2001/XMLSchema" xmlns:xs="http://www.w3.org/2001/XMLSchema" xmlns:p="http://schemas.microsoft.com/office/2006/metadata/properties" xmlns:ns2="e0aef48d-16d7-497d-ab3e-2cd8c63c3805" targetNamespace="http://schemas.microsoft.com/office/2006/metadata/properties" ma:root="true" ma:fieldsID="49b48c18f7656b62391a42dd122fa6b4" ns2:_="">
    <xsd:import namespace="e0aef48d-16d7-497d-ab3e-2cd8c63c3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ef48d-16d7-497d-ab3e-2cd8c63c38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m" ma:readOnly="false" ma:fieldId="{5cf76f15-5ced-4ddc-b409-7134ff3c332f}" ma:taxonomyMulti="true" ma:sspId="20643ad9-5d8e-4be9-b721-5d4e9b19e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aef48d-16d7-497d-ab3e-2cd8c63c380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A14361-394F-4E73-92C5-8E17B8D9D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aef48d-16d7-497d-ab3e-2cd8c63c3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9A0504-0720-4E7E-9B7C-F44B98119DB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0aef48d-16d7-497d-ab3e-2cd8c63c380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955CB0-E515-490B-97AA-57D8E1A6F06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404</vt:i4>
      </vt:variant>
    </vt:vector>
  </HeadingPairs>
  <TitlesOfParts>
    <vt:vector size="411" baseType="lpstr">
      <vt:lpstr>Candidatura</vt:lpstr>
      <vt:lpstr>Anexo A - Lista Trabalhadores</vt:lpstr>
      <vt:lpstr>Anexo B - Plano de Formação</vt:lpstr>
      <vt:lpstr>Anexo C - Trabalhadores Indepen</vt:lpstr>
      <vt:lpstr>Auxiliar preenchimento</vt:lpstr>
      <vt:lpstr>Visita Prévia</vt:lpstr>
      <vt:lpstr>Tabelas</vt:lpstr>
      <vt:lpstr>abrantes</vt:lpstr>
      <vt:lpstr>agueda</vt:lpstr>
      <vt:lpstr>aguiardabeira</vt:lpstr>
      <vt:lpstr>aguiardabeira_eleg</vt:lpstr>
      <vt:lpstr>alandroal</vt:lpstr>
      <vt:lpstr>albergaria</vt:lpstr>
      <vt:lpstr>albufeira</vt:lpstr>
      <vt:lpstr>alcacerdosal</vt:lpstr>
      <vt:lpstr>alcanena</vt:lpstr>
      <vt:lpstr>alcobaça</vt:lpstr>
      <vt:lpstr>alcochete</vt:lpstr>
      <vt:lpstr>alcoutim</vt:lpstr>
      <vt:lpstr>alenquer</vt:lpstr>
      <vt:lpstr>Tabelas!Alentejo</vt:lpstr>
      <vt:lpstr>alfandegadafe</vt:lpstr>
      <vt:lpstr>alfandegadafe_eleg</vt:lpstr>
      <vt:lpstr>Tabelas!Algarve</vt:lpstr>
      <vt:lpstr>alijo</vt:lpstr>
      <vt:lpstr>aljustrel</vt:lpstr>
      <vt:lpstr>almada</vt:lpstr>
      <vt:lpstr>almeida</vt:lpstr>
      <vt:lpstr>almeida_eleg</vt:lpstr>
      <vt:lpstr>almeirim</vt:lpstr>
      <vt:lpstr>almodovar</vt:lpstr>
      <vt:lpstr>alpiarça</vt:lpstr>
      <vt:lpstr>alterdochao</vt:lpstr>
      <vt:lpstr>alvaiazere</vt:lpstr>
      <vt:lpstr>alvito</vt:lpstr>
      <vt:lpstr>alzejur</vt:lpstr>
      <vt:lpstr>amadora</vt:lpstr>
      <vt:lpstr>amarante</vt:lpstr>
      <vt:lpstr>amarante_eleg</vt:lpstr>
      <vt:lpstr>amares</vt:lpstr>
      <vt:lpstr>anadia</vt:lpstr>
      <vt:lpstr>ansiao</vt:lpstr>
      <vt:lpstr>arcosdevaldevez</vt:lpstr>
      <vt:lpstr>arcosdevaldevez_eleg</vt:lpstr>
      <vt:lpstr>'Anexo A - Lista Trabalhadores'!Área_de_Impressão</vt:lpstr>
      <vt:lpstr>'Anexo B - Plano de Formação'!Área_de_Impressão</vt:lpstr>
      <vt:lpstr>'Anexo C - Trabalhadores Indepen'!Área_de_Impressão</vt:lpstr>
      <vt:lpstr>Candidatura!Área_de_Impressão</vt:lpstr>
      <vt:lpstr>'Visita Prévia'!Área_de_Impressão</vt:lpstr>
      <vt:lpstr>arganil</vt:lpstr>
      <vt:lpstr>arganil_eleg</vt:lpstr>
      <vt:lpstr>armamar</vt:lpstr>
      <vt:lpstr>arouca</vt:lpstr>
      <vt:lpstr>arouca_eleg</vt:lpstr>
      <vt:lpstr>arraiolos</vt:lpstr>
      <vt:lpstr>arronches</vt:lpstr>
      <vt:lpstr>arrudadosvinhos</vt:lpstr>
      <vt:lpstr>aveiro</vt:lpstr>
      <vt:lpstr>aveiro_freg</vt:lpstr>
      <vt:lpstr>avis</vt:lpstr>
      <vt:lpstr>avis_eleg</vt:lpstr>
      <vt:lpstr>azambuja</vt:lpstr>
      <vt:lpstr>baiao</vt:lpstr>
      <vt:lpstr>barcelos</vt:lpstr>
      <vt:lpstr>barrancos</vt:lpstr>
      <vt:lpstr>barreiro</vt:lpstr>
      <vt:lpstr>batalha</vt:lpstr>
      <vt:lpstr>beja</vt:lpstr>
      <vt:lpstr>beja_freg</vt:lpstr>
      <vt:lpstr>belmonte</vt:lpstr>
      <vt:lpstr>benavente</vt:lpstr>
      <vt:lpstr>bombarral</vt:lpstr>
      <vt:lpstr>borba</vt:lpstr>
      <vt:lpstr>boticas</vt:lpstr>
      <vt:lpstr>braga</vt:lpstr>
      <vt:lpstr>braga_freg</vt:lpstr>
      <vt:lpstr>bragança</vt:lpstr>
      <vt:lpstr>bragança_freg</vt:lpstr>
      <vt:lpstr>cabeceirasdebasto</vt:lpstr>
      <vt:lpstr>cadaval</vt:lpstr>
      <vt:lpstr>cae</vt:lpstr>
      <vt:lpstr>caldasdarainha</vt:lpstr>
      <vt:lpstr>caminha</vt:lpstr>
      <vt:lpstr>campomaior</vt:lpstr>
      <vt:lpstr>cantanhede</vt:lpstr>
      <vt:lpstr>carrazedadeansiaes</vt:lpstr>
      <vt:lpstr>carrazedadeansiaes_eleg</vt:lpstr>
      <vt:lpstr>carregaldosal</vt:lpstr>
      <vt:lpstr>cartaxo</vt:lpstr>
      <vt:lpstr>cascais</vt:lpstr>
      <vt:lpstr>castanheiradepera</vt:lpstr>
      <vt:lpstr>castelobranco</vt:lpstr>
      <vt:lpstr>castelobranco_eleg</vt:lpstr>
      <vt:lpstr>castelobranco_freg</vt:lpstr>
      <vt:lpstr>castelodepaiva</vt:lpstr>
      <vt:lpstr>castelodepaiva_eleg</vt:lpstr>
      <vt:lpstr>castelodevide</vt:lpstr>
      <vt:lpstr>castelodevide_eleg</vt:lpstr>
      <vt:lpstr>castrodaire</vt:lpstr>
      <vt:lpstr>castrodaire_eleg</vt:lpstr>
      <vt:lpstr>castromarim</vt:lpstr>
      <vt:lpstr>castroverde</vt:lpstr>
      <vt:lpstr>celoricodabeira</vt:lpstr>
      <vt:lpstr>celoricodabeira_eleg</vt:lpstr>
      <vt:lpstr>celoricodebasto</vt:lpstr>
      <vt:lpstr>celoricodebasto_eleg</vt:lpstr>
      <vt:lpstr>Tabelas!Centro</vt:lpstr>
      <vt:lpstr>chamusca</vt:lpstr>
      <vt:lpstr>chaves</vt:lpstr>
      <vt:lpstr>chaves_eleg</vt:lpstr>
      <vt:lpstr>cinfaes</vt:lpstr>
      <vt:lpstr>cinfaes_eleg</vt:lpstr>
      <vt:lpstr>CIRS</vt:lpstr>
      <vt:lpstr>coimbra</vt:lpstr>
      <vt:lpstr>coimbra_freg</vt:lpstr>
      <vt:lpstr>CONCELHOS</vt:lpstr>
      <vt:lpstr>concelhos_eleg</vt:lpstr>
      <vt:lpstr>condeixaanova</vt:lpstr>
      <vt:lpstr>constancia</vt:lpstr>
      <vt:lpstr>converte_freg</vt:lpstr>
      <vt:lpstr>converte_freg_eleg</vt:lpstr>
      <vt:lpstr>coruche</vt:lpstr>
      <vt:lpstr>covilha</vt:lpstr>
      <vt:lpstr>covilha_eleg</vt:lpstr>
      <vt:lpstr>crato</vt:lpstr>
      <vt:lpstr>cuba</vt:lpstr>
      <vt:lpstr>cuba_eleg</vt:lpstr>
      <vt:lpstr>d</vt:lpstr>
      <vt:lpstr>Tabelas!Delegacoes</vt:lpstr>
      <vt:lpstr>Tabelas!DELS</vt:lpstr>
      <vt:lpstr>DISTRITOS</vt:lpstr>
      <vt:lpstr>Tabelas!DR</vt:lpstr>
      <vt:lpstr>Tabelas!DRA</vt:lpstr>
      <vt:lpstr>Tabelas!DRAlentejo</vt:lpstr>
      <vt:lpstr>Tabelas!DRAlgarve</vt:lpstr>
      <vt:lpstr>Tabelas!DRC</vt:lpstr>
      <vt:lpstr>Tabelas!DRCentro</vt:lpstr>
      <vt:lpstr>Tabelas!DRG</vt:lpstr>
      <vt:lpstr>Tabelas!DRLVT</vt:lpstr>
      <vt:lpstr>Tabelas!DRN</vt:lpstr>
      <vt:lpstr>Tabelas!DRNorte</vt:lpstr>
      <vt:lpstr>elvas</vt:lpstr>
      <vt:lpstr>entroncamento</vt:lpstr>
      <vt:lpstr>espinho</vt:lpstr>
      <vt:lpstr>esposende</vt:lpstr>
      <vt:lpstr>estarreja</vt:lpstr>
      <vt:lpstr>estremoz</vt:lpstr>
      <vt:lpstr>evora</vt:lpstr>
      <vt:lpstr>evora_freg</vt:lpstr>
      <vt:lpstr>fafe_eleg</vt:lpstr>
      <vt:lpstr>fafe_freg</vt:lpstr>
      <vt:lpstr>faro</vt:lpstr>
      <vt:lpstr>faro_freg</vt:lpstr>
      <vt:lpstr>felgueiras</vt:lpstr>
      <vt:lpstr>Tabelas!feriados</vt:lpstr>
      <vt:lpstr>ferreiradoalentejo</vt:lpstr>
      <vt:lpstr>ferreiradoalentejo_eleg</vt:lpstr>
      <vt:lpstr>ferreiradozezere</vt:lpstr>
      <vt:lpstr>figueiradafoz</vt:lpstr>
      <vt:lpstr>figueiradecastelorodrigo</vt:lpstr>
      <vt:lpstr>figueiradecastelorodrigo_eleg</vt:lpstr>
      <vt:lpstr>figueirodosvinhos</vt:lpstr>
      <vt:lpstr>fornosdealgodres</vt:lpstr>
      <vt:lpstr>fornosdealgodres_eleg</vt:lpstr>
      <vt:lpstr>freixodeespadaacinta</vt:lpstr>
      <vt:lpstr>freixodeespadaacinta_eleg</vt:lpstr>
      <vt:lpstr>fronteira</vt:lpstr>
      <vt:lpstr>fundao</vt:lpstr>
      <vt:lpstr>fundao_eleg</vt:lpstr>
      <vt:lpstr>gaviao</vt:lpstr>
      <vt:lpstr>gois</vt:lpstr>
      <vt:lpstr>gois_eleg</vt:lpstr>
      <vt:lpstr>golega</vt:lpstr>
      <vt:lpstr>gondomar</vt:lpstr>
      <vt:lpstr>gondomar_eleg</vt:lpstr>
      <vt:lpstr>gouveia</vt:lpstr>
      <vt:lpstr>grandola</vt:lpstr>
      <vt:lpstr>grandola_eleg</vt:lpstr>
      <vt:lpstr>guard</vt:lpstr>
      <vt:lpstr>guarda</vt:lpstr>
      <vt:lpstr>guarda_eleg</vt:lpstr>
      <vt:lpstr>guarda_freg</vt:lpstr>
      <vt:lpstr>guimaraes</vt:lpstr>
      <vt:lpstr>idanhaanova</vt:lpstr>
      <vt:lpstr>idanhaanova_eleg</vt:lpstr>
      <vt:lpstr>ilhavo</vt:lpstr>
      <vt:lpstr>lagoa</vt:lpstr>
      <vt:lpstr>lagos</vt:lpstr>
      <vt:lpstr>lamego</vt:lpstr>
      <vt:lpstr>leiria</vt:lpstr>
      <vt:lpstr>leiria_freg</vt:lpstr>
      <vt:lpstr>lisboa</vt:lpstr>
      <vt:lpstr>Tabelas!Lisboa_e_Vale_do_Tejo</vt:lpstr>
      <vt:lpstr>lisboa_freg</vt:lpstr>
      <vt:lpstr>Tabelas!Lisboa_Vale_do_Tejo</vt:lpstr>
      <vt:lpstr>loule</vt:lpstr>
      <vt:lpstr>loures</vt:lpstr>
      <vt:lpstr>lourinha</vt:lpstr>
      <vt:lpstr>lousa</vt:lpstr>
      <vt:lpstr>lousa_eleg</vt:lpstr>
      <vt:lpstr>lousada</vt:lpstr>
      <vt:lpstr>maçao</vt:lpstr>
      <vt:lpstr>macedodecavaleiros</vt:lpstr>
      <vt:lpstr>mafra</vt:lpstr>
      <vt:lpstr>maia</vt:lpstr>
      <vt:lpstr>mangualde</vt:lpstr>
      <vt:lpstr>mangualde_eleg</vt:lpstr>
      <vt:lpstr>manteigas</vt:lpstr>
      <vt:lpstr>marcodecanavezes</vt:lpstr>
      <vt:lpstr>marinhagrande</vt:lpstr>
      <vt:lpstr>marvao</vt:lpstr>
      <vt:lpstr>matosinhos</vt:lpstr>
      <vt:lpstr>mealhada</vt:lpstr>
      <vt:lpstr>meda</vt:lpstr>
      <vt:lpstr>meda_eleg</vt:lpstr>
      <vt:lpstr>melgaço</vt:lpstr>
      <vt:lpstr>mertola</vt:lpstr>
      <vt:lpstr>mesaofrio</vt:lpstr>
      <vt:lpstr>mira</vt:lpstr>
      <vt:lpstr>mirandadocorvo</vt:lpstr>
      <vt:lpstr>mirandadodouro</vt:lpstr>
      <vt:lpstr>mirandela</vt:lpstr>
      <vt:lpstr>mirandela_eleg</vt:lpstr>
      <vt:lpstr>mogadouro_eleg</vt:lpstr>
      <vt:lpstr>moimentadabeira</vt:lpstr>
      <vt:lpstr>moimentadabeira_eleg</vt:lpstr>
      <vt:lpstr>moita</vt:lpstr>
      <vt:lpstr>monçao</vt:lpstr>
      <vt:lpstr>moncao_eleg</vt:lpstr>
      <vt:lpstr>monchique</vt:lpstr>
      <vt:lpstr>mondimdebasto</vt:lpstr>
      <vt:lpstr>mondimdebasto_eleg</vt:lpstr>
      <vt:lpstr>monforte</vt:lpstr>
      <vt:lpstr>montalegre</vt:lpstr>
      <vt:lpstr>montalegre_eleg</vt:lpstr>
      <vt:lpstr>montemoronovo</vt:lpstr>
      <vt:lpstr>montemorovelho</vt:lpstr>
      <vt:lpstr>montijo</vt:lpstr>
      <vt:lpstr>mora</vt:lpstr>
      <vt:lpstr>mortagua</vt:lpstr>
      <vt:lpstr>mougadouro</vt:lpstr>
      <vt:lpstr>moura</vt:lpstr>
      <vt:lpstr>mourao</vt:lpstr>
      <vt:lpstr>murça</vt:lpstr>
      <vt:lpstr>murtosa</vt:lpstr>
      <vt:lpstr>nazare</vt:lpstr>
      <vt:lpstr>nelas</vt:lpstr>
      <vt:lpstr>nisa</vt:lpstr>
      <vt:lpstr>nisa_eleg</vt:lpstr>
      <vt:lpstr>Tabelas!Norte</vt:lpstr>
      <vt:lpstr>obidos</vt:lpstr>
      <vt:lpstr>odemira</vt:lpstr>
      <vt:lpstr>oeiras</vt:lpstr>
      <vt:lpstr>oleiros</vt:lpstr>
      <vt:lpstr>olhao</vt:lpstr>
      <vt:lpstr>oliveiradeazemeis</vt:lpstr>
      <vt:lpstr>oliveiradefrades</vt:lpstr>
      <vt:lpstr>oliveiradobairro</vt:lpstr>
      <vt:lpstr>oliveiradohospital</vt:lpstr>
      <vt:lpstr>oliveiradohospital_eleg</vt:lpstr>
      <vt:lpstr>oudivelas</vt:lpstr>
      <vt:lpstr>ourem</vt:lpstr>
      <vt:lpstr>ourique</vt:lpstr>
      <vt:lpstr>ovar</vt:lpstr>
      <vt:lpstr>pacosdeferreira</vt:lpstr>
      <vt:lpstr>palmela</vt:lpstr>
      <vt:lpstr>pampilhosadaserra</vt:lpstr>
      <vt:lpstr>pampilhosadaserra_eleg</vt:lpstr>
      <vt:lpstr>paredes</vt:lpstr>
      <vt:lpstr>paredes_eleg</vt:lpstr>
      <vt:lpstr>paredesdecoura</vt:lpstr>
      <vt:lpstr>pedrogaogrande</vt:lpstr>
      <vt:lpstr>pedrogaogrande_eleg</vt:lpstr>
      <vt:lpstr>penacova</vt:lpstr>
      <vt:lpstr>penafiel</vt:lpstr>
      <vt:lpstr>penafiel_eleg</vt:lpstr>
      <vt:lpstr>penalvadocastelo</vt:lpstr>
      <vt:lpstr>penamacor</vt:lpstr>
      <vt:lpstr>penamacor_eleg</vt:lpstr>
      <vt:lpstr>penedono</vt:lpstr>
      <vt:lpstr>penedono_eleg</vt:lpstr>
      <vt:lpstr>penela</vt:lpstr>
      <vt:lpstr>peniche</vt:lpstr>
      <vt:lpstr>pesodaregua</vt:lpstr>
      <vt:lpstr>pinhel</vt:lpstr>
      <vt:lpstr>pinhel_eleg</vt:lpstr>
      <vt:lpstr>pombal</vt:lpstr>
      <vt:lpstr>pontedabarca</vt:lpstr>
      <vt:lpstr>pontedabarca_eleg</vt:lpstr>
      <vt:lpstr>pontedelima</vt:lpstr>
      <vt:lpstr>pontedelima_eleg</vt:lpstr>
      <vt:lpstr>pontedesor</vt:lpstr>
      <vt:lpstr>portalegre</vt:lpstr>
      <vt:lpstr>portalegre_eleg</vt:lpstr>
      <vt:lpstr>portalegre_freg</vt:lpstr>
      <vt:lpstr>portel</vt:lpstr>
      <vt:lpstr>portimao</vt:lpstr>
      <vt:lpstr>porto</vt:lpstr>
      <vt:lpstr>porto_freg</vt:lpstr>
      <vt:lpstr>portodemos</vt:lpstr>
      <vt:lpstr>povoadelanhoso</vt:lpstr>
      <vt:lpstr>povoadovarzim</vt:lpstr>
      <vt:lpstr>proençaanova</vt:lpstr>
      <vt:lpstr>redondo</vt:lpstr>
      <vt:lpstr>regimeIVA</vt:lpstr>
      <vt:lpstr>reguengosdemonsaraz</vt:lpstr>
      <vt:lpstr>resende</vt:lpstr>
      <vt:lpstr>ribeiradepena</vt:lpstr>
      <vt:lpstr>ribeiradepena_eleg</vt:lpstr>
      <vt:lpstr>riomaior</vt:lpstr>
      <vt:lpstr>sabrosa</vt:lpstr>
      <vt:lpstr>sabrosa_eleg</vt:lpstr>
      <vt:lpstr>sabugal</vt:lpstr>
      <vt:lpstr>sabugal_eleg</vt:lpstr>
      <vt:lpstr>salvaterrademagos</vt:lpstr>
      <vt:lpstr>santacombadao</vt:lpstr>
      <vt:lpstr>santamariadafeira</vt:lpstr>
      <vt:lpstr>santamartadepenaguiao</vt:lpstr>
      <vt:lpstr>santarem</vt:lpstr>
      <vt:lpstr>santarem_eleg</vt:lpstr>
      <vt:lpstr>santarem_freg</vt:lpstr>
      <vt:lpstr>santiagodocacem</vt:lpstr>
      <vt:lpstr>santiagodocacem_eleg</vt:lpstr>
      <vt:lpstr>santotirso</vt:lpstr>
      <vt:lpstr>saobrasdealportel</vt:lpstr>
      <vt:lpstr>saojoadapesqueira_eleg</vt:lpstr>
      <vt:lpstr>saojoaodapesqueira</vt:lpstr>
      <vt:lpstr>saopedrodosul</vt:lpstr>
      <vt:lpstr>sardoal</vt:lpstr>
      <vt:lpstr>satao</vt:lpstr>
      <vt:lpstr>satao_eleg</vt:lpstr>
      <vt:lpstr>seia</vt:lpstr>
      <vt:lpstr>seia_eleg</vt:lpstr>
      <vt:lpstr>seixal</vt:lpstr>
      <vt:lpstr>sernancelhe</vt:lpstr>
      <vt:lpstr>sernancelhe_eleg</vt:lpstr>
      <vt:lpstr>serpa</vt:lpstr>
      <vt:lpstr>serta</vt:lpstr>
      <vt:lpstr>sesimbra</vt:lpstr>
      <vt:lpstr>setubal</vt:lpstr>
      <vt:lpstr>setubal_freg</vt:lpstr>
      <vt:lpstr>severdovouga</vt:lpstr>
      <vt:lpstr>silves</vt:lpstr>
      <vt:lpstr>Tabelas!SimNao</vt:lpstr>
      <vt:lpstr>sines</vt:lpstr>
      <vt:lpstr>sintra</vt:lpstr>
      <vt:lpstr>soajoaodamadeira</vt:lpstr>
      <vt:lpstr>sobralmonteagraço</vt:lpstr>
      <vt:lpstr>soure</vt:lpstr>
      <vt:lpstr>sousel</vt:lpstr>
      <vt:lpstr>tabua</vt:lpstr>
      <vt:lpstr>tabua_eleg</vt:lpstr>
      <vt:lpstr>tabuaço</vt:lpstr>
      <vt:lpstr>tabuaco_eleg</vt:lpstr>
      <vt:lpstr>tarouca</vt:lpstr>
      <vt:lpstr>tarouca_eleg</vt:lpstr>
      <vt:lpstr>tavira</vt:lpstr>
      <vt:lpstr>terrasdebouro</vt:lpstr>
      <vt:lpstr>terrasdebouro_eleg</vt:lpstr>
      <vt:lpstr>tomar</vt:lpstr>
      <vt:lpstr>tondela</vt:lpstr>
      <vt:lpstr>torrdemoncorvo</vt:lpstr>
      <vt:lpstr>torresdemoncorvo_eleg</vt:lpstr>
      <vt:lpstr>torresnovas</vt:lpstr>
      <vt:lpstr>torresvedras</vt:lpstr>
      <vt:lpstr>trancoso</vt:lpstr>
      <vt:lpstr>trancoso_eleg</vt:lpstr>
      <vt:lpstr>trofa</vt:lpstr>
      <vt:lpstr>vagos</vt:lpstr>
      <vt:lpstr>valedecambra</vt:lpstr>
      <vt:lpstr>valença</vt:lpstr>
      <vt:lpstr>valongo</vt:lpstr>
      <vt:lpstr>valpaços</vt:lpstr>
      <vt:lpstr>vendasnovas</vt:lpstr>
      <vt:lpstr>vianadoalentejo</vt:lpstr>
      <vt:lpstr>vianadocastelo</vt:lpstr>
      <vt:lpstr>vianadocastelo_freg</vt:lpstr>
      <vt:lpstr>vidigueira</vt:lpstr>
      <vt:lpstr>vidigueira_eleg</vt:lpstr>
      <vt:lpstr>vieiradominho</vt:lpstr>
      <vt:lpstr>viladerei</vt:lpstr>
      <vt:lpstr>viladobispo</vt:lpstr>
      <vt:lpstr>viladoconde</vt:lpstr>
      <vt:lpstr>vilaflor</vt:lpstr>
      <vt:lpstr>vilaflor_eleg</vt:lpstr>
      <vt:lpstr>vilafrancadexira</vt:lpstr>
      <vt:lpstr>vilanovadabarquinha</vt:lpstr>
      <vt:lpstr>vilanovadecerveira</vt:lpstr>
      <vt:lpstr>vilanovadefamalicao</vt:lpstr>
      <vt:lpstr>vilanovadefozcoa</vt:lpstr>
      <vt:lpstr>vilanovadefozcoa_eleg</vt:lpstr>
      <vt:lpstr>vilanovadegaia</vt:lpstr>
      <vt:lpstr>vilanovadepaiva</vt:lpstr>
      <vt:lpstr>vilanovadepaiva_eleg</vt:lpstr>
      <vt:lpstr>vilanovadepoiares</vt:lpstr>
      <vt:lpstr>vilapoucadeaguiar</vt:lpstr>
      <vt:lpstr>vilapoucadeaguiar_eleg</vt:lpstr>
      <vt:lpstr>vilareal</vt:lpstr>
      <vt:lpstr>vilareal_eleg</vt:lpstr>
      <vt:lpstr>vilareal_freg</vt:lpstr>
      <vt:lpstr>vilarealdesantoantonio</vt:lpstr>
      <vt:lpstr>vilavelhaderodao</vt:lpstr>
      <vt:lpstr>vilaverde</vt:lpstr>
      <vt:lpstr>vilaviçosa</vt:lpstr>
      <vt:lpstr>vimioso</vt:lpstr>
      <vt:lpstr>vinais</vt:lpstr>
      <vt:lpstr>vinhas_eleg</vt:lpstr>
      <vt:lpstr>viseu</vt:lpstr>
      <vt:lpstr>viseu_freg</vt:lpstr>
      <vt:lpstr>vizela</vt:lpstr>
      <vt:lpstr>vouzela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 Guilhoto Loureiro</dc:creator>
  <cp:keywords/>
  <dc:description/>
  <cp:lastModifiedBy>IEFP</cp:lastModifiedBy>
  <cp:revision/>
  <cp:lastPrinted>2025-09-22T14:55:11Z</cp:lastPrinted>
  <dcterms:created xsi:type="dcterms:W3CDTF">2024-11-11T09:56:42Z</dcterms:created>
  <dcterms:modified xsi:type="dcterms:W3CDTF">2025-09-24T14:35:18Z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0x010100CD9D9BB785F6874B9281DCCF1CA538F2</vt:lpwstr>
  </property>
  <property fmtid="{D5CDD505-2E9C-101B-9397-08002B2CF9AE}" pid="3" name="_NewReviewCycle">
    <vt:lpwstr/>
  </property>
</Properties>
</file>